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FileServer Data\FDEP IRL\Project Info\2020 Project Calcs\00 Credit Workbooks\00 Final QAQC Done\"/>
    </mc:Choice>
  </mc:AlternateContent>
  <xr:revisionPtr revIDLastSave="0" documentId="13_ncr:1_{1A2EC360-BE77-487C-8ACE-513A11937EC8}" xr6:coauthVersionLast="45" xr6:coauthVersionMax="45" xr10:uidLastSave="{00000000-0000-0000-0000-000000000000}"/>
  <bookViews>
    <workbookView xWindow="4395" yWindow="2475" windowWidth="20760" windowHeight="11355" activeTab="1" xr2:uid="{00000000-000D-0000-FFFF-FFFF00000000}"/>
  </bookViews>
  <sheets>
    <sheet name="Notes" sheetId="43" r:id="rId1"/>
    <sheet name="New Required Reductions" sheetId="60" r:id="rId2"/>
    <sheet name="CIRL Summary" sheetId="1" r:id="rId3"/>
    <sheet name="NIRL Summary" sheetId="55" r:id="rId4"/>
    <sheet name="Pivot Load Summary" sheetId="65" r:id="rId5"/>
    <sheet name="GIS Load Estimation" sheetId="64" r:id="rId6"/>
    <sheet name="Retention, Trains, and Swales" sheetId="63" r:id="rId7"/>
    <sheet name="Street Sweeping and CO" sheetId="58" r:id="rId8"/>
    <sheet name="Wet Detention Calcs" sheetId="57" r:id="rId9"/>
    <sheet name="EducationCalcs" sheetId="61" r:id="rId10"/>
    <sheet name="Reuse Calcs" sheetId="23" r:id="rId11"/>
    <sheet name=" OSTDS Conversion" sheetId="41" r:id="rId12"/>
  </sheets>
  <externalReferences>
    <externalReference r:id="rId13"/>
    <externalReference r:id="rId14"/>
  </externalReferences>
  <definedNames>
    <definedName name="EMCN">[1]EMCs!$A$3:$B$18</definedName>
    <definedName name="EMCP">[1]EMCs!$A$3:$C$18</definedName>
    <definedName name="FLUCCS" localSheetId="0">[2]FLUCCS!$A$1:$B$500</definedName>
    <definedName name="FLUCCS">[1]FLUCCS!$A$1:$B$500</definedName>
    <definedName name="HEMC">[1]Conformance!$A$2:$B$118</definedName>
    <definedName name="HROC">[1]Conformance!$C:$D</definedName>
  </definedNames>
  <calcPr calcId="191029"/>
  <pivotCaches>
    <pivotCache cacheId="0" r:id="rId15"/>
  </pivotCaches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4" i="60" l="1"/>
  <c r="E14" i="60"/>
  <c r="I5" i="60"/>
  <c r="E5" i="60"/>
  <c r="J3" i="1" l="1"/>
  <c r="G3" i="1"/>
  <c r="F5" i="63"/>
  <c r="I5" i="63" s="1"/>
  <c r="K5" i="63" s="1"/>
  <c r="P5" i="63" s="1"/>
  <c r="R5" i="63" s="1"/>
  <c r="J3" i="55"/>
  <c r="G3" i="55"/>
  <c r="J2" i="55"/>
  <c r="G2" i="55"/>
  <c r="F4" i="63"/>
  <c r="I4" i="63" s="1"/>
  <c r="K4" i="63" s="1"/>
  <c r="P4" i="63" s="1"/>
  <c r="R4" i="63" s="1"/>
  <c r="I3" i="63"/>
  <c r="K3" i="63" s="1"/>
  <c r="P3" i="63" s="1"/>
  <c r="R3" i="63" s="1"/>
  <c r="J3" i="63"/>
  <c r="L3" i="63"/>
  <c r="Q3" i="63"/>
  <c r="S3" i="63"/>
  <c r="I3" i="1"/>
  <c r="F3" i="1"/>
  <c r="E3" i="1"/>
  <c r="E2" i="55"/>
  <c r="I3" i="55"/>
  <c r="F3" i="55"/>
  <c r="E3" i="55"/>
  <c r="K3" i="1" l="1"/>
  <c r="H3" i="1"/>
  <c r="K3" i="55"/>
  <c r="H3" i="55"/>
  <c r="J5" i="63"/>
  <c r="L5" i="63" s="1"/>
  <c r="Q5" i="63" s="1"/>
  <c r="S5" i="63" s="1"/>
  <c r="J4" i="63"/>
  <c r="L4" i="63" s="1"/>
  <c r="Q4" i="63" s="1"/>
  <c r="S4" i="63" s="1"/>
  <c r="F3" i="63" l="1"/>
  <c r="I2" i="63"/>
  <c r="K2" i="63" s="1"/>
  <c r="P2" i="63" s="1"/>
  <c r="R2" i="63" s="1"/>
  <c r="J2" i="63" l="1"/>
  <c r="L2" i="63" s="1"/>
  <c r="Q2" i="63" s="1"/>
  <c r="S2" i="63" s="1"/>
  <c r="K2" i="1" l="1"/>
  <c r="H2" i="1"/>
  <c r="J2" i="1"/>
  <c r="G2" i="1"/>
  <c r="I2" i="1"/>
  <c r="F2" i="1"/>
  <c r="K4" i="55"/>
  <c r="H4" i="55"/>
  <c r="I4" i="55"/>
  <c r="F4" i="55"/>
  <c r="J4" i="55"/>
  <c r="G4" i="55"/>
  <c r="B16" i="61"/>
  <c r="G14" i="60" l="1"/>
  <c r="F14" i="60"/>
  <c r="C14" i="60"/>
  <c r="B14" i="60"/>
  <c r="G5" i="60"/>
  <c r="F5" i="60"/>
  <c r="C5" i="60"/>
  <c r="B5" i="60"/>
  <c r="G5" i="57" l="1"/>
  <c r="I5" i="57" s="1"/>
  <c r="H5" i="57"/>
  <c r="K5" i="57" s="1"/>
  <c r="L5" i="57"/>
  <c r="H29" i="57"/>
  <c r="L29" i="57" s="1"/>
  <c r="G29" i="57"/>
  <c r="I29" i="57" s="1"/>
  <c r="H28" i="57"/>
  <c r="L28" i="57" s="1"/>
  <c r="G28" i="57"/>
  <c r="I28" i="57" s="1"/>
  <c r="H27" i="57"/>
  <c r="L27" i="57" s="1"/>
  <c r="G27" i="57"/>
  <c r="I27" i="57" s="1"/>
  <c r="H26" i="57"/>
  <c r="L26" i="57" s="1"/>
  <c r="G26" i="57"/>
  <c r="I26" i="57" s="1"/>
  <c r="H25" i="57"/>
  <c r="L25" i="57" s="1"/>
  <c r="G25" i="57"/>
  <c r="I25" i="57" s="1"/>
  <c r="H24" i="57"/>
  <c r="L24" i="57" s="1"/>
  <c r="G24" i="57"/>
  <c r="I24" i="57" s="1"/>
  <c r="H23" i="57"/>
  <c r="L23" i="57" s="1"/>
  <c r="G23" i="57"/>
  <c r="I23" i="57" s="1"/>
  <c r="H22" i="57"/>
  <c r="L22" i="57" s="1"/>
  <c r="G22" i="57"/>
  <c r="I22" i="57" s="1"/>
  <c r="H21" i="57"/>
  <c r="L21" i="57" s="1"/>
  <c r="G21" i="57"/>
  <c r="I21" i="57" s="1"/>
  <c r="H20" i="57"/>
  <c r="L20" i="57" s="1"/>
  <c r="G20" i="57"/>
  <c r="I20" i="57" s="1"/>
  <c r="H19" i="57"/>
  <c r="L19" i="57" s="1"/>
  <c r="G19" i="57"/>
  <c r="I19" i="57" s="1"/>
  <c r="H18" i="57"/>
  <c r="L18" i="57" s="1"/>
  <c r="G18" i="57"/>
  <c r="I18" i="57" s="1"/>
  <c r="H17" i="57"/>
  <c r="L17" i="57" s="1"/>
  <c r="G17" i="57"/>
  <c r="I17" i="57" s="1"/>
  <c r="H16" i="57"/>
  <c r="L16" i="57" s="1"/>
  <c r="G16" i="57"/>
  <c r="I16" i="57" s="1"/>
  <c r="H15" i="57"/>
  <c r="L15" i="57" s="1"/>
  <c r="G15" i="57"/>
  <c r="I15" i="57" s="1"/>
  <c r="H14" i="57"/>
  <c r="L14" i="57" s="1"/>
  <c r="G14" i="57"/>
  <c r="I14" i="57" s="1"/>
  <c r="H13" i="57"/>
  <c r="L13" i="57" s="1"/>
  <c r="G13" i="57"/>
  <c r="I13" i="57" s="1"/>
  <c r="H12" i="57"/>
  <c r="L12" i="57" s="1"/>
  <c r="G12" i="57"/>
  <c r="J12" i="57" s="1"/>
  <c r="H11" i="57"/>
  <c r="L11" i="57" s="1"/>
  <c r="G11" i="57"/>
  <c r="I11" i="57" s="1"/>
  <c r="K10" i="57"/>
  <c r="J10" i="57"/>
  <c r="H10" i="57"/>
  <c r="L10" i="57" s="1"/>
  <c r="G10" i="57"/>
  <c r="I10" i="57" s="1"/>
  <c r="M10" i="57" s="1"/>
  <c r="H9" i="57"/>
  <c r="L9" i="57" s="1"/>
  <c r="G9" i="57"/>
  <c r="J9" i="57" s="1"/>
  <c r="I8" i="57"/>
  <c r="H8" i="57"/>
  <c r="L8" i="57" s="1"/>
  <c r="G8" i="57"/>
  <c r="J8" i="57" s="1"/>
  <c r="J7" i="57"/>
  <c r="N7" i="57" s="1"/>
  <c r="I7" i="57"/>
  <c r="H7" i="57"/>
  <c r="L7" i="57" s="1"/>
  <c r="G7" i="57"/>
  <c r="K6" i="57"/>
  <c r="H6" i="57"/>
  <c r="L6" i="57" s="1"/>
  <c r="G6" i="57"/>
  <c r="J6" i="57" s="1"/>
  <c r="H4" i="57"/>
  <c r="L4" i="57" s="1"/>
  <c r="G4" i="57"/>
  <c r="I4" i="57" s="1"/>
  <c r="J3" i="57"/>
  <c r="I3" i="57"/>
  <c r="H3" i="57"/>
  <c r="L3" i="57" s="1"/>
  <c r="G3" i="57"/>
  <c r="H2" i="57"/>
  <c r="L2" i="57" s="1"/>
  <c r="G2" i="57"/>
  <c r="J2" i="57" s="1"/>
  <c r="N2" i="57" s="1"/>
  <c r="M5" i="57" l="1"/>
  <c r="J5" i="57"/>
  <c r="N5" i="57" s="1"/>
  <c r="K3" i="57"/>
  <c r="K7" i="57"/>
  <c r="I9" i="57"/>
  <c r="M9" i="57" s="1"/>
  <c r="I2" i="57"/>
  <c r="I6" i="57"/>
  <c r="M6" i="57" s="1"/>
  <c r="K9" i="57"/>
  <c r="K2" i="57"/>
  <c r="M8" i="57"/>
  <c r="M3" i="57"/>
  <c r="M7" i="57"/>
  <c r="K8" i="57"/>
  <c r="N8" i="57"/>
  <c r="N12" i="57"/>
  <c r="N9" i="57"/>
  <c r="N6" i="57"/>
  <c r="N3" i="57"/>
  <c r="N10" i="57"/>
  <c r="M21" i="57"/>
  <c r="J11" i="57"/>
  <c r="N11" i="57" s="1"/>
  <c r="J14" i="57"/>
  <c r="N14" i="57" s="1"/>
  <c r="J15" i="57"/>
  <c r="N15" i="57" s="1"/>
  <c r="J16" i="57"/>
  <c r="N16" i="57" s="1"/>
  <c r="J17" i="57"/>
  <c r="N17" i="57" s="1"/>
  <c r="J18" i="57"/>
  <c r="N18" i="57" s="1"/>
  <c r="J19" i="57"/>
  <c r="N19" i="57" s="1"/>
  <c r="J20" i="57"/>
  <c r="N20" i="57" s="1"/>
  <c r="J21" i="57"/>
  <c r="N21" i="57" s="1"/>
  <c r="J22" i="57"/>
  <c r="N22" i="57" s="1"/>
  <c r="J23" i="57"/>
  <c r="N23" i="57" s="1"/>
  <c r="J24" i="57"/>
  <c r="N24" i="57" s="1"/>
  <c r="J25" i="57"/>
  <c r="N25" i="57" s="1"/>
  <c r="J26" i="57"/>
  <c r="N26" i="57" s="1"/>
  <c r="J27" i="57"/>
  <c r="N27" i="57" s="1"/>
  <c r="J28" i="57"/>
  <c r="N28" i="57" s="1"/>
  <c r="J29" i="57"/>
  <c r="N29" i="57" s="1"/>
  <c r="I12" i="57"/>
  <c r="J4" i="57"/>
  <c r="N4" i="57" s="1"/>
  <c r="J13" i="57"/>
  <c r="N13" i="57" s="1"/>
  <c r="K4" i="57"/>
  <c r="M4" i="57" s="1"/>
  <c r="K11" i="57"/>
  <c r="M11" i="57" s="1"/>
  <c r="K12" i="57"/>
  <c r="K13" i="57"/>
  <c r="M13" i="57" s="1"/>
  <c r="K14" i="57"/>
  <c r="M14" i="57" s="1"/>
  <c r="K15" i="57"/>
  <c r="M15" i="57" s="1"/>
  <c r="K16" i="57"/>
  <c r="M16" i="57" s="1"/>
  <c r="K17" i="57"/>
  <c r="M17" i="57" s="1"/>
  <c r="K18" i="57"/>
  <c r="M18" i="57" s="1"/>
  <c r="K19" i="57"/>
  <c r="M19" i="57" s="1"/>
  <c r="K20" i="57"/>
  <c r="M20" i="57" s="1"/>
  <c r="K21" i="57"/>
  <c r="K22" i="57"/>
  <c r="M22" i="57" s="1"/>
  <c r="K23" i="57"/>
  <c r="M23" i="57" s="1"/>
  <c r="K24" i="57"/>
  <c r="M24" i="57" s="1"/>
  <c r="K25" i="57"/>
  <c r="M25" i="57" s="1"/>
  <c r="K26" i="57"/>
  <c r="M26" i="57" s="1"/>
  <c r="K27" i="57"/>
  <c r="M27" i="57" s="1"/>
  <c r="K28" i="57"/>
  <c r="M28" i="57" s="1"/>
  <c r="K29" i="57"/>
  <c r="M29" i="57" s="1"/>
  <c r="M2" i="57" l="1"/>
  <c r="M12" i="57"/>
  <c r="E3" i="23" l="1"/>
  <c r="E4" i="23"/>
  <c r="E5" i="23"/>
  <c r="E6" i="23"/>
  <c r="E7" i="23"/>
  <c r="E8" i="23"/>
  <c r="E9" i="23"/>
  <c r="E10" i="23"/>
  <c r="E2" i="23"/>
  <c r="G10" i="23" l="1"/>
  <c r="F10" i="23"/>
  <c r="G9" i="23"/>
  <c r="F9" i="23"/>
  <c r="G7" i="23"/>
  <c r="F7" i="23"/>
  <c r="G8" i="23"/>
  <c r="F8" i="23"/>
  <c r="G6" i="23"/>
  <c r="F6" i="23"/>
  <c r="G5" i="23"/>
  <c r="F5" i="23"/>
  <c r="F4" i="23"/>
  <c r="G4" i="23"/>
  <c r="F2" i="23"/>
  <c r="G2" i="23"/>
  <c r="G3" i="23"/>
  <c r="F3" i="23"/>
  <c r="H35" i="55" l="1"/>
  <c r="D13" i="60" s="1"/>
  <c r="D14" i="60" l="1"/>
  <c r="E13" i="60"/>
  <c r="K35" i="55"/>
  <c r="H13" i="60" s="1"/>
  <c r="I13" i="60" l="1"/>
  <c r="H14" i="60"/>
  <c r="K35" i="1"/>
  <c r="H4" i="60" s="1"/>
  <c r="H35" i="1"/>
  <c r="D4" i="60" s="1"/>
  <c r="H5" i="60" l="1"/>
  <c r="I4" i="60"/>
  <c r="D5" i="60"/>
  <c r="E4" i="60"/>
</calcChain>
</file>

<file path=xl/sharedStrings.xml><?xml version="1.0" encoding="utf-8"?>
<sst xmlns="http://schemas.openxmlformats.org/spreadsheetml/2006/main" count="46594" uniqueCount="323">
  <si>
    <t>Project Name</t>
  </si>
  <si>
    <t>Project Type</t>
  </si>
  <si>
    <t xml:space="preserve"> </t>
  </si>
  <si>
    <t>Street Sweeping</t>
  </si>
  <si>
    <t>Project Number</t>
  </si>
  <si>
    <t>Acres Treated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</si>
  <si>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</si>
  <si>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</si>
  <si>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</si>
  <si>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</si>
  <si>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</si>
  <si>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</si>
  <si>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N/A</t>
  </si>
  <si>
    <t>A</t>
  </si>
  <si>
    <t>Acres</t>
  </si>
  <si>
    <t>ac-ft</t>
  </si>
  <si>
    <t>Notes</t>
  </si>
  <si>
    <t>Entity</t>
  </si>
  <si>
    <t xml:space="preserve">Project Number </t>
  </si>
  <si>
    <t xml:space="preserve">Project Name </t>
  </si>
  <si>
    <t xml:space="preserve">TN Reduction (lbs/yr) </t>
  </si>
  <si>
    <t>PPV = Permanent pool volume (acre-ft)</t>
  </si>
  <si>
    <t>RO = Annual runoff inputs (acre-ft/year)</t>
  </si>
  <si>
    <t>CF= Conversion factor (365 days/year)</t>
  </si>
  <si>
    <r>
      <t>T</t>
    </r>
    <r>
      <rPr>
        <vertAlign val="subscript"/>
        <sz val="12"/>
        <color theme="1"/>
        <rFont val="Calibri"/>
        <family val="2"/>
        <scheme val="minor"/>
      </rPr>
      <t xml:space="preserve">d </t>
    </r>
    <r>
      <rPr>
        <sz val="12"/>
        <color theme="1"/>
        <rFont val="Calibri"/>
        <family val="2"/>
        <scheme val="minor"/>
      </rPr>
      <t>= Detention time (days)</t>
    </r>
  </si>
  <si>
    <t xml:space="preserve">TP Efficiency </t>
  </si>
  <si>
    <t xml:space="preserve">TN Efficiency  </t>
  </si>
  <si>
    <t>RO from Model  (acre-ft/year)</t>
  </si>
  <si>
    <t>Where:</t>
  </si>
  <si>
    <t>PPV is obtained from the engineering report and/or permit</t>
  </si>
  <si>
    <t xml:space="preserve">Comments </t>
  </si>
  <si>
    <r>
      <t>T</t>
    </r>
    <r>
      <rPr>
        <vertAlign val="subscript"/>
        <sz val="12"/>
        <color theme="1"/>
        <rFont val="Calibri"/>
        <family val="2"/>
        <scheme val="minor"/>
      </rPr>
      <t>d</t>
    </r>
    <r>
      <rPr>
        <sz val="12"/>
        <color theme="1"/>
        <rFont val="Calibri"/>
        <family val="2"/>
        <scheme val="minor"/>
      </rPr>
      <t>= (PPV/RO)*CF</t>
    </r>
  </si>
  <si>
    <t>RO is obtained from the individual model worksheets</t>
  </si>
  <si>
    <t xml:space="preserve">Permit No. </t>
  </si>
  <si>
    <t>Amount to Reuse (gal/yr)</t>
  </si>
  <si>
    <t>Amount to Reuse (acre-ft\yr)</t>
  </si>
  <si>
    <t>Annual Runoff (acre-ft/yr)</t>
  </si>
  <si>
    <t xml:space="preserve">Project Type </t>
  </si>
  <si>
    <t xml:space="preserve">TP Reduction (lbs/yr) </t>
  </si>
  <si>
    <t xml:space="preserve">Notes </t>
  </si>
  <si>
    <t>updated with new load estimation values</t>
  </si>
  <si>
    <t>missing shapefiles</t>
  </si>
  <si>
    <t>NOTES:</t>
  </si>
  <si>
    <t>TOTAL</t>
  </si>
  <si>
    <t>Shapefile acres don't match up with project table acres treated</t>
  </si>
  <si>
    <t>TBD</t>
  </si>
  <si>
    <t>have shapefile; need to clip for new starting load</t>
  </si>
  <si>
    <t>to be determined (TBD)</t>
  </si>
  <si>
    <t>TN Starting Load (lbs/yr)</t>
  </si>
  <si>
    <t>TN Required Reductions (lbs/yr)</t>
  </si>
  <si>
    <t>% Required TN Reduction</t>
  </si>
  <si>
    <t>TP Starting Load (lbs/yr)</t>
  </si>
  <si>
    <t>TP Required Reductions (lbs/yr)</t>
  </si>
  <si>
    <t>% Required TP Reduction</t>
  </si>
  <si>
    <t>Starting load values updated using the Load Estimation Tool v. 3 based on the SWIL Model October 2020</t>
  </si>
  <si>
    <t>OCTOBER 2020</t>
  </si>
  <si>
    <t>From allocation table</t>
  </si>
  <si>
    <t>From Summary Tab</t>
  </si>
  <si>
    <t>Calculated</t>
  </si>
  <si>
    <t>CIRL</t>
  </si>
  <si>
    <t>Project Zone A</t>
  </si>
  <si>
    <t>Project Zone B</t>
  </si>
  <si>
    <t>CIRL Totals</t>
  </si>
  <si>
    <t>NIRL</t>
  </si>
  <si>
    <t>NIRL Totals</t>
  </si>
  <si>
    <t>Pull in the information form the existing project workbook or copy into that workbook the information and formatting from this template.</t>
  </si>
  <si>
    <t>Location (Project Zone)</t>
  </si>
  <si>
    <t>Location Fields</t>
  </si>
  <si>
    <t>Summary Tab Color Key</t>
  </si>
  <si>
    <t>SEB</t>
  </si>
  <si>
    <t>B</t>
  </si>
  <si>
    <t>SIRL</t>
  </si>
  <si>
    <t>CIRL Location (Project Zone)</t>
  </si>
  <si>
    <t>If a project is in more than one project zone, you will need separate, addiotnal columns for TN Base Load, TN credit, TP Base Load and TP Credit by PZ.</t>
  </si>
  <si>
    <t>A and B</t>
  </si>
  <si>
    <t>A and SEB</t>
  </si>
  <si>
    <t>B and SEB</t>
  </si>
  <si>
    <t>SEB and SIRL</t>
  </si>
  <si>
    <t>Not provided</t>
  </si>
  <si>
    <t>BRL</t>
  </si>
  <si>
    <t>Project Type Fields</t>
  </si>
  <si>
    <t>100% On-site Retention</t>
  </si>
  <si>
    <t>Agricultural BMPs</t>
  </si>
  <si>
    <t>Aquatic Vegetation Harvesting</t>
  </si>
  <si>
    <t>Baffle Boxes- First Generation</t>
  </si>
  <si>
    <t>Baffle Boxes- Second Generation</t>
  </si>
  <si>
    <t>Baffle Boxes- Second Generation with Media</t>
  </si>
  <si>
    <t>Biosorption Activated Media (BAM)</t>
  </si>
  <si>
    <t>Bioswales</t>
  </si>
  <si>
    <t>BMP Cleanout</t>
  </si>
  <si>
    <t>BMP Missing from Model</t>
  </si>
  <si>
    <t>BMP Treatment Train</t>
  </si>
  <si>
    <t>Catch Basin Inserts/Inlet Filter Cleanout</t>
  </si>
  <si>
    <t>Constructed Wetland Treatment</t>
  </si>
  <si>
    <t>Control Structure</t>
  </si>
  <si>
    <t>Creating/ Enhancing Living Shoreline</t>
  </si>
  <si>
    <t>Creating/ Enhancing Oyster Reefs</t>
  </si>
  <si>
    <t>Credit Trade</t>
  </si>
  <si>
    <t>Dairy Remediation</t>
  </si>
  <si>
    <t>Decommission/ Abandonment</t>
  </si>
  <si>
    <t>Denitrification Walls</t>
  </si>
  <si>
    <t>Dispersed Water Management (DWM)</t>
  </si>
  <si>
    <t>Dry Detention Pond</t>
  </si>
  <si>
    <t>Education Efforts</t>
  </si>
  <si>
    <t>Enhanced Public Education</t>
  </si>
  <si>
    <t>Exfiltration Trench</t>
  </si>
  <si>
    <t>Exotic Vegetation Removal</t>
  </si>
  <si>
    <t>Fertilizer Cessation</t>
  </si>
  <si>
    <t>Fertilizer Reduction</t>
  </si>
  <si>
    <t>Fish Harvesting</t>
  </si>
  <si>
    <t>Floating Islands/ Managed Aquatic Plant Systems (MAPS)</t>
  </si>
  <si>
    <t>Golf Course or Sports Field BMPs</t>
  </si>
  <si>
    <t>Grass swales with swale blocks or raised culverts</t>
  </si>
  <si>
    <t>Grass swales without swale blocks or raised culverts</t>
  </si>
  <si>
    <t>Hybrid wetland treatment technology (HWTT)</t>
  </si>
  <si>
    <t>Hydrodynamic Separators</t>
  </si>
  <si>
    <t>Hydrologic Restoration</t>
  </si>
  <si>
    <t>Impoundment</t>
  </si>
  <si>
    <t>In Receiving Waterbody - Alum Injection System</t>
  </si>
  <si>
    <t>In Receiving Waterbody - Biological/ Bacteria Treatment</t>
  </si>
  <si>
    <t>Industrial Facility Upgrades</t>
  </si>
  <si>
    <t>Land Acquisition</t>
  </si>
  <si>
    <t>Land Preservation</t>
  </si>
  <si>
    <t>Land Use Change</t>
  </si>
  <si>
    <t>LID- Green Roofs</t>
  </si>
  <si>
    <t>LID- Other</t>
  </si>
  <si>
    <t>LID- Rain Gardens</t>
  </si>
  <si>
    <t>LID- Tree Boxes/Tree Wells</t>
  </si>
  <si>
    <t>Macroalgal Harvesting</t>
  </si>
  <si>
    <t>Monitoring/Data Collection</t>
  </si>
  <si>
    <t>Muck Removal/Restoration Dredging</t>
  </si>
  <si>
    <t>Natural Wetlands as Filters</t>
  </si>
  <si>
    <t>Non-contributing Basin</t>
  </si>
  <si>
    <t>Off-line Retention BMPs</t>
  </si>
  <si>
    <t>On-line Retention BMPs</t>
  </si>
  <si>
    <t>Onsite Sewage Treatment and Disposal System (OSTDS) Enhancement</t>
  </si>
  <si>
    <t>OSTDS Phase Out</t>
  </si>
  <si>
    <t>Pervious Pavement Systems</t>
  </si>
  <si>
    <t>Plugging Artesian Wells</t>
  </si>
  <si>
    <t>Regional Stormwater Treatment</t>
  </si>
  <si>
    <t>Regulations, Ordinances, and Guidelines</t>
  </si>
  <si>
    <t>Retention/Detention BMP Retrofit with Nutrient Reducing Media</t>
  </si>
  <si>
    <t>Retention/Detention BMP with Nutrient Reducing Media </t>
  </si>
  <si>
    <t>Sanitary Sewer - Alum Injection System</t>
  </si>
  <si>
    <t>Sanitary Sewer and Wastewater Treatment Facility (WWTF) Maintenance</t>
  </si>
  <si>
    <t>Sanitary Sewer Inspections</t>
  </si>
  <si>
    <t>SAV Planting</t>
  </si>
  <si>
    <t>Shoreline Stabilization</t>
  </si>
  <si>
    <t>Stormwater - Alum Injection System</t>
  </si>
  <si>
    <t>Stormwater - Biological/ Bacteria Treatment</t>
  </si>
  <si>
    <t>Stormwater - Deep Injection Well</t>
  </si>
  <si>
    <t>Stormwater Aeration System</t>
  </si>
  <si>
    <t>Stormwater Reuse</t>
  </si>
  <si>
    <t>Stormwater System Rehabilitation</t>
  </si>
  <si>
    <t>Stormwater System Upgrade</t>
  </si>
  <si>
    <t>Stormwater Treatment Areas (STAs)</t>
  </si>
  <si>
    <t>Study</t>
  </si>
  <si>
    <t>Turbidity Reducing Polymers (e.g., Floc logs ®)</t>
  </si>
  <si>
    <t>Vegetated Buffers</t>
  </si>
  <si>
    <t>Wastewater - Deep Injection Well</t>
  </si>
  <si>
    <t>Wastewater Service Area Expansion</t>
  </si>
  <si>
    <t>Wet Detention Pond</t>
  </si>
  <si>
    <t>Wetland Restoration</t>
  </si>
  <si>
    <t>WWTF Disposal Site</t>
  </si>
  <si>
    <t>WWTF Diversion to Reuse</t>
  </si>
  <si>
    <t>WWTF Nutrient Reduction</t>
  </si>
  <si>
    <t>WWTF Upgrade</t>
  </si>
  <si>
    <t>BMAP</t>
  </si>
  <si>
    <t>PPV (acre-ft)
Actual</t>
  </si>
  <si>
    <t>PPV (acre-ft)
Required</t>
  </si>
  <si>
    <t>Td (days)
Actual</t>
  </si>
  <si>
    <t>Td (days)
Required</t>
  </si>
  <si>
    <t>TN Efficiency 
Actual</t>
  </si>
  <si>
    <t>TP Efficiency
Actual</t>
  </si>
  <si>
    <t>TN Efficiency 
Required</t>
  </si>
  <si>
    <t>TP Efficiency
Required</t>
  </si>
  <si>
    <t>TN Efficiency 
Difference</t>
  </si>
  <si>
    <t>TP Efficiency
Difference</t>
  </si>
  <si>
    <t>Zone</t>
  </si>
  <si>
    <t>Pounds Collected</t>
  </si>
  <si>
    <t>Project Portion 1</t>
  </si>
  <si>
    <t>TN Loading</t>
  </si>
  <si>
    <t>TP Loading</t>
  </si>
  <si>
    <t>TN Credit Treatment 1</t>
  </si>
  <si>
    <t>TP Credit Treatment 1</t>
  </si>
  <si>
    <t>TN Loading Post Treatment 1</t>
  </si>
  <si>
    <t>TP Loading Post Treatment 1</t>
  </si>
  <si>
    <t>Project Portion 2</t>
  </si>
  <si>
    <t>TN Efficiency</t>
  </si>
  <si>
    <t>TP Efficiency</t>
  </si>
  <si>
    <t>TN Credit Treatment 2</t>
  </si>
  <si>
    <t>TP Credit Treatment 2</t>
  </si>
  <si>
    <t>Total TN Credit</t>
  </si>
  <si>
    <t>Total TP Credit</t>
  </si>
  <si>
    <t>% Reduction from Portion 1 (Replace formula with percentage if not retention)</t>
  </si>
  <si>
    <t>Town of Indialantic</t>
  </si>
  <si>
    <t>TI-01</t>
  </si>
  <si>
    <t>Swales North of U.S. 192 Causeway</t>
  </si>
  <si>
    <t>TI-02</t>
  </si>
  <si>
    <t>100% On-Site Retention</t>
  </si>
  <si>
    <t>TI-03</t>
  </si>
  <si>
    <t>TI-04</t>
  </si>
  <si>
    <t>Lily Park</t>
  </si>
  <si>
    <t>Grass Swales without Swale Blocks or Raised Culverts</t>
  </si>
  <si>
    <t>Swale Construction</t>
  </si>
  <si>
    <t>Drainage Inlet Cleaning</t>
  </si>
  <si>
    <t>TI-05</t>
  </si>
  <si>
    <t>BMAP Credit for Education Activities</t>
  </si>
  <si>
    <t>Please insert a "1" under the "Yes" column for education activities that have been implemented.</t>
  </si>
  <si>
    <t>Activity</t>
  </si>
  <si>
    <t>Yes</t>
  </si>
  <si>
    <t>Activity Details</t>
  </si>
  <si>
    <t>Florida Yards and Neighborhoods program</t>
  </si>
  <si>
    <t>Landscaping local code/ordinance</t>
  </si>
  <si>
    <t>Irrigation local code/ordinance</t>
  </si>
  <si>
    <t>Fertilizer local code/ordinance</t>
  </si>
  <si>
    <t>Pet waste management local code/ordinance</t>
  </si>
  <si>
    <t>Public Service Announcements (PSAs)</t>
  </si>
  <si>
    <t>Informational pamphlets</t>
  </si>
  <si>
    <t>Website</t>
  </si>
  <si>
    <t>Inspection program and call-in number for illicit discharges</t>
  </si>
  <si>
    <t>Total Credit for Education Activities</t>
  </si>
  <si>
    <t>percent</t>
  </si>
  <si>
    <t>Guidelines for Percent Reduction</t>
  </si>
  <si>
    <t>If all activities are conducted, then the full 6% reduction is assigned.</t>
  </si>
  <si>
    <t>If only PSAs, websites, brochures, and the inspection program are provided, a 1% reduction credit is assigned.</t>
  </si>
  <si>
    <t>If only the FYN program is implemented, a 3% reduction credit is assigned.</t>
  </si>
  <si>
    <t>If only the four ordinances are implemented, then a 2% reduction is assigned.</t>
  </si>
  <si>
    <t>Other combinations of efforts are analyzed on a case-by-case basis for credit.</t>
  </si>
  <si>
    <t>No backup</t>
  </si>
  <si>
    <t>Credited in NIRL TI-02</t>
  </si>
  <si>
    <t>Retention or Max Inches Allowed</t>
  </si>
  <si>
    <t>*For swales without blocks, change formula to *50 instead of *100</t>
  </si>
  <si>
    <t>Max inches of retention</t>
  </si>
  <si>
    <t>Online</t>
  </si>
  <si>
    <t>Offline</t>
  </si>
  <si>
    <t>Change formula to +.7405</t>
  </si>
  <si>
    <t>Other (basins, exfil trenches, impoundments, etc.)</t>
  </si>
  <si>
    <t>No effiency documentation; previously credited. Need shapefile and inches of retention</t>
  </si>
  <si>
    <t>Treatment area is the same as TI-02 which is 100% retention. The calculation in TI-02 includes any loads going to the swales since the treatment area is the same and the 100% retention is partially based on the swales. Swale retention depth is 2.5 inches</t>
  </si>
  <si>
    <t xml:space="preserve">Provided retention is 8 inches. This calculation includes the swales above in the treatment polygon provided. </t>
  </si>
  <si>
    <t xml:space="preserve">We do not show TI in NIRL PZA/change to B? Shapefile/KML of treatment area missing from record; additional information required to calculate reduction. Moved to PZ B based on email from T. Saltos on 10/26/20. Confirm once we have GIS file. </t>
  </si>
  <si>
    <t>Inches of retention is 2.5. Provided as 100% on site retention. The project area is part of NIRL TI-01 and TI-02 and loading is based on the treated area of those projects which overlaps partially with the CIRL boundary.</t>
  </si>
  <si>
    <t>OBJECTID</t>
  </si>
  <si>
    <t>FID_IRL_LETv3_P</t>
  </si>
  <si>
    <t>FID_IRL_LETv3</t>
  </si>
  <si>
    <t>PZ</t>
  </si>
  <si>
    <t>SegGroup</t>
  </si>
  <si>
    <t>Segment</t>
  </si>
  <si>
    <t>TN_Reduction</t>
  </si>
  <si>
    <t>TP_Reduction</t>
  </si>
  <si>
    <t>Annual_Tot_Vol_Norm</t>
  </si>
  <si>
    <t>Annual_Tot_TN_Norm</t>
  </si>
  <si>
    <t>Annual_Tot_TP_Norm</t>
  </si>
  <si>
    <t>TN_Load</t>
  </si>
  <si>
    <t>TP_Load</t>
  </si>
  <si>
    <t>Volume</t>
  </si>
  <si>
    <t>LC2015</t>
  </si>
  <si>
    <t>LC2015_Description</t>
  </si>
  <si>
    <t>LC2015_DEP</t>
  </si>
  <si>
    <t>Overlaps</t>
  </si>
  <si>
    <t>Stakeholder</t>
  </si>
  <si>
    <t>Ag</t>
  </si>
  <si>
    <t>Ag_toUrban</t>
  </si>
  <si>
    <t>Natural</t>
  </si>
  <si>
    <t>C1_Diverts</t>
  </si>
  <si>
    <t>C1_Remains</t>
  </si>
  <si>
    <t>TN_C1</t>
  </si>
  <si>
    <t>TP_C1</t>
  </si>
  <si>
    <t>Vol_C1</t>
  </si>
  <si>
    <t>Duplicates</t>
  </si>
  <si>
    <t>NEAR_FID</t>
  </si>
  <si>
    <t>NEAR_DIST</t>
  </si>
  <si>
    <t>NEAR_X</t>
  </si>
  <si>
    <t>NEAR_Y</t>
  </si>
  <si>
    <t>NEAR_ANGLE</t>
  </si>
  <si>
    <t>Lat</t>
  </si>
  <si>
    <t>Long</t>
  </si>
  <si>
    <t>FID_Paradise_Park_</t>
  </si>
  <si>
    <t>FileName</t>
  </si>
  <si>
    <t>DACS_LU</t>
  </si>
  <si>
    <t>FID_Combined</t>
  </si>
  <si>
    <t>ProjNumber</t>
  </si>
  <si>
    <t>ProjName</t>
  </si>
  <si>
    <t>ProjEntity</t>
  </si>
  <si>
    <t>ProjAcres</t>
  </si>
  <si>
    <t>Shape_Length</t>
  </si>
  <si>
    <t>Shape_Area</t>
  </si>
  <si>
    <t>vol_c1_ACFT</t>
  </si>
  <si>
    <t>Central IRL</t>
  </si>
  <si>
    <t>IR12-21</t>
  </si>
  <si>
    <t>62-304.520 (7), F.A.C.</t>
  </si>
  <si>
    <t>Roads and Highways</t>
  </si>
  <si>
    <t>Town of Indialantic              Brevard County</t>
  </si>
  <si>
    <t>Central IRL A</t>
  </si>
  <si>
    <t>TI-01-N</t>
  </si>
  <si>
    <t>Residential, High Density</t>
  </si>
  <si>
    <t>Commercial and Services</t>
  </si>
  <si>
    <t>Professional Services</t>
  </si>
  <si>
    <t>Retail Sales and Services</t>
  </si>
  <si>
    <t>FDOT District 5</t>
  </si>
  <si>
    <t>FDOT District 5                              Town of Indialantic              Brevard County</t>
  </si>
  <si>
    <t>TI-02-C</t>
  </si>
  <si>
    <t>TI-02-N</t>
  </si>
  <si>
    <t>On-Site Retention</t>
  </si>
  <si>
    <t>North IRL</t>
  </si>
  <si>
    <t>IR8-11</t>
  </si>
  <si>
    <t>62-304.520 (6), F.A.C.</t>
  </si>
  <si>
    <t>Residential, Medium Density-Two-five dwellingunits per acre</t>
  </si>
  <si>
    <t>North IRL B</t>
  </si>
  <si>
    <t>Fixed Single Family Units</t>
  </si>
  <si>
    <t>Residential, High density; Multiple Dwelling Units, Low Rise &lt;Two stories or less&gt;</t>
  </si>
  <si>
    <t>Natural Lands</t>
  </si>
  <si>
    <t>Herbaceous Dry Prairie</t>
  </si>
  <si>
    <t>Institutional (Educational,religious,health and military facilities)</t>
  </si>
  <si>
    <t>Governmental</t>
  </si>
  <si>
    <t>Row Labels</t>
  </si>
  <si>
    <t>Grand Total</t>
  </si>
  <si>
    <t>Sum of TN_C1</t>
  </si>
  <si>
    <t>Sum of TP_C1</t>
  </si>
  <si>
    <t>Sum of Vol_C1</t>
  </si>
  <si>
    <t>Sum of vol_c1_ACFT</t>
  </si>
  <si>
    <t>Sum of Acres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</si>
</sst>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#,##0.0"/>
    <numFmt numFmtId="165" formatCode="0.0%"/>
    <numFmt numFmtId="166" formatCode="#,##0.000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vertAlign val="subscript"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Arial"/>
      <family val="2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i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rgb="FF000000"/>
      <name val="Calibri"/>
      <family val="2"/>
    </font>
    <font>
      <u/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sz val="11"/>
      <name val="Times New Roman"/>
      <family val="1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BDBFE3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9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D0D7E5"/>
      </left>
      <right/>
      <top style="thin">
        <color rgb="FFD0D7E5"/>
      </top>
      <bottom style="thin">
        <color rgb="FFD0D7E5"/>
      </bottom>
      <diagonal/>
    </border>
    <border>
      <left style="thin">
        <color rgb="FFD0D7E5"/>
      </left>
      <right/>
      <top/>
      <bottom style="thin">
        <color rgb="FFD0D7E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2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5" applyNumberFormat="0" applyAlignment="0" applyProtection="0"/>
    <xf numFmtId="0" fontId="13" fillId="6" borderId="6" applyNumberFormat="0" applyAlignment="0" applyProtection="0"/>
    <xf numFmtId="0" fontId="14" fillId="6" borderId="5" applyNumberFormat="0" applyAlignment="0" applyProtection="0"/>
    <xf numFmtId="0" fontId="15" fillId="0" borderId="7" applyNumberFormat="0" applyFill="0" applyAlignment="0" applyProtection="0"/>
    <xf numFmtId="0" fontId="16" fillId="7" borderId="8" applyNumberFormat="0" applyAlignment="0" applyProtection="0"/>
    <xf numFmtId="0" fontId="17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18" fillId="0" borderId="0" applyNumberFormat="0" applyFill="0" applyBorder="0" applyAlignment="0" applyProtection="0"/>
    <xf numFmtId="0" fontId="4" fillId="0" borderId="10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21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32" fillId="0" borderId="0"/>
    <xf numFmtId="9" fontId="2" fillId="0" borderId="0" applyFont="0" applyFill="0" applyBorder="0" applyAlignment="0" applyProtection="0"/>
  </cellStyleXfs>
  <cellXfs count="172">
    <xf numFmtId="0" fontId="0" fillId="0" borderId="0" xfId="0"/>
    <xf numFmtId="0" fontId="0" fillId="0" borderId="0" xfId="0" applyAlignment="1">
      <alignment horizontal="center"/>
    </xf>
    <xf numFmtId="165" fontId="0" fillId="0" borderId="0" xfId="0" applyNumberFormat="1"/>
    <xf numFmtId="0" fontId="0" fillId="0" borderId="0" xfId="0"/>
    <xf numFmtId="164" fontId="0" fillId="0" borderId="0" xfId="0" applyNumberFormat="1"/>
    <xf numFmtId="0" fontId="4" fillId="0" borderId="0" xfId="0" applyFont="1" applyAlignment="1">
      <alignment horizontal="center"/>
    </xf>
    <xf numFmtId="3" fontId="0" fillId="0" borderId="0" xfId="0" applyNumberFormat="1"/>
    <xf numFmtId="0" fontId="20" fillId="0" borderId="0" xfId="0" applyFont="1"/>
    <xf numFmtId="3" fontId="20" fillId="0" borderId="0" xfId="0" applyNumberFormat="1" applyFont="1"/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Font="1"/>
    <xf numFmtId="0" fontId="0" fillId="0" borderId="1" xfId="0" applyFont="1" applyBorder="1"/>
    <xf numFmtId="2" fontId="0" fillId="0" borderId="1" xfId="0" applyNumberFormat="1" applyBorder="1" applyAlignment="1">
      <alignment horizontal="center"/>
    </xf>
    <xf numFmtId="165" fontId="0" fillId="0" borderId="1" xfId="53" applyNumberFormat="1" applyFont="1" applyBorder="1" applyAlignment="1">
      <alignment horizontal="center"/>
    </xf>
    <xf numFmtId="0" fontId="4" fillId="34" borderId="1" xfId="0" applyFont="1" applyFill="1" applyBorder="1" applyAlignment="1">
      <alignment horizontal="center" wrapText="1"/>
    </xf>
    <xf numFmtId="0" fontId="4" fillId="34" borderId="1" xfId="0" applyFont="1" applyFill="1" applyBorder="1" applyAlignment="1">
      <alignment horizontal="center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164" fontId="0" fillId="0" borderId="1" xfId="0" applyNumberFormat="1" applyBorder="1"/>
    <xf numFmtId="165" fontId="0" fillId="0" borderId="1" xfId="0" applyNumberFormat="1" applyBorder="1"/>
    <xf numFmtId="0" fontId="4" fillId="33" borderId="1" xfId="0" applyFont="1" applyFill="1" applyBorder="1" applyAlignment="1">
      <alignment horizontal="center" vertical="center" wrapText="1"/>
    </xf>
    <xf numFmtId="0" fontId="25" fillId="33" borderId="1" xfId="1" applyFont="1" applyFill="1" applyBorder="1" applyAlignment="1">
      <alignment horizontal="center" wrapText="1"/>
    </xf>
    <xf numFmtId="0" fontId="4" fillId="0" borderId="0" xfId="0" applyFont="1"/>
    <xf numFmtId="0" fontId="17" fillId="35" borderId="14" xfId="0" applyFont="1" applyFill="1" applyBorder="1"/>
    <xf numFmtId="0" fontId="0" fillId="0" borderId="0" xfId="0" applyBorder="1"/>
    <xf numFmtId="0" fontId="0" fillId="0" borderId="15" xfId="0" applyBorder="1"/>
    <xf numFmtId="0" fontId="0" fillId="34" borderId="16" xfId="0" applyFill="1" applyBorder="1"/>
    <xf numFmtId="0" fontId="0" fillId="37" borderId="16" xfId="0" applyFill="1" applyBorder="1"/>
    <xf numFmtId="0" fontId="0" fillId="0" borderId="17" xfId="0" applyBorder="1"/>
    <xf numFmtId="0" fontId="0" fillId="0" borderId="18" xfId="0" applyBorder="1"/>
    <xf numFmtId="0" fontId="26" fillId="33" borderId="1" xfId="1" applyFont="1" applyFill="1" applyBorder="1" applyAlignment="1">
      <alignment horizontal="center" wrapText="1"/>
    </xf>
    <xf numFmtId="164" fontId="26" fillId="33" borderId="1" xfId="1" applyNumberFormat="1" applyFont="1" applyFill="1" applyBorder="1" applyAlignment="1">
      <alignment horizontal="center" wrapText="1"/>
    </xf>
    <xf numFmtId="164" fontId="27" fillId="33" borderId="1" xfId="0" applyNumberFormat="1" applyFont="1" applyFill="1" applyBorder="1" applyAlignment="1">
      <alignment horizontal="center" wrapText="1"/>
    </xf>
    <xf numFmtId="0" fontId="27" fillId="33" borderId="1" xfId="0" applyFont="1" applyFill="1" applyBorder="1" applyAlignment="1">
      <alignment horizontal="center" wrapText="1"/>
    </xf>
    <xf numFmtId="3" fontId="27" fillId="33" borderId="1" xfId="0" applyNumberFormat="1" applyFont="1" applyFill="1" applyBorder="1" applyAlignment="1">
      <alignment horizontal="center" wrapText="1"/>
    </xf>
    <xf numFmtId="0" fontId="26" fillId="0" borderId="0" xfId="1" applyFont="1" applyFill="1" applyBorder="1" applyAlignment="1">
      <alignment horizontal="center" vertical="center" wrapText="1"/>
    </xf>
    <xf numFmtId="0" fontId="28" fillId="0" borderId="0" xfId="0" applyFont="1" applyAlignment="1">
      <alignment vertical="center"/>
    </xf>
    <xf numFmtId="0" fontId="29" fillId="0" borderId="1" xfId="1" applyFont="1" applyFill="1" applyBorder="1" applyAlignment="1">
      <alignment horizontal="center" vertical="center" wrapText="1"/>
    </xf>
    <xf numFmtId="0" fontId="29" fillId="0" borderId="1" xfId="1" applyFont="1" applyFill="1" applyBorder="1" applyAlignment="1">
      <alignment horizontal="left" vertical="center" wrapText="1"/>
    </xf>
    <xf numFmtId="164" fontId="28" fillId="0" borderId="1" xfId="0" applyNumberFormat="1" applyFont="1" applyFill="1" applyBorder="1" applyAlignment="1">
      <alignment horizontal="center" vertical="center"/>
    </xf>
    <xf numFmtId="165" fontId="29" fillId="0" borderId="1" xfId="1" applyNumberFormat="1" applyFont="1" applyFill="1" applyBorder="1" applyAlignment="1">
      <alignment horizontal="center" vertical="center" wrapText="1"/>
    </xf>
    <xf numFmtId="164" fontId="29" fillId="0" borderId="1" xfId="1" applyNumberFormat="1" applyFont="1" applyFill="1" applyBorder="1" applyAlignment="1">
      <alignment horizontal="center" vertical="center" wrapText="1"/>
    </xf>
    <xf numFmtId="0" fontId="29" fillId="0" borderId="0" xfId="1" applyFont="1" applyBorder="1" applyAlignment="1">
      <alignment horizontal="center" vertical="center" wrapText="1"/>
    </xf>
    <xf numFmtId="164" fontId="29" fillId="0" borderId="1" xfId="1" applyNumberFormat="1" applyFont="1" applyBorder="1" applyAlignment="1">
      <alignment horizontal="center" vertical="center" wrapText="1"/>
    </xf>
    <xf numFmtId="164" fontId="29" fillId="0" borderId="1" xfId="6" applyNumberFormat="1" applyFont="1" applyFill="1" applyBorder="1" applyAlignment="1">
      <alignment horizontal="center" vertical="center" wrapText="1"/>
    </xf>
    <xf numFmtId="164" fontId="29" fillId="0" borderId="1" xfId="1" applyNumberFormat="1" applyFont="1" applyFill="1" applyBorder="1" applyAlignment="1">
      <alignment horizontal="center" vertical="center"/>
    </xf>
    <xf numFmtId="0" fontId="29" fillId="0" borderId="1" xfId="1" applyFont="1" applyFill="1" applyBorder="1" applyAlignment="1">
      <alignment horizontal="center" vertical="center"/>
    </xf>
    <xf numFmtId="165" fontId="29" fillId="0" borderId="1" xfId="1" applyNumberFormat="1" applyFont="1" applyFill="1" applyBorder="1" applyAlignment="1">
      <alignment horizontal="center" vertical="center"/>
    </xf>
    <xf numFmtId="0" fontId="29" fillId="0" borderId="1" xfId="1" applyFont="1" applyFill="1" applyBorder="1" applyAlignment="1">
      <alignment vertical="center"/>
    </xf>
    <xf numFmtId="0" fontId="29" fillId="0" borderId="0" xfId="1" applyFont="1" applyFill="1" applyAlignment="1">
      <alignment vertical="center"/>
    </xf>
    <xf numFmtId="0" fontId="29" fillId="0" borderId="1" xfId="1" applyFont="1" applyFill="1" applyBorder="1" applyAlignment="1">
      <alignment vertical="center" wrapText="1"/>
    </xf>
    <xf numFmtId="0" fontId="28" fillId="0" borderId="0" xfId="0" applyFont="1" applyFill="1" applyAlignment="1">
      <alignment vertical="center"/>
    </xf>
    <xf numFmtId="0" fontId="29" fillId="0" borderId="1" xfId="1" applyFont="1" applyBorder="1" applyAlignment="1">
      <alignment vertical="center" wrapText="1"/>
    </xf>
    <xf numFmtId="0" fontId="29" fillId="0" borderId="0" xfId="1" applyFont="1" applyBorder="1" applyAlignment="1">
      <alignment vertical="center" wrapText="1"/>
    </xf>
    <xf numFmtId="0" fontId="29" fillId="0" borderId="0" xfId="1" applyFont="1" applyFill="1" applyBorder="1" applyAlignment="1">
      <alignment vertical="center" wrapText="1"/>
    </xf>
    <xf numFmtId="0" fontId="29" fillId="0" borderId="1" xfId="1" applyFont="1" applyFill="1" applyBorder="1" applyAlignment="1">
      <alignment horizontal="left" vertical="center"/>
    </xf>
    <xf numFmtId="10" fontId="29" fillId="0" borderId="1" xfId="1" applyNumberFormat="1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vertical="center"/>
    </xf>
    <xf numFmtId="164" fontId="28" fillId="0" borderId="1" xfId="0" applyNumberFormat="1" applyFont="1" applyFill="1" applyBorder="1" applyAlignment="1">
      <alignment vertical="center"/>
    </xf>
    <xf numFmtId="0" fontId="28" fillId="0" borderId="1" xfId="0" applyFont="1" applyFill="1" applyBorder="1" applyAlignment="1">
      <alignment vertical="center" wrapText="1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vertical="center"/>
    </xf>
    <xf numFmtId="164" fontId="30" fillId="0" borderId="0" xfId="0" applyNumberFormat="1" applyFont="1" applyAlignment="1">
      <alignment vertical="center"/>
    </xf>
    <xf numFmtId="0" fontId="31" fillId="38" borderId="1" xfId="0" applyFont="1" applyFill="1" applyBorder="1" applyAlignment="1">
      <alignment horizontal="center" vertical="center"/>
    </xf>
    <xf numFmtId="164" fontId="30" fillId="38" borderId="1" xfId="0" applyNumberFormat="1" applyFont="1" applyFill="1" applyBorder="1" applyAlignment="1">
      <alignment horizontal="center" vertical="center"/>
    </xf>
    <xf numFmtId="0" fontId="30" fillId="38" borderId="12" xfId="0" applyFont="1" applyFill="1" applyBorder="1" applyAlignment="1">
      <alignment horizontal="center" vertical="center"/>
    </xf>
    <xf numFmtId="0" fontId="32" fillId="0" borderId="0" xfId="0" applyFont="1" applyAlignment="1">
      <alignment vertical="center"/>
    </xf>
    <xf numFmtId="0" fontId="0" fillId="39" borderId="0" xfId="0" applyFill="1"/>
    <xf numFmtId="9" fontId="28" fillId="0" borderId="1" xfId="53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0" fillId="0" borderId="17" xfId="0" applyFill="1" applyBorder="1"/>
    <xf numFmtId="0" fontId="0" fillId="36" borderId="19" xfId="0" applyFill="1" applyBorder="1"/>
    <xf numFmtId="164" fontId="0" fillId="35" borderId="1" xfId="0" applyNumberFormat="1" applyFill="1" applyBorder="1"/>
    <xf numFmtId="9" fontId="0" fillId="0" borderId="1" xfId="53" applyFont="1" applyBorder="1"/>
    <xf numFmtId="17" fontId="4" fillId="0" borderId="0" xfId="0" quotePrefix="1" applyNumberFormat="1" applyFont="1"/>
    <xf numFmtId="0" fontId="30" fillId="0" borderId="0" xfId="0" applyFont="1" applyAlignment="1">
      <alignment horizontal="left" vertical="center"/>
    </xf>
    <xf numFmtId="0" fontId="26" fillId="40" borderId="1" xfId="1" applyFont="1" applyFill="1" applyBorder="1" applyAlignment="1">
      <alignment horizontal="center" wrapText="1"/>
    </xf>
    <xf numFmtId="0" fontId="25" fillId="40" borderId="1" xfId="1" applyFont="1" applyFill="1" applyBorder="1" applyAlignment="1">
      <alignment horizontal="center" wrapText="1"/>
    </xf>
    <xf numFmtId="164" fontId="26" fillId="40" borderId="1" xfId="1" applyNumberFormat="1" applyFont="1" applyFill="1" applyBorder="1" applyAlignment="1">
      <alignment horizontal="center" wrapText="1"/>
    </xf>
    <xf numFmtId="164" fontId="27" fillId="40" borderId="1" xfId="0" applyNumberFormat="1" applyFont="1" applyFill="1" applyBorder="1" applyAlignment="1">
      <alignment horizontal="center" wrapText="1"/>
    </xf>
    <xf numFmtId="0" fontId="27" fillId="40" borderId="1" xfId="0" applyFont="1" applyFill="1" applyBorder="1" applyAlignment="1">
      <alignment horizontal="center" wrapText="1"/>
    </xf>
    <xf numFmtId="3" fontId="27" fillId="40" borderId="1" xfId="0" applyNumberFormat="1" applyFont="1" applyFill="1" applyBorder="1" applyAlignment="1">
      <alignment horizontal="center" wrapText="1"/>
    </xf>
    <xf numFmtId="0" fontId="36" fillId="0" borderId="0" xfId="0" applyFont="1" applyAlignment="1">
      <alignment vertical="center" wrapText="1"/>
    </xf>
    <xf numFmtId="0" fontId="0" fillId="0" borderId="1" xfId="0" applyFill="1" applyBorder="1"/>
    <xf numFmtId="0" fontId="0" fillId="0" borderId="1" xfId="0" applyFont="1" applyFill="1" applyBorder="1" applyAlignment="1">
      <alignment horizontal="center" vertical="center"/>
    </xf>
    <xf numFmtId="0" fontId="3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3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166" fontId="0" fillId="0" borderId="1" xfId="0" applyNumberFormat="1" applyBorder="1" applyAlignment="1">
      <alignment horizontal="left" indent="2"/>
    </xf>
    <xf numFmtId="166" fontId="0" fillId="0" borderId="1" xfId="0" applyNumberFormat="1" applyBorder="1"/>
    <xf numFmtId="4" fontId="0" fillId="0" borderId="1" xfId="0" applyNumberFormat="1" applyBorder="1"/>
    <xf numFmtId="2" fontId="0" fillId="0" borderId="1" xfId="0" applyNumberFormat="1" applyBorder="1"/>
    <xf numFmtId="0" fontId="38" fillId="0" borderId="0" xfId="0" applyFont="1"/>
    <xf numFmtId="0" fontId="34" fillId="41" borderId="1" xfId="0" applyFont="1" applyFill="1" applyBorder="1" applyAlignment="1">
      <alignment horizontal="left" vertical="center" wrapText="1"/>
    </xf>
    <xf numFmtId="0" fontId="38" fillId="0" borderId="1" xfId="0" applyFont="1" applyBorder="1"/>
    <xf numFmtId="3" fontId="38" fillId="0" borderId="1" xfId="0" applyNumberFormat="1" applyFont="1" applyBorder="1"/>
    <xf numFmtId="9" fontId="38" fillId="0" borderId="1" xfId="53" applyFont="1" applyBorder="1"/>
    <xf numFmtId="0" fontId="33" fillId="41" borderId="1" xfId="0" applyFont="1" applyFill="1" applyBorder="1" applyAlignment="1">
      <alignment horizontal="left" vertical="center" wrapText="1"/>
    </xf>
    <xf numFmtId="3" fontId="33" fillId="41" borderId="1" xfId="0" applyNumberFormat="1" applyFont="1" applyFill="1" applyBorder="1"/>
    <xf numFmtId="9" fontId="33" fillId="41" borderId="1" xfId="53" applyFont="1" applyFill="1" applyBorder="1"/>
    <xf numFmtId="0" fontId="39" fillId="0" borderId="0" xfId="0" applyFont="1" applyAlignment="1">
      <alignment vertical="center" wrapText="1"/>
    </xf>
    <xf numFmtId="0" fontId="39" fillId="0" borderId="0" xfId="0" applyFont="1" applyAlignment="1">
      <alignment vertical="center"/>
    </xf>
    <xf numFmtId="3" fontId="38" fillId="0" borderId="0" xfId="0" applyNumberFormat="1" applyFont="1"/>
    <xf numFmtId="9" fontId="38" fillId="0" borderId="0" xfId="53" applyFont="1" applyBorder="1"/>
    <xf numFmtId="0" fontId="33" fillId="40" borderId="1" xfId="0" applyFont="1" applyFill="1" applyBorder="1" applyAlignment="1">
      <alignment horizontal="center" vertical="center" wrapText="1"/>
    </xf>
    <xf numFmtId="0" fontId="33" fillId="40" borderId="1" xfId="0" applyFont="1" applyFill="1" applyBorder="1" applyAlignment="1">
      <alignment horizontal="left" vertical="center" wrapText="1"/>
    </xf>
    <xf numFmtId="0" fontId="34" fillId="40" borderId="1" xfId="0" applyFont="1" applyFill="1" applyBorder="1" applyAlignment="1">
      <alignment horizontal="left" vertical="center" wrapText="1"/>
    </xf>
    <xf numFmtId="3" fontId="38" fillId="40" borderId="1" xfId="0" applyNumberFormat="1" applyFont="1" applyFill="1" applyBorder="1"/>
    <xf numFmtId="9" fontId="38" fillId="40" borderId="1" xfId="53" applyFont="1" applyFill="1" applyBorder="1"/>
    <xf numFmtId="3" fontId="33" fillId="40" borderId="1" xfId="0" applyNumberFormat="1" applyFont="1" applyFill="1" applyBorder="1"/>
    <xf numFmtId="9" fontId="33" fillId="40" borderId="1" xfId="53" applyFont="1" applyFill="1" applyBorder="1"/>
    <xf numFmtId="0" fontId="33" fillId="41" borderId="1" xfId="0" applyFont="1" applyFill="1" applyBorder="1" applyAlignment="1">
      <alignment horizontal="center" vertical="center" wrapText="1"/>
    </xf>
    <xf numFmtId="0" fontId="0" fillId="0" borderId="11" xfId="0" applyBorder="1"/>
    <xf numFmtId="0" fontId="40" fillId="0" borderId="20" xfId="0" applyFont="1" applyBorder="1" applyAlignment="1">
      <alignment vertical="center" wrapText="1"/>
    </xf>
    <xf numFmtId="0" fontId="40" fillId="0" borderId="1" xfId="0" applyFont="1" applyBorder="1" applyAlignment="1">
      <alignment vertical="center" wrapText="1"/>
    </xf>
    <xf numFmtId="0" fontId="40" fillId="0" borderId="11" xfId="0" applyFont="1" applyBorder="1" applyAlignment="1">
      <alignment vertical="center" wrapText="1"/>
    </xf>
    <xf numFmtId="0" fontId="40" fillId="0" borderId="21" xfId="0" applyFont="1" applyBorder="1" applyAlignment="1">
      <alignment vertical="center" wrapText="1"/>
    </xf>
    <xf numFmtId="0" fontId="40" fillId="0" borderId="1" xfId="0" applyFont="1" applyBorder="1" applyAlignment="1">
      <alignment horizontal="center" vertical="center" wrapText="1"/>
    </xf>
    <xf numFmtId="0" fontId="4" fillId="0" borderId="0" xfId="57" applyFont="1"/>
    <xf numFmtId="0" fontId="2" fillId="0" borderId="0" xfId="57"/>
    <xf numFmtId="0" fontId="35" fillId="0" borderId="0" xfId="57" applyFont="1"/>
    <xf numFmtId="0" fontId="4" fillId="42" borderId="22" xfId="57" applyFont="1" applyFill="1" applyBorder="1" applyAlignment="1">
      <alignment horizontal="center" vertical="top"/>
    </xf>
    <xf numFmtId="0" fontId="2" fillId="0" borderId="22" xfId="57" applyBorder="1" applyAlignment="1">
      <alignment vertical="top"/>
    </xf>
    <xf numFmtId="0" fontId="2" fillId="0" borderId="22" xfId="57" applyBorder="1" applyAlignment="1">
      <alignment horizontal="left" vertical="top"/>
    </xf>
    <xf numFmtId="0" fontId="4" fillId="0" borderId="0" xfId="57" applyFont="1" applyAlignment="1">
      <alignment vertical="top"/>
    </xf>
    <xf numFmtId="0" fontId="41" fillId="0" borderId="0" xfId="57" applyFont="1" applyAlignment="1">
      <alignment horizontal="justify"/>
    </xf>
    <xf numFmtId="9" fontId="4" fillId="0" borderId="0" xfId="53" applyFont="1"/>
    <xf numFmtId="9" fontId="2" fillId="0" borderId="22" xfId="53" applyFont="1" applyBorder="1" applyAlignment="1">
      <alignment vertical="top"/>
    </xf>
    <xf numFmtId="10" fontId="2" fillId="0" borderId="22" xfId="53" applyNumberFormat="1" applyFont="1" applyBorder="1" applyAlignment="1">
      <alignment vertical="top"/>
    </xf>
    <xf numFmtId="3" fontId="2" fillId="0" borderId="1" xfId="56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3" fontId="0" fillId="0" borderId="1" xfId="0" applyNumberFormat="1" applyBorder="1"/>
    <xf numFmtId="0" fontId="0" fillId="0" borderId="1" xfId="0" applyBorder="1" applyAlignment="1">
      <alignment wrapText="1"/>
    </xf>
    <xf numFmtId="9" fontId="0" fillId="0" borderId="1" xfId="53" applyFont="1" applyBorder="1" applyAlignment="1">
      <alignment horizontal="center" wrapText="1"/>
    </xf>
    <xf numFmtId="0" fontId="0" fillId="39" borderId="1" xfId="0" applyFill="1" applyBorder="1" applyAlignment="1">
      <alignment horizontal="center" vertical="center"/>
    </xf>
    <xf numFmtId="0" fontId="29" fillId="0" borderId="0" xfId="1" applyFont="1" applyFill="1" applyBorder="1" applyAlignment="1">
      <alignment horizontal="center" vertical="center" wrapText="1"/>
    </xf>
    <xf numFmtId="11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Alignment="1">
      <alignment horizontal="left" indent="3"/>
    </xf>
    <xf numFmtId="0" fontId="0" fillId="0" borderId="0" xfId="0" applyNumberFormat="1"/>
    <xf numFmtId="0" fontId="42" fillId="0" borderId="1" xfId="0" applyFont="1" applyBorder="1" applyAlignment="1">
      <alignment horizontal="center" vertical="center" wrapText="1"/>
    </xf>
    <xf numFmtId="164" fontId="38" fillId="0" borderId="1" xfId="0" applyNumberFormat="1" applyFont="1" applyFill="1" applyBorder="1" applyAlignment="1">
      <alignment horizontal="center" vertical="center"/>
    </xf>
    <xf numFmtId="164" fontId="43" fillId="0" borderId="1" xfId="1" applyNumberFormat="1" applyFont="1" applyFill="1" applyBorder="1" applyAlignment="1">
      <alignment horizontal="center" vertical="center" wrapText="1"/>
    </xf>
    <xf numFmtId="165" fontId="43" fillId="0" borderId="1" xfId="1" applyNumberFormat="1" applyFont="1" applyFill="1" applyBorder="1" applyAlignment="1">
      <alignment horizontal="center" vertical="center" wrapText="1"/>
    </xf>
    <xf numFmtId="0" fontId="43" fillId="0" borderId="1" xfId="1" applyFont="1" applyFill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/>
    </xf>
    <xf numFmtId="3" fontId="37" fillId="0" borderId="1" xfId="56" applyNumberFormat="1" applyFont="1" applyFill="1" applyBorder="1" applyAlignment="1">
      <alignment horizontal="center" vertical="center" wrapText="1"/>
    </xf>
    <xf numFmtId="0" fontId="42" fillId="0" borderId="11" xfId="0" applyFont="1" applyBorder="1" applyAlignment="1">
      <alignment horizontal="center" vertical="center" wrapText="1"/>
    </xf>
    <xf numFmtId="0" fontId="42" fillId="0" borderId="20" xfId="0" applyFont="1" applyBorder="1" applyAlignment="1">
      <alignment horizontal="center" vertical="center" wrapText="1"/>
    </xf>
    <xf numFmtId="0" fontId="42" fillId="0" borderId="21" xfId="0" applyFont="1" applyBorder="1" applyAlignment="1">
      <alignment horizontal="center" vertical="center" wrapText="1"/>
    </xf>
    <xf numFmtId="0" fontId="43" fillId="43" borderId="1" xfId="1" applyFont="1" applyFill="1" applyBorder="1" applyAlignment="1">
      <alignment horizontal="center" vertical="center" wrapText="1"/>
    </xf>
    <xf numFmtId="0" fontId="38" fillId="0" borderId="11" xfId="0" applyFont="1" applyBorder="1" applyAlignment="1">
      <alignment horizontal="center" vertical="center"/>
    </xf>
    <xf numFmtId="0" fontId="37" fillId="43" borderId="0" xfId="0" applyFont="1" applyFill="1" applyAlignment="1">
      <alignment horizontal="center" vertical="center" wrapText="1"/>
    </xf>
    <xf numFmtId="0" fontId="37" fillId="0" borderId="1" xfId="0" applyFont="1" applyBorder="1" applyAlignment="1">
      <alignment horizontal="center" vertical="center"/>
    </xf>
    <xf numFmtId="164" fontId="38" fillId="0" borderId="1" xfId="0" applyNumberFormat="1" applyFont="1" applyFill="1" applyBorder="1" applyAlignment="1">
      <alignment horizontal="center" vertical="center" wrapText="1"/>
    </xf>
    <xf numFmtId="9" fontId="38" fillId="0" borderId="1" xfId="53" applyFont="1" applyFill="1" applyBorder="1" applyAlignment="1">
      <alignment horizontal="center" vertical="center"/>
    </xf>
    <xf numFmtId="0" fontId="38" fillId="43" borderId="1" xfId="0" applyFont="1" applyFill="1" applyBorder="1" applyAlignment="1">
      <alignment horizontal="center" vertical="center"/>
    </xf>
    <xf numFmtId="0" fontId="37" fillId="43" borderId="1" xfId="0" applyFont="1" applyFill="1" applyBorder="1" applyAlignment="1">
      <alignment horizontal="center" wrapText="1"/>
    </xf>
    <xf numFmtId="0" fontId="0" fillId="0" borderId="11" xfId="0" quotePrefix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0" xfId="57" applyAlignment="1">
      <alignment horizontal="justify"/>
    </xf>
    <xf numFmtId="0" fontId="2" fillId="0" borderId="0" xfId="57"/>
  </cellXfs>
  <cellStyles count="62">
    <cellStyle name="20% - Accent1" xfId="29" builtinId="30" customBuiltin="1"/>
    <cellStyle name="20% - Accent2" xfId="33" builtinId="34" customBuiltin="1"/>
    <cellStyle name="20% - Accent3" xfId="37" builtinId="38" customBuiltin="1"/>
    <cellStyle name="20% - Accent4" xfId="41" builtinId="42" customBuiltin="1"/>
    <cellStyle name="20% - Accent5" xfId="45" builtinId="46" customBuiltin="1"/>
    <cellStyle name="20% - Accent6" xfId="49" builtinId="50" customBuiltin="1"/>
    <cellStyle name="40% - Accent1" xfId="30" builtinId="31" customBuiltin="1"/>
    <cellStyle name="40% - Accent2" xfId="34" builtinId="35" customBuiltin="1"/>
    <cellStyle name="40% - Accent3" xfId="38" builtinId="39" customBuiltin="1"/>
    <cellStyle name="40% - Accent4" xfId="42" builtinId="43" customBuiltin="1"/>
    <cellStyle name="40% - Accent5" xfId="46" builtinId="47" customBuiltin="1"/>
    <cellStyle name="40% - Accent6" xfId="50" builtinId="51" customBuiltin="1"/>
    <cellStyle name="60% - Accent1" xfId="31" builtinId="32" customBuiltin="1"/>
    <cellStyle name="60% - Accent2" xfId="35" builtinId="36" customBuiltin="1"/>
    <cellStyle name="60% - Accent3" xfId="39" builtinId="40" customBuiltin="1"/>
    <cellStyle name="60% - Accent4" xfId="43" builtinId="44" customBuiltin="1"/>
    <cellStyle name="60% - Accent5" xfId="47" builtinId="48" customBuiltin="1"/>
    <cellStyle name="60% - Accent6" xfId="51" builtinId="52" customBuiltin="1"/>
    <cellStyle name="Accent1" xfId="28" builtinId="29" customBuiltin="1"/>
    <cellStyle name="Accent2" xfId="32" builtinId="33" customBuiltin="1"/>
    <cellStyle name="Accent3" xfId="36" builtinId="37" customBuiltin="1"/>
    <cellStyle name="Accent4" xfId="40" builtinId="41" customBuiltin="1"/>
    <cellStyle name="Accent5" xfId="44" builtinId="45" customBuiltin="1"/>
    <cellStyle name="Accent6" xfId="48" builtinId="49" customBuiltin="1"/>
    <cellStyle name="Bad" xfId="17" builtinId="27" customBuiltin="1"/>
    <cellStyle name="Calculation" xfId="21" builtinId="22" customBuiltin="1"/>
    <cellStyle name="Check Cell" xfId="23" builtinId="23" customBuiltin="1"/>
    <cellStyle name="Comma" xfId="56" builtinId="3"/>
    <cellStyle name="Comma 2" xfId="7" xr:uid="{00000000-0005-0000-0000-00001C000000}"/>
    <cellStyle name="Explanatory Text" xfId="26" builtinId="53" customBuiltin="1"/>
    <cellStyle name="Good" xfId="16" builtinId="26" customBuiltin="1"/>
    <cellStyle name="Heading 1" xfId="12" builtinId="16" customBuiltin="1"/>
    <cellStyle name="Heading 2" xfId="13" builtinId="17" customBuiltin="1"/>
    <cellStyle name="Heading 3" xfId="14" builtinId="18" customBuiltin="1"/>
    <cellStyle name="Heading 4" xfId="15" builtinId="19" customBuiltin="1"/>
    <cellStyle name="Input" xfId="19" builtinId="20" customBuiltin="1"/>
    <cellStyle name="Linked Cell" xfId="22" builtinId="24" customBuiltin="1"/>
    <cellStyle name="Neutral" xfId="18" builtinId="28" customBuiltin="1"/>
    <cellStyle name="Normal" xfId="0" builtinId="0"/>
    <cellStyle name="Normal 16" xfId="54" xr:uid="{00000000-0005-0000-0000-000027000000}"/>
    <cellStyle name="Normal 2" xfId="1" xr:uid="{00000000-0005-0000-0000-000028000000}"/>
    <cellStyle name="Normal 2 2" xfId="6" xr:uid="{00000000-0005-0000-0000-000029000000}"/>
    <cellStyle name="Normal 2 2 2" xfId="57" xr:uid="{00000000-0005-0000-0000-00002A000000}"/>
    <cellStyle name="Normal 2 2 2 2" xfId="59" xr:uid="{00000000-0005-0000-0000-00002B000000}"/>
    <cellStyle name="Normal 2 3" xfId="3" xr:uid="{00000000-0005-0000-0000-00002C000000}"/>
    <cellStyle name="Normal 2 3 2" xfId="60" xr:uid="{00000000-0005-0000-0000-00002D000000}"/>
    <cellStyle name="Normal 2 4" xfId="2" xr:uid="{00000000-0005-0000-0000-00002E000000}"/>
    <cellStyle name="Normal 3" xfId="5" xr:uid="{00000000-0005-0000-0000-00002F000000}"/>
    <cellStyle name="Normal 3 2" xfId="9" xr:uid="{00000000-0005-0000-0000-000030000000}"/>
    <cellStyle name="Normal 3 2 2" xfId="58" xr:uid="{00000000-0005-0000-0000-000031000000}"/>
    <cellStyle name="Normal 4" xfId="4" xr:uid="{00000000-0005-0000-0000-000032000000}"/>
    <cellStyle name="Normal 4 2" xfId="10" xr:uid="{00000000-0005-0000-0000-000033000000}"/>
    <cellStyle name="Normal 40" xfId="55" xr:uid="{00000000-0005-0000-0000-000034000000}"/>
    <cellStyle name="Normal 5" xfId="8" xr:uid="{00000000-0005-0000-0000-000035000000}"/>
    <cellStyle name="Note" xfId="25" builtinId="10" customBuiltin="1"/>
    <cellStyle name="Output" xfId="20" builtinId="21" customBuiltin="1"/>
    <cellStyle name="Percent" xfId="53" builtinId="5"/>
    <cellStyle name="Percent 2" xfId="61" xr:uid="{00000000-0005-0000-0000-000039000000}"/>
    <cellStyle name="Title" xfId="11" builtinId="15" customBuiltin="1"/>
    <cellStyle name="Title 2" xfId="52" xr:uid="{00000000-0005-0000-0000-00003B000000}"/>
    <cellStyle name="Total" xfId="27" builtinId="25" customBuiltin="1"/>
    <cellStyle name="Warning Text" xfId="24" builtinId="11" customBuiltin="1"/>
  </cellStyles>
  <dxfs count="0"/>
  <tableStyles count="0" defaultTableStyle="TableStyleMedium9" defaultPivotStyle="PivotStyleLight16"/>
  <colors>
    <mruColors>
      <color rgb="FFFFFF99"/>
      <color rgb="FFBDD7EE"/>
      <color rgb="FFBDBFE3"/>
      <color rgb="FFE6EAB6"/>
      <color rgb="FFB7DE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ldep1\dear\Documents%20and%20Settings\User\My%20Documents\St.%20Lucie\Allocations\Bob%20Calcs%2012080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.100\data\Documents%20and%20Settings\User\My%20Documents\St.%20Lucie\Allocations\Bob%20Calcs%201208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ormance"/>
      <sheetName val="EMCs"/>
      <sheetName val="ROCs"/>
      <sheetName val="Summary"/>
      <sheetName val="FLUCCS"/>
      <sheetName val="Calcs Juris"/>
      <sheetName val="Juris N Red"/>
      <sheetName val="Juris P Red"/>
    </sheetNames>
    <sheetDataSet>
      <sheetData sheetId="0" refreshError="1">
        <row r="1">
          <cell r="C1" t="str">
            <v>FLUCCS</v>
          </cell>
          <cell r="D1" t="str">
            <v>Harper ROC</v>
          </cell>
        </row>
        <row r="2">
          <cell r="A2">
            <v>1110</v>
          </cell>
          <cell r="B2" t="str">
            <v>Low-Density Residential</v>
          </cell>
          <cell r="C2">
            <v>1110</v>
          </cell>
          <cell r="D2" t="str">
            <v>Low-Density Residential Areas</v>
          </cell>
        </row>
        <row r="3">
          <cell r="A3">
            <v>1120</v>
          </cell>
          <cell r="B3" t="str">
            <v>Low-Density Residential</v>
          </cell>
          <cell r="C3">
            <v>1120</v>
          </cell>
          <cell r="D3" t="str">
            <v>Low-Density Residential Areas</v>
          </cell>
        </row>
        <row r="4">
          <cell r="A4">
            <v>1130</v>
          </cell>
          <cell r="B4" t="str">
            <v>Low-Density Residential</v>
          </cell>
          <cell r="C4">
            <v>1130</v>
          </cell>
          <cell r="D4" t="str">
            <v>Low-Density Residential Areas</v>
          </cell>
        </row>
        <row r="5">
          <cell r="A5">
            <v>1180</v>
          </cell>
          <cell r="B5" t="str">
            <v>Low-Density Residential</v>
          </cell>
          <cell r="C5">
            <v>1180</v>
          </cell>
          <cell r="D5" t="str">
            <v>Low-Density Residential Areas</v>
          </cell>
        </row>
        <row r="6">
          <cell r="A6">
            <v>1190</v>
          </cell>
          <cell r="B6" t="str">
            <v>Low-Density Residential</v>
          </cell>
          <cell r="C6">
            <v>1190</v>
          </cell>
          <cell r="D6" t="str">
            <v>Low-Density Residential Areas</v>
          </cell>
        </row>
        <row r="7">
          <cell r="A7">
            <v>1210</v>
          </cell>
          <cell r="B7" t="str">
            <v>Single-Family</v>
          </cell>
          <cell r="C7">
            <v>1210</v>
          </cell>
          <cell r="D7" t="str">
            <v>Single-Family Residential Areas (25% Impervious)</v>
          </cell>
        </row>
        <row r="8">
          <cell r="A8">
            <v>1220</v>
          </cell>
          <cell r="B8" t="str">
            <v>Single-Family</v>
          </cell>
          <cell r="C8">
            <v>1220</v>
          </cell>
          <cell r="D8" t="str">
            <v>Single-Family Residential Areas (25% Impervious)</v>
          </cell>
        </row>
        <row r="9">
          <cell r="A9">
            <v>1230</v>
          </cell>
          <cell r="B9" t="str">
            <v>Single-Family</v>
          </cell>
          <cell r="C9">
            <v>1230</v>
          </cell>
          <cell r="D9" t="str">
            <v>Single-Family Residential Areas (25% Impervious)</v>
          </cell>
        </row>
        <row r="10">
          <cell r="A10">
            <v>1290</v>
          </cell>
          <cell r="B10" t="str">
            <v>Single-Family</v>
          </cell>
          <cell r="C10">
            <v>1290</v>
          </cell>
          <cell r="D10" t="str">
            <v>Single-Family Residential Areas (40% Impervious)</v>
          </cell>
        </row>
        <row r="11">
          <cell r="A11">
            <v>1310</v>
          </cell>
          <cell r="B11" t="str">
            <v>Single-Family</v>
          </cell>
          <cell r="C11">
            <v>1310</v>
          </cell>
          <cell r="D11" t="str">
            <v>High-Density Residential Areas</v>
          </cell>
        </row>
        <row r="12">
          <cell r="A12">
            <v>1320</v>
          </cell>
          <cell r="B12" t="str">
            <v>Multi-Family</v>
          </cell>
          <cell r="C12">
            <v>1320</v>
          </cell>
          <cell r="D12" t="str">
            <v>High-Density Residential Areas</v>
          </cell>
        </row>
        <row r="13">
          <cell r="A13">
            <v>1330</v>
          </cell>
          <cell r="B13" t="str">
            <v>Multi-Family</v>
          </cell>
          <cell r="C13">
            <v>1330</v>
          </cell>
          <cell r="D13" t="str">
            <v>High-Density Residential Areas</v>
          </cell>
        </row>
        <row r="14">
          <cell r="A14">
            <v>1340</v>
          </cell>
          <cell r="B14" t="str">
            <v>Multi-Family</v>
          </cell>
          <cell r="C14">
            <v>1340</v>
          </cell>
          <cell r="D14" t="str">
            <v>High-Density Residential Areas</v>
          </cell>
        </row>
        <row r="15">
          <cell r="A15">
            <v>1390</v>
          </cell>
          <cell r="B15" t="str">
            <v>Multi-Family</v>
          </cell>
          <cell r="C15">
            <v>1390</v>
          </cell>
          <cell r="D15" t="str">
            <v>High-Density Residential Areas</v>
          </cell>
        </row>
        <row r="16">
          <cell r="A16">
            <v>1400</v>
          </cell>
          <cell r="B16" t="str">
            <v>Low-Intensity Commercial</v>
          </cell>
          <cell r="C16">
            <v>1400</v>
          </cell>
          <cell r="D16" t="str">
            <v>Commercial Areas</v>
          </cell>
        </row>
        <row r="17">
          <cell r="A17">
            <v>1411</v>
          </cell>
          <cell r="B17" t="str">
            <v>High-Intensity Commercial</v>
          </cell>
          <cell r="C17">
            <v>1411</v>
          </cell>
          <cell r="D17" t="str">
            <v>Commercial Areas</v>
          </cell>
        </row>
        <row r="18">
          <cell r="A18">
            <v>1423</v>
          </cell>
          <cell r="B18" t="str">
            <v>High-Intensity Commercial</v>
          </cell>
          <cell r="C18">
            <v>1423</v>
          </cell>
          <cell r="D18" t="str">
            <v>Commercial Areas</v>
          </cell>
        </row>
        <row r="19">
          <cell r="A19">
            <v>1480</v>
          </cell>
          <cell r="B19" t="str">
            <v>Single-Family</v>
          </cell>
          <cell r="C19">
            <v>1480</v>
          </cell>
          <cell r="D19" t="str">
            <v>Low-Density Residential Areas</v>
          </cell>
        </row>
        <row r="20">
          <cell r="A20">
            <v>1490</v>
          </cell>
          <cell r="B20" t="str">
            <v>High-Intensity Commercial</v>
          </cell>
          <cell r="C20">
            <v>1490</v>
          </cell>
          <cell r="D20" t="str">
            <v>Commercial Areas</v>
          </cell>
        </row>
        <row r="21">
          <cell r="A21">
            <v>1500</v>
          </cell>
          <cell r="B21" t="str">
            <v>High-Intensity Commercial</v>
          </cell>
          <cell r="C21">
            <v>1500</v>
          </cell>
          <cell r="D21" t="str">
            <v>Commercial Areas</v>
          </cell>
        </row>
        <row r="22">
          <cell r="A22">
            <v>1540</v>
          </cell>
          <cell r="B22" t="str">
            <v>Light Industrial</v>
          </cell>
          <cell r="C22">
            <v>1540</v>
          </cell>
          <cell r="D22" t="str">
            <v>Commercial Areas</v>
          </cell>
        </row>
        <row r="23">
          <cell r="A23">
            <v>1550</v>
          </cell>
          <cell r="B23" t="str">
            <v>Light Industrial</v>
          </cell>
          <cell r="C23">
            <v>1550</v>
          </cell>
          <cell r="D23" t="str">
            <v>Single-Family Residential Areas (40% Impervious)</v>
          </cell>
        </row>
        <row r="24">
          <cell r="A24">
            <v>1560</v>
          </cell>
          <cell r="B24" t="str">
            <v>High-Intensity Commercial</v>
          </cell>
          <cell r="C24">
            <v>1560</v>
          </cell>
          <cell r="D24" t="str">
            <v>Commercial Areas</v>
          </cell>
        </row>
        <row r="25">
          <cell r="A25">
            <v>1600</v>
          </cell>
          <cell r="B25" t="str">
            <v>Mining / Extractive</v>
          </cell>
          <cell r="C25">
            <v>1600</v>
          </cell>
          <cell r="D25" t="str">
            <v>Single-Family Residential Areas (25% Impervious)</v>
          </cell>
        </row>
        <row r="26">
          <cell r="A26">
            <v>1620</v>
          </cell>
          <cell r="B26" t="str">
            <v>Mining / Extractive</v>
          </cell>
          <cell r="C26">
            <v>1620</v>
          </cell>
          <cell r="D26" t="str">
            <v>Single-Family Residential Areas (25% Impervious)</v>
          </cell>
        </row>
        <row r="27">
          <cell r="A27">
            <v>1630</v>
          </cell>
          <cell r="B27" t="str">
            <v>Mining / Extractive</v>
          </cell>
          <cell r="C27">
            <v>1630</v>
          </cell>
          <cell r="D27" t="str">
            <v>Single-Family Residential Areas (25% Impervious)</v>
          </cell>
        </row>
        <row r="28">
          <cell r="A28">
            <v>1650</v>
          </cell>
          <cell r="B28" t="str">
            <v>Mining / Extractive</v>
          </cell>
          <cell r="C28">
            <v>1650</v>
          </cell>
          <cell r="D28" t="str">
            <v>Single-Family Residential Areas (25% Impervious)</v>
          </cell>
        </row>
        <row r="29">
          <cell r="A29">
            <v>1660</v>
          </cell>
          <cell r="B29" t="str">
            <v>Water</v>
          </cell>
          <cell r="C29">
            <v>1660</v>
          </cell>
          <cell r="D29" t="str">
            <v>Water</v>
          </cell>
        </row>
        <row r="30">
          <cell r="A30">
            <v>1700</v>
          </cell>
          <cell r="B30" t="str">
            <v>Low-Density Residential</v>
          </cell>
          <cell r="C30">
            <v>1700</v>
          </cell>
          <cell r="D30" t="str">
            <v>Single-Family Residential Areas (40% Impervious)</v>
          </cell>
        </row>
        <row r="31">
          <cell r="A31">
            <v>1710</v>
          </cell>
          <cell r="B31" t="str">
            <v>Low-Density Residential</v>
          </cell>
          <cell r="C31">
            <v>1710</v>
          </cell>
          <cell r="D31" t="str">
            <v>Single-Family Residential Areas (40% Impervious)</v>
          </cell>
        </row>
        <row r="32">
          <cell r="A32">
            <v>1730</v>
          </cell>
          <cell r="B32" t="str">
            <v>Low-Intensity Commercial</v>
          </cell>
          <cell r="C32">
            <v>1730</v>
          </cell>
          <cell r="D32" t="str">
            <v>Single-Family Residential Areas (40% Impervious)</v>
          </cell>
        </row>
        <row r="33">
          <cell r="A33">
            <v>1760</v>
          </cell>
          <cell r="B33" t="str">
            <v>Low-Intensity Commercial</v>
          </cell>
          <cell r="C33">
            <v>1760</v>
          </cell>
          <cell r="D33" t="str">
            <v>Single-Family Residential Areas (40% Impervious)</v>
          </cell>
        </row>
        <row r="34">
          <cell r="A34">
            <v>1800</v>
          </cell>
          <cell r="B34" t="str">
            <v>Single-Family</v>
          </cell>
          <cell r="C34">
            <v>1800</v>
          </cell>
          <cell r="D34" t="str">
            <v>General Agriculture</v>
          </cell>
        </row>
        <row r="35">
          <cell r="A35">
            <v>1820</v>
          </cell>
          <cell r="B35" t="str">
            <v>Pasture</v>
          </cell>
          <cell r="C35">
            <v>1820</v>
          </cell>
          <cell r="D35" t="str">
            <v>General Agriculture</v>
          </cell>
        </row>
        <row r="36">
          <cell r="A36">
            <v>1840</v>
          </cell>
          <cell r="B36" t="str">
            <v>Low-Intensity Commercial</v>
          </cell>
          <cell r="C36">
            <v>1840</v>
          </cell>
          <cell r="D36" t="str">
            <v>Low-Density Residential Areas</v>
          </cell>
        </row>
        <row r="37">
          <cell r="A37">
            <v>1850</v>
          </cell>
          <cell r="B37" t="str">
            <v>Low-Density Residential</v>
          </cell>
          <cell r="C37">
            <v>1850</v>
          </cell>
          <cell r="D37" t="str">
            <v>Single-Family Residential Areas (40% Impervious)</v>
          </cell>
        </row>
        <row r="38">
          <cell r="A38">
            <v>1900</v>
          </cell>
          <cell r="B38" t="str">
            <v>Undeveloped / Rangeland / Forest</v>
          </cell>
          <cell r="C38">
            <v>1900</v>
          </cell>
          <cell r="D38" t="str">
            <v>Unimproved pastures</v>
          </cell>
        </row>
        <row r="39">
          <cell r="A39">
            <v>1920</v>
          </cell>
          <cell r="B39" t="str">
            <v>Undeveloped / Rangeland / Forest</v>
          </cell>
          <cell r="C39">
            <v>1920</v>
          </cell>
          <cell r="D39" t="str">
            <v>Low-Density Residential Areas</v>
          </cell>
        </row>
        <row r="40">
          <cell r="A40">
            <v>2110</v>
          </cell>
          <cell r="B40" t="str">
            <v>Pasture</v>
          </cell>
          <cell r="C40">
            <v>2110</v>
          </cell>
          <cell r="D40" t="str">
            <v>Pasture</v>
          </cell>
        </row>
        <row r="41">
          <cell r="A41">
            <v>2120</v>
          </cell>
          <cell r="B41" t="str">
            <v>Unimproved pasture</v>
          </cell>
          <cell r="C41">
            <v>2120</v>
          </cell>
          <cell r="D41" t="str">
            <v>Unimproved pastures</v>
          </cell>
        </row>
        <row r="42">
          <cell r="A42">
            <v>2130</v>
          </cell>
          <cell r="B42" t="str">
            <v>Unimproved pasture</v>
          </cell>
          <cell r="C42">
            <v>2130</v>
          </cell>
          <cell r="D42" t="str">
            <v>Unimproved pastures</v>
          </cell>
        </row>
        <row r="43">
          <cell r="A43">
            <v>2140</v>
          </cell>
          <cell r="B43" t="str">
            <v>Row Crops</v>
          </cell>
          <cell r="C43">
            <v>2140</v>
          </cell>
          <cell r="D43" t="str">
            <v>Row Crops</v>
          </cell>
        </row>
        <row r="44">
          <cell r="A44">
            <v>2150</v>
          </cell>
          <cell r="B44" t="str">
            <v>General Agriculture</v>
          </cell>
          <cell r="C44">
            <v>2150</v>
          </cell>
          <cell r="D44" t="str">
            <v>General Agriculture</v>
          </cell>
        </row>
        <row r="45">
          <cell r="A45">
            <v>2156</v>
          </cell>
          <cell r="B45" t="str">
            <v>General Agriculture</v>
          </cell>
          <cell r="C45">
            <v>2156</v>
          </cell>
          <cell r="D45" t="str">
            <v>General Agriculture</v>
          </cell>
        </row>
        <row r="46">
          <cell r="A46">
            <v>2210</v>
          </cell>
          <cell r="B46" t="str">
            <v>Citrus</v>
          </cell>
          <cell r="C46">
            <v>2210</v>
          </cell>
          <cell r="D46" t="str">
            <v>Citrus</v>
          </cell>
        </row>
        <row r="47">
          <cell r="A47">
            <v>2220</v>
          </cell>
          <cell r="B47" t="str">
            <v>Citrus</v>
          </cell>
          <cell r="C47">
            <v>2220</v>
          </cell>
          <cell r="D47" t="str">
            <v>Citrus</v>
          </cell>
        </row>
        <row r="48">
          <cell r="A48">
            <v>2230</v>
          </cell>
          <cell r="B48" t="str">
            <v>Citrus</v>
          </cell>
          <cell r="C48">
            <v>2230</v>
          </cell>
          <cell r="D48" t="str">
            <v>Citrus</v>
          </cell>
        </row>
        <row r="49">
          <cell r="A49">
            <v>2310</v>
          </cell>
          <cell r="B49" t="str">
            <v>General Agriculture</v>
          </cell>
          <cell r="C49">
            <v>2310</v>
          </cell>
          <cell r="D49" t="str">
            <v>General Agriculture</v>
          </cell>
        </row>
        <row r="50">
          <cell r="A50">
            <v>2320</v>
          </cell>
          <cell r="B50" t="str">
            <v>General Agriculture</v>
          </cell>
          <cell r="C50">
            <v>2320</v>
          </cell>
          <cell r="D50" t="str">
            <v>General Agriculture</v>
          </cell>
        </row>
        <row r="51">
          <cell r="A51">
            <v>2410</v>
          </cell>
          <cell r="B51" t="str">
            <v>General Agriculture</v>
          </cell>
          <cell r="C51">
            <v>2410</v>
          </cell>
          <cell r="D51" t="str">
            <v>General Agriculture</v>
          </cell>
        </row>
        <row r="52">
          <cell r="A52">
            <v>2420</v>
          </cell>
          <cell r="B52" t="str">
            <v>General Agriculture</v>
          </cell>
          <cell r="C52">
            <v>2420</v>
          </cell>
          <cell r="D52" t="str">
            <v>General Agriculture</v>
          </cell>
        </row>
        <row r="53">
          <cell r="A53">
            <v>2430</v>
          </cell>
          <cell r="B53" t="str">
            <v>General Agriculture</v>
          </cell>
          <cell r="C53">
            <v>2430</v>
          </cell>
          <cell r="D53" t="str">
            <v>General Agriculture</v>
          </cell>
        </row>
        <row r="54">
          <cell r="A54">
            <v>2500</v>
          </cell>
          <cell r="B54" t="str">
            <v>General Agriculture</v>
          </cell>
          <cell r="C54">
            <v>2500</v>
          </cell>
          <cell r="D54" t="str">
            <v>General Agriculture</v>
          </cell>
        </row>
        <row r="55">
          <cell r="A55">
            <v>2510</v>
          </cell>
          <cell r="B55" t="str">
            <v>Pasture</v>
          </cell>
          <cell r="C55">
            <v>2510</v>
          </cell>
          <cell r="D55" t="str">
            <v>Pasture</v>
          </cell>
        </row>
        <row r="56">
          <cell r="A56">
            <v>2520</v>
          </cell>
          <cell r="B56" t="str">
            <v>Pasture</v>
          </cell>
          <cell r="C56">
            <v>2520</v>
          </cell>
          <cell r="D56" t="str">
            <v>Pasture</v>
          </cell>
        </row>
        <row r="57">
          <cell r="A57">
            <v>2540</v>
          </cell>
          <cell r="B57" t="str">
            <v>General Agriculture</v>
          </cell>
          <cell r="C57">
            <v>2540</v>
          </cell>
          <cell r="D57" t="str">
            <v>General Agriculture</v>
          </cell>
        </row>
        <row r="58">
          <cell r="A58">
            <v>2610</v>
          </cell>
          <cell r="B58" t="str">
            <v>Row Crops</v>
          </cell>
          <cell r="C58">
            <v>2610</v>
          </cell>
          <cell r="D58" t="str">
            <v>Undeveloped Land</v>
          </cell>
        </row>
        <row r="59">
          <cell r="A59">
            <v>3100</v>
          </cell>
          <cell r="B59" t="str">
            <v>Undeveloped / Rangeland / Forest</v>
          </cell>
          <cell r="C59">
            <v>3100</v>
          </cell>
          <cell r="D59" t="str">
            <v>Undeveloped Land</v>
          </cell>
        </row>
        <row r="60">
          <cell r="A60">
            <v>3200</v>
          </cell>
          <cell r="B60" t="str">
            <v>Undeveloped / Rangeland / Forest</v>
          </cell>
          <cell r="C60">
            <v>3200</v>
          </cell>
          <cell r="D60" t="str">
            <v>Undeveloped Land</v>
          </cell>
        </row>
        <row r="61">
          <cell r="A61">
            <v>3210</v>
          </cell>
          <cell r="B61" t="str">
            <v>Undeveloped / Rangeland / Forest</v>
          </cell>
          <cell r="C61">
            <v>3210</v>
          </cell>
          <cell r="D61" t="str">
            <v>Undeveloped Land</v>
          </cell>
        </row>
        <row r="62">
          <cell r="A62">
            <v>3220</v>
          </cell>
          <cell r="B62" t="str">
            <v>Undeveloped / Rangeland / Forest</v>
          </cell>
          <cell r="C62">
            <v>3220</v>
          </cell>
          <cell r="D62" t="str">
            <v>Undeveloped Land</v>
          </cell>
        </row>
        <row r="63">
          <cell r="A63">
            <v>3300</v>
          </cell>
          <cell r="B63" t="str">
            <v>Undeveloped / Rangeland / Forest</v>
          </cell>
          <cell r="C63">
            <v>3300</v>
          </cell>
          <cell r="D63" t="str">
            <v>Undeveloped Land</v>
          </cell>
        </row>
        <row r="64">
          <cell r="A64">
            <v>4100</v>
          </cell>
          <cell r="B64" t="str">
            <v>Undeveloped / Rangeland / Forest</v>
          </cell>
          <cell r="C64">
            <v>4100</v>
          </cell>
          <cell r="D64" t="str">
            <v>Undeveloped Land</v>
          </cell>
        </row>
        <row r="65">
          <cell r="A65">
            <v>4110</v>
          </cell>
          <cell r="B65" t="str">
            <v>Undeveloped / Rangeland / Forest</v>
          </cell>
          <cell r="C65">
            <v>4110</v>
          </cell>
          <cell r="D65" t="str">
            <v>Undeveloped Land</v>
          </cell>
        </row>
        <row r="66">
          <cell r="A66">
            <v>4130</v>
          </cell>
          <cell r="B66" t="str">
            <v>Undeveloped / Rangeland / Forest</v>
          </cell>
          <cell r="C66">
            <v>4130</v>
          </cell>
          <cell r="D66" t="str">
            <v>Undeveloped Land</v>
          </cell>
        </row>
        <row r="67">
          <cell r="A67">
            <v>4140</v>
          </cell>
          <cell r="B67" t="str">
            <v>Undeveloped / Rangeland / Forest</v>
          </cell>
          <cell r="C67">
            <v>4140</v>
          </cell>
          <cell r="D67" t="str">
            <v>Undeveloped Land</v>
          </cell>
        </row>
        <row r="68">
          <cell r="A68">
            <v>4200</v>
          </cell>
          <cell r="B68" t="str">
            <v>Undeveloped / Rangeland / Forest</v>
          </cell>
          <cell r="C68">
            <v>4200</v>
          </cell>
          <cell r="D68" t="str">
            <v>Undeveloped Land</v>
          </cell>
        </row>
        <row r="69">
          <cell r="A69">
            <v>4220</v>
          </cell>
          <cell r="B69" t="str">
            <v>Undeveloped / Rangeland / Forest</v>
          </cell>
          <cell r="C69">
            <v>4220</v>
          </cell>
          <cell r="D69" t="str">
            <v>Undeveloped Land</v>
          </cell>
        </row>
        <row r="70">
          <cell r="A70">
            <v>4240</v>
          </cell>
          <cell r="B70" t="str">
            <v>Undeveloped / Rangeland / Forest</v>
          </cell>
          <cell r="C70">
            <v>4240</v>
          </cell>
          <cell r="D70" t="str">
            <v>Undeveloped Land</v>
          </cell>
        </row>
        <row r="71">
          <cell r="A71">
            <v>4270</v>
          </cell>
          <cell r="B71" t="str">
            <v>Undeveloped / Rangeland / Forest</v>
          </cell>
          <cell r="C71">
            <v>4270</v>
          </cell>
          <cell r="D71" t="str">
            <v>Undeveloped Land</v>
          </cell>
        </row>
        <row r="72">
          <cell r="A72">
            <v>4271</v>
          </cell>
          <cell r="B72" t="str">
            <v>Undeveloped / Rangeland / Forest</v>
          </cell>
          <cell r="C72">
            <v>4271</v>
          </cell>
          <cell r="D72" t="str">
            <v>Undeveloped Land</v>
          </cell>
        </row>
        <row r="73">
          <cell r="A73">
            <v>4280</v>
          </cell>
          <cell r="B73" t="str">
            <v>Undeveloped / Rangeland / Forest</v>
          </cell>
          <cell r="C73">
            <v>4280</v>
          </cell>
          <cell r="D73" t="str">
            <v>Undeveloped Land</v>
          </cell>
        </row>
        <row r="74">
          <cell r="A74">
            <v>4340</v>
          </cell>
          <cell r="B74" t="str">
            <v>Undeveloped / Rangeland / Forest</v>
          </cell>
          <cell r="C74">
            <v>4340</v>
          </cell>
          <cell r="D74" t="str">
            <v>Undeveloped Land</v>
          </cell>
        </row>
        <row r="75">
          <cell r="A75">
            <v>4370</v>
          </cell>
          <cell r="B75" t="str">
            <v>Undeveloped / Rangeland / Forest</v>
          </cell>
          <cell r="C75">
            <v>4370</v>
          </cell>
          <cell r="D75" t="str">
            <v>Undeveloped Land</v>
          </cell>
        </row>
        <row r="76">
          <cell r="A76">
            <v>4410</v>
          </cell>
          <cell r="B76" t="str">
            <v>Undeveloped / Rangeland / Forest</v>
          </cell>
          <cell r="C76">
            <v>4410</v>
          </cell>
          <cell r="D76" t="str">
            <v>Undeveloped Land</v>
          </cell>
        </row>
        <row r="77">
          <cell r="A77">
            <v>4420</v>
          </cell>
          <cell r="B77" t="str">
            <v>Undeveloped / Rangeland / Forest</v>
          </cell>
          <cell r="C77">
            <v>4420</v>
          </cell>
          <cell r="D77" t="str">
            <v>Undeveloped Land</v>
          </cell>
        </row>
        <row r="78">
          <cell r="A78">
            <v>5110</v>
          </cell>
          <cell r="B78" t="str">
            <v>Water</v>
          </cell>
          <cell r="C78">
            <v>5110</v>
          </cell>
          <cell r="D78" t="str">
            <v>Water</v>
          </cell>
        </row>
        <row r="79">
          <cell r="A79">
            <v>5120</v>
          </cell>
          <cell r="B79" t="str">
            <v>Water</v>
          </cell>
          <cell r="C79">
            <v>5120</v>
          </cell>
          <cell r="D79" t="str">
            <v>Water</v>
          </cell>
        </row>
        <row r="80">
          <cell r="A80">
            <v>5200</v>
          </cell>
          <cell r="B80" t="str">
            <v>Water</v>
          </cell>
          <cell r="C80">
            <v>5200</v>
          </cell>
          <cell r="D80" t="str">
            <v>Water</v>
          </cell>
        </row>
        <row r="81">
          <cell r="A81">
            <v>5250</v>
          </cell>
          <cell r="B81" t="str">
            <v>Water</v>
          </cell>
          <cell r="C81">
            <v>5250</v>
          </cell>
          <cell r="D81" t="str">
            <v>Water</v>
          </cell>
        </row>
        <row r="82">
          <cell r="A82">
            <v>5300</v>
          </cell>
          <cell r="B82" t="str">
            <v>Water</v>
          </cell>
          <cell r="C82">
            <v>5300</v>
          </cell>
          <cell r="D82" t="str">
            <v>Water</v>
          </cell>
        </row>
        <row r="83">
          <cell r="A83">
            <v>5410</v>
          </cell>
          <cell r="B83" t="str">
            <v>Water</v>
          </cell>
          <cell r="C83">
            <v>5410</v>
          </cell>
          <cell r="D83" t="str">
            <v>Water</v>
          </cell>
        </row>
        <row r="84">
          <cell r="A84">
            <v>5600</v>
          </cell>
          <cell r="B84" t="str">
            <v>Water</v>
          </cell>
          <cell r="C84">
            <v>5600</v>
          </cell>
          <cell r="D84" t="str">
            <v>Water</v>
          </cell>
        </row>
        <row r="85">
          <cell r="A85">
            <v>6110</v>
          </cell>
          <cell r="B85" t="str">
            <v>Wetlands</v>
          </cell>
          <cell r="C85">
            <v>6110</v>
          </cell>
          <cell r="D85" t="str">
            <v>Wetlands</v>
          </cell>
        </row>
        <row r="86">
          <cell r="A86">
            <v>6111</v>
          </cell>
          <cell r="B86" t="str">
            <v>Wetlands</v>
          </cell>
          <cell r="C86">
            <v>6111</v>
          </cell>
          <cell r="D86" t="str">
            <v>Wetlands</v>
          </cell>
        </row>
        <row r="87">
          <cell r="A87">
            <v>6120</v>
          </cell>
          <cell r="B87" t="str">
            <v>Wetlands</v>
          </cell>
          <cell r="C87">
            <v>6120</v>
          </cell>
          <cell r="D87" t="str">
            <v>Wetlands</v>
          </cell>
        </row>
        <row r="88">
          <cell r="A88">
            <v>6170</v>
          </cell>
          <cell r="B88" t="str">
            <v>Wetlands</v>
          </cell>
          <cell r="C88">
            <v>6170</v>
          </cell>
          <cell r="D88" t="str">
            <v>Wetlands</v>
          </cell>
        </row>
        <row r="89">
          <cell r="A89">
            <v>6172</v>
          </cell>
          <cell r="B89" t="str">
            <v>Wetlands</v>
          </cell>
          <cell r="C89">
            <v>6172</v>
          </cell>
          <cell r="D89" t="str">
            <v>Wetlands</v>
          </cell>
        </row>
        <row r="90">
          <cell r="A90">
            <v>6191</v>
          </cell>
          <cell r="B90" t="str">
            <v>Wetlands</v>
          </cell>
          <cell r="C90">
            <v>6191</v>
          </cell>
          <cell r="D90" t="str">
            <v>Wetlands</v>
          </cell>
        </row>
        <row r="91">
          <cell r="A91">
            <v>6200</v>
          </cell>
          <cell r="B91" t="str">
            <v>Wetlands</v>
          </cell>
          <cell r="C91">
            <v>6200</v>
          </cell>
          <cell r="D91" t="str">
            <v>Wetlands</v>
          </cell>
        </row>
        <row r="92">
          <cell r="A92">
            <v>6210</v>
          </cell>
          <cell r="B92" t="str">
            <v>Wetlands</v>
          </cell>
          <cell r="C92">
            <v>6210</v>
          </cell>
          <cell r="D92" t="str">
            <v>Wetlands</v>
          </cell>
        </row>
        <row r="93">
          <cell r="A93">
            <v>6215</v>
          </cell>
          <cell r="B93" t="str">
            <v>Wetlands</v>
          </cell>
          <cell r="C93">
            <v>6215</v>
          </cell>
          <cell r="D93" t="str">
            <v>Wetlands</v>
          </cell>
        </row>
        <row r="94">
          <cell r="A94">
            <v>6216</v>
          </cell>
          <cell r="B94" t="str">
            <v>Wetlands</v>
          </cell>
          <cell r="C94">
            <v>6216</v>
          </cell>
          <cell r="D94" t="str">
            <v>Wetlands</v>
          </cell>
        </row>
        <row r="95">
          <cell r="A95">
            <v>6240</v>
          </cell>
          <cell r="B95" t="str">
            <v>Wetlands</v>
          </cell>
          <cell r="C95">
            <v>6240</v>
          </cell>
          <cell r="D95" t="str">
            <v>Wetlands</v>
          </cell>
        </row>
        <row r="96">
          <cell r="A96">
            <v>6250</v>
          </cell>
          <cell r="B96" t="str">
            <v>Wetlands</v>
          </cell>
          <cell r="C96">
            <v>6250</v>
          </cell>
          <cell r="D96" t="str">
            <v>Wetlands</v>
          </cell>
        </row>
        <row r="97">
          <cell r="A97">
            <v>6300</v>
          </cell>
          <cell r="B97" t="str">
            <v>Wetlands</v>
          </cell>
          <cell r="C97">
            <v>6300</v>
          </cell>
          <cell r="D97" t="str">
            <v>Wetlands</v>
          </cell>
        </row>
        <row r="98">
          <cell r="A98">
            <v>6410</v>
          </cell>
          <cell r="B98" t="str">
            <v>Wetlands</v>
          </cell>
          <cell r="C98">
            <v>6410</v>
          </cell>
          <cell r="D98" t="str">
            <v>Wetlands</v>
          </cell>
        </row>
        <row r="99">
          <cell r="A99">
            <v>6411</v>
          </cell>
          <cell r="B99" t="str">
            <v>Wetlands</v>
          </cell>
          <cell r="C99">
            <v>6411</v>
          </cell>
          <cell r="D99" t="str">
            <v>Wetlands</v>
          </cell>
        </row>
        <row r="100">
          <cell r="A100">
            <v>6420</v>
          </cell>
          <cell r="B100" t="str">
            <v>Wetlands</v>
          </cell>
          <cell r="C100">
            <v>6420</v>
          </cell>
          <cell r="D100" t="str">
            <v>Wetlands</v>
          </cell>
        </row>
        <row r="101">
          <cell r="A101">
            <v>6430</v>
          </cell>
          <cell r="B101" t="str">
            <v>Wetlands</v>
          </cell>
          <cell r="C101">
            <v>6430</v>
          </cell>
          <cell r="D101" t="str">
            <v>Wetlands</v>
          </cell>
        </row>
        <row r="102">
          <cell r="A102">
            <v>6440</v>
          </cell>
          <cell r="B102" t="str">
            <v>Wetlands</v>
          </cell>
          <cell r="C102">
            <v>6440</v>
          </cell>
          <cell r="D102" t="str">
            <v>Wetlands</v>
          </cell>
        </row>
        <row r="103">
          <cell r="A103">
            <v>6500</v>
          </cell>
          <cell r="B103" t="str">
            <v>Wetlands</v>
          </cell>
          <cell r="C103">
            <v>6500</v>
          </cell>
          <cell r="D103" t="str">
            <v>Wetlands</v>
          </cell>
        </row>
        <row r="104">
          <cell r="A104">
            <v>7400</v>
          </cell>
          <cell r="B104" t="str">
            <v>Mining / Extractive</v>
          </cell>
          <cell r="C104">
            <v>7400</v>
          </cell>
          <cell r="D104" t="str">
            <v>Undeveloped Land</v>
          </cell>
        </row>
        <row r="105">
          <cell r="A105">
            <v>7430</v>
          </cell>
          <cell r="B105" t="str">
            <v>Mining / Extractive</v>
          </cell>
          <cell r="C105">
            <v>7430</v>
          </cell>
          <cell r="D105" t="str">
            <v>Undeveloped Land</v>
          </cell>
        </row>
        <row r="106">
          <cell r="A106">
            <v>8100</v>
          </cell>
          <cell r="B106" t="str">
            <v>Highway</v>
          </cell>
          <cell r="C106">
            <v>8100</v>
          </cell>
          <cell r="D106" t="str">
            <v>Highway Areas (50% Impervious)</v>
          </cell>
        </row>
        <row r="107">
          <cell r="A107">
            <v>8110</v>
          </cell>
          <cell r="B107" t="str">
            <v>High-Intensity Commercial</v>
          </cell>
          <cell r="C107">
            <v>8110</v>
          </cell>
          <cell r="D107" t="str">
            <v>Single-Family Residential Areas (40% Impervious)</v>
          </cell>
        </row>
        <row r="108">
          <cell r="A108">
            <v>8113</v>
          </cell>
          <cell r="B108" t="str">
            <v>Low-Density Residential</v>
          </cell>
          <cell r="C108">
            <v>8113</v>
          </cell>
          <cell r="D108" t="str">
            <v>Single-Family Residential Areas (25% Impervious)</v>
          </cell>
        </row>
        <row r="109">
          <cell r="A109">
            <v>8115</v>
          </cell>
          <cell r="B109" t="str">
            <v>Low-Density Residential</v>
          </cell>
          <cell r="C109">
            <v>8115</v>
          </cell>
          <cell r="D109" t="str">
            <v>Single-Family Residential Areas (25% Impervious)</v>
          </cell>
        </row>
        <row r="110">
          <cell r="A110">
            <v>8140</v>
          </cell>
          <cell r="B110" t="str">
            <v>Highway</v>
          </cell>
          <cell r="C110">
            <v>8140</v>
          </cell>
          <cell r="D110" t="str">
            <v>Highway Areas (50% Impervious)</v>
          </cell>
        </row>
        <row r="111">
          <cell r="A111">
            <v>8200</v>
          </cell>
          <cell r="B111" t="str">
            <v>Light Industrial</v>
          </cell>
          <cell r="C111">
            <v>8200</v>
          </cell>
          <cell r="D111" t="str">
            <v>Commercial Areas</v>
          </cell>
        </row>
        <row r="112">
          <cell r="A112">
            <v>8300</v>
          </cell>
          <cell r="B112" t="str">
            <v>Light Industrial</v>
          </cell>
          <cell r="C112">
            <v>8300</v>
          </cell>
          <cell r="D112" t="str">
            <v>Commercial Areas</v>
          </cell>
        </row>
        <row r="113">
          <cell r="A113">
            <v>8310</v>
          </cell>
          <cell r="B113" t="str">
            <v>Light Industrial</v>
          </cell>
          <cell r="C113">
            <v>8310</v>
          </cell>
          <cell r="D113" t="str">
            <v>Commercial Areas</v>
          </cell>
        </row>
        <row r="114">
          <cell r="A114">
            <v>8320</v>
          </cell>
          <cell r="B114" t="str">
            <v>Low-intensity commercial</v>
          </cell>
          <cell r="C114">
            <v>8320</v>
          </cell>
          <cell r="D114" t="str">
            <v>Undeveloped Land</v>
          </cell>
        </row>
        <row r="115">
          <cell r="A115">
            <v>8330</v>
          </cell>
          <cell r="B115" t="str">
            <v>Light Industrial</v>
          </cell>
          <cell r="C115">
            <v>8330</v>
          </cell>
          <cell r="D115" t="str">
            <v>Commercial Areas</v>
          </cell>
        </row>
        <row r="116">
          <cell r="A116">
            <v>8340</v>
          </cell>
          <cell r="B116" t="str">
            <v>Light Industrial</v>
          </cell>
          <cell r="C116">
            <v>8340</v>
          </cell>
          <cell r="D116" t="str">
            <v>Commercial Areas</v>
          </cell>
        </row>
        <row r="117">
          <cell r="A117">
            <v>8350</v>
          </cell>
          <cell r="B117" t="str">
            <v>High-Intensity Commercial</v>
          </cell>
          <cell r="C117">
            <v>8350</v>
          </cell>
          <cell r="D117" t="str">
            <v>Commercial Areas</v>
          </cell>
        </row>
        <row r="118">
          <cell r="A118">
            <v>8360</v>
          </cell>
          <cell r="B118" t="str">
            <v>High-Intensity Commercial</v>
          </cell>
          <cell r="C118">
            <v>8360</v>
          </cell>
          <cell r="D118" t="str">
            <v>Commercial Areas</v>
          </cell>
        </row>
      </sheetData>
      <sheetData sheetId="1" refreshError="1">
        <row r="3">
          <cell r="A3" t="str">
            <v>Low-Density Residential</v>
          </cell>
          <cell r="B3">
            <v>0.96797880682585713</v>
          </cell>
          <cell r="C3">
            <v>0.12452938169209543</v>
          </cell>
        </row>
        <row r="4">
          <cell r="A4" t="str">
            <v>Single-Family</v>
          </cell>
          <cell r="B4">
            <v>1.2445441802046733</v>
          </cell>
          <cell r="C4">
            <v>0.21319951734720002</v>
          </cell>
        </row>
        <row r="5">
          <cell r="A5" t="str">
            <v>Multi-Family</v>
          </cell>
          <cell r="B5">
            <v>1.3948514483453343</v>
          </cell>
          <cell r="C5">
            <v>0.33903287162245876</v>
          </cell>
        </row>
        <row r="6">
          <cell r="A6" t="str">
            <v>Low-Intensity Commercial</v>
          </cell>
          <cell r="B6">
            <v>0.70945030562392009</v>
          </cell>
          <cell r="C6">
            <v>0.1167055461931156</v>
          </cell>
        </row>
        <row r="7">
          <cell r="A7" t="str">
            <v>High-Intensity Commercial</v>
          </cell>
          <cell r="B7">
            <v>1.4429497741503459</v>
          </cell>
          <cell r="C7">
            <v>0.22493527059566973</v>
          </cell>
        </row>
        <row r="8">
          <cell r="A8" t="str">
            <v>Light Industrial</v>
          </cell>
          <cell r="B8">
            <v>0.72147488707517293</v>
          </cell>
          <cell r="C8">
            <v>0.16951643581122938</v>
          </cell>
        </row>
        <row r="9">
          <cell r="A9" t="str">
            <v>Highway</v>
          </cell>
          <cell r="B9">
            <v>0.98601567900273634</v>
          </cell>
          <cell r="C9">
            <v>0.14343698414796333</v>
          </cell>
        </row>
        <row r="10">
          <cell r="A10" t="str">
            <v>Pasture</v>
          </cell>
          <cell r="B10">
            <v>2.0141173930848577</v>
          </cell>
          <cell r="C10">
            <v>0.28687396829592665</v>
          </cell>
        </row>
        <row r="11">
          <cell r="A11" t="str">
            <v>Unimproved Pasture</v>
          </cell>
          <cell r="B11">
            <v>1.022089423356495</v>
          </cell>
          <cell r="C11">
            <v>0.19559588747449544</v>
          </cell>
        </row>
        <row r="12">
          <cell r="A12" t="str">
            <v>Citrus</v>
          </cell>
          <cell r="B12">
            <v>1.3467531225403229</v>
          </cell>
          <cell r="C12">
            <v>0.27383424246429361</v>
          </cell>
        </row>
        <row r="13">
          <cell r="A13" t="str">
            <v>Row Crops</v>
          </cell>
          <cell r="B13">
            <v>1.7435643104316678</v>
          </cell>
          <cell r="C13">
            <v>0.58026779950766982</v>
          </cell>
        </row>
        <row r="14">
          <cell r="A14" t="str">
            <v>General Agriculture</v>
          </cell>
          <cell r="B14">
            <v>1.6774291124497771</v>
          </cell>
          <cell r="C14">
            <v>0.48898971868623858</v>
          </cell>
        </row>
        <row r="15">
          <cell r="A15" t="str">
            <v>Undeveloped / Rangeland / Forest</v>
          </cell>
          <cell r="B15">
            <v>0.69141343344704065</v>
          </cell>
          <cell r="C15">
            <v>3.5859246036990831E-2</v>
          </cell>
        </row>
        <row r="16">
          <cell r="A16" t="str">
            <v>Mining / Extractive</v>
          </cell>
          <cell r="B16">
            <v>0.70945030562392009</v>
          </cell>
          <cell r="C16">
            <v>9.7797943737247719E-2</v>
          </cell>
        </row>
        <row r="17">
          <cell r="A17" t="str">
            <v>Water</v>
          </cell>
          <cell r="B17">
            <v>0.50503242095262102</v>
          </cell>
          <cell r="C17">
            <v>6.8458560616073402E-2</v>
          </cell>
        </row>
        <row r="18">
          <cell r="A18" t="str">
            <v>Wetlands</v>
          </cell>
          <cell r="B18">
            <v>0.60724136328827061</v>
          </cell>
          <cell r="C18">
            <v>3.2599314579082571E-2</v>
          </cell>
        </row>
      </sheetData>
      <sheetData sheetId="2" refreshError="1"/>
      <sheetData sheetId="3" refreshError="1"/>
      <sheetData sheetId="4">
        <row r="1">
          <cell r="A1">
            <v>1000</v>
          </cell>
          <cell r="B1" t="str">
            <v>URBAN AND BUILT-UP</v>
          </cell>
        </row>
        <row r="2">
          <cell r="A2">
            <v>1100</v>
          </cell>
          <cell r="B2" t="str">
            <v>Residential, Low Density &lt;Less than two dwelling units per acre&gt;</v>
          </cell>
        </row>
        <row r="3">
          <cell r="A3">
            <v>1110</v>
          </cell>
          <cell r="B3" t="str">
            <v>Fixed Single Family Units</v>
          </cell>
        </row>
        <row r="4">
          <cell r="A4">
            <v>1111</v>
          </cell>
          <cell r="B4" t="str">
            <v>Single Story Units</v>
          </cell>
        </row>
        <row r="5">
          <cell r="A5">
            <v>1112</v>
          </cell>
          <cell r="B5" t="str">
            <v>Two or More Story Units</v>
          </cell>
        </row>
        <row r="6">
          <cell r="A6">
            <v>1120</v>
          </cell>
          <cell r="B6" t="str">
            <v>Mobile Home Units</v>
          </cell>
        </row>
        <row r="7">
          <cell r="A7">
            <v>1121</v>
          </cell>
          <cell r="B7" t="str">
            <v>Single Wide Units</v>
          </cell>
        </row>
        <row r="8">
          <cell r="A8">
            <v>1122</v>
          </cell>
          <cell r="B8" t="str">
            <v>Double Wide Units</v>
          </cell>
        </row>
        <row r="9">
          <cell r="A9">
            <v>1123</v>
          </cell>
          <cell r="B9" t="str">
            <v>Mixed Widths Units</v>
          </cell>
        </row>
        <row r="10">
          <cell r="A10">
            <v>1130</v>
          </cell>
          <cell r="B10" t="str">
            <v>Mixed Units &lt;Fixed and mobile home units&gt;</v>
          </cell>
        </row>
        <row r="11">
          <cell r="A11">
            <v>1160</v>
          </cell>
          <cell r="B11" t="str">
            <v>Low Density with Golf Courses and Small Bodies of Water</v>
          </cell>
        </row>
        <row r="12">
          <cell r="A12">
            <v>1180</v>
          </cell>
          <cell r="B12" t="str">
            <v>Rural Residential</v>
          </cell>
        </row>
        <row r="13">
          <cell r="A13">
            <v>1190</v>
          </cell>
          <cell r="B13" t="str">
            <v>Low Density Under Construction</v>
          </cell>
        </row>
        <row r="14">
          <cell r="A14">
            <v>1200</v>
          </cell>
          <cell r="B14" t="str">
            <v>Residential, Medium Density &lt;Two-five dwelling units per acre&gt;</v>
          </cell>
        </row>
        <row r="15">
          <cell r="A15">
            <v>1210</v>
          </cell>
          <cell r="B15" t="str">
            <v>Fixed Single Family Units</v>
          </cell>
        </row>
        <row r="16">
          <cell r="A16">
            <v>1211</v>
          </cell>
          <cell r="B16" t="str">
            <v>Single Story Units</v>
          </cell>
        </row>
        <row r="17">
          <cell r="A17">
            <v>1212</v>
          </cell>
          <cell r="B17" t="str">
            <v>Two or More Story Units</v>
          </cell>
        </row>
        <row r="18">
          <cell r="A18">
            <v>1220</v>
          </cell>
          <cell r="B18" t="str">
            <v>Mobile Home Units</v>
          </cell>
        </row>
        <row r="19">
          <cell r="A19">
            <v>1221</v>
          </cell>
          <cell r="B19" t="str">
            <v>Single Wide Units</v>
          </cell>
        </row>
        <row r="20">
          <cell r="A20">
            <v>1222</v>
          </cell>
          <cell r="B20" t="str">
            <v>Double Wide Units</v>
          </cell>
        </row>
        <row r="21">
          <cell r="A21">
            <v>1223</v>
          </cell>
          <cell r="B21" t="str">
            <v>Mixed Widths Units</v>
          </cell>
        </row>
        <row r="22">
          <cell r="A22">
            <v>1230</v>
          </cell>
          <cell r="B22" t="str">
            <v>Mixed Units &lt;Fixed and mobile home units&gt;</v>
          </cell>
        </row>
        <row r="23">
          <cell r="A23">
            <v>1260</v>
          </cell>
          <cell r="B23" t="str">
            <v>Medium Density with Golf Courses and Small Bodies of Water</v>
          </cell>
        </row>
        <row r="24">
          <cell r="A24">
            <v>1290</v>
          </cell>
          <cell r="B24" t="str">
            <v>Medium Density Under Construction</v>
          </cell>
        </row>
        <row r="25">
          <cell r="A25">
            <v>1300</v>
          </cell>
          <cell r="B25" t="str">
            <v>Residential, High Density</v>
          </cell>
        </row>
        <row r="26">
          <cell r="A26">
            <v>1310</v>
          </cell>
          <cell r="B26" t="str">
            <v>Fixed Single Family Units &lt;Six or more dwelling units per acre&gt;</v>
          </cell>
        </row>
        <row r="27">
          <cell r="A27">
            <v>1311</v>
          </cell>
          <cell r="B27" t="str">
            <v>Single Story Units</v>
          </cell>
        </row>
        <row r="28">
          <cell r="A28">
            <v>1312</v>
          </cell>
          <cell r="B28" t="str">
            <v>Two or More Story Units</v>
          </cell>
        </row>
        <row r="29">
          <cell r="A29">
            <v>1320</v>
          </cell>
          <cell r="B29" t="str">
            <v>Mobile Home Units &lt;Six or more dwelling units per acre&gt;</v>
          </cell>
        </row>
        <row r="30">
          <cell r="A30">
            <v>1321</v>
          </cell>
          <cell r="B30" t="str">
            <v>Single Wide Units</v>
          </cell>
        </row>
        <row r="31">
          <cell r="A31">
            <v>1322</v>
          </cell>
          <cell r="B31" t="str">
            <v>Double Wide Units</v>
          </cell>
        </row>
        <row r="32">
          <cell r="A32">
            <v>1323</v>
          </cell>
          <cell r="B32" t="str">
            <v>Mixed Widths Units</v>
          </cell>
        </row>
        <row r="33">
          <cell r="A33">
            <v>1330</v>
          </cell>
          <cell r="B33" t="str">
            <v>Multiple Dwelling Units, Low Rise &lt;Two stories or less&gt;</v>
          </cell>
        </row>
        <row r="34">
          <cell r="A34">
            <v>1331</v>
          </cell>
          <cell r="B34" t="str">
            <v>Duplex Units</v>
          </cell>
        </row>
        <row r="35">
          <cell r="A35">
            <v>1332</v>
          </cell>
          <cell r="B35" t="str">
            <v>Triplex Units</v>
          </cell>
        </row>
        <row r="36">
          <cell r="A36">
            <v>1333</v>
          </cell>
          <cell r="B36" t="str">
            <v>Quadruplex Units</v>
          </cell>
        </row>
        <row r="37">
          <cell r="A37">
            <v>1334</v>
          </cell>
          <cell r="B37" t="str">
            <v>Apartment Units</v>
          </cell>
        </row>
        <row r="38">
          <cell r="A38">
            <v>1335</v>
          </cell>
          <cell r="B38" t="str">
            <v>Townhouse Units</v>
          </cell>
        </row>
        <row r="39">
          <cell r="A39">
            <v>1336</v>
          </cell>
          <cell r="B39" t="str">
            <v>Patio Houses</v>
          </cell>
        </row>
        <row r="40">
          <cell r="A40">
            <v>1340</v>
          </cell>
          <cell r="B40" t="str">
            <v>Multiple Dwelling Units, High Rise &lt;Three stories or more&gt;</v>
          </cell>
        </row>
        <row r="41">
          <cell r="A41">
            <v>1341</v>
          </cell>
          <cell r="B41" t="str">
            <v>Apartment Units</v>
          </cell>
        </row>
        <row r="42">
          <cell r="A42">
            <v>1342</v>
          </cell>
          <cell r="B42" t="str">
            <v>Townhouse Units</v>
          </cell>
        </row>
        <row r="43">
          <cell r="A43">
            <v>1343</v>
          </cell>
          <cell r="B43" t="str">
            <v>Condominium Units</v>
          </cell>
        </row>
        <row r="44">
          <cell r="A44">
            <v>1344</v>
          </cell>
          <cell r="B44" t="str">
            <v>Mixed Units</v>
          </cell>
        </row>
        <row r="45">
          <cell r="A45">
            <v>1350</v>
          </cell>
          <cell r="B45" t="str">
            <v>Mixed Units &lt;Fixed and mobile home units&gt;</v>
          </cell>
        </row>
        <row r="46">
          <cell r="A46">
            <v>1360</v>
          </cell>
          <cell r="B46" t="str">
            <v>Multiple-High Density Units: One, Two, or Three Stories with Golf Courses and Small Bodies of Water</v>
          </cell>
        </row>
        <row r="47">
          <cell r="A47">
            <v>1390</v>
          </cell>
          <cell r="B47" t="str">
            <v>High Density Under Construction</v>
          </cell>
        </row>
        <row r="48">
          <cell r="A48">
            <v>1400</v>
          </cell>
          <cell r="B48" t="str">
            <v>Commercial and Services</v>
          </cell>
        </row>
        <row r="49">
          <cell r="A49">
            <v>1410</v>
          </cell>
          <cell r="B49" t="str">
            <v>Retail Sales and Services</v>
          </cell>
        </row>
        <row r="50">
          <cell r="A50">
            <v>1411</v>
          </cell>
          <cell r="B50" t="str">
            <v>Shopping Centers (Plazas, Malls)</v>
          </cell>
        </row>
        <row r="51">
          <cell r="A51">
            <v>1412</v>
          </cell>
          <cell r="B51" t="str">
            <v>Service Stations</v>
          </cell>
        </row>
        <row r="52">
          <cell r="A52">
            <v>1413</v>
          </cell>
          <cell r="B52" t="str">
            <v>Banking Facilities</v>
          </cell>
        </row>
        <row r="53">
          <cell r="A53">
            <v>1414</v>
          </cell>
          <cell r="B53" t="str">
            <v>Convenience Stores</v>
          </cell>
        </row>
        <row r="54">
          <cell r="A54">
            <v>1415</v>
          </cell>
          <cell r="B54" t="str">
            <v>Restaurants</v>
          </cell>
        </row>
        <row r="55">
          <cell r="A55">
            <v>1416</v>
          </cell>
          <cell r="B55" t="str">
            <v>Builder's Supply</v>
          </cell>
        </row>
        <row r="56">
          <cell r="A56">
            <v>1417</v>
          </cell>
          <cell r="B56" t="str">
            <v>Petroleum (Fuels)</v>
          </cell>
        </row>
        <row r="57">
          <cell r="A57">
            <v>1418</v>
          </cell>
          <cell r="B57" t="str">
            <v>Mixed</v>
          </cell>
        </row>
        <row r="58">
          <cell r="A58">
            <v>1420</v>
          </cell>
          <cell r="B58" t="str">
            <v>Wholesale Sales and Services &lt;Excluding warehouses associated with industrial use&gt;</v>
          </cell>
        </row>
        <row r="59">
          <cell r="A59">
            <v>1421</v>
          </cell>
          <cell r="B59" t="str">
            <v>Warehouses</v>
          </cell>
        </row>
        <row r="60">
          <cell r="A60">
            <v>1422</v>
          </cell>
          <cell r="B60" t="str">
            <v>Mini-Warehouses</v>
          </cell>
        </row>
        <row r="61">
          <cell r="A61">
            <v>1423</v>
          </cell>
          <cell r="B61" t="str">
            <v>Junk Yards</v>
          </cell>
        </row>
        <row r="62">
          <cell r="A62">
            <v>1424</v>
          </cell>
          <cell r="B62" t="str">
            <v>Farmers Markets</v>
          </cell>
        </row>
        <row r="63">
          <cell r="A63">
            <v>1425</v>
          </cell>
          <cell r="B63" t="str">
            <v>Other</v>
          </cell>
        </row>
        <row r="64">
          <cell r="A64">
            <v>1430</v>
          </cell>
          <cell r="B64" t="str">
            <v>Professional Services</v>
          </cell>
        </row>
        <row r="65">
          <cell r="A65">
            <v>1440</v>
          </cell>
          <cell r="B65" t="str">
            <v>Cultural and Entertainment</v>
          </cell>
        </row>
        <row r="66">
          <cell r="A66">
            <v>1441</v>
          </cell>
          <cell r="B66" t="str">
            <v>Theaters</v>
          </cell>
        </row>
        <row r="67">
          <cell r="A67">
            <v>1442</v>
          </cell>
          <cell r="B67" t="str">
            <v>Museums</v>
          </cell>
        </row>
        <row r="68">
          <cell r="A68">
            <v>1443</v>
          </cell>
          <cell r="B68" t="str">
            <v>Open Air Theaters</v>
          </cell>
        </row>
        <row r="69">
          <cell r="A69">
            <v>1444</v>
          </cell>
          <cell r="B69" t="str">
            <v>Amphitheaters</v>
          </cell>
        </row>
        <row r="70">
          <cell r="A70">
            <v>1445</v>
          </cell>
          <cell r="B70" t="str">
            <v>Amusement Parks</v>
          </cell>
        </row>
        <row r="71">
          <cell r="A71">
            <v>1446</v>
          </cell>
          <cell r="B71" t="str">
            <v>Art Galleries</v>
          </cell>
        </row>
        <row r="72">
          <cell r="A72">
            <v>1447</v>
          </cell>
          <cell r="B72" t="str">
            <v>Libraries</v>
          </cell>
        </row>
        <row r="73">
          <cell r="A73">
            <v>1448</v>
          </cell>
          <cell r="B73" t="str">
            <v>Other</v>
          </cell>
        </row>
        <row r="74">
          <cell r="A74">
            <v>1450</v>
          </cell>
          <cell r="B74" t="str">
            <v>Tourist Services</v>
          </cell>
        </row>
        <row r="75">
          <cell r="A75">
            <v>1451</v>
          </cell>
          <cell r="B75" t="str">
            <v>Hotels</v>
          </cell>
        </row>
        <row r="76">
          <cell r="A76">
            <v>1452</v>
          </cell>
          <cell r="B76" t="str">
            <v>Motels</v>
          </cell>
        </row>
        <row r="77">
          <cell r="A77">
            <v>1453</v>
          </cell>
          <cell r="B77" t="str">
            <v>Travel Trailer Parks</v>
          </cell>
        </row>
        <row r="78">
          <cell r="A78">
            <v>1454</v>
          </cell>
          <cell r="B78" t="str">
            <v>Campgrounds - Define</v>
          </cell>
        </row>
        <row r="79">
          <cell r="A79">
            <v>1455</v>
          </cell>
          <cell r="B79" t="str">
            <v>Other</v>
          </cell>
        </row>
        <row r="80">
          <cell r="A80">
            <v>1460</v>
          </cell>
          <cell r="B80" t="str">
            <v>Oil and Gas Storage &lt;Except those areas associated with industrial use or manufacturing&gt;</v>
          </cell>
        </row>
        <row r="81">
          <cell r="A81">
            <v>1461</v>
          </cell>
          <cell r="B81" t="str">
            <v>Crude Oil</v>
          </cell>
        </row>
        <row r="82">
          <cell r="A82">
            <v>1462</v>
          </cell>
          <cell r="B82" t="str">
            <v>High Octane Fuels</v>
          </cell>
        </row>
        <row r="83">
          <cell r="A83">
            <v>1463</v>
          </cell>
          <cell r="B83" t="str">
            <v>Liquified Gases</v>
          </cell>
        </row>
        <row r="84">
          <cell r="A84">
            <v>1464</v>
          </cell>
          <cell r="B84" t="str">
            <v>Petroleum Fuels</v>
          </cell>
        </row>
        <row r="85">
          <cell r="A85">
            <v>1465</v>
          </cell>
          <cell r="B85" t="str">
            <v>Motor Lubricants</v>
          </cell>
        </row>
        <row r="86">
          <cell r="A86">
            <v>1470</v>
          </cell>
          <cell r="B86" t="str">
            <v>Mixed Commercial and Services</v>
          </cell>
        </row>
        <row r="87">
          <cell r="A87">
            <v>1480</v>
          </cell>
          <cell r="B87" t="str">
            <v>Cemeteries</v>
          </cell>
        </row>
        <row r="88">
          <cell r="A88">
            <v>1490</v>
          </cell>
          <cell r="B88" t="str">
            <v>Commercial and Services Under Construction</v>
          </cell>
        </row>
        <row r="89">
          <cell r="A89">
            <v>1500</v>
          </cell>
          <cell r="B89" t="str">
            <v>Industrial</v>
          </cell>
        </row>
        <row r="90">
          <cell r="A90">
            <v>1510</v>
          </cell>
          <cell r="B90" t="str">
            <v>Food Processing</v>
          </cell>
        </row>
        <row r="91">
          <cell r="A91">
            <v>1511</v>
          </cell>
          <cell r="B91" t="str">
            <v>Citrus</v>
          </cell>
        </row>
        <row r="92">
          <cell r="A92">
            <v>1512</v>
          </cell>
          <cell r="B92" t="str">
            <v>Sugar</v>
          </cell>
        </row>
        <row r="93">
          <cell r="A93">
            <v>1513</v>
          </cell>
          <cell r="B93" t="str">
            <v>Seafood</v>
          </cell>
        </row>
        <row r="94">
          <cell r="A94">
            <v>1514</v>
          </cell>
          <cell r="B94" t="str">
            <v>Meat Packaging Facilities</v>
          </cell>
        </row>
        <row r="95">
          <cell r="A95">
            <v>1515</v>
          </cell>
          <cell r="B95" t="str">
            <v>Poultry and Eggs</v>
          </cell>
        </row>
        <row r="96">
          <cell r="A96">
            <v>1516</v>
          </cell>
          <cell r="B96" t="str">
            <v>Grains and Legumes</v>
          </cell>
        </row>
        <row r="97">
          <cell r="A97">
            <v>1520</v>
          </cell>
          <cell r="B97" t="str">
            <v>Timber Processing</v>
          </cell>
        </row>
        <row r="98">
          <cell r="A98">
            <v>1521</v>
          </cell>
          <cell r="B98" t="str">
            <v>Sawmills</v>
          </cell>
        </row>
        <row r="99">
          <cell r="A99">
            <v>1522</v>
          </cell>
          <cell r="B99" t="str">
            <v>Plywood and Veneer Mills</v>
          </cell>
        </row>
        <row r="100">
          <cell r="A100">
            <v>1523</v>
          </cell>
          <cell r="B100" t="str">
            <v>Pulp and Paper Mills</v>
          </cell>
        </row>
        <row r="101">
          <cell r="A101">
            <v>1524</v>
          </cell>
          <cell r="B101" t="str">
            <v>Pole Peeler and Treatment Plants</v>
          </cell>
        </row>
        <row r="102">
          <cell r="A102">
            <v>1525</v>
          </cell>
          <cell r="B102" t="str">
            <v>Wood Distillation</v>
          </cell>
        </row>
        <row r="103">
          <cell r="A103">
            <v>1526</v>
          </cell>
          <cell r="B103" t="str">
            <v>Log Home Prefabrication</v>
          </cell>
        </row>
        <row r="104">
          <cell r="A104">
            <v>1527</v>
          </cell>
          <cell r="B104" t="str">
            <v>Woodyards</v>
          </cell>
        </row>
        <row r="105">
          <cell r="A105">
            <v>1530</v>
          </cell>
          <cell r="B105" t="str">
            <v>Mineral Processing</v>
          </cell>
        </row>
        <row r="106">
          <cell r="A106">
            <v>1531</v>
          </cell>
          <cell r="B106" t="str">
            <v>Clays</v>
          </cell>
        </row>
        <row r="107">
          <cell r="A107">
            <v>1532</v>
          </cell>
          <cell r="B107" t="str">
            <v>Phosphate</v>
          </cell>
        </row>
        <row r="108">
          <cell r="A108">
            <v>1533</v>
          </cell>
          <cell r="B108" t="str">
            <v>Limerock</v>
          </cell>
        </row>
        <row r="109">
          <cell r="A109">
            <v>1534</v>
          </cell>
          <cell r="B109" t="str">
            <v>Magnesia</v>
          </cell>
        </row>
        <row r="110">
          <cell r="A110">
            <v>1535</v>
          </cell>
          <cell r="B110" t="str">
            <v>Heavy Minerals</v>
          </cell>
        </row>
        <row r="111">
          <cell r="A111">
            <v>1540</v>
          </cell>
          <cell r="B111" t="str">
            <v>Oil and Gas Processing</v>
          </cell>
        </row>
        <row r="112">
          <cell r="A112">
            <v>1541</v>
          </cell>
          <cell r="B112" t="str">
            <v>Gasoline</v>
          </cell>
        </row>
        <row r="113">
          <cell r="A113">
            <v>1542</v>
          </cell>
          <cell r="B113" t="str">
            <v>Jet Fuel</v>
          </cell>
        </row>
        <row r="114">
          <cell r="A114">
            <v>1543</v>
          </cell>
          <cell r="B114" t="str">
            <v>Fuel Oil</v>
          </cell>
        </row>
        <row r="115">
          <cell r="A115">
            <v>1544</v>
          </cell>
          <cell r="B115" t="str">
            <v>Liquified Gases</v>
          </cell>
        </row>
        <row r="116">
          <cell r="A116">
            <v>1545</v>
          </cell>
          <cell r="B116" t="str">
            <v>Asphalt</v>
          </cell>
        </row>
        <row r="117">
          <cell r="A117">
            <v>1550</v>
          </cell>
          <cell r="B117" t="str">
            <v>Other Light Industrial</v>
          </cell>
        </row>
        <row r="118">
          <cell r="A118">
            <v>1551</v>
          </cell>
          <cell r="B118" t="str">
            <v>Boat Building and Repair</v>
          </cell>
        </row>
        <row r="119">
          <cell r="A119">
            <v>1552</v>
          </cell>
          <cell r="B119" t="str">
            <v>Electronics Industry</v>
          </cell>
        </row>
        <row r="120">
          <cell r="A120">
            <v>1553</v>
          </cell>
          <cell r="B120" t="str">
            <v>Furniture Manufacturers</v>
          </cell>
        </row>
        <row r="121">
          <cell r="A121">
            <v>1554</v>
          </cell>
          <cell r="B121" t="str">
            <v>Aircraft Building and Repair</v>
          </cell>
        </row>
        <row r="122">
          <cell r="A122">
            <v>1555</v>
          </cell>
          <cell r="B122" t="str">
            <v>Container Manufacturers (Cans, bottles, etc.)</v>
          </cell>
        </row>
        <row r="123">
          <cell r="A123">
            <v>1556</v>
          </cell>
          <cell r="B123" t="str">
            <v>Mobile Home Manufacturers</v>
          </cell>
        </row>
        <row r="124">
          <cell r="A124">
            <v>1560</v>
          </cell>
          <cell r="B124" t="str">
            <v>Other Heavy Industrial</v>
          </cell>
        </row>
        <row r="125">
          <cell r="A125">
            <v>1561</v>
          </cell>
          <cell r="B125" t="str">
            <v>Ship Building and Repair</v>
          </cell>
        </row>
        <row r="126">
          <cell r="A126">
            <v>1562</v>
          </cell>
          <cell r="B126" t="str">
            <v>Pre-stressed Concrete Plants</v>
          </cell>
        </row>
        <row r="127">
          <cell r="A127">
            <v>1563</v>
          </cell>
          <cell r="B127" t="str">
            <v>Metal Fabrication Plants</v>
          </cell>
        </row>
        <row r="128">
          <cell r="A128">
            <v>1564</v>
          </cell>
          <cell r="B128" t="str">
            <v>Cement Plants</v>
          </cell>
        </row>
        <row r="129">
          <cell r="A129">
            <v>1590</v>
          </cell>
          <cell r="B129" t="str">
            <v>Industrial Under Construction</v>
          </cell>
        </row>
        <row r="130">
          <cell r="A130">
            <v>1600</v>
          </cell>
          <cell r="B130" t="str">
            <v>Extractive</v>
          </cell>
        </row>
        <row r="131">
          <cell r="A131">
            <v>1610</v>
          </cell>
          <cell r="B131" t="str">
            <v>Strip Mines</v>
          </cell>
        </row>
        <row r="132">
          <cell r="A132">
            <v>1611</v>
          </cell>
          <cell r="B132" t="str">
            <v>Clays</v>
          </cell>
        </row>
        <row r="133">
          <cell r="A133">
            <v>1612</v>
          </cell>
          <cell r="B133" t="str">
            <v>Peat</v>
          </cell>
        </row>
        <row r="134">
          <cell r="A134">
            <v>1613</v>
          </cell>
          <cell r="B134" t="str">
            <v>Heavy Minerals</v>
          </cell>
        </row>
        <row r="135">
          <cell r="A135">
            <v>1620</v>
          </cell>
          <cell r="B135" t="str">
            <v>Sand and Gravel Pits</v>
          </cell>
        </row>
        <row r="136">
          <cell r="A136">
            <v>1630</v>
          </cell>
          <cell r="B136" t="str">
            <v>Rock Quarries</v>
          </cell>
        </row>
        <row r="137">
          <cell r="A137">
            <v>1631</v>
          </cell>
          <cell r="B137" t="str">
            <v>Limerock</v>
          </cell>
        </row>
        <row r="138">
          <cell r="A138">
            <v>1632</v>
          </cell>
          <cell r="B138" t="str">
            <v>Dolomite</v>
          </cell>
        </row>
        <row r="139">
          <cell r="A139">
            <v>1633</v>
          </cell>
          <cell r="B139" t="str">
            <v>Phosphate</v>
          </cell>
        </row>
        <row r="140">
          <cell r="A140">
            <v>1634</v>
          </cell>
          <cell r="B140" t="str">
            <v>Heavy Minerals</v>
          </cell>
        </row>
        <row r="141">
          <cell r="A141">
            <v>1640</v>
          </cell>
          <cell r="B141" t="str">
            <v>Oil and Gas Fields</v>
          </cell>
        </row>
        <row r="142">
          <cell r="A142">
            <v>1641</v>
          </cell>
          <cell r="B142" t="str">
            <v>Crude Oil</v>
          </cell>
        </row>
        <row r="143">
          <cell r="A143">
            <v>1642</v>
          </cell>
          <cell r="B143" t="str">
            <v>Natural Gas</v>
          </cell>
        </row>
        <row r="144">
          <cell r="A144">
            <v>1650</v>
          </cell>
          <cell r="B144" t="str">
            <v>Reclaimed Land</v>
          </cell>
        </row>
        <row r="145">
          <cell r="A145">
            <v>1660</v>
          </cell>
          <cell r="B145" t="str">
            <v>Holding Ponds</v>
          </cell>
        </row>
        <row r="146">
          <cell r="A146">
            <v>1700</v>
          </cell>
          <cell r="B146" t="str">
            <v>Institutional</v>
          </cell>
        </row>
        <row r="147">
          <cell r="A147">
            <v>1710</v>
          </cell>
          <cell r="B147" t="str">
            <v>Educational Facilities</v>
          </cell>
        </row>
        <row r="148">
          <cell r="A148">
            <v>1711</v>
          </cell>
          <cell r="B148" t="str">
            <v>Universities or Colleges</v>
          </cell>
        </row>
        <row r="149">
          <cell r="A149">
            <v>1712</v>
          </cell>
          <cell r="B149" t="str">
            <v>Vocational Schools</v>
          </cell>
        </row>
        <row r="150">
          <cell r="A150">
            <v>1713</v>
          </cell>
          <cell r="B150" t="str">
            <v>High Schools</v>
          </cell>
        </row>
        <row r="151">
          <cell r="A151">
            <v>1714</v>
          </cell>
          <cell r="B151" t="str">
            <v>Middle Schools</v>
          </cell>
        </row>
        <row r="152">
          <cell r="A152">
            <v>1715</v>
          </cell>
          <cell r="B152" t="str">
            <v>Elementary Schools</v>
          </cell>
        </row>
        <row r="153">
          <cell r="A153">
            <v>1720</v>
          </cell>
          <cell r="B153" t="str">
            <v>Religious</v>
          </cell>
        </row>
        <row r="154">
          <cell r="A154">
            <v>1721</v>
          </cell>
          <cell r="B154" t="str">
            <v>Parochial Schools</v>
          </cell>
        </row>
        <row r="155">
          <cell r="A155">
            <v>1722</v>
          </cell>
          <cell r="B155" t="str">
            <v>Churches/Synagogues Only</v>
          </cell>
        </row>
        <row r="156">
          <cell r="A156">
            <v>1730</v>
          </cell>
          <cell r="B156" t="str">
            <v>Military</v>
          </cell>
        </row>
        <row r="157">
          <cell r="A157">
            <v>1731</v>
          </cell>
          <cell r="B157" t="str">
            <v>Air Force Installation</v>
          </cell>
        </row>
        <row r="158">
          <cell r="A158">
            <v>1732</v>
          </cell>
          <cell r="B158" t="str">
            <v>Army Installations</v>
          </cell>
        </row>
        <row r="159">
          <cell r="A159">
            <v>1733</v>
          </cell>
          <cell r="B159" t="str">
            <v>Navy Installations</v>
          </cell>
        </row>
        <row r="160">
          <cell r="A160">
            <v>1734</v>
          </cell>
          <cell r="B160" t="str">
            <v>Marines Installations</v>
          </cell>
        </row>
        <row r="161">
          <cell r="A161">
            <v>1735</v>
          </cell>
          <cell r="B161" t="str">
            <v>Coast Guard Installations</v>
          </cell>
        </row>
        <row r="162">
          <cell r="A162">
            <v>1736</v>
          </cell>
          <cell r="B162" t="str">
            <v>National Guard Installations</v>
          </cell>
        </row>
        <row r="163">
          <cell r="A163">
            <v>1740</v>
          </cell>
          <cell r="B163" t="str">
            <v>Medical and Health Care</v>
          </cell>
        </row>
        <row r="164">
          <cell r="A164">
            <v>1741</v>
          </cell>
          <cell r="B164" t="str">
            <v>Hospitals</v>
          </cell>
        </row>
        <row r="165">
          <cell r="A165">
            <v>1742</v>
          </cell>
          <cell r="B165" t="str">
            <v>Nursing Homes and/or Convalescent Centers</v>
          </cell>
        </row>
        <row r="166">
          <cell r="A166">
            <v>1743</v>
          </cell>
          <cell r="B166" t="str">
            <v>Clinics</v>
          </cell>
        </row>
        <row r="167">
          <cell r="A167">
            <v>1750</v>
          </cell>
          <cell r="B167" t="str">
            <v>Governmental</v>
          </cell>
        </row>
        <row r="168">
          <cell r="A168">
            <v>1751</v>
          </cell>
          <cell r="B168" t="str">
            <v>City Halls</v>
          </cell>
        </row>
        <row r="169">
          <cell r="A169">
            <v>1752</v>
          </cell>
          <cell r="B169" t="str">
            <v>Courthouses</v>
          </cell>
        </row>
        <row r="170">
          <cell r="A170">
            <v>1753</v>
          </cell>
          <cell r="B170" t="str">
            <v>Police Stations</v>
          </cell>
        </row>
        <row r="171">
          <cell r="A171">
            <v>1754</v>
          </cell>
          <cell r="B171" t="str">
            <v>Fire Stations</v>
          </cell>
        </row>
        <row r="172">
          <cell r="A172">
            <v>1755</v>
          </cell>
          <cell r="B172" t="str">
            <v>Office Buildings</v>
          </cell>
        </row>
        <row r="173">
          <cell r="A173">
            <v>1756</v>
          </cell>
          <cell r="B173" t="str">
            <v>Maintenance Yards</v>
          </cell>
        </row>
        <row r="174">
          <cell r="A174">
            <v>1757</v>
          </cell>
          <cell r="B174" t="str">
            <v>Post Offices</v>
          </cell>
        </row>
        <row r="175">
          <cell r="A175">
            <v>1758</v>
          </cell>
          <cell r="B175" t="str">
            <v>Other</v>
          </cell>
        </row>
        <row r="176">
          <cell r="A176">
            <v>1760</v>
          </cell>
          <cell r="B176" t="str">
            <v>Correctional</v>
          </cell>
        </row>
        <row r="177">
          <cell r="A177">
            <v>1761</v>
          </cell>
          <cell r="B177" t="str">
            <v>State Prisons</v>
          </cell>
        </row>
        <row r="178">
          <cell r="A178">
            <v>1762</v>
          </cell>
          <cell r="B178" t="str">
            <v>Federal Prisons</v>
          </cell>
        </row>
        <row r="179">
          <cell r="A179">
            <v>1763</v>
          </cell>
          <cell r="B179" t="str">
            <v>Juvenile Centers</v>
          </cell>
        </row>
        <row r="180">
          <cell r="A180">
            <v>1764</v>
          </cell>
          <cell r="B180" t="str">
            <v>Road Prisons</v>
          </cell>
        </row>
        <row r="181">
          <cell r="A181">
            <v>1765</v>
          </cell>
          <cell r="B181" t="str">
            <v>Municipal Prisons</v>
          </cell>
        </row>
        <row r="182">
          <cell r="A182">
            <v>1770</v>
          </cell>
          <cell r="B182" t="str">
            <v>Other Institutional</v>
          </cell>
        </row>
        <row r="183">
          <cell r="A183">
            <v>1780</v>
          </cell>
          <cell r="B183" t="str">
            <v>Commercial Child Care</v>
          </cell>
        </row>
        <row r="184">
          <cell r="A184">
            <v>1790</v>
          </cell>
          <cell r="B184" t="str">
            <v>Institutional Under Construction</v>
          </cell>
        </row>
        <row r="185">
          <cell r="A185">
            <v>1800</v>
          </cell>
          <cell r="B185" t="str">
            <v>Recreational</v>
          </cell>
        </row>
        <row r="186">
          <cell r="A186">
            <v>1810</v>
          </cell>
          <cell r="B186" t="str">
            <v>Swimming Beach</v>
          </cell>
        </row>
        <row r="187">
          <cell r="A187">
            <v>1820</v>
          </cell>
          <cell r="B187" t="str">
            <v>Golf Courses</v>
          </cell>
        </row>
        <row r="188">
          <cell r="A188">
            <v>1830</v>
          </cell>
          <cell r="B188" t="str">
            <v>Race Tracks</v>
          </cell>
        </row>
        <row r="189">
          <cell r="A189">
            <v>1831</v>
          </cell>
          <cell r="B189" t="str">
            <v>Automobile Tracks</v>
          </cell>
        </row>
        <row r="190">
          <cell r="A190">
            <v>1832</v>
          </cell>
          <cell r="B190" t="str">
            <v>Horse Tracks</v>
          </cell>
        </row>
        <row r="191">
          <cell r="A191">
            <v>1833</v>
          </cell>
          <cell r="B191" t="str">
            <v>Dog Tracks</v>
          </cell>
        </row>
        <row r="192">
          <cell r="A192">
            <v>1840</v>
          </cell>
          <cell r="B192" t="str">
            <v>Marinas and Fish Camps</v>
          </cell>
        </row>
        <row r="193">
          <cell r="A193">
            <v>1841</v>
          </cell>
          <cell r="B193" t="str">
            <v>Marinas (Basins)</v>
          </cell>
        </row>
        <row r="194">
          <cell r="A194">
            <v>1842</v>
          </cell>
          <cell r="B194" t="str">
            <v>Fish Camps</v>
          </cell>
        </row>
        <row r="195">
          <cell r="A195">
            <v>1850</v>
          </cell>
          <cell r="B195" t="str">
            <v>Parks and Zoos</v>
          </cell>
        </row>
        <row r="196">
          <cell r="A196">
            <v>1851</v>
          </cell>
          <cell r="B196" t="str">
            <v>City Parks</v>
          </cell>
        </row>
        <row r="197">
          <cell r="A197">
            <v>1852</v>
          </cell>
          <cell r="B197" t="str">
            <v>Zoos</v>
          </cell>
        </row>
        <row r="198">
          <cell r="A198">
            <v>1860</v>
          </cell>
          <cell r="B198" t="str">
            <v>Community Recreational Facilities</v>
          </cell>
        </row>
        <row r="199">
          <cell r="A199">
            <v>1861</v>
          </cell>
          <cell r="B199" t="str">
            <v>Baseball</v>
          </cell>
        </row>
        <row r="200">
          <cell r="A200">
            <v>1862</v>
          </cell>
          <cell r="B200" t="str">
            <v>Basketball</v>
          </cell>
        </row>
        <row r="201">
          <cell r="A201">
            <v>1863</v>
          </cell>
          <cell r="B201" t="str">
            <v>Football/Soccer</v>
          </cell>
        </row>
        <row r="202">
          <cell r="A202">
            <v>1864</v>
          </cell>
          <cell r="B202" t="str">
            <v>Tennis</v>
          </cell>
        </row>
        <row r="203">
          <cell r="A203">
            <v>1870</v>
          </cell>
          <cell r="B203" t="str">
            <v>Stadiums &lt;Those facilities not associated with high schools, colleges or universities&gt;</v>
          </cell>
        </row>
        <row r="204">
          <cell r="A204">
            <v>1880</v>
          </cell>
          <cell r="B204" t="str">
            <v>Historical Sites</v>
          </cell>
        </row>
        <row r="205">
          <cell r="A205">
            <v>1881</v>
          </cell>
          <cell r="B205" t="str">
            <v>Prehistoric</v>
          </cell>
        </row>
        <row r="206">
          <cell r="A206">
            <v>1882</v>
          </cell>
          <cell r="B206" t="str">
            <v>Historic</v>
          </cell>
        </row>
        <row r="207">
          <cell r="A207">
            <v>1890</v>
          </cell>
          <cell r="B207" t="str">
            <v>Other Recreational</v>
          </cell>
        </row>
        <row r="208">
          <cell r="A208">
            <v>1891</v>
          </cell>
          <cell r="B208" t="str">
            <v>Riding Stables</v>
          </cell>
        </row>
        <row r="209">
          <cell r="A209">
            <v>1892</v>
          </cell>
          <cell r="B209" t="str">
            <v>Go-Cart Tracks</v>
          </cell>
        </row>
        <row r="210">
          <cell r="A210">
            <v>1893</v>
          </cell>
          <cell r="B210" t="str">
            <v>Skeet Ranges</v>
          </cell>
        </row>
        <row r="211">
          <cell r="A211">
            <v>1894</v>
          </cell>
          <cell r="B211" t="str">
            <v>Rifle and/or Pistol Ranges</v>
          </cell>
        </row>
        <row r="212">
          <cell r="A212">
            <v>1895</v>
          </cell>
          <cell r="B212" t="str">
            <v>Golf Driving Ranges</v>
          </cell>
        </row>
        <row r="213">
          <cell r="A213">
            <v>1896</v>
          </cell>
          <cell r="B213" t="str">
            <v>Other</v>
          </cell>
        </row>
        <row r="214">
          <cell r="A214">
            <v>1900</v>
          </cell>
          <cell r="B214" t="str">
            <v>Open Land</v>
          </cell>
        </row>
        <row r="215">
          <cell r="A215">
            <v>1910</v>
          </cell>
          <cell r="B215" t="str">
            <v>Undeveloped Land within Urban Areas</v>
          </cell>
        </row>
        <row r="216">
          <cell r="A216">
            <v>1920</v>
          </cell>
          <cell r="B216" t="str">
            <v>Inactive Land with street pattern but without structures</v>
          </cell>
        </row>
        <row r="217">
          <cell r="A217">
            <v>1930</v>
          </cell>
          <cell r="B217" t="str">
            <v>Urban Land in transition without positive indicators of intended activity</v>
          </cell>
        </row>
        <row r="218">
          <cell r="A218">
            <v>1940</v>
          </cell>
          <cell r="B218" t="str">
            <v>Other Open Land</v>
          </cell>
        </row>
        <row r="219">
          <cell r="A219">
            <v>2000</v>
          </cell>
          <cell r="B219" t="str">
            <v>AGRICULTURE</v>
          </cell>
        </row>
        <row r="220">
          <cell r="A220">
            <v>2100</v>
          </cell>
          <cell r="B220" t="str">
            <v>Cropland and Pastureland</v>
          </cell>
        </row>
        <row r="221">
          <cell r="A221">
            <v>2110</v>
          </cell>
          <cell r="B221" t="str">
            <v>Improved Pastures</v>
          </cell>
        </row>
        <row r="222">
          <cell r="A222">
            <v>2120</v>
          </cell>
          <cell r="B222" t="str">
            <v>Unimproved Pastures</v>
          </cell>
        </row>
        <row r="223">
          <cell r="A223">
            <v>2130</v>
          </cell>
          <cell r="B223" t="str">
            <v>Woodland Pastures</v>
          </cell>
        </row>
        <row r="224">
          <cell r="A224">
            <v>2140</v>
          </cell>
          <cell r="B224" t="str">
            <v>Row Crops</v>
          </cell>
        </row>
        <row r="225">
          <cell r="A225">
            <v>2141</v>
          </cell>
          <cell r="B225" t="str">
            <v>Corn</v>
          </cell>
        </row>
        <row r="226">
          <cell r="A226">
            <v>2142</v>
          </cell>
          <cell r="B226" t="str">
            <v>Tomatoes</v>
          </cell>
        </row>
        <row r="227">
          <cell r="A227">
            <v>2143</v>
          </cell>
          <cell r="B227" t="str">
            <v>Potatoes</v>
          </cell>
        </row>
        <row r="228">
          <cell r="A228">
            <v>2144</v>
          </cell>
          <cell r="B228" t="str">
            <v>Beans</v>
          </cell>
        </row>
        <row r="229">
          <cell r="A229">
            <v>2145</v>
          </cell>
          <cell r="B229" t="str">
            <v>Peanuts</v>
          </cell>
        </row>
        <row r="230">
          <cell r="A230">
            <v>2146</v>
          </cell>
          <cell r="B230" t="str">
            <v>Soybeans</v>
          </cell>
        </row>
        <row r="231">
          <cell r="A231">
            <v>2147</v>
          </cell>
          <cell r="B231" t="str">
            <v>Strawberries</v>
          </cell>
        </row>
        <row r="232">
          <cell r="A232">
            <v>2148</v>
          </cell>
          <cell r="B232" t="str">
            <v>Tobacco</v>
          </cell>
        </row>
        <row r="233">
          <cell r="A233">
            <v>2150</v>
          </cell>
          <cell r="B233" t="str">
            <v>Field Crops</v>
          </cell>
        </row>
        <row r="234">
          <cell r="A234">
            <v>2151</v>
          </cell>
          <cell r="B234" t="str">
            <v>Wheat</v>
          </cell>
        </row>
        <row r="235">
          <cell r="A235">
            <v>2152</v>
          </cell>
          <cell r="B235" t="str">
            <v>Oats</v>
          </cell>
        </row>
        <row r="236">
          <cell r="A236">
            <v>2153</v>
          </cell>
          <cell r="B236" t="str">
            <v>Hay</v>
          </cell>
        </row>
        <row r="237">
          <cell r="A237">
            <v>2154</v>
          </cell>
          <cell r="B237" t="str">
            <v>Watermelons</v>
          </cell>
        </row>
        <row r="238">
          <cell r="A238">
            <v>2155</v>
          </cell>
          <cell r="B238" t="str">
            <v>Grasses</v>
          </cell>
        </row>
        <row r="239">
          <cell r="A239">
            <v>2156</v>
          </cell>
          <cell r="B239" t="str">
            <v>Sugar Cane</v>
          </cell>
        </row>
        <row r="240">
          <cell r="A240">
            <v>2200</v>
          </cell>
          <cell r="B240" t="str">
            <v>Tree Crops</v>
          </cell>
        </row>
        <row r="241">
          <cell r="A241">
            <v>2210</v>
          </cell>
          <cell r="B241" t="str">
            <v>Citrus Groves</v>
          </cell>
        </row>
        <row r="242">
          <cell r="A242">
            <v>2211</v>
          </cell>
          <cell r="B242" t="str">
            <v>Oranges</v>
          </cell>
        </row>
        <row r="243">
          <cell r="A243">
            <v>2212</v>
          </cell>
          <cell r="B243" t="str">
            <v>Grapefruits</v>
          </cell>
        </row>
        <row r="244">
          <cell r="A244">
            <v>2213</v>
          </cell>
          <cell r="B244" t="str">
            <v>Tangerines</v>
          </cell>
        </row>
        <row r="245">
          <cell r="A245">
            <v>2220</v>
          </cell>
          <cell r="B245" t="str">
            <v>Fruit Orchards</v>
          </cell>
        </row>
        <row r="246">
          <cell r="A246">
            <v>2221</v>
          </cell>
          <cell r="B246" t="str">
            <v>Peaches</v>
          </cell>
        </row>
        <row r="247">
          <cell r="A247">
            <v>2222</v>
          </cell>
          <cell r="B247" t="str">
            <v>Mangos</v>
          </cell>
        </row>
        <row r="248">
          <cell r="A248">
            <v>2223</v>
          </cell>
          <cell r="B248" t="str">
            <v>Avocados</v>
          </cell>
        </row>
        <row r="249">
          <cell r="A249">
            <v>2230</v>
          </cell>
          <cell r="B249" t="str">
            <v>Other Groves</v>
          </cell>
        </row>
        <row r="250">
          <cell r="A250">
            <v>2231</v>
          </cell>
          <cell r="B250" t="str">
            <v>Pecans</v>
          </cell>
        </row>
        <row r="251">
          <cell r="A251">
            <v>2240</v>
          </cell>
          <cell r="B251" t="str">
            <v>Abandoned Groves</v>
          </cell>
        </row>
        <row r="252">
          <cell r="A252">
            <v>2300</v>
          </cell>
          <cell r="B252" t="str">
            <v>Feeding Operations</v>
          </cell>
        </row>
        <row r="253">
          <cell r="A253">
            <v>2310</v>
          </cell>
          <cell r="B253" t="str">
            <v>Cattle Feeding Operations</v>
          </cell>
        </row>
        <row r="254">
          <cell r="A254">
            <v>2320</v>
          </cell>
          <cell r="B254" t="str">
            <v>Poultry Feeding Operations</v>
          </cell>
        </row>
        <row r="255">
          <cell r="A255">
            <v>2330</v>
          </cell>
          <cell r="B255" t="str">
            <v>Swine Feeding Operations</v>
          </cell>
        </row>
        <row r="256">
          <cell r="A256">
            <v>2400</v>
          </cell>
          <cell r="B256" t="str">
            <v>Nurseries and Vineyards</v>
          </cell>
        </row>
        <row r="257">
          <cell r="A257">
            <v>2410</v>
          </cell>
          <cell r="B257" t="str">
            <v>Tree Nurseries</v>
          </cell>
        </row>
        <row r="258">
          <cell r="A258">
            <v>2411</v>
          </cell>
          <cell r="B258" t="str">
            <v>Pot Nurseries</v>
          </cell>
        </row>
        <row r="259">
          <cell r="A259">
            <v>2412</v>
          </cell>
          <cell r="B259" t="str">
            <v>Field Nurseries</v>
          </cell>
        </row>
        <row r="260">
          <cell r="A260">
            <v>2420</v>
          </cell>
          <cell r="B260" t="str">
            <v>Sod Farms</v>
          </cell>
        </row>
        <row r="261">
          <cell r="A261">
            <v>2430</v>
          </cell>
          <cell r="B261" t="str">
            <v>Ornamentals</v>
          </cell>
        </row>
        <row r="262">
          <cell r="A262">
            <v>2440</v>
          </cell>
          <cell r="B262" t="str">
            <v>Vineyards</v>
          </cell>
        </row>
        <row r="263">
          <cell r="A263">
            <v>2450</v>
          </cell>
          <cell r="B263" t="str">
            <v>Floriculture</v>
          </cell>
        </row>
        <row r="264">
          <cell r="A264">
            <v>2460</v>
          </cell>
          <cell r="B264" t="str">
            <v>Timber Nurseries</v>
          </cell>
        </row>
        <row r="265">
          <cell r="A265">
            <v>2500</v>
          </cell>
          <cell r="B265" t="str">
            <v>Specialty Farms</v>
          </cell>
        </row>
        <row r="266">
          <cell r="A266">
            <v>2510</v>
          </cell>
          <cell r="B266" t="str">
            <v>Horse Farms</v>
          </cell>
        </row>
        <row r="267">
          <cell r="A267">
            <v>2520</v>
          </cell>
          <cell r="B267" t="str">
            <v>Dairies</v>
          </cell>
        </row>
        <row r="268">
          <cell r="A268">
            <v>2530</v>
          </cell>
          <cell r="B268" t="str">
            <v>Kennels</v>
          </cell>
        </row>
        <row r="269">
          <cell r="A269">
            <v>2540</v>
          </cell>
          <cell r="B269" t="str">
            <v>Aquaculture</v>
          </cell>
        </row>
        <row r="270">
          <cell r="A270">
            <v>2590</v>
          </cell>
          <cell r="B270" t="str">
            <v>Other</v>
          </cell>
        </row>
        <row r="271">
          <cell r="A271">
            <v>2600</v>
          </cell>
          <cell r="B271" t="str">
            <v>Other Open Lands &lt;Rural&gt;</v>
          </cell>
        </row>
        <row r="272">
          <cell r="A272">
            <v>2610</v>
          </cell>
          <cell r="B272" t="str">
            <v>Fallow Crop Land</v>
          </cell>
        </row>
        <row r="273">
          <cell r="A273">
            <v>3000</v>
          </cell>
          <cell r="B273" t="str">
            <v>RANGELAND</v>
          </cell>
        </row>
        <row r="274">
          <cell r="A274">
            <v>3100</v>
          </cell>
          <cell r="B274" t="str">
            <v>Herbaceous (Dry Prairie)</v>
          </cell>
        </row>
        <row r="275">
          <cell r="A275">
            <v>3200</v>
          </cell>
          <cell r="B275" t="str">
            <v>Shrub and Brushland</v>
          </cell>
        </row>
        <row r="276">
          <cell r="A276">
            <v>3201</v>
          </cell>
          <cell r="B276" t="str">
            <v>Class 1 - less than 25% ground cover (excluding grasses)</v>
          </cell>
        </row>
        <row r="277">
          <cell r="A277">
            <v>3202</v>
          </cell>
          <cell r="B277" t="str">
            <v>Class 2 - 26 to 50% ground cover</v>
          </cell>
        </row>
        <row r="278">
          <cell r="A278">
            <v>3203</v>
          </cell>
          <cell r="B278" t="str">
            <v>Class 3 - 51 to 75% ground cover</v>
          </cell>
        </row>
        <row r="279">
          <cell r="A279">
            <v>3204</v>
          </cell>
          <cell r="B279" t="str">
            <v>Class 4 - greater than 75% ground cover</v>
          </cell>
        </row>
        <row r="280">
          <cell r="A280">
            <v>3210</v>
          </cell>
          <cell r="B280" t="str">
            <v>Palmetto Prairies</v>
          </cell>
        </row>
        <row r="281">
          <cell r="A281">
            <v>3220</v>
          </cell>
          <cell r="B281" t="str">
            <v>Coastal Scrub</v>
          </cell>
        </row>
        <row r="282">
          <cell r="A282">
            <v>3290</v>
          </cell>
          <cell r="B282" t="str">
            <v>Other Shrubs and Brush</v>
          </cell>
        </row>
        <row r="283">
          <cell r="A283">
            <v>3300</v>
          </cell>
          <cell r="B283" t="str">
            <v>Mixed Rangeland</v>
          </cell>
        </row>
        <row r="284">
          <cell r="A284">
            <v>4000</v>
          </cell>
          <cell r="B284" t="str">
            <v>UPLAND FORESTS</v>
          </cell>
        </row>
        <row r="285">
          <cell r="A285">
            <v>4001</v>
          </cell>
          <cell r="B285" t="str">
            <v>Class 1 - 10 to 30% crown closure</v>
          </cell>
        </row>
        <row r="286">
          <cell r="A286">
            <v>4002</v>
          </cell>
          <cell r="B286" t="str">
            <v>Class 2 - 31 to 50% crown closure</v>
          </cell>
        </row>
        <row r="287">
          <cell r="A287">
            <v>4003</v>
          </cell>
          <cell r="B287" t="str">
            <v>Class 3 - 51 to 70% crown closure</v>
          </cell>
        </row>
        <row r="288">
          <cell r="A288">
            <v>4004</v>
          </cell>
          <cell r="B288" t="str">
            <v>Class 4 - greater than 70% crown closure</v>
          </cell>
        </row>
        <row r="289">
          <cell r="A289">
            <v>4100</v>
          </cell>
          <cell r="B289" t="str">
            <v>Upland Coniferous Forests</v>
          </cell>
        </row>
        <row r="290">
          <cell r="A290">
            <v>4110</v>
          </cell>
          <cell r="B290" t="str">
            <v>Pine Flatwoods</v>
          </cell>
        </row>
        <row r="291">
          <cell r="A291">
            <v>4120</v>
          </cell>
          <cell r="B291" t="str">
            <v>Longleaf Pine - Xeric Oak</v>
          </cell>
        </row>
        <row r="292">
          <cell r="A292">
            <v>4130</v>
          </cell>
          <cell r="B292" t="str">
            <v>Sand Pine</v>
          </cell>
        </row>
        <row r="293">
          <cell r="A293">
            <v>4140</v>
          </cell>
          <cell r="B293" t="str">
            <v>Pine - Mesic Oak</v>
          </cell>
        </row>
        <row r="294">
          <cell r="A294">
            <v>4150</v>
          </cell>
          <cell r="B294" t="str">
            <v>Mixed Pine</v>
          </cell>
        </row>
        <row r="295">
          <cell r="A295">
            <v>4190</v>
          </cell>
          <cell r="B295" t="str">
            <v>Other Pines</v>
          </cell>
        </row>
        <row r="296">
          <cell r="A296">
            <v>4200</v>
          </cell>
          <cell r="B296" t="str">
            <v>Upland Hardwood Forests</v>
          </cell>
        </row>
        <row r="297">
          <cell r="A297">
            <v>4210</v>
          </cell>
          <cell r="B297" t="str">
            <v>Xeric Oak</v>
          </cell>
        </row>
        <row r="298">
          <cell r="A298">
            <v>4220</v>
          </cell>
          <cell r="B298" t="str">
            <v>Brazilian Pepper</v>
          </cell>
        </row>
        <row r="299">
          <cell r="A299">
            <v>4230</v>
          </cell>
          <cell r="B299" t="str">
            <v>Oak - Pine - Hickory</v>
          </cell>
        </row>
        <row r="300">
          <cell r="A300">
            <v>4240</v>
          </cell>
          <cell r="B300" t="str">
            <v>Melaleuca</v>
          </cell>
        </row>
        <row r="301">
          <cell r="A301">
            <v>4250</v>
          </cell>
          <cell r="B301" t="str">
            <v>Temperate Hardwoods</v>
          </cell>
        </row>
        <row r="302">
          <cell r="A302">
            <v>4260</v>
          </cell>
          <cell r="B302" t="str">
            <v>Tropical Hardwoods</v>
          </cell>
        </row>
        <row r="303">
          <cell r="A303">
            <v>4270</v>
          </cell>
          <cell r="B303" t="str">
            <v>Live Oak</v>
          </cell>
        </row>
        <row r="304">
          <cell r="A304">
            <v>4280</v>
          </cell>
          <cell r="B304" t="str">
            <v>Cabbage Palm</v>
          </cell>
        </row>
        <row r="305">
          <cell r="A305">
            <v>4290</v>
          </cell>
          <cell r="B305" t="str">
            <v>Wax Myrtle - Willow</v>
          </cell>
        </row>
        <row r="306">
          <cell r="A306">
            <v>4300</v>
          </cell>
          <cell r="B306" t="str">
            <v>Upland Hardwood Forests, Continued</v>
          </cell>
        </row>
        <row r="307">
          <cell r="A307">
            <v>4310</v>
          </cell>
          <cell r="B307" t="str">
            <v>Beech - Magnolia</v>
          </cell>
        </row>
        <row r="308">
          <cell r="A308">
            <v>4320</v>
          </cell>
          <cell r="B308" t="str">
            <v>Sand Live Oak</v>
          </cell>
        </row>
        <row r="309">
          <cell r="A309">
            <v>4330</v>
          </cell>
          <cell r="B309" t="str">
            <v>Western Everglades Hardwoods</v>
          </cell>
        </row>
        <row r="310">
          <cell r="A310">
            <v>4340</v>
          </cell>
          <cell r="B310" t="str">
            <v>Hardwood - Coniferous Mixed</v>
          </cell>
        </row>
        <row r="311">
          <cell r="A311">
            <v>4350</v>
          </cell>
          <cell r="B311" t="str">
            <v>Dead Trees</v>
          </cell>
        </row>
        <row r="312">
          <cell r="A312">
            <v>4360</v>
          </cell>
          <cell r="B312" t="str">
            <v>Upland Scrub, Pine and Hardwoods</v>
          </cell>
        </row>
        <row r="313">
          <cell r="A313">
            <v>4370</v>
          </cell>
          <cell r="B313" t="str">
            <v>Australian Pines</v>
          </cell>
        </row>
        <row r="314">
          <cell r="A314">
            <v>4380</v>
          </cell>
          <cell r="B314" t="str">
            <v>Mixed Hardwoods</v>
          </cell>
        </row>
        <row r="315">
          <cell r="A315">
            <v>4390</v>
          </cell>
          <cell r="B315" t="str">
            <v>Other Hardwoods</v>
          </cell>
        </row>
        <row r="316">
          <cell r="A316">
            <v>4400</v>
          </cell>
          <cell r="B316" t="str">
            <v>Tree Plantations</v>
          </cell>
        </row>
        <row r="317">
          <cell r="A317">
            <v>4410</v>
          </cell>
          <cell r="B317" t="str">
            <v>Coniferous Plantations</v>
          </cell>
        </row>
        <row r="318">
          <cell r="A318">
            <v>4411</v>
          </cell>
          <cell r="B318" t="str">
            <v>Sand Pine Plantations</v>
          </cell>
        </row>
        <row r="319">
          <cell r="A319">
            <v>4412</v>
          </cell>
          <cell r="B319" t="str">
            <v>Christmas Tree Plantations</v>
          </cell>
        </row>
        <row r="320">
          <cell r="A320">
            <v>4420</v>
          </cell>
          <cell r="B320" t="str">
            <v>Hardwood Plantations</v>
          </cell>
        </row>
        <row r="321">
          <cell r="A321">
            <v>4421</v>
          </cell>
          <cell r="B321" t="str">
            <v>Eucalyptus Plantations</v>
          </cell>
        </row>
        <row r="322">
          <cell r="A322">
            <v>4430</v>
          </cell>
          <cell r="B322" t="str">
            <v>Forest Regeneration Areas</v>
          </cell>
        </row>
        <row r="323">
          <cell r="A323">
            <v>4440</v>
          </cell>
          <cell r="B323" t="str">
            <v>Experimental Tree Plots</v>
          </cell>
        </row>
        <row r="324">
          <cell r="A324">
            <v>4450</v>
          </cell>
          <cell r="B324" t="str">
            <v>Seed Plantations</v>
          </cell>
        </row>
        <row r="325">
          <cell r="A325">
            <v>5000</v>
          </cell>
          <cell r="B325" t="str">
            <v>WATER</v>
          </cell>
        </row>
        <row r="326">
          <cell r="A326">
            <v>5100</v>
          </cell>
          <cell r="B326" t="str">
            <v>Streams and Waterways</v>
          </cell>
        </row>
        <row r="327">
          <cell r="A327">
            <v>5200</v>
          </cell>
          <cell r="B327" t="str">
            <v>Lakes</v>
          </cell>
        </row>
        <row r="328">
          <cell r="A328">
            <v>5210</v>
          </cell>
          <cell r="B328" t="str">
            <v>Lakes larger than 500 acres (202 hectares)</v>
          </cell>
        </row>
        <row r="329">
          <cell r="A329">
            <v>5220</v>
          </cell>
          <cell r="B329" t="str">
            <v>Lakes larger than 100 acres (40 hectares)</v>
          </cell>
        </row>
        <row r="330">
          <cell r="A330">
            <v>5230</v>
          </cell>
          <cell r="B330" t="str">
            <v>Lakes larger than 10 acres (4 hectares) but less than 100 acres</v>
          </cell>
        </row>
        <row r="331">
          <cell r="A331">
            <v>5240</v>
          </cell>
          <cell r="B331" t="str">
            <v>Lakes less than 10 acres (4 hectares) which are dominant features.</v>
          </cell>
        </row>
        <row r="332">
          <cell r="A332">
            <v>5250</v>
          </cell>
          <cell r="B332" t="str">
            <v>Marshy Lakes</v>
          </cell>
        </row>
        <row r="333">
          <cell r="A333">
            <v>5300</v>
          </cell>
          <cell r="B333" t="str">
            <v>Reservoirs</v>
          </cell>
        </row>
        <row r="334">
          <cell r="A334">
            <v>5310</v>
          </cell>
          <cell r="B334" t="str">
            <v>Reservoirs larger than 500 acres (202 hectares)</v>
          </cell>
        </row>
        <row r="335">
          <cell r="A335">
            <v>5320</v>
          </cell>
          <cell r="B335" t="str">
            <v>Reservoirs larger than 100 acres (40 hectares) but less than 500 acres</v>
          </cell>
        </row>
        <row r="336">
          <cell r="A336">
            <v>5330</v>
          </cell>
          <cell r="B336" t="str">
            <v>Reservoirs larger than 10 acres (4 hectares) but less than 100 acres</v>
          </cell>
        </row>
        <row r="337">
          <cell r="A337">
            <v>5340</v>
          </cell>
          <cell r="B337" t="str">
            <v>Reservoirs less than 10 acres (4 hectares) which are dominant features</v>
          </cell>
        </row>
        <row r="338">
          <cell r="A338">
            <v>5400</v>
          </cell>
          <cell r="B338" t="str">
            <v>Bays and Estuaries</v>
          </cell>
        </row>
        <row r="339">
          <cell r="A339">
            <v>5410</v>
          </cell>
          <cell r="B339" t="str">
            <v>Embayments opening directly into the Gulf of Mexico or the Atlantic Ocean</v>
          </cell>
        </row>
        <row r="340">
          <cell r="A340">
            <v>5420</v>
          </cell>
          <cell r="B340" t="str">
            <v>Embayments not opening directly into the Gulf of Mexico or the Atlantic Ocean</v>
          </cell>
        </row>
        <row r="341">
          <cell r="A341">
            <v>5500</v>
          </cell>
          <cell r="B341" t="str">
            <v>Major Springs</v>
          </cell>
        </row>
        <row r="342">
          <cell r="A342">
            <v>5600</v>
          </cell>
          <cell r="B342" t="str">
            <v>Slough Waters</v>
          </cell>
        </row>
        <row r="343">
          <cell r="A343">
            <v>5700</v>
          </cell>
          <cell r="B343" t="str">
            <v>Major Bodies of Water</v>
          </cell>
        </row>
        <row r="344">
          <cell r="A344">
            <v>5710</v>
          </cell>
          <cell r="B344" t="str">
            <v>Atlantic Ocean</v>
          </cell>
        </row>
        <row r="345">
          <cell r="A345">
            <v>5720</v>
          </cell>
          <cell r="B345" t="str">
            <v>Gulf of Mexico</v>
          </cell>
        </row>
        <row r="346">
          <cell r="A346">
            <v>6000</v>
          </cell>
          <cell r="B346" t="str">
            <v>WETLANDS</v>
          </cell>
        </row>
        <row r="347">
          <cell r="A347">
            <v>6100</v>
          </cell>
          <cell r="B347" t="str">
            <v>Wetland Hardwood Forests</v>
          </cell>
        </row>
        <row r="348">
          <cell r="A348">
            <v>6101</v>
          </cell>
          <cell r="B348" t="str">
            <v>Class 1 - 10 to 30% crown closure</v>
          </cell>
        </row>
        <row r="349">
          <cell r="A349">
            <v>6102</v>
          </cell>
          <cell r="B349" t="str">
            <v>Class 2 - 31 to 50% crown closure</v>
          </cell>
        </row>
        <row r="350">
          <cell r="A350">
            <v>6103</v>
          </cell>
          <cell r="B350" t="str">
            <v>Class 3 - 51 to 70% crown closure</v>
          </cell>
        </row>
        <row r="351">
          <cell r="A351">
            <v>6104</v>
          </cell>
          <cell r="B351" t="str">
            <v>Class 4 - greater than 70% crown closure</v>
          </cell>
        </row>
        <row r="352">
          <cell r="A352">
            <v>6110</v>
          </cell>
          <cell r="B352" t="str">
            <v>Bay Swamps</v>
          </cell>
        </row>
        <row r="353">
          <cell r="A353">
            <v>6120</v>
          </cell>
          <cell r="B353" t="str">
            <v>Mangrove Swamps</v>
          </cell>
        </row>
        <row r="354">
          <cell r="A354">
            <v>6130</v>
          </cell>
          <cell r="B354" t="str">
            <v>Gum Swamps</v>
          </cell>
        </row>
        <row r="355">
          <cell r="A355">
            <v>6140</v>
          </cell>
          <cell r="B355" t="str">
            <v>Titi Swamps</v>
          </cell>
        </row>
        <row r="356">
          <cell r="A356">
            <v>6150</v>
          </cell>
          <cell r="B356" t="str">
            <v>Streams and Lake Swamps (Bottomland)</v>
          </cell>
        </row>
        <row r="357">
          <cell r="A357">
            <v>6160</v>
          </cell>
          <cell r="B357" t="str">
            <v>Inland Ponds and Sloughs</v>
          </cell>
        </row>
        <row r="358">
          <cell r="A358">
            <v>6170</v>
          </cell>
          <cell r="B358" t="str">
            <v>Mixed Wetland Hardwoods</v>
          </cell>
        </row>
        <row r="359">
          <cell r="A359">
            <v>6172</v>
          </cell>
          <cell r="B359" t="str">
            <v>Mixed Shrubs</v>
          </cell>
        </row>
        <row r="360">
          <cell r="A360">
            <v>6180</v>
          </cell>
          <cell r="B360" t="str">
            <v>Willow and Elderberry</v>
          </cell>
        </row>
        <row r="361">
          <cell r="A361">
            <v>6190</v>
          </cell>
          <cell r="B361" t="str">
            <v>Exotic Wetland Hardwoods</v>
          </cell>
        </row>
        <row r="362">
          <cell r="A362">
            <v>6200</v>
          </cell>
          <cell r="B362" t="str">
            <v>Wetland Coniferous Forests</v>
          </cell>
        </row>
        <row r="363">
          <cell r="A363">
            <v>6201</v>
          </cell>
          <cell r="B363" t="str">
            <v>Class 1 - 10 to 30% crown closure</v>
          </cell>
        </row>
        <row r="364">
          <cell r="A364">
            <v>6202</v>
          </cell>
          <cell r="B364" t="str">
            <v>Class 2 - 31 to 50% crown closure</v>
          </cell>
        </row>
        <row r="365">
          <cell r="A365">
            <v>6203</v>
          </cell>
          <cell r="B365" t="str">
            <v>Class 3 - 51 to 70% crown closure</v>
          </cell>
        </row>
        <row r="366">
          <cell r="A366">
            <v>6204</v>
          </cell>
          <cell r="B366" t="str">
            <v>Class 4 - greater than 70% crown closure</v>
          </cell>
        </row>
        <row r="367">
          <cell r="A367">
            <v>6210</v>
          </cell>
          <cell r="B367" t="str">
            <v>Cypress</v>
          </cell>
        </row>
        <row r="368">
          <cell r="A368">
            <v>6220</v>
          </cell>
          <cell r="B368" t="str">
            <v>Pond Pine</v>
          </cell>
        </row>
        <row r="369">
          <cell r="A369">
            <v>6230</v>
          </cell>
          <cell r="B369" t="str">
            <v>Atlantic White Cedar</v>
          </cell>
        </row>
        <row r="370">
          <cell r="A370">
            <v>6240</v>
          </cell>
          <cell r="B370" t="str">
            <v>Cypress - Pine - Cabbage Palm</v>
          </cell>
        </row>
        <row r="371">
          <cell r="A371">
            <v>6250</v>
          </cell>
          <cell r="B371" t="str">
            <v>Hydric Pine Flatwoods</v>
          </cell>
        </row>
        <row r="372">
          <cell r="A372">
            <v>6260</v>
          </cell>
          <cell r="B372" t="str">
            <v>Hydric Pine Savanna</v>
          </cell>
        </row>
        <row r="373">
          <cell r="A373">
            <v>6270</v>
          </cell>
          <cell r="B373" t="str">
            <v>Slash Pine Swamp Forest</v>
          </cell>
        </row>
        <row r="374">
          <cell r="A374">
            <v>6300</v>
          </cell>
          <cell r="B374" t="str">
            <v>Wetland Forested Mixed</v>
          </cell>
        </row>
        <row r="375">
          <cell r="A375">
            <v>6310</v>
          </cell>
          <cell r="B375" t="str">
            <v>Wetland Shrub</v>
          </cell>
        </row>
        <row r="376">
          <cell r="A376">
            <v>6400</v>
          </cell>
          <cell r="B376" t="str">
            <v>Vegetated Non-Forested Wetlands</v>
          </cell>
        </row>
        <row r="377">
          <cell r="A377">
            <v>6410</v>
          </cell>
          <cell r="B377" t="str">
            <v>Freshwater Marshes</v>
          </cell>
        </row>
        <row r="378">
          <cell r="A378">
            <v>6411</v>
          </cell>
          <cell r="B378" t="str">
            <v>Sawgrass</v>
          </cell>
        </row>
        <row r="379">
          <cell r="A379">
            <v>6412</v>
          </cell>
          <cell r="B379" t="str">
            <v>Cattail</v>
          </cell>
        </row>
        <row r="380">
          <cell r="A380">
            <v>6413</v>
          </cell>
          <cell r="B380" t="str">
            <v>Spike Rush</v>
          </cell>
        </row>
        <row r="381">
          <cell r="A381">
            <v>6414</v>
          </cell>
          <cell r="B381" t="str">
            <v>Maidencane</v>
          </cell>
        </row>
        <row r="382">
          <cell r="A382">
            <v>6415</v>
          </cell>
          <cell r="B382" t="str">
            <v>Dog fennel and low marsh grasses</v>
          </cell>
        </row>
        <row r="383">
          <cell r="A383">
            <v>6416</v>
          </cell>
          <cell r="B383" t="str">
            <v>Arrowroot</v>
          </cell>
        </row>
        <row r="384">
          <cell r="A384">
            <v>6417</v>
          </cell>
          <cell r="B384" t="str">
            <v>Freshwater Marsh with shrubs, brushes, and vines</v>
          </cell>
        </row>
        <row r="385">
          <cell r="A385">
            <v>6418</v>
          </cell>
          <cell r="B385" t="str">
            <v>Giant Cutgrass</v>
          </cell>
        </row>
        <row r="386">
          <cell r="A386">
            <v>6420</v>
          </cell>
          <cell r="B386" t="str">
            <v>Saltwater Marshes</v>
          </cell>
        </row>
        <row r="387">
          <cell r="A387">
            <v>6421</v>
          </cell>
          <cell r="B387" t="str">
            <v>Cordgrass</v>
          </cell>
        </row>
        <row r="388">
          <cell r="A388">
            <v>6422</v>
          </cell>
          <cell r="B388" t="str">
            <v>Needlerush</v>
          </cell>
        </row>
        <row r="389">
          <cell r="A389">
            <v>6430</v>
          </cell>
          <cell r="B389" t="str">
            <v>Wet Prairies</v>
          </cell>
        </row>
        <row r="390">
          <cell r="A390">
            <v>6440</v>
          </cell>
          <cell r="B390" t="str">
            <v>Emergent Aquatic Vegetation</v>
          </cell>
        </row>
        <row r="391">
          <cell r="A391">
            <v>6441</v>
          </cell>
          <cell r="B391" t="str">
            <v>Water Lettuce</v>
          </cell>
        </row>
        <row r="392">
          <cell r="A392">
            <v>6442</v>
          </cell>
          <cell r="B392" t="str">
            <v>Spatterdock</v>
          </cell>
        </row>
        <row r="393">
          <cell r="A393">
            <v>6443</v>
          </cell>
          <cell r="B393" t="str">
            <v>Water Hyacinth</v>
          </cell>
        </row>
        <row r="394">
          <cell r="A394">
            <v>6444</v>
          </cell>
          <cell r="B394" t="str">
            <v>Duckweed</v>
          </cell>
        </row>
        <row r="395">
          <cell r="A395">
            <v>6445</v>
          </cell>
          <cell r="B395" t="str">
            <v>Water Lily</v>
          </cell>
        </row>
        <row r="396">
          <cell r="A396">
            <v>6450</v>
          </cell>
          <cell r="B396" t="str">
            <v>Submergent Aquatic Vegetation</v>
          </cell>
        </row>
        <row r="397">
          <cell r="A397">
            <v>6451</v>
          </cell>
          <cell r="B397" t="str">
            <v>Hydrilla</v>
          </cell>
        </row>
        <row r="398">
          <cell r="A398">
            <v>6460</v>
          </cell>
          <cell r="B398" t="str">
            <v>Treeless Hydric Savanna</v>
          </cell>
        </row>
        <row r="399">
          <cell r="A399">
            <v>6500</v>
          </cell>
          <cell r="B399" t="str">
            <v>Non-Vegetated</v>
          </cell>
        </row>
        <row r="400">
          <cell r="A400">
            <v>6510</v>
          </cell>
          <cell r="B400" t="str">
            <v>Tidal Flats</v>
          </cell>
        </row>
        <row r="401">
          <cell r="A401">
            <v>6520</v>
          </cell>
          <cell r="B401" t="str">
            <v>Shorelines</v>
          </cell>
        </row>
        <row r="402">
          <cell r="A402">
            <v>6530</v>
          </cell>
          <cell r="B402" t="str">
            <v>Intermittent Ponds</v>
          </cell>
        </row>
        <row r="403">
          <cell r="A403">
            <v>6540</v>
          </cell>
          <cell r="B403" t="str">
            <v>Oyster Bars</v>
          </cell>
        </row>
        <row r="404">
          <cell r="A404">
            <v>7000</v>
          </cell>
          <cell r="B404" t="str">
            <v>BARREN LAND</v>
          </cell>
        </row>
        <row r="405">
          <cell r="A405">
            <v>7100</v>
          </cell>
          <cell r="B405" t="str">
            <v>Beaches Other Than Swimming Beaches</v>
          </cell>
        </row>
        <row r="406">
          <cell r="A406">
            <v>7200</v>
          </cell>
          <cell r="B406" t="str">
            <v>Sand Other Than Beaches</v>
          </cell>
        </row>
        <row r="407">
          <cell r="A407">
            <v>7300</v>
          </cell>
          <cell r="B407" t="str">
            <v>Exposed Rock</v>
          </cell>
        </row>
        <row r="408">
          <cell r="A408">
            <v>7310</v>
          </cell>
          <cell r="B408" t="str">
            <v>Exposed Rock with Marsh Grasses</v>
          </cell>
        </row>
        <row r="409">
          <cell r="A409">
            <v>7400</v>
          </cell>
          <cell r="B409" t="str">
            <v>Disturbed Land</v>
          </cell>
        </row>
        <row r="410">
          <cell r="A410">
            <v>7410</v>
          </cell>
          <cell r="B410" t="str">
            <v>Rural land in transition without positive indicators of intended activity</v>
          </cell>
        </row>
        <row r="411">
          <cell r="A411">
            <v>7420</v>
          </cell>
          <cell r="B411" t="str">
            <v>Borrow Areas</v>
          </cell>
        </row>
        <row r="412">
          <cell r="A412">
            <v>7430</v>
          </cell>
          <cell r="B412" t="str">
            <v>Spoil Areas</v>
          </cell>
        </row>
        <row r="413">
          <cell r="A413">
            <v>7440</v>
          </cell>
          <cell r="B413" t="str">
            <v>Fill Areas &lt;Highways-Railways&gt;</v>
          </cell>
        </row>
        <row r="414">
          <cell r="A414">
            <v>7450</v>
          </cell>
          <cell r="B414" t="str">
            <v>Burned Areas</v>
          </cell>
        </row>
        <row r="415">
          <cell r="A415">
            <v>7460</v>
          </cell>
          <cell r="B415" t="str">
            <v>Abandoned Railways</v>
          </cell>
        </row>
        <row r="416">
          <cell r="A416">
            <v>7470</v>
          </cell>
          <cell r="B416" t="str">
            <v>Dikes and Levees</v>
          </cell>
        </row>
        <row r="417">
          <cell r="A417">
            <v>8000</v>
          </cell>
          <cell r="B417" t="str">
            <v>TRANSPORTATION, COMMUNICATION AND UTILITIES</v>
          </cell>
        </row>
        <row r="418">
          <cell r="A418">
            <v>8100</v>
          </cell>
          <cell r="B418" t="str">
            <v>Transportation</v>
          </cell>
        </row>
        <row r="419">
          <cell r="A419">
            <v>8110</v>
          </cell>
          <cell r="B419" t="str">
            <v>Airports</v>
          </cell>
        </row>
        <row r="420">
          <cell r="A420">
            <v>8111</v>
          </cell>
          <cell r="B420" t="str">
            <v>Commercial</v>
          </cell>
        </row>
        <row r="421">
          <cell r="A421">
            <v>8112</v>
          </cell>
          <cell r="B421" t="str">
            <v>General Aviation</v>
          </cell>
        </row>
        <row r="422">
          <cell r="A422">
            <v>8113</v>
          </cell>
          <cell r="B422" t="str">
            <v>Private</v>
          </cell>
        </row>
        <row r="423">
          <cell r="A423">
            <v>8114</v>
          </cell>
          <cell r="B423" t="str">
            <v>Abandoned</v>
          </cell>
        </row>
        <row r="424">
          <cell r="A424">
            <v>8120</v>
          </cell>
          <cell r="B424" t="str">
            <v>Railroads</v>
          </cell>
        </row>
        <row r="425">
          <cell r="A425">
            <v>8121</v>
          </cell>
          <cell r="B425" t="str">
            <v>Holding and Trans-shipment Yards</v>
          </cell>
        </row>
        <row r="426">
          <cell r="A426">
            <v>8122</v>
          </cell>
          <cell r="B426" t="str">
            <v>Repair Facilities</v>
          </cell>
        </row>
        <row r="427">
          <cell r="A427">
            <v>8123</v>
          </cell>
          <cell r="B427" t="str">
            <v>Associated Buildings</v>
          </cell>
        </row>
        <row r="428">
          <cell r="A428">
            <v>8130</v>
          </cell>
          <cell r="B428" t="str">
            <v>Bus and Truck Terminals</v>
          </cell>
        </row>
        <row r="429">
          <cell r="A429">
            <v>8131</v>
          </cell>
          <cell r="B429" t="str">
            <v>Bus (Commercial)</v>
          </cell>
        </row>
        <row r="430">
          <cell r="A430">
            <v>8132</v>
          </cell>
          <cell r="B430" t="str">
            <v>Bus (Government, schools, city service)</v>
          </cell>
        </row>
        <row r="431">
          <cell r="A431">
            <v>8133</v>
          </cell>
          <cell r="B431" t="str">
            <v>Truck Terminals</v>
          </cell>
        </row>
        <row r="432">
          <cell r="A432">
            <v>8140</v>
          </cell>
          <cell r="B432" t="str">
            <v>Roads and Highways</v>
          </cell>
        </row>
        <row r="433">
          <cell r="A433">
            <v>8141</v>
          </cell>
          <cell r="B433" t="str">
            <v>Limited Access (Interstate system)</v>
          </cell>
        </row>
        <row r="434">
          <cell r="A434">
            <v>8142</v>
          </cell>
          <cell r="B434" t="str">
            <v>Divided Highways (Federal-State)</v>
          </cell>
        </row>
        <row r="435">
          <cell r="A435">
            <v>8143</v>
          </cell>
          <cell r="B435" t="str">
            <v>Two-Lane Highways (State)</v>
          </cell>
        </row>
        <row r="436">
          <cell r="A436">
            <v>8144</v>
          </cell>
          <cell r="B436" t="str">
            <v>County Maintained</v>
          </cell>
        </row>
        <row r="437">
          <cell r="A437">
            <v>8145</v>
          </cell>
          <cell r="B437" t="str">
            <v>Graded and Drained</v>
          </cell>
        </row>
        <row r="438">
          <cell r="A438">
            <v>8146</v>
          </cell>
          <cell r="B438" t="str">
            <v>Primitive/Trails</v>
          </cell>
        </row>
        <row r="439">
          <cell r="A439">
            <v>8150</v>
          </cell>
          <cell r="B439" t="str">
            <v>Port Facilities</v>
          </cell>
        </row>
        <row r="440">
          <cell r="A440">
            <v>8151</v>
          </cell>
          <cell r="B440" t="str">
            <v>Wharves</v>
          </cell>
        </row>
        <row r="441">
          <cell r="A441">
            <v>8152</v>
          </cell>
          <cell r="B441" t="str">
            <v>Piers</v>
          </cell>
        </row>
        <row r="442">
          <cell r="A442">
            <v>8153</v>
          </cell>
          <cell r="B442" t="str">
            <v>Terminals (Cargo)</v>
          </cell>
        </row>
        <row r="443">
          <cell r="A443">
            <v>8154</v>
          </cell>
          <cell r="B443" t="str">
            <v>Terminals (Passenger)</v>
          </cell>
        </row>
        <row r="444">
          <cell r="A444">
            <v>8155</v>
          </cell>
          <cell r="B444" t="str">
            <v>Repair Facilities</v>
          </cell>
        </row>
        <row r="445">
          <cell r="A445">
            <v>8156</v>
          </cell>
          <cell r="B445" t="str">
            <v>Shipyards (Building-Fabrication)</v>
          </cell>
        </row>
        <row r="446">
          <cell r="A446">
            <v>8157</v>
          </cell>
          <cell r="B446" t="str">
            <v>Ship Chandlers</v>
          </cell>
        </row>
        <row r="447">
          <cell r="A447">
            <v>8158</v>
          </cell>
          <cell r="B447" t="str">
            <v>Port Administration and Port Services</v>
          </cell>
        </row>
        <row r="448">
          <cell r="A448">
            <v>8159</v>
          </cell>
          <cell r="B448" t="str">
            <v>Facilities Under Construction</v>
          </cell>
        </row>
        <row r="449">
          <cell r="A449">
            <v>8160</v>
          </cell>
          <cell r="B449" t="str">
            <v>Canals and Locks</v>
          </cell>
        </row>
        <row r="450">
          <cell r="A450">
            <v>8161</v>
          </cell>
          <cell r="B450" t="str">
            <v>Locks</v>
          </cell>
        </row>
        <row r="451">
          <cell r="A451">
            <v>8162</v>
          </cell>
          <cell r="B451" t="str">
            <v>Power Supply Buildings</v>
          </cell>
        </row>
        <row r="452">
          <cell r="A452">
            <v>8170</v>
          </cell>
          <cell r="B452" t="str">
            <v>Oil, Water or Gas Long Distance Transmission Lines</v>
          </cell>
        </row>
        <row r="453">
          <cell r="A453">
            <v>8171</v>
          </cell>
          <cell r="B453" t="str">
            <v>Pipe Lines</v>
          </cell>
        </row>
        <row r="454">
          <cell r="A454">
            <v>8172</v>
          </cell>
          <cell r="B454" t="str">
            <v>Pump Stations</v>
          </cell>
        </row>
        <row r="455">
          <cell r="A455">
            <v>8180</v>
          </cell>
          <cell r="B455" t="str">
            <v>Auto Parking Facilities &lt;When not directly related to other land use&gt;</v>
          </cell>
        </row>
        <row r="456">
          <cell r="A456">
            <v>8190</v>
          </cell>
          <cell r="B456" t="str">
            <v>Transportation Facilities Under Construction</v>
          </cell>
        </row>
        <row r="457">
          <cell r="A457">
            <v>8191</v>
          </cell>
          <cell r="B457" t="str">
            <v>Highways</v>
          </cell>
        </row>
        <row r="458">
          <cell r="A458">
            <v>8192</v>
          </cell>
          <cell r="B458" t="str">
            <v>Railroads</v>
          </cell>
        </row>
        <row r="459">
          <cell r="A459">
            <v>8193</v>
          </cell>
          <cell r="B459" t="str">
            <v>Airports</v>
          </cell>
        </row>
        <row r="460">
          <cell r="A460">
            <v>8194</v>
          </cell>
          <cell r="B460" t="str">
            <v>Port Facilities</v>
          </cell>
        </row>
        <row r="461">
          <cell r="A461">
            <v>8195</v>
          </cell>
          <cell r="B461" t="str">
            <v>Pipe Lines</v>
          </cell>
        </row>
        <row r="462">
          <cell r="A462">
            <v>8200</v>
          </cell>
          <cell r="B462" t="str">
            <v>Communications</v>
          </cell>
        </row>
        <row r="463">
          <cell r="A463">
            <v>8210</v>
          </cell>
          <cell r="B463" t="str">
            <v>Transmission Towers</v>
          </cell>
        </row>
        <row r="464">
          <cell r="A464">
            <v>8211</v>
          </cell>
          <cell r="B464" t="str">
            <v>Microwave</v>
          </cell>
        </row>
        <row r="465">
          <cell r="A465">
            <v>8212</v>
          </cell>
          <cell r="B465" t="str">
            <v>Radio/Television</v>
          </cell>
        </row>
        <row r="466">
          <cell r="A466">
            <v>8213</v>
          </cell>
          <cell r="B466" t="str">
            <v>Antenna Farms</v>
          </cell>
        </row>
        <row r="467">
          <cell r="A467">
            <v>8214</v>
          </cell>
          <cell r="B467" t="str">
            <v>Navigational Systems (i.e., Loran, ILS)</v>
          </cell>
        </row>
        <row r="468">
          <cell r="A468">
            <v>8220</v>
          </cell>
          <cell r="B468" t="str">
            <v>Communication Facilities</v>
          </cell>
        </row>
        <row r="469">
          <cell r="A469">
            <v>8221</v>
          </cell>
          <cell r="B469" t="str">
            <v>Telephone</v>
          </cell>
        </row>
        <row r="470">
          <cell r="A470">
            <v>8222</v>
          </cell>
          <cell r="B470" t="str">
            <v>Radio</v>
          </cell>
        </row>
        <row r="471">
          <cell r="A471">
            <v>8223</v>
          </cell>
          <cell r="B471" t="str">
            <v>Television</v>
          </cell>
        </row>
        <row r="472">
          <cell r="A472">
            <v>8290</v>
          </cell>
          <cell r="B472" t="str">
            <v>Communication Facilities under Construction</v>
          </cell>
        </row>
        <row r="473">
          <cell r="A473">
            <v>8300</v>
          </cell>
          <cell r="B473" t="str">
            <v>Utilities</v>
          </cell>
        </row>
        <row r="474">
          <cell r="A474">
            <v>8310</v>
          </cell>
          <cell r="B474" t="str">
            <v>Electric Power Facilities</v>
          </cell>
        </row>
        <row r="475">
          <cell r="A475">
            <v>8311</v>
          </cell>
          <cell r="B475" t="str">
            <v>Thermal</v>
          </cell>
        </row>
        <row r="476">
          <cell r="A476">
            <v>8312</v>
          </cell>
          <cell r="B476" t="str">
            <v>Gas Turbine</v>
          </cell>
        </row>
        <row r="477">
          <cell r="A477">
            <v>8313</v>
          </cell>
          <cell r="B477" t="str">
            <v>Nuclear</v>
          </cell>
        </row>
        <row r="478">
          <cell r="A478">
            <v>8314</v>
          </cell>
          <cell r="B478" t="str">
            <v>Hydro</v>
          </cell>
        </row>
        <row r="479">
          <cell r="A479">
            <v>8315</v>
          </cell>
          <cell r="B479" t="str">
            <v>Sub-Stations</v>
          </cell>
        </row>
        <row r="480">
          <cell r="A480">
            <v>8320</v>
          </cell>
          <cell r="B480" t="str">
            <v>Electrical Power Transmission Lines</v>
          </cell>
        </row>
        <row r="481">
          <cell r="A481">
            <v>8321</v>
          </cell>
          <cell r="B481" t="str">
            <v>Trunk</v>
          </cell>
        </row>
        <row r="482">
          <cell r="A482">
            <v>8322</v>
          </cell>
          <cell r="B482" t="str">
            <v>Feeder</v>
          </cell>
        </row>
        <row r="483">
          <cell r="A483">
            <v>8330</v>
          </cell>
          <cell r="B483" t="str">
            <v>Water Supply Plants</v>
          </cell>
        </row>
        <row r="484">
          <cell r="A484">
            <v>8331</v>
          </cell>
          <cell r="B484" t="str">
            <v>Treatment Plants</v>
          </cell>
        </row>
        <row r="485">
          <cell r="A485">
            <v>8332</v>
          </cell>
          <cell r="B485" t="str">
            <v>Settling Plants</v>
          </cell>
        </row>
        <row r="486">
          <cell r="A486">
            <v>8333</v>
          </cell>
          <cell r="B486" t="str">
            <v>Water Tanks</v>
          </cell>
        </row>
        <row r="487">
          <cell r="A487">
            <v>8334</v>
          </cell>
          <cell r="B487" t="str">
            <v>Well Fields</v>
          </cell>
        </row>
        <row r="488">
          <cell r="A488">
            <v>8335</v>
          </cell>
          <cell r="B488" t="str">
            <v>Pumping Stations</v>
          </cell>
        </row>
        <row r="489">
          <cell r="A489">
            <v>8340</v>
          </cell>
          <cell r="B489" t="str">
            <v>Sewage Treatment</v>
          </cell>
        </row>
        <row r="490">
          <cell r="A490">
            <v>8341</v>
          </cell>
          <cell r="B490" t="str">
            <v>Treatment Plants</v>
          </cell>
        </row>
        <row r="491">
          <cell r="A491">
            <v>8342</v>
          </cell>
          <cell r="B491" t="str">
            <v>Lift Stations</v>
          </cell>
        </row>
        <row r="492">
          <cell r="A492">
            <v>8343</v>
          </cell>
          <cell r="B492" t="str">
            <v>Aeration Fields</v>
          </cell>
        </row>
        <row r="493">
          <cell r="A493">
            <v>8350</v>
          </cell>
          <cell r="B493" t="str">
            <v>Solid Waste Disposal</v>
          </cell>
        </row>
        <row r="494">
          <cell r="A494">
            <v>8390</v>
          </cell>
          <cell r="B494" t="str">
            <v>Utilities Under Construction</v>
          </cell>
        </row>
        <row r="495">
          <cell r="A495">
            <v>9000</v>
          </cell>
          <cell r="B495" t="str">
            <v>SPECIAL CLASSIFICATIONS</v>
          </cell>
        </row>
        <row r="496">
          <cell r="A496">
            <v>9100</v>
          </cell>
          <cell r="B496" t="str">
            <v>Vegetation</v>
          </cell>
        </row>
        <row r="497">
          <cell r="A497">
            <v>9110</v>
          </cell>
          <cell r="B497" t="str">
            <v>Sea Grass</v>
          </cell>
        </row>
        <row r="498">
          <cell r="A498">
            <v>9111</v>
          </cell>
          <cell r="B498" t="str">
            <v>Sea Grass, Sparse - Medium</v>
          </cell>
        </row>
        <row r="499">
          <cell r="A499">
            <v>9112</v>
          </cell>
          <cell r="B499" t="str">
            <v>Sea Grass, Dense</v>
          </cell>
        </row>
        <row r="500">
          <cell r="A500">
            <v>9113</v>
          </cell>
          <cell r="B500" t="str">
            <v>Sea Grass, Patchy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ormance"/>
      <sheetName val="EMCs"/>
      <sheetName val="ROCs"/>
      <sheetName val="Summary"/>
      <sheetName val="FLUCCS"/>
      <sheetName val="Calcs Juris"/>
      <sheetName val="Juris N Red"/>
      <sheetName val="Juris P Red"/>
    </sheetNames>
    <sheetDataSet>
      <sheetData sheetId="0">
        <row r="1">
          <cell r="C1" t="str">
            <v>FLUCCS</v>
          </cell>
        </row>
      </sheetData>
      <sheetData sheetId="1">
        <row r="3">
          <cell r="A3" t="str">
            <v>Low-Density Residential</v>
          </cell>
        </row>
      </sheetData>
      <sheetData sheetId="2">
        <row r="1">
          <cell r="B1" t="str">
            <v>A</v>
          </cell>
        </row>
      </sheetData>
      <sheetData sheetId="3">
        <row r="32">
          <cell r="A32" t="str">
            <v>North Fork</v>
          </cell>
        </row>
      </sheetData>
      <sheetData sheetId="4">
        <row r="1">
          <cell r="A1">
            <v>1000</v>
          </cell>
          <cell r="B1" t="str">
            <v>URBAN AND BUILT-UP</v>
          </cell>
        </row>
        <row r="2">
          <cell r="A2">
            <v>1100</v>
          </cell>
          <cell r="B2" t="str">
            <v>Residential, Low Density &lt;Less than two dwelling units per acre&gt;</v>
          </cell>
        </row>
        <row r="3">
          <cell r="A3">
            <v>1110</v>
          </cell>
          <cell r="B3" t="str">
            <v>Fixed Single Family Units</v>
          </cell>
        </row>
        <row r="4">
          <cell r="A4">
            <v>1111</v>
          </cell>
          <cell r="B4" t="str">
            <v>Single Story Units</v>
          </cell>
        </row>
        <row r="5">
          <cell r="A5">
            <v>1112</v>
          </cell>
          <cell r="B5" t="str">
            <v>Two or More Story Units</v>
          </cell>
        </row>
        <row r="6">
          <cell r="A6">
            <v>1120</v>
          </cell>
          <cell r="B6" t="str">
            <v>Mobile Home Units</v>
          </cell>
        </row>
        <row r="7">
          <cell r="A7">
            <v>1121</v>
          </cell>
          <cell r="B7" t="str">
            <v>Single Wide Units</v>
          </cell>
        </row>
        <row r="8">
          <cell r="A8">
            <v>1122</v>
          </cell>
          <cell r="B8" t="str">
            <v>Double Wide Units</v>
          </cell>
        </row>
        <row r="9">
          <cell r="A9">
            <v>1123</v>
          </cell>
          <cell r="B9" t="str">
            <v>Mixed Widths Units</v>
          </cell>
        </row>
        <row r="10">
          <cell r="A10">
            <v>1130</v>
          </cell>
          <cell r="B10" t="str">
            <v>Mixed Units &lt;Fixed and mobile home units&gt;</v>
          </cell>
        </row>
        <row r="11">
          <cell r="A11">
            <v>1160</v>
          </cell>
          <cell r="B11" t="str">
            <v>Low Density with Golf Courses and Small Bodies of Water</v>
          </cell>
        </row>
        <row r="12">
          <cell r="A12">
            <v>1180</v>
          </cell>
          <cell r="B12" t="str">
            <v>Rural Residential</v>
          </cell>
        </row>
        <row r="13">
          <cell r="A13">
            <v>1190</v>
          </cell>
          <cell r="B13" t="str">
            <v>Low Density Under Construction</v>
          </cell>
        </row>
        <row r="14">
          <cell r="A14">
            <v>1200</v>
          </cell>
          <cell r="B14" t="str">
            <v>Residential, Medium Density &lt;Two-five dwelling units per acre&gt;</v>
          </cell>
        </row>
        <row r="15">
          <cell r="A15">
            <v>1210</v>
          </cell>
          <cell r="B15" t="str">
            <v>Fixed Single Family Units</v>
          </cell>
        </row>
        <row r="16">
          <cell r="A16">
            <v>1211</v>
          </cell>
          <cell r="B16" t="str">
            <v>Single Story Units</v>
          </cell>
        </row>
        <row r="17">
          <cell r="A17">
            <v>1212</v>
          </cell>
          <cell r="B17" t="str">
            <v>Two or More Story Units</v>
          </cell>
        </row>
        <row r="18">
          <cell r="A18">
            <v>1220</v>
          </cell>
          <cell r="B18" t="str">
            <v>Mobile Home Units</v>
          </cell>
        </row>
        <row r="19">
          <cell r="A19">
            <v>1221</v>
          </cell>
          <cell r="B19" t="str">
            <v>Single Wide Units</v>
          </cell>
        </row>
        <row r="20">
          <cell r="A20">
            <v>1222</v>
          </cell>
          <cell r="B20" t="str">
            <v>Double Wide Units</v>
          </cell>
        </row>
        <row r="21">
          <cell r="A21">
            <v>1223</v>
          </cell>
          <cell r="B21" t="str">
            <v>Mixed Widths Units</v>
          </cell>
        </row>
        <row r="22">
          <cell r="A22">
            <v>1230</v>
          </cell>
          <cell r="B22" t="str">
            <v>Mixed Units &lt;Fixed and mobile home units&gt;</v>
          </cell>
        </row>
        <row r="23">
          <cell r="A23">
            <v>1260</v>
          </cell>
          <cell r="B23" t="str">
            <v>Medium Density with Golf Courses and Small Bodies of Water</v>
          </cell>
        </row>
        <row r="24">
          <cell r="A24">
            <v>1290</v>
          </cell>
          <cell r="B24" t="str">
            <v>Medium Density Under Construction</v>
          </cell>
        </row>
        <row r="25">
          <cell r="A25">
            <v>1300</v>
          </cell>
          <cell r="B25" t="str">
            <v>Residential, High Density</v>
          </cell>
        </row>
        <row r="26">
          <cell r="A26">
            <v>1310</v>
          </cell>
          <cell r="B26" t="str">
            <v>Fixed Single Family Units &lt;Six or more dwelling units per acre&gt;</v>
          </cell>
        </row>
        <row r="27">
          <cell r="A27">
            <v>1311</v>
          </cell>
          <cell r="B27" t="str">
            <v>Single Story Units</v>
          </cell>
        </row>
        <row r="28">
          <cell r="A28">
            <v>1312</v>
          </cell>
          <cell r="B28" t="str">
            <v>Two or More Story Units</v>
          </cell>
        </row>
        <row r="29">
          <cell r="A29">
            <v>1320</v>
          </cell>
          <cell r="B29" t="str">
            <v>Mobile Home Units &lt;Six or more dwelling units per acre&gt;</v>
          </cell>
        </row>
        <row r="30">
          <cell r="A30">
            <v>1321</v>
          </cell>
          <cell r="B30" t="str">
            <v>Single Wide Units</v>
          </cell>
        </row>
        <row r="31">
          <cell r="A31">
            <v>1322</v>
          </cell>
          <cell r="B31" t="str">
            <v>Double Wide Units</v>
          </cell>
        </row>
        <row r="32">
          <cell r="A32">
            <v>1323</v>
          </cell>
          <cell r="B32" t="str">
            <v>Mixed Widths Units</v>
          </cell>
        </row>
        <row r="33">
          <cell r="A33">
            <v>1330</v>
          </cell>
          <cell r="B33" t="str">
            <v>Multiple Dwelling Units, Low Rise &lt;Two stories or less&gt;</v>
          </cell>
        </row>
        <row r="34">
          <cell r="A34">
            <v>1331</v>
          </cell>
          <cell r="B34" t="str">
            <v>Duplex Units</v>
          </cell>
        </row>
        <row r="35">
          <cell r="A35">
            <v>1332</v>
          </cell>
          <cell r="B35" t="str">
            <v>Triplex Units</v>
          </cell>
        </row>
        <row r="36">
          <cell r="A36">
            <v>1333</v>
          </cell>
          <cell r="B36" t="str">
            <v>Quadruplex Units</v>
          </cell>
        </row>
        <row r="37">
          <cell r="A37">
            <v>1334</v>
          </cell>
          <cell r="B37" t="str">
            <v>Apartment Units</v>
          </cell>
        </row>
        <row r="38">
          <cell r="A38">
            <v>1335</v>
          </cell>
          <cell r="B38" t="str">
            <v>Townhouse Units</v>
          </cell>
        </row>
        <row r="39">
          <cell r="A39">
            <v>1336</v>
          </cell>
          <cell r="B39" t="str">
            <v>Patio Houses</v>
          </cell>
        </row>
        <row r="40">
          <cell r="A40">
            <v>1340</v>
          </cell>
          <cell r="B40" t="str">
            <v>Multiple Dwelling Units, High Rise &lt;Three stories or more&gt;</v>
          </cell>
        </row>
        <row r="41">
          <cell r="A41">
            <v>1341</v>
          </cell>
          <cell r="B41" t="str">
            <v>Apartment Units</v>
          </cell>
        </row>
        <row r="42">
          <cell r="A42">
            <v>1342</v>
          </cell>
          <cell r="B42" t="str">
            <v>Townhouse Units</v>
          </cell>
        </row>
        <row r="43">
          <cell r="A43">
            <v>1343</v>
          </cell>
          <cell r="B43" t="str">
            <v>Condominium Units</v>
          </cell>
        </row>
        <row r="44">
          <cell r="A44">
            <v>1344</v>
          </cell>
          <cell r="B44" t="str">
            <v>Mixed Units</v>
          </cell>
        </row>
        <row r="45">
          <cell r="A45">
            <v>1350</v>
          </cell>
          <cell r="B45" t="str">
            <v>Mixed Units &lt;Fixed and mobile home units&gt;</v>
          </cell>
        </row>
        <row r="46">
          <cell r="A46">
            <v>1360</v>
          </cell>
          <cell r="B46" t="str">
            <v>Multiple-High Density Units: One, Two, or Three Stories with Golf Courses and Small Bodies of Water</v>
          </cell>
        </row>
        <row r="47">
          <cell r="A47">
            <v>1390</v>
          </cell>
          <cell r="B47" t="str">
            <v>High Density Under Construction</v>
          </cell>
        </row>
        <row r="48">
          <cell r="A48">
            <v>1400</v>
          </cell>
          <cell r="B48" t="str">
            <v>Commercial and Services</v>
          </cell>
        </row>
        <row r="49">
          <cell r="A49">
            <v>1410</v>
          </cell>
          <cell r="B49" t="str">
            <v>Retail Sales and Services</v>
          </cell>
        </row>
        <row r="50">
          <cell r="A50">
            <v>1411</v>
          </cell>
          <cell r="B50" t="str">
            <v>Shopping Centers (Plazas, Malls)</v>
          </cell>
        </row>
        <row r="51">
          <cell r="A51">
            <v>1412</v>
          </cell>
          <cell r="B51" t="str">
            <v>Service Stations</v>
          </cell>
        </row>
        <row r="52">
          <cell r="A52">
            <v>1413</v>
          </cell>
          <cell r="B52" t="str">
            <v>Banking Facilities</v>
          </cell>
        </row>
        <row r="53">
          <cell r="A53">
            <v>1414</v>
          </cell>
          <cell r="B53" t="str">
            <v>Convenience Stores</v>
          </cell>
        </row>
        <row r="54">
          <cell r="A54">
            <v>1415</v>
          </cell>
          <cell r="B54" t="str">
            <v>Restaurants</v>
          </cell>
        </row>
        <row r="55">
          <cell r="A55">
            <v>1416</v>
          </cell>
          <cell r="B55" t="str">
            <v>Builder's Supply</v>
          </cell>
        </row>
        <row r="56">
          <cell r="A56">
            <v>1417</v>
          </cell>
          <cell r="B56" t="str">
            <v>Petroleum (Fuels)</v>
          </cell>
        </row>
        <row r="57">
          <cell r="A57">
            <v>1418</v>
          </cell>
          <cell r="B57" t="str">
            <v>Mixed</v>
          </cell>
        </row>
        <row r="58">
          <cell r="A58">
            <v>1420</v>
          </cell>
          <cell r="B58" t="str">
            <v>Wholesale Sales and Services &lt;Excluding warehouses associated with industrial use&gt;</v>
          </cell>
        </row>
        <row r="59">
          <cell r="A59">
            <v>1421</v>
          </cell>
          <cell r="B59" t="str">
            <v>Warehouses</v>
          </cell>
        </row>
        <row r="60">
          <cell r="A60">
            <v>1422</v>
          </cell>
          <cell r="B60" t="str">
            <v>Mini-Warehouses</v>
          </cell>
        </row>
        <row r="61">
          <cell r="A61">
            <v>1423</v>
          </cell>
          <cell r="B61" t="str">
            <v>Junk Yards</v>
          </cell>
        </row>
        <row r="62">
          <cell r="A62">
            <v>1424</v>
          </cell>
          <cell r="B62" t="str">
            <v>Farmers Markets</v>
          </cell>
        </row>
        <row r="63">
          <cell r="A63">
            <v>1425</v>
          </cell>
          <cell r="B63" t="str">
            <v>Other</v>
          </cell>
        </row>
        <row r="64">
          <cell r="A64">
            <v>1430</v>
          </cell>
          <cell r="B64" t="str">
            <v>Professional Services</v>
          </cell>
        </row>
        <row r="65">
          <cell r="A65">
            <v>1440</v>
          </cell>
          <cell r="B65" t="str">
            <v>Cultural and Entertainment</v>
          </cell>
        </row>
        <row r="66">
          <cell r="A66">
            <v>1441</v>
          </cell>
          <cell r="B66" t="str">
            <v>Theaters</v>
          </cell>
        </row>
        <row r="67">
          <cell r="A67">
            <v>1442</v>
          </cell>
          <cell r="B67" t="str">
            <v>Museums</v>
          </cell>
        </row>
        <row r="68">
          <cell r="A68">
            <v>1443</v>
          </cell>
          <cell r="B68" t="str">
            <v>Open Air Theaters</v>
          </cell>
        </row>
        <row r="69">
          <cell r="A69">
            <v>1444</v>
          </cell>
          <cell r="B69" t="str">
            <v>Amphitheaters</v>
          </cell>
        </row>
        <row r="70">
          <cell r="A70">
            <v>1445</v>
          </cell>
          <cell r="B70" t="str">
            <v>Amusement Parks</v>
          </cell>
        </row>
        <row r="71">
          <cell r="A71">
            <v>1446</v>
          </cell>
          <cell r="B71" t="str">
            <v>Art Galleries</v>
          </cell>
        </row>
        <row r="72">
          <cell r="A72">
            <v>1447</v>
          </cell>
          <cell r="B72" t="str">
            <v>Libraries</v>
          </cell>
        </row>
        <row r="73">
          <cell r="A73">
            <v>1448</v>
          </cell>
          <cell r="B73" t="str">
            <v>Other</v>
          </cell>
        </row>
        <row r="74">
          <cell r="A74">
            <v>1450</v>
          </cell>
          <cell r="B74" t="str">
            <v>Tourist Services</v>
          </cell>
        </row>
        <row r="75">
          <cell r="A75">
            <v>1451</v>
          </cell>
          <cell r="B75" t="str">
            <v>Hotels</v>
          </cell>
        </row>
        <row r="76">
          <cell r="A76">
            <v>1452</v>
          </cell>
          <cell r="B76" t="str">
            <v>Motels</v>
          </cell>
        </row>
        <row r="77">
          <cell r="A77">
            <v>1453</v>
          </cell>
          <cell r="B77" t="str">
            <v>Travel Trailer Parks</v>
          </cell>
        </row>
        <row r="78">
          <cell r="A78">
            <v>1454</v>
          </cell>
          <cell r="B78" t="str">
            <v>Campgrounds - Define</v>
          </cell>
        </row>
        <row r="79">
          <cell r="A79">
            <v>1455</v>
          </cell>
          <cell r="B79" t="str">
            <v>Other</v>
          </cell>
        </row>
        <row r="80">
          <cell r="A80">
            <v>1460</v>
          </cell>
          <cell r="B80" t="str">
            <v>Oil and Gas Storage &lt;Except those areas associated with industrial use or manufacturing&gt;</v>
          </cell>
        </row>
        <row r="81">
          <cell r="A81">
            <v>1461</v>
          </cell>
          <cell r="B81" t="str">
            <v>Crude Oil</v>
          </cell>
        </row>
        <row r="82">
          <cell r="A82">
            <v>1462</v>
          </cell>
          <cell r="B82" t="str">
            <v>High Octane Fuels</v>
          </cell>
        </row>
        <row r="83">
          <cell r="A83">
            <v>1463</v>
          </cell>
          <cell r="B83" t="str">
            <v>Liquified Gases</v>
          </cell>
        </row>
        <row r="84">
          <cell r="A84">
            <v>1464</v>
          </cell>
          <cell r="B84" t="str">
            <v>Petroleum Fuels</v>
          </cell>
        </row>
        <row r="85">
          <cell r="A85">
            <v>1465</v>
          </cell>
          <cell r="B85" t="str">
            <v>Motor Lubricants</v>
          </cell>
        </row>
        <row r="86">
          <cell r="A86">
            <v>1470</v>
          </cell>
          <cell r="B86" t="str">
            <v>Mixed Commercial and Services</v>
          </cell>
        </row>
        <row r="87">
          <cell r="A87">
            <v>1480</v>
          </cell>
          <cell r="B87" t="str">
            <v>Cemeteries</v>
          </cell>
        </row>
        <row r="88">
          <cell r="A88">
            <v>1490</v>
          </cell>
          <cell r="B88" t="str">
            <v>Commercial and Services Under Construction</v>
          </cell>
        </row>
        <row r="89">
          <cell r="A89">
            <v>1500</v>
          </cell>
          <cell r="B89" t="str">
            <v>Industrial</v>
          </cell>
        </row>
        <row r="90">
          <cell r="A90">
            <v>1510</v>
          </cell>
          <cell r="B90" t="str">
            <v>Food Processing</v>
          </cell>
        </row>
        <row r="91">
          <cell r="A91">
            <v>1511</v>
          </cell>
          <cell r="B91" t="str">
            <v>Citrus</v>
          </cell>
        </row>
        <row r="92">
          <cell r="A92">
            <v>1512</v>
          </cell>
          <cell r="B92" t="str">
            <v>Sugar</v>
          </cell>
        </row>
        <row r="93">
          <cell r="A93">
            <v>1513</v>
          </cell>
          <cell r="B93" t="str">
            <v>Seafood</v>
          </cell>
        </row>
        <row r="94">
          <cell r="A94">
            <v>1514</v>
          </cell>
          <cell r="B94" t="str">
            <v>Meat Packaging Facilities</v>
          </cell>
        </row>
        <row r="95">
          <cell r="A95">
            <v>1515</v>
          </cell>
          <cell r="B95" t="str">
            <v>Poultry and Eggs</v>
          </cell>
        </row>
        <row r="96">
          <cell r="A96">
            <v>1516</v>
          </cell>
          <cell r="B96" t="str">
            <v>Grains and Legumes</v>
          </cell>
        </row>
        <row r="97">
          <cell r="A97">
            <v>1520</v>
          </cell>
          <cell r="B97" t="str">
            <v>Timber Processing</v>
          </cell>
        </row>
        <row r="98">
          <cell r="A98">
            <v>1521</v>
          </cell>
          <cell r="B98" t="str">
            <v>Sawmills</v>
          </cell>
        </row>
        <row r="99">
          <cell r="A99">
            <v>1522</v>
          </cell>
          <cell r="B99" t="str">
            <v>Plywood and Veneer Mills</v>
          </cell>
        </row>
        <row r="100">
          <cell r="A100">
            <v>1523</v>
          </cell>
          <cell r="B100" t="str">
            <v>Pulp and Paper Mills</v>
          </cell>
        </row>
        <row r="101">
          <cell r="A101">
            <v>1524</v>
          </cell>
          <cell r="B101" t="str">
            <v>Pole Peeler and Treatment Plants</v>
          </cell>
        </row>
        <row r="102">
          <cell r="A102">
            <v>1525</v>
          </cell>
          <cell r="B102" t="str">
            <v>Wood Distillation</v>
          </cell>
        </row>
        <row r="103">
          <cell r="A103">
            <v>1526</v>
          </cell>
          <cell r="B103" t="str">
            <v>Log Home Prefabrication</v>
          </cell>
        </row>
        <row r="104">
          <cell r="A104">
            <v>1527</v>
          </cell>
          <cell r="B104" t="str">
            <v>Woodyards</v>
          </cell>
        </row>
        <row r="105">
          <cell r="A105">
            <v>1530</v>
          </cell>
          <cell r="B105" t="str">
            <v>Mineral Processing</v>
          </cell>
        </row>
        <row r="106">
          <cell r="A106">
            <v>1531</v>
          </cell>
          <cell r="B106" t="str">
            <v>Clays</v>
          </cell>
        </row>
        <row r="107">
          <cell r="A107">
            <v>1532</v>
          </cell>
          <cell r="B107" t="str">
            <v>Phosphate</v>
          </cell>
        </row>
        <row r="108">
          <cell r="A108">
            <v>1533</v>
          </cell>
          <cell r="B108" t="str">
            <v>Limerock</v>
          </cell>
        </row>
        <row r="109">
          <cell r="A109">
            <v>1534</v>
          </cell>
          <cell r="B109" t="str">
            <v>Magnesia</v>
          </cell>
        </row>
        <row r="110">
          <cell r="A110">
            <v>1535</v>
          </cell>
          <cell r="B110" t="str">
            <v>Heavy Minerals</v>
          </cell>
        </row>
        <row r="111">
          <cell r="A111">
            <v>1540</v>
          </cell>
          <cell r="B111" t="str">
            <v>Oil and Gas Processing</v>
          </cell>
        </row>
        <row r="112">
          <cell r="A112">
            <v>1541</v>
          </cell>
          <cell r="B112" t="str">
            <v>Gasoline</v>
          </cell>
        </row>
        <row r="113">
          <cell r="A113">
            <v>1542</v>
          </cell>
          <cell r="B113" t="str">
            <v>Jet Fuel</v>
          </cell>
        </row>
        <row r="114">
          <cell r="A114">
            <v>1543</v>
          </cell>
          <cell r="B114" t="str">
            <v>Fuel Oil</v>
          </cell>
        </row>
        <row r="115">
          <cell r="A115">
            <v>1544</v>
          </cell>
          <cell r="B115" t="str">
            <v>Liquified Gases</v>
          </cell>
        </row>
        <row r="116">
          <cell r="A116">
            <v>1545</v>
          </cell>
          <cell r="B116" t="str">
            <v>Asphalt</v>
          </cell>
        </row>
        <row r="117">
          <cell r="A117">
            <v>1550</v>
          </cell>
          <cell r="B117" t="str">
            <v>Other Light Industrial</v>
          </cell>
        </row>
        <row r="118">
          <cell r="A118">
            <v>1551</v>
          </cell>
          <cell r="B118" t="str">
            <v>Boat Building and Repair</v>
          </cell>
        </row>
        <row r="119">
          <cell r="A119">
            <v>1552</v>
          </cell>
          <cell r="B119" t="str">
            <v>Electronics Industry</v>
          </cell>
        </row>
        <row r="120">
          <cell r="A120">
            <v>1553</v>
          </cell>
          <cell r="B120" t="str">
            <v>Furniture Manufacturers</v>
          </cell>
        </row>
        <row r="121">
          <cell r="A121">
            <v>1554</v>
          </cell>
          <cell r="B121" t="str">
            <v>Aircraft Building and Repair</v>
          </cell>
        </row>
        <row r="122">
          <cell r="A122">
            <v>1555</v>
          </cell>
          <cell r="B122" t="str">
            <v>Container Manufacturers (Cans, bottles, etc.)</v>
          </cell>
        </row>
        <row r="123">
          <cell r="A123">
            <v>1556</v>
          </cell>
          <cell r="B123" t="str">
            <v>Mobile Home Manufacturers</v>
          </cell>
        </row>
        <row r="124">
          <cell r="A124">
            <v>1560</v>
          </cell>
          <cell r="B124" t="str">
            <v>Other Heavy Industrial</v>
          </cell>
        </row>
        <row r="125">
          <cell r="A125">
            <v>1561</v>
          </cell>
          <cell r="B125" t="str">
            <v>Ship Building and Repair</v>
          </cell>
        </row>
        <row r="126">
          <cell r="A126">
            <v>1562</v>
          </cell>
          <cell r="B126" t="str">
            <v>Pre-stressed Concrete Plants</v>
          </cell>
        </row>
        <row r="127">
          <cell r="A127">
            <v>1563</v>
          </cell>
          <cell r="B127" t="str">
            <v>Metal Fabrication Plants</v>
          </cell>
        </row>
        <row r="128">
          <cell r="A128">
            <v>1564</v>
          </cell>
          <cell r="B128" t="str">
            <v>Cement Plants</v>
          </cell>
        </row>
        <row r="129">
          <cell r="A129">
            <v>1590</v>
          </cell>
          <cell r="B129" t="str">
            <v>Industrial Under Construction</v>
          </cell>
        </row>
        <row r="130">
          <cell r="A130">
            <v>1600</v>
          </cell>
          <cell r="B130" t="str">
            <v>Extractive</v>
          </cell>
        </row>
        <row r="131">
          <cell r="A131">
            <v>1610</v>
          </cell>
          <cell r="B131" t="str">
            <v>Strip Mines</v>
          </cell>
        </row>
        <row r="132">
          <cell r="A132">
            <v>1611</v>
          </cell>
          <cell r="B132" t="str">
            <v>Clays</v>
          </cell>
        </row>
        <row r="133">
          <cell r="A133">
            <v>1612</v>
          </cell>
          <cell r="B133" t="str">
            <v>Peat</v>
          </cell>
        </row>
        <row r="134">
          <cell r="A134">
            <v>1613</v>
          </cell>
          <cell r="B134" t="str">
            <v>Heavy Minerals</v>
          </cell>
        </row>
        <row r="135">
          <cell r="A135">
            <v>1620</v>
          </cell>
          <cell r="B135" t="str">
            <v>Sand and Gravel Pits</v>
          </cell>
        </row>
        <row r="136">
          <cell r="A136">
            <v>1630</v>
          </cell>
          <cell r="B136" t="str">
            <v>Rock Quarries</v>
          </cell>
        </row>
        <row r="137">
          <cell r="A137">
            <v>1631</v>
          </cell>
          <cell r="B137" t="str">
            <v>Limerock</v>
          </cell>
        </row>
        <row r="138">
          <cell r="A138">
            <v>1632</v>
          </cell>
          <cell r="B138" t="str">
            <v>Dolomite</v>
          </cell>
        </row>
        <row r="139">
          <cell r="A139">
            <v>1633</v>
          </cell>
          <cell r="B139" t="str">
            <v>Phosphate</v>
          </cell>
        </row>
        <row r="140">
          <cell r="A140">
            <v>1634</v>
          </cell>
          <cell r="B140" t="str">
            <v>Heavy Minerals</v>
          </cell>
        </row>
        <row r="141">
          <cell r="A141">
            <v>1640</v>
          </cell>
          <cell r="B141" t="str">
            <v>Oil and Gas Fields</v>
          </cell>
        </row>
        <row r="142">
          <cell r="A142">
            <v>1641</v>
          </cell>
          <cell r="B142" t="str">
            <v>Crude Oil</v>
          </cell>
        </row>
        <row r="143">
          <cell r="A143">
            <v>1642</v>
          </cell>
          <cell r="B143" t="str">
            <v>Natural Gas</v>
          </cell>
        </row>
        <row r="144">
          <cell r="A144">
            <v>1650</v>
          </cell>
          <cell r="B144" t="str">
            <v>Reclaimed Land</v>
          </cell>
        </row>
        <row r="145">
          <cell r="A145">
            <v>1660</v>
          </cell>
          <cell r="B145" t="str">
            <v>Holding Ponds</v>
          </cell>
        </row>
        <row r="146">
          <cell r="A146">
            <v>1700</v>
          </cell>
          <cell r="B146" t="str">
            <v>Institutional</v>
          </cell>
        </row>
        <row r="147">
          <cell r="A147">
            <v>1710</v>
          </cell>
          <cell r="B147" t="str">
            <v>Educational Facilities</v>
          </cell>
        </row>
        <row r="148">
          <cell r="A148">
            <v>1711</v>
          </cell>
          <cell r="B148" t="str">
            <v>Universities or Colleges</v>
          </cell>
        </row>
        <row r="149">
          <cell r="A149">
            <v>1712</v>
          </cell>
          <cell r="B149" t="str">
            <v>Vocational Schools</v>
          </cell>
        </row>
        <row r="150">
          <cell r="A150">
            <v>1713</v>
          </cell>
          <cell r="B150" t="str">
            <v>High Schools</v>
          </cell>
        </row>
        <row r="151">
          <cell r="A151">
            <v>1714</v>
          </cell>
          <cell r="B151" t="str">
            <v>Middle Schools</v>
          </cell>
        </row>
        <row r="152">
          <cell r="A152">
            <v>1715</v>
          </cell>
          <cell r="B152" t="str">
            <v>Elementary Schools</v>
          </cell>
        </row>
        <row r="153">
          <cell r="A153">
            <v>1720</v>
          </cell>
          <cell r="B153" t="str">
            <v>Religious</v>
          </cell>
        </row>
        <row r="154">
          <cell r="A154">
            <v>1721</v>
          </cell>
          <cell r="B154" t="str">
            <v>Parochial Schools</v>
          </cell>
        </row>
        <row r="155">
          <cell r="A155">
            <v>1722</v>
          </cell>
          <cell r="B155" t="str">
            <v>Churches/Synagogues Only</v>
          </cell>
        </row>
        <row r="156">
          <cell r="A156">
            <v>1730</v>
          </cell>
          <cell r="B156" t="str">
            <v>Military</v>
          </cell>
        </row>
        <row r="157">
          <cell r="A157">
            <v>1731</v>
          </cell>
          <cell r="B157" t="str">
            <v>Air Force Installation</v>
          </cell>
        </row>
        <row r="158">
          <cell r="A158">
            <v>1732</v>
          </cell>
          <cell r="B158" t="str">
            <v>Army Installations</v>
          </cell>
        </row>
        <row r="159">
          <cell r="A159">
            <v>1733</v>
          </cell>
          <cell r="B159" t="str">
            <v>Navy Installations</v>
          </cell>
        </row>
        <row r="160">
          <cell r="A160">
            <v>1734</v>
          </cell>
          <cell r="B160" t="str">
            <v>Marines Installations</v>
          </cell>
        </row>
        <row r="161">
          <cell r="A161">
            <v>1735</v>
          </cell>
          <cell r="B161" t="str">
            <v>Coast Guard Installations</v>
          </cell>
        </row>
        <row r="162">
          <cell r="A162">
            <v>1736</v>
          </cell>
          <cell r="B162" t="str">
            <v>National Guard Installations</v>
          </cell>
        </row>
        <row r="163">
          <cell r="A163">
            <v>1740</v>
          </cell>
          <cell r="B163" t="str">
            <v>Medical and Health Care</v>
          </cell>
        </row>
        <row r="164">
          <cell r="A164">
            <v>1741</v>
          </cell>
          <cell r="B164" t="str">
            <v>Hospitals</v>
          </cell>
        </row>
        <row r="165">
          <cell r="A165">
            <v>1742</v>
          </cell>
          <cell r="B165" t="str">
            <v>Nursing Homes and/or Convalescent Centers</v>
          </cell>
        </row>
        <row r="166">
          <cell r="A166">
            <v>1743</v>
          </cell>
          <cell r="B166" t="str">
            <v>Clinics</v>
          </cell>
        </row>
        <row r="167">
          <cell r="A167">
            <v>1750</v>
          </cell>
          <cell r="B167" t="str">
            <v>Governmental</v>
          </cell>
        </row>
        <row r="168">
          <cell r="A168">
            <v>1751</v>
          </cell>
          <cell r="B168" t="str">
            <v>City Halls</v>
          </cell>
        </row>
        <row r="169">
          <cell r="A169">
            <v>1752</v>
          </cell>
          <cell r="B169" t="str">
            <v>Courthouses</v>
          </cell>
        </row>
        <row r="170">
          <cell r="A170">
            <v>1753</v>
          </cell>
          <cell r="B170" t="str">
            <v>Police Stations</v>
          </cell>
        </row>
        <row r="171">
          <cell r="A171">
            <v>1754</v>
          </cell>
          <cell r="B171" t="str">
            <v>Fire Stations</v>
          </cell>
        </row>
        <row r="172">
          <cell r="A172">
            <v>1755</v>
          </cell>
          <cell r="B172" t="str">
            <v>Office Buildings</v>
          </cell>
        </row>
        <row r="173">
          <cell r="A173">
            <v>1756</v>
          </cell>
          <cell r="B173" t="str">
            <v>Maintenance Yards</v>
          </cell>
        </row>
        <row r="174">
          <cell r="A174">
            <v>1757</v>
          </cell>
          <cell r="B174" t="str">
            <v>Post Offices</v>
          </cell>
        </row>
        <row r="175">
          <cell r="A175">
            <v>1758</v>
          </cell>
          <cell r="B175" t="str">
            <v>Other</v>
          </cell>
        </row>
        <row r="176">
          <cell r="A176">
            <v>1760</v>
          </cell>
          <cell r="B176" t="str">
            <v>Correctional</v>
          </cell>
        </row>
        <row r="177">
          <cell r="A177">
            <v>1761</v>
          </cell>
          <cell r="B177" t="str">
            <v>State Prisons</v>
          </cell>
        </row>
        <row r="178">
          <cell r="A178">
            <v>1762</v>
          </cell>
          <cell r="B178" t="str">
            <v>Federal Prisons</v>
          </cell>
        </row>
        <row r="179">
          <cell r="A179">
            <v>1763</v>
          </cell>
          <cell r="B179" t="str">
            <v>Juvenile Centers</v>
          </cell>
        </row>
        <row r="180">
          <cell r="A180">
            <v>1764</v>
          </cell>
          <cell r="B180" t="str">
            <v>Road Prisons</v>
          </cell>
        </row>
        <row r="181">
          <cell r="A181">
            <v>1765</v>
          </cell>
          <cell r="B181" t="str">
            <v>Municipal Prisons</v>
          </cell>
        </row>
        <row r="182">
          <cell r="A182">
            <v>1770</v>
          </cell>
          <cell r="B182" t="str">
            <v>Other Institutional</v>
          </cell>
        </row>
        <row r="183">
          <cell r="A183">
            <v>1780</v>
          </cell>
          <cell r="B183" t="str">
            <v>Commercial Child Care</v>
          </cell>
        </row>
        <row r="184">
          <cell r="A184">
            <v>1790</v>
          </cell>
          <cell r="B184" t="str">
            <v>Institutional Under Construction</v>
          </cell>
        </row>
        <row r="185">
          <cell r="A185">
            <v>1800</v>
          </cell>
          <cell r="B185" t="str">
            <v>Recreational</v>
          </cell>
        </row>
        <row r="186">
          <cell r="A186">
            <v>1810</v>
          </cell>
          <cell r="B186" t="str">
            <v>Swimming Beach</v>
          </cell>
        </row>
        <row r="187">
          <cell r="A187">
            <v>1820</v>
          </cell>
          <cell r="B187" t="str">
            <v>Golf Courses</v>
          </cell>
        </row>
        <row r="188">
          <cell r="A188">
            <v>1830</v>
          </cell>
          <cell r="B188" t="str">
            <v>Race Tracks</v>
          </cell>
        </row>
        <row r="189">
          <cell r="A189">
            <v>1831</v>
          </cell>
          <cell r="B189" t="str">
            <v>Automobile Tracks</v>
          </cell>
        </row>
        <row r="190">
          <cell r="A190">
            <v>1832</v>
          </cell>
          <cell r="B190" t="str">
            <v>Horse Tracks</v>
          </cell>
        </row>
        <row r="191">
          <cell r="A191">
            <v>1833</v>
          </cell>
          <cell r="B191" t="str">
            <v>Dog Tracks</v>
          </cell>
        </row>
        <row r="192">
          <cell r="A192">
            <v>1840</v>
          </cell>
          <cell r="B192" t="str">
            <v>Marinas and Fish Camps</v>
          </cell>
        </row>
        <row r="193">
          <cell r="A193">
            <v>1841</v>
          </cell>
          <cell r="B193" t="str">
            <v>Marinas (Basins)</v>
          </cell>
        </row>
        <row r="194">
          <cell r="A194">
            <v>1842</v>
          </cell>
          <cell r="B194" t="str">
            <v>Fish Camps</v>
          </cell>
        </row>
        <row r="195">
          <cell r="A195">
            <v>1850</v>
          </cell>
          <cell r="B195" t="str">
            <v>Parks and Zoos</v>
          </cell>
        </row>
        <row r="196">
          <cell r="A196">
            <v>1851</v>
          </cell>
          <cell r="B196" t="str">
            <v>City Parks</v>
          </cell>
        </row>
        <row r="197">
          <cell r="A197">
            <v>1852</v>
          </cell>
          <cell r="B197" t="str">
            <v>Zoos</v>
          </cell>
        </row>
        <row r="198">
          <cell r="A198">
            <v>1860</v>
          </cell>
          <cell r="B198" t="str">
            <v>Community Recreational Facilities</v>
          </cell>
        </row>
        <row r="199">
          <cell r="A199">
            <v>1861</v>
          </cell>
          <cell r="B199" t="str">
            <v>Baseball</v>
          </cell>
        </row>
        <row r="200">
          <cell r="A200">
            <v>1862</v>
          </cell>
          <cell r="B200" t="str">
            <v>Basketball</v>
          </cell>
        </row>
        <row r="201">
          <cell r="A201">
            <v>1863</v>
          </cell>
          <cell r="B201" t="str">
            <v>Football/Soccer</v>
          </cell>
        </row>
        <row r="202">
          <cell r="A202">
            <v>1864</v>
          </cell>
          <cell r="B202" t="str">
            <v>Tennis</v>
          </cell>
        </row>
        <row r="203">
          <cell r="A203">
            <v>1870</v>
          </cell>
          <cell r="B203" t="str">
            <v>Stadiums &lt;Those facilities not associated with high schools, colleges or universities&gt;</v>
          </cell>
        </row>
        <row r="204">
          <cell r="A204">
            <v>1880</v>
          </cell>
          <cell r="B204" t="str">
            <v>Historical Sites</v>
          </cell>
        </row>
        <row r="205">
          <cell r="A205">
            <v>1881</v>
          </cell>
          <cell r="B205" t="str">
            <v>Prehistoric</v>
          </cell>
        </row>
        <row r="206">
          <cell r="A206">
            <v>1882</v>
          </cell>
          <cell r="B206" t="str">
            <v>Historic</v>
          </cell>
        </row>
        <row r="207">
          <cell r="A207">
            <v>1890</v>
          </cell>
          <cell r="B207" t="str">
            <v>Other Recreational</v>
          </cell>
        </row>
        <row r="208">
          <cell r="A208">
            <v>1891</v>
          </cell>
          <cell r="B208" t="str">
            <v>Riding Stables</v>
          </cell>
        </row>
        <row r="209">
          <cell r="A209">
            <v>1892</v>
          </cell>
          <cell r="B209" t="str">
            <v>Go-Cart Tracks</v>
          </cell>
        </row>
        <row r="210">
          <cell r="A210">
            <v>1893</v>
          </cell>
          <cell r="B210" t="str">
            <v>Skeet Ranges</v>
          </cell>
        </row>
        <row r="211">
          <cell r="A211">
            <v>1894</v>
          </cell>
          <cell r="B211" t="str">
            <v>Rifle and/or Pistol Ranges</v>
          </cell>
        </row>
        <row r="212">
          <cell r="A212">
            <v>1895</v>
          </cell>
          <cell r="B212" t="str">
            <v>Golf Driving Ranges</v>
          </cell>
        </row>
        <row r="213">
          <cell r="A213">
            <v>1896</v>
          </cell>
          <cell r="B213" t="str">
            <v>Other</v>
          </cell>
        </row>
        <row r="214">
          <cell r="A214">
            <v>1900</v>
          </cell>
          <cell r="B214" t="str">
            <v>Open Land</v>
          </cell>
        </row>
        <row r="215">
          <cell r="A215">
            <v>1910</v>
          </cell>
          <cell r="B215" t="str">
            <v>Undeveloped Land within Urban Areas</v>
          </cell>
        </row>
        <row r="216">
          <cell r="A216">
            <v>1920</v>
          </cell>
          <cell r="B216" t="str">
            <v>Inactive Land with street pattern but without structures</v>
          </cell>
        </row>
        <row r="217">
          <cell r="A217">
            <v>1930</v>
          </cell>
          <cell r="B217" t="str">
            <v>Urban Land in transition without positive indicators of intended activity</v>
          </cell>
        </row>
        <row r="218">
          <cell r="A218">
            <v>1940</v>
          </cell>
          <cell r="B218" t="str">
            <v>Other Open Land</v>
          </cell>
        </row>
        <row r="219">
          <cell r="A219">
            <v>2000</v>
          </cell>
          <cell r="B219" t="str">
            <v>AGRICULTURE</v>
          </cell>
        </row>
        <row r="220">
          <cell r="A220">
            <v>2100</v>
          </cell>
          <cell r="B220" t="str">
            <v>Cropland and Pastureland</v>
          </cell>
        </row>
        <row r="221">
          <cell r="A221">
            <v>2110</v>
          </cell>
          <cell r="B221" t="str">
            <v>Improved Pastures</v>
          </cell>
        </row>
        <row r="222">
          <cell r="A222">
            <v>2120</v>
          </cell>
          <cell r="B222" t="str">
            <v>Unimproved Pastures</v>
          </cell>
        </row>
        <row r="223">
          <cell r="A223">
            <v>2130</v>
          </cell>
          <cell r="B223" t="str">
            <v>Woodland Pastures</v>
          </cell>
        </row>
        <row r="224">
          <cell r="A224">
            <v>2140</v>
          </cell>
          <cell r="B224" t="str">
            <v>Row Crops</v>
          </cell>
        </row>
        <row r="225">
          <cell r="A225">
            <v>2141</v>
          </cell>
          <cell r="B225" t="str">
            <v>Corn</v>
          </cell>
        </row>
        <row r="226">
          <cell r="A226">
            <v>2142</v>
          </cell>
          <cell r="B226" t="str">
            <v>Tomatoes</v>
          </cell>
        </row>
        <row r="227">
          <cell r="A227">
            <v>2143</v>
          </cell>
          <cell r="B227" t="str">
            <v>Potatoes</v>
          </cell>
        </row>
        <row r="228">
          <cell r="A228">
            <v>2144</v>
          </cell>
          <cell r="B228" t="str">
            <v>Beans</v>
          </cell>
        </row>
        <row r="229">
          <cell r="A229">
            <v>2145</v>
          </cell>
          <cell r="B229" t="str">
            <v>Peanuts</v>
          </cell>
        </row>
        <row r="230">
          <cell r="A230">
            <v>2146</v>
          </cell>
          <cell r="B230" t="str">
            <v>Soybeans</v>
          </cell>
        </row>
        <row r="231">
          <cell r="A231">
            <v>2147</v>
          </cell>
          <cell r="B231" t="str">
            <v>Strawberries</v>
          </cell>
        </row>
        <row r="232">
          <cell r="A232">
            <v>2148</v>
          </cell>
          <cell r="B232" t="str">
            <v>Tobacco</v>
          </cell>
        </row>
        <row r="233">
          <cell r="A233">
            <v>2150</v>
          </cell>
          <cell r="B233" t="str">
            <v>Field Crops</v>
          </cell>
        </row>
        <row r="234">
          <cell r="A234">
            <v>2151</v>
          </cell>
          <cell r="B234" t="str">
            <v>Wheat</v>
          </cell>
        </row>
        <row r="235">
          <cell r="A235">
            <v>2152</v>
          </cell>
          <cell r="B235" t="str">
            <v>Oats</v>
          </cell>
        </row>
        <row r="236">
          <cell r="A236">
            <v>2153</v>
          </cell>
          <cell r="B236" t="str">
            <v>Hay</v>
          </cell>
        </row>
        <row r="237">
          <cell r="A237">
            <v>2154</v>
          </cell>
          <cell r="B237" t="str">
            <v>Watermelons</v>
          </cell>
        </row>
        <row r="238">
          <cell r="A238">
            <v>2155</v>
          </cell>
          <cell r="B238" t="str">
            <v>Grasses</v>
          </cell>
        </row>
        <row r="239">
          <cell r="A239">
            <v>2156</v>
          </cell>
          <cell r="B239" t="str">
            <v>Sugar Cane</v>
          </cell>
        </row>
        <row r="240">
          <cell r="A240">
            <v>2200</v>
          </cell>
          <cell r="B240" t="str">
            <v>Tree Crops</v>
          </cell>
        </row>
        <row r="241">
          <cell r="A241">
            <v>2210</v>
          </cell>
          <cell r="B241" t="str">
            <v>Citrus Groves</v>
          </cell>
        </row>
        <row r="242">
          <cell r="A242">
            <v>2211</v>
          </cell>
          <cell r="B242" t="str">
            <v>Oranges</v>
          </cell>
        </row>
        <row r="243">
          <cell r="A243">
            <v>2212</v>
          </cell>
          <cell r="B243" t="str">
            <v>Grapefruits</v>
          </cell>
        </row>
        <row r="244">
          <cell r="A244">
            <v>2213</v>
          </cell>
          <cell r="B244" t="str">
            <v>Tangerines</v>
          </cell>
        </row>
        <row r="245">
          <cell r="A245">
            <v>2220</v>
          </cell>
          <cell r="B245" t="str">
            <v>Fruit Orchards</v>
          </cell>
        </row>
        <row r="246">
          <cell r="A246">
            <v>2221</v>
          </cell>
          <cell r="B246" t="str">
            <v>Peaches</v>
          </cell>
        </row>
        <row r="247">
          <cell r="A247">
            <v>2222</v>
          </cell>
          <cell r="B247" t="str">
            <v>Mangos</v>
          </cell>
        </row>
        <row r="248">
          <cell r="A248">
            <v>2223</v>
          </cell>
          <cell r="B248" t="str">
            <v>Avocados</v>
          </cell>
        </row>
        <row r="249">
          <cell r="A249">
            <v>2230</v>
          </cell>
          <cell r="B249" t="str">
            <v>Other Groves</v>
          </cell>
        </row>
        <row r="250">
          <cell r="A250">
            <v>2231</v>
          </cell>
          <cell r="B250" t="str">
            <v>Pecans</v>
          </cell>
        </row>
        <row r="251">
          <cell r="A251">
            <v>2240</v>
          </cell>
          <cell r="B251" t="str">
            <v>Abandoned Groves</v>
          </cell>
        </row>
        <row r="252">
          <cell r="A252">
            <v>2300</v>
          </cell>
          <cell r="B252" t="str">
            <v>Feeding Operations</v>
          </cell>
        </row>
        <row r="253">
          <cell r="A253">
            <v>2310</v>
          </cell>
          <cell r="B253" t="str">
            <v>Cattle Feeding Operations</v>
          </cell>
        </row>
        <row r="254">
          <cell r="A254">
            <v>2320</v>
          </cell>
          <cell r="B254" t="str">
            <v>Poultry Feeding Operations</v>
          </cell>
        </row>
        <row r="255">
          <cell r="A255">
            <v>2330</v>
          </cell>
          <cell r="B255" t="str">
            <v>Swine Feeding Operations</v>
          </cell>
        </row>
        <row r="256">
          <cell r="A256">
            <v>2400</v>
          </cell>
          <cell r="B256" t="str">
            <v>Nurseries and Vineyards</v>
          </cell>
        </row>
        <row r="257">
          <cell r="A257">
            <v>2410</v>
          </cell>
          <cell r="B257" t="str">
            <v>Tree Nurseries</v>
          </cell>
        </row>
        <row r="258">
          <cell r="A258">
            <v>2411</v>
          </cell>
          <cell r="B258" t="str">
            <v>Pot Nurseries</v>
          </cell>
        </row>
        <row r="259">
          <cell r="A259">
            <v>2412</v>
          </cell>
          <cell r="B259" t="str">
            <v>Field Nurseries</v>
          </cell>
        </row>
        <row r="260">
          <cell r="A260">
            <v>2420</v>
          </cell>
          <cell r="B260" t="str">
            <v>Sod Farms</v>
          </cell>
        </row>
        <row r="261">
          <cell r="A261">
            <v>2430</v>
          </cell>
          <cell r="B261" t="str">
            <v>Ornamentals</v>
          </cell>
        </row>
        <row r="262">
          <cell r="A262">
            <v>2440</v>
          </cell>
          <cell r="B262" t="str">
            <v>Vineyards</v>
          </cell>
        </row>
        <row r="263">
          <cell r="A263">
            <v>2450</v>
          </cell>
          <cell r="B263" t="str">
            <v>Floriculture</v>
          </cell>
        </row>
        <row r="264">
          <cell r="A264">
            <v>2460</v>
          </cell>
          <cell r="B264" t="str">
            <v>Timber Nurseries</v>
          </cell>
        </row>
        <row r="265">
          <cell r="A265">
            <v>2500</v>
          </cell>
          <cell r="B265" t="str">
            <v>Specialty Farms</v>
          </cell>
        </row>
        <row r="266">
          <cell r="A266">
            <v>2510</v>
          </cell>
          <cell r="B266" t="str">
            <v>Horse Farms</v>
          </cell>
        </row>
        <row r="267">
          <cell r="A267">
            <v>2520</v>
          </cell>
          <cell r="B267" t="str">
            <v>Dairies</v>
          </cell>
        </row>
        <row r="268">
          <cell r="A268">
            <v>2530</v>
          </cell>
          <cell r="B268" t="str">
            <v>Kennels</v>
          </cell>
        </row>
        <row r="269">
          <cell r="A269">
            <v>2540</v>
          </cell>
          <cell r="B269" t="str">
            <v>Aquaculture</v>
          </cell>
        </row>
        <row r="270">
          <cell r="A270">
            <v>2590</v>
          </cell>
          <cell r="B270" t="str">
            <v>Other</v>
          </cell>
        </row>
        <row r="271">
          <cell r="A271">
            <v>2600</v>
          </cell>
          <cell r="B271" t="str">
            <v>Other Open Lands &lt;Rural&gt;</v>
          </cell>
        </row>
        <row r="272">
          <cell r="A272">
            <v>2610</v>
          </cell>
          <cell r="B272" t="str">
            <v>Fallow Crop Land</v>
          </cell>
        </row>
        <row r="273">
          <cell r="A273">
            <v>3000</v>
          </cell>
          <cell r="B273" t="str">
            <v>RANGELAND</v>
          </cell>
        </row>
        <row r="274">
          <cell r="A274">
            <v>3100</v>
          </cell>
          <cell r="B274" t="str">
            <v>Herbaceous (Dry Prairie)</v>
          </cell>
        </row>
        <row r="275">
          <cell r="A275">
            <v>3200</v>
          </cell>
          <cell r="B275" t="str">
            <v>Shrub and Brushland</v>
          </cell>
        </row>
        <row r="276">
          <cell r="A276">
            <v>3201</v>
          </cell>
          <cell r="B276" t="str">
            <v>Class 1 - less than 25% ground cover (excluding grasses)</v>
          </cell>
        </row>
        <row r="277">
          <cell r="A277">
            <v>3202</v>
          </cell>
          <cell r="B277" t="str">
            <v>Class 2 - 26 to 50% ground cover</v>
          </cell>
        </row>
        <row r="278">
          <cell r="A278">
            <v>3203</v>
          </cell>
          <cell r="B278" t="str">
            <v>Class 3 - 51 to 75% ground cover</v>
          </cell>
        </row>
        <row r="279">
          <cell r="A279">
            <v>3204</v>
          </cell>
          <cell r="B279" t="str">
            <v>Class 4 - greater than 75% ground cover</v>
          </cell>
        </row>
        <row r="280">
          <cell r="A280">
            <v>3210</v>
          </cell>
          <cell r="B280" t="str">
            <v>Palmetto Prairies</v>
          </cell>
        </row>
        <row r="281">
          <cell r="A281">
            <v>3220</v>
          </cell>
          <cell r="B281" t="str">
            <v>Coastal Scrub</v>
          </cell>
        </row>
        <row r="282">
          <cell r="A282">
            <v>3290</v>
          </cell>
          <cell r="B282" t="str">
            <v>Other Shrubs and Brush</v>
          </cell>
        </row>
        <row r="283">
          <cell r="A283">
            <v>3300</v>
          </cell>
          <cell r="B283" t="str">
            <v>Mixed Rangeland</v>
          </cell>
        </row>
        <row r="284">
          <cell r="A284">
            <v>4000</v>
          </cell>
          <cell r="B284" t="str">
            <v>UPLAND FORESTS</v>
          </cell>
        </row>
        <row r="285">
          <cell r="A285">
            <v>4001</v>
          </cell>
          <cell r="B285" t="str">
            <v>Class 1 - 10 to 30% crown closure</v>
          </cell>
        </row>
        <row r="286">
          <cell r="A286">
            <v>4002</v>
          </cell>
          <cell r="B286" t="str">
            <v>Class 2 - 31 to 50% crown closure</v>
          </cell>
        </row>
        <row r="287">
          <cell r="A287">
            <v>4003</v>
          </cell>
          <cell r="B287" t="str">
            <v>Class 3 - 51 to 70% crown closure</v>
          </cell>
        </row>
        <row r="288">
          <cell r="A288">
            <v>4004</v>
          </cell>
          <cell r="B288" t="str">
            <v>Class 4 - greater than 70% crown closure</v>
          </cell>
        </row>
        <row r="289">
          <cell r="A289">
            <v>4100</v>
          </cell>
          <cell r="B289" t="str">
            <v>Upland Coniferous Forests</v>
          </cell>
        </row>
        <row r="290">
          <cell r="A290">
            <v>4110</v>
          </cell>
          <cell r="B290" t="str">
            <v>Pine Flatwoods</v>
          </cell>
        </row>
        <row r="291">
          <cell r="A291">
            <v>4120</v>
          </cell>
          <cell r="B291" t="str">
            <v>Longleaf Pine - Xeric Oak</v>
          </cell>
        </row>
        <row r="292">
          <cell r="A292">
            <v>4130</v>
          </cell>
          <cell r="B292" t="str">
            <v>Sand Pine</v>
          </cell>
        </row>
        <row r="293">
          <cell r="A293">
            <v>4140</v>
          </cell>
          <cell r="B293" t="str">
            <v>Pine - Mesic Oak</v>
          </cell>
        </row>
        <row r="294">
          <cell r="A294">
            <v>4150</v>
          </cell>
          <cell r="B294" t="str">
            <v>Mixed Pine</v>
          </cell>
        </row>
        <row r="295">
          <cell r="A295">
            <v>4190</v>
          </cell>
          <cell r="B295" t="str">
            <v>Other Pines</v>
          </cell>
        </row>
        <row r="296">
          <cell r="A296">
            <v>4200</v>
          </cell>
          <cell r="B296" t="str">
            <v>Upland Hardwood Forests</v>
          </cell>
        </row>
        <row r="297">
          <cell r="A297">
            <v>4210</v>
          </cell>
          <cell r="B297" t="str">
            <v>Xeric Oak</v>
          </cell>
        </row>
        <row r="298">
          <cell r="A298">
            <v>4220</v>
          </cell>
          <cell r="B298" t="str">
            <v>Brazilian Pepper</v>
          </cell>
        </row>
        <row r="299">
          <cell r="A299">
            <v>4230</v>
          </cell>
          <cell r="B299" t="str">
            <v>Oak - Pine - Hickory</v>
          </cell>
        </row>
        <row r="300">
          <cell r="A300">
            <v>4240</v>
          </cell>
          <cell r="B300" t="str">
            <v>Melaleuca</v>
          </cell>
        </row>
        <row r="301">
          <cell r="A301">
            <v>4250</v>
          </cell>
          <cell r="B301" t="str">
            <v>Temperate Hardwoods</v>
          </cell>
        </row>
        <row r="302">
          <cell r="A302">
            <v>4260</v>
          </cell>
          <cell r="B302" t="str">
            <v>Tropical Hardwoods</v>
          </cell>
        </row>
        <row r="303">
          <cell r="A303">
            <v>4270</v>
          </cell>
          <cell r="B303" t="str">
            <v>Live Oak</v>
          </cell>
        </row>
        <row r="304">
          <cell r="A304">
            <v>4280</v>
          </cell>
          <cell r="B304" t="str">
            <v>Cabbage Palm</v>
          </cell>
        </row>
        <row r="305">
          <cell r="A305">
            <v>4290</v>
          </cell>
          <cell r="B305" t="str">
            <v>Wax Myrtle - Willow</v>
          </cell>
        </row>
        <row r="306">
          <cell r="A306">
            <v>4300</v>
          </cell>
          <cell r="B306" t="str">
            <v>Upland Hardwood Forests, Continued</v>
          </cell>
        </row>
        <row r="307">
          <cell r="A307">
            <v>4310</v>
          </cell>
          <cell r="B307" t="str">
            <v>Beech - Magnolia</v>
          </cell>
        </row>
        <row r="308">
          <cell r="A308">
            <v>4320</v>
          </cell>
          <cell r="B308" t="str">
            <v>Sand Live Oak</v>
          </cell>
        </row>
        <row r="309">
          <cell r="A309">
            <v>4330</v>
          </cell>
          <cell r="B309" t="str">
            <v>Western Everglades Hardwoods</v>
          </cell>
        </row>
        <row r="310">
          <cell r="A310">
            <v>4340</v>
          </cell>
          <cell r="B310" t="str">
            <v>Hardwood - Coniferous Mixed</v>
          </cell>
        </row>
        <row r="311">
          <cell r="A311">
            <v>4350</v>
          </cell>
          <cell r="B311" t="str">
            <v>Dead Trees</v>
          </cell>
        </row>
        <row r="312">
          <cell r="A312">
            <v>4360</v>
          </cell>
          <cell r="B312" t="str">
            <v>Upland Scrub, Pine and Hardwoods</v>
          </cell>
        </row>
        <row r="313">
          <cell r="A313">
            <v>4370</v>
          </cell>
          <cell r="B313" t="str">
            <v>Australian Pines</v>
          </cell>
        </row>
        <row r="314">
          <cell r="A314">
            <v>4380</v>
          </cell>
          <cell r="B314" t="str">
            <v>Mixed Hardwoods</v>
          </cell>
        </row>
        <row r="315">
          <cell r="A315">
            <v>4390</v>
          </cell>
          <cell r="B315" t="str">
            <v>Other Hardwoods</v>
          </cell>
        </row>
        <row r="316">
          <cell r="A316">
            <v>4400</v>
          </cell>
          <cell r="B316" t="str">
            <v>Tree Plantations</v>
          </cell>
        </row>
        <row r="317">
          <cell r="A317">
            <v>4410</v>
          </cell>
          <cell r="B317" t="str">
            <v>Coniferous Plantations</v>
          </cell>
        </row>
        <row r="318">
          <cell r="A318">
            <v>4411</v>
          </cell>
          <cell r="B318" t="str">
            <v>Sand Pine Plantations</v>
          </cell>
        </row>
        <row r="319">
          <cell r="A319">
            <v>4412</v>
          </cell>
          <cell r="B319" t="str">
            <v>Christmas Tree Plantations</v>
          </cell>
        </row>
        <row r="320">
          <cell r="A320">
            <v>4420</v>
          </cell>
          <cell r="B320" t="str">
            <v>Hardwood Plantations</v>
          </cell>
        </row>
        <row r="321">
          <cell r="A321">
            <v>4421</v>
          </cell>
          <cell r="B321" t="str">
            <v>Eucalyptus Plantations</v>
          </cell>
        </row>
        <row r="322">
          <cell r="A322">
            <v>4430</v>
          </cell>
          <cell r="B322" t="str">
            <v>Forest Regeneration Areas</v>
          </cell>
        </row>
        <row r="323">
          <cell r="A323">
            <v>4440</v>
          </cell>
          <cell r="B323" t="str">
            <v>Experimental Tree Plots</v>
          </cell>
        </row>
        <row r="324">
          <cell r="A324">
            <v>4450</v>
          </cell>
          <cell r="B324" t="str">
            <v>Seed Plantations</v>
          </cell>
        </row>
        <row r="325">
          <cell r="A325">
            <v>5000</v>
          </cell>
          <cell r="B325" t="str">
            <v>WATER</v>
          </cell>
        </row>
        <row r="326">
          <cell r="A326">
            <v>5100</v>
          </cell>
          <cell r="B326" t="str">
            <v>Streams and Waterways</v>
          </cell>
        </row>
        <row r="327">
          <cell r="A327">
            <v>5200</v>
          </cell>
          <cell r="B327" t="str">
            <v>Lakes</v>
          </cell>
        </row>
        <row r="328">
          <cell r="A328">
            <v>5210</v>
          </cell>
          <cell r="B328" t="str">
            <v>Lakes larger than 500 acres (202 hectares)</v>
          </cell>
        </row>
        <row r="329">
          <cell r="A329">
            <v>5220</v>
          </cell>
          <cell r="B329" t="str">
            <v>Lakes larger than 100 acres (40 hectares)</v>
          </cell>
        </row>
        <row r="330">
          <cell r="A330">
            <v>5230</v>
          </cell>
          <cell r="B330" t="str">
            <v>Lakes larger than 10 acres (4 hectares) but less than 100 acres</v>
          </cell>
        </row>
        <row r="331">
          <cell r="A331">
            <v>5240</v>
          </cell>
          <cell r="B331" t="str">
            <v>Lakes less than 10 acres (4 hectares) which are dominant features.</v>
          </cell>
        </row>
        <row r="332">
          <cell r="A332">
            <v>5250</v>
          </cell>
          <cell r="B332" t="str">
            <v>Marshy Lakes</v>
          </cell>
        </row>
        <row r="333">
          <cell r="A333">
            <v>5300</v>
          </cell>
          <cell r="B333" t="str">
            <v>Reservoirs</v>
          </cell>
        </row>
        <row r="334">
          <cell r="A334">
            <v>5310</v>
          </cell>
          <cell r="B334" t="str">
            <v>Reservoirs larger than 500 acres (202 hectares)</v>
          </cell>
        </row>
        <row r="335">
          <cell r="A335">
            <v>5320</v>
          </cell>
          <cell r="B335" t="str">
            <v>Reservoirs larger than 100 acres (40 hectares) but less than 500 acres</v>
          </cell>
        </row>
        <row r="336">
          <cell r="A336">
            <v>5330</v>
          </cell>
          <cell r="B336" t="str">
            <v>Reservoirs larger than 10 acres (4 hectares) but less than 100 acres</v>
          </cell>
        </row>
        <row r="337">
          <cell r="A337">
            <v>5340</v>
          </cell>
          <cell r="B337" t="str">
            <v>Reservoirs less than 10 acres (4 hectares) which are dominant features</v>
          </cell>
        </row>
        <row r="338">
          <cell r="A338">
            <v>5400</v>
          </cell>
          <cell r="B338" t="str">
            <v>Bays and Estuaries</v>
          </cell>
        </row>
        <row r="339">
          <cell r="A339">
            <v>5410</v>
          </cell>
          <cell r="B339" t="str">
            <v>Embayments opening directly into the Gulf of Mexico or the Atlantic Ocean</v>
          </cell>
        </row>
        <row r="340">
          <cell r="A340">
            <v>5420</v>
          </cell>
          <cell r="B340" t="str">
            <v>Embayments not opening directly into the Gulf of Mexico or the Atlantic Ocean</v>
          </cell>
        </row>
        <row r="341">
          <cell r="A341">
            <v>5500</v>
          </cell>
          <cell r="B341" t="str">
            <v>Major Springs</v>
          </cell>
        </row>
        <row r="342">
          <cell r="A342">
            <v>5600</v>
          </cell>
          <cell r="B342" t="str">
            <v>Slough Waters</v>
          </cell>
        </row>
        <row r="343">
          <cell r="A343">
            <v>5700</v>
          </cell>
          <cell r="B343" t="str">
            <v>Major Bodies of Water</v>
          </cell>
        </row>
        <row r="344">
          <cell r="A344">
            <v>5710</v>
          </cell>
          <cell r="B344" t="str">
            <v>Atlantic Ocean</v>
          </cell>
        </row>
        <row r="345">
          <cell r="A345">
            <v>5720</v>
          </cell>
          <cell r="B345" t="str">
            <v>Gulf of Mexico</v>
          </cell>
        </row>
        <row r="346">
          <cell r="A346">
            <v>6000</v>
          </cell>
          <cell r="B346" t="str">
            <v>WETLANDS</v>
          </cell>
        </row>
        <row r="347">
          <cell r="A347">
            <v>6100</v>
          </cell>
          <cell r="B347" t="str">
            <v>Wetland Hardwood Forests</v>
          </cell>
        </row>
        <row r="348">
          <cell r="A348">
            <v>6101</v>
          </cell>
          <cell r="B348" t="str">
            <v>Class 1 - 10 to 30% crown closure</v>
          </cell>
        </row>
        <row r="349">
          <cell r="A349">
            <v>6102</v>
          </cell>
          <cell r="B349" t="str">
            <v>Class 2 - 31 to 50% crown closure</v>
          </cell>
        </row>
        <row r="350">
          <cell r="A350">
            <v>6103</v>
          </cell>
          <cell r="B350" t="str">
            <v>Class 3 - 51 to 70% crown closure</v>
          </cell>
        </row>
        <row r="351">
          <cell r="A351">
            <v>6104</v>
          </cell>
          <cell r="B351" t="str">
            <v>Class 4 - greater than 70% crown closure</v>
          </cell>
        </row>
        <row r="352">
          <cell r="A352">
            <v>6110</v>
          </cell>
          <cell r="B352" t="str">
            <v>Bay Swamps</v>
          </cell>
        </row>
        <row r="353">
          <cell r="A353">
            <v>6120</v>
          </cell>
          <cell r="B353" t="str">
            <v>Mangrove Swamps</v>
          </cell>
        </row>
        <row r="354">
          <cell r="A354">
            <v>6130</v>
          </cell>
          <cell r="B354" t="str">
            <v>Gum Swamps</v>
          </cell>
        </row>
        <row r="355">
          <cell r="A355">
            <v>6140</v>
          </cell>
          <cell r="B355" t="str">
            <v>Titi Swamps</v>
          </cell>
        </row>
        <row r="356">
          <cell r="A356">
            <v>6150</v>
          </cell>
          <cell r="B356" t="str">
            <v>Streams and Lake Swamps (Bottomland)</v>
          </cell>
        </row>
        <row r="357">
          <cell r="A357">
            <v>6160</v>
          </cell>
          <cell r="B357" t="str">
            <v>Inland Ponds and Sloughs</v>
          </cell>
        </row>
        <row r="358">
          <cell r="A358">
            <v>6170</v>
          </cell>
          <cell r="B358" t="str">
            <v>Mixed Wetland Hardwoods</v>
          </cell>
        </row>
        <row r="359">
          <cell r="A359">
            <v>6172</v>
          </cell>
          <cell r="B359" t="str">
            <v>Mixed Shrubs</v>
          </cell>
        </row>
        <row r="360">
          <cell r="A360">
            <v>6180</v>
          </cell>
          <cell r="B360" t="str">
            <v>Willow and Elderberry</v>
          </cell>
        </row>
        <row r="361">
          <cell r="A361">
            <v>6190</v>
          </cell>
          <cell r="B361" t="str">
            <v>Exotic Wetland Hardwoods</v>
          </cell>
        </row>
        <row r="362">
          <cell r="A362">
            <v>6200</v>
          </cell>
          <cell r="B362" t="str">
            <v>Wetland Coniferous Forests</v>
          </cell>
        </row>
        <row r="363">
          <cell r="A363">
            <v>6201</v>
          </cell>
          <cell r="B363" t="str">
            <v>Class 1 - 10 to 30% crown closure</v>
          </cell>
        </row>
        <row r="364">
          <cell r="A364">
            <v>6202</v>
          </cell>
          <cell r="B364" t="str">
            <v>Class 2 - 31 to 50% crown closure</v>
          </cell>
        </row>
        <row r="365">
          <cell r="A365">
            <v>6203</v>
          </cell>
          <cell r="B365" t="str">
            <v>Class 3 - 51 to 70% crown closure</v>
          </cell>
        </row>
        <row r="366">
          <cell r="A366">
            <v>6204</v>
          </cell>
          <cell r="B366" t="str">
            <v>Class 4 - greater than 70% crown closure</v>
          </cell>
        </row>
        <row r="367">
          <cell r="A367">
            <v>6210</v>
          </cell>
          <cell r="B367" t="str">
            <v>Cypress</v>
          </cell>
        </row>
        <row r="368">
          <cell r="A368">
            <v>6220</v>
          </cell>
          <cell r="B368" t="str">
            <v>Pond Pine</v>
          </cell>
        </row>
        <row r="369">
          <cell r="A369">
            <v>6230</v>
          </cell>
          <cell r="B369" t="str">
            <v>Atlantic White Cedar</v>
          </cell>
        </row>
        <row r="370">
          <cell r="A370">
            <v>6240</v>
          </cell>
          <cell r="B370" t="str">
            <v>Cypress - Pine - Cabbage Palm</v>
          </cell>
        </row>
        <row r="371">
          <cell r="A371">
            <v>6250</v>
          </cell>
          <cell r="B371" t="str">
            <v>Hydric Pine Flatwoods</v>
          </cell>
        </row>
        <row r="372">
          <cell r="A372">
            <v>6260</v>
          </cell>
          <cell r="B372" t="str">
            <v>Hydric Pine Savanna</v>
          </cell>
        </row>
        <row r="373">
          <cell r="A373">
            <v>6270</v>
          </cell>
          <cell r="B373" t="str">
            <v>Slash Pine Swamp Forest</v>
          </cell>
        </row>
        <row r="374">
          <cell r="A374">
            <v>6300</v>
          </cell>
          <cell r="B374" t="str">
            <v>Wetland Forested Mixed</v>
          </cell>
        </row>
        <row r="375">
          <cell r="A375">
            <v>6310</v>
          </cell>
          <cell r="B375" t="str">
            <v>Wetland Shrub</v>
          </cell>
        </row>
        <row r="376">
          <cell r="A376">
            <v>6400</v>
          </cell>
          <cell r="B376" t="str">
            <v>Vegetated Non-Forested Wetlands</v>
          </cell>
        </row>
        <row r="377">
          <cell r="A377">
            <v>6410</v>
          </cell>
          <cell r="B377" t="str">
            <v>Freshwater Marshes</v>
          </cell>
        </row>
        <row r="378">
          <cell r="A378">
            <v>6411</v>
          </cell>
          <cell r="B378" t="str">
            <v>Sawgrass</v>
          </cell>
        </row>
        <row r="379">
          <cell r="A379">
            <v>6412</v>
          </cell>
          <cell r="B379" t="str">
            <v>Cattail</v>
          </cell>
        </row>
        <row r="380">
          <cell r="A380">
            <v>6413</v>
          </cell>
          <cell r="B380" t="str">
            <v>Spike Rush</v>
          </cell>
        </row>
        <row r="381">
          <cell r="A381">
            <v>6414</v>
          </cell>
          <cell r="B381" t="str">
            <v>Maidencane</v>
          </cell>
        </row>
        <row r="382">
          <cell r="A382">
            <v>6415</v>
          </cell>
          <cell r="B382" t="str">
            <v>Dog fennel and low marsh grasses</v>
          </cell>
        </row>
        <row r="383">
          <cell r="A383">
            <v>6416</v>
          </cell>
          <cell r="B383" t="str">
            <v>Arrowroot</v>
          </cell>
        </row>
        <row r="384">
          <cell r="A384">
            <v>6417</v>
          </cell>
          <cell r="B384" t="str">
            <v>Freshwater Marsh with shrubs, brushes, and vines</v>
          </cell>
        </row>
        <row r="385">
          <cell r="A385">
            <v>6418</v>
          </cell>
          <cell r="B385" t="str">
            <v>Giant Cutgrass</v>
          </cell>
        </row>
        <row r="386">
          <cell r="A386">
            <v>6420</v>
          </cell>
          <cell r="B386" t="str">
            <v>Saltwater Marshes</v>
          </cell>
        </row>
        <row r="387">
          <cell r="A387">
            <v>6421</v>
          </cell>
          <cell r="B387" t="str">
            <v>Cordgrass</v>
          </cell>
        </row>
        <row r="388">
          <cell r="A388">
            <v>6422</v>
          </cell>
          <cell r="B388" t="str">
            <v>Needlerush</v>
          </cell>
        </row>
        <row r="389">
          <cell r="A389">
            <v>6430</v>
          </cell>
          <cell r="B389" t="str">
            <v>Wet Prairies</v>
          </cell>
        </row>
        <row r="390">
          <cell r="A390">
            <v>6440</v>
          </cell>
          <cell r="B390" t="str">
            <v>Emergent Aquatic Vegetation</v>
          </cell>
        </row>
        <row r="391">
          <cell r="A391">
            <v>6441</v>
          </cell>
          <cell r="B391" t="str">
            <v>Water Lettuce</v>
          </cell>
        </row>
        <row r="392">
          <cell r="A392">
            <v>6442</v>
          </cell>
          <cell r="B392" t="str">
            <v>Spatterdock</v>
          </cell>
        </row>
        <row r="393">
          <cell r="A393">
            <v>6443</v>
          </cell>
          <cell r="B393" t="str">
            <v>Water Hyacinth</v>
          </cell>
        </row>
        <row r="394">
          <cell r="A394">
            <v>6444</v>
          </cell>
          <cell r="B394" t="str">
            <v>Duckweed</v>
          </cell>
        </row>
        <row r="395">
          <cell r="A395">
            <v>6445</v>
          </cell>
          <cell r="B395" t="str">
            <v>Water Lily</v>
          </cell>
        </row>
        <row r="396">
          <cell r="A396">
            <v>6450</v>
          </cell>
          <cell r="B396" t="str">
            <v>Submergent Aquatic Vegetation</v>
          </cell>
        </row>
        <row r="397">
          <cell r="A397">
            <v>6451</v>
          </cell>
          <cell r="B397" t="str">
            <v>Hydrilla</v>
          </cell>
        </row>
        <row r="398">
          <cell r="A398">
            <v>6460</v>
          </cell>
          <cell r="B398" t="str">
            <v>Treeless Hydric Savanna</v>
          </cell>
        </row>
        <row r="399">
          <cell r="A399">
            <v>6500</v>
          </cell>
          <cell r="B399" t="str">
            <v>Non-Vegetated</v>
          </cell>
        </row>
        <row r="400">
          <cell r="A400">
            <v>6510</v>
          </cell>
          <cell r="B400" t="str">
            <v>Tidal Flats</v>
          </cell>
        </row>
        <row r="401">
          <cell r="A401">
            <v>6520</v>
          </cell>
          <cell r="B401" t="str">
            <v>Shorelines</v>
          </cell>
        </row>
        <row r="402">
          <cell r="A402">
            <v>6530</v>
          </cell>
          <cell r="B402" t="str">
            <v>Intermittent Ponds</v>
          </cell>
        </row>
        <row r="403">
          <cell r="A403">
            <v>6540</v>
          </cell>
          <cell r="B403" t="str">
            <v>Oyster Bars</v>
          </cell>
        </row>
        <row r="404">
          <cell r="A404">
            <v>7000</v>
          </cell>
          <cell r="B404" t="str">
            <v>BARREN LAND</v>
          </cell>
        </row>
        <row r="405">
          <cell r="A405">
            <v>7100</v>
          </cell>
          <cell r="B405" t="str">
            <v>Beaches Other Than Swimming Beaches</v>
          </cell>
        </row>
        <row r="406">
          <cell r="A406">
            <v>7200</v>
          </cell>
          <cell r="B406" t="str">
            <v>Sand Other Than Beaches</v>
          </cell>
        </row>
        <row r="407">
          <cell r="A407">
            <v>7300</v>
          </cell>
          <cell r="B407" t="str">
            <v>Exposed Rock</v>
          </cell>
        </row>
        <row r="408">
          <cell r="A408">
            <v>7310</v>
          </cell>
          <cell r="B408" t="str">
            <v>Exposed Rock with Marsh Grasses</v>
          </cell>
        </row>
        <row r="409">
          <cell r="A409">
            <v>7400</v>
          </cell>
          <cell r="B409" t="str">
            <v>Disturbed Land</v>
          </cell>
        </row>
        <row r="410">
          <cell r="A410">
            <v>7410</v>
          </cell>
          <cell r="B410" t="str">
            <v>Rural land in transition without positive indicators of intended activity</v>
          </cell>
        </row>
        <row r="411">
          <cell r="A411">
            <v>7420</v>
          </cell>
          <cell r="B411" t="str">
            <v>Borrow Areas</v>
          </cell>
        </row>
        <row r="412">
          <cell r="A412">
            <v>7430</v>
          </cell>
          <cell r="B412" t="str">
            <v>Spoil Areas</v>
          </cell>
        </row>
        <row r="413">
          <cell r="A413">
            <v>7440</v>
          </cell>
          <cell r="B413" t="str">
            <v>Fill Areas &lt;Highways-Railways&gt;</v>
          </cell>
        </row>
        <row r="414">
          <cell r="A414">
            <v>7450</v>
          </cell>
          <cell r="B414" t="str">
            <v>Burned Areas</v>
          </cell>
        </row>
        <row r="415">
          <cell r="A415">
            <v>7460</v>
          </cell>
          <cell r="B415" t="str">
            <v>Abandoned Railways</v>
          </cell>
        </row>
        <row r="416">
          <cell r="A416">
            <v>7470</v>
          </cell>
          <cell r="B416" t="str">
            <v>Dikes and Levees</v>
          </cell>
        </row>
        <row r="417">
          <cell r="A417">
            <v>8000</v>
          </cell>
          <cell r="B417" t="str">
            <v>TRANSPORTATION, COMMUNICATION AND UTILITIES</v>
          </cell>
        </row>
        <row r="418">
          <cell r="A418">
            <v>8100</v>
          </cell>
          <cell r="B418" t="str">
            <v>Transportation</v>
          </cell>
        </row>
        <row r="419">
          <cell r="A419">
            <v>8110</v>
          </cell>
          <cell r="B419" t="str">
            <v>Airports</v>
          </cell>
        </row>
        <row r="420">
          <cell r="A420">
            <v>8111</v>
          </cell>
          <cell r="B420" t="str">
            <v>Commercial</v>
          </cell>
        </row>
        <row r="421">
          <cell r="A421">
            <v>8112</v>
          </cell>
          <cell r="B421" t="str">
            <v>General Aviation</v>
          </cell>
        </row>
        <row r="422">
          <cell r="A422">
            <v>8113</v>
          </cell>
          <cell r="B422" t="str">
            <v>Private</v>
          </cell>
        </row>
        <row r="423">
          <cell r="A423">
            <v>8114</v>
          </cell>
          <cell r="B423" t="str">
            <v>Abandoned</v>
          </cell>
        </row>
        <row r="424">
          <cell r="A424">
            <v>8120</v>
          </cell>
          <cell r="B424" t="str">
            <v>Railroads</v>
          </cell>
        </row>
        <row r="425">
          <cell r="A425">
            <v>8121</v>
          </cell>
          <cell r="B425" t="str">
            <v>Holding and Trans-shipment Yards</v>
          </cell>
        </row>
        <row r="426">
          <cell r="A426">
            <v>8122</v>
          </cell>
          <cell r="B426" t="str">
            <v>Repair Facilities</v>
          </cell>
        </row>
        <row r="427">
          <cell r="A427">
            <v>8123</v>
          </cell>
          <cell r="B427" t="str">
            <v>Associated Buildings</v>
          </cell>
        </row>
        <row r="428">
          <cell r="A428">
            <v>8130</v>
          </cell>
          <cell r="B428" t="str">
            <v>Bus and Truck Terminals</v>
          </cell>
        </row>
        <row r="429">
          <cell r="A429">
            <v>8131</v>
          </cell>
          <cell r="B429" t="str">
            <v>Bus (Commercial)</v>
          </cell>
        </row>
        <row r="430">
          <cell r="A430">
            <v>8132</v>
          </cell>
          <cell r="B430" t="str">
            <v>Bus (Government, schools, city service)</v>
          </cell>
        </row>
        <row r="431">
          <cell r="A431">
            <v>8133</v>
          </cell>
          <cell r="B431" t="str">
            <v>Truck Terminals</v>
          </cell>
        </row>
        <row r="432">
          <cell r="A432">
            <v>8140</v>
          </cell>
          <cell r="B432" t="str">
            <v>Roads and Highways</v>
          </cell>
        </row>
        <row r="433">
          <cell r="A433">
            <v>8141</v>
          </cell>
          <cell r="B433" t="str">
            <v>Limited Access (Interstate system)</v>
          </cell>
        </row>
        <row r="434">
          <cell r="A434">
            <v>8142</v>
          </cell>
          <cell r="B434" t="str">
            <v>Divided Highways (Federal-State)</v>
          </cell>
        </row>
        <row r="435">
          <cell r="A435">
            <v>8143</v>
          </cell>
          <cell r="B435" t="str">
            <v>Two-Lane Highways (State)</v>
          </cell>
        </row>
        <row r="436">
          <cell r="A436">
            <v>8144</v>
          </cell>
          <cell r="B436" t="str">
            <v>County Maintained</v>
          </cell>
        </row>
        <row r="437">
          <cell r="A437">
            <v>8145</v>
          </cell>
          <cell r="B437" t="str">
            <v>Graded and Drained</v>
          </cell>
        </row>
        <row r="438">
          <cell r="A438">
            <v>8146</v>
          </cell>
          <cell r="B438" t="str">
            <v>Primitive/Trails</v>
          </cell>
        </row>
        <row r="439">
          <cell r="A439">
            <v>8150</v>
          </cell>
          <cell r="B439" t="str">
            <v>Port Facilities</v>
          </cell>
        </row>
        <row r="440">
          <cell r="A440">
            <v>8151</v>
          </cell>
          <cell r="B440" t="str">
            <v>Wharves</v>
          </cell>
        </row>
        <row r="441">
          <cell r="A441">
            <v>8152</v>
          </cell>
          <cell r="B441" t="str">
            <v>Piers</v>
          </cell>
        </row>
        <row r="442">
          <cell r="A442">
            <v>8153</v>
          </cell>
          <cell r="B442" t="str">
            <v>Terminals (Cargo)</v>
          </cell>
        </row>
        <row r="443">
          <cell r="A443">
            <v>8154</v>
          </cell>
          <cell r="B443" t="str">
            <v>Terminals (Passenger)</v>
          </cell>
        </row>
        <row r="444">
          <cell r="A444">
            <v>8155</v>
          </cell>
          <cell r="B444" t="str">
            <v>Repair Facilities</v>
          </cell>
        </row>
        <row r="445">
          <cell r="A445">
            <v>8156</v>
          </cell>
          <cell r="B445" t="str">
            <v>Shipyards (Building-Fabrication)</v>
          </cell>
        </row>
        <row r="446">
          <cell r="A446">
            <v>8157</v>
          </cell>
          <cell r="B446" t="str">
            <v>Ship Chandlers</v>
          </cell>
        </row>
        <row r="447">
          <cell r="A447">
            <v>8158</v>
          </cell>
          <cell r="B447" t="str">
            <v>Port Administration and Port Services</v>
          </cell>
        </row>
        <row r="448">
          <cell r="A448">
            <v>8159</v>
          </cell>
          <cell r="B448" t="str">
            <v>Facilities Under Construction</v>
          </cell>
        </row>
        <row r="449">
          <cell r="A449">
            <v>8160</v>
          </cell>
          <cell r="B449" t="str">
            <v>Canals and Locks</v>
          </cell>
        </row>
        <row r="450">
          <cell r="A450">
            <v>8161</v>
          </cell>
          <cell r="B450" t="str">
            <v>Locks</v>
          </cell>
        </row>
        <row r="451">
          <cell r="A451">
            <v>8162</v>
          </cell>
          <cell r="B451" t="str">
            <v>Power Supply Buildings</v>
          </cell>
        </row>
        <row r="452">
          <cell r="A452">
            <v>8170</v>
          </cell>
          <cell r="B452" t="str">
            <v>Oil, Water or Gas Long Distance Transmission Lines</v>
          </cell>
        </row>
        <row r="453">
          <cell r="A453">
            <v>8171</v>
          </cell>
          <cell r="B453" t="str">
            <v>Pipe Lines</v>
          </cell>
        </row>
        <row r="454">
          <cell r="A454">
            <v>8172</v>
          </cell>
          <cell r="B454" t="str">
            <v>Pump Stations</v>
          </cell>
        </row>
        <row r="455">
          <cell r="A455">
            <v>8180</v>
          </cell>
          <cell r="B455" t="str">
            <v>Auto Parking Facilities &lt;When not directly related to other land use&gt;</v>
          </cell>
        </row>
        <row r="456">
          <cell r="A456">
            <v>8190</v>
          </cell>
          <cell r="B456" t="str">
            <v>Transportation Facilities Under Construction</v>
          </cell>
        </row>
        <row r="457">
          <cell r="A457">
            <v>8191</v>
          </cell>
          <cell r="B457" t="str">
            <v>Highways</v>
          </cell>
        </row>
        <row r="458">
          <cell r="A458">
            <v>8192</v>
          </cell>
          <cell r="B458" t="str">
            <v>Railroads</v>
          </cell>
        </row>
        <row r="459">
          <cell r="A459">
            <v>8193</v>
          </cell>
          <cell r="B459" t="str">
            <v>Airports</v>
          </cell>
        </row>
        <row r="460">
          <cell r="A460">
            <v>8194</v>
          </cell>
          <cell r="B460" t="str">
            <v>Port Facilities</v>
          </cell>
        </row>
        <row r="461">
          <cell r="A461">
            <v>8195</v>
          </cell>
          <cell r="B461" t="str">
            <v>Pipe Lines</v>
          </cell>
        </row>
        <row r="462">
          <cell r="A462">
            <v>8200</v>
          </cell>
          <cell r="B462" t="str">
            <v>Communications</v>
          </cell>
        </row>
        <row r="463">
          <cell r="A463">
            <v>8210</v>
          </cell>
          <cell r="B463" t="str">
            <v>Transmission Towers</v>
          </cell>
        </row>
        <row r="464">
          <cell r="A464">
            <v>8211</v>
          </cell>
          <cell r="B464" t="str">
            <v>Microwave</v>
          </cell>
        </row>
        <row r="465">
          <cell r="A465">
            <v>8212</v>
          </cell>
          <cell r="B465" t="str">
            <v>Radio/Television</v>
          </cell>
        </row>
        <row r="466">
          <cell r="A466">
            <v>8213</v>
          </cell>
          <cell r="B466" t="str">
            <v>Antenna Farms</v>
          </cell>
        </row>
        <row r="467">
          <cell r="A467">
            <v>8214</v>
          </cell>
          <cell r="B467" t="str">
            <v>Navigational Systems (i.e., Loran, ILS)</v>
          </cell>
        </row>
        <row r="468">
          <cell r="A468">
            <v>8220</v>
          </cell>
          <cell r="B468" t="str">
            <v>Communication Facilities</v>
          </cell>
        </row>
        <row r="469">
          <cell r="A469">
            <v>8221</v>
          </cell>
          <cell r="B469" t="str">
            <v>Telephone</v>
          </cell>
        </row>
        <row r="470">
          <cell r="A470">
            <v>8222</v>
          </cell>
          <cell r="B470" t="str">
            <v>Radio</v>
          </cell>
        </row>
        <row r="471">
          <cell r="A471">
            <v>8223</v>
          </cell>
          <cell r="B471" t="str">
            <v>Television</v>
          </cell>
        </row>
        <row r="472">
          <cell r="A472">
            <v>8290</v>
          </cell>
          <cell r="B472" t="str">
            <v>Communication Facilities under Construction</v>
          </cell>
        </row>
        <row r="473">
          <cell r="A473">
            <v>8300</v>
          </cell>
          <cell r="B473" t="str">
            <v>Utilities</v>
          </cell>
        </row>
        <row r="474">
          <cell r="A474">
            <v>8310</v>
          </cell>
          <cell r="B474" t="str">
            <v>Electric Power Facilities</v>
          </cell>
        </row>
        <row r="475">
          <cell r="A475">
            <v>8311</v>
          </cell>
          <cell r="B475" t="str">
            <v>Thermal</v>
          </cell>
        </row>
        <row r="476">
          <cell r="A476">
            <v>8312</v>
          </cell>
          <cell r="B476" t="str">
            <v>Gas Turbine</v>
          </cell>
        </row>
        <row r="477">
          <cell r="A477">
            <v>8313</v>
          </cell>
          <cell r="B477" t="str">
            <v>Nuclear</v>
          </cell>
        </row>
        <row r="478">
          <cell r="A478">
            <v>8314</v>
          </cell>
          <cell r="B478" t="str">
            <v>Hydro</v>
          </cell>
        </row>
        <row r="479">
          <cell r="A479">
            <v>8315</v>
          </cell>
          <cell r="B479" t="str">
            <v>Sub-Stations</v>
          </cell>
        </row>
        <row r="480">
          <cell r="A480">
            <v>8320</v>
          </cell>
          <cell r="B480" t="str">
            <v>Electrical Power Transmission Lines</v>
          </cell>
        </row>
        <row r="481">
          <cell r="A481">
            <v>8321</v>
          </cell>
          <cell r="B481" t="str">
            <v>Trunk</v>
          </cell>
        </row>
        <row r="482">
          <cell r="A482">
            <v>8322</v>
          </cell>
          <cell r="B482" t="str">
            <v>Feeder</v>
          </cell>
        </row>
        <row r="483">
          <cell r="A483">
            <v>8330</v>
          </cell>
          <cell r="B483" t="str">
            <v>Water Supply Plants</v>
          </cell>
        </row>
        <row r="484">
          <cell r="A484">
            <v>8331</v>
          </cell>
          <cell r="B484" t="str">
            <v>Treatment Plants</v>
          </cell>
        </row>
        <row r="485">
          <cell r="A485">
            <v>8332</v>
          </cell>
          <cell r="B485" t="str">
            <v>Settling Plants</v>
          </cell>
        </row>
        <row r="486">
          <cell r="A486">
            <v>8333</v>
          </cell>
          <cell r="B486" t="str">
            <v>Water Tanks</v>
          </cell>
        </row>
        <row r="487">
          <cell r="A487">
            <v>8334</v>
          </cell>
          <cell r="B487" t="str">
            <v>Well Fields</v>
          </cell>
        </row>
        <row r="488">
          <cell r="A488">
            <v>8335</v>
          </cell>
          <cell r="B488" t="str">
            <v>Pumping Stations</v>
          </cell>
        </row>
        <row r="489">
          <cell r="A489">
            <v>8340</v>
          </cell>
          <cell r="B489" t="str">
            <v>Sewage Treatment</v>
          </cell>
        </row>
        <row r="490">
          <cell r="A490">
            <v>8341</v>
          </cell>
          <cell r="B490" t="str">
            <v>Treatment Plants</v>
          </cell>
        </row>
        <row r="491">
          <cell r="A491">
            <v>8342</v>
          </cell>
          <cell r="B491" t="str">
            <v>Lift Stations</v>
          </cell>
        </row>
        <row r="492">
          <cell r="A492">
            <v>8343</v>
          </cell>
          <cell r="B492" t="str">
            <v>Aeration Fields</v>
          </cell>
        </row>
        <row r="493">
          <cell r="A493">
            <v>8350</v>
          </cell>
          <cell r="B493" t="str">
            <v>Solid Waste Disposal</v>
          </cell>
        </row>
        <row r="494">
          <cell r="A494">
            <v>8390</v>
          </cell>
          <cell r="B494" t="str">
            <v>Utilities Under Construction</v>
          </cell>
        </row>
        <row r="495">
          <cell r="A495">
            <v>9000</v>
          </cell>
          <cell r="B495" t="str">
            <v>SPECIAL CLASSIFICATIONS</v>
          </cell>
        </row>
        <row r="496">
          <cell r="A496">
            <v>9100</v>
          </cell>
          <cell r="B496" t="str">
            <v>Vegetation</v>
          </cell>
        </row>
        <row r="497">
          <cell r="A497">
            <v>9110</v>
          </cell>
          <cell r="B497" t="str">
            <v>Sea Grass</v>
          </cell>
        </row>
        <row r="498">
          <cell r="A498">
            <v>9111</v>
          </cell>
          <cell r="B498" t="str">
            <v>Sea Grass, Sparse - Medium</v>
          </cell>
        </row>
        <row r="499">
          <cell r="A499">
            <v>9112</v>
          </cell>
          <cell r="B499" t="str">
            <v>Sea Grass, Dense</v>
          </cell>
        </row>
        <row r="500">
          <cell r="A500">
            <v>9113</v>
          </cell>
          <cell r="B500" t="str">
            <v>Sea Grass, Patchy</v>
          </cell>
        </row>
      </sheetData>
      <sheetData sheetId="5"/>
      <sheetData sheetId="6"/>
      <sheetData sheetId="7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Perry" refreshedDate="44130.485527430559" createdVersion="4" refreshedVersion="4" minRefreshableVersion="3" recordCount="4068" xr:uid="{00000000-000A-0000-FFFF-FFFF08000000}">
  <cacheSource type="worksheet">
    <worksheetSource ref="A1:AX4069" sheet="GIS Load Estimation"/>
  </cacheSource>
  <cacheFields count="50">
    <cacheField name="OBJECTID" numFmtId="11">
      <sharedItems containsSemiMixedTypes="0" containsString="0" containsNumber="1" containsInteger="1" minValue="540000" maxValue="1200000"/>
    </cacheField>
    <cacheField name="FID_IRL_LETv3_P" numFmtId="11">
      <sharedItems containsSemiMixedTypes="0" containsString="0" containsNumber="1" containsInteger="1" minValue="730000" maxValue="930000"/>
    </cacheField>
    <cacheField name="FID_IRL_LETv3" numFmtId="11">
      <sharedItems containsSemiMixedTypes="0" containsString="0" containsNumber="1" containsInteger="1" minValue="730000" maxValue="930000"/>
    </cacheField>
    <cacheField name="BMAP" numFmtId="0">
      <sharedItems count="2">
        <s v="Central IRL"/>
        <s v="North IRL"/>
      </sharedItems>
    </cacheField>
    <cacheField name="PZ" numFmtId="0">
      <sharedItems count="2">
        <s v="A"/>
        <s v="B"/>
      </sharedItems>
    </cacheField>
    <cacheField name="SegGroup" numFmtId="0">
      <sharedItems/>
    </cacheField>
    <cacheField name="Segment" numFmtId="0">
      <sharedItems/>
    </cacheField>
    <cacheField name="TN_Reduction" numFmtId="0">
      <sharedItems containsSemiMixedTypes="0" containsString="0" containsNumber="1" minValue="0.36" maxValue="0.56000000000000005"/>
    </cacheField>
    <cacheField name="TP_Reduction" numFmtId="0">
      <sharedItems containsSemiMixedTypes="0" containsString="0" containsNumber="1" minValue="0.48" maxValue="0.48"/>
    </cacheField>
    <cacheField name="Entity" numFmtId="0">
      <sharedItems/>
    </cacheField>
    <cacheField name="Acres" numFmtId="0">
      <sharedItems containsSemiMixedTypes="0" containsString="0" containsNumber="1" minValue="9.10905359E-7" maxValue="0.54361522843406995"/>
    </cacheField>
    <cacheField name="Annual_Tot_Vol_Norm" numFmtId="0">
      <sharedItems containsSemiMixedTypes="0" containsString="0" containsNumber="1" minValue="3151.9799072206902" maxValue="3992.6196216345902"/>
    </cacheField>
    <cacheField name="Annual_Tot_TN_Norm" numFmtId="0">
      <sharedItems containsSemiMixedTypes="0" containsString="0" containsNumber="1" minValue="6.2304339727543701" maxValue="11.9750719897577"/>
    </cacheField>
    <cacheField name="Annual_Tot_TP_Norm" numFmtId="0">
      <sharedItems containsSemiMixedTypes="0" containsString="0" containsNumber="1" minValue="0.84686927023515002" maxValue="2.11502450100047"/>
    </cacheField>
    <cacheField name="TN_Load" numFmtId="0">
      <sharedItems containsSemiMixedTypes="0" containsString="0" containsNumber="1" minValue="9.1203528507219997E-6" maxValue="5.8340609235362102"/>
    </cacheField>
    <cacheField name="TP_Load" numFmtId="0">
      <sharedItems containsSemiMixedTypes="0" containsString="0" containsNumber="1" minValue="1.473877190314E-6" maxValue="1.0599952444973"/>
    </cacheField>
    <cacheField name="Volume" numFmtId="0">
      <sharedItems containsSemiMixedTypes="0" containsString="0" containsNumber="1" minValue="3.5125203438400002E-3" maxValue="2092.2146825086302"/>
    </cacheField>
    <cacheField name="LC2015" numFmtId="0">
      <sharedItems containsSemiMixedTypes="0" containsString="0" containsNumber="1" containsInteger="1" minValue="1200" maxValue="8140"/>
    </cacheField>
    <cacheField name="LC2015_Description" numFmtId="0">
      <sharedItems/>
    </cacheField>
    <cacheField name="LC2015_DEP" numFmtId="0">
      <sharedItems containsSemiMixedTypes="0" containsString="0" containsNumber="1" containsInteger="1" minValue="1200" maxValue="8140"/>
    </cacheField>
    <cacheField name="Overlaps" numFmtId="0">
      <sharedItems/>
    </cacheField>
    <cacheField name="Stakeholder" numFmtId="0">
      <sharedItems/>
    </cacheField>
    <cacheField name="Ag" numFmtId="0">
      <sharedItems containsNonDate="0" containsString="0" containsBlank="1"/>
    </cacheField>
    <cacheField name="Ag_toUrban" numFmtId="0">
      <sharedItems containsNonDate="0" containsString="0" containsBlank="1"/>
    </cacheField>
    <cacheField name="Natural" numFmtId="0">
      <sharedItems containsBlank="1"/>
    </cacheField>
    <cacheField name="C1_Diverts" numFmtId="0">
      <sharedItems containsSemiMixedTypes="0" containsString="0" containsNumber="1" containsInteger="1" minValue="0" maxValue="0"/>
    </cacheField>
    <cacheField name="C1_Remains" numFmtId="0">
      <sharedItems containsSemiMixedTypes="0" containsString="0" containsNumber="1" containsInteger="1" minValue="1" maxValue="1"/>
    </cacheField>
    <cacheField name="TN_C1" numFmtId="0">
      <sharedItems containsSemiMixedTypes="0" containsString="0" containsNumber="1" minValue="9.1203528507219997E-6" maxValue="5.8340609235362102"/>
    </cacheField>
    <cacheField name="TP_C1" numFmtId="0">
      <sharedItems containsSemiMixedTypes="0" containsString="0" containsNumber="1" minValue="1.473877190314E-6" maxValue="1.0599952444973"/>
    </cacheField>
    <cacheField name="Vol_C1" numFmtId="0">
      <sharedItems containsSemiMixedTypes="0" containsString="0" containsNumber="1" minValue="3.51252034206E-3" maxValue="2092.2146825086302"/>
    </cacheField>
    <cacheField name="Duplicates" numFmtId="0">
      <sharedItems containsNonDate="0" containsString="0" containsBlank="1"/>
    </cacheField>
    <cacheField name="NEAR_FID" numFmtId="0">
      <sharedItems containsSemiMixedTypes="0" containsString="0" containsNumber="1" containsInteger="1" minValue="-1" maxValue="-1"/>
    </cacheField>
    <cacheField name="NEAR_DIST" numFmtId="0">
      <sharedItems containsSemiMixedTypes="0" containsString="0" containsNumber="1" containsInteger="1" minValue="-1" maxValue="-1"/>
    </cacheField>
    <cacheField name="NEAR_X" numFmtId="0">
      <sharedItems containsSemiMixedTypes="0" containsString="0" containsNumber="1" containsInteger="1" minValue="-1" maxValue="-1"/>
    </cacheField>
    <cacheField name="NEAR_Y" numFmtId="0">
      <sharedItems containsSemiMixedTypes="0" containsString="0" containsNumber="1" containsInteger="1" minValue="-1" maxValue="-1"/>
    </cacheField>
    <cacheField name="NEAR_ANGLE" numFmtId="0">
      <sharedItems containsSemiMixedTypes="0" containsString="0" containsNumber="1" containsInteger="1" minValue="0" maxValue="0"/>
    </cacheField>
    <cacheField name="Lat" numFmtId="0">
      <sharedItems containsNonDate="0" containsString="0" containsBlank="1"/>
    </cacheField>
    <cacheField name="Long" numFmtId="0">
      <sharedItems containsNonDate="0" containsString="0" containsBlank="1"/>
    </cacheField>
    <cacheField name="Zone" numFmtId="0">
      <sharedItems/>
    </cacheField>
    <cacheField name="FID_Paradise_Park_" numFmtId="0">
      <sharedItems containsSemiMixedTypes="0" containsString="0" containsNumber="1" containsInteger="1" minValue="-1" maxValue="-1"/>
    </cacheField>
    <cacheField name="FileName" numFmtId="0">
      <sharedItems containsNonDate="0" containsString="0" containsBlank="1"/>
    </cacheField>
    <cacheField name="DACS_LU" numFmtId="0">
      <sharedItems containsNonDate="0" containsString="0" containsBlank="1"/>
    </cacheField>
    <cacheField name="FID_Combined" numFmtId="0">
      <sharedItems containsSemiMixedTypes="0" containsString="0" containsNumber="1" containsInteger="1" minValue="578" maxValue="580"/>
    </cacheField>
    <cacheField name="ProjNumber" numFmtId="0">
      <sharedItems count="3">
        <s v="TI-01-N"/>
        <s v="TI-02-C"/>
        <s v="TI-02-N"/>
      </sharedItems>
    </cacheField>
    <cacheField name="ProjName" numFmtId="0">
      <sharedItems containsBlank="1"/>
    </cacheField>
    <cacheField name="ProjEntity" numFmtId="0">
      <sharedItems count="1">
        <s v="Town of Indialantic"/>
      </sharedItems>
    </cacheField>
    <cacheField name="ProjAcres" numFmtId="0">
      <sharedItems containsSemiMixedTypes="0" containsString="0" containsNumber="1" minValue="132.71029999999999" maxValue="132.71029999999999"/>
    </cacheField>
    <cacheField name="Shape_Length" numFmtId="0">
      <sharedItems containsSemiMixedTypes="0" containsString="0" containsNumber="1" minValue="0.34491501712234002" maxValue="258.809994538669"/>
    </cacheField>
    <cacheField name="Shape_Area" numFmtId="0">
      <sharedItems containsSemiMixedTypes="0" containsString="0" containsNumber="1" minValue="3.6863032003899999E-3" maxValue="2199.93277850287"/>
    </cacheField>
    <cacheField name="vol_c1_ACFT" numFmtId="0">
      <sharedItems containsSemiMixedTypes="0" containsString="0" containsNumber="1" minValue="2.8487593999999998E-6" maxValue="1.696848890899999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068">
  <r>
    <n v="550000"/>
    <n v="870000"/>
    <n v="870000"/>
    <x v="0"/>
    <x v="0"/>
    <s v="IR12-21"/>
    <s v="62-304.520 (7), F.A.C."/>
    <n v="0.56000000000000005"/>
    <n v="0.48"/>
    <s v="Town of Indialantic"/>
    <n v="1.120464723793E-2"/>
    <n v="3904.6216711914999"/>
    <n v="10.5526168663775"/>
    <n v="1.4138861688273601"/>
    <n v="0.11823834942488"/>
    <n v="1.5842095756310001E-2"/>
    <n v="43.749908423312597"/>
    <n v="8140"/>
    <s v="Roads and Highways"/>
    <n v="8140"/>
    <s v="Town of Indialantic              Brevard County"/>
    <s v="Town of Indialantic"/>
    <m/>
    <m/>
    <m/>
    <n v="0"/>
    <n v="1"/>
    <n v="0.11823834942488"/>
    <n v="1.5842095756310001E-2"/>
    <n v="48.966882325902297"/>
    <m/>
    <n v="-1"/>
    <n v="-1"/>
    <n v="-1"/>
    <n v="-1"/>
    <n v="0"/>
    <m/>
    <m/>
    <s v="Central IRL A"/>
    <n v="-1"/>
    <m/>
    <m/>
    <n v="579"/>
    <x v="0"/>
    <m/>
    <x v="0"/>
    <n v="132.71029999999999"/>
    <n v="61.746306287684703"/>
    <n v="45.343598635580101"/>
    <n v="3.9713611000000003E-2"/>
  </r>
  <r>
    <n v="550000"/>
    <n v="870000"/>
    <n v="870000"/>
    <x v="0"/>
    <x v="0"/>
    <s v="IR12-21"/>
    <s v="62-304.520 (7), F.A.C."/>
    <n v="0.56000000000000005"/>
    <n v="0.48"/>
    <s v="Town of Indialantic"/>
    <n v="2.41759233073E-2"/>
    <n v="3904.6216711914999"/>
    <n v="10.5526168663775"/>
    <n v="1.4138861688273601"/>
    <n v="0.25511925605294"/>
    <n v="3.4182003582830002E-2"/>
    <n v="94.397834066778501"/>
    <n v="1300"/>
    <s v="Residential, High Density"/>
    <n v="1300"/>
    <s v="Town of Indialantic              Brevard County"/>
    <s v="Town of Indialantic"/>
    <m/>
    <m/>
    <m/>
    <n v="0"/>
    <n v="1"/>
    <n v="0.25511925605294"/>
    <n v="3.4182003582830002E-2"/>
    <n v="94.397834066777705"/>
    <m/>
    <n v="-1"/>
    <n v="-1"/>
    <n v="-1"/>
    <n v="-1"/>
    <n v="0"/>
    <m/>
    <m/>
    <s v="Central IRL A"/>
    <n v="-1"/>
    <m/>
    <m/>
    <n v="579"/>
    <x v="0"/>
    <m/>
    <x v="0"/>
    <n v="132.71029999999999"/>
    <n v="56.704789198412698"/>
    <n v="97.836490503628397"/>
    <n v="7.6559476099999996E-2"/>
  </r>
  <r>
    <n v="550000"/>
    <n v="880000"/>
    <n v="880000"/>
    <x v="0"/>
    <x v="0"/>
    <s v="IR12-21"/>
    <s v="62-304.520 (7), F.A.C."/>
    <n v="0.56000000000000005"/>
    <n v="0.48"/>
    <s v="Town of Indialantic"/>
    <n v="3.0104342001000001E-3"/>
    <n v="3903.3527211239798"/>
    <n v="10.8205327019461"/>
    <n v="1.4240112852973199"/>
    <n v="3.257450170923E-2"/>
    <n v="4.2868922745799998E-3"/>
    <n v="11.750786526724999"/>
    <n v="1400"/>
    <s v="Commercial and Services"/>
    <n v="1400"/>
    <s v="Town of Indialantic              Brevard County"/>
    <s v="Town of Indialantic"/>
    <m/>
    <m/>
    <m/>
    <n v="0"/>
    <n v="1"/>
    <n v="3.257450170923E-2"/>
    <n v="4.2868922745799998E-3"/>
    <n v="11.750786526726699"/>
    <m/>
    <n v="-1"/>
    <n v="-1"/>
    <n v="-1"/>
    <n v="-1"/>
    <n v="0"/>
    <m/>
    <m/>
    <s v="Central IRL A"/>
    <n v="-1"/>
    <m/>
    <m/>
    <n v="579"/>
    <x v="0"/>
    <m/>
    <x v="0"/>
    <n v="132.71029999999999"/>
    <n v="21.024972685034601"/>
    <n v="12.182794976888999"/>
    <n v="9.5302405000000003E-3"/>
  </r>
  <r>
    <n v="550000"/>
    <n v="880000"/>
    <n v="880000"/>
    <x v="0"/>
    <x v="0"/>
    <s v="IR12-21"/>
    <s v="62-304.520 (7), F.A.C."/>
    <n v="0.56000000000000005"/>
    <n v="0.48"/>
    <s v="Town of Indialantic"/>
    <n v="3.5459627534000001E-3"/>
    <n v="3903.3527211239798"/>
    <n v="10.8205327019461"/>
    <n v="1.4240112852973199"/>
    <n v="3.8369205933050002E-2"/>
    <n v="5.04949097808E-3"/>
    <n v="13.841143362492"/>
    <n v="8140"/>
    <s v="Roads and Highways"/>
    <n v="8140"/>
    <s v="Town of Indialantic              Brevard County"/>
    <s v="Town of Indialantic"/>
    <m/>
    <m/>
    <m/>
    <n v="0"/>
    <n v="1"/>
    <n v="3.8369205933050002E-2"/>
    <n v="5.04949097808E-3"/>
    <n v="18.916359710857002"/>
    <m/>
    <n v="-1"/>
    <n v="-1"/>
    <n v="-1"/>
    <n v="-1"/>
    <n v="0"/>
    <m/>
    <m/>
    <s v="Central IRL A"/>
    <n v="-1"/>
    <m/>
    <m/>
    <n v="579"/>
    <x v="0"/>
    <m/>
    <x v="0"/>
    <n v="132.71029999999999"/>
    <n v="28.353378720788498"/>
    <n v="14.3500021421927"/>
    <n v="1.5341735400000001E-2"/>
  </r>
  <r>
    <n v="550000"/>
    <n v="880000"/>
    <n v="880000"/>
    <x v="0"/>
    <x v="0"/>
    <s v="IR12-21"/>
    <s v="62-304.520 (7), F.A.C."/>
    <n v="0.56000000000000005"/>
    <n v="0.48"/>
    <s v="Town of Indialantic"/>
    <n v="5.7534036949000004E-4"/>
    <n v="3903.3527211239798"/>
    <n v="10.8205327019461"/>
    <n v="1.4240112852973199"/>
    <n v="6.2254892828799997E-3"/>
    <n v="8.1929117904000004E-4"/>
    <n v="2.2457563968446799"/>
    <n v="1430"/>
    <s v="Professional Services"/>
    <n v="1430"/>
    <s v="Town of Indialantic              Brevard County"/>
    <s v="Town of Indialantic"/>
    <m/>
    <m/>
    <m/>
    <n v="0"/>
    <n v="1"/>
    <n v="6.2254892828799997E-3"/>
    <n v="8.1929117904000004E-4"/>
    <n v="2.2457563968447598"/>
    <m/>
    <n v="-1"/>
    <n v="-1"/>
    <n v="-1"/>
    <n v="-1"/>
    <n v="0"/>
    <m/>
    <m/>
    <s v="Central IRL A"/>
    <n v="-1"/>
    <m/>
    <m/>
    <n v="579"/>
    <x v="0"/>
    <m/>
    <x v="0"/>
    <n v="132.71029999999999"/>
    <n v="8.7811872066851198"/>
    <n v="2.3283198693609499"/>
    <n v="1.8213757999999999E-3"/>
  </r>
  <r>
    <n v="550000"/>
    <n v="890000"/>
    <n v="890000"/>
    <x v="0"/>
    <x v="0"/>
    <s v="IR12-21"/>
    <s v="62-304.520 (7), F.A.C."/>
    <n v="0.56000000000000005"/>
    <n v="0.48"/>
    <s v="Town of Indialantic"/>
    <n v="1.481223590077E-2"/>
    <n v="3909.0715520971598"/>
    <n v="9.6129053570881702"/>
    <n v="1.2784956604362701"/>
    <n v="0.14238862184100001"/>
    <n v="1.893737932049E-2"/>
    <n v="57.902089982667903"/>
    <n v="1400"/>
    <s v="Commercial and Services"/>
    <n v="1400"/>
    <s v="Town of Indialantic              Brevard County"/>
    <s v="Town of Indialantic"/>
    <m/>
    <m/>
    <m/>
    <n v="0"/>
    <n v="1"/>
    <n v="0.14238862184100001"/>
    <n v="1.893737932049E-2"/>
    <n v="66.193328657356901"/>
    <m/>
    <n v="-1"/>
    <n v="-1"/>
    <n v="-1"/>
    <n v="-1"/>
    <n v="0"/>
    <m/>
    <m/>
    <s v="Central IRL A"/>
    <n v="-1"/>
    <m/>
    <m/>
    <n v="579"/>
    <x v="0"/>
    <m/>
    <x v="0"/>
    <n v="132.71029999999999"/>
    <n v="37.5469367057255"/>
    <n v="59.942991985149902"/>
    <n v="5.3684775900000002E-2"/>
  </r>
  <r>
    <n v="550000"/>
    <n v="890000"/>
    <n v="890000"/>
    <x v="0"/>
    <x v="0"/>
    <s v="IR12-21"/>
    <s v="62-304.520 (7), F.A.C."/>
    <n v="0.56000000000000005"/>
    <n v="0.48"/>
    <s v="Town of Indialantic"/>
    <n v="1.367066561456E-2"/>
    <n v="3909.0715520971598"/>
    <n v="9.6129053570881702"/>
    <n v="1.2784956604362701"/>
    <n v="0.13141481472123001"/>
    <n v="1.7477886663490001E-2"/>
    <n v="53.4396100521367"/>
    <n v="8140"/>
    <s v="Roads and Highways"/>
    <n v="8140"/>
    <s v="Town of Indialantic              Brevard County"/>
    <s v="Town of Indialantic"/>
    <m/>
    <m/>
    <m/>
    <n v="0"/>
    <n v="1"/>
    <n v="0.13141481472123001"/>
    <n v="1.7477886663490001E-2"/>
    <n v="74.116697981264593"/>
    <m/>
    <n v="-1"/>
    <n v="-1"/>
    <n v="-1"/>
    <n v="-1"/>
    <n v="0"/>
    <m/>
    <m/>
    <s v="Central IRL A"/>
    <n v="-1"/>
    <m/>
    <m/>
    <n v="579"/>
    <x v="0"/>
    <m/>
    <x v="0"/>
    <n v="132.71029999999999"/>
    <n v="59.784894219732202"/>
    <n v="55.323220940793803"/>
    <n v="6.0110866200000002E-2"/>
  </r>
  <r>
    <n v="550000"/>
    <n v="890000"/>
    <n v="890000"/>
    <x v="0"/>
    <x v="0"/>
    <s v="IR12-21"/>
    <s v="62-304.520 (7), F.A.C."/>
    <n v="0.56000000000000005"/>
    <n v="0.48"/>
    <s v="Town of Indialantic"/>
    <n v="4.8156506705799998E-3"/>
    <n v="3909.0715520971598"/>
    <n v="9.6129053570881702"/>
    <n v="1.2784956604362701"/>
    <n v="4.6292394129090003E-2"/>
    <n v="6.1567884845099997E-3"/>
    <n v="18.8247230412058"/>
    <n v="1410"/>
    <s v="Retail Sales and Services"/>
    <n v="1410"/>
    <s v="Town of Indialantic              Brevard County"/>
    <s v="Town of Indialantic"/>
    <m/>
    <m/>
    <m/>
    <n v="0"/>
    <n v="1"/>
    <n v="4.6292394129090003E-2"/>
    <n v="6.1567884845099997E-3"/>
    <n v="18.824723041203899"/>
    <m/>
    <n v="-1"/>
    <n v="-1"/>
    <n v="-1"/>
    <n v="-1"/>
    <n v="0"/>
    <m/>
    <m/>
    <s v="Central IRL A"/>
    <n v="-1"/>
    <m/>
    <m/>
    <n v="579"/>
    <x v="0"/>
    <m/>
    <x v="0"/>
    <n v="132.71029999999999"/>
    <n v="25.393959704281801"/>
    <n v="19.488246844273601"/>
    <n v="1.52674153E-2"/>
  </r>
  <r>
    <n v="550000"/>
    <n v="900000"/>
    <n v="900000"/>
    <x v="0"/>
    <x v="0"/>
    <s v="IR12-21"/>
    <s v="62-304.520 (7), F.A.C."/>
    <n v="0.56000000000000005"/>
    <n v="0.48"/>
    <s v="Town of Indialantic"/>
    <n v="9.52093364724E-3"/>
    <n v="3900.07815497722"/>
    <n v="9.2157798749330304"/>
    <n v="1.21037630749395"/>
    <n v="8.7742828696879993E-2"/>
    <n v="1.1523912511850001E-2"/>
    <n v="37.132385332619499"/>
    <n v="1400"/>
    <s v="Commercial and Services"/>
    <n v="1400"/>
    <s v="Town of Indialantic              Brevard County"/>
    <s v="Town of Indialantic"/>
    <m/>
    <m/>
    <m/>
    <n v="0"/>
    <n v="1"/>
    <n v="8.7742828696879993E-2"/>
    <n v="1.1523912511850001E-2"/>
    <n v="41.932077905261401"/>
    <m/>
    <n v="-1"/>
    <n v="-1"/>
    <n v="-1"/>
    <n v="-1"/>
    <n v="0"/>
    <m/>
    <m/>
    <s v="Central IRL A"/>
    <n v="-1"/>
    <m/>
    <m/>
    <n v="579"/>
    <x v="0"/>
    <m/>
    <x v="0"/>
    <n v="132.71029999999999"/>
    <n v="33.898867875109701"/>
    <n v="38.529851477610997"/>
    <n v="3.4008173500000002E-2"/>
  </r>
  <r>
    <n v="550000"/>
    <n v="900000"/>
    <n v="900000"/>
    <x v="0"/>
    <x v="0"/>
    <s v="IR12-21"/>
    <s v="62-304.520 (7), F.A.C."/>
    <n v="0.56000000000000005"/>
    <n v="0.48"/>
    <s v="Town of Indialantic"/>
    <n v="1.574683904907E-2"/>
    <n v="3900.07815497722"/>
    <n v="9.2157798749330304"/>
    <n v="1.21037630749395"/>
    <n v="0.14511940240228"/>
    <n v="1.9059600902919999E-2"/>
    <n v="61.413902985243602"/>
    <n v="1410"/>
    <s v="Retail Sales and Services"/>
    <n v="1410"/>
    <s v="Town of Indialantic              Brevard County"/>
    <s v="Town of Indialantic"/>
    <m/>
    <m/>
    <m/>
    <n v="0"/>
    <n v="1"/>
    <n v="0.14511940240228"/>
    <n v="1.9059600902919999E-2"/>
    <n v="74.818417538815694"/>
    <m/>
    <n v="-1"/>
    <n v="-1"/>
    <n v="-1"/>
    <n v="-1"/>
    <n v="0"/>
    <m/>
    <m/>
    <s v="Central IRL A"/>
    <n v="-1"/>
    <m/>
    <m/>
    <n v="579"/>
    <x v="0"/>
    <m/>
    <x v="0"/>
    <n v="132.71029999999999"/>
    <n v="36.801008904367201"/>
    <n v="63.725196738253899"/>
    <n v="6.0679981799999998E-2"/>
  </r>
  <r>
    <n v="550000"/>
    <n v="910000"/>
    <n v="910000"/>
    <x v="0"/>
    <x v="0"/>
    <s v="IR12-21"/>
    <s v="62-304.520 (7), F.A.C."/>
    <n v="0.56000000000000005"/>
    <n v="0.48"/>
    <s v="Town of Indialantic"/>
    <n v="4.7794035090000001E-5"/>
    <n v="3899.04591891569"/>
    <n v="11.0302068294026"/>
    <n v="1.4526221434634501"/>
    <n v="5.2717809231999995E-4"/>
    <n v="6.9426673699999998E-5"/>
    <n v="0.18635113748957"/>
    <n v="1400"/>
    <s v="Commercial and Services"/>
    <n v="1400"/>
    <s v="Town of Indialantic              Brevard County"/>
    <s v="Town of Indialantic"/>
    <m/>
    <m/>
    <m/>
    <n v="0"/>
    <n v="1"/>
    <n v="5.2717809231999995E-4"/>
    <n v="6.9426673699999998E-5"/>
    <n v="0.18635113749044999"/>
    <m/>
    <n v="-1"/>
    <n v="-1"/>
    <n v="-1"/>
    <n v="-1"/>
    <n v="0"/>
    <m/>
    <m/>
    <s v="Central IRL A"/>
    <n v="-1"/>
    <m/>
    <m/>
    <n v="579"/>
    <x v="0"/>
    <m/>
    <x v="0"/>
    <n v="132.71029999999999"/>
    <n v="2.5498057711186699"/>
    <n v="0.19341559788157001"/>
    <n v="1.5113640000000001E-4"/>
  </r>
  <r>
    <n v="550000"/>
    <n v="910000"/>
    <n v="910000"/>
    <x v="0"/>
    <x v="0"/>
    <s v="IR12-21"/>
    <s v="62-304.520 (7), F.A.C."/>
    <n v="0.56000000000000005"/>
    <n v="0.48"/>
    <s v="Town of Indialantic"/>
    <n v="2.4125384469E-4"/>
    <n v="3899.04591891569"/>
    <n v="11.0302068294026"/>
    <n v="1.4526221434634501"/>
    <n v="2.66107980533E-3"/>
    <n v="3.5045067699000001E-4"/>
    <n v="0.94065981856516001"/>
    <n v="8140"/>
    <s v="Roads and Highways"/>
    <n v="8140"/>
    <s v="Town of Indialantic              Brevard County"/>
    <s v="Town of Indialantic"/>
    <m/>
    <m/>
    <m/>
    <n v="0"/>
    <n v="1"/>
    <n v="2.66107980533E-3"/>
    <n v="3.5045067699000001E-4"/>
    <n v="4.55398360465444"/>
    <m/>
    <n v="-1"/>
    <n v="-1"/>
    <n v="-1"/>
    <n v="-1"/>
    <n v="0"/>
    <m/>
    <m/>
    <s v="Central IRL A"/>
    <n v="-1"/>
    <m/>
    <m/>
    <n v="579"/>
    <x v="0"/>
    <m/>
    <x v="0"/>
    <n v="132.71029999999999"/>
    <n v="5.8090372570065103"/>
    <n v="0.97631967081765003"/>
    <n v="3.6934174000000002E-3"/>
  </r>
  <r>
    <n v="550000"/>
    <n v="920000"/>
    <n v="920000"/>
    <x v="0"/>
    <x v="0"/>
    <s v="IR12-21"/>
    <s v="62-304.520 (7), F.A.C."/>
    <n v="0.56000000000000005"/>
    <n v="0.48"/>
    <s v="Town of Indialantic"/>
    <n v="2.7573884408930001E-2"/>
    <n v="3898.2708452873799"/>
    <n v="10.4621646426586"/>
    <n v="1.3832439484588499"/>
    <n v="0.28848251852392998"/>
    <n v="3.8141408744159999E-2"/>
    <n v="107.490469682683"/>
    <n v="1400"/>
    <s v="Commercial and Services"/>
    <n v="1400"/>
    <s v="Town of Indialantic              Brevard County"/>
    <s v="Town of Indialantic"/>
    <m/>
    <m/>
    <m/>
    <n v="0"/>
    <n v="1"/>
    <n v="0.28848251852392998"/>
    <n v="3.8141408744159999E-2"/>
    <n v="107.49046968268399"/>
    <m/>
    <n v="-1"/>
    <n v="-1"/>
    <n v="-1"/>
    <n v="-1"/>
    <n v="0"/>
    <m/>
    <m/>
    <s v="Central IRL A"/>
    <n v="-1"/>
    <m/>
    <m/>
    <n v="579"/>
    <x v="0"/>
    <m/>
    <x v="0"/>
    <n v="132.71029999999999"/>
    <n v="108.023119146063"/>
    <n v="111.58755121082299"/>
    <n v="8.7177996499999993E-2"/>
  </r>
  <r>
    <n v="550000"/>
    <n v="920000"/>
    <n v="920000"/>
    <x v="0"/>
    <x v="0"/>
    <s v="IR12-21"/>
    <s v="62-304.520 (7), F.A.C."/>
    <n v="0.56000000000000005"/>
    <n v="0.48"/>
    <s v="Town of Indialantic"/>
    <n v="8.3398215788300003E-3"/>
    <n v="3898.2708452873799"/>
    <n v="10.4621646426586"/>
    <n v="1.3832439484588499"/>
    <n v="8.725258644818E-2"/>
    <n v="1.153600773015E-2"/>
    <n v="32.510883315674903"/>
    <n v="8140"/>
    <s v="Roads and Highways"/>
    <n v="8140"/>
    <s v="Town of Indialantic              Brevard County"/>
    <s v="Town of Indialantic"/>
    <m/>
    <m/>
    <m/>
    <n v="0"/>
    <n v="1"/>
    <n v="8.725258644818E-2"/>
    <n v="1.153600773015E-2"/>
    <n v="37.894850781233799"/>
    <m/>
    <n v="-1"/>
    <n v="-1"/>
    <n v="-1"/>
    <n v="-1"/>
    <n v="0"/>
    <m/>
    <m/>
    <s v="Central IRL A"/>
    <n v="-1"/>
    <m/>
    <m/>
    <n v="579"/>
    <x v="0"/>
    <m/>
    <x v="0"/>
    <n v="132.71029999999999"/>
    <n v="106.888711312797"/>
    <n v="33.750060517982"/>
    <n v="3.0733861099999999E-2"/>
  </r>
  <r>
    <n v="550000"/>
    <n v="920000"/>
    <n v="920000"/>
    <x v="0"/>
    <x v="0"/>
    <s v="IR12-21"/>
    <s v="62-304.520 (7), F.A.C."/>
    <n v="0.56000000000000005"/>
    <n v="0.48"/>
    <s v="Town of Indialantic"/>
    <n v="6.8624907623989997E-2"/>
    <n v="3898.2708452873799"/>
    <n v="10.4621646426586"/>
    <n v="1.3832439484588499"/>
    <n v="0.71796508214947996"/>
    <n v="9.4924988184440007E-2"/>
    <n v="267.51847665116298"/>
    <n v="1410"/>
    <s v="Retail Sales and Services"/>
    <n v="1410"/>
    <s v="Town of Indialantic              Brevard County"/>
    <s v="Town of Indialantic"/>
    <m/>
    <m/>
    <m/>
    <n v="0"/>
    <n v="1"/>
    <n v="0.71796508214947996"/>
    <n v="9.4924988184440007E-2"/>
    <n v="267.51847665116401"/>
    <m/>
    <n v="-1"/>
    <n v="-1"/>
    <n v="-1"/>
    <n v="-1"/>
    <n v="0"/>
    <m/>
    <m/>
    <s v="Central IRL A"/>
    <n v="-1"/>
    <m/>
    <m/>
    <n v="579"/>
    <x v="0"/>
    <m/>
    <x v="0"/>
    <n v="132.71029999999999"/>
    <n v="78.240729915365606"/>
    <n v="277.71514815477502"/>
    <n v="0.2169655123"/>
  </r>
  <r>
    <n v="550000"/>
    <n v="920000"/>
    <n v="920000"/>
    <x v="0"/>
    <x v="0"/>
    <s v="IR12-21"/>
    <s v="62-304.520 (7), F.A.C."/>
    <n v="0.56000000000000005"/>
    <n v="0.48"/>
    <s v="Town of Indialantic"/>
    <n v="7.30069302644E-3"/>
    <n v="3898.2708452873799"/>
    <n v="10.4621646426586"/>
    <n v="1.3832439484588499"/>
    <n v="7.6381052448120004E-2"/>
    <n v="1.009863944837E-2"/>
    <n v="28.4600787753639"/>
    <n v="1410"/>
    <s v="Retail Sales and Services"/>
    <n v="1410"/>
    <s v="Town of Indialantic              Brevard County"/>
    <s v="Town of Indialantic"/>
    <m/>
    <m/>
    <m/>
    <n v="0"/>
    <n v="1"/>
    <n v="7.6381052448120004E-2"/>
    <n v="1.009863944837E-2"/>
    <n v="28.460078775363499"/>
    <m/>
    <n v="-1"/>
    <n v="-1"/>
    <n v="-1"/>
    <n v="-1"/>
    <n v="0"/>
    <m/>
    <m/>
    <s v="Central IRL A"/>
    <n v="-1"/>
    <m/>
    <m/>
    <n v="579"/>
    <x v="0"/>
    <m/>
    <x v="0"/>
    <n v="132.71029999999999"/>
    <n v="31.352864760590901"/>
    <n v="29.544856462019201"/>
    <n v="2.3081977900000002E-2"/>
  </r>
  <r>
    <n v="550000"/>
    <n v="920000"/>
    <n v="920000"/>
    <x v="0"/>
    <x v="0"/>
    <s v="IR12-21"/>
    <s v="62-304.520 (7), F.A.C."/>
    <n v="0.56000000000000005"/>
    <n v="0.48"/>
    <s v="Town of Indialantic"/>
    <n v="6.8313328034E-3"/>
    <n v="3898.2708452873799"/>
    <n v="10.4621646426586"/>
    <n v="1.3832439484588499"/>
    <n v="7.1470528517990004E-2"/>
    <n v="9.4493997602099998E-3"/>
    <n v="26.6303855019612"/>
    <n v="1300"/>
    <s v="Residential, High Density"/>
    <n v="1300"/>
    <s v="Town of Indialantic              Brevard County"/>
    <s v="Town of Indialantic"/>
    <m/>
    <m/>
    <m/>
    <n v="0"/>
    <n v="1"/>
    <n v="7.1470528517990004E-2"/>
    <n v="9.4493997602099998E-3"/>
    <n v="26.630385501961399"/>
    <m/>
    <n v="-1"/>
    <n v="-1"/>
    <n v="-1"/>
    <n v="-1"/>
    <n v="0"/>
    <m/>
    <m/>
    <s v="Central IRL A"/>
    <n v="-1"/>
    <m/>
    <m/>
    <n v="579"/>
    <x v="0"/>
    <m/>
    <x v="0"/>
    <n v="132.71029999999999"/>
    <n v="30.580282158794901"/>
    <n v="27.6454230290034"/>
    <n v="2.1598041799999999E-2"/>
  </r>
  <r>
    <n v="550000"/>
    <n v="920000"/>
    <n v="920000"/>
    <x v="0"/>
    <x v="0"/>
    <s v="IR12-21"/>
    <s v="62-304.520 (7), F.A.C."/>
    <n v="0.56000000000000005"/>
    <n v="0.48"/>
    <s v="Town of Indialantic"/>
    <n v="5.1557015934209999E-2"/>
    <n v="3927.07159891828"/>
    <n v="9.7607011681944709"/>
    <n v="1.2906826182836999"/>
    <n v="0.50323262565769999"/>
    <n v="6.6543744316859998E-2"/>
    <n v="202.468093000229"/>
    <n v="1400"/>
    <s v="Commercial and Services"/>
    <n v="1400"/>
    <s v="Town of Indialantic              Brevard County"/>
    <s v="Town of Indialantic"/>
    <m/>
    <m/>
    <m/>
    <n v="0"/>
    <n v="1"/>
    <n v="0.50323262565769999"/>
    <n v="6.6543744316859998E-2"/>
    <n v="202.46809300022801"/>
    <m/>
    <n v="-1"/>
    <n v="-1"/>
    <n v="-1"/>
    <n v="-1"/>
    <n v="0"/>
    <m/>
    <m/>
    <s v="Central IRL A"/>
    <n v="-1"/>
    <m/>
    <m/>
    <n v="579"/>
    <x v="0"/>
    <m/>
    <x v="0"/>
    <n v="132.71029999999999"/>
    <n v="111.161679225759"/>
    <n v="208.64384105315199"/>
    <n v="0.16420769909999999"/>
  </r>
  <r>
    <n v="550000"/>
    <n v="920000"/>
    <n v="920000"/>
    <x v="0"/>
    <x v="0"/>
    <s v="IR12-21"/>
    <s v="62-304.520 (7), F.A.C."/>
    <n v="0.56000000000000005"/>
    <n v="0.48"/>
    <s v="Town of Indialantic"/>
    <n v="1.038831737562E-2"/>
    <n v="3927.07159891828"/>
    <n v="9.7607011681944709"/>
    <n v="1.2906826182836999"/>
    <n v="0.10139726154386"/>
    <n v="1.340802066993E-2"/>
    <n v="40.795666126378002"/>
    <n v="8140"/>
    <s v="Roads and Highways"/>
    <n v="8140"/>
    <s v="Town of Indialantic              Brevard County"/>
    <s v="Town of Indialantic"/>
    <m/>
    <m/>
    <m/>
    <n v="0"/>
    <n v="1"/>
    <n v="0.10139726154386"/>
    <n v="1.340802066993E-2"/>
    <n v="45.986431673159203"/>
    <m/>
    <n v="-1"/>
    <n v="-1"/>
    <n v="-1"/>
    <n v="-1"/>
    <n v="0"/>
    <m/>
    <m/>
    <s v="Central IRL A"/>
    <n v="-1"/>
    <m/>
    <m/>
    <n v="579"/>
    <x v="0"/>
    <m/>
    <x v="0"/>
    <n v="132.71029999999999"/>
    <n v="107.42552327305199"/>
    <n v="42.040028889490998"/>
    <n v="3.72963761E-2"/>
  </r>
  <r>
    <n v="550000"/>
    <n v="920000"/>
    <n v="920000"/>
    <x v="0"/>
    <x v="0"/>
    <s v="IR12-21"/>
    <s v="62-304.520 (7), F.A.C."/>
    <n v="0.56000000000000005"/>
    <n v="0.48"/>
    <s v="Town of Indialantic"/>
    <n v="7.6004929180609998E-2"/>
    <n v="3927.07159891828"/>
    <n v="9.7607011681944709"/>
    <n v="1.2906826182836999"/>
    <n v="0.74186140104176002"/>
    <n v="9.8098240997299996E-2"/>
    <n v="298.47679876298798"/>
    <n v="1410"/>
    <s v="Retail Sales and Services"/>
    <n v="1410"/>
    <s v="Town of Indialantic              Brevard County"/>
    <s v="Town of Indialantic"/>
    <m/>
    <m/>
    <m/>
    <n v="0"/>
    <n v="1"/>
    <n v="0.74186140104176002"/>
    <n v="9.8098240997299996E-2"/>
    <n v="298.47679876298901"/>
    <m/>
    <n v="-1"/>
    <n v="-1"/>
    <n v="-1"/>
    <n v="-1"/>
    <n v="0"/>
    <m/>
    <m/>
    <s v="Central IRL A"/>
    <n v="-1"/>
    <m/>
    <m/>
    <n v="579"/>
    <x v="0"/>
    <m/>
    <x v="0"/>
    <n v="132.71029999999999"/>
    <n v="99.695862908649403"/>
    <n v="307.58103578863"/>
    <n v="0.24207364049999999"/>
  </r>
  <r>
    <n v="550000"/>
    <n v="920000"/>
    <n v="920000"/>
    <x v="0"/>
    <x v="0"/>
    <s v="IR12-21"/>
    <s v="62-304.520 (7), F.A.C."/>
    <n v="0.56000000000000005"/>
    <n v="0.48"/>
    <s v="Town of Indialantic"/>
    <n v="8.1205792974249999E-2"/>
    <n v="3901.52035682003"/>
    <n v="10.4193340498105"/>
    <n v="1.3693649388373901"/>
    <n v="0.84611028377846997"/>
    <n v="0.11120036572942001"/>
    <n v="316.82605438075302"/>
    <n v="1400"/>
    <s v="Commercial and Services"/>
    <n v="1400"/>
    <s v="Town of Indialantic              Brevard County"/>
    <s v="Town of Indialantic"/>
    <m/>
    <m/>
    <m/>
    <n v="0"/>
    <n v="1"/>
    <n v="0.84611028377846997"/>
    <n v="0.11120036572942001"/>
    <n v="316.82605438075399"/>
    <m/>
    <n v="-1"/>
    <n v="-1"/>
    <n v="-1"/>
    <n v="-1"/>
    <n v="0"/>
    <m/>
    <m/>
    <s v="Central IRL A"/>
    <n v="-1"/>
    <m/>
    <m/>
    <n v="579"/>
    <x v="0"/>
    <m/>
    <x v="0"/>
    <n v="132.71029999999999"/>
    <n v="136.627307566414"/>
    <n v="328.62818483393301"/>
    <n v="0.25695543749999999"/>
  </r>
  <r>
    <n v="550000"/>
    <n v="920000"/>
    <n v="920000"/>
    <x v="0"/>
    <x v="0"/>
    <s v="IR12-21"/>
    <s v="62-304.520 (7), F.A.C."/>
    <n v="0.56000000000000005"/>
    <n v="0.48"/>
    <s v="Town of Indialantic"/>
    <n v="1.6838596582260001E-2"/>
    <n v="3901.52035682003"/>
    <n v="10.4193340498105"/>
    <n v="1.3693649388373901"/>
    <n v="0.17544696272061"/>
    <n v="2.3058183778980001E-2"/>
    <n v="65.696127345987094"/>
    <n v="8140"/>
    <s v="Roads and Highways"/>
    <n v="8140"/>
    <s v="Town of Indialantic              Brevard County"/>
    <s v="Town of Indialantic"/>
    <m/>
    <m/>
    <m/>
    <n v="0"/>
    <n v="1"/>
    <n v="0.17544696272061"/>
    <n v="2.3058183778980001E-2"/>
    <n v="133.964237243692"/>
    <m/>
    <n v="-1"/>
    <n v="-1"/>
    <n v="-1"/>
    <n v="-1"/>
    <n v="0"/>
    <m/>
    <m/>
    <s v="Central IRL A"/>
    <n v="-1"/>
    <m/>
    <m/>
    <n v="579"/>
    <x v="0"/>
    <m/>
    <x v="0"/>
    <n v="132.71029999999999"/>
    <n v="108.60653536813101"/>
    <n v="68.143382723140107"/>
    <n v="0.10864901640000001"/>
  </r>
  <r>
    <n v="550000"/>
    <n v="920000"/>
    <n v="920000"/>
    <x v="0"/>
    <x v="0"/>
    <s v="IR12-21"/>
    <s v="62-304.520 (7), F.A.C."/>
    <n v="0.56000000000000005"/>
    <n v="0.48"/>
    <s v="Town of Indialantic"/>
    <n v="2.960849001697E-2"/>
    <n v="3901.52035682003"/>
    <n v="10.4193340498105"/>
    <n v="1.3693649388373901"/>
    <n v="0.30850074819735002"/>
    <n v="4.0544828121159997E-2"/>
    <n v="115.518126535934"/>
    <n v="1410"/>
    <s v="Retail Sales and Services"/>
    <n v="1410"/>
    <s v="Town of Indialantic              Brevard County"/>
    <s v="Town of Indialantic"/>
    <m/>
    <m/>
    <m/>
    <n v="0"/>
    <n v="1"/>
    <n v="0.30850074819735002"/>
    <n v="4.0544828121159997E-2"/>
    <n v="115.51812653593601"/>
    <m/>
    <n v="-1"/>
    <n v="-1"/>
    <n v="-1"/>
    <n v="-1"/>
    <n v="0"/>
    <m/>
    <m/>
    <s v="Central IRL A"/>
    <n v="-1"/>
    <m/>
    <m/>
    <n v="579"/>
    <x v="0"/>
    <m/>
    <x v="0"/>
    <n v="132.71029999999999"/>
    <n v="48.620509294545002"/>
    <n v="119.821307982767"/>
    <n v="9.3688667099999998E-2"/>
  </r>
  <r>
    <n v="550000"/>
    <n v="920000"/>
    <n v="920000"/>
    <x v="0"/>
    <x v="0"/>
    <s v="IR12-21"/>
    <s v="62-304.520 (7), F.A.C."/>
    <n v="0.56000000000000005"/>
    <n v="0.48"/>
    <s v="Town of Indialantic"/>
    <n v="3.543845915208E-2"/>
    <n v="3901.52035682003"/>
    <n v="10.4193340498105"/>
    <n v="1.3693649388373901"/>
    <n v="0.36924514411615"/>
    <n v="4.8528183449279998E-2"/>
    <n v="138.26386979620199"/>
    <n v="1430"/>
    <s v="Professional Services"/>
    <n v="1430"/>
    <s v="Town of Indialantic              Brevard County"/>
    <s v="Town of Indialantic"/>
    <m/>
    <m/>
    <m/>
    <n v="0"/>
    <n v="1"/>
    <n v="0.36924514411615"/>
    <n v="4.8528183449279998E-2"/>
    <n v="138.26386979620199"/>
    <m/>
    <n v="-1"/>
    <n v="-1"/>
    <n v="-1"/>
    <n v="-1"/>
    <n v="0"/>
    <m/>
    <m/>
    <s v="Central IRL A"/>
    <n v="-1"/>
    <m/>
    <m/>
    <n v="579"/>
    <x v="0"/>
    <m/>
    <x v="0"/>
    <n v="132.71029999999999"/>
    <n v="63.207267751790397"/>
    <n v="143.41435601958301"/>
    <n v="0.1121361474"/>
  </r>
  <r>
    <n v="550000"/>
    <n v="920000"/>
    <n v="920000"/>
    <x v="0"/>
    <x v="0"/>
    <s v="IR12-21"/>
    <s v="62-304.520 (7), F.A.C."/>
    <n v="0.56000000000000005"/>
    <n v="0.48"/>
    <s v="Town of Indialantic"/>
    <n v="1.1005346771900001E-3"/>
    <n v="3905.9541024117102"/>
    <n v="10.6998462738705"/>
    <n v="1.4075406843337801"/>
    <n v="1.177555186502E-2"/>
    <n v="1.54904733266E-3"/>
    <n v="4.2986379372283503"/>
    <n v="1400"/>
    <s v="Commercial and Services"/>
    <n v="1400"/>
    <s v="Town of Indialantic              Brevard County"/>
    <s v="Town of Indialantic"/>
    <m/>
    <m/>
    <m/>
    <n v="0"/>
    <n v="1"/>
    <n v="1.177555186502E-2"/>
    <n v="1.54904733266E-3"/>
    <n v="4.2986379372274097"/>
    <m/>
    <n v="-1"/>
    <n v="-1"/>
    <n v="-1"/>
    <n v="-1"/>
    <n v="0"/>
    <m/>
    <m/>
    <s v="Central IRL A"/>
    <n v="-1"/>
    <m/>
    <m/>
    <n v="579"/>
    <x v="0"/>
    <m/>
    <x v="0"/>
    <n v="132.71029999999999"/>
    <n v="32.307751348108098"/>
    <n v="4.45370582647144"/>
    <n v="3.4863244E-3"/>
  </r>
  <r>
    <n v="550000"/>
    <n v="920000"/>
    <n v="920000"/>
    <x v="0"/>
    <x v="0"/>
    <s v="IR12-21"/>
    <s v="62-304.520 (7), F.A.C."/>
    <n v="0.56000000000000005"/>
    <n v="0.48"/>
    <s v="Town of Indialantic"/>
    <n v="6.7118786965699997E-3"/>
    <n v="3905.9541024117102"/>
    <n v="10.6998462738705"/>
    <n v="1.4075406843337801"/>
    <n v="7.1816070262260001E-2"/>
    <n v="9.4472423337400007E-3"/>
    <n v="26.216290129792501"/>
    <n v="8140"/>
    <s v="Roads and Highways"/>
    <n v="8140"/>
    <s v="Town of Indialantic              Brevard County"/>
    <s v="Town of Indialantic"/>
    <m/>
    <m/>
    <m/>
    <n v="0"/>
    <n v="1"/>
    <n v="7.1816070262260001E-2"/>
    <n v="9.4472423337400007E-3"/>
    <n v="31.5230815763449"/>
    <m/>
    <n v="-1"/>
    <n v="-1"/>
    <n v="-1"/>
    <n v="-1"/>
    <n v="0"/>
    <m/>
    <m/>
    <s v="Central IRL A"/>
    <n v="-1"/>
    <m/>
    <m/>
    <n v="579"/>
    <x v="0"/>
    <m/>
    <x v="0"/>
    <n v="132.71029999999999"/>
    <n v="42.578659594319099"/>
    <n v="27.1620094096216"/>
    <n v="2.55661651E-2"/>
  </r>
  <r>
    <n v="550000"/>
    <n v="920000"/>
    <n v="920000"/>
    <x v="0"/>
    <x v="0"/>
    <s v="IR12-21"/>
    <s v="62-304.520 (7), F.A.C."/>
    <n v="0.56000000000000005"/>
    <n v="0.48"/>
    <s v="Town of Indialantic"/>
    <n v="7.4660824876099999E-3"/>
    <n v="3905.9541024117102"/>
    <n v="10.6998462738705"/>
    <n v="1.4075406843337801"/>
    <n v="7.9885934885560006E-2"/>
    <n v="1.050881485391E-2"/>
    <n v="29.162175521459702"/>
    <n v="1430"/>
    <s v="Professional Services"/>
    <n v="1430"/>
    <s v="Town of Indialantic              Brevard County"/>
    <s v="Town of Indialantic"/>
    <m/>
    <m/>
    <m/>
    <n v="0"/>
    <n v="1"/>
    <n v="7.9885934885560006E-2"/>
    <n v="1.050881485391E-2"/>
    <n v="29.162175521458099"/>
    <m/>
    <n v="-1"/>
    <n v="-1"/>
    <n v="-1"/>
    <n v="-1"/>
    <n v="0"/>
    <m/>
    <m/>
    <s v="Central IRL A"/>
    <n v="-1"/>
    <m/>
    <m/>
    <n v="579"/>
    <x v="0"/>
    <m/>
    <x v="0"/>
    <n v="132.71029999999999"/>
    <n v="24.890276424027402"/>
    <n v="30.214163865187501"/>
    <n v="2.3651399399999998E-2"/>
  </r>
  <r>
    <n v="550000"/>
    <n v="920000"/>
    <n v="920000"/>
    <x v="0"/>
    <x v="0"/>
    <s v="IR12-21"/>
    <s v="62-304.520 (7), F.A.C."/>
    <n v="0.56000000000000005"/>
    <n v="0.48"/>
    <s v="Town of Indialantic"/>
    <n v="1.2712755595399999E-3"/>
    <n v="3905.9541024117102"/>
    <n v="10.6998462738705"/>
    <n v="1.4075406843337801"/>
    <n v="1.360245305883E-2"/>
    <n v="1.7893720710500001E-3"/>
    <n v="4.9655439870927296"/>
    <n v="1410"/>
    <s v="Retail Sales and Services"/>
    <n v="1410"/>
    <s v="Town of Indialantic              Brevard County"/>
    <s v="Town of Indialantic"/>
    <m/>
    <m/>
    <m/>
    <n v="0"/>
    <n v="1"/>
    <n v="1.360245305883E-2"/>
    <n v="1.7893720710500001E-3"/>
    <n v="4.9655439870921398"/>
    <m/>
    <n v="-1"/>
    <n v="-1"/>
    <n v="-1"/>
    <n v="-1"/>
    <n v="0"/>
    <m/>
    <m/>
    <s v="Central IRL A"/>
    <n v="-1"/>
    <m/>
    <m/>
    <n v="579"/>
    <x v="0"/>
    <m/>
    <x v="0"/>
    <n v="132.71029999999999"/>
    <n v="12.840525927858399"/>
    <n v="5.1446696627761304"/>
    <n v="4.0272051999999999E-3"/>
  </r>
  <r>
    <n v="550000"/>
    <n v="920000"/>
    <n v="920000"/>
    <x v="0"/>
    <x v="0"/>
    <s v="IR12-21"/>
    <s v="62-304.520 (7), F.A.C."/>
    <n v="0.56000000000000005"/>
    <n v="0.48"/>
    <s v="Town of Indialantic"/>
    <n v="1.1153944218799999E-3"/>
    <n v="3932.29226127529"/>
    <n v="9.9649694632008696"/>
    <n v="1.3206476774229501"/>
    <n v="1.1114871353509999E-2"/>
    <n v="1.4730430526699999E-3"/>
    <n v="4.38605685345195"/>
    <n v="1400"/>
    <s v="Commercial and Services"/>
    <n v="1400"/>
    <s v="Town of Indialantic              Brevard County"/>
    <s v="Town of Indialantic"/>
    <m/>
    <m/>
    <m/>
    <n v="0"/>
    <n v="1"/>
    <n v="1.1114871353509999E-2"/>
    <n v="1.4730430526699999E-3"/>
    <n v="4.3860568534512403"/>
    <m/>
    <n v="-1"/>
    <n v="-1"/>
    <n v="-1"/>
    <n v="-1"/>
    <n v="0"/>
    <m/>
    <m/>
    <s v="Central IRL A"/>
    <n v="-1"/>
    <m/>
    <m/>
    <n v="579"/>
    <x v="0"/>
    <m/>
    <x v="0"/>
    <n v="132.71029999999999"/>
    <n v="12.317783722048601"/>
    <n v="4.5138410797177499"/>
    <n v="3.5572236999999998E-3"/>
  </r>
  <r>
    <n v="550000"/>
    <n v="920000"/>
    <n v="920000"/>
    <x v="0"/>
    <x v="0"/>
    <s v="IR12-21"/>
    <s v="62-304.520 (7), F.A.C."/>
    <n v="0.56000000000000005"/>
    <n v="0.48"/>
    <s v="Town of Indialantic"/>
    <n v="1.2004651415299999E-3"/>
    <n v="3932.29226127529"/>
    <n v="9.9649694632008696"/>
    <n v="1.3206476774229501"/>
    <n v="1.1962598477060001E-2"/>
    <n v="1.5853915009899999E-3"/>
    <n v="4.7205797860006298"/>
    <n v="8140"/>
    <s v="Roads and Highways"/>
    <n v="8140"/>
    <s v="Town of Indialantic              Brevard County"/>
    <s v="Town of Indialantic"/>
    <m/>
    <m/>
    <m/>
    <n v="0"/>
    <n v="1"/>
    <n v="1.1962598477060001E-2"/>
    <n v="1.5853915009899999E-3"/>
    <n v="68.861862861144004"/>
    <m/>
    <n v="-1"/>
    <n v="-1"/>
    <n v="-1"/>
    <n v="-1"/>
    <n v="0"/>
    <m/>
    <m/>
    <s v="Central IRL A"/>
    <n v="-1"/>
    <m/>
    <m/>
    <n v="579"/>
    <x v="0"/>
    <m/>
    <x v="0"/>
    <n v="132.71029999999999"/>
    <n v="16.246718829578398"/>
    <n v="4.8581100679006797"/>
    <n v="5.58490372E-2"/>
  </r>
  <r>
    <n v="1200000"/>
    <n v="840000"/>
    <n v="840000"/>
    <x v="0"/>
    <x v="0"/>
    <s v="IR12-21"/>
    <s v="62-304.520 (7), F.A.C."/>
    <n v="0.56000000000000005"/>
    <n v="0.48"/>
    <s v="FDOT District 5"/>
    <n v="1.1160276130000001E-6"/>
    <n v="3905.3169116088402"/>
    <n v="11.6735140970387"/>
    <n v="1.54018824845111"/>
    <n v="1.302796407E-5"/>
    <n v="1.7188926144899999E-6"/>
    <n v="4.3584415108700002E-3"/>
    <n v="8140"/>
    <s v="Roads and Highways"/>
    <n v="8140"/>
    <s v="FDOT District 5                              Town of Indialantic              Brevard County"/>
    <s v="FDOT District 5"/>
    <m/>
    <m/>
    <m/>
    <n v="0"/>
    <n v="1"/>
    <n v="1.302796407E-5"/>
    <n v="1.7188926144899999E-6"/>
    <n v="243.228411080211"/>
    <m/>
    <n v="-1"/>
    <n v="-1"/>
    <n v="-1"/>
    <n v="-1"/>
    <n v="0"/>
    <m/>
    <m/>
    <s v="Central IRL A"/>
    <n v="-1"/>
    <m/>
    <m/>
    <n v="579"/>
    <x v="0"/>
    <m/>
    <x v="0"/>
    <n v="132.71029999999999"/>
    <n v="0.38001653934696"/>
    <n v="4.5164035147699996E-3"/>
    <n v="0.19726554020000001"/>
  </r>
  <r>
    <n v="1200000"/>
    <n v="870000"/>
    <n v="870000"/>
    <x v="0"/>
    <x v="0"/>
    <s v="IR12-21"/>
    <s v="62-304.520 (7), F.A.C."/>
    <n v="0.56000000000000005"/>
    <n v="0.48"/>
    <s v="FDOT District 5"/>
    <n v="0.14471913105549"/>
    <n v="3904.6216711914999"/>
    <n v="10.5526168663775"/>
    <n v="1.4138861688273601"/>
    <n v="1.5271655432636999"/>
    <n v="0.20461637776406999"/>
    <n v="565.073455355281"/>
    <n v="8140"/>
    <s v="Roads and Highways"/>
    <n v="8140"/>
    <s v="FDOT District 5                              Town of Indialantic              Brevard County"/>
    <s v="FDOT District 5"/>
    <m/>
    <m/>
    <m/>
    <n v="0"/>
    <n v="1"/>
    <n v="1.5271655432636999"/>
    <n v="0.20461637776406999"/>
    <n v="1093.8340130587701"/>
    <m/>
    <n v="-1"/>
    <n v="-1"/>
    <n v="-1"/>
    <n v="-1"/>
    <n v="0"/>
    <m/>
    <m/>
    <s v="Central IRL A"/>
    <n v="-1"/>
    <m/>
    <m/>
    <n v="579"/>
    <x v="0"/>
    <m/>
    <x v="0"/>
    <n v="132.71029999999999"/>
    <n v="123.71501311830799"/>
    <n v="585.65754495606905"/>
    <n v="0.88713220849999996"/>
  </r>
  <r>
    <n v="1200000"/>
    <n v="880000"/>
    <n v="880000"/>
    <x v="0"/>
    <x v="0"/>
    <s v="IR12-21"/>
    <s v="62-304.520 (7), F.A.C."/>
    <n v="0.56000000000000005"/>
    <n v="0.48"/>
    <s v="FDOT District 5"/>
    <n v="4.6972721721249999E-2"/>
    <n v="3903.3527211239798"/>
    <n v="10.8205327019461"/>
    <n v="1.4240112852973199"/>
    <n v="0.50826987148425995"/>
    <n v="6.6889685832190002E-2"/>
    <n v="183.351101149264"/>
    <n v="8140"/>
    <s v="Roads and Highways"/>
    <n v="8140"/>
    <s v="FDOT District 5                              Town of Indialantic              Brevard County"/>
    <s v="FDOT District 5"/>
    <m/>
    <m/>
    <m/>
    <n v="0"/>
    <n v="1"/>
    <n v="0.50826987148425995"/>
    <n v="6.6889685832190002E-2"/>
    <n v="925.57576776376197"/>
    <m/>
    <n v="-1"/>
    <n v="-1"/>
    <n v="-1"/>
    <n v="-1"/>
    <n v="0"/>
    <m/>
    <m/>
    <s v="Central IRL A"/>
    <n v="-1"/>
    <m/>
    <m/>
    <n v="579"/>
    <x v="0"/>
    <m/>
    <x v="0"/>
    <n v="132.71029999999999"/>
    <n v="79.900442665754895"/>
    <n v="190.09186057527299"/>
    <n v="0.75066972239999996"/>
  </r>
  <r>
    <n v="1200000"/>
    <n v="890000"/>
    <n v="890000"/>
    <x v="0"/>
    <x v="0"/>
    <s v="IR12-21"/>
    <s v="62-304.520 (7), F.A.C."/>
    <n v="0.56000000000000005"/>
    <n v="0.48"/>
    <s v="FDOT District 5"/>
    <n v="0.10587165057013"/>
    <n v="3909.0715520971598"/>
    <n v="9.6129053570881702"/>
    <n v="1.2784956604362701"/>
    <n v="1.0177341569294001"/>
    <n v="0.13535644581713999"/>
    <n v="413.85985741728098"/>
    <n v="8140"/>
    <s v="Roads and Highways"/>
    <n v="8140"/>
    <s v="FDOT District 5                              Town of Indialantic              Brevard County"/>
    <s v="FDOT District 5"/>
    <m/>
    <m/>
    <m/>
    <n v="0"/>
    <n v="1"/>
    <n v="1.0177341569294001"/>
    <n v="0.13535644581713999"/>
    <n v="1108.6990912968699"/>
    <m/>
    <n v="-1"/>
    <n v="-1"/>
    <n v="-1"/>
    <n v="-1"/>
    <n v="0"/>
    <m/>
    <m/>
    <s v="Central IRL A"/>
    <n v="-1"/>
    <m/>
    <m/>
    <n v="579"/>
    <x v="0"/>
    <m/>
    <x v="0"/>
    <n v="132.71029999999999"/>
    <n v="96.906594556166993"/>
    <n v="428.44736905983399"/>
    <n v="0.89918823299999995"/>
  </r>
  <r>
    <n v="1200000"/>
    <n v="910000"/>
    <n v="910000"/>
    <x v="0"/>
    <x v="0"/>
    <s v="IR12-21"/>
    <s v="62-304.520 (7), F.A.C."/>
    <n v="0.56000000000000005"/>
    <n v="0.48"/>
    <s v="FDOT District 5"/>
    <n v="1.183834383262E-2"/>
    <n v="3907.8490667840001"/>
    <n v="11.4856339516326"/>
    <n v="1.51456936654801"/>
    <n v="0.13597088385513001"/>
    <n v="1.792999291956E-2"/>
    <n v="46.2624608986035"/>
    <n v="8140"/>
    <s v="Roads and Highways"/>
    <n v="8140"/>
    <s v="FDOT District 5                              Town of Indialantic              Brevard County"/>
    <s v="FDOT District 5"/>
    <m/>
    <m/>
    <m/>
    <n v="0"/>
    <n v="1"/>
    <n v="0.13597088385513001"/>
    <n v="1.792999291956E-2"/>
    <n v="382.55702904827598"/>
    <m/>
    <n v="-1"/>
    <n v="-1"/>
    <n v="-1"/>
    <n v="-1"/>
    <n v="0"/>
    <m/>
    <m/>
    <s v="Central IRL A"/>
    <n v="-1"/>
    <m/>
    <m/>
    <n v="579"/>
    <x v="0"/>
    <m/>
    <x v="0"/>
    <n v="132.71029999999999"/>
    <n v="39.072180140193701"/>
    <n v="47.908077769649601"/>
    <n v="0.31026523039999998"/>
  </r>
  <r>
    <n v="1200000"/>
    <n v="910000"/>
    <n v="920000"/>
    <x v="0"/>
    <x v="0"/>
    <s v="IR12-21"/>
    <s v="62-304.520 (7), F.A.C."/>
    <n v="0.56000000000000005"/>
    <n v="0.48"/>
    <s v="FDOT District 5"/>
    <n v="2.172215772618E-2"/>
    <n v="3982.8120590538301"/>
    <n v="9.3298815557813395"/>
    <n v="1.25191096606841"/>
    <n v="0.20266515872133001"/>
    <n v="2.7194207464080002E-2"/>
    <n v="86.515271740530906"/>
    <n v="8140"/>
    <s v="Roads and Highways"/>
    <n v="8140"/>
    <s v="FDOT District 5                              Town of Indialantic              Brevard County"/>
    <s v="FDOT District 5"/>
    <m/>
    <m/>
    <m/>
    <n v="0"/>
    <n v="1"/>
    <n v="0.20266515872133001"/>
    <n v="2.7194207464080002E-2"/>
    <n v="515.29570393952099"/>
    <m/>
    <n v="-1"/>
    <n v="-1"/>
    <n v="-1"/>
    <n v="-1"/>
    <n v="0"/>
    <m/>
    <m/>
    <s v="Central IRL A"/>
    <n v="-1"/>
    <m/>
    <m/>
    <n v="579"/>
    <x v="0"/>
    <m/>
    <x v="0"/>
    <n v="132.71029999999999"/>
    <n v="54.205678010562501"/>
    <n v="87.906453502610901"/>
    <n v="0.4179202789"/>
  </r>
  <r>
    <n v="1200000"/>
    <n v="920000"/>
    <n v="920000"/>
    <x v="0"/>
    <x v="0"/>
    <s v="IR12-21"/>
    <s v="62-304.520 (7), F.A.C."/>
    <n v="0.56000000000000005"/>
    <n v="0.48"/>
    <s v="FDOT District 5"/>
    <n v="8.0222949942799996E-3"/>
    <n v="3898.2708452873799"/>
    <n v="10.4621646426586"/>
    <n v="1.3832439484588499"/>
    <n v="8.3930571042139995E-2"/>
    <n v="1.109679100359E-2"/>
    <n v="31.273078688500501"/>
    <n v="8140"/>
    <s v="Roads and Highways"/>
    <n v="8140"/>
    <s v="FDOT District 5                              Town of Indialantic              Brevard County"/>
    <s v="FDOT District 5"/>
    <m/>
    <m/>
    <m/>
    <n v="0"/>
    <n v="1"/>
    <n v="8.3930571042139995E-2"/>
    <n v="1.109679100359E-2"/>
    <n v="1149.77704273532"/>
    <m/>
    <n v="-1"/>
    <n v="-1"/>
    <n v="-1"/>
    <n v="-1"/>
    <n v="0"/>
    <m/>
    <m/>
    <s v="Central IRL A"/>
    <n v="-1"/>
    <m/>
    <m/>
    <n v="579"/>
    <x v="0"/>
    <m/>
    <x v="0"/>
    <n v="132.71029999999999"/>
    <n v="66.827719425939307"/>
    <n v="32.465076019992601"/>
    <n v="0.93250368429999997"/>
  </r>
  <r>
    <n v="1200000"/>
    <n v="920000"/>
    <n v="920000"/>
    <x v="0"/>
    <x v="0"/>
    <s v="IR12-21"/>
    <s v="62-304.520 (7), F.A.C."/>
    <n v="0.56000000000000005"/>
    <n v="0.48"/>
    <s v="FDOT District 5"/>
    <n v="6.1905710442109997E-2"/>
    <n v="3927.07159891828"/>
    <n v="9.7607011681944709"/>
    <n v="1.2906826182836999"/>
    <n v="0.60424314023026005"/>
    <n v="7.9900624440139997E-2"/>
    <n v="243.10815728808799"/>
    <n v="8140"/>
    <s v="Roads and Highways"/>
    <n v="8140"/>
    <s v="FDOT District 5                              Town of Indialantic              Brevard County"/>
    <s v="FDOT District 5"/>
    <m/>
    <m/>
    <m/>
    <n v="0"/>
    <n v="1"/>
    <n v="0.60424314023026005"/>
    <n v="7.9900624440139997E-2"/>
    <n v="1176.20710413751"/>
    <m/>
    <n v="-1"/>
    <n v="-1"/>
    <n v="-1"/>
    <n v="-1"/>
    <n v="0"/>
    <m/>
    <m/>
    <s v="Central IRL A"/>
    <n v="-1"/>
    <m/>
    <m/>
    <n v="579"/>
    <x v="0"/>
    <m/>
    <x v="0"/>
    <n v="132.71029999999999"/>
    <n v="116.273103742416"/>
    <n v="250.523521885907"/>
    <n v="0.95393925719999995"/>
  </r>
  <r>
    <n v="1200000"/>
    <n v="920000"/>
    <n v="920000"/>
    <x v="0"/>
    <x v="0"/>
    <s v="IR12-21"/>
    <s v="62-304.520 (7), F.A.C."/>
    <n v="0.56000000000000005"/>
    <n v="0.48"/>
    <s v="FDOT District 5"/>
    <n v="0.10992800444077"/>
    <n v="3901.52035682003"/>
    <n v="10.4193340498105"/>
    <n v="1.3693649388373901"/>
    <n v="1.1453765996975001"/>
    <n v="0.15053155507756"/>
    <n v="428.88634711029403"/>
    <n v="8140"/>
    <s v="Roads and Highways"/>
    <n v="8140"/>
    <s v="FDOT District 5                              Town of Indialantic              Brevard County"/>
    <s v="FDOT District 5"/>
    <m/>
    <m/>
    <m/>
    <n v="0"/>
    <n v="1"/>
    <n v="1.1453765996975001"/>
    <n v="0.15053155507756"/>
    <n v="1136.47665931696"/>
    <m/>
    <n v="-1"/>
    <n v="-1"/>
    <n v="-1"/>
    <n v="-1"/>
    <n v="0"/>
    <m/>
    <m/>
    <s v="Central IRL A"/>
    <n v="-1"/>
    <m/>
    <m/>
    <n v="579"/>
    <x v="0"/>
    <m/>
    <x v="0"/>
    <n v="132.71029999999999"/>
    <n v="124.10681433326501"/>
    <n v="444.862850772775"/>
    <n v="0.92171667420000003"/>
  </r>
  <r>
    <n v="1200000"/>
    <n v="920000"/>
    <n v="920000"/>
    <x v="0"/>
    <x v="0"/>
    <s v="IR12-21"/>
    <s v="62-304.520 (7), F.A.C."/>
    <n v="0.56000000000000005"/>
    <n v="0.48"/>
    <s v="FDOT District 5"/>
    <n v="9.932027965819E-2"/>
    <n v="3905.9541024117102"/>
    <n v="10.6998462738705"/>
    <n v="1.4075406843337801"/>
    <n v="1.0627117242205499"/>
    <n v="0.13979733439832001"/>
    <n v="387.94045378361699"/>
    <n v="8140"/>
    <s v="Roads and Highways"/>
    <n v="8140"/>
    <s v="FDOT District 5                              Town of Indialantic              Brevard County"/>
    <s v="FDOT District 5"/>
    <m/>
    <m/>
    <m/>
    <n v="0"/>
    <n v="1"/>
    <n v="1.0627117242205499"/>
    <n v="0.13979733439832001"/>
    <n v="1018.63731878346"/>
    <m/>
    <n v="-1"/>
    <n v="-1"/>
    <n v="-1"/>
    <n v="-1"/>
    <n v="0"/>
    <m/>
    <m/>
    <s v="Central IRL A"/>
    <n v="-1"/>
    <m/>
    <m/>
    <n v="579"/>
    <x v="0"/>
    <m/>
    <x v="0"/>
    <n v="132.71029999999999"/>
    <n v="116.412087107026"/>
    <n v="401.93491160934201"/>
    <n v="0.82614543289999998"/>
  </r>
  <r>
    <n v="1200000"/>
    <n v="920000"/>
    <n v="920000"/>
    <x v="0"/>
    <x v="0"/>
    <s v="IR12-21"/>
    <s v="62-304.520 (7), F.A.C."/>
    <n v="0.56000000000000005"/>
    <n v="0.48"/>
    <s v="FDOT District 5"/>
    <n v="1.3259801428600001E-2"/>
    <n v="3932.29226127529"/>
    <n v="9.9649694632008696"/>
    <n v="1.3206476774229501"/>
    <n v="0.13213351632418999"/>
    <n v="1.7511525959779999E-2"/>
    <n v="52.141414543766302"/>
    <n v="8140"/>
    <s v="Roads and Highways"/>
    <n v="8140"/>
    <s v="FDOT District 5                              Town of Indialantic              Brevard County"/>
    <s v="FDOT District 5"/>
    <m/>
    <m/>
    <m/>
    <n v="0"/>
    <n v="1"/>
    <n v="0.13213351632418999"/>
    <n v="1.7511525959779999E-2"/>
    <n v="869.71716323445605"/>
    <m/>
    <n v="-1"/>
    <n v="-1"/>
    <n v="-1"/>
    <n v="-1"/>
    <n v="0"/>
    <m/>
    <m/>
    <s v="Central IRL A"/>
    <n v="-1"/>
    <m/>
    <m/>
    <n v="579"/>
    <x v="0"/>
    <m/>
    <x v="0"/>
    <n v="132.71029999999999"/>
    <n v="42.753087228598197"/>
    <n v="53.660512571116399"/>
    <n v="0.70536671799999995"/>
  </r>
  <r>
    <n v="550000"/>
    <n v="870000"/>
    <n v="870000"/>
    <x v="0"/>
    <x v="0"/>
    <s v="IR12-21"/>
    <s v="62-304.520 (7), F.A.C."/>
    <n v="0.56000000000000005"/>
    <n v="0.48"/>
    <s v="Town of Indialantic"/>
    <n v="1.120464723793E-2"/>
    <n v="3904.6216711914999"/>
    <n v="10.5526168663775"/>
    <n v="1.4138861688273601"/>
    <n v="0.11823834942488"/>
    <n v="1.5842095756310001E-2"/>
    <n v="43.749908423312597"/>
    <n v="8140"/>
    <s v="Roads and Highways"/>
    <n v="8140"/>
    <s v="Town of Indialantic              Brevard County"/>
    <s v="Town of Indialantic"/>
    <m/>
    <m/>
    <m/>
    <n v="0"/>
    <n v="1"/>
    <n v="0.11823834942488"/>
    <n v="1.5842095756310001E-2"/>
    <n v="48.966882325902297"/>
    <m/>
    <n v="-1"/>
    <n v="-1"/>
    <n v="-1"/>
    <n v="-1"/>
    <n v="0"/>
    <m/>
    <m/>
    <s v="Central IRL A"/>
    <n v="-1"/>
    <m/>
    <m/>
    <n v="580"/>
    <x v="1"/>
    <m/>
    <x v="0"/>
    <n v="132.71029999999999"/>
    <n v="61.746306287684703"/>
    <n v="45.343598635580101"/>
    <n v="3.9713611000000003E-2"/>
  </r>
  <r>
    <n v="550000"/>
    <n v="870000"/>
    <n v="870000"/>
    <x v="0"/>
    <x v="0"/>
    <s v="IR12-21"/>
    <s v="62-304.520 (7), F.A.C."/>
    <n v="0.56000000000000005"/>
    <n v="0.48"/>
    <s v="Town of Indialantic"/>
    <n v="2.41759233073E-2"/>
    <n v="3904.6216711914999"/>
    <n v="10.5526168663775"/>
    <n v="1.4138861688273601"/>
    <n v="0.25511925605294"/>
    <n v="3.4182003582830002E-2"/>
    <n v="94.397834066778501"/>
    <n v="1300"/>
    <s v="Residential, High Density"/>
    <n v="1300"/>
    <s v="Town of Indialantic              Brevard County"/>
    <s v="Town of Indialantic"/>
    <m/>
    <m/>
    <m/>
    <n v="0"/>
    <n v="1"/>
    <n v="0.25511925605294"/>
    <n v="3.4182003582830002E-2"/>
    <n v="94.397834066777705"/>
    <m/>
    <n v="-1"/>
    <n v="-1"/>
    <n v="-1"/>
    <n v="-1"/>
    <n v="0"/>
    <m/>
    <m/>
    <s v="Central IRL A"/>
    <n v="-1"/>
    <m/>
    <m/>
    <n v="580"/>
    <x v="1"/>
    <m/>
    <x v="0"/>
    <n v="132.71029999999999"/>
    <n v="56.704789198412698"/>
    <n v="97.836490503628397"/>
    <n v="7.6559476099999996E-2"/>
  </r>
  <r>
    <n v="550000"/>
    <n v="880000"/>
    <n v="880000"/>
    <x v="0"/>
    <x v="0"/>
    <s v="IR12-21"/>
    <s v="62-304.520 (7), F.A.C."/>
    <n v="0.56000000000000005"/>
    <n v="0.48"/>
    <s v="Town of Indialantic"/>
    <n v="3.0104342001000001E-3"/>
    <n v="3903.3527211239798"/>
    <n v="10.8205327019461"/>
    <n v="1.4240112852973199"/>
    <n v="3.257450170923E-2"/>
    <n v="4.2868922745799998E-3"/>
    <n v="11.750786526724999"/>
    <n v="1400"/>
    <s v="Commercial and Services"/>
    <n v="1400"/>
    <s v="Town of Indialantic              Brevard County"/>
    <s v="Town of Indialantic"/>
    <m/>
    <m/>
    <m/>
    <n v="0"/>
    <n v="1"/>
    <n v="3.257450170923E-2"/>
    <n v="4.2868922745799998E-3"/>
    <n v="11.750786526726699"/>
    <m/>
    <n v="-1"/>
    <n v="-1"/>
    <n v="-1"/>
    <n v="-1"/>
    <n v="0"/>
    <m/>
    <m/>
    <s v="Central IRL A"/>
    <n v="-1"/>
    <m/>
    <m/>
    <n v="580"/>
    <x v="1"/>
    <m/>
    <x v="0"/>
    <n v="132.71029999999999"/>
    <n v="21.024972685034601"/>
    <n v="12.182794976888999"/>
    <n v="9.5302405000000003E-3"/>
  </r>
  <r>
    <n v="550000"/>
    <n v="880000"/>
    <n v="880000"/>
    <x v="0"/>
    <x v="0"/>
    <s v="IR12-21"/>
    <s v="62-304.520 (7), F.A.C."/>
    <n v="0.56000000000000005"/>
    <n v="0.48"/>
    <s v="Town of Indialantic"/>
    <n v="3.5459627534000001E-3"/>
    <n v="3903.3527211239798"/>
    <n v="10.8205327019461"/>
    <n v="1.4240112852973199"/>
    <n v="3.8369205933050002E-2"/>
    <n v="5.04949097808E-3"/>
    <n v="13.841143362492"/>
    <n v="8140"/>
    <s v="Roads and Highways"/>
    <n v="8140"/>
    <s v="Town of Indialantic              Brevard County"/>
    <s v="Town of Indialantic"/>
    <m/>
    <m/>
    <m/>
    <n v="0"/>
    <n v="1"/>
    <n v="3.8369205933050002E-2"/>
    <n v="5.04949097808E-3"/>
    <n v="18.916359710857002"/>
    <m/>
    <n v="-1"/>
    <n v="-1"/>
    <n v="-1"/>
    <n v="-1"/>
    <n v="0"/>
    <m/>
    <m/>
    <s v="Central IRL A"/>
    <n v="-1"/>
    <m/>
    <m/>
    <n v="580"/>
    <x v="1"/>
    <m/>
    <x v="0"/>
    <n v="132.71029999999999"/>
    <n v="28.353378720788498"/>
    <n v="14.3500021421927"/>
    <n v="1.5341735400000001E-2"/>
  </r>
  <r>
    <n v="550000"/>
    <n v="880000"/>
    <n v="880000"/>
    <x v="0"/>
    <x v="0"/>
    <s v="IR12-21"/>
    <s v="62-304.520 (7), F.A.C."/>
    <n v="0.56000000000000005"/>
    <n v="0.48"/>
    <s v="Town of Indialantic"/>
    <n v="5.7534036949000004E-4"/>
    <n v="3903.3527211239798"/>
    <n v="10.8205327019461"/>
    <n v="1.4240112852973199"/>
    <n v="6.2254892828799997E-3"/>
    <n v="8.1929117904000004E-4"/>
    <n v="2.2457563968446799"/>
    <n v="1430"/>
    <s v="Professional Services"/>
    <n v="1430"/>
    <s v="Town of Indialantic              Brevard County"/>
    <s v="Town of Indialantic"/>
    <m/>
    <m/>
    <m/>
    <n v="0"/>
    <n v="1"/>
    <n v="6.2254892828799997E-3"/>
    <n v="8.1929117904000004E-4"/>
    <n v="2.2457563968447598"/>
    <m/>
    <n v="-1"/>
    <n v="-1"/>
    <n v="-1"/>
    <n v="-1"/>
    <n v="0"/>
    <m/>
    <m/>
    <s v="Central IRL A"/>
    <n v="-1"/>
    <m/>
    <m/>
    <n v="580"/>
    <x v="1"/>
    <m/>
    <x v="0"/>
    <n v="132.71029999999999"/>
    <n v="8.7811872066851198"/>
    <n v="2.3283198693609499"/>
    <n v="1.8213757999999999E-3"/>
  </r>
  <r>
    <n v="550000"/>
    <n v="890000"/>
    <n v="890000"/>
    <x v="0"/>
    <x v="0"/>
    <s v="IR12-21"/>
    <s v="62-304.520 (7), F.A.C."/>
    <n v="0.56000000000000005"/>
    <n v="0.48"/>
    <s v="Town of Indialantic"/>
    <n v="1.481223590077E-2"/>
    <n v="3909.0715520971598"/>
    <n v="9.6129053570881702"/>
    <n v="1.2784956604362701"/>
    <n v="0.14238862184100001"/>
    <n v="1.893737932049E-2"/>
    <n v="57.902089982667903"/>
    <n v="1400"/>
    <s v="Commercial and Services"/>
    <n v="1400"/>
    <s v="Town of Indialantic              Brevard County"/>
    <s v="Town of Indialantic"/>
    <m/>
    <m/>
    <m/>
    <n v="0"/>
    <n v="1"/>
    <n v="0.14238862184100001"/>
    <n v="1.893737932049E-2"/>
    <n v="66.193328657356901"/>
    <m/>
    <n v="-1"/>
    <n v="-1"/>
    <n v="-1"/>
    <n v="-1"/>
    <n v="0"/>
    <m/>
    <m/>
    <s v="Central IRL A"/>
    <n v="-1"/>
    <m/>
    <m/>
    <n v="580"/>
    <x v="1"/>
    <m/>
    <x v="0"/>
    <n v="132.71029999999999"/>
    <n v="37.5469367057255"/>
    <n v="59.942991985149902"/>
    <n v="5.3684775900000002E-2"/>
  </r>
  <r>
    <n v="550000"/>
    <n v="890000"/>
    <n v="890000"/>
    <x v="0"/>
    <x v="0"/>
    <s v="IR12-21"/>
    <s v="62-304.520 (7), F.A.C."/>
    <n v="0.56000000000000005"/>
    <n v="0.48"/>
    <s v="Town of Indialantic"/>
    <n v="1.367066561456E-2"/>
    <n v="3909.0715520971598"/>
    <n v="9.6129053570881702"/>
    <n v="1.2784956604362701"/>
    <n v="0.13141481472123001"/>
    <n v="1.7477886663490001E-2"/>
    <n v="53.4396100521367"/>
    <n v="8140"/>
    <s v="Roads and Highways"/>
    <n v="8140"/>
    <s v="Town of Indialantic              Brevard County"/>
    <s v="Town of Indialantic"/>
    <m/>
    <m/>
    <m/>
    <n v="0"/>
    <n v="1"/>
    <n v="0.13141481472123001"/>
    <n v="1.7477886663490001E-2"/>
    <n v="74.116697981264593"/>
    <m/>
    <n v="-1"/>
    <n v="-1"/>
    <n v="-1"/>
    <n v="-1"/>
    <n v="0"/>
    <m/>
    <m/>
    <s v="Central IRL A"/>
    <n v="-1"/>
    <m/>
    <m/>
    <n v="580"/>
    <x v="1"/>
    <m/>
    <x v="0"/>
    <n v="132.71029999999999"/>
    <n v="59.784894219732202"/>
    <n v="55.323220940793803"/>
    <n v="6.0110866200000002E-2"/>
  </r>
  <r>
    <n v="550000"/>
    <n v="890000"/>
    <n v="890000"/>
    <x v="0"/>
    <x v="0"/>
    <s v="IR12-21"/>
    <s v="62-304.520 (7), F.A.C."/>
    <n v="0.56000000000000005"/>
    <n v="0.48"/>
    <s v="Town of Indialantic"/>
    <n v="4.8156506705799998E-3"/>
    <n v="3909.0715520971598"/>
    <n v="9.6129053570881702"/>
    <n v="1.2784956604362701"/>
    <n v="4.6292394129090003E-2"/>
    <n v="6.1567884845099997E-3"/>
    <n v="18.8247230412058"/>
    <n v="1410"/>
    <s v="Retail Sales and Services"/>
    <n v="1410"/>
    <s v="Town of Indialantic              Brevard County"/>
    <s v="Town of Indialantic"/>
    <m/>
    <m/>
    <m/>
    <n v="0"/>
    <n v="1"/>
    <n v="4.6292394129090003E-2"/>
    <n v="6.1567884845099997E-3"/>
    <n v="18.824723041203899"/>
    <m/>
    <n v="-1"/>
    <n v="-1"/>
    <n v="-1"/>
    <n v="-1"/>
    <n v="0"/>
    <m/>
    <m/>
    <s v="Central IRL A"/>
    <n v="-1"/>
    <m/>
    <m/>
    <n v="580"/>
    <x v="1"/>
    <m/>
    <x v="0"/>
    <n v="132.71029999999999"/>
    <n v="25.393959704281801"/>
    <n v="19.488246844273601"/>
    <n v="1.52674153E-2"/>
  </r>
  <r>
    <n v="550000"/>
    <n v="900000"/>
    <n v="900000"/>
    <x v="0"/>
    <x v="0"/>
    <s v="IR12-21"/>
    <s v="62-304.520 (7), F.A.C."/>
    <n v="0.56000000000000005"/>
    <n v="0.48"/>
    <s v="Town of Indialantic"/>
    <n v="9.52093364724E-3"/>
    <n v="3900.07815497722"/>
    <n v="9.2157798749330304"/>
    <n v="1.21037630749395"/>
    <n v="8.7742828696879993E-2"/>
    <n v="1.1523912511850001E-2"/>
    <n v="37.132385332619499"/>
    <n v="1400"/>
    <s v="Commercial and Services"/>
    <n v="1400"/>
    <s v="Town of Indialantic              Brevard County"/>
    <s v="Town of Indialantic"/>
    <m/>
    <m/>
    <m/>
    <n v="0"/>
    <n v="1"/>
    <n v="8.7742828696879993E-2"/>
    <n v="1.1523912511850001E-2"/>
    <n v="41.932077905261401"/>
    <m/>
    <n v="-1"/>
    <n v="-1"/>
    <n v="-1"/>
    <n v="-1"/>
    <n v="0"/>
    <m/>
    <m/>
    <s v="Central IRL A"/>
    <n v="-1"/>
    <m/>
    <m/>
    <n v="580"/>
    <x v="1"/>
    <m/>
    <x v="0"/>
    <n v="132.71029999999999"/>
    <n v="33.898867875109701"/>
    <n v="38.529851477610997"/>
    <n v="3.4008173500000002E-2"/>
  </r>
  <r>
    <n v="550000"/>
    <n v="900000"/>
    <n v="900000"/>
    <x v="0"/>
    <x v="0"/>
    <s v="IR12-21"/>
    <s v="62-304.520 (7), F.A.C."/>
    <n v="0.56000000000000005"/>
    <n v="0.48"/>
    <s v="Town of Indialantic"/>
    <n v="1.574683904907E-2"/>
    <n v="3900.07815497722"/>
    <n v="9.2157798749330304"/>
    <n v="1.21037630749395"/>
    <n v="0.14511940240228"/>
    <n v="1.9059600902919999E-2"/>
    <n v="61.413902985243602"/>
    <n v="1410"/>
    <s v="Retail Sales and Services"/>
    <n v="1410"/>
    <s v="Town of Indialantic              Brevard County"/>
    <s v="Town of Indialantic"/>
    <m/>
    <m/>
    <m/>
    <n v="0"/>
    <n v="1"/>
    <n v="0.14511940240228"/>
    <n v="1.9059600902919999E-2"/>
    <n v="74.818417538815694"/>
    <m/>
    <n v="-1"/>
    <n v="-1"/>
    <n v="-1"/>
    <n v="-1"/>
    <n v="0"/>
    <m/>
    <m/>
    <s v="Central IRL A"/>
    <n v="-1"/>
    <m/>
    <m/>
    <n v="580"/>
    <x v="1"/>
    <m/>
    <x v="0"/>
    <n v="132.71029999999999"/>
    <n v="36.801008904367201"/>
    <n v="63.725196738253899"/>
    <n v="6.0679981799999998E-2"/>
  </r>
  <r>
    <n v="550000"/>
    <n v="910000"/>
    <n v="910000"/>
    <x v="0"/>
    <x v="0"/>
    <s v="IR12-21"/>
    <s v="62-304.520 (7), F.A.C."/>
    <n v="0.56000000000000005"/>
    <n v="0.48"/>
    <s v="Town of Indialantic"/>
    <n v="4.7794035090000001E-5"/>
    <n v="3899.04591891569"/>
    <n v="11.0302068294026"/>
    <n v="1.4526221434634501"/>
    <n v="5.2717809231999995E-4"/>
    <n v="6.9426673699999998E-5"/>
    <n v="0.18635113748957"/>
    <n v="1400"/>
    <s v="Commercial and Services"/>
    <n v="1400"/>
    <s v="Town of Indialantic              Brevard County"/>
    <s v="Town of Indialantic"/>
    <m/>
    <m/>
    <m/>
    <n v="0"/>
    <n v="1"/>
    <n v="5.2717809231999995E-4"/>
    <n v="6.9426673699999998E-5"/>
    <n v="0.18635113749044999"/>
    <m/>
    <n v="-1"/>
    <n v="-1"/>
    <n v="-1"/>
    <n v="-1"/>
    <n v="0"/>
    <m/>
    <m/>
    <s v="Central IRL A"/>
    <n v="-1"/>
    <m/>
    <m/>
    <n v="580"/>
    <x v="1"/>
    <m/>
    <x v="0"/>
    <n v="132.71029999999999"/>
    <n v="2.5498057711186699"/>
    <n v="0.19341559788157001"/>
    <n v="1.5113640000000001E-4"/>
  </r>
  <r>
    <n v="550000"/>
    <n v="910000"/>
    <n v="910000"/>
    <x v="0"/>
    <x v="0"/>
    <s v="IR12-21"/>
    <s v="62-304.520 (7), F.A.C."/>
    <n v="0.56000000000000005"/>
    <n v="0.48"/>
    <s v="Town of Indialantic"/>
    <n v="2.4125384469E-4"/>
    <n v="3899.04591891569"/>
    <n v="11.0302068294026"/>
    <n v="1.4526221434634501"/>
    <n v="2.66107980533E-3"/>
    <n v="3.5045067699000001E-4"/>
    <n v="0.94065981856516001"/>
    <n v="8140"/>
    <s v="Roads and Highways"/>
    <n v="8140"/>
    <s v="Town of Indialantic              Brevard County"/>
    <s v="Town of Indialantic"/>
    <m/>
    <m/>
    <m/>
    <n v="0"/>
    <n v="1"/>
    <n v="2.66107980533E-3"/>
    <n v="3.5045067699000001E-4"/>
    <n v="4.55398360465444"/>
    <m/>
    <n v="-1"/>
    <n v="-1"/>
    <n v="-1"/>
    <n v="-1"/>
    <n v="0"/>
    <m/>
    <m/>
    <s v="Central IRL A"/>
    <n v="-1"/>
    <m/>
    <m/>
    <n v="580"/>
    <x v="1"/>
    <m/>
    <x v="0"/>
    <n v="132.71029999999999"/>
    <n v="5.8090372570065103"/>
    <n v="0.97631967081765003"/>
    <n v="3.6934174000000002E-3"/>
  </r>
  <r>
    <n v="550000"/>
    <n v="920000"/>
    <n v="920000"/>
    <x v="0"/>
    <x v="0"/>
    <s v="IR12-21"/>
    <s v="62-304.520 (7), F.A.C."/>
    <n v="0.56000000000000005"/>
    <n v="0.48"/>
    <s v="Town of Indialantic"/>
    <n v="2.7573884408930001E-2"/>
    <n v="3898.2708452873799"/>
    <n v="10.4621646426586"/>
    <n v="1.3832439484588499"/>
    <n v="0.28848251852392998"/>
    <n v="3.8141408744159999E-2"/>
    <n v="107.490469682683"/>
    <n v="1400"/>
    <s v="Commercial and Services"/>
    <n v="1400"/>
    <s v="Town of Indialantic              Brevard County"/>
    <s v="Town of Indialantic"/>
    <m/>
    <m/>
    <m/>
    <n v="0"/>
    <n v="1"/>
    <n v="0.28848251852392998"/>
    <n v="3.8141408744159999E-2"/>
    <n v="107.49046968268399"/>
    <m/>
    <n v="-1"/>
    <n v="-1"/>
    <n v="-1"/>
    <n v="-1"/>
    <n v="0"/>
    <m/>
    <m/>
    <s v="Central IRL A"/>
    <n v="-1"/>
    <m/>
    <m/>
    <n v="580"/>
    <x v="1"/>
    <m/>
    <x v="0"/>
    <n v="132.71029999999999"/>
    <n v="108.023119146063"/>
    <n v="111.58755121082299"/>
    <n v="8.7177996499999993E-2"/>
  </r>
  <r>
    <n v="550000"/>
    <n v="920000"/>
    <n v="920000"/>
    <x v="0"/>
    <x v="0"/>
    <s v="IR12-21"/>
    <s v="62-304.520 (7), F.A.C."/>
    <n v="0.56000000000000005"/>
    <n v="0.48"/>
    <s v="Town of Indialantic"/>
    <n v="8.3398215788300003E-3"/>
    <n v="3898.2708452873799"/>
    <n v="10.4621646426586"/>
    <n v="1.3832439484588499"/>
    <n v="8.725258644818E-2"/>
    <n v="1.153600773015E-2"/>
    <n v="32.510883315674903"/>
    <n v="8140"/>
    <s v="Roads and Highways"/>
    <n v="8140"/>
    <s v="Town of Indialantic              Brevard County"/>
    <s v="Town of Indialantic"/>
    <m/>
    <m/>
    <m/>
    <n v="0"/>
    <n v="1"/>
    <n v="8.725258644818E-2"/>
    <n v="1.153600773015E-2"/>
    <n v="37.894850781233799"/>
    <m/>
    <n v="-1"/>
    <n v="-1"/>
    <n v="-1"/>
    <n v="-1"/>
    <n v="0"/>
    <m/>
    <m/>
    <s v="Central IRL A"/>
    <n v="-1"/>
    <m/>
    <m/>
    <n v="580"/>
    <x v="1"/>
    <m/>
    <x v="0"/>
    <n v="132.71029999999999"/>
    <n v="106.888711312797"/>
    <n v="33.750060517982"/>
    <n v="3.0733861099999999E-2"/>
  </r>
  <r>
    <n v="550000"/>
    <n v="920000"/>
    <n v="920000"/>
    <x v="0"/>
    <x v="0"/>
    <s v="IR12-21"/>
    <s v="62-304.520 (7), F.A.C."/>
    <n v="0.56000000000000005"/>
    <n v="0.48"/>
    <s v="Town of Indialantic"/>
    <n v="6.8624907623989997E-2"/>
    <n v="3898.2708452873799"/>
    <n v="10.4621646426586"/>
    <n v="1.3832439484588499"/>
    <n v="0.71796508214947996"/>
    <n v="9.4924988184440007E-2"/>
    <n v="267.51847665116298"/>
    <n v="1410"/>
    <s v="Retail Sales and Services"/>
    <n v="1410"/>
    <s v="Town of Indialantic              Brevard County"/>
    <s v="Town of Indialantic"/>
    <m/>
    <m/>
    <m/>
    <n v="0"/>
    <n v="1"/>
    <n v="0.71796508214947996"/>
    <n v="9.4924988184440007E-2"/>
    <n v="267.51847665116401"/>
    <m/>
    <n v="-1"/>
    <n v="-1"/>
    <n v="-1"/>
    <n v="-1"/>
    <n v="0"/>
    <m/>
    <m/>
    <s v="Central IRL A"/>
    <n v="-1"/>
    <m/>
    <m/>
    <n v="580"/>
    <x v="1"/>
    <m/>
    <x v="0"/>
    <n v="132.71029999999999"/>
    <n v="78.240729915365606"/>
    <n v="277.71514815477502"/>
    <n v="0.2169655123"/>
  </r>
  <r>
    <n v="550000"/>
    <n v="920000"/>
    <n v="920000"/>
    <x v="0"/>
    <x v="0"/>
    <s v="IR12-21"/>
    <s v="62-304.520 (7), F.A.C."/>
    <n v="0.56000000000000005"/>
    <n v="0.48"/>
    <s v="Town of Indialantic"/>
    <n v="7.30069302644E-3"/>
    <n v="3898.2708452873799"/>
    <n v="10.4621646426586"/>
    <n v="1.3832439484588499"/>
    <n v="7.6381052448120004E-2"/>
    <n v="1.009863944837E-2"/>
    <n v="28.4600787753639"/>
    <n v="1410"/>
    <s v="Retail Sales and Services"/>
    <n v="1410"/>
    <s v="Town of Indialantic              Brevard County"/>
    <s v="Town of Indialantic"/>
    <m/>
    <m/>
    <m/>
    <n v="0"/>
    <n v="1"/>
    <n v="7.6381052448120004E-2"/>
    <n v="1.009863944837E-2"/>
    <n v="28.460078775363499"/>
    <m/>
    <n v="-1"/>
    <n v="-1"/>
    <n v="-1"/>
    <n v="-1"/>
    <n v="0"/>
    <m/>
    <m/>
    <s v="Central IRL A"/>
    <n v="-1"/>
    <m/>
    <m/>
    <n v="580"/>
    <x v="1"/>
    <m/>
    <x v="0"/>
    <n v="132.71029999999999"/>
    <n v="31.352864760590901"/>
    <n v="29.544856462019201"/>
    <n v="2.3081977900000002E-2"/>
  </r>
  <r>
    <n v="550000"/>
    <n v="920000"/>
    <n v="920000"/>
    <x v="0"/>
    <x v="0"/>
    <s v="IR12-21"/>
    <s v="62-304.520 (7), F.A.C."/>
    <n v="0.56000000000000005"/>
    <n v="0.48"/>
    <s v="Town of Indialantic"/>
    <n v="6.8313328034E-3"/>
    <n v="3898.2708452873799"/>
    <n v="10.4621646426586"/>
    <n v="1.3832439484588499"/>
    <n v="7.1470528517990004E-2"/>
    <n v="9.4493997602099998E-3"/>
    <n v="26.6303855019612"/>
    <n v="1300"/>
    <s v="Residential, High Density"/>
    <n v="1300"/>
    <s v="Town of Indialantic              Brevard County"/>
    <s v="Town of Indialantic"/>
    <m/>
    <m/>
    <m/>
    <n v="0"/>
    <n v="1"/>
    <n v="7.1470528517990004E-2"/>
    <n v="9.4493997602099998E-3"/>
    <n v="26.630385501961399"/>
    <m/>
    <n v="-1"/>
    <n v="-1"/>
    <n v="-1"/>
    <n v="-1"/>
    <n v="0"/>
    <m/>
    <m/>
    <s v="Central IRL A"/>
    <n v="-1"/>
    <m/>
    <m/>
    <n v="580"/>
    <x v="1"/>
    <m/>
    <x v="0"/>
    <n v="132.71029999999999"/>
    <n v="30.580282158794901"/>
    <n v="27.6454230290034"/>
    <n v="2.1598041799999999E-2"/>
  </r>
  <r>
    <n v="550000"/>
    <n v="920000"/>
    <n v="920000"/>
    <x v="0"/>
    <x v="0"/>
    <s v="IR12-21"/>
    <s v="62-304.520 (7), F.A.C."/>
    <n v="0.56000000000000005"/>
    <n v="0.48"/>
    <s v="Town of Indialantic"/>
    <n v="5.1557015934209999E-2"/>
    <n v="3927.07159891828"/>
    <n v="9.7607011681944709"/>
    <n v="1.2906826182836999"/>
    <n v="0.50323262565769999"/>
    <n v="6.6543744316859998E-2"/>
    <n v="202.468093000229"/>
    <n v="1400"/>
    <s v="Commercial and Services"/>
    <n v="1400"/>
    <s v="Town of Indialantic              Brevard County"/>
    <s v="Town of Indialantic"/>
    <m/>
    <m/>
    <m/>
    <n v="0"/>
    <n v="1"/>
    <n v="0.50323262565769999"/>
    <n v="6.6543744316859998E-2"/>
    <n v="202.46809300022801"/>
    <m/>
    <n v="-1"/>
    <n v="-1"/>
    <n v="-1"/>
    <n v="-1"/>
    <n v="0"/>
    <m/>
    <m/>
    <s v="Central IRL A"/>
    <n v="-1"/>
    <m/>
    <m/>
    <n v="580"/>
    <x v="1"/>
    <m/>
    <x v="0"/>
    <n v="132.71029999999999"/>
    <n v="111.161679225759"/>
    <n v="208.64384105315199"/>
    <n v="0.16420769909999999"/>
  </r>
  <r>
    <n v="550000"/>
    <n v="920000"/>
    <n v="920000"/>
    <x v="0"/>
    <x v="0"/>
    <s v="IR12-21"/>
    <s v="62-304.520 (7), F.A.C."/>
    <n v="0.56000000000000005"/>
    <n v="0.48"/>
    <s v="Town of Indialantic"/>
    <n v="1.038831737562E-2"/>
    <n v="3927.07159891828"/>
    <n v="9.7607011681944709"/>
    <n v="1.2906826182836999"/>
    <n v="0.10139726154386"/>
    <n v="1.340802066993E-2"/>
    <n v="40.795666126378002"/>
    <n v="8140"/>
    <s v="Roads and Highways"/>
    <n v="8140"/>
    <s v="Town of Indialantic              Brevard County"/>
    <s v="Town of Indialantic"/>
    <m/>
    <m/>
    <m/>
    <n v="0"/>
    <n v="1"/>
    <n v="0.10139726154386"/>
    <n v="1.340802066993E-2"/>
    <n v="45.986431673159203"/>
    <m/>
    <n v="-1"/>
    <n v="-1"/>
    <n v="-1"/>
    <n v="-1"/>
    <n v="0"/>
    <m/>
    <m/>
    <s v="Central IRL A"/>
    <n v="-1"/>
    <m/>
    <m/>
    <n v="580"/>
    <x v="1"/>
    <m/>
    <x v="0"/>
    <n v="132.71029999999999"/>
    <n v="107.42552327305199"/>
    <n v="42.040028889490998"/>
    <n v="3.72963761E-2"/>
  </r>
  <r>
    <n v="550000"/>
    <n v="920000"/>
    <n v="920000"/>
    <x v="0"/>
    <x v="0"/>
    <s v="IR12-21"/>
    <s v="62-304.520 (7), F.A.C."/>
    <n v="0.56000000000000005"/>
    <n v="0.48"/>
    <s v="Town of Indialantic"/>
    <n v="7.6004929180609998E-2"/>
    <n v="3927.07159891828"/>
    <n v="9.7607011681944709"/>
    <n v="1.2906826182836999"/>
    <n v="0.74186140104176002"/>
    <n v="9.8098240997299996E-2"/>
    <n v="298.47679876298798"/>
    <n v="1410"/>
    <s v="Retail Sales and Services"/>
    <n v="1410"/>
    <s v="Town of Indialantic              Brevard County"/>
    <s v="Town of Indialantic"/>
    <m/>
    <m/>
    <m/>
    <n v="0"/>
    <n v="1"/>
    <n v="0.74186140104176002"/>
    <n v="9.8098240997299996E-2"/>
    <n v="298.47679876298901"/>
    <m/>
    <n v="-1"/>
    <n v="-1"/>
    <n v="-1"/>
    <n v="-1"/>
    <n v="0"/>
    <m/>
    <m/>
    <s v="Central IRL A"/>
    <n v="-1"/>
    <m/>
    <m/>
    <n v="580"/>
    <x v="1"/>
    <m/>
    <x v="0"/>
    <n v="132.71029999999999"/>
    <n v="99.695862908649403"/>
    <n v="307.58103578863"/>
    <n v="0.24207364049999999"/>
  </r>
  <r>
    <n v="550000"/>
    <n v="920000"/>
    <n v="920000"/>
    <x v="0"/>
    <x v="0"/>
    <s v="IR12-21"/>
    <s v="62-304.520 (7), F.A.C."/>
    <n v="0.56000000000000005"/>
    <n v="0.48"/>
    <s v="Town of Indialantic"/>
    <n v="8.1205792974249999E-2"/>
    <n v="3901.52035682003"/>
    <n v="10.4193340498105"/>
    <n v="1.3693649388373901"/>
    <n v="0.84611028377846997"/>
    <n v="0.11120036572942001"/>
    <n v="316.82605438075302"/>
    <n v="1400"/>
    <s v="Commercial and Services"/>
    <n v="1400"/>
    <s v="Town of Indialantic              Brevard County"/>
    <s v="Town of Indialantic"/>
    <m/>
    <m/>
    <m/>
    <n v="0"/>
    <n v="1"/>
    <n v="0.84611028377846997"/>
    <n v="0.11120036572942001"/>
    <n v="316.82605438075399"/>
    <m/>
    <n v="-1"/>
    <n v="-1"/>
    <n v="-1"/>
    <n v="-1"/>
    <n v="0"/>
    <m/>
    <m/>
    <s v="Central IRL A"/>
    <n v="-1"/>
    <m/>
    <m/>
    <n v="580"/>
    <x v="1"/>
    <m/>
    <x v="0"/>
    <n v="132.71029999999999"/>
    <n v="136.627307566414"/>
    <n v="328.62818483393301"/>
    <n v="0.25695543749999999"/>
  </r>
  <r>
    <n v="550000"/>
    <n v="920000"/>
    <n v="920000"/>
    <x v="0"/>
    <x v="0"/>
    <s v="IR12-21"/>
    <s v="62-304.520 (7), F.A.C."/>
    <n v="0.56000000000000005"/>
    <n v="0.48"/>
    <s v="Town of Indialantic"/>
    <n v="1.6838596582260001E-2"/>
    <n v="3901.52035682003"/>
    <n v="10.4193340498105"/>
    <n v="1.3693649388373901"/>
    <n v="0.17544696272061"/>
    <n v="2.3058183778980001E-2"/>
    <n v="65.696127345987094"/>
    <n v="8140"/>
    <s v="Roads and Highways"/>
    <n v="8140"/>
    <s v="Town of Indialantic              Brevard County"/>
    <s v="Town of Indialantic"/>
    <m/>
    <m/>
    <m/>
    <n v="0"/>
    <n v="1"/>
    <n v="0.17544696272061"/>
    <n v="2.3058183778980001E-2"/>
    <n v="133.964237243692"/>
    <m/>
    <n v="-1"/>
    <n v="-1"/>
    <n v="-1"/>
    <n v="-1"/>
    <n v="0"/>
    <m/>
    <m/>
    <s v="Central IRL A"/>
    <n v="-1"/>
    <m/>
    <m/>
    <n v="580"/>
    <x v="1"/>
    <m/>
    <x v="0"/>
    <n v="132.71029999999999"/>
    <n v="108.60653536813101"/>
    <n v="68.143382723140107"/>
    <n v="0.10864901640000001"/>
  </r>
  <r>
    <n v="550000"/>
    <n v="920000"/>
    <n v="920000"/>
    <x v="0"/>
    <x v="0"/>
    <s v="IR12-21"/>
    <s v="62-304.520 (7), F.A.C."/>
    <n v="0.56000000000000005"/>
    <n v="0.48"/>
    <s v="Town of Indialantic"/>
    <n v="2.960849001697E-2"/>
    <n v="3901.52035682003"/>
    <n v="10.4193340498105"/>
    <n v="1.3693649388373901"/>
    <n v="0.30850074819735002"/>
    <n v="4.0544828121159997E-2"/>
    <n v="115.518126535934"/>
    <n v="1410"/>
    <s v="Retail Sales and Services"/>
    <n v="1410"/>
    <s v="Town of Indialantic              Brevard County"/>
    <s v="Town of Indialantic"/>
    <m/>
    <m/>
    <m/>
    <n v="0"/>
    <n v="1"/>
    <n v="0.30850074819735002"/>
    <n v="4.0544828121159997E-2"/>
    <n v="115.51812653593601"/>
    <m/>
    <n v="-1"/>
    <n v="-1"/>
    <n v="-1"/>
    <n v="-1"/>
    <n v="0"/>
    <m/>
    <m/>
    <s v="Central IRL A"/>
    <n v="-1"/>
    <m/>
    <m/>
    <n v="580"/>
    <x v="1"/>
    <m/>
    <x v="0"/>
    <n v="132.71029999999999"/>
    <n v="48.620509294545002"/>
    <n v="119.821307982767"/>
    <n v="9.3688667099999998E-2"/>
  </r>
  <r>
    <n v="550000"/>
    <n v="920000"/>
    <n v="920000"/>
    <x v="0"/>
    <x v="0"/>
    <s v="IR12-21"/>
    <s v="62-304.520 (7), F.A.C."/>
    <n v="0.56000000000000005"/>
    <n v="0.48"/>
    <s v="Town of Indialantic"/>
    <n v="3.543845915208E-2"/>
    <n v="3901.52035682003"/>
    <n v="10.4193340498105"/>
    <n v="1.3693649388373901"/>
    <n v="0.36924514411615"/>
    <n v="4.8528183449279998E-2"/>
    <n v="138.26386979620199"/>
    <n v="1430"/>
    <s v="Professional Services"/>
    <n v="1430"/>
    <s v="Town of Indialantic              Brevard County"/>
    <s v="Town of Indialantic"/>
    <m/>
    <m/>
    <m/>
    <n v="0"/>
    <n v="1"/>
    <n v="0.36924514411615"/>
    <n v="4.8528183449279998E-2"/>
    <n v="138.26386979620199"/>
    <m/>
    <n v="-1"/>
    <n v="-1"/>
    <n v="-1"/>
    <n v="-1"/>
    <n v="0"/>
    <m/>
    <m/>
    <s v="Central IRL A"/>
    <n v="-1"/>
    <m/>
    <m/>
    <n v="580"/>
    <x v="1"/>
    <m/>
    <x v="0"/>
    <n v="132.71029999999999"/>
    <n v="63.207267751790397"/>
    <n v="143.41435601958301"/>
    <n v="0.1121361474"/>
  </r>
  <r>
    <n v="550000"/>
    <n v="920000"/>
    <n v="920000"/>
    <x v="0"/>
    <x v="0"/>
    <s v="IR12-21"/>
    <s v="62-304.520 (7), F.A.C."/>
    <n v="0.56000000000000005"/>
    <n v="0.48"/>
    <s v="Town of Indialantic"/>
    <n v="1.1005346771900001E-3"/>
    <n v="3905.9541024117102"/>
    <n v="10.6998462738705"/>
    <n v="1.4075406843337801"/>
    <n v="1.177555186502E-2"/>
    <n v="1.54904733266E-3"/>
    <n v="4.2986379372283503"/>
    <n v="1400"/>
    <s v="Commercial and Services"/>
    <n v="1400"/>
    <s v="Town of Indialantic              Brevard County"/>
    <s v="Town of Indialantic"/>
    <m/>
    <m/>
    <m/>
    <n v="0"/>
    <n v="1"/>
    <n v="1.177555186502E-2"/>
    <n v="1.54904733266E-3"/>
    <n v="4.2986379372274097"/>
    <m/>
    <n v="-1"/>
    <n v="-1"/>
    <n v="-1"/>
    <n v="-1"/>
    <n v="0"/>
    <m/>
    <m/>
    <s v="Central IRL A"/>
    <n v="-1"/>
    <m/>
    <m/>
    <n v="580"/>
    <x v="1"/>
    <m/>
    <x v="0"/>
    <n v="132.71029999999999"/>
    <n v="32.307751348108098"/>
    <n v="4.45370582647144"/>
    <n v="3.4863244E-3"/>
  </r>
  <r>
    <n v="550000"/>
    <n v="920000"/>
    <n v="920000"/>
    <x v="0"/>
    <x v="0"/>
    <s v="IR12-21"/>
    <s v="62-304.520 (7), F.A.C."/>
    <n v="0.56000000000000005"/>
    <n v="0.48"/>
    <s v="Town of Indialantic"/>
    <n v="6.7118786965699997E-3"/>
    <n v="3905.9541024117102"/>
    <n v="10.6998462738705"/>
    <n v="1.4075406843337801"/>
    <n v="7.1816070262260001E-2"/>
    <n v="9.4472423337400007E-3"/>
    <n v="26.216290129792501"/>
    <n v="8140"/>
    <s v="Roads and Highways"/>
    <n v="8140"/>
    <s v="Town of Indialantic              Brevard County"/>
    <s v="Town of Indialantic"/>
    <m/>
    <m/>
    <m/>
    <n v="0"/>
    <n v="1"/>
    <n v="7.1816070262260001E-2"/>
    <n v="9.4472423337400007E-3"/>
    <n v="31.5230815763449"/>
    <m/>
    <n v="-1"/>
    <n v="-1"/>
    <n v="-1"/>
    <n v="-1"/>
    <n v="0"/>
    <m/>
    <m/>
    <s v="Central IRL A"/>
    <n v="-1"/>
    <m/>
    <m/>
    <n v="580"/>
    <x v="1"/>
    <m/>
    <x v="0"/>
    <n v="132.71029999999999"/>
    <n v="42.578659594319099"/>
    <n v="27.1620094096216"/>
    <n v="2.55661651E-2"/>
  </r>
  <r>
    <n v="550000"/>
    <n v="920000"/>
    <n v="920000"/>
    <x v="0"/>
    <x v="0"/>
    <s v="IR12-21"/>
    <s v="62-304.520 (7), F.A.C."/>
    <n v="0.56000000000000005"/>
    <n v="0.48"/>
    <s v="Town of Indialantic"/>
    <n v="7.4660824876099999E-3"/>
    <n v="3905.9541024117102"/>
    <n v="10.6998462738705"/>
    <n v="1.4075406843337801"/>
    <n v="7.9885934885560006E-2"/>
    <n v="1.050881485391E-2"/>
    <n v="29.162175521459702"/>
    <n v="1430"/>
    <s v="Professional Services"/>
    <n v="1430"/>
    <s v="Town of Indialantic              Brevard County"/>
    <s v="Town of Indialantic"/>
    <m/>
    <m/>
    <m/>
    <n v="0"/>
    <n v="1"/>
    <n v="7.9885934885560006E-2"/>
    <n v="1.050881485391E-2"/>
    <n v="29.162175521458099"/>
    <m/>
    <n v="-1"/>
    <n v="-1"/>
    <n v="-1"/>
    <n v="-1"/>
    <n v="0"/>
    <m/>
    <m/>
    <s v="Central IRL A"/>
    <n v="-1"/>
    <m/>
    <m/>
    <n v="580"/>
    <x v="1"/>
    <m/>
    <x v="0"/>
    <n v="132.71029999999999"/>
    <n v="24.890276424027402"/>
    <n v="30.214163865187501"/>
    <n v="2.3651399399999998E-2"/>
  </r>
  <r>
    <n v="550000"/>
    <n v="920000"/>
    <n v="920000"/>
    <x v="0"/>
    <x v="0"/>
    <s v="IR12-21"/>
    <s v="62-304.520 (7), F.A.C."/>
    <n v="0.56000000000000005"/>
    <n v="0.48"/>
    <s v="Town of Indialantic"/>
    <n v="1.2712755595399999E-3"/>
    <n v="3905.9541024117102"/>
    <n v="10.6998462738705"/>
    <n v="1.4075406843337801"/>
    <n v="1.360245305883E-2"/>
    <n v="1.7893720710500001E-3"/>
    <n v="4.9655439870927296"/>
    <n v="1410"/>
    <s v="Retail Sales and Services"/>
    <n v="1410"/>
    <s v="Town of Indialantic              Brevard County"/>
    <s v="Town of Indialantic"/>
    <m/>
    <m/>
    <m/>
    <n v="0"/>
    <n v="1"/>
    <n v="1.360245305883E-2"/>
    <n v="1.7893720710500001E-3"/>
    <n v="4.9655439870921398"/>
    <m/>
    <n v="-1"/>
    <n v="-1"/>
    <n v="-1"/>
    <n v="-1"/>
    <n v="0"/>
    <m/>
    <m/>
    <s v="Central IRL A"/>
    <n v="-1"/>
    <m/>
    <m/>
    <n v="580"/>
    <x v="1"/>
    <m/>
    <x v="0"/>
    <n v="132.71029999999999"/>
    <n v="12.840525927858399"/>
    <n v="5.1446696627761304"/>
    <n v="4.0272051999999999E-3"/>
  </r>
  <r>
    <n v="550000"/>
    <n v="920000"/>
    <n v="920000"/>
    <x v="0"/>
    <x v="0"/>
    <s v="IR12-21"/>
    <s v="62-304.520 (7), F.A.C."/>
    <n v="0.56000000000000005"/>
    <n v="0.48"/>
    <s v="Town of Indialantic"/>
    <n v="1.1153944218799999E-3"/>
    <n v="3932.29226127529"/>
    <n v="9.9649694632008696"/>
    <n v="1.3206476774229501"/>
    <n v="1.1114871353509999E-2"/>
    <n v="1.4730430526699999E-3"/>
    <n v="4.38605685345195"/>
    <n v="1400"/>
    <s v="Commercial and Services"/>
    <n v="1400"/>
    <s v="Town of Indialantic              Brevard County"/>
    <s v="Town of Indialantic"/>
    <m/>
    <m/>
    <m/>
    <n v="0"/>
    <n v="1"/>
    <n v="1.1114871353509999E-2"/>
    <n v="1.4730430526699999E-3"/>
    <n v="4.3860568534512403"/>
    <m/>
    <n v="-1"/>
    <n v="-1"/>
    <n v="-1"/>
    <n v="-1"/>
    <n v="0"/>
    <m/>
    <m/>
    <s v="Central IRL A"/>
    <n v="-1"/>
    <m/>
    <m/>
    <n v="580"/>
    <x v="1"/>
    <m/>
    <x v="0"/>
    <n v="132.71029999999999"/>
    <n v="12.317783722048601"/>
    <n v="4.5138410797177499"/>
    <n v="3.5572236999999998E-3"/>
  </r>
  <r>
    <n v="550000"/>
    <n v="920000"/>
    <n v="920000"/>
    <x v="0"/>
    <x v="0"/>
    <s v="IR12-21"/>
    <s v="62-304.520 (7), F.A.C."/>
    <n v="0.56000000000000005"/>
    <n v="0.48"/>
    <s v="Town of Indialantic"/>
    <n v="1.2004651415299999E-3"/>
    <n v="3932.29226127529"/>
    <n v="9.9649694632008696"/>
    <n v="1.3206476774229501"/>
    <n v="1.1962598477060001E-2"/>
    <n v="1.5853915009899999E-3"/>
    <n v="4.7205797860006298"/>
    <n v="8140"/>
    <s v="Roads and Highways"/>
    <n v="8140"/>
    <s v="Town of Indialantic              Brevard County"/>
    <s v="Town of Indialantic"/>
    <m/>
    <m/>
    <m/>
    <n v="0"/>
    <n v="1"/>
    <n v="1.1962598477060001E-2"/>
    <n v="1.5853915009899999E-3"/>
    <n v="68.861862861144004"/>
    <m/>
    <n v="-1"/>
    <n v="-1"/>
    <n v="-1"/>
    <n v="-1"/>
    <n v="0"/>
    <m/>
    <m/>
    <s v="Central IRL A"/>
    <n v="-1"/>
    <m/>
    <m/>
    <n v="580"/>
    <x v="1"/>
    <m/>
    <x v="0"/>
    <n v="132.71029999999999"/>
    <n v="16.246718829578398"/>
    <n v="4.8581100679006797"/>
    <n v="5.58490372E-2"/>
  </r>
  <r>
    <n v="1200000"/>
    <n v="840000"/>
    <n v="840000"/>
    <x v="0"/>
    <x v="0"/>
    <s v="IR12-21"/>
    <s v="62-304.520 (7), F.A.C."/>
    <n v="0.56000000000000005"/>
    <n v="0.48"/>
    <s v="FDOT District 5"/>
    <n v="1.1160276130000001E-6"/>
    <n v="3905.3169116088402"/>
    <n v="11.6735140970387"/>
    <n v="1.54018824845111"/>
    <n v="1.302796407E-5"/>
    <n v="1.7188926144899999E-6"/>
    <n v="4.3584415108700002E-3"/>
    <n v="8140"/>
    <s v="Roads and Highways"/>
    <n v="8140"/>
    <s v="FDOT District 5                              Town of Indialantic              Brevard County"/>
    <s v="FDOT District 5"/>
    <m/>
    <m/>
    <m/>
    <n v="0"/>
    <n v="1"/>
    <n v="1.302796407E-5"/>
    <n v="1.7188926144899999E-6"/>
    <n v="243.228411080211"/>
    <m/>
    <n v="-1"/>
    <n v="-1"/>
    <n v="-1"/>
    <n v="-1"/>
    <n v="0"/>
    <m/>
    <m/>
    <s v="Central IRL A"/>
    <n v="-1"/>
    <m/>
    <m/>
    <n v="580"/>
    <x v="1"/>
    <m/>
    <x v="0"/>
    <n v="132.71029999999999"/>
    <n v="0.38001653934696"/>
    <n v="4.5164035147699996E-3"/>
    <n v="0.19726554020000001"/>
  </r>
  <r>
    <n v="1200000"/>
    <n v="870000"/>
    <n v="870000"/>
    <x v="0"/>
    <x v="0"/>
    <s v="IR12-21"/>
    <s v="62-304.520 (7), F.A.C."/>
    <n v="0.56000000000000005"/>
    <n v="0.48"/>
    <s v="FDOT District 5"/>
    <n v="0.14471913105549"/>
    <n v="3904.6216711914999"/>
    <n v="10.5526168663775"/>
    <n v="1.4138861688273601"/>
    <n v="1.5271655432636999"/>
    <n v="0.20461637776406999"/>
    <n v="565.073455355281"/>
    <n v="8140"/>
    <s v="Roads and Highways"/>
    <n v="8140"/>
    <s v="FDOT District 5                              Town of Indialantic              Brevard County"/>
    <s v="FDOT District 5"/>
    <m/>
    <m/>
    <m/>
    <n v="0"/>
    <n v="1"/>
    <n v="1.5271655432636999"/>
    <n v="0.20461637776406999"/>
    <n v="1093.8340130587701"/>
    <m/>
    <n v="-1"/>
    <n v="-1"/>
    <n v="-1"/>
    <n v="-1"/>
    <n v="0"/>
    <m/>
    <m/>
    <s v="Central IRL A"/>
    <n v="-1"/>
    <m/>
    <m/>
    <n v="580"/>
    <x v="1"/>
    <m/>
    <x v="0"/>
    <n v="132.71029999999999"/>
    <n v="123.71501311830799"/>
    <n v="585.65754495606905"/>
    <n v="0.88713220849999996"/>
  </r>
  <r>
    <n v="1200000"/>
    <n v="880000"/>
    <n v="880000"/>
    <x v="0"/>
    <x v="0"/>
    <s v="IR12-21"/>
    <s v="62-304.520 (7), F.A.C."/>
    <n v="0.56000000000000005"/>
    <n v="0.48"/>
    <s v="FDOT District 5"/>
    <n v="4.6972721721249999E-2"/>
    <n v="3903.3527211239798"/>
    <n v="10.8205327019461"/>
    <n v="1.4240112852973199"/>
    <n v="0.50826987148425995"/>
    <n v="6.6889685832190002E-2"/>
    <n v="183.351101149264"/>
    <n v="8140"/>
    <s v="Roads and Highways"/>
    <n v="8140"/>
    <s v="FDOT District 5                              Town of Indialantic              Brevard County"/>
    <s v="FDOT District 5"/>
    <m/>
    <m/>
    <m/>
    <n v="0"/>
    <n v="1"/>
    <n v="0.50826987148425995"/>
    <n v="6.6889685832190002E-2"/>
    <n v="925.57576776376197"/>
    <m/>
    <n v="-1"/>
    <n v="-1"/>
    <n v="-1"/>
    <n v="-1"/>
    <n v="0"/>
    <m/>
    <m/>
    <s v="Central IRL A"/>
    <n v="-1"/>
    <m/>
    <m/>
    <n v="580"/>
    <x v="1"/>
    <m/>
    <x v="0"/>
    <n v="132.71029999999999"/>
    <n v="79.900442665754895"/>
    <n v="190.09186057527299"/>
    <n v="0.75066972239999996"/>
  </r>
  <r>
    <n v="1200000"/>
    <n v="890000"/>
    <n v="890000"/>
    <x v="0"/>
    <x v="0"/>
    <s v="IR12-21"/>
    <s v="62-304.520 (7), F.A.C."/>
    <n v="0.56000000000000005"/>
    <n v="0.48"/>
    <s v="FDOT District 5"/>
    <n v="0.10587165057013"/>
    <n v="3909.0715520971598"/>
    <n v="9.6129053570881702"/>
    <n v="1.2784956604362701"/>
    <n v="1.0177341569294001"/>
    <n v="0.13535644581713999"/>
    <n v="413.85985741728098"/>
    <n v="8140"/>
    <s v="Roads and Highways"/>
    <n v="8140"/>
    <s v="FDOT District 5                              Town of Indialantic              Brevard County"/>
    <s v="FDOT District 5"/>
    <m/>
    <m/>
    <m/>
    <n v="0"/>
    <n v="1"/>
    <n v="1.0177341569294001"/>
    <n v="0.13535644581713999"/>
    <n v="1108.6990912968699"/>
    <m/>
    <n v="-1"/>
    <n v="-1"/>
    <n v="-1"/>
    <n v="-1"/>
    <n v="0"/>
    <m/>
    <m/>
    <s v="Central IRL A"/>
    <n v="-1"/>
    <m/>
    <m/>
    <n v="580"/>
    <x v="1"/>
    <m/>
    <x v="0"/>
    <n v="132.71029999999999"/>
    <n v="96.906594556166993"/>
    <n v="428.44736905983399"/>
    <n v="0.89918823299999995"/>
  </r>
  <r>
    <n v="1200000"/>
    <n v="910000"/>
    <n v="910000"/>
    <x v="0"/>
    <x v="0"/>
    <s v="IR12-21"/>
    <s v="62-304.520 (7), F.A.C."/>
    <n v="0.56000000000000005"/>
    <n v="0.48"/>
    <s v="FDOT District 5"/>
    <n v="1.183834383262E-2"/>
    <n v="3907.8490667840001"/>
    <n v="11.4856339516326"/>
    <n v="1.51456936654801"/>
    <n v="0.13597088385513001"/>
    <n v="1.792999291956E-2"/>
    <n v="46.2624608986035"/>
    <n v="8140"/>
    <s v="Roads and Highways"/>
    <n v="8140"/>
    <s v="FDOT District 5                              Town of Indialantic              Brevard County"/>
    <s v="FDOT District 5"/>
    <m/>
    <m/>
    <m/>
    <n v="0"/>
    <n v="1"/>
    <n v="0.13597088385513001"/>
    <n v="1.792999291956E-2"/>
    <n v="382.55702904827598"/>
    <m/>
    <n v="-1"/>
    <n v="-1"/>
    <n v="-1"/>
    <n v="-1"/>
    <n v="0"/>
    <m/>
    <m/>
    <s v="Central IRL A"/>
    <n v="-1"/>
    <m/>
    <m/>
    <n v="580"/>
    <x v="1"/>
    <m/>
    <x v="0"/>
    <n v="132.71029999999999"/>
    <n v="39.072180140193701"/>
    <n v="47.908077769649601"/>
    <n v="0.31026523039999998"/>
  </r>
  <r>
    <n v="1200000"/>
    <n v="910000"/>
    <n v="920000"/>
    <x v="0"/>
    <x v="0"/>
    <s v="IR12-21"/>
    <s v="62-304.520 (7), F.A.C."/>
    <n v="0.56000000000000005"/>
    <n v="0.48"/>
    <s v="FDOT District 5"/>
    <n v="2.172215772618E-2"/>
    <n v="3982.8120590538301"/>
    <n v="9.3298815557813395"/>
    <n v="1.25191096606841"/>
    <n v="0.20266515872133001"/>
    <n v="2.7194207464080002E-2"/>
    <n v="86.515271740530906"/>
    <n v="8140"/>
    <s v="Roads and Highways"/>
    <n v="8140"/>
    <s v="FDOT District 5                              Town of Indialantic              Brevard County"/>
    <s v="FDOT District 5"/>
    <m/>
    <m/>
    <m/>
    <n v="0"/>
    <n v="1"/>
    <n v="0.20266515872133001"/>
    <n v="2.7194207464080002E-2"/>
    <n v="515.29570393952099"/>
    <m/>
    <n v="-1"/>
    <n v="-1"/>
    <n v="-1"/>
    <n v="-1"/>
    <n v="0"/>
    <m/>
    <m/>
    <s v="Central IRL A"/>
    <n v="-1"/>
    <m/>
    <m/>
    <n v="580"/>
    <x v="1"/>
    <m/>
    <x v="0"/>
    <n v="132.71029999999999"/>
    <n v="54.205678010562501"/>
    <n v="87.906453502610901"/>
    <n v="0.4179202789"/>
  </r>
  <r>
    <n v="1200000"/>
    <n v="920000"/>
    <n v="920000"/>
    <x v="0"/>
    <x v="0"/>
    <s v="IR12-21"/>
    <s v="62-304.520 (7), F.A.C."/>
    <n v="0.56000000000000005"/>
    <n v="0.48"/>
    <s v="FDOT District 5"/>
    <n v="8.0222949942799996E-3"/>
    <n v="3898.2708452873799"/>
    <n v="10.4621646426586"/>
    <n v="1.3832439484588499"/>
    <n v="8.3930571042139995E-2"/>
    <n v="1.109679100359E-2"/>
    <n v="31.273078688500501"/>
    <n v="8140"/>
    <s v="Roads and Highways"/>
    <n v="8140"/>
    <s v="FDOT District 5                              Town of Indialantic              Brevard County"/>
    <s v="FDOT District 5"/>
    <m/>
    <m/>
    <m/>
    <n v="0"/>
    <n v="1"/>
    <n v="8.3930571042139995E-2"/>
    <n v="1.109679100359E-2"/>
    <n v="1149.77704273532"/>
    <m/>
    <n v="-1"/>
    <n v="-1"/>
    <n v="-1"/>
    <n v="-1"/>
    <n v="0"/>
    <m/>
    <m/>
    <s v="Central IRL A"/>
    <n v="-1"/>
    <m/>
    <m/>
    <n v="580"/>
    <x v="1"/>
    <m/>
    <x v="0"/>
    <n v="132.71029999999999"/>
    <n v="66.827719425939307"/>
    <n v="32.465076019992601"/>
    <n v="0.93250368429999997"/>
  </r>
  <r>
    <n v="1200000"/>
    <n v="920000"/>
    <n v="920000"/>
    <x v="0"/>
    <x v="0"/>
    <s v="IR12-21"/>
    <s v="62-304.520 (7), F.A.C."/>
    <n v="0.56000000000000005"/>
    <n v="0.48"/>
    <s v="FDOT District 5"/>
    <n v="6.1905710442109997E-2"/>
    <n v="3927.07159891828"/>
    <n v="9.7607011681944709"/>
    <n v="1.2906826182836999"/>
    <n v="0.60424314023026005"/>
    <n v="7.9900624440139997E-2"/>
    <n v="243.10815728808799"/>
    <n v="8140"/>
    <s v="Roads and Highways"/>
    <n v="8140"/>
    <s v="FDOT District 5                              Town of Indialantic              Brevard County"/>
    <s v="FDOT District 5"/>
    <m/>
    <m/>
    <m/>
    <n v="0"/>
    <n v="1"/>
    <n v="0.60424314023026005"/>
    <n v="7.9900624440139997E-2"/>
    <n v="1176.20710413751"/>
    <m/>
    <n v="-1"/>
    <n v="-1"/>
    <n v="-1"/>
    <n v="-1"/>
    <n v="0"/>
    <m/>
    <m/>
    <s v="Central IRL A"/>
    <n v="-1"/>
    <m/>
    <m/>
    <n v="580"/>
    <x v="1"/>
    <m/>
    <x v="0"/>
    <n v="132.71029999999999"/>
    <n v="116.273103742416"/>
    <n v="250.523521885907"/>
    <n v="0.95393925719999995"/>
  </r>
  <r>
    <n v="1200000"/>
    <n v="920000"/>
    <n v="920000"/>
    <x v="0"/>
    <x v="0"/>
    <s v="IR12-21"/>
    <s v="62-304.520 (7), F.A.C."/>
    <n v="0.56000000000000005"/>
    <n v="0.48"/>
    <s v="FDOT District 5"/>
    <n v="0.10992800444077"/>
    <n v="3901.52035682003"/>
    <n v="10.4193340498105"/>
    <n v="1.3693649388373901"/>
    <n v="1.1453765996975001"/>
    <n v="0.15053155507756"/>
    <n v="428.88634711029403"/>
    <n v="8140"/>
    <s v="Roads and Highways"/>
    <n v="8140"/>
    <s v="FDOT District 5                              Town of Indialantic              Brevard County"/>
    <s v="FDOT District 5"/>
    <m/>
    <m/>
    <m/>
    <n v="0"/>
    <n v="1"/>
    <n v="1.1453765996975001"/>
    <n v="0.15053155507756"/>
    <n v="1136.47665931696"/>
    <m/>
    <n v="-1"/>
    <n v="-1"/>
    <n v="-1"/>
    <n v="-1"/>
    <n v="0"/>
    <m/>
    <m/>
    <s v="Central IRL A"/>
    <n v="-1"/>
    <m/>
    <m/>
    <n v="580"/>
    <x v="1"/>
    <m/>
    <x v="0"/>
    <n v="132.71029999999999"/>
    <n v="124.10681433326501"/>
    <n v="444.862850772775"/>
    <n v="0.92171667420000003"/>
  </r>
  <r>
    <n v="1200000"/>
    <n v="920000"/>
    <n v="920000"/>
    <x v="0"/>
    <x v="0"/>
    <s v="IR12-21"/>
    <s v="62-304.520 (7), F.A.C."/>
    <n v="0.56000000000000005"/>
    <n v="0.48"/>
    <s v="FDOT District 5"/>
    <n v="9.932027965819E-2"/>
    <n v="3905.9541024117102"/>
    <n v="10.6998462738705"/>
    <n v="1.4075406843337801"/>
    <n v="1.0627117242205499"/>
    <n v="0.13979733439832001"/>
    <n v="387.94045378361699"/>
    <n v="8140"/>
    <s v="Roads and Highways"/>
    <n v="8140"/>
    <s v="FDOT District 5                              Town of Indialantic              Brevard County"/>
    <s v="FDOT District 5"/>
    <m/>
    <m/>
    <m/>
    <n v="0"/>
    <n v="1"/>
    <n v="1.0627117242205499"/>
    <n v="0.13979733439832001"/>
    <n v="1018.63731878346"/>
    <m/>
    <n v="-1"/>
    <n v="-1"/>
    <n v="-1"/>
    <n v="-1"/>
    <n v="0"/>
    <m/>
    <m/>
    <s v="Central IRL A"/>
    <n v="-1"/>
    <m/>
    <m/>
    <n v="580"/>
    <x v="1"/>
    <m/>
    <x v="0"/>
    <n v="132.71029999999999"/>
    <n v="116.412087107026"/>
    <n v="401.93491160934201"/>
    <n v="0.82614543289999998"/>
  </r>
  <r>
    <n v="1200000"/>
    <n v="920000"/>
    <n v="920000"/>
    <x v="0"/>
    <x v="0"/>
    <s v="IR12-21"/>
    <s v="62-304.520 (7), F.A.C."/>
    <n v="0.56000000000000005"/>
    <n v="0.48"/>
    <s v="FDOT District 5"/>
    <n v="1.3259801428600001E-2"/>
    <n v="3932.29226127529"/>
    <n v="9.9649694632008696"/>
    <n v="1.3206476774229501"/>
    <n v="0.13213351632418999"/>
    <n v="1.7511525959779999E-2"/>
    <n v="52.141414543766302"/>
    <n v="8140"/>
    <s v="Roads and Highways"/>
    <n v="8140"/>
    <s v="FDOT District 5                              Town of Indialantic              Brevard County"/>
    <s v="FDOT District 5"/>
    <m/>
    <m/>
    <m/>
    <n v="0"/>
    <n v="1"/>
    <n v="0.13213351632418999"/>
    <n v="1.7511525959779999E-2"/>
    <n v="869.71716323445605"/>
    <m/>
    <n v="-1"/>
    <n v="-1"/>
    <n v="-1"/>
    <n v="-1"/>
    <n v="0"/>
    <m/>
    <m/>
    <s v="Central IRL A"/>
    <n v="-1"/>
    <m/>
    <m/>
    <n v="580"/>
    <x v="1"/>
    <m/>
    <x v="0"/>
    <n v="132.71029999999999"/>
    <n v="42.753087228598197"/>
    <n v="53.660512571116399"/>
    <n v="0.70536671799999995"/>
  </r>
  <r>
    <n v="550000"/>
    <n v="870000"/>
    <n v="870000"/>
    <x v="0"/>
    <x v="0"/>
    <s v="IR12-21"/>
    <s v="62-304.520 (7), F.A.C."/>
    <n v="0.56000000000000005"/>
    <n v="0.48"/>
    <s v="Town of Indialantic"/>
    <n v="1.120464723793E-2"/>
    <n v="3904.6216711914999"/>
    <n v="10.5526168663775"/>
    <n v="1.4138861688273601"/>
    <n v="0.11823834942488"/>
    <n v="1.5842095756310001E-2"/>
    <n v="43.749908423312597"/>
    <n v="8140"/>
    <s v="Roads and Highways"/>
    <n v="8140"/>
    <s v="Town of Indialantic              Brevard County"/>
    <s v="Town of Indialantic"/>
    <m/>
    <m/>
    <m/>
    <n v="0"/>
    <n v="1"/>
    <n v="0.11823834942488"/>
    <n v="1.5842095756310001E-2"/>
    <n v="48.966882325902297"/>
    <m/>
    <n v="-1"/>
    <n v="-1"/>
    <n v="-1"/>
    <n v="-1"/>
    <n v="0"/>
    <m/>
    <m/>
    <s v="Central IRL A"/>
    <n v="-1"/>
    <m/>
    <m/>
    <n v="578"/>
    <x v="2"/>
    <s v="On-Site Retention"/>
    <x v="0"/>
    <n v="132.71029999999999"/>
    <n v="61.746306287684703"/>
    <n v="45.343598635580101"/>
    <n v="3.9713611000000003E-2"/>
  </r>
  <r>
    <n v="550000"/>
    <n v="870000"/>
    <n v="870000"/>
    <x v="0"/>
    <x v="0"/>
    <s v="IR12-21"/>
    <s v="62-304.520 (7), F.A.C."/>
    <n v="0.56000000000000005"/>
    <n v="0.48"/>
    <s v="Town of Indialantic"/>
    <n v="2.41759233073E-2"/>
    <n v="3904.6216711914999"/>
    <n v="10.5526168663775"/>
    <n v="1.4138861688273601"/>
    <n v="0.25511925605294"/>
    <n v="3.4182003582830002E-2"/>
    <n v="94.397834066778501"/>
    <n v="1300"/>
    <s v="Residential, High Density"/>
    <n v="1300"/>
    <s v="Town of Indialantic              Brevard County"/>
    <s v="Town of Indialantic"/>
    <m/>
    <m/>
    <m/>
    <n v="0"/>
    <n v="1"/>
    <n v="0.25511925605294"/>
    <n v="3.4182003582830002E-2"/>
    <n v="94.397834066777705"/>
    <m/>
    <n v="-1"/>
    <n v="-1"/>
    <n v="-1"/>
    <n v="-1"/>
    <n v="0"/>
    <m/>
    <m/>
    <s v="Central IRL A"/>
    <n v="-1"/>
    <m/>
    <m/>
    <n v="578"/>
    <x v="2"/>
    <s v="On-Site Retention"/>
    <x v="0"/>
    <n v="132.71029999999999"/>
    <n v="56.704789198412698"/>
    <n v="97.836490503628397"/>
    <n v="7.6559476099999996E-2"/>
  </r>
  <r>
    <n v="550000"/>
    <n v="880000"/>
    <n v="880000"/>
    <x v="0"/>
    <x v="0"/>
    <s v="IR12-21"/>
    <s v="62-304.520 (7), F.A.C."/>
    <n v="0.56000000000000005"/>
    <n v="0.48"/>
    <s v="Town of Indialantic"/>
    <n v="3.0104342001000001E-3"/>
    <n v="3903.3527211239798"/>
    <n v="10.8205327019461"/>
    <n v="1.4240112852973199"/>
    <n v="3.257450170923E-2"/>
    <n v="4.2868922745799998E-3"/>
    <n v="11.750786526724999"/>
    <n v="1400"/>
    <s v="Commercial and Services"/>
    <n v="1400"/>
    <s v="Town of Indialantic              Brevard County"/>
    <s v="Town of Indialantic"/>
    <m/>
    <m/>
    <m/>
    <n v="0"/>
    <n v="1"/>
    <n v="3.257450170923E-2"/>
    <n v="4.2868922745799998E-3"/>
    <n v="11.750786526726699"/>
    <m/>
    <n v="-1"/>
    <n v="-1"/>
    <n v="-1"/>
    <n v="-1"/>
    <n v="0"/>
    <m/>
    <m/>
    <s v="Central IRL A"/>
    <n v="-1"/>
    <m/>
    <m/>
    <n v="578"/>
    <x v="2"/>
    <s v="On-Site Retention"/>
    <x v="0"/>
    <n v="132.71029999999999"/>
    <n v="21.024972685034601"/>
    <n v="12.182794976888999"/>
    <n v="9.5302405000000003E-3"/>
  </r>
  <r>
    <n v="550000"/>
    <n v="880000"/>
    <n v="880000"/>
    <x v="0"/>
    <x v="0"/>
    <s v="IR12-21"/>
    <s v="62-304.520 (7), F.A.C."/>
    <n v="0.56000000000000005"/>
    <n v="0.48"/>
    <s v="Town of Indialantic"/>
    <n v="3.5459627534000001E-3"/>
    <n v="3903.3527211239798"/>
    <n v="10.8205327019461"/>
    <n v="1.4240112852973199"/>
    <n v="3.8369205933050002E-2"/>
    <n v="5.04949097808E-3"/>
    <n v="13.841143362492"/>
    <n v="8140"/>
    <s v="Roads and Highways"/>
    <n v="8140"/>
    <s v="Town of Indialantic              Brevard County"/>
    <s v="Town of Indialantic"/>
    <m/>
    <m/>
    <m/>
    <n v="0"/>
    <n v="1"/>
    <n v="3.8369205933050002E-2"/>
    <n v="5.04949097808E-3"/>
    <n v="18.916359710857002"/>
    <m/>
    <n v="-1"/>
    <n v="-1"/>
    <n v="-1"/>
    <n v="-1"/>
    <n v="0"/>
    <m/>
    <m/>
    <s v="Central IRL A"/>
    <n v="-1"/>
    <m/>
    <m/>
    <n v="578"/>
    <x v="2"/>
    <s v="On-Site Retention"/>
    <x v="0"/>
    <n v="132.71029999999999"/>
    <n v="28.353378720788498"/>
    <n v="14.3500021421927"/>
    <n v="1.5341735400000001E-2"/>
  </r>
  <r>
    <n v="550000"/>
    <n v="880000"/>
    <n v="880000"/>
    <x v="0"/>
    <x v="0"/>
    <s v="IR12-21"/>
    <s v="62-304.520 (7), F.A.C."/>
    <n v="0.56000000000000005"/>
    <n v="0.48"/>
    <s v="Town of Indialantic"/>
    <n v="5.7534036949000004E-4"/>
    <n v="3903.3527211239798"/>
    <n v="10.8205327019461"/>
    <n v="1.4240112852973199"/>
    <n v="6.2254892828799997E-3"/>
    <n v="8.1929117904000004E-4"/>
    <n v="2.2457563968446799"/>
    <n v="1430"/>
    <s v="Professional Services"/>
    <n v="1430"/>
    <s v="Town of Indialantic              Brevard County"/>
    <s v="Town of Indialantic"/>
    <m/>
    <m/>
    <m/>
    <n v="0"/>
    <n v="1"/>
    <n v="6.2254892828799997E-3"/>
    <n v="8.1929117904000004E-4"/>
    <n v="2.2457563968447598"/>
    <m/>
    <n v="-1"/>
    <n v="-1"/>
    <n v="-1"/>
    <n v="-1"/>
    <n v="0"/>
    <m/>
    <m/>
    <s v="Central IRL A"/>
    <n v="-1"/>
    <m/>
    <m/>
    <n v="578"/>
    <x v="2"/>
    <s v="On-Site Retention"/>
    <x v="0"/>
    <n v="132.71029999999999"/>
    <n v="8.7811872066851198"/>
    <n v="2.3283198693609499"/>
    <n v="1.8213757999999999E-3"/>
  </r>
  <r>
    <n v="550000"/>
    <n v="890000"/>
    <n v="890000"/>
    <x v="0"/>
    <x v="0"/>
    <s v="IR12-21"/>
    <s v="62-304.520 (7), F.A.C."/>
    <n v="0.56000000000000005"/>
    <n v="0.48"/>
    <s v="Town of Indialantic"/>
    <n v="1.481223590077E-2"/>
    <n v="3909.0715520971598"/>
    <n v="9.6129053570881702"/>
    <n v="1.2784956604362701"/>
    <n v="0.14238862184100001"/>
    <n v="1.893737932049E-2"/>
    <n v="57.902089982667903"/>
    <n v="1400"/>
    <s v="Commercial and Services"/>
    <n v="1400"/>
    <s v="Town of Indialantic              Brevard County"/>
    <s v="Town of Indialantic"/>
    <m/>
    <m/>
    <m/>
    <n v="0"/>
    <n v="1"/>
    <n v="0.14238862184100001"/>
    <n v="1.893737932049E-2"/>
    <n v="66.193328657356901"/>
    <m/>
    <n v="-1"/>
    <n v="-1"/>
    <n v="-1"/>
    <n v="-1"/>
    <n v="0"/>
    <m/>
    <m/>
    <s v="Central IRL A"/>
    <n v="-1"/>
    <m/>
    <m/>
    <n v="578"/>
    <x v="2"/>
    <s v="On-Site Retention"/>
    <x v="0"/>
    <n v="132.71029999999999"/>
    <n v="37.5469367057255"/>
    <n v="59.942991985149902"/>
    <n v="5.3684775900000002E-2"/>
  </r>
  <r>
    <n v="550000"/>
    <n v="890000"/>
    <n v="890000"/>
    <x v="0"/>
    <x v="0"/>
    <s v="IR12-21"/>
    <s v="62-304.520 (7), F.A.C."/>
    <n v="0.56000000000000005"/>
    <n v="0.48"/>
    <s v="Town of Indialantic"/>
    <n v="1.367066561456E-2"/>
    <n v="3909.0715520971598"/>
    <n v="9.6129053570881702"/>
    <n v="1.2784956604362701"/>
    <n v="0.13141481472123001"/>
    <n v="1.7477886663490001E-2"/>
    <n v="53.4396100521367"/>
    <n v="8140"/>
    <s v="Roads and Highways"/>
    <n v="8140"/>
    <s v="Town of Indialantic              Brevard County"/>
    <s v="Town of Indialantic"/>
    <m/>
    <m/>
    <m/>
    <n v="0"/>
    <n v="1"/>
    <n v="0.13141481472123001"/>
    <n v="1.7477886663490001E-2"/>
    <n v="74.116697981264593"/>
    <m/>
    <n v="-1"/>
    <n v="-1"/>
    <n v="-1"/>
    <n v="-1"/>
    <n v="0"/>
    <m/>
    <m/>
    <s v="Central IRL A"/>
    <n v="-1"/>
    <m/>
    <m/>
    <n v="578"/>
    <x v="2"/>
    <s v="On-Site Retention"/>
    <x v="0"/>
    <n v="132.71029999999999"/>
    <n v="59.784894219732202"/>
    <n v="55.323220940793803"/>
    <n v="6.0110866200000002E-2"/>
  </r>
  <r>
    <n v="550000"/>
    <n v="890000"/>
    <n v="890000"/>
    <x v="0"/>
    <x v="0"/>
    <s v="IR12-21"/>
    <s v="62-304.520 (7), F.A.C."/>
    <n v="0.56000000000000005"/>
    <n v="0.48"/>
    <s v="Town of Indialantic"/>
    <n v="4.8156506705799998E-3"/>
    <n v="3909.0715520971598"/>
    <n v="9.6129053570881702"/>
    <n v="1.2784956604362701"/>
    <n v="4.6292394129090003E-2"/>
    <n v="6.1567884845099997E-3"/>
    <n v="18.8247230412058"/>
    <n v="1410"/>
    <s v="Retail Sales and Services"/>
    <n v="1410"/>
    <s v="Town of Indialantic              Brevard County"/>
    <s v="Town of Indialantic"/>
    <m/>
    <m/>
    <m/>
    <n v="0"/>
    <n v="1"/>
    <n v="4.6292394129090003E-2"/>
    <n v="6.1567884845099997E-3"/>
    <n v="18.824723041203899"/>
    <m/>
    <n v="-1"/>
    <n v="-1"/>
    <n v="-1"/>
    <n v="-1"/>
    <n v="0"/>
    <m/>
    <m/>
    <s v="Central IRL A"/>
    <n v="-1"/>
    <m/>
    <m/>
    <n v="578"/>
    <x v="2"/>
    <s v="On-Site Retention"/>
    <x v="0"/>
    <n v="132.71029999999999"/>
    <n v="25.393959704281801"/>
    <n v="19.488246844273601"/>
    <n v="1.52674153E-2"/>
  </r>
  <r>
    <n v="550000"/>
    <n v="900000"/>
    <n v="900000"/>
    <x v="0"/>
    <x v="0"/>
    <s v="IR12-21"/>
    <s v="62-304.520 (7), F.A.C."/>
    <n v="0.56000000000000005"/>
    <n v="0.48"/>
    <s v="Town of Indialantic"/>
    <n v="9.52093364724E-3"/>
    <n v="3900.07815497722"/>
    <n v="9.2157798749330304"/>
    <n v="1.21037630749395"/>
    <n v="8.7742828696879993E-2"/>
    <n v="1.1523912511850001E-2"/>
    <n v="37.132385332619499"/>
    <n v="1400"/>
    <s v="Commercial and Services"/>
    <n v="1400"/>
    <s v="Town of Indialantic              Brevard County"/>
    <s v="Town of Indialantic"/>
    <m/>
    <m/>
    <m/>
    <n v="0"/>
    <n v="1"/>
    <n v="8.7742828696879993E-2"/>
    <n v="1.1523912511850001E-2"/>
    <n v="41.932077905261401"/>
    <m/>
    <n v="-1"/>
    <n v="-1"/>
    <n v="-1"/>
    <n v="-1"/>
    <n v="0"/>
    <m/>
    <m/>
    <s v="Central IRL A"/>
    <n v="-1"/>
    <m/>
    <m/>
    <n v="578"/>
    <x v="2"/>
    <s v="On-Site Retention"/>
    <x v="0"/>
    <n v="132.71029999999999"/>
    <n v="33.898867875109701"/>
    <n v="38.529851477610997"/>
    <n v="3.4008173500000002E-2"/>
  </r>
  <r>
    <n v="550000"/>
    <n v="900000"/>
    <n v="900000"/>
    <x v="0"/>
    <x v="0"/>
    <s v="IR12-21"/>
    <s v="62-304.520 (7), F.A.C."/>
    <n v="0.56000000000000005"/>
    <n v="0.48"/>
    <s v="Town of Indialantic"/>
    <n v="1.574683904907E-2"/>
    <n v="3900.07815497722"/>
    <n v="9.2157798749330304"/>
    <n v="1.21037630749395"/>
    <n v="0.14511940240228"/>
    <n v="1.9059600902919999E-2"/>
    <n v="61.413902985243602"/>
    <n v="1410"/>
    <s v="Retail Sales and Services"/>
    <n v="1410"/>
    <s v="Town of Indialantic              Brevard County"/>
    <s v="Town of Indialantic"/>
    <m/>
    <m/>
    <m/>
    <n v="0"/>
    <n v="1"/>
    <n v="0.14511940240228"/>
    <n v="1.9059600902919999E-2"/>
    <n v="74.818417538815694"/>
    <m/>
    <n v="-1"/>
    <n v="-1"/>
    <n v="-1"/>
    <n v="-1"/>
    <n v="0"/>
    <m/>
    <m/>
    <s v="Central IRL A"/>
    <n v="-1"/>
    <m/>
    <m/>
    <n v="578"/>
    <x v="2"/>
    <s v="On-Site Retention"/>
    <x v="0"/>
    <n v="132.71029999999999"/>
    <n v="36.801008904367201"/>
    <n v="63.725196738253899"/>
    <n v="6.0679981799999998E-2"/>
  </r>
  <r>
    <n v="550000"/>
    <n v="910000"/>
    <n v="910000"/>
    <x v="0"/>
    <x v="0"/>
    <s v="IR12-21"/>
    <s v="62-304.520 (7), F.A.C."/>
    <n v="0.56000000000000005"/>
    <n v="0.48"/>
    <s v="Town of Indialantic"/>
    <n v="4.7794035090000001E-5"/>
    <n v="3899.04591891569"/>
    <n v="11.0302068294026"/>
    <n v="1.4526221434634501"/>
    <n v="5.2717809231999995E-4"/>
    <n v="6.9426673699999998E-5"/>
    <n v="0.18635113748957"/>
    <n v="1400"/>
    <s v="Commercial and Services"/>
    <n v="1400"/>
    <s v="Town of Indialantic              Brevard County"/>
    <s v="Town of Indialantic"/>
    <m/>
    <m/>
    <m/>
    <n v="0"/>
    <n v="1"/>
    <n v="5.2717809231999995E-4"/>
    <n v="6.9426673699999998E-5"/>
    <n v="0.18635113749044999"/>
    <m/>
    <n v="-1"/>
    <n v="-1"/>
    <n v="-1"/>
    <n v="-1"/>
    <n v="0"/>
    <m/>
    <m/>
    <s v="Central IRL A"/>
    <n v="-1"/>
    <m/>
    <m/>
    <n v="578"/>
    <x v="2"/>
    <s v="On-Site Retention"/>
    <x v="0"/>
    <n v="132.71029999999999"/>
    <n v="2.5498057711186699"/>
    <n v="0.19341559788157001"/>
    <n v="1.5113640000000001E-4"/>
  </r>
  <r>
    <n v="550000"/>
    <n v="910000"/>
    <n v="910000"/>
    <x v="0"/>
    <x v="0"/>
    <s v="IR12-21"/>
    <s v="62-304.520 (7), F.A.C."/>
    <n v="0.56000000000000005"/>
    <n v="0.48"/>
    <s v="Town of Indialantic"/>
    <n v="2.4125384469E-4"/>
    <n v="3899.04591891569"/>
    <n v="11.0302068294026"/>
    <n v="1.4526221434634501"/>
    <n v="2.66107980533E-3"/>
    <n v="3.5045067699000001E-4"/>
    <n v="0.94065981856516001"/>
    <n v="8140"/>
    <s v="Roads and Highways"/>
    <n v="8140"/>
    <s v="Town of Indialantic              Brevard County"/>
    <s v="Town of Indialantic"/>
    <m/>
    <m/>
    <m/>
    <n v="0"/>
    <n v="1"/>
    <n v="2.66107980533E-3"/>
    <n v="3.5045067699000001E-4"/>
    <n v="4.55398360465444"/>
    <m/>
    <n v="-1"/>
    <n v="-1"/>
    <n v="-1"/>
    <n v="-1"/>
    <n v="0"/>
    <m/>
    <m/>
    <s v="Central IRL A"/>
    <n v="-1"/>
    <m/>
    <m/>
    <n v="578"/>
    <x v="2"/>
    <s v="On-Site Retention"/>
    <x v="0"/>
    <n v="132.71029999999999"/>
    <n v="5.8090372570065103"/>
    <n v="0.97631967081765003"/>
    <n v="3.6934174000000002E-3"/>
  </r>
  <r>
    <n v="550000"/>
    <n v="920000"/>
    <n v="920000"/>
    <x v="0"/>
    <x v="0"/>
    <s v="IR12-21"/>
    <s v="62-304.520 (7), F.A.C."/>
    <n v="0.56000000000000005"/>
    <n v="0.48"/>
    <s v="Town of Indialantic"/>
    <n v="2.7573884408930001E-2"/>
    <n v="3898.2708452873799"/>
    <n v="10.4621646426586"/>
    <n v="1.3832439484588499"/>
    <n v="0.28848251852392998"/>
    <n v="3.8141408744159999E-2"/>
    <n v="107.490469682683"/>
    <n v="1400"/>
    <s v="Commercial and Services"/>
    <n v="1400"/>
    <s v="Town of Indialantic              Brevard County"/>
    <s v="Town of Indialantic"/>
    <m/>
    <m/>
    <m/>
    <n v="0"/>
    <n v="1"/>
    <n v="0.28848251852392998"/>
    <n v="3.8141408744159999E-2"/>
    <n v="107.49046968268399"/>
    <m/>
    <n v="-1"/>
    <n v="-1"/>
    <n v="-1"/>
    <n v="-1"/>
    <n v="0"/>
    <m/>
    <m/>
    <s v="Central IRL A"/>
    <n v="-1"/>
    <m/>
    <m/>
    <n v="578"/>
    <x v="2"/>
    <s v="On-Site Retention"/>
    <x v="0"/>
    <n v="132.71029999999999"/>
    <n v="108.023119146063"/>
    <n v="111.58755121082299"/>
    <n v="8.7177996499999993E-2"/>
  </r>
  <r>
    <n v="550000"/>
    <n v="920000"/>
    <n v="920000"/>
    <x v="0"/>
    <x v="0"/>
    <s v="IR12-21"/>
    <s v="62-304.520 (7), F.A.C."/>
    <n v="0.56000000000000005"/>
    <n v="0.48"/>
    <s v="Town of Indialantic"/>
    <n v="8.3398215788300003E-3"/>
    <n v="3898.2708452873799"/>
    <n v="10.4621646426586"/>
    <n v="1.3832439484588499"/>
    <n v="8.725258644818E-2"/>
    <n v="1.153600773015E-2"/>
    <n v="32.510883315674903"/>
    <n v="8140"/>
    <s v="Roads and Highways"/>
    <n v="8140"/>
    <s v="Town of Indialantic              Brevard County"/>
    <s v="Town of Indialantic"/>
    <m/>
    <m/>
    <m/>
    <n v="0"/>
    <n v="1"/>
    <n v="8.725258644818E-2"/>
    <n v="1.153600773015E-2"/>
    <n v="37.894850781233799"/>
    <m/>
    <n v="-1"/>
    <n v="-1"/>
    <n v="-1"/>
    <n v="-1"/>
    <n v="0"/>
    <m/>
    <m/>
    <s v="Central IRL A"/>
    <n v="-1"/>
    <m/>
    <m/>
    <n v="578"/>
    <x v="2"/>
    <s v="On-Site Retention"/>
    <x v="0"/>
    <n v="132.71029999999999"/>
    <n v="106.888711312797"/>
    <n v="33.750060517982"/>
    <n v="3.0733861099999999E-2"/>
  </r>
  <r>
    <n v="550000"/>
    <n v="920000"/>
    <n v="920000"/>
    <x v="0"/>
    <x v="0"/>
    <s v="IR12-21"/>
    <s v="62-304.520 (7), F.A.C."/>
    <n v="0.56000000000000005"/>
    <n v="0.48"/>
    <s v="Town of Indialantic"/>
    <n v="6.8624907623989997E-2"/>
    <n v="3898.2708452873799"/>
    <n v="10.4621646426586"/>
    <n v="1.3832439484588499"/>
    <n v="0.71796508214947996"/>
    <n v="9.4924988184440007E-2"/>
    <n v="267.51847665116298"/>
    <n v="1410"/>
    <s v="Retail Sales and Services"/>
    <n v="1410"/>
    <s v="Town of Indialantic              Brevard County"/>
    <s v="Town of Indialantic"/>
    <m/>
    <m/>
    <m/>
    <n v="0"/>
    <n v="1"/>
    <n v="0.71796508214947996"/>
    <n v="9.4924988184440007E-2"/>
    <n v="267.51847665116401"/>
    <m/>
    <n v="-1"/>
    <n v="-1"/>
    <n v="-1"/>
    <n v="-1"/>
    <n v="0"/>
    <m/>
    <m/>
    <s v="Central IRL A"/>
    <n v="-1"/>
    <m/>
    <m/>
    <n v="578"/>
    <x v="2"/>
    <s v="On-Site Retention"/>
    <x v="0"/>
    <n v="132.71029999999999"/>
    <n v="78.240729915365606"/>
    <n v="277.71514815477502"/>
    <n v="0.2169655123"/>
  </r>
  <r>
    <n v="550000"/>
    <n v="920000"/>
    <n v="920000"/>
    <x v="0"/>
    <x v="0"/>
    <s v="IR12-21"/>
    <s v="62-304.520 (7), F.A.C."/>
    <n v="0.56000000000000005"/>
    <n v="0.48"/>
    <s v="Town of Indialantic"/>
    <n v="7.30069302644E-3"/>
    <n v="3898.2708452873799"/>
    <n v="10.4621646426586"/>
    <n v="1.3832439484588499"/>
    <n v="7.6381052448120004E-2"/>
    <n v="1.009863944837E-2"/>
    <n v="28.4600787753639"/>
    <n v="1410"/>
    <s v="Retail Sales and Services"/>
    <n v="1410"/>
    <s v="Town of Indialantic              Brevard County"/>
    <s v="Town of Indialantic"/>
    <m/>
    <m/>
    <m/>
    <n v="0"/>
    <n v="1"/>
    <n v="7.6381052448120004E-2"/>
    <n v="1.009863944837E-2"/>
    <n v="28.460078775363499"/>
    <m/>
    <n v="-1"/>
    <n v="-1"/>
    <n v="-1"/>
    <n v="-1"/>
    <n v="0"/>
    <m/>
    <m/>
    <s v="Central IRL A"/>
    <n v="-1"/>
    <m/>
    <m/>
    <n v="578"/>
    <x v="2"/>
    <s v="On-Site Retention"/>
    <x v="0"/>
    <n v="132.71029999999999"/>
    <n v="31.352864760590901"/>
    <n v="29.544856462019201"/>
    <n v="2.3081977900000002E-2"/>
  </r>
  <r>
    <n v="550000"/>
    <n v="920000"/>
    <n v="920000"/>
    <x v="0"/>
    <x v="0"/>
    <s v="IR12-21"/>
    <s v="62-304.520 (7), F.A.C."/>
    <n v="0.56000000000000005"/>
    <n v="0.48"/>
    <s v="Town of Indialantic"/>
    <n v="6.8313328034E-3"/>
    <n v="3898.2708452873799"/>
    <n v="10.4621646426586"/>
    <n v="1.3832439484588499"/>
    <n v="7.1470528517990004E-2"/>
    <n v="9.4493997602099998E-3"/>
    <n v="26.6303855019612"/>
    <n v="1300"/>
    <s v="Residential, High Density"/>
    <n v="1300"/>
    <s v="Town of Indialantic              Brevard County"/>
    <s v="Town of Indialantic"/>
    <m/>
    <m/>
    <m/>
    <n v="0"/>
    <n v="1"/>
    <n v="7.1470528517990004E-2"/>
    <n v="9.4493997602099998E-3"/>
    <n v="26.630385501961399"/>
    <m/>
    <n v="-1"/>
    <n v="-1"/>
    <n v="-1"/>
    <n v="-1"/>
    <n v="0"/>
    <m/>
    <m/>
    <s v="Central IRL A"/>
    <n v="-1"/>
    <m/>
    <m/>
    <n v="578"/>
    <x v="2"/>
    <s v="On-Site Retention"/>
    <x v="0"/>
    <n v="132.71029999999999"/>
    <n v="30.580282158794901"/>
    <n v="27.6454230290034"/>
    <n v="2.1598041799999999E-2"/>
  </r>
  <r>
    <n v="550000"/>
    <n v="920000"/>
    <n v="920000"/>
    <x v="0"/>
    <x v="0"/>
    <s v="IR12-21"/>
    <s v="62-304.520 (7), F.A.C."/>
    <n v="0.56000000000000005"/>
    <n v="0.48"/>
    <s v="Town of Indialantic"/>
    <n v="5.1557015934209999E-2"/>
    <n v="3927.07159891828"/>
    <n v="9.7607011681944709"/>
    <n v="1.2906826182836999"/>
    <n v="0.50323262565769999"/>
    <n v="6.6543744316859998E-2"/>
    <n v="202.468093000229"/>
    <n v="1400"/>
    <s v="Commercial and Services"/>
    <n v="1400"/>
    <s v="Town of Indialantic              Brevard County"/>
    <s v="Town of Indialantic"/>
    <m/>
    <m/>
    <m/>
    <n v="0"/>
    <n v="1"/>
    <n v="0.50323262565769999"/>
    <n v="6.6543744316859998E-2"/>
    <n v="202.46809300022801"/>
    <m/>
    <n v="-1"/>
    <n v="-1"/>
    <n v="-1"/>
    <n v="-1"/>
    <n v="0"/>
    <m/>
    <m/>
    <s v="Central IRL A"/>
    <n v="-1"/>
    <m/>
    <m/>
    <n v="578"/>
    <x v="2"/>
    <s v="On-Site Retention"/>
    <x v="0"/>
    <n v="132.71029999999999"/>
    <n v="111.161679225759"/>
    <n v="208.64384105315199"/>
    <n v="0.16420769909999999"/>
  </r>
  <r>
    <n v="550000"/>
    <n v="920000"/>
    <n v="920000"/>
    <x v="0"/>
    <x v="0"/>
    <s v="IR12-21"/>
    <s v="62-304.520 (7), F.A.C."/>
    <n v="0.56000000000000005"/>
    <n v="0.48"/>
    <s v="Town of Indialantic"/>
    <n v="1.038831737562E-2"/>
    <n v="3927.07159891828"/>
    <n v="9.7607011681944709"/>
    <n v="1.2906826182836999"/>
    <n v="0.10139726154386"/>
    <n v="1.340802066993E-2"/>
    <n v="40.795666126378002"/>
    <n v="8140"/>
    <s v="Roads and Highways"/>
    <n v="8140"/>
    <s v="Town of Indialantic              Brevard County"/>
    <s v="Town of Indialantic"/>
    <m/>
    <m/>
    <m/>
    <n v="0"/>
    <n v="1"/>
    <n v="0.10139726154386"/>
    <n v="1.340802066993E-2"/>
    <n v="45.986431673159203"/>
    <m/>
    <n v="-1"/>
    <n v="-1"/>
    <n v="-1"/>
    <n v="-1"/>
    <n v="0"/>
    <m/>
    <m/>
    <s v="Central IRL A"/>
    <n v="-1"/>
    <m/>
    <m/>
    <n v="578"/>
    <x v="2"/>
    <s v="On-Site Retention"/>
    <x v="0"/>
    <n v="132.71029999999999"/>
    <n v="107.42552327305199"/>
    <n v="42.040028889490998"/>
    <n v="3.72963761E-2"/>
  </r>
  <r>
    <n v="550000"/>
    <n v="920000"/>
    <n v="920000"/>
    <x v="0"/>
    <x v="0"/>
    <s v="IR12-21"/>
    <s v="62-304.520 (7), F.A.C."/>
    <n v="0.56000000000000005"/>
    <n v="0.48"/>
    <s v="Town of Indialantic"/>
    <n v="7.6004929180609998E-2"/>
    <n v="3927.07159891828"/>
    <n v="9.7607011681944709"/>
    <n v="1.2906826182836999"/>
    <n v="0.74186140104176002"/>
    <n v="9.8098240997299996E-2"/>
    <n v="298.47679876298798"/>
    <n v="1410"/>
    <s v="Retail Sales and Services"/>
    <n v="1410"/>
    <s v="Town of Indialantic              Brevard County"/>
    <s v="Town of Indialantic"/>
    <m/>
    <m/>
    <m/>
    <n v="0"/>
    <n v="1"/>
    <n v="0.74186140104176002"/>
    <n v="9.8098240997299996E-2"/>
    <n v="298.47679876298901"/>
    <m/>
    <n v="-1"/>
    <n v="-1"/>
    <n v="-1"/>
    <n v="-1"/>
    <n v="0"/>
    <m/>
    <m/>
    <s v="Central IRL A"/>
    <n v="-1"/>
    <m/>
    <m/>
    <n v="578"/>
    <x v="2"/>
    <s v="On-Site Retention"/>
    <x v="0"/>
    <n v="132.71029999999999"/>
    <n v="99.695862908649403"/>
    <n v="307.58103578863"/>
    <n v="0.24207364049999999"/>
  </r>
  <r>
    <n v="550000"/>
    <n v="920000"/>
    <n v="920000"/>
    <x v="0"/>
    <x v="0"/>
    <s v="IR12-21"/>
    <s v="62-304.520 (7), F.A.C."/>
    <n v="0.56000000000000005"/>
    <n v="0.48"/>
    <s v="Town of Indialantic"/>
    <n v="8.1205792974249999E-2"/>
    <n v="3901.52035682003"/>
    <n v="10.4193340498105"/>
    <n v="1.3693649388373901"/>
    <n v="0.84611028377846997"/>
    <n v="0.11120036572942001"/>
    <n v="316.82605438075302"/>
    <n v="1400"/>
    <s v="Commercial and Services"/>
    <n v="1400"/>
    <s v="Town of Indialantic              Brevard County"/>
    <s v="Town of Indialantic"/>
    <m/>
    <m/>
    <m/>
    <n v="0"/>
    <n v="1"/>
    <n v="0.84611028377846997"/>
    <n v="0.11120036572942001"/>
    <n v="316.82605438075399"/>
    <m/>
    <n v="-1"/>
    <n v="-1"/>
    <n v="-1"/>
    <n v="-1"/>
    <n v="0"/>
    <m/>
    <m/>
    <s v="Central IRL A"/>
    <n v="-1"/>
    <m/>
    <m/>
    <n v="578"/>
    <x v="2"/>
    <s v="On-Site Retention"/>
    <x v="0"/>
    <n v="132.71029999999999"/>
    <n v="136.627307566414"/>
    <n v="328.62818483393301"/>
    <n v="0.25695543749999999"/>
  </r>
  <r>
    <n v="550000"/>
    <n v="920000"/>
    <n v="920000"/>
    <x v="0"/>
    <x v="0"/>
    <s v="IR12-21"/>
    <s v="62-304.520 (7), F.A.C."/>
    <n v="0.56000000000000005"/>
    <n v="0.48"/>
    <s v="Town of Indialantic"/>
    <n v="1.6838596582260001E-2"/>
    <n v="3901.52035682003"/>
    <n v="10.4193340498105"/>
    <n v="1.3693649388373901"/>
    <n v="0.17544696272061"/>
    <n v="2.3058183778980001E-2"/>
    <n v="65.696127345987094"/>
    <n v="8140"/>
    <s v="Roads and Highways"/>
    <n v="8140"/>
    <s v="Town of Indialantic              Brevard County"/>
    <s v="Town of Indialantic"/>
    <m/>
    <m/>
    <m/>
    <n v="0"/>
    <n v="1"/>
    <n v="0.17544696272061"/>
    <n v="2.3058183778980001E-2"/>
    <n v="133.964237243692"/>
    <m/>
    <n v="-1"/>
    <n v="-1"/>
    <n v="-1"/>
    <n v="-1"/>
    <n v="0"/>
    <m/>
    <m/>
    <s v="Central IRL A"/>
    <n v="-1"/>
    <m/>
    <m/>
    <n v="578"/>
    <x v="2"/>
    <s v="On-Site Retention"/>
    <x v="0"/>
    <n v="132.71029999999999"/>
    <n v="108.60653536813101"/>
    <n v="68.143382723140107"/>
    <n v="0.10864901640000001"/>
  </r>
  <r>
    <n v="550000"/>
    <n v="920000"/>
    <n v="920000"/>
    <x v="0"/>
    <x v="0"/>
    <s v="IR12-21"/>
    <s v="62-304.520 (7), F.A.C."/>
    <n v="0.56000000000000005"/>
    <n v="0.48"/>
    <s v="Town of Indialantic"/>
    <n v="2.960849001697E-2"/>
    <n v="3901.52035682003"/>
    <n v="10.4193340498105"/>
    <n v="1.3693649388373901"/>
    <n v="0.30850074819735002"/>
    <n v="4.0544828121159997E-2"/>
    <n v="115.518126535934"/>
    <n v="1410"/>
    <s v="Retail Sales and Services"/>
    <n v="1410"/>
    <s v="Town of Indialantic              Brevard County"/>
    <s v="Town of Indialantic"/>
    <m/>
    <m/>
    <m/>
    <n v="0"/>
    <n v="1"/>
    <n v="0.30850074819735002"/>
    <n v="4.0544828121159997E-2"/>
    <n v="115.51812653593601"/>
    <m/>
    <n v="-1"/>
    <n v="-1"/>
    <n v="-1"/>
    <n v="-1"/>
    <n v="0"/>
    <m/>
    <m/>
    <s v="Central IRL A"/>
    <n v="-1"/>
    <m/>
    <m/>
    <n v="578"/>
    <x v="2"/>
    <s v="On-Site Retention"/>
    <x v="0"/>
    <n v="132.71029999999999"/>
    <n v="48.620509294545002"/>
    <n v="119.821307982767"/>
    <n v="9.3688667099999998E-2"/>
  </r>
  <r>
    <n v="550000"/>
    <n v="920000"/>
    <n v="920000"/>
    <x v="0"/>
    <x v="0"/>
    <s v="IR12-21"/>
    <s v="62-304.520 (7), F.A.C."/>
    <n v="0.56000000000000005"/>
    <n v="0.48"/>
    <s v="Town of Indialantic"/>
    <n v="3.543845915208E-2"/>
    <n v="3901.52035682003"/>
    <n v="10.4193340498105"/>
    <n v="1.3693649388373901"/>
    <n v="0.36924514411615"/>
    <n v="4.8528183449279998E-2"/>
    <n v="138.26386979620199"/>
    <n v="1430"/>
    <s v="Professional Services"/>
    <n v="1430"/>
    <s v="Town of Indialantic              Brevard County"/>
    <s v="Town of Indialantic"/>
    <m/>
    <m/>
    <m/>
    <n v="0"/>
    <n v="1"/>
    <n v="0.36924514411615"/>
    <n v="4.8528183449279998E-2"/>
    <n v="138.26386979620199"/>
    <m/>
    <n v="-1"/>
    <n v="-1"/>
    <n v="-1"/>
    <n v="-1"/>
    <n v="0"/>
    <m/>
    <m/>
    <s v="Central IRL A"/>
    <n v="-1"/>
    <m/>
    <m/>
    <n v="578"/>
    <x v="2"/>
    <s v="On-Site Retention"/>
    <x v="0"/>
    <n v="132.71029999999999"/>
    <n v="63.207267751790397"/>
    <n v="143.41435601958301"/>
    <n v="0.1121361474"/>
  </r>
  <r>
    <n v="550000"/>
    <n v="920000"/>
    <n v="920000"/>
    <x v="0"/>
    <x v="0"/>
    <s v="IR12-21"/>
    <s v="62-304.520 (7), F.A.C."/>
    <n v="0.56000000000000005"/>
    <n v="0.48"/>
    <s v="Town of Indialantic"/>
    <n v="1.1005346771900001E-3"/>
    <n v="3905.9541024117102"/>
    <n v="10.6998462738705"/>
    <n v="1.4075406843337801"/>
    <n v="1.177555186502E-2"/>
    <n v="1.54904733266E-3"/>
    <n v="4.2986379372283503"/>
    <n v="1400"/>
    <s v="Commercial and Services"/>
    <n v="1400"/>
    <s v="Town of Indialantic              Brevard County"/>
    <s v="Town of Indialantic"/>
    <m/>
    <m/>
    <m/>
    <n v="0"/>
    <n v="1"/>
    <n v="1.177555186502E-2"/>
    <n v="1.54904733266E-3"/>
    <n v="4.2986379372274097"/>
    <m/>
    <n v="-1"/>
    <n v="-1"/>
    <n v="-1"/>
    <n v="-1"/>
    <n v="0"/>
    <m/>
    <m/>
    <s v="Central IRL A"/>
    <n v="-1"/>
    <m/>
    <m/>
    <n v="578"/>
    <x v="2"/>
    <s v="On-Site Retention"/>
    <x v="0"/>
    <n v="132.71029999999999"/>
    <n v="32.307751348108098"/>
    <n v="4.45370582647144"/>
    <n v="3.4863244E-3"/>
  </r>
  <r>
    <n v="550000"/>
    <n v="920000"/>
    <n v="920000"/>
    <x v="0"/>
    <x v="0"/>
    <s v="IR12-21"/>
    <s v="62-304.520 (7), F.A.C."/>
    <n v="0.56000000000000005"/>
    <n v="0.48"/>
    <s v="Town of Indialantic"/>
    <n v="6.7118786965699997E-3"/>
    <n v="3905.9541024117102"/>
    <n v="10.6998462738705"/>
    <n v="1.4075406843337801"/>
    <n v="7.1816070262260001E-2"/>
    <n v="9.4472423337400007E-3"/>
    <n v="26.216290129792501"/>
    <n v="8140"/>
    <s v="Roads and Highways"/>
    <n v="8140"/>
    <s v="Town of Indialantic              Brevard County"/>
    <s v="Town of Indialantic"/>
    <m/>
    <m/>
    <m/>
    <n v="0"/>
    <n v="1"/>
    <n v="7.1816070262260001E-2"/>
    <n v="9.4472423337400007E-3"/>
    <n v="31.5230815763449"/>
    <m/>
    <n v="-1"/>
    <n v="-1"/>
    <n v="-1"/>
    <n v="-1"/>
    <n v="0"/>
    <m/>
    <m/>
    <s v="Central IRL A"/>
    <n v="-1"/>
    <m/>
    <m/>
    <n v="578"/>
    <x v="2"/>
    <s v="On-Site Retention"/>
    <x v="0"/>
    <n v="132.71029999999999"/>
    <n v="42.578659594319099"/>
    <n v="27.1620094096216"/>
    <n v="2.55661651E-2"/>
  </r>
  <r>
    <n v="550000"/>
    <n v="920000"/>
    <n v="920000"/>
    <x v="0"/>
    <x v="0"/>
    <s v="IR12-21"/>
    <s v="62-304.520 (7), F.A.C."/>
    <n v="0.56000000000000005"/>
    <n v="0.48"/>
    <s v="Town of Indialantic"/>
    <n v="7.4660824876099999E-3"/>
    <n v="3905.9541024117102"/>
    <n v="10.6998462738705"/>
    <n v="1.4075406843337801"/>
    <n v="7.9885934885560006E-2"/>
    <n v="1.050881485391E-2"/>
    <n v="29.162175521459702"/>
    <n v="1430"/>
    <s v="Professional Services"/>
    <n v="1430"/>
    <s v="Town of Indialantic              Brevard County"/>
    <s v="Town of Indialantic"/>
    <m/>
    <m/>
    <m/>
    <n v="0"/>
    <n v="1"/>
    <n v="7.9885934885560006E-2"/>
    <n v="1.050881485391E-2"/>
    <n v="29.162175521458099"/>
    <m/>
    <n v="-1"/>
    <n v="-1"/>
    <n v="-1"/>
    <n v="-1"/>
    <n v="0"/>
    <m/>
    <m/>
    <s v="Central IRL A"/>
    <n v="-1"/>
    <m/>
    <m/>
    <n v="578"/>
    <x v="2"/>
    <s v="On-Site Retention"/>
    <x v="0"/>
    <n v="132.71029999999999"/>
    <n v="24.890276424027402"/>
    <n v="30.214163865187501"/>
    <n v="2.3651399399999998E-2"/>
  </r>
  <r>
    <n v="550000"/>
    <n v="920000"/>
    <n v="920000"/>
    <x v="0"/>
    <x v="0"/>
    <s v="IR12-21"/>
    <s v="62-304.520 (7), F.A.C."/>
    <n v="0.56000000000000005"/>
    <n v="0.48"/>
    <s v="Town of Indialantic"/>
    <n v="1.2712755595399999E-3"/>
    <n v="3905.9541024117102"/>
    <n v="10.6998462738705"/>
    <n v="1.4075406843337801"/>
    <n v="1.360245305883E-2"/>
    <n v="1.7893720710500001E-3"/>
    <n v="4.9655439870927296"/>
    <n v="1410"/>
    <s v="Retail Sales and Services"/>
    <n v="1410"/>
    <s v="Town of Indialantic              Brevard County"/>
    <s v="Town of Indialantic"/>
    <m/>
    <m/>
    <m/>
    <n v="0"/>
    <n v="1"/>
    <n v="1.360245305883E-2"/>
    <n v="1.7893720710500001E-3"/>
    <n v="4.9655439870921398"/>
    <m/>
    <n v="-1"/>
    <n v="-1"/>
    <n v="-1"/>
    <n v="-1"/>
    <n v="0"/>
    <m/>
    <m/>
    <s v="Central IRL A"/>
    <n v="-1"/>
    <m/>
    <m/>
    <n v="578"/>
    <x v="2"/>
    <s v="On-Site Retention"/>
    <x v="0"/>
    <n v="132.71029999999999"/>
    <n v="12.840525927858399"/>
    <n v="5.1446696627761304"/>
    <n v="4.0272051999999999E-3"/>
  </r>
  <r>
    <n v="550000"/>
    <n v="920000"/>
    <n v="920000"/>
    <x v="0"/>
    <x v="0"/>
    <s v="IR12-21"/>
    <s v="62-304.520 (7), F.A.C."/>
    <n v="0.56000000000000005"/>
    <n v="0.48"/>
    <s v="Town of Indialantic"/>
    <n v="1.1153944218799999E-3"/>
    <n v="3932.29226127529"/>
    <n v="9.9649694632008696"/>
    <n v="1.3206476774229501"/>
    <n v="1.1114871353509999E-2"/>
    <n v="1.4730430526699999E-3"/>
    <n v="4.38605685345195"/>
    <n v="1400"/>
    <s v="Commercial and Services"/>
    <n v="1400"/>
    <s v="Town of Indialantic              Brevard County"/>
    <s v="Town of Indialantic"/>
    <m/>
    <m/>
    <m/>
    <n v="0"/>
    <n v="1"/>
    <n v="1.1114871353509999E-2"/>
    <n v="1.4730430526699999E-3"/>
    <n v="4.3860568534512403"/>
    <m/>
    <n v="-1"/>
    <n v="-1"/>
    <n v="-1"/>
    <n v="-1"/>
    <n v="0"/>
    <m/>
    <m/>
    <s v="Central IRL A"/>
    <n v="-1"/>
    <m/>
    <m/>
    <n v="578"/>
    <x v="2"/>
    <s v="On-Site Retention"/>
    <x v="0"/>
    <n v="132.71029999999999"/>
    <n v="12.317783722048601"/>
    <n v="4.5138410797177499"/>
    <n v="3.5572236999999998E-3"/>
  </r>
  <r>
    <n v="550000"/>
    <n v="920000"/>
    <n v="920000"/>
    <x v="0"/>
    <x v="0"/>
    <s v="IR12-21"/>
    <s v="62-304.520 (7), F.A.C."/>
    <n v="0.56000000000000005"/>
    <n v="0.48"/>
    <s v="Town of Indialantic"/>
    <n v="1.2004651415299999E-3"/>
    <n v="3932.29226127529"/>
    <n v="9.9649694632008696"/>
    <n v="1.3206476774229501"/>
    <n v="1.1962598477060001E-2"/>
    <n v="1.5853915009899999E-3"/>
    <n v="4.7205797860006298"/>
    <n v="8140"/>
    <s v="Roads and Highways"/>
    <n v="8140"/>
    <s v="Town of Indialantic              Brevard County"/>
    <s v="Town of Indialantic"/>
    <m/>
    <m/>
    <m/>
    <n v="0"/>
    <n v="1"/>
    <n v="1.1962598477060001E-2"/>
    <n v="1.5853915009899999E-3"/>
    <n v="68.861862861144004"/>
    <m/>
    <n v="-1"/>
    <n v="-1"/>
    <n v="-1"/>
    <n v="-1"/>
    <n v="0"/>
    <m/>
    <m/>
    <s v="Central IRL A"/>
    <n v="-1"/>
    <m/>
    <m/>
    <n v="578"/>
    <x v="2"/>
    <s v="On-Site Retention"/>
    <x v="0"/>
    <n v="132.71029999999999"/>
    <n v="16.246718829578398"/>
    <n v="4.8581100679006797"/>
    <n v="5.58490372E-2"/>
  </r>
  <r>
    <n v="1200000"/>
    <n v="840000"/>
    <n v="840000"/>
    <x v="0"/>
    <x v="0"/>
    <s v="IR12-21"/>
    <s v="62-304.520 (7), F.A.C."/>
    <n v="0.56000000000000005"/>
    <n v="0.48"/>
    <s v="FDOT District 5"/>
    <n v="1.1160276130000001E-6"/>
    <n v="3905.3169116088402"/>
    <n v="11.6735140970387"/>
    <n v="1.54018824845111"/>
    <n v="1.302796407E-5"/>
    <n v="1.7188926144899999E-6"/>
    <n v="4.3584415108700002E-3"/>
    <n v="8140"/>
    <s v="Roads and Highways"/>
    <n v="8140"/>
    <s v="FDOT District 5                              Town of Indialantic              Brevard County"/>
    <s v="FDOT District 5"/>
    <m/>
    <m/>
    <m/>
    <n v="0"/>
    <n v="1"/>
    <n v="1.302796407E-5"/>
    <n v="1.7188926144899999E-6"/>
    <n v="243.228411080211"/>
    <m/>
    <n v="-1"/>
    <n v="-1"/>
    <n v="-1"/>
    <n v="-1"/>
    <n v="0"/>
    <m/>
    <m/>
    <s v="Central IRL A"/>
    <n v="-1"/>
    <m/>
    <m/>
    <n v="578"/>
    <x v="2"/>
    <s v="On-Site Retention"/>
    <x v="0"/>
    <n v="132.71029999999999"/>
    <n v="0.38001653934696"/>
    <n v="4.5164035147699996E-3"/>
    <n v="0.19726554020000001"/>
  </r>
  <r>
    <n v="1200000"/>
    <n v="870000"/>
    <n v="870000"/>
    <x v="0"/>
    <x v="0"/>
    <s v="IR12-21"/>
    <s v="62-304.520 (7), F.A.C."/>
    <n v="0.56000000000000005"/>
    <n v="0.48"/>
    <s v="FDOT District 5"/>
    <n v="0.14471913105549"/>
    <n v="3904.6216711914999"/>
    <n v="10.5526168663775"/>
    <n v="1.4138861688273601"/>
    <n v="1.5271655432636999"/>
    <n v="0.20461637776406999"/>
    <n v="565.073455355281"/>
    <n v="8140"/>
    <s v="Roads and Highways"/>
    <n v="8140"/>
    <s v="FDOT District 5                              Town of Indialantic              Brevard County"/>
    <s v="FDOT District 5"/>
    <m/>
    <m/>
    <m/>
    <n v="0"/>
    <n v="1"/>
    <n v="1.5271655432636999"/>
    <n v="0.20461637776406999"/>
    <n v="1093.8340130587701"/>
    <m/>
    <n v="-1"/>
    <n v="-1"/>
    <n v="-1"/>
    <n v="-1"/>
    <n v="0"/>
    <m/>
    <m/>
    <s v="Central IRL A"/>
    <n v="-1"/>
    <m/>
    <m/>
    <n v="578"/>
    <x v="2"/>
    <s v="On-Site Retention"/>
    <x v="0"/>
    <n v="132.71029999999999"/>
    <n v="123.71501311830799"/>
    <n v="585.65754495606905"/>
    <n v="0.88713220849999996"/>
  </r>
  <r>
    <n v="1200000"/>
    <n v="880000"/>
    <n v="880000"/>
    <x v="0"/>
    <x v="0"/>
    <s v="IR12-21"/>
    <s v="62-304.520 (7), F.A.C."/>
    <n v="0.56000000000000005"/>
    <n v="0.48"/>
    <s v="FDOT District 5"/>
    <n v="4.6972721721249999E-2"/>
    <n v="3903.3527211239798"/>
    <n v="10.8205327019461"/>
    <n v="1.4240112852973199"/>
    <n v="0.50826987148425995"/>
    <n v="6.6889685832190002E-2"/>
    <n v="183.351101149264"/>
    <n v="8140"/>
    <s v="Roads and Highways"/>
    <n v="8140"/>
    <s v="FDOT District 5                              Town of Indialantic              Brevard County"/>
    <s v="FDOT District 5"/>
    <m/>
    <m/>
    <m/>
    <n v="0"/>
    <n v="1"/>
    <n v="0.50826987148425995"/>
    <n v="6.6889685832190002E-2"/>
    <n v="925.57576776376197"/>
    <m/>
    <n v="-1"/>
    <n v="-1"/>
    <n v="-1"/>
    <n v="-1"/>
    <n v="0"/>
    <m/>
    <m/>
    <s v="Central IRL A"/>
    <n v="-1"/>
    <m/>
    <m/>
    <n v="578"/>
    <x v="2"/>
    <s v="On-Site Retention"/>
    <x v="0"/>
    <n v="132.71029999999999"/>
    <n v="79.900442665754895"/>
    <n v="190.09186057527299"/>
    <n v="0.75066972239999996"/>
  </r>
  <r>
    <n v="1200000"/>
    <n v="890000"/>
    <n v="890000"/>
    <x v="0"/>
    <x v="0"/>
    <s v="IR12-21"/>
    <s v="62-304.520 (7), F.A.C."/>
    <n v="0.56000000000000005"/>
    <n v="0.48"/>
    <s v="FDOT District 5"/>
    <n v="0.10587165057013"/>
    <n v="3909.0715520971598"/>
    <n v="9.6129053570881702"/>
    <n v="1.2784956604362701"/>
    <n v="1.0177341569294001"/>
    <n v="0.13535644581713999"/>
    <n v="413.85985741728098"/>
    <n v="8140"/>
    <s v="Roads and Highways"/>
    <n v="8140"/>
    <s v="FDOT District 5                              Town of Indialantic              Brevard County"/>
    <s v="FDOT District 5"/>
    <m/>
    <m/>
    <m/>
    <n v="0"/>
    <n v="1"/>
    <n v="1.0177341569294001"/>
    <n v="0.13535644581713999"/>
    <n v="1108.6990912968699"/>
    <m/>
    <n v="-1"/>
    <n v="-1"/>
    <n v="-1"/>
    <n v="-1"/>
    <n v="0"/>
    <m/>
    <m/>
    <s v="Central IRL A"/>
    <n v="-1"/>
    <m/>
    <m/>
    <n v="578"/>
    <x v="2"/>
    <s v="On-Site Retention"/>
    <x v="0"/>
    <n v="132.71029999999999"/>
    <n v="96.906594556166993"/>
    <n v="428.44736905983399"/>
    <n v="0.89918823299999995"/>
  </r>
  <r>
    <n v="1200000"/>
    <n v="910000"/>
    <n v="910000"/>
    <x v="0"/>
    <x v="0"/>
    <s v="IR12-21"/>
    <s v="62-304.520 (7), F.A.C."/>
    <n v="0.56000000000000005"/>
    <n v="0.48"/>
    <s v="FDOT District 5"/>
    <n v="1.183834383262E-2"/>
    <n v="3907.8490667840001"/>
    <n v="11.4856339516326"/>
    <n v="1.51456936654801"/>
    <n v="0.13597088385513001"/>
    <n v="1.792999291956E-2"/>
    <n v="46.2624608986035"/>
    <n v="8140"/>
    <s v="Roads and Highways"/>
    <n v="8140"/>
    <s v="FDOT District 5                              Town of Indialantic              Brevard County"/>
    <s v="FDOT District 5"/>
    <m/>
    <m/>
    <m/>
    <n v="0"/>
    <n v="1"/>
    <n v="0.13597088385513001"/>
    <n v="1.792999291956E-2"/>
    <n v="382.55702904827598"/>
    <m/>
    <n v="-1"/>
    <n v="-1"/>
    <n v="-1"/>
    <n v="-1"/>
    <n v="0"/>
    <m/>
    <m/>
    <s v="Central IRL A"/>
    <n v="-1"/>
    <m/>
    <m/>
    <n v="578"/>
    <x v="2"/>
    <s v="On-Site Retention"/>
    <x v="0"/>
    <n v="132.71029999999999"/>
    <n v="39.072180140193701"/>
    <n v="47.908077769649601"/>
    <n v="0.31026523039999998"/>
  </r>
  <r>
    <n v="1200000"/>
    <n v="910000"/>
    <n v="920000"/>
    <x v="0"/>
    <x v="0"/>
    <s v="IR12-21"/>
    <s v="62-304.520 (7), F.A.C."/>
    <n v="0.56000000000000005"/>
    <n v="0.48"/>
    <s v="FDOT District 5"/>
    <n v="2.172215772618E-2"/>
    <n v="3982.8120590538301"/>
    <n v="9.3298815557813395"/>
    <n v="1.25191096606841"/>
    <n v="0.20266515872133001"/>
    <n v="2.7194207464080002E-2"/>
    <n v="86.515271740530906"/>
    <n v="8140"/>
    <s v="Roads and Highways"/>
    <n v="8140"/>
    <s v="FDOT District 5                              Town of Indialantic              Brevard County"/>
    <s v="FDOT District 5"/>
    <m/>
    <m/>
    <m/>
    <n v="0"/>
    <n v="1"/>
    <n v="0.20266515872133001"/>
    <n v="2.7194207464080002E-2"/>
    <n v="515.29570393952099"/>
    <m/>
    <n v="-1"/>
    <n v="-1"/>
    <n v="-1"/>
    <n v="-1"/>
    <n v="0"/>
    <m/>
    <m/>
    <s v="Central IRL A"/>
    <n v="-1"/>
    <m/>
    <m/>
    <n v="578"/>
    <x v="2"/>
    <s v="On-Site Retention"/>
    <x v="0"/>
    <n v="132.71029999999999"/>
    <n v="54.205678010562501"/>
    <n v="87.906453502610901"/>
    <n v="0.4179202789"/>
  </r>
  <r>
    <n v="1200000"/>
    <n v="920000"/>
    <n v="920000"/>
    <x v="0"/>
    <x v="0"/>
    <s v="IR12-21"/>
    <s v="62-304.520 (7), F.A.C."/>
    <n v="0.56000000000000005"/>
    <n v="0.48"/>
    <s v="FDOT District 5"/>
    <n v="8.0222949942799996E-3"/>
    <n v="3898.2708452873799"/>
    <n v="10.4621646426586"/>
    <n v="1.3832439484588499"/>
    <n v="8.3930571042139995E-2"/>
    <n v="1.109679100359E-2"/>
    <n v="31.273078688500501"/>
    <n v="8140"/>
    <s v="Roads and Highways"/>
    <n v="8140"/>
    <s v="FDOT District 5                              Town of Indialantic              Brevard County"/>
    <s v="FDOT District 5"/>
    <m/>
    <m/>
    <m/>
    <n v="0"/>
    <n v="1"/>
    <n v="8.3930571042139995E-2"/>
    <n v="1.109679100359E-2"/>
    <n v="1149.77704273532"/>
    <m/>
    <n v="-1"/>
    <n v="-1"/>
    <n v="-1"/>
    <n v="-1"/>
    <n v="0"/>
    <m/>
    <m/>
    <s v="Central IRL A"/>
    <n v="-1"/>
    <m/>
    <m/>
    <n v="578"/>
    <x v="2"/>
    <s v="On-Site Retention"/>
    <x v="0"/>
    <n v="132.71029999999999"/>
    <n v="66.827719425939307"/>
    <n v="32.465076019992601"/>
    <n v="0.93250368429999997"/>
  </r>
  <r>
    <n v="1200000"/>
    <n v="920000"/>
    <n v="920000"/>
    <x v="0"/>
    <x v="0"/>
    <s v="IR12-21"/>
    <s v="62-304.520 (7), F.A.C."/>
    <n v="0.56000000000000005"/>
    <n v="0.48"/>
    <s v="FDOT District 5"/>
    <n v="6.1905710442109997E-2"/>
    <n v="3927.07159891828"/>
    <n v="9.7607011681944709"/>
    <n v="1.2906826182836999"/>
    <n v="0.60424314023026005"/>
    <n v="7.9900624440139997E-2"/>
    <n v="243.10815728808799"/>
    <n v="8140"/>
    <s v="Roads and Highways"/>
    <n v="8140"/>
    <s v="FDOT District 5                              Town of Indialantic              Brevard County"/>
    <s v="FDOT District 5"/>
    <m/>
    <m/>
    <m/>
    <n v="0"/>
    <n v="1"/>
    <n v="0.60424314023026005"/>
    <n v="7.9900624440139997E-2"/>
    <n v="1176.20710413751"/>
    <m/>
    <n v="-1"/>
    <n v="-1"/>
    <n v="-1"/>
    <n v="-1"/>
    <n v="0"/>
    <m/>
    <m/>
    <s v="Central IRL A"/>
    <n v="-1"/>
    <m/>
    <m/>
    <n v="578"/>
    <x v="2"/>
    <s v="On-Site Retention"/>
    <x v="0"/>
    <n v="132.71029999999999"/>
    <n v="116.273103742416"/>
    <n v="250.523521885907"/>
    <n v="0.95393925719999995"/>
  </r>
  <r>
    <n v="1200000"/>
    <n v="920000"/>
    <n v="920000"/>
    <x v="0"/>
    <x v="0"/>
    <s v="IR12-21"/>
    <s v="62-304.520 (7), F.A.C."/>
    <n v="0.56000000000000005"/>
    <n v="0.48"/>
    <s v="FDOT District 5"/>
    <n v="0.10992800444077"/>
    <n v="3901.52035682003"/>
    <n v="10.4193340498105"/>
    <n v="1.3693649388373901"/>
    <n v="1.1453765996975001"/>
    <n v="0.15053155507756"/>
    <n v="428.88634711029403"/>
    <n v="8140"/>
    <s v="Roads and Highways"/>
    <n v="8140"/>
    <s v="FDOT District 5                              Town of Indialantic              Brevard County"/>
    <s v="FDOT District 5"/>
    <m/>
    <m/>
    <m/>
    <n v="0"/>
    <n v="1"/>
    <n v="1.1453765996975001"/>
    <n v="0.15053155507756"/>
    <n v="1136.47665931696"/>
    <m/>
    <n v="-1"/>
    <n v="-1"/>
    <n v="-1"/>
    <n v="-1"/>
    <n v="0"/>
    <m/>
    <m/>
    <s v="Central IRL A"/>
    <n v="-1"/>
    <m/>
    <m/>
    <n v="578"/>
    <x v="2"/>
    <s v="On-Site Retention"/>
    <x v="0"/>
    <n v="132.71029999999999"/>
    <n v="124.10681433326501"/>
    <n v="444.862850772775"/>
    <n v="0.92171667420000003"/>
  </r>
  <r>
    <n v="1200000"/>
    <n v="920000"/>
    <n v="920000"/>
    <x v="0"/>
    <x v="0"/>
    <s v="IR12-21"/>
    <s v="62-304.520 (7), F.A.C."/>
    <n v="0.56000000000000005"/>
    <n v="0.48"/>
    <s v="FDOT District 5"/>
    <n v="9.932027965819E-2"/>
    <n v="3905.9541024117102"/>
    <n v="10.6998462738705"/>
    <n v="1.4075406843337801"/>
    <n v="1.0627117242205499"/>
    <n v="0.13979733439832001"/>
    <n v="387.94045378361699"/>
    <n v="8140"/>
    <s v="Roads and Highways"/>
    <n v="8140"/>
    <s v="FDOT District 5                              Town of Indialantic              Brevard County"/>
    <s v="FDOT District 5"/>
    <m/>
    <m/>
    <m/>
    <n v="0"/>
    <n v="1"/>
    <n v="1.0627117242205499"/>
    <n v="0.13979733439832001"/>
    <n v="1018.63731878346"/>
    <m/>
    <n v="-1"/>
    <n v="-1"/>
    <n v="-1"/>
    <n v="-1"/>
    <n v="0"/>
    <m/>
    <m/>
    <s v="Central IRL A"/>
    <n v="-1"/>
    <m/>
    <m/>
    <n v="578"/>
    <x v="2"/>
    <s v="On-Site Retention"/>
    <x v="0"/>
    <n v="132.71029999999999"/>
    <n v="116.412087107026"/>
    <n v="401.93491160934201"/>
    <n v="0.82614543289999998"/>
  </r>
  <r>
    <n v="1200000"/>
    <n v="920000"/>
    <n v="920000"/>
    <x v="0"/>
    <x v="0"/>
    <s v="IR12-21"/>
    <s v="62-304.520 (7), F.A.C."/>
    <n v="0.56000000000000005"/>
    <n v="0.48"/>
    <s v="FDOT District 5"/>
    <n v="1.3259801428600001E-2"/>
    <n v="3932.29226127529"/>
    <n v="9.9649694632008696"/>
    <n v="1.3206476774229501"/>
    <n v="0.13213351632418999"/>
    <n v="1.7511525959779999E-2"/>
    <n v="52.141414543766302"/>
    <n v="8140"/>
    <s v="Roads and Highways"/>
    <n v="8140"/>
    <s v="FDOT District 5                              Town of Indialantic              Brevard County"/>
    <s v="FDOT District 5"/>
    <m/>
    <m/>
    <m/>
    <n v="0"/>
    <n v="1"/>
    <n v="0.13213351632418999"/>
    <n v="1.7511525959779999E-2"/>
    <n v="869.71716323445605"/>
    <m/>
    <n v="-1"/>
    <n v="-1"/>
    <n v="-1"/>
    <n v="-1"/>
    <n v="0"/>
    <m/>
    <m/>
    <s v="Central IRL A"/>
    <n v="-1"/>
    <m/>
    <m/>
    <n v="578"/>
    <x v="2"/>
    <s v="On-Site Retention"/>
    <x v="0"/>
    <n v="132.71029999999999"/>
    <n v="42.753087228598197"/>
    <n v="53.660512571116399"/>
    <n v="0.70536671799999995"/>
  </r>
  <r>
    <n v="540000"/>
    <n v="730000"/>
    <n v="730000"/>
    <x v="1"/>
    <x v="1"/>
    <s v="IR8-11"/>
    <s v="62-304.520 (6), F.A.C."/>
    <n v="0.36"/>
    <n v="0.48"/>
    <s v="Town of Indialantic"/>
    <n v="0.22762809636028999"/>
    <n v="3862.9581214371001"/>
    <n v="9.5964413923971996"/>
    <n v="1.4102655355553799"/>
    <n v="2.1844196859845102"/>
    <n v="0.32101605922100002"/>
    <n v="879.31780350226802"/>
    <n v="1200"/>
    <s v="Residential, Medium Density-Two-five dwellingunits per acre"/>
    <n v="1200"/>
    <s v="Town of Indialantic              Brevard County"/>
    <s v="Town of Indialantic"/>
    <m/>
    <m/>
    <m/>
    <n v="0"/>
    <n v="1"/>
    <n v="2.1844196859845102"/>
    <n v="0.32101605922100002"/>
    <n v="1100.5255301652001"/>
    <m/>
    <n v="-1"/>
    <n v="-1"/>
    <n v="-1"/>
    <n v="-1"/>
    <n v="0"/>
    <m/>
    <m/>
    <s v="North IRL B"/>
    <n v="-1"/>
    <m/>
    <m/>
    <n v="579"/>
    <x v="0"/>
    <m/>
    <x v="0"/>
    <n v="132.71029999999999"/>
    <n v="238.54548926019501"/>
    <n v="921.17822367434599"/>
    <n v="0.89255922970000001"/>
  </r>
  <r>
    <n v="540000"/>
    <n v="730000"/>
    <n v="730000"/>
    <x v="1"/>
    <x v="1"/>
    <s v="IR8-11"/>
    <s v="62-304.520 (6), F.A.C."/>
    <n v="0.36"/>
    <n v="0.48"/>
    <s v="Town of Indialantic"/>
    <n v="2.0221970133600001E-3"/>
    <n v="3862.9581214371001"/>
    <n v="9.5964413923971996"/>
    <n v="1.4102655355553799"/>
    <n v="1.9405895122599999E-2"/>
    <n v="2.8518347540399999E-3"/>
    <n v="7.8116623759087203"/>
    <n v="1210"/>
    <s v="Fixed Single Family Units"/>
    <n v="1210"/>
    <s v="Town of Indialantic              Brevard County"/>
    <s v="Town of Indialantic"/>
    <m/>
    <m/>
    <m/>
    <n v="0"/>
    <n v="1"/>
    <n v="1.9405895122599999E-2"/>
    <n v="2.8518347540399999E-3"/>
    <n v="7.8116623759077601"/>
    <m/>
    <n v="-1"/>
    <n v="-1"/>
    <n v="-1"/>
    <n v="-1"/>
    <n v="0"/>
    <m/>
    <m/>
    <s v="North IRL B"/>
    <n v="-1"/>
    <m/>
    <m/>
    <n v="579"/>
    <x v="0"/>
    <m/>
    <x v="0"/>
    <n v="132.71029999999999"/>
    <n v="16.309727803484702"/>
    <n v="8.1835409708770595"/>
    <n v="6.3354926000000001E-3"/>
  </r>
  <r>
    <n v="540000"/>
    <n v="730000"/>
    <n v="730000"/>
    <x v="1"/>
    <x v="1"/>
    <s v="IR8-11"/>
    <s v="62-304.520 (6), F.A.C."/>
    <n v="0.36"/>
    <n v="0.48"/>
    <s v="Town of Indialantic"/>
    <n v="0.1680825807395"/>
    <n v="3862.9581214371001"/>
    <n v="9.5964413923971996"/>
    <n v="1.4102655355553799"/>
    <n v="1.6129946351495399"/>
    <n v="0.23704107074413"/>
    <n v="649.295970339782"/>
    <n v="1210"/>
    <s v="Fixed Single Family Units"/>
    <n v="1210"/>
    <s v="Town of Indialantic              Brevard County"/>
    <s v="Town of Indialantic"/>
    <m/>
    <m/>
    <m/>
    <n v="0"/>
    <n v="1"/>
    <n v="1.6129946351495399"/>
    <n v="0.23704107074413"/>
    <n v="649.295970339782"/>
    <m/>
    <n v="-1"/>
    <n v="-1"/>
    <n v="-1"/>
    <n v="-1"/>
    <n v="0"/>
    <m/>
    <m/>
    <s v="North IRL B"/>
    <n v="-1"/>
    <m/>
    <m/>
    <n v="579"/>
    <x v="0"/>
    <m/>
    <x v="0"/>
    <n v="132.71029999999999"/>
    <n v="107.46276711495599"/>
    <n v="680.20607135923603"/>
    <n v="0.52659851609999997"/>
  </r>
  <r>
    <n v="540000"/>
    <n v="730000"/>
    <n v="730000"/>
    <x v="1"/>
    <x v="1"/>
    <s v="IR8-11"/>
    <s v="62-304.520 (6), F.A.C."/>
    <n v="0.36"/>
    <n v="0.48"/>
    <s v="Town of Indialantic"/>
    <n v="0.16276676258164"/>
    <n v="3862.9581214371001"/>
    <n v="9.5964413923971996"/>
    <n v="1.4102655355553799"/>
    <n v="1.56198169774502"/>
    <n v="0.22954435560281999"/>
    <n v="628.76118741480502"/>
    <n v="1210"/>
    <s v="Fixed Single Family Units"/>
    <n v="1210"/>
    <s v="Town of Indialantic              Brevard County"/>
    <s v="Town of Indialantic"/>
    <m/>
    <m/>
    <m/>
    <n v="0"/>
    <n v="1"/>
    <n v="1.56198169774502"/>
    <n v="0.22954435560281999"/>
    <n v="628.76118741480502"/>
    <m/>
    <n v="-1"/>
    <n v="-1"/>
    <n v="-1"/>
    <n v="-1"/>
    <n v="0"/>
    <m/>
    <m/>
    <s v="North IRL B"/>
    <n v="-1"/>
    <m/>
    <m/>
    <n v="579"/>
    <x v="0"/>
    <m/>
    <x v="0"/>
    <n v="132.71029999999999"/>
    <n v="104.894975548308"/>
    <n v="658.69371850680295"/>
    <n v="0.50994419089999998"/>
  </r>
  <r>
    <n v="550000"/>
    <n v="740000"/>
    <n v="740000"/>
    <x v="1"/>
    <x v="1"/>
    <s v="IR8-11"/>
    <s v="62-304.520 (6), F.A.C."/>
    <n v="0.36"/>
    <n v="0.48"/>
    <s v="Town of Indialantic"/>
    <n v="1.245541247461E-2"/>
    <n v="3855.34643928183"/>
    <n v="9.5785915884557191"/>
    <n v="1.4076784949485399"/>
    <n v="0.11930530916008"/>
    <n v="1.753321628622E-2"/>
    <n v="48.0199301337896"/>
    <n v="1200"/>
    <s v="Residential, Medium Density-Two-five dwellingunits per acre"/>
    <n v="1200"/>
    <s v="Town of Indialantic              Brevard County"/>
    <s v="Town of Indialantic"/>
    <m/>
    <m/>
    <m/>
    <n v="0"/>
    <n v="1"/>
    <n v="0.11930530916008"/>
    <n v="1.753321628622E-2"/>
    <n v="48.019930133788002"/>
    <m/>
    <n v="-1"/>
    <n v="-1"/>
    <n v="-1"/>
    <n v="-1"/>
    <n v="0"/>
    <m/>
    <m/>
    <s v="North IRL B"/>
    <n v="-1"/>
    <m/>
    <m/>
    <n v="579"/>
    <x v="0"/>
    <m/>
    <x v="0"/>
    <n v="132.71029999999999"/>
    <n v="56.593406987259002"/>
    <n v="50.405265966531097"/>
    <n v="3.8945604299999999E-2"/>
  </r>
  <r>
    <n v="550000"/>
    <n v="740000"/>
    <n v="740000"/>
    <x v="1"/>
    <x v="1"/>
    <s v="IR8-11"/>
    <s v="62-304.520 (6), F.A.C."/>
    <n v="0.36"/>
    <n v="0.48"/>
    <s v="Town of Indialantic"/>
    <n v="0.20470014131222"/>
    <n v="3855.34643928183"/>
    <n v="9.5785915884557191"/>
    <n v="1.4076784949485399"/>
    <n v="1.96073905172896"/>
    <n v="0.28815198683813997"/>
    <n v="789.18996092857105"/>
    <n v="1210"/>
    <s v="Fixed Single Family Units"/>
    <n v="1210"/>
    <s v="Town of Indialantic              Brevard County"/>
    <s v="Town of Indialantic"/>
    <m/>
    <m/>
    <m/>
    <n v="0"/>
    <n v="1"/>
    <n v="1.96073905172896"/>
    <n v="0.28815198683813997"/>
    <n v="789.18996092857105"/>
    <m/>
    <n v="-1"/>
    <n v="-1"/>
    <n v="-1"/>
    <n v="-1"/>
    <n v="0"/>
    <m/>
    <m/>
    <s v="North IRL B"/>
    <n v="-1"/>
    <m/>
    <m/>
    <n v="579"/>
    <x v="0"/>
    <m/>
    <x v="0"/>
    <n v="132.71029999999999"/>
    <n v="118.34809948449799"/>
    <n v="828.39208153556103"/>
    <n v="0.64005674040000005"/>
  </r>
  <r>
    <n v="550000"/>
    <n v="740000"/>
    <n v="740000"/>
    <x v="1"/>
    <x v="1"/>
    <s v="IR8-11"/>
    <s v="62-304.520 (6), F.A.C."/>
    <n v="0.36"/>
    <n v="0.48"/>
    <s v="Town of Indialantic"/>
    <n v="6.7139063608239999E-2"/>
    <n v="3855.34643928183"/>
    <n v="9.5785915884557191"/>
    <n v="1.4076784949485399"/>
    <n v="0.64309766993473005"/>
    <n v="9.4510216012309994E-2"/>
    <n v="258.844349818767"/>
    <n v="1210"/>
    <s v="Fixed Single Family Units"/>
    <n v="1210"/>
    <s v="Town of Indialantic              Brevard County"/>
    <s v="Town of Indialantic"/>
    <m/>
    <m/>
    <m/>
    <n v="0"/>
    <n v="1"/>
    <n v="0.64309766993473005"/>
    <n v="9.4510216012309994E-2"/>
    <n v="258.84434981876899"/>
    <m/>
    <n v="-1"/>
    <n v="-1"/>
    <n v="-1"/>
    <n v="-1"/>
    <n v="0"/>
    <m/>
    <m/>
    <s v="North IRL B"/>
    <n v="-1"/>
    <m/>
    <m/>
    <n v="579"/>
    <x v="0"/>
    <m/>
    <x v="0"/>
    <n v="132.71029999999999"/>
    <n v="66.839048649858498"/>
    <n v="271.70215075695398"/>
    <n v="0.20993053510000001"/>
  </r>
  <r>
    <n v="550000"/>
    <n v="740000"/>
    <n v="740000"/>
    <x v="1"/>
    <x v="1"/>
    <s v="IR8-11"/>
    <s v="62-304.520 (6), F.A.C."/>
    <n v="0.36"/>
    <n v="0.48"/>
    <s v="Town of Indialantic"/>
    <n v="6.7027955762870003E-2"/>
    <n v="3855.34643928183"/>
    <n v="9.5785915884557191"/>
    <n v="1.4076784949485399"/>
    <n v="0.64203341326160002"/>
    <n v="9.4353811887749994E-2"/>
    <n v="258.41599058272101"/>
    <n v="1210"/>
    <s v="Fixed Single Family Units"/>
    <n v="1210"/>
    <s v="Town of Indialantic              Brevard County"/>
    <s v="Town of Indialantic"/>
    <m/>
    <m/>
    <m/>
    <n v="0"/>
    <n v="1"/>
    <n v="0.64203341326160002"/>
    <n v="9.4353811887749994E-2"/>
    <n v="258.41599058272197"/>
    <m/>
    <n v="-1"/>
    <n v="-1"/>
    <n v="-1"/>
    <n v="-1"/>
    <n v="0"/>
    <m/>
    <m/>
    <s v="North IRL B"/>
    <n v="-1"/>
    <m/>
    <m/>
    <n v="579"/>
    <x v="0"/>
    <m/>
    <x v="0"/>
    <n v="132.71029999999999"/>
    <n v="79.662115082768395"/>
    <n v="271.25251325931498"/>
    <n v="0.2095831229"/>
  </r>
  <r>
    <n v="550000"/>
    <n v="740000"/>
    <n v="740000"/>
    <x v="1"/>
    <x v="1"/>
    <s v="IR8-11"/>
    <s v="62-304.520 (6), F.A.C."/>
    <n v="0.36"/>
    <n v="0.48"/>
    <s v="Town of Indialantic"/>
    <n v="0.26644088050995002"/>
    <n v="3855.34643928183"/>
    <n v="9.5785915884557191"/>
    <n v="1.4076784949485399"/>
    <n v="2.55212837687343"/>
    <n v="0.37506309766902002"/>
    <n v="1027.2218999531799"/>
    <n v="1210"/>
    <s v="Fixed Single Family Units"/>
    <n v="1210"/>
    <s v="Town of Indialantic              Brevard County"/>
    <s v="Town of Indialantic"/>
    <m/>
    <m/>
    <m/>
    <n v="0"/>
    <n v="1"/>
    <n v="2.55212837687343"/>
    <n v="0.37506309766902002"/>
    <n v="1027.2218999531799"/>
    <m/>
    <n v="-1"/>
    <n v="-1"/>
    <n v="-1"/>
    <n v="-1"/>
    <n v="0"/>
    <m/>
    <m/>
    <s v="North IRL B"/>
    <n v="-1"/>
    <m/>
    <m/>
    <n v="579"/>
    <x v="0"/>
    <m/>
    <x v="0"/>
    <n v="132.71029999999999"/>
    <n v="132.022888432581"/>
    <n v="1078.24798848163"/>
    <n v="0.83310778590000001"/>
  </r>
  <r>
    <n v="550000"/>
    <n v="820000"/>
    <n v="830000"/>
    <x v="1"/>
    <x v="1"/>
    <s v="IR8-11"/>
    <s v="62-304.520 (6), F.A.C."/>
    <n v="0.36"/>
    <n v="0.48"/>
    <s v="Town of Indialantic"/>
    <n v="0.54361522843406995"/>
    <n v="3848.7050639391"/>
    <n v="9.5631105431828196"/>
    <n v="1.40543813869209"/>
    <n v="5.1986525224726403"/>
    <n v="0.76401757481506005"/>
    <n v="2092.2146825086302"/>
    <n v="1200"/>
    <s v="Residential, Medium Density-Two-five dwellingunits per acre"/>
    <n v="1200"/>
    <s v="Town of Indialantic              Brevard County"/>
    <s v="Town of Indialantic"/>
    <m/>
    <m/>
    <m/>
    <n v="0"/>
    <n v="1"/>
    <n v="5.1986525224726403"/>
    <n v="0.76401757481506005"/>
    <n v="2092.2146825086302"/>
    <m/>
    <n v="-1"/>
    <n v="-1"/>
    <n v="-1"/>
    <n v="-1"/>
    <n v="0"/>
    <m/>
    <m/>
    <s v="North IRL B"/>
    <n v="-1"/>
    <m/>
    <m/>
    <n v="579"/>
    <x v="0"/>
    <m/>
    <x v="0"/>
    <n v="132.71029999999999"/>
    <n v="186.911832884142"/>
    <n v="2199.93277850287"/>
    <n v="1.6968488908999999"/>
  </r>
  <r>
    <n v="550000"/>
    <n v="820000"/>
    <n v="830000"/>
    <x v="1"/>
    <x v="1"/>
    <s v="IR8-11"/>
    <s v="62-304.520 (6), F.A.C."/>
    <n v="0.36"/>
    <n v="0.48"/>
    <s v="Town of Indialantic"/>
    <n v="5.8421176916059997E-2"/>
    <n v="3848.7050639391"/>
    <n v="9.5631105431828196"/>
    <n v="1.40543813869209"/>
    <n v="0.55868817291117001"/>
    <n v="8.2107350145110003E-2"/>
    <n v="224.845879438141"/>
    <n v="1210"/>
    <s v="Fixed Single Family Units"/>
    <n v="1210"/>
    <s v="Town of Indialantic              Brevard County"/>
    <s v="Town of Indialantic"/>
    <m/>
    <m/>
    <m/>
    <n v="0"/>
    <n v="1"/>
    <n v="0.55868817291117001"/>
    <n v="8.2107350145110003E-2"/>
    <n v="224.84587943813901"/>
    <m/>
    <n v="-1"/>
    <n v="-1"/>
    <n v="-1"/>
    <n v="-1"/>
    <n v="0"/>
    <m/>
    <m/>
    <s v="North IRL B"/>
    <n v="-1"/>
    <m/>
    <m/>
    <n v="579"/>
    <x v="0"/>
    <m/>
    <x v="0"/>
    <n v="132.71029999999999"/>
    <n v="68.333482213557303"/>
    <n v="236.42211500694199"/>
    <n v="0.18235675539999999"/>
  </r>
  <r>
    <n v="550000"/>
    <n v="820000"/>
    <n v="830000"/>
    <x v="1"/>
    <x v="1"/>
    <s v="IR8-11"/>
    <s v="62-304.520 (6), F.A.C."/>
    <n v="0.36"/>
    <n v="0.48"/>
    <s v="Town of Indialantic"/>
    <n v="1.444866668584E-2"/>
    <n v="3848.7050639391"/>
    <n v="9.5631105431828196"/>
    <n v="1.40543813869209"/>
    <n v="0.13817419671832001"/>
    <n v="2.0306707213529999E-2"/>
    <n v="55.6086566409721"/>
    <n v="1210"/>
    <s v="Fixed Single Family Units"/>
    <n v="1210"/>
    <s v="Town of Indialantic              Brevard County"/>
    <s v="Town of Indialantic"/>
    <m/>
    <m/>
    <m/>
    <n v="0"/>
    <n v="1"/>
    <n v="0.13817419671832001"/>
    <n v="2.0306707213529999E-2"/>
    <n v="55.608656640971397"/>
    <m/>
    <n v="-1"/>
    <n v="-1"/>
    <n v="-1"/>
    <n v="-1"/>
    <n v="0"/>
    <m/>
    <m/>
    <s v="North IRL B"/>
    <n v="-1"/>
    <m/>
    <m/>
    <n v="579"/>
    <x v="0"/>
    <m/>
    <x v="0"/>
    <n v="132.71029999999999"/>
    <n v="44.121305447617502"/>
    <n v="58.471679572719701"/>
    <n v="4.5100289199999997E-2"/>
  </r>
  <r>
    <n v="550000"/>
    <n v="820000"/>
    <n v="830000"/>
    <x v="1"/>
    <x v="1"/>
    <s v="IR8-11"/>
    <s v="62-304.520 (6), F.A.C."/>
    <n v="0.36"/>
    <n v="0.48"/>
    <s v="Town of Indialantic"/>
    <n v="1.27838163193E-3"/>
    <n v="3848.7050639391"/>
    <n v="9.5631105431828196"/>
    <n v="1.40543813869209"/>
    <n v="1.2225304862540001E-2"/>
    <n v="1.79668630132E-3"/>
    <n v="4.9201138604634203"/>
    <n v="1210"/>
    <s v="Fixed Single Family Units"/>
    <n v="1210"/>
    <s v="Town of Indialantic              Brevard County"/>
    <s v="Town of Indialantic"/>
    <m/>
    <m/>
    <m/>
    <n v="0"/>
    <n v="1"/>
    <n v="1.2225304862540001E-2"/>
    <n v="1.79668630132E-3"/>
    <n v="4.9201138604615702"/>
    <m/>
    <n v="-1"/>
    <n v="-1"/>
    <n v="-1"/>
    <n v="-1"/>
    <n v="0"/>
    <m/>
    <m/>
    <s v="North IRL B"/>
    <n v="-1"/>
    <m/>
    <m/>
    <n v="579"/>
    <x v="0"/>
    <m/>
    <x v="0"/>
    <n v="132.71029999999999"/>
    <n v="13.414541972508401"/>
    <n v="5.1734269174602501"/>
    <n v="3.9903600000000001E-3"/>
  </r>
  <r>
    <n v="550000"/>
    <n v="850000"/>
    <n v="850000"/>
    <x v="1"/>
    <x v="1"/>
    <s v="IR8-11"/>
    <s v="62-304.520 (6), F.A.C."/>
    <n v="0.36"/>
    <n v="0.48"/>
    <s v="Town of Indialantic"/>
    <n v="0.13930991943035001"/>
    <n v="3909.73567674475"/>
    <n v="10.0763854085681"/>
    <n v="1.4114529857660201"/>
    <n v="1.4037404394167801"/>
    <n v="0.19662940172679"/>
    <n v="544.66496212127595"/>
    <n v="1400"/>
    <s v="Commercial and Services"/>
    <n v="1400"/>
    <s v="Town of Indialantic              Brevard County"/>
    <s v="Town of Indialantic"/>
    <m/>
    <m/>
    <m/>
    <n v="0"/>
    <n v="1"/>
    <n v="1.4037404394167801"/>
    <n v="0.19662940172679"/>
    <n v="544.66496212127595"/>
    <m/>
    <n v="-1"/>
    <n v="-1"/>
    <n v="-1"/>
    <n v="-1"/>
    <n v="0"/>
    <m/>
    <m/>
    <s v="North IRL B"/>
    <n v="-1"/>
    <m/>
    <m/>
    <n v="579"/>
    <x v="0"/>
    <m/>
    <x v="0"/>
    <n v="132.71029999999999"/>
    <n v="122.61081566637201"/>
    <n v="563.76724215073796"/>
    <n v="0.44173962859999999"/>
  </r>
  <r>
    <n v="550000"/>
    <n v="850000"/>
    <n v="850000"/>
    <x v="1"/>
    <x v="1"/>
    <s v="IR8-11"/>
    <s v="62-304.520 (6), F.A.C."/>
    <n v="0.36"/>
    <n v="0.48"/>
    <s v="Town of Indialantic"/>
    <n v="4.3868265677489998E-2"/>
    <n v="3909.73567674475"/>
    <n v="10.0763854085681"/>
    <n v="1.4114529857660201"/>
    <n v="0.44203355217193002"/>
    <n v="6.191799457088E-2"/>
    <n v="171.51332339623099"/>
    <n v="1200"/>
    <s v="Residential, Medium Density-Two-five dwellingunits per acre"/>
    <n v="1200"/>
    <s v="Town of Indialantic              Brevard County"/>
    <s v="Town of Indialantic"/>
    <m/>
    <m/>
    <m/>
    <n v="0"/>
    <n v="1"/>
    <n v="0.44203355217193002"/>
    <n v="6.191799457088E-2"/>
    <n v="171.513323396229"/>
    <m/>
    <n v="-1"/>
    <n v="-1"/>
    <n v="-1"/>
    <n v="-1"/>
    <n v="0"/>
    <m/>
    <m/>
    <s v="North IRL B"/>
    <n v="-1"/>
    <m/>
    <m/>
    <n v="579"/>
    <x v="0"/>
    <m/>
    <x v="0"/>
    <n v="132.71029999999999"/>
    <n v="113.276299870144"/>
    <n v="177.52857269653001"/>
    <n v="0.1391024521"/>
  </r>
  <r>
    <n v="550000"/>
    <n v="850000"/>
    <n v="850000"/>
    <x v="1"/>
    <x v="1"/>
    <s v="IR8-11"/>
    <s v="62-304.520 (6), F.A.C."/>
    <n v="0.36"/>
    <n v="0.48"/>
    <s v="Town of Indialantic"/>
    <n v="0.23308883233333999"/>
    <n v="3909.73567674475"/>
    <n v="10.0763854085681"/>
    <n v="1.4114529857660201"/>
    <n v="2.3486929090238799"/>
    <n v="0.32899392834560998"/>
    <n v="911.31572362444297"/>
    <n v="1210"/>
    <s v="Fixed Single Family Units"/>
    <n v="1210"/>
    <s v="Town of Indialantic              Brevard County"/>
    <s v="Town of Indialantic"/>
    <m/>
    <m/>
    <m/>
    <n v="0"/>
    <n v="1"/>
    <n v="2.3486929090238799"/>
    <n v="0.32899392834560998"/>
    <n v="911.31572362444297"/>
    <m/>
    <n v="-1"/>
    <n v="-1"/>
    <n v="-1"/>
    <n v="-1"/>
    <n v="0"/>
    <m/>
    <m/>
    <s v="North IRL B"/>
    <n v="-1"/>
    <m/>
    <m/>
    <n v="579"/>
    <x v="0"/>
    <m/>
    <x v="0"/>
    <n v="132.71029999999999"/>
    <n v="121.067265870981"/>
    <n v="943.27703811790195"/>
    <n v="0.7391043987"/>
  </r>
  <r>
    <n v="550000"/>
    <n v="850000"/>
    <n v="850000"/>
    <x v="1"/>
    <x v="1"/>
    <s v="IR8-11"/>
    <s v="62-304.520 (6), F.A.C."/>
    <n v="0.36"/>
    <n v="0.48"/>
    <s v="Town of Indialantic"/>
    <n v="2.331592133994E-2"/>
    <n v="3909.73567674475"/>
    <n v="10.0763854085681"/>
    <n v="1.4114529857660201"/>
    <n v="0.23494020957711001"/>
    <n v="3.2909326791140003E-2"/>
    <n v="91.159089498945605"/>
    <n v="1430"/>
    <s v="Professional Services"/>
    <n v="1430"/>
    <s v="Town of Indialantic              Brevard County"/>
    <s v="Town of Indialantic"/>
    <m/>
    <m/>
    <m/>
    <n v="0"/>
    <n v="1"/>
    <n v="0.23494020957711001"/>
    <n v="3.2909326791140003E-2"/>
    <n v="91.159089498946798"/>
    <m/>
    <n v="-1"/>
    <n v="-1"/>
    <n v="-1"/>
    <n v="-1"/>
    <n v="0"/>
    <m/>
    <m/>
    <s v="North IRL B"/>
    <n v="-1"/>
    <m/>
    <m/>
    <n v="579"/>
    <x v="0"/>
    <m/>
    <x v="0"/>
    <n v="132.71029999999999"/>
    <n v="57.560475537460803"/>
    <n v="94.356186018718702"/>
    <n v="7.3932757099999996E-2"/>
  </r>
  <r>
    <n v="550000"/>
    <n v="850000"/>
    <n v="850000"/>
    <x v="1"/>
    <x v="1"/>
    <s v="IR8-11"/>
    <s v="62-304.520 (6), F.A.C."/>
    <n v="0.36"/>
    <n v="0.48"/>
    <s v="Town of Indialantic"/>
    <n v="0.11422345015314"/>
    <n v="3909.73567674475"/>
    <n v="10.0763854085681"/>
    <n v="1.4114529857660201"/>
    <n v="1.15095950643941"/>
    <n v="0.16122102976314001"/>
    <n v="446.58349818460698"/>
    <n v="1430"/>
    <s v="Professional Services"/>
    <n v="1430"/>
    <s v="Town of Indialantic              Brevard County"/>
    <s v="Town of Indialantic"/>
    <m/>
    <m/>
    <m/>
    <n v="0"/>
    <n v="1"/>
    <n v="1.15095950643941"/>
    <n v="0.16122102976314001"/>
    <n v="446.58349818460698"/>
    <m/>
    <n v="-1"/>
    <n v="-1"/>
    <n v="-1"/>
    <n v="-1"/>
    <n v="0"/>
    <m/>
    <m/>
    <s v="North IRL B"/>
    <n v="-1"/>
    <m/>
    <m/>
    <n v="579"/>
    <x v="0"/>
    <m/>
    <x v="0"/>
    <n v="132.71029999999999"/>
    <n v="92.284565155547398"/>
    <n v="462.24590284092199"/>
    <n v="0.36219261819999998"/>
  </r>
  <r>
    <n v="550000"/>
    <n v="850000"/>
    <n v="850000"/>
    <x v="1"/>
    <x v="1"/>
    <s v="IR8-11"/>
    <s v="62-304.520 (6), F.A.C."/>
    <n v="0.36"/>
    <n v="0.48"/>
    <s v="Town of Indialantic"/>
    <n v="2.3321986928099999E-2"/>
    <n v="3909.73567674475"/>
    <n v="10.0763854085681"/>
    <n v="1.4114529857660201"/>
    <n v="0.23500132878117"/>
    <n v="3.2917888083670001E-2"/>
    <n v="91.182804345386899"/>
    <n v="1430"/>
    <s v="Professional Services"/>
    <n v="1430"/>
    <s v="Town of Indialantic              Brevard County"/>
    <s v="Town of Indialantic"/>
    <m/>
    <m/>
    <m/>
    <n v="0"/>
    <n v="1"/>
    <n v="0.23500132878117"/>
    <n v="3.2917888083670001E-2"/>
    <n v="91.182804345388107"/>
    <m/>
    <n v="-1"/>
    <n v="-1"/>
    <n v="-1"/>
    <n v="-1"/>
    <n v="0"/>
    <m/>
    <m/>
    <s v="North IRL B"/>
    <n v="-1"/>
    <m/>
    <m/>
    <n v="579"/>
    <x v="0"/>
    <m/>
    <x v="0"/>
    <n v="132.71029999999999"/>
    <n v="55.703545188716802"/>
    <n v="94.380732583131902"/>
    <n v="7.3951990499999995E-2"/>
  </r>
  <r>
    <n v="550000"/>
    <n v="850000"/>
    <n v="850000"/>
    <x v="1"/>
    <x v="1"/>
    <s v="IR8-11"/>
    <s v="62-304.520 (6), F.A.C."/>
    <n v="0.36"/>
    <n v="0.48"/>
    <s v="Town of Indialantic"/>
    <n v="1.9474710388900002E-2"/>
    <n v="3909.73567674475"/>
    <n v="10.0763854085681"/>
    <n v="1.4114529857660201"/>
    <n v="0.19623468759883"/>
    <n v="2.7487638125340001E-2"/>
    <n v="76.140970001765794"/>
    <n v="1210"/>
    <s v="Fixed Single Family Units"/>
    <n v="1210"/>
    <s v="Town of Indialantic              Brevard County"/>
    <s v="Town of Indialantic"/>
    <m/>
    <m/>
    <m/>
    <n v="0"/>
    <n v="1"/>
    <n v="0.19623468759883"/>
    <n v="2.7487638125340001E-2"/>
    <n v="76.140970001766206"/>
    <m/>
    <n v="-1"/>
    <n v="-1"/>
    <n v="-1"/>
    <n v="-1"/>
    <n v="0"/>
    <m/>
    <m/>
    <s v="North IRL B"/>
    <n v="-1"/>
    <m/>
    <m/>
    <n v="579"/>
    <x v="0"/>
    <m/>
    <x v="0"/>
    <n v="132.71029999999999"/>
    <n v="50.557834615616798"/>
    <n v="78.811356811712599"/>
    <n v="6.1752611499999999E-2"/>
  </r>
  <r>
    <n v="550000"/>
    <n v="850000"/>
    <n v="850000"/>
    <x v="1"/>
    <x v="1"/>
    <s v="IR8-11"/>
    <s v="62-304.520 (6), F.A.C."/>
    <n v="0.36"/>
    <n v="0.48"/>
    <s v="Town of Indialantic"/>
    <n v="2.1160367347590001E-2"/>
    <n v="3909.73567674475"/>
    <n v="10.0763854085681"/>
    <n v="1.4114529857660201"/>
    <n v="0.21322001678121"/>
    <n v="2.9866863672660001E-2"/>
    <n v="82.731443151905196"/>
    <n v="1210"/>
    <s v="Fixed Single Family Units"/>
    <n v="1210"/>
    <s v="Town of Indialantic              Brevard County"/>
    <s v="Town of Indialantic"/>
    <m/>
    <m/>
    <m/>
    <n v="0"/>
    <n v="1"/>
    <n v="0.21322001678121"/>
    <n v="2.9866863672660001E-2"/>
    <n v="82.731443151905594"/>
    <m/>
    <n v="-1"/>
    <n v="-1"/>
    <n v="-1"/>
    <n v="-1"/>
    <n v="0"/>
    <m/>
    <m/>
    <s v="North IRL B"/>
    <n v="-1"/>
    <m/>
    <m/>
    <n v="579"/>
    <x v="0"/>
    <m/>
    <x v="0"/>
    <n v="132.71029999999999"/>
    <n v="37.559593611964999"/>
    <n v="85.632968500946205"/>
    <n v="6.7097683000000005E-2"/>
  </r>
  <r>
    <n v="550000"/>
    <n v="860000"/>
    <n v="860000"/>
    <x v="1"/>
    <x v="1"/>
    <s v="IR8-11"/>
    <s v="62-304.520 (6), F.A.C."/>
    <n v="0.36"/>
    <n v="0.48"/>
    <s v="Town of Indialantic"/>
    <n v="0.20131740245481999"/>
    <n v="3926.1673579076"/>
    <n v="10.9768832426715"/>
    <n v="1.52719305127092"/>
    <n v="2.2098376214645099"/>
    <n v="0.30745053812890999"/>
    <n v="790.405814096874"/>
    <n v="1400"/>
    <s v="Commercial and Services"/>
    <n v="1400"/>
    <s v="Town of Indialantic              Brevard County"/>
    <s v="Town of Indialantic"/>
    <m/>
    <m/>
    <m/>
    <n v="0"/>
    <n v="1"/>
    <n v="2.2098376214645099"/>
    <n v="0.30745053812890999"/>
    <n v="790.405814096874"/>
    <m/>
    <n v="-1"/>
    <n v="-1"/>
    <n v="-1"/>
    <n v="-1"/>
    <n v="0"/>
    <m/>
    <m/>
    <s v="North IRL B"/>
    <n v="-1"/>
    <m/>
    <m/>
    <n v="579"/>
    <x v="0"/>
    <m/>
    <x v="0"/>
    <n v="132.71029999999999"/>
    <n v="163.236936111397"/>
    <n v="814.70262306518498"/>
    <n v="0.64104283380000004"/>
  </r>
  <r>
    <n v="550000"/>
    <n v="860000"/>
    <n v="860000"/>
    <x v="1"/>
    <x v="1"/>
    <s v="IR8-11"/>
    <s v="62-304.520 (6), F.A.C."/>
    <n v="0.36"/>
    <n v="0.48"/>
    <s v="Town of Indialantic"/>
    <n v="7.1607554214950006E-2"/>
    <n v="3926.1673579076"/>
    <n v="10.9768832426715"/>
    <n v="1.52719305127092"/>
    <n v="0.78602776191080004"/>
    <n v="0.10935855921558001"/>
    <n v="281.14324193834301"/>
    <n v="1200"/>
    <s v="Residential, Medium Density-Two-five dwellingunits per acre"/>
    <n v="1200"/>
    <s v="Town of Indialantic              Brevard County"/>
    <s v="Town of Indialantic"/>
    <m/>
    <m/>
    <m/>
    <n v="0"/>
    <n v="1"/>
    <n v="0.78602776191080004"/>
    <n v="0.10935855921558001"/>
    <n v="281.14324193834301"/>
    <m/>
    <n v="-1"/>
    <n v="-1"/>
    <n v="-1"/>
    <n v="-1"/>
    <n v="0"/>
    <m/>
    <m/>
    <s v="North IRL B"/>
    <n v="-1"/>
    <m/>
    <m/>
    <n v="579"/>
    <x v="0"/>
    <m/>
    <x v="0"/>
    <n v="132.71029999999999"/>
    <n v="115.281186009688"/>
    <n v="289.78549066713401"/>
    <n v="0.22801560579999999"/>
  </r>
  <r>
    <n v="550000"/>
    <n v="860000"/>
    <n v="860000"/>
    <x v="1"/>
    <x v="1"/>
    <s v="IR8-11"/>
    <s v="62-304.520 (6), F.A.C."/>
    <n v="0.36"/>
    <n v="0.48"/>
    <s v="Town of Indialantic"/>
    <n v="2.9048197020740001E-2"/>
    <n v="3926.1673579076"/>
    <n v="10.9768832426715"/>
    <n v="1.52719305127092"/>
    <n v="0.31885866710679001"/>
    <n v="4.4362204642020002E-2"/>
    <n v="114.04808294890201"/>
    <n v="1410"/>
    <s v="Retail Sales and Services"/>
    <n v="1410"/>
    <s v="Town of Indialantic              Brevard County"/>
    <s v="Town of Indialantic"/>
    <m/>
    <m/>
    <m/>
    <n v="0"/>
    <n v="1"/>
    <n v="0.31885866710679001"/>
    <n v="4.4362204642020002E-2"/>
    <n v="114.048082948901"/>
    <m/>
    <n v="-1"/>
    <n v="-1"/>
    <n v="-1"/>
    <n v="-1"/>
    <n v="0"/>
    <m/>
    <m/>
    <s v="North IRL B"/>
    <n v="-1"/>
    <m/>
    <m/>
    <n v="579"/>
    <x v="0"/>
    <m/>
    <x v="0"/>
    <n v="132.71029999999999"/>
    <n v="61.791002331709699"/>
    <n v="117.55388267252501"/>
    <n v="9.2496417600000005E-2"/>
  </r>
  <r>
    <n v="550000"/>
    <n v="860000"/>
    <n v="860000"/>
    <x v="1"/>
    <x v="1"/>
    <s v="IR8-11"/>
    <s v="62-304.520 (6), F.A.C."/>
    <n v="0.36"/>
    <n v="0.48"/>
    <s v="Town of Indialantic"/>
    <n v="0.13360684992152999"/>
    <n v="3926.1673579076"/>
    <n v="10.9768832426715"/>
    <n v="1.52719305127092"/>
    <n v="1.4665867920097899"/>
    <n v="0.20404345280236"/>
    <n v="524.56285295477903"/>
    <n v="1430"/>
    <s v="Professional Services"/>
    <n v="1430"/>
    <s v="Town of Indialantic              Brevard County"/>
    <s v="Town of Indialantic"/>
    <m/>
    <m/>
    <m/>
    <n v="0"/>
    <n v="1"/>
    <n v="1.4665867920097899"/>
    <n v="0.20404345280236"/>
    <n v="524.56285295477903"/>
    <m/>
    <n v="-1"/>
    <n v="-1"/>
    <n v="-1"/>
    <n v="-1"/>
    <n v="0"/>
    <m/>
    <m/>
    <s v="North IRL B"/>
    <n v="-1"/>
    <m/>
    <m/>
    <n v="579"/>
    <x v="0"/>
    <m/>
    <x v="0"/>
    <n v="132.71029999999999"/>
    <n v="96.724593322545005"/>
    <n v="540.68773868158303"/>
    <n v="0.4254362149"/>
  </r>
  <r>
    <n v="550000"/>
    <n v="860000"/>
    <n v="860000"/>
    <x v="1"/>
    <x v="1"/>
    <s v="IR8-11"/>
    <s v="62-304.520 (6), F.A.C."/>
    <n v="0.36"/>
    <n v="0.48"/>
    <s v="Town of Indialantic"/>
    <n v="9.9590938291859998E-2"/>
    <n v="3926.1673579076"/>
    <n v="10.9768832426715"/>
    <n v="1.52719305127092"/>
    <n v="1.09319810165788"/>
    <n v="0.15209458892888"/>
    <n v="391.01069106490303"/>
    <n v="1410"/>
    <s v="Retail Sales and Services"/>
    <n v="1410"/>
    <s v="Town of Indialantic              Brevard County"/>
    <s v="Town of Indialantic"/>
    <m/>
    <m/>
    <m/>
    <n v="0"/>
    <n v="1"/>
    <n v="1.09319810165788"/>
    <n v="0.15209458892888"/>
    <n v="391.01069106490399"/>
    <m/>
    <n v="-1"/>
    <n v="-1"/>
    <n v="-1"/>
    <n v="-1"/>
    <n v="0"/>
    <m/>
    <m/>
    <s v="North IRL B"/>
    <n v="-1"/>
    <m/>
    <m/>
    <n v="579"/>
    <x v="0"/>
    <m/>
    <x v="0"/>
    <n v="132.71029999999999"/>
    <n v="82.868182254320004"/>
    <n v="403.03022823926898"/>
    <n v="0.31712140389999999"/>
  </r>
  <r>
    <n v="550000"/>
    <n v="860000"/>
    <n v="860000"/>
    <x v="1"/>
    <x v="1"/>
    <s v="IR8-11"/>
    <s v="62-304.520 (6), F.A.C."/>
    <n v="0.36"/>
    <n v="0.48"/>
    <s v="Town of Indialantic"/>
    <n v="4.9680954559690002E-2"/>
    <n v="3926.1673579076"/>
    <n v="10.9768832426715"/>
    <n v="1.52719305127092"/>
    <n v="0.54534203758627997"/>
    <n v="7.5872408584070003E-2"/>
    <n v="195.055742101981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54534203758627997"/>
    <n v="7.5872408584070003E-2"/>
    <n v="195.05574210197901"/>
    <m/>
    <n v="-1"/>
    <n v="-1"/>
    <n v="-1"/>
    <n v="-1"/>
    <n v="0"/>
    <m/>
    <m/>
    <s v="North IRL B"/>
    <n v="-1"/>
    <m/>
    <m/>
    <n v="579"/>
    <x v="0"/>
    <m/>
    <x v="0"/>
    <n v="132.71029999999999"/>
    <n v="58.069403441921999"/>
    <n v="201.051690030879"/>
    <n v="0.15819606010000001"/>
  </r>
  <r>
    <n v="550000"/>
    <n v="860000"/>
    <n v="860000"/>
    <x v="1"/>
    <x v="1"/>
    <s v="IR8-11"/>
    <s v="62-304.520 (6), F.A.C."/>
    <n v="0.36"/>
    <n v="0.48"/>
    <s v="Town of Indialantic"/>
    <n v="3.2911557181289998E-2"/>
    <n v="3926.1673579076"/>
    <n v="10.9768832426715"/>
    <n v="1.52719305127092"/>
    <n v="0.36126632051354002"/>
    <n v="5.0262301433770001E-2"/>
    <n v="129.216281503094"/>
    <n v="1430"/>
    <s v="Professional Services"/>
    <n v="1430"/>
    <s v="Town of Indialantic              Brevard County"/>
    <s v="Town of Indialantic"/>
    <m/>
    <m/>
    <m/>
    <n v="0"/>
    <n v="1"/>
    <n v="0.36126632051354002"/>
    <n v="5.0262301433770001E-2"/>
    <n v="129.21628150309201"/>
    <m/>
    <n v="-1"/>
    <n v="-1"/>
    <n v="-1"/>
    <n v="-1"/>
    <n v="0"/>
    <m/>
    <m/>
    <s v="North IRL B"/>
    <n v="-1"/>
    <m/>
    <m/>
    <n v="579"/>
    <x v="0"/>
    <m/>
    <x v="0"/>
    <n v="132.71029999999999"/>
    <n v="66.202702792523894"/>
    <n v="133.18834655028999"/>
    <n v="0.1047982818"/>
  </r>
  <r>
    <n v="550000"/>
    <n v="860000"/>
    <n v="860000"/>
    <x v="1"/>
    <x v="1"/>
    <s v="IR8-11"/>
    <s v="62-304.520 (6), F.A.C."/>
    <n v="0.36"/>
    <n v="0.48"/>
    <s v="Town of Indialantic"/>
    <n v="3.6637473001900002E-3"/>
    <n v="3855.97594257736"/>
    <n v="9.5802544286466293"/>
    <n v="1.4079262369760399"/>
    <n v="3.5099631298170002E-2"/>
    <n v="5.1582859495999996E-3"/>
    <n v="14.127321449249999"/>
    <n v="1200"/>
    <s v="Residential, Medium Density-Two-five dwellingunits per acre"/>
    <n v="1200"/>
    <s v="Town of Indialantic              Brevard County"/>
    <s v="Town of Indialantic"/>
    <m/>
    <m/>
    <m/>
    <n v="0"/>
    <n v="1"/>
    <n v="3.5099631298170002E-2"/>
    <n v="5.1582859495999996E-3"/>
    <n v="14.127321449248999"/>
    <m/>
    <n v="-1"/>
    <n v="-1"/>
    <n v="-1"/>
    <n v="-1"/>
    <n v="0"/>
    <m/>
    <m/>
    <s v="North IRL B"/>
    <n v="-1"/>
    <m/>
    <m/>
    <n v="579"/>
    <x v="0"/>
    <m/>
    <x v="0"/>
    <n v="132.71029999999999"/>
    <n v="26.3291590115068"/>
    <n v="14.8266592918598"/>
    <n v="1.14576816E-2"/>
  </r>
  <r>
    <n v="550000"/>
    <n v="860000"/>
    <n v="860000"/>
    <x v="1"/>
    <x v="1"/>
    <s v="IR8-11"/>
    <s v="62-304.520 (6), F.A.C."/>
    <n v="0.36"/>
    <n v="0.48"/>
    <s v="Town of Indialantic"/>
    <n v="0.17715845756304999"/>
    <n v="3855.97594257736"/>
    <n v="9.5802544286466293"/>
    <n v="1.4079262369760399"/>
    <n v="1.6972230976406899"/>
    <n v="0.24942604050523001"/>
    <n v="683.11875038726305"/>
    <n v="1210"/>
    <s v="Fixed Single Family Units"/>
    <n v="1210"/>
    <s v="Town of Indialantic              Brevard County"/>
    <s v="Town of Indialantic"/>
    <m/>
    <m/>
    <m/>
    <n v="0"/>
    <n v="1"/>
    <n v="1.6972230976406899"/>
    <n v="0.24942604050523001"/>
    <n v="683.11875038726305"/>
    <m/>
    <n v="-1"/>
    <n v="-1"/>
    <n v="-1"/>
    <n v="-1"/>
    <n v="0"/>
    <m/>
    <m/>
    <s v="North IRL B"/>
    <n v="-1"/>
    <m/>
    <m/>
    <n v="579"/>
    <x v="0"/>
    <m/>
    <x v="0"/>
    <n v="132.71029999999999"/>
    <n v="108.075793913222"/>
    <n v="716.93484177154005"/>
    <n v="0.55402980570000004"/>
  </r>
  <r>
    <n v="550000"/>
    <n v="860000"/>
    <n v="860000"/>
    <x v="1"/>
    <x v="1"/>
    <s v="IR8-11"/>
    <s v="62-304.520 (6), F.A.C."/>
    <n v="0.36"/>
    <n v="0.48"/>
    <s v="Town of Indialantic"/>
    <n v="0.12418667395202"/>
    <n v="3855.97594257736"/>
    <n v="9.5802544286466293"/>
    <n v="1.4079262369760399"/>
    <n v="1.18973993310781"/>
    <n v="0.17484567653984001"/>
    <n v="478.860827147718"/>
    <n v="1210"/>
    <s v="Fixed Single Family Units"/>
    <n v="1210"/>
    <s v="Town of Indialantic              Brevard County"/>
    <s v="Town of Indialantic"/>
    <m/>
    <m/>
    <m/>
    <n v="0"/>
    <n v="1"/>
    <n v="1.18973993310781"/>
    <n v="0.17484567653984001"/>
    <n v="478.860827147718"/>
    <m/>
    <n v="-1"/>
    <n v="-1"/>
    <n v="-1"/>
    <n v="-1"/>
    <n v="0"/>
    <m/>
    <m/>
    <s v="North IRL B"/>
    <n v="-1"/>
    <m/>
    <m/>
    <n v="579"/>
    <x v="0"/>
    <m/>
    <x v="0"/>
    <n v="132.71029999999999"/>
    <n v="94.342468906832906"/>
    <n v="502.56563905925799"/>
    <n v="0.38837050049999999"/>
  </r>
  <r>
    <n v="550000"/>
    <n v="860000"/>
    <n v="860000"/>
    <x v="1"/>
    <x v="1"/>
    <s v="IR8-11"/>
    <s v="62-304.520 (6), F.A.C."/>
    <n v="0.36"/>
    <n v="0.48"/>
    <s v="Town of Indialantic"/>
    <n v="0.15384009230487"/>
    <n v="3855.97594257736"/>
    <n v="9.5802544286466293"/>
    <n v="1.4079262369760399"/>
    <n v="1.4738272256071501"/>
    <n v="0.21659550225484001"/>
    <n v="593.20369493146598"/>
    <n v="1210"/>
    <s v="Fixed Single Family Units"/>
    <n v="1210"/>
    <s v="Town of Indialantic              Brevard County"/>
    <s v="Town of Indialantic"/>
    <m/>
    <m/>
    <m/>
    <n v="0"/>
    <n v="1"/>
    <n v="1.4738272256071501"/>
    <n v="0.21659550225484001"/>
    <n v="593.20369493146598"/>
    <m/>
    <n v="-1"/>
    <n v="-1"/>
    <n v="-1"/>
    <n v="-1"/>
    <n v="0"/>
    <m/>
    <m/>
    <s v="North IRL B"/>
    <n v="-1"/>
    <m/>
    <m/>
    <n v="579"/>
    <x v="0"/>
    <m/>
    <x v="0"/>
    <n v="132.71029999999999"/>
    <n v="101.875696724729"/>
    <n v="622.56876556658096"/>
    <n v="0.48110599749999999"/>
  </r>
  <r>
    <n v="550000"/>
    <n v="860000"/>
    <n v="860000"/>
    <x v="1"/>
    <x v="1"/>
    <s v="IR8-11"/>
    <s v="62-304.520 (6), F.A.C."/>
    <n v="0.36"/>
    <n v="0.48"/>
    <s v="Town of Indialantic"/>
    <n v="9.1584031090660004E-2"/>
    <n v="3855.97594257736"/>
    <n v="9.5802544286466293"/>
    <n v="1.4079262369760399"/>
    <n v="0.87739831944969005"/>
    <n v="0.12894356026057999"/>
    <n v="353.14582060987601"/>
    <n v="1210"/>
    <s v="Fixed Single Family Units"/>
    <n v="1210"/>
    <s v="Town of Indialantic              Brevard County"/>
    <s v="Town of Indialantic"/>
    <m/>
    <m/>
    <m/>
    <n v="0"/>
    <n v="1"/>
    <n v="0.87739831944969005"/>
    <n v="0.12894356026057999"/>
    <n v="353.14582060987601"/>
    <m/>
    <n v="-1"/>
    <n v="-1"/>
    <n v="-1"/>
    <n v="-1"/>
    <n v="0"/>
    <m/>
    <m/>
    <s v="North IRL B"/>
    <n v="-1"/>
    <m/>
    <m/>
    <n v="579"/>
    <x v="0"/>
    <m/>
    <x v="0"/>
    <n v="132.71029999999999"/>
    <n v="85.973478140182095"/>
    <n v="370.62742440855402"/>
    <n v="0.2864118578"/>
  </r>
  <r>
    <n v="550000"/>
    <n v="860000"/>
    <n v="860000"/>
    <x v="1"/>
    <x v="1"/>
    <s v="IR8-11"/>
    <s v="62-304.520 (6), F.A.C."/>
    <n v="0.36"/>
    <n v="0.48"/>
    <s v="Town of Indialantic"/>
    <n v="4.2529886272299998E-2"/>
    <n v="3855.97594257736"/>
    <n v="9.5802544286466293"/>
    <n v="1.4079262369760399"/>
    <n v="0.40744713131005"/>
    <n v="5.987894273838E-2"/>
    <n v="163.994218306547"/>
    <n v="1210"/>
    <s v="Fixed Single Family Units"/>
    <n v="1210"/>
    <s v="Town of Indialantic              Brevard County"/>
    <s v="Town of Indialantic"/>
    <m/>
    <m/>
    <m/>
    <n v="0"/>
    <n v="1"/>
    <n v="0.40744713131005"/>
    <n v="5.987894273838E-2"/>
    <n v="163.994218306547"/>
    <m/>
    <n v="-1"/>
    <n v="-1"/>
    <n v="-1"/>
    <n v="-1"/>
    <n v="0"/>
    <m/>
    <m/>
    <s v="North IRL B"/>
    <n v="-1"/>
    <m/>
    <m/>
    <n v="579"/>
    <x v="0"/>
    <m/>
    <x v="0"/>
    <n v="132.71029999999999"/>
    <n v="55.750924308657602"/>
    <n v="172.11234340500599"/>
    <n v="0.13300423219999999"/>
  </r>
  <r>
    <n v="550000"/>
    <n v="860000"/>
    <n v="860000"/>
    <x v="1"/>
    <x v="1"/>
    <s v="IR8-11"/>
    <s v="62-304.520 (6), F.A.C."/>
    <n v="0.36"/>
    <n v="0.48"/>
    <s v="Town of Indialantic"/>
    <n v="2.4800565299849999E-2"/>
    <n v="3855.97594257736"/>
    <n v="9.5802544286466293"/>
    <n v="1.4079262369760399"/>
    <n v="0.23759572554684999"/>
    <n v="3.4917366577499998E-2"/>
    <n v="95.630383158551993"/>
    <n v="1210"/>
    <s v="Fixed Single Family Units"/>
    <n v="1210"/>
    <s v="Town of Indialantic              Brevard County"/>
    <s v="Town of Indialantic"/>
    <m/>
    <m/>
    <m/>
    <n v="0"/>
    <n v="1"/>
    <n v="0.23759572554684999"/>
    <n v="3.4917366577499998E-2"/>
    <n v="95.630383158551595"/>
    <m/>
    <n v="-1"/>
    <n v="-1"/>
    <n v="-1"/>
    <n v="-1"/>
    <n v="0"/>
    <m/>
    <m/>
    <s v="North IRL B"/>
    <n v="-1"/>
    <m/>
    <m/>
    <n v="579"/>
    <x v="0"/>
    <m/>
    <x v="0"/>
    <n v="132.71029999999999"/>
    <n v="45.428611045046097"/>
    <n v="100.36432696286001"/>
    <n v="7.7559110400000006E-2"/>
  </r>
  <r>
    <n v="550000"/>
    <n v="860000"/>
    <n v="860000"/>
    <x v="1"/>
    <x v="1"/>
    <s v="IR8-11"/>
    <s v="62-304.520 (6), F.A.C."/>
    <n v="0.36"/>
    <n v="0.48"/>
    <s v="Town of Indialantic"/>
    <n v="0.29444798143730999"/>
    <n v="3796.3565459128699"/>
    <n v="9.3068845717730095"/>
    <n v="1.36236851653772"/>
    <n v="2.7403933756286301"/>
    <n v="0.40114665966828"/>
    <n v="1117.82952176037"/>
    <n v="1200"/>
    <s v="Residential, Medium Density-Two-five dwellingunits per acre"/>
    <n v="1200"/>
    <s v="Town of Indialantic              Brevard County"/>
    <s v="Town of Indialantic"/>
    <m/>
    <m/>
    <m/>
    <n v="0"/>
    <n v="1"/>
    <n v="2.7403933756286301"/>
    <n v="0.40114665966828"/>
    <n v="1117.82952176037"/>
    <m/>
    <n v="-1"/>
    <n v="-1"/>
    <n v="-1"/>
    <n v="-1"/>
    <n v="0"/>
    <m/>
    <m/>
    <s v="North IRL B"/>
    <n v="-1"/>
    <m/>
    <m/>
    <n v="579"/>
    <x v="0"/>
    <m/>
    <x v="0"/>
    <n v="132.71029999999999"/>
    <n v="239.193853665961"/>
    <n v="1191.5887047423"/>
    <n v="0.90659328610000001"/>
  </r>
  <r>
    <n v="550000"/>
    <n v="860000"/>
    <n v="860000"/>
    <x v="1"/>
    <x v="1"/>
    <s v="IR8-11"/>
    <s v="62-304.520 (6), F.A.C."/>
    <n v="0.36"/>
    <n v="0.48"/>
    <s v="Natural Lands"/>
    <n v="4.8439173142880002E-2"/>
    <n v="3796.3565459128699"/>
    <n v="9.3068845717730095"/>
    <n v="1.36236851653772"/>
    <n v="0.45081779319296"/>
    <n v="6.5992004456980002E-2"/>
    <n v="183.89237203960201"/>
    <n v="3100"/>
    <s v="Herbaceous Dry Prairie"/>
    <n v="3100"/>
    <s v="Town of Indialantic              Brevard County"/>
    <s v="Town of Indialantic"/>
    <m/>
    <m/>
    <s v="Natural Lands"/>
    <n v="0"/>
    <n v="1"/>
    <n v="0.45081779319296"/>
    <n v="6.5992004456980002E-2"/>
    <n v="183.89237203959999"/>
    <m/>
    <n v="-1"/>
    <n v="-1"/>
    <n v="-1"/>
    <n v="-1"/>
    <n v="0"/>
    <m/>
    <m/>
    <s v="North IRL B"/>
    <n v="-1"/>
    <m/>
    <m/>
    <n v="579"/>
    <x v="0"/>
    <m/>
    <x v="0"/>
    <n v="132.71029999999999"/>
    <n v="70.701108273955597"/>
    <n v="196.02637892903101"/>
    <n v="0.14914223200000001"/>
  </r>
  <r>
    <n v="550000"/>
    <n v="860000"/>
    <n v="860000"/>
    <x v="1"/>
    <x v="1"/>
    <s v="IR8-11"/>
    <s v="62-304.520 (6), F.A.C."/>
    <n v="0.36"/>
    <n v="0.48"/>
    <s v="Town of Indialantic"/>
    <n v="5.1266508285399996E-3"/>
    <n v="3796.3565459128699"/>
    <n v="9.3068845717730095"/>
    <n v="1.36236851653772"/>
    <n v="4.7713147501060003E-2"/>
    <n v="6.9843876840899998E-3"/>
    <n v="19.462594431560198"/>
    <n v="1210"/>
    <s v="Fixed Single Family Units"/>
    <n v="1210"/>
    <s v="Town of Indialantic              Brevard County"/>
    <s v="Town of Indialantic"/>
    <m/>
    <m/>
    <m/>
    <n v="0"/>
    <n v="1"/>
    <n v="4.7713147501060003E-2"/>
    <n v="6.9843876840899998E-3"/>
    <n v="19.462594431561701"/>
    <m/>
    <n v="-1"/>
    <n v="-1"/>
    <n v="-1"/>
    <n v="-1"/>
    <n v="0"/>
    <m/>
    <m/>
    <s v="North IRL B"/>
    <n v="-1"/>
    <m/>
    <m/>
    <n v="579"/>
    <x v="0"/>
    <m/>
    <x v="0"/>
    <n v="132.71029999999999"/>
    <n v="25.723822034808101"/>
    <n v="20.746819830905199"/>
    <n v="1.5784748099999999E-2"/>
  </r>
  <r>
    <n v="550000"/>
    <n v="860000"/>
    <n v="860000"/>
    <x v="1"/>
    <x v="1"/>
    <s v="IR8-11"/>
    <s v="62-304.520 (6), F.A.C."/>
    <n v="0.36"/>
    <n v="0.48"/>
    <s v="Town of Indialantic"/>
    <n v="0.19400209821427999"/>
    <n v="3796.3565459128699"/>
    <n v="9.3068845717730095"/>
    <n v="1.36236851653772"/>
    <n v="1.8055551347621599"/>
    <n v="0.26430235074940001"/>
    <n v="736.50113547664796"/>
    <n v="1210"/>
    <s v="Fixed Single Family Units"/>
    <n v="1210"/>
    <s v="Town of Indialantic              Brevard County"/>
    <s v="Town of Indialantic"/>
    <m/>
    <m/>
    <m/>
    <n v="0"/>
    <n v="1"/>
    <n v="1.8055551347621599"/>
    <n v="0.26430235074940001"/>
    <n v="736.50113547664796"/>
    <m/>
    <n v="-1"/>
    <n v="-1"/>
    <n v="-1"/>
    <n v="-1"/>
    <n v="0"/>
    <m/>
    <m/>
    <s v="North IRL B"/>
    <n v="-1"/>
    <m/>
    <m/>
    <n v="579"/>
    <x v="0"/>
    <m/>
    <x v="0"/>
    <n v="132.71029999999999"/>
    <n v="111.52584702256"/>
    <n v="785.098637117571"/>
    <n v="0.59732452189999996"/>
  </r>
  <r>
    <n v="550000"/>
    <n v="860000"/>
    <n v="860000"/>
    <x v="1"/>
    <x v="1"/>
    <s v="IR8-11"/>
    <s v="62-304.520 (6), F.A.C."/>
    <n v="0.36"/>
    <n v="0.48"/>
    <s v="Town of Indialantic"/>
    <n v="7.574754999885E-2"/>
    <n v="3796.3565459128699"/>
    <n v="9.3068845717730095"/>
    <n v="1.36236851653772"/>
    <n v="0.70497370443392005"/>
    <n v="0.1031960773233"/>
    <n v="287.56470727500403"/>
    <n v="1210"/>
    <s v="Fixed Single Family Units"/>
    <n v="1210"/>
    <s v="Town of Indialantic              Brevard County"/>
    <s v="Town of Indialantic"/>
    <m/>
    <m/>
    <m/>
    <n v="0"/>
    <n v="1"/>
    <n v="0.70497370443392005"/>
    <n v="0.1031960773233"/>
    <n v="287.56470727500499"/>
    <m/>
    <n v="-1"/>
    <n v="-1"/>
    <n v="-1"/>
    <n v="-1"/>
    <n v="0"/>
    <m/>
    <m/>
    <s v="North IRL B"/>
    <n v="-1"/>
    <m/>
    <m/>
    <n v="579"/>
    <x v="0"/>
    <m/>
    <x v="0"/>
    <n v="132.71029999999999"/>
    <n v="84.105065027369307"/>
    <n v="306.53945919391998"/>
    <n v="0.23322360689999999"/>
  </r>
  <r>
    <n v="550000"/>
    <n v="860000"/>
    <n v="860000"/>
    <x v="1"/>
    <x v="1"/>
    <s v="IR8-11"/>
    <s v="62-304.520 (6), F.A.C."/>
    <n v="0.36"/>
    <n v="0.48"/>
    <s v="Town of Indialantic"/>
    <n v="0.15887591383312"/>
    <n v="3911.9954273757899"/>
    <n v="10.8354834760241"/>
    <n v="1.42708908192388"/>
    <n v="1.72149733907711"/>
    <n v="0.22673008201193001"/>
    <n v="621.52184843535099"/>
    <n v="1400"/>
    <s v="Commercial and Services"/>
    <n v="1400"/>
    <s v="Town of Indialantic              Brevard County"/>
    <s v="Town of Indialantic"/>
    <m/>
    <m/>
    <m/>
    <n v="0"/>
    <n v="1"/>
    <n v="1.72149733907711"/>
    <n v="0.22673008201193001"/>
    <n v="621.52184843535099"/>
    <m/>
    <n v="-1"/>
    <n v="-1"/>
    <n v="-1"/>
    <n v="-1"/>
    <n v="0"/>
    <m/>
    <m/>
    <s v="North IRL B"/>
    <n v="-1"/>
    <m/>
    <m/>
    <n v="579"/>
    <x v="0"/>
    <m/>
    <x v="0"/>
    <n v="132.71029999999999"/>
    <n v="105.743014794042"/>
    <n v="642.948012260268"/>
    <n v="0.50407286979999999"/>
  </r>
  <r>
    <n v="550000"/>
    <n v="860000"/>
    <n v="860000"/>
    <x v="1"/>
    <x v="1"/>
    <s v="IR8-11"/>
    <s v="62-304.520 (6), F.A.C."/>
    <n v="0.36"/>
    <n v="0.48"/>
    <s v="Town of Indialantic"/>
    <n v="2.3085192928160001E-2"/>
    <n v="3911.9954273757899"/>
    <n v="10.8354834760241"/>
    <n v="1.42708908192388"/>
    <n v="0.25013922651395998"/>
    <n v="3.2944626781890002E-2"/>
    <n v="90.309169175069499"/>
    <n v="8140"/>
    <s v="Roads and Highways"/>
    <n v="8140"/>
    <s v="Town of Indialantic              Brevard County"/>
    <s v="Town of Indialantic"/>
    <m/>
    <m/>
    <m/>
    <n v="0"/>
    <n v="1"/>
    <n v="0.25013922651395998"/>
    <n v="3.2944626781890002E-2"/>
    <n v="90.554111452207806"/>
    <m/>
    <n v="-1"/>
    <n v="-1"/>
    <n v="-1"/>
    <n v="-1"/>
    <n v="0"/>
    <m/>
    <m/>
    <s v="North IRL B"/>
    <n v="-1"/>
    <m/>
    <m/>
    <n v="579"/>
    <x v="0"/>
    <m/>
    <x v="0"/>
    <n v="132.71029999999999"/>
    <n v="109.63846842827201"/>
    <n v="93.422461263688106"/>
    <n v="7.3442101699999998E-2"/>
  </r>
  <r>
    <n v="550000"/>
    <n v="860000"/>
    <n v="860000"/>
    <x v="1"/>
    <x v="1"/>
    <s v="IR8-11"/>
    <s v="62-304.520 (6), F.A.C."/>
    <n v="0.36"/>
    <n v="0.48"/>
    <s v="Town of Indialantic"/>
    <n v="0.10497893864233999"/>
    <n v="3911.9954273757899"/>
    <n v="10.8354834760241"/>
    <n v="1.42708908192388"/>
    <n v="1.13749755498963"/>
    <n v="0.14981429716844"/>
    <n v="410.67712793959799"/>
    <n v="1430"/>
    <s v="Professional Services"/>
    <n v="1430"/>
    <s v="Town of Indialantic              Brevard County"/>
    <s v="Town of Indialantic"/>
    <m/>
    <m/>
    <m/>
    <n v="0"/>
    <n v="1"/>
    <n v="1.13749755498963"/>
    <n v="0.14981429716844"/>
    <n v="410.67712793959799"/>
    <m/>
    <n v="-1"/>
    <n v="-1"/>
    <n v="-1"/>
    <n v="-1"/>
    <n v="0"/>
    <m/>
    <m/>
    <s v="North IRL B"/>
    <n v="-1"/>
    <m/>
    <m/>
    <n v="579"/>
    <x v="0"/>
    <m/>
    <x v="0"/>
    <n v="132.71029999999999"/>
    <n v="85.088158274276594"/>
    <n v="424.83469206148999"/>
    <n v="0.33307147440000001"/>
  </r>
  <r>
    <n v="550000"/>
    <n v="860000"/>
    <n v="860000"/>
    <x v="1"/>
    <x v="1"/>
    <s v="IR8-11"/>
    <s v="62-304.520 (6), F.A.C."/>
    <n v="0.36"/>
    <n v="0.48"/>
    <s v="Town of Indialantic"/>
    <n v="9.6431185066249994E-2"/>
    <n v="3911.9954273757899"/>
    <n v="10.8354834760241"/>
    <n v="1.42708908192388"/>
    <n v="1.04487851235879"/>
    <n v="0.13761589136502"/>
    <n v="377.23835503560201"/>
    <n v="1410"/>
    <s v="Retail Sales and Services"/>
    <n v="1410"/>
    <s v="Town of Indialantic              Brevard County"/>
    <s v="Town of Indialantic"/>
    <m/>
    <m/>
    <m/>
    <n v="0"/>
    <n v="1"/>
    <n v="1.04487851235879"/>
    <n v="0.13761589136502"/>
    <n v="377.23835503560099"/>
    <m/>
    <n v="-1"/>
    <n v="-1"/>
    <n v="-1"/>
    <n v="-1"/>
    <n v="0"/>
    <m/>
    <m/>
    <s v="North IRL B"/>
    <n v="-1"/>
    <m/>
    <m/>
    <n v="579"/>
    <x v="0"/>
    <m/>
    <x v="0"/>
    <n v="132.71029999999999"/>
    <n v="85.511191613351599"/>
    <n v="390.24316060499899"/>
    <n v="0.30595162609999998"/>
  </r>
  <r>
    <n v="550000"/>
    <n v="860000"/>
    <n v="860000"/>
    <x v="1"/>
    <x v="1"/>
    <s v="IR8-11"/>
    <s v="62-304.520 (6), F.A.C."/>
    <n v="0.36"/>
    <n v="0.48"/>
    <s v="Town of Indialantic"/>
    <n v="1.1360761722540001E-2"/>
    <n v="3911.9954273757899"/>
    <n v="10.8354834760241"/>
    <n v="1.42708908192388"/>
    <n v="0.12309934591971"/>
    <n v="1.6212819016580001E-2"/>
    <n v="44.443247910113698"/>
    <n v="1430"/>
    <s v="Professional Services"/>
    <n v="1430"/>
    <s v="Town of Indialantic              Brevard County"/>
    <s v="Town of Indialantic"/>
    <m/>
    <m/>
    <m/>
    <n v="0"/>
    <n v="1"/>
    <n v="0.12309934591971"/>
    <n v="1.6212819016580001E-2"/>
    <n v="44.4432479101133"/>
    <m/>
    <n v="-1"/>
    <n v="-1"/>
    <n v="-1"/>
    <n v="-1"/>
    <n v="0"/>
    <m/>
    <m/>
    <s v="North IRL B"/>
    <n v="-1"/>
    <m/>
    <m/>
    <n v="579"/>
    <x v="0"/>
    <m/>
    <x v="0"/>
    <n v="132.71029999999999"/>
    <n v="27.535951477760101"/>
    <n v="45.975371540248801"/>
    <n v="3.6044807700000001E-2"/>
  </r>
  <r>
    <n v="550000"/>
    <n v="860000"/>
    <n v="860000"/>
    <x v="1"/>
    <x v="1"/>
    <s v="IR8-11"/>
    <s v="62-304.520 (6), F.A.C."/>
    <n v="0.36"/>
    <n v="0.48"/>
    <s v="Town of Indialantic"/>
    <n v="4.3723662680999996E-3"/>
    <n v="3911.9954273757899"/>
    <n v="10.8354834760241"/>
    <n v="1.42708908192388"/>
    <n v="4.7376702449150002E-2"/>
    <n v="6.2397561633799996E-3"/>
    <n v="17.104676847631101"/>
    <n v="1430"/>
    <s v="Professional Services"/>
    <n v="1430"/>
    <s v="Town of Indialantic              Brevard County"/>
    <s v="Town of Indialantic"/>
    <m/>
    <m/>
    <m/>
    <n v="0"/>
    <n v="1"/>
    <n v="4.7376702449150002E-2"/>
    <n v="6.2397561633799996E-3"/>
    <n v="17.1046768476312"/>
    <m/>
    <n v="-1"/>
    <n v="-1"/>
    <n v="-1"/>
    <n v="-1"/>
    <n v="0"/>
    <m/>
    <m/>
    <s v="North IRL B"/>
    <n v="-1"/>
    <m/>
    <m/>
    <n v="579"/>
    <x v="0"/>
    <m/>
    <x v="0"/>
    <n v="132.71029999999999"/>
    <n v="24.174732830897199"/>
    <n v="17.694338513157799"/>
    <n v="1.38724062E-2"/>
  </r>
  <r>
    <n v="550000"/>
    <n v="860000"/>
    <n v="860000"/>
    <x v="1"/>
    <x v="1"/>
    <s v="IR8-11"/>
    <s v="62-304.520 (6), F.A.C."/>
    <n v="0.36"/>
    <n v="0.48"/>
    <s v="Town of Indialantic"/>
    <n v="1.459901287483E-2"/>
    <n v="3911.9954273757899"/>
    <n v="10.8354834760241"/>
    <n v="1.42708908192388"/>
    <n v="0.15818736277150999"/>
    <n v="2.0834091880540001E-2"/>
    <n v="57.111271610547"/>
    <n v="1410"/>
    <s v="Retail Sales and Services"/>
    <n v="1410"/>
    <s v="Town of Indialantic              Brevard County"/>
    <s v="Town of Indialantic"/>
    <m/>
    <m/>
    <m/>
    <n v="0"/>
    <n v="1"/>
    <n v="0.15818736277150999"/>
    <n v="2.0834091880540001E-2"/>
    <n v="57.111271610545103"/>
    <m/>
    <n v="-1"/>
    <n v="-1"/>
    <n v="-1"/>
    <n v="-1"/>
    <n v="0"/>
    <m/>
    <m/>
    <s v="North IRL B"/>
    <n v="-1"/>
    <m/>
    <m/>
    <n v="579"/>
    <x v="0"/>
    <m/>
    <x v="0"/>
    <n v="132.71029999999999"/>
    <n v="45.681842630728603"/>
    <n v="59.080109013216301"/>
    <n v="4.6318955100000003E-2"/>
  </r>
  <r>
    <n v="550000"/>
    <n v="860000"/>
    <n v="860000"/>
    <x v="1"/>
    <x v="1"/>
    <s v="IR8-11"/>
    <s v="62-304.520 (6), F.A.C."/>
    <n v="0.36"/>
    <n v="0.48"/>
    <s v="Town of Indialantic"/>
    <n v="0.35265120456317001"/>
    <n v="3850.6255304728102"/>
    <n v="9.5675464962054999"/>
    <n v="1.4060786152770099"/>
    <n v="3.3740067966010301"/>
    <n v="0.49585531738795002"/>
    <n v="1357.92773164294"/>
    <n v="1200"/>
    <s v="Residential, Medium Density-Two-five dwellingunits per acre"/>
    <n v="1200"/>
    <s v="Town of Indialantic              Brevard County"/>
    <s v="Town of Indialantic"/>
    <m/>
    <m/>
    <m/>
    <n v="0"/>
    <n v="1"/>
    <n v="3.3740067966010301"/>
    <n v="0.49585531738795002"/>
    <n v="1357.92773164294"/>
    <m/>
    <n v="-1"/>
    <n v="-1"/>
    <n v="-1"/>
    <n v="-1"/>
    <n v="0"/>
    <m/>
    <m/>
    <s v="North IRL B"/>
    <n v="-1"/>
    <m/>
    <m/>
    <n v="579"/>
    <x v="0"/>
    <m/>
    <x v="0"/>
    <n v="132.71029999999999"/>
    <n v="197.24954787747001"/>
    <n v="1427.1287920535699"/>
    <n v="1.1013201392"/>
  </r>
  <r>
    <n v="550000"/>
    <n v="860000"/>
    <n v="860000"/>
    <x v="1"/>
    <x v="1"/>
    <s v="IR8-11"/>
    <s v="62-304.520 (6), F.A.C."/>
    <n v="0.36"/>
    <n v="0.48"/>
    <s v="Town of Indialantic"/>
    <n v="4.3742676546999998E-4"/>
    <n v="3850.6255304728102"/>
    <n v="9.5675464962054999"/>
    <n v="1.4060786152770099"/>
    <n v="4.1851009173299999E-3"/>
    <n v="6.1505642067999995E-4"/>
    <n v="1.68436667083862"/>
    <n v="1210"/>
    <s v="Fixed Single Family Units"/>
    <n v="1210"/>
    <s v="Town of Indialantic              Brevard County"/>
    <s v="Town of Indialantic"/>
    <m/>
    <m/>
    <m/>
    <n v="0"/>
    <n v="1"/>
    <n v="4.1851009173299999E-3"/>
    <n v="6.1505642067999995E-4"/>
    <n v="1.68436667083862"/>
    <m/>
    <n v="-1"/>
    <n v="-1"/>
    <n v="-1"/>
    <n v="-1"/>
    <n v="0"/>
    <m/>
    <m/>
    <s v="North IRL B"/>
    <n v="-1"/>
    <m/>
    <m/>
    <n v="579"/>
    <x v="0"/>
    <m/>
    <x v="0"/>
    <n v="132.71029999999999"/>
    <n v="7.7819525475148996"/>
    <n v="1.7702033151800201"/>
    <n v="1.3660719E-3"/>
  </r>
  <r>
    <n v="550000"/>
    <n v="860000"/>
    <n v="860000"/>
    <x v="1"/>
    <x v="1"/>
    <s v="IR8-11"/>
    <s v="62-304.520 (6), F.A.C."/>
    <n v="0.36"/>
    <n v="0.48"/>
    <s v="Town of Indialantic"/>
    <n v="0.26013358044215001"/>
    <n v="3850.6255304728102"/>
    <n v="9.5675464962054999"/>
    <n v="1.4060786152770099"/>
    <n v="2.4888401261047499"/>
    <n v="0.36576826457514999"/>
    <n v="1001.67700618387"/>
    <n v="1210"/>
    <s v="Fixed Single Family Units"/>
    <n v="1210"/>
    <s v="Town of Indialantic              Brevard County"/>
    <s v="Town of Indialantic"/>
    <m/>
    <m/>
    <m/>
    <n v="0"/>
    <n v="1"/>
    <n v="2.4888401261047499"/>
    <n v="0.36576826457514999"/>
    <n v="1001.67700618387"/>
    <m/>
    <n v="-1"/>
    <n v="-1"/>
    <n v="-1"/>
    <n v="-1"/>
    <n v="0"/>
    <m/>
    <m/>
    <s v="North IRL B"/>
    <n v="-1"/>
    <m/>
    <m/>
    <n v="579"/>
    <x v="0"/>
    <m/>
    <x v="0"/>
    <n v="132.71029999999999"/>
    <n v="137.827542766981"/>
    <n v="1052.7232506942501"/>
    <n v="0.81239011039999998"/>
  </r>
  <r>
    <n v="550000"/>
    <n v="860000"/>
    <n v="860000"/>
    <x v="1"/>
    <x v="1"/>
    <s v="IR8-11"/>
    <s v="62-304.520 (6), F.A.C."/>
    <n v="0.36"/>
    <n v="0.48"/>
    <s v="Town of Indialantic"/>
    <n v="4.54124175903E-3"/>
    <n v="3850.6255304728102"/>
    <n v="9.5675464962054999"/>
    <n v="1.4060786152770099"/>
    <n v="4.3448541680029998E-2"/>
    <n v="6.3853429241699997E-3"/>
    <n v="17.486621457370099"/>
    <n v="1210"/>
    <s v="Fixed Single Family Units"/>
    <n v="1210"/>
    <s v="Town of Indialantic              Brevard County"/>
    <s v="Town of Indialantic"/>
    <m/>
    <m/>
    <m/>
    <n v="0"/>
    <n v="1"/>
    <n v="4.3448541680029998E-2"/>
    <n v="6.3853429241699997E-3"/>
    <n v="17.4866214573719"/>
    <m/>
    <n v="-1"/>
    <n v="-1"/>
    <n v="-1"/>
    <n v="-1"/>
    <n v="0"/>
    <m/>
    <m/>
    <s v="North IRL B"/>
    <n v="-1"/>
    <m/>
    <m/>
    <n v="579"/>
    <x v="0"/>
    <m/>
    <x v="0"/>
    <n v="132.71029999999999"/>
    <n v="24.737009141337399"/>
    <n v="18.377753378203401"/>
    <n v="1.4182174699999999E-2"/>
  </r>
  <r>
    <n v="550000"/>
    <n v="870000"/>
    <n v="870000"/>
    <x v="1"/>
    <x v="1"/>
    <s v="IR8-11"/>
    <s v="62-304.520 (6), F.A.C."/>
    <n v="0.36"/>
    <n v="0.48"/>
    <s v="Town of Indialantic"/>
    <n v="9.1345328815970003E-2"/>
    <n v="3798.0050506612301"/>
    <n v="9.1529439187128201"/>
    <n v="1.3382870368286199"/>
    <n v="0.83607867188899998"/>
    <n v="0.12224626942925999"/>
    <n v="346.93002019738401"/>
    <n v="1200"/>
    <s v="Residential, Medium Density-Two-five dwellingunits per acre"/>
    <n v="1200"/>
    <s v="Town of Indialantic              Brevard County"/>
    <s v="Town of Indialantic"/>
    <m/>
    <m/>
    <m/>
    <n v="0"/>
    <n v="1"/>
    <n v="0.83607867188899998"/>
    <n v="0.12224626942925999"/>
    <n v="839.67902077875397"/>
    <m/>
    <n v="-1"/>
    <n v="-1"/>
    <n v="-1"/>
    <n v="-1"/>
    <n v="0"/>
    <m/>
    <m/>
    <s v="North IRL B"/>
    <n v="-1"/>
    <m/>
    <m/>
    <n v="579"/>
    <x v="0"/>
    <m/>
    <x v="0"/>
    <n v="132.71029999999999"/>
    <n v="111.994679487721"/>
    <n v="369.66143057517002"/>
    <n v="0.68100488299999995"/>
  </r>
  <r>
    <n v="550000"/>
    <n v="870000"/>
    <n v="870000"/>
    <x v="1"/>
    <x v="1"/>
    <s v="IR8-11"/>
    <s v="62-304.520 (6), F.A.C."/>
    <n v="0.36"/>
    <n v="0.48"/>
    <s v="Natural Lands"/>
    <n v="3.916325226938E-2"/>
    <n v="3798.0050506612301"/>
    <n v="9.1529439187128201"/>
    <n v="1.3382870368286199"/>
    <n v="0.35845905169602998"/>
    <n v="5.241167283216E-2"/>
    <n v="148.742229919425"/>
    <n v="3100"/>
    <s v="Herbaceous Dry Prairie"/>
    <n v="3100"/>
    <s v="Town of Indialantic              Brevard County"/>
    <s v="Town of Indialantic"/>
    <m/>
    <m/>
    <s v="Natural Lands"/>
    <n v="0"/>
    <n v="1"/>
    <n v="0.35845905169602998"/>
    <n v="5.241167283216E-2"/>
    <n v="180.985981806593"/>
    <m/>
    <n v="-1"/>
    <n v="-1"/>
    <n v="-1"/>
    <n v="-1"/>
    <n v="0"/>
    <m/>
    <m/>
    <s v="North IRL B"/>
    <n v="-1"/>
    <m/>
    <m/>
    <n v="579"/>
    <x v="0"/>
    <m/>
    <x v="0"/>
    <n v="132.71029999999999"/>
    <n v="50.699041939276697"/>
    <n v="158.48805896841199"/>
    <n v="0.14678506229999999"/>
  </r>
  <r>
    <n v="550000"/>
    <n v="870000"/>
    <n v="870000"/>
    <x v="1"/>
    <x v="1"/>
    <s v="IR8-11"/>
    <s v="62-304.520 (6), F.A.C."/>
    <n v="0.36"/>
    <n v="0.48"/>
    <s v="Town of Indialantic"/>
    <n v="5.3556194718790001E-2"/>
    <n v="3798.0050506612301"/>
    <n v="9.1529439187128201"/>
    <n v="1.3382870368286199"/>
    <n v="0.49019684676081998"/>
    <n v="7.1673561134030006E-2"/>
    <n v="203.40669803619099"/>
    <n v="1210"/>
    <s v="Fixed Single Family Units"/>
    <n v="1210"/>
    <s v="Town of Indialantic              Brevard County"/>
    <s v="Town of Indialantic"/>
    <m/>
    <m/>
    <m/>
    <n v="0"/>
    <n v="1"/>
    <n v="0.49019684676081998"/>
    <n v="7.1673561134030006E-2"/>
    <n v="203.40669803619301"/>
    <m/>
    <n v="-1"/>
    <n v="-1"/>
    <n v="-1"/>
    <n v="-1"/>
    <n v="0"/>
    <m/>
    <m/>
    <s v="North IRL B"/>
    <n v="-1"/>
    <m/>
    <m/>
    <n v="579"/>
    <x v="0"/>
    <m/>
    <x v="0"/>
    <n v="132.71029999999999"/>
    <n v="72.150169498438103"/>
    <n v="216.734230557074"/>
    <n v="0.16496893600000001"/>
  </r>
  <r>
    <n v="550000"/>
    <n v="870000"/>
    <n v="870000"/>
    <x v="1"/>
    <x v="1"/>
    <s v="IR8-11"/>
    <s v="62-304.520 (6), F.A.C."/>
    <n v="0.36"/>
    <n v="0.48"/>
    <s v="Town of Indialantic"/>
    <n v="0.24059540596859999"/>
    <n v="3875.1411981169499"/>
    <n v="10.533576691254099"/>
    <n v="1.85618226257638"/>
    <n v="2.5343301603336599"/>
    <n v="0.44658892501628"/>
    <n v="932.34116974659401"/>
    <n v="1200"/>
    <s v="Residential, Medium Density-Two-five dwellingunits per acre"/>
    <n v="1200"/>
    <s v="Town of Indialantic              Brevard County"/>
    <s v="Town of Indialantic"/>
    <m/>
    <m/>
    <m/>
    <n v="0"/>
    <n v="1"/>
    <n v="2.5343301603336599"/>
    <n v="0.44658892501628"/>
    <n v="932.34116974659401"/>
    <m/>
    <n v="-1"/>
    <n v="-1"/>
    <n v="-1"/>
    <n v="-1"/>
    <n v="0"/>
    <m/>
    <m/>
    <s v="North IRL B"/>
    <n v="-1"/>
    <m/>
    <m/>
    <n v="579"/>
    <x v="0"/>
    <m/>
    <x v="0"/>
    <n v="132.71029999999999"/>
    <n v="145.362461051373"/>
    <n v="973.65506384396201"/>
    <n v="0.75615666650000002"/>
  </r>
  <r>
    <n v="550000"/>
    <n v="870000"/>
    <n v="870000"/>
    <x v="1"/>
    <x v="1"/>
    <s v="IR8-11"/>
    <s v="62-304.520 (6), F.A.C."/>
    <n v="0.36"/>
    <n v="0.48"/>
    <s v="Town of Indialantic"/>
    <n v="1.9108288028410001E-2"/>
    <n v="3875.1411981169499"/>
    <n v="10.533576691254099"/>
    <n v="1.85618226257638"/>
    <n v="0.20127861738590999"/>
    <n v="3.5468465306549998E-2"/>
    <n v="74.047314164407496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20127861738590999"/>
    <n v="3.5468465306549998E-2"/>
    <n v="74.047314164407894"/>
    <m/>
    <n v="-1"/>
    <n v="-1"/>
    <n v="-1"/>
    <n v="-1"/>
    <n v="0"/>
    <m/>
    <m/>
    <s v="North IRL B"/>
    <n v="-1"/>
    <m/>
    <m/>
    <n v="579"/>
    <x v="0"/>
    <m/>
    <x v="0"/>
    <n v="132.71029999999999"/>
    <n v="50.141441835781997"/>
    <n v="77.328498128872894"/>
    <n v="6.00545938E-2"/>
  </r>
  <r>
    <n v="550000"/>
    <n v="870000"/>
    <n v="870000"/>
    <x v="1"/>
    <x v="1"/>
    <s v="IR8-11"/>
    <s v="62-304.520 (6), F.A.C."/>
    <n v="0.36"/>
    <n v="0.48"/>
    <s v="Town of Indialantic"/>
    <n v="6.3164194974430002E-2"/>
    <n v="3875.1411981169499"/>
    <n v="10.533576691254099"/>
    <n v="1.85618226257638"/>
    <n v="0.66534489190447998"/>
    <n v="0.11724425834145"/>
    <n v="244.77017419130499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66534489190447998"/>
    <n v="0.11724425834145"/>
    <n v="244.77017419130499"/>
    <m/>
    <n v="-1"/>
    <n v="-1"/>
    <n v="-1"/>
    <n v="-1"/>
    <n v="0"/>
    <m/>
    <m/>
    <s v="North IRL B"/>
    <n v="-1"/>
    <m/>
    <m/>
    <n v="579"/>
    <x v="0"/>
    <m/>
    <x v="0"/>
    <n v="132.71029999999999"/>
    <n v="63.481722529223902"/>
    <n v="255.61642809799801"/>
    <n v="0.1985159564"/>
  </r>
  <r>
    <n v="550000"/>
    <n v="870000"/>
    <n v="870000"/>
    <x v="1"/>
    <x v="1"/>
    <s v="IR8-11"/>
    <s v="62-304.520 (6), F.A.C."/>
    <n v="0.36"/>
    <n v="0.48"/>
    <s v="Town of Indialantic"/>
    <n v="5.1918578039099996E-3"/>
    <n v="3875.1411981169499"/>
    <n v="10.533576691254099"/>
    <n v="1.85618226257638"/>
    <n v="5.4688832347579999E-2"/>
    <n v="9.6370343654299997E-3"/>
    <n v="20.1191820707005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5.4688832347579999E-2"/>
    <n v="9.6370343654299997E-3"/>
    <n v="20.119182070698798"/>
    <m/>
    <n v="-1"/>
    <n v="-1"/>
    <n v="-1"/>
    <n v="-1"/>
    <n v="0"/>
    <m/>
    <m/>
    <s v="North IRL B"/>
    <n v="-1"/>
    <m/>
    <m/>
    <n v="579"/>
    <x v="0"/>
    <m/>
    <x v="0"/>
    <n v="132.71029999999999"/>
    <n v="26.519225411853899"/>
    <n v="21.0107030979431"/>
    <n v="1.6317260399999998E-2"/>
  </r>
  <r>
    <n v="550000"/>
    <n v="870000"/>
    <n v="870000"/>
    <x v="1"/>
    <x v="1"/>
    <s v="IR8-11"/>
    <s v="62-304.520 (6), F.A.C."/>
    <n v="0.36"/>
    <n v="0.48"/>
    <s v="Town of Indialantic"/>
    <n v="4.722758738222E-2"/>
    <n v="3875.1411981169499"/>
    <n v="10.533576691254099"/>
    <n v="1.85618226257638"/>
    <n v="0.49747541363355002"/>
    <n v="8.7663010003149994E-2"/>
    <n v="183.01356955252001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49747541363355002"/>
    <n v="8.7663010003149994E-2"/>
    <n v="183.01356955252101"/>
    <m/>
    <n v="-1"/>
    <n v="-1"/>
    <n v="-1"/>
    <n v="-1"/>
    <n v="0"/>
    <m/>
    <m/>
    <s v="North IRL B"/>
    <n v="-1"/>
    <m/>
    <m/>
    <n v="579"/>
    <x v="0"/>
    <m/>
    <x v="0"/>
    <n v="132.71029999999999"/>
    <n v="77.102545037176498"/>
    <n v="191.123265312206"/>
    <n v="0.1484294968"/>
  </r>
  <r>
    <n v="550000"/>
    <n v="870000"/>
    <n v="870000"/>
    <x v="1"/>
    <x v="1"/>
    <s v="IR8-11"/>
    <s v="62-304.520 (6), F.A.C."/>
    <n v="0.36"/>
    <n v="0.48"/>
    <s v="Town of Indialantic"/>
    <n v="0.17272936468776001"/>
    <n v="3875.1411981169499"/>
    <n v="10.533576691254099"/>
    <n v="1.85618226257638"/>
    <n v="1.8194580097701401"/>
    <n v="0.32061718295951003"/>
    <n v="669.35067722611302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1.8194580097701401"/>
    <n v="0.32061718295951003"/>
    <n v="669.35067722611302"/>
    <m/>
    <n v="-1"/>
    <n v="-1"/>
    <n v="-1"/>
    <n v="-1"/>
    <n v="0"/>
    <m/>
    <m/>
    <s v="North IRL B"/>
    <n v="-1"/>
    <m/>
    <m/>
    <n v="579"/>
    <x v="0"/>
    <m/>
    <x v="0"/>
    <n v="132.71029999999999"/>
    <n v="105.516714185927"/>
    <n v="699.01093882374198"/>
    <n v="0.54286348520000005"/>
  </r>
  <r>
    <n v="550000"/>
    <n v="870000"/>
    <n v="870000"/>
    <x v="1"/>
    <x v="1"/>
    <s v="IR8-11"/>
    <s v="62-304.520 (6), F.A.C."/>
    <n v="0.36"/>
    <n v="0.48"/>
    <s v="Town of Indialantic"/>
    <n v="6.9746754914619999E-2"/>
    <n v="3875.1411981169499"/>
    <n v="10.533576691254099"/>
    <n v="1.85618226257638"/>
    <n v="0.73468279185927998"/>
    <n v="0.12946268934478"/>
    <n v="270.27852340462101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73468279185927998"/>
    <n v="0.12946268934478"/>
    <n v="270.278523404623"/>
    <m/>
    <n v="-1"/>
    <n v="-1"/>
    <n v="-1"/>
    <n v="-1"/>
    <n v="0"/>
    <m/>
    <m/>
    <s v="North IRL B"/>
    <n v="-1"/>
    <m/>
    <m/>
    <n v="579"/>
    <x v="0"/>
    <m/>
    <x v="0"/>
    <n v="132.71029999999999"/>
    <n v="68.545305356734801"/>
    <n v="282.255103067802"/>
    <n v="0.21920399300000001"/>
  </r>
  <r>
    <n v="550000"/>
    <n v="870000"/>
    <n v="870000"/>
    <x v="1"/>
    <x v="1"/>
    <s v="IR8-11"/>
    <s v="62-304.520 (6), F.A.C."/>
    <n v="0.36"/>
    <n v="0.48"/>
    <s v="Town of Indialantic"/>
    <n v="0.33819775661627"/>
    <n v="3863.6814112372599"/>
    <n v="10.272076148452699"/>
    <n v="1.7357296553736301"/>
    <n v="3.4739931091982799"/>
    <n v="0.58701987553970003"/>
    <n v="1306.6883855604401"/>
    <n v="1200"/>
    <s v="Residential, Medium Density-Two-five dwellingunits per acre"/>
    <n v="1200"/>
    <s v="Town of Indialantic              Brevard County"/>
    <s v="Town of Indialantic"/>
    <m/>
    <m/>
    <m/>
    <n v="0"/>
    <n v="1"/>
    <n v="3.4739931091982799"/>
    <n v="0.58701987553970003"/>
    <n v="1306.6883855604401"/>
    <m/>
    <n v="-1"/>
    <n v="-1"/>
    <n v="-1"/>
    <n v="-1"/>
    <n v="0"/>
    <m/>
    <m/>
    <s v="North IRL B"/>
    <n v="-1"/>
    <m/>
    <m/>
    <n v="579"/>
    <x v="0"/>
    <m/>
    <x v="0"/>
    <n v="132.71029999999999"/>
    <n v="198.69052927959299"/>
    <n v="1368.6377634038399"/>
    <n v="1.0597634919000001"/>
  </r>
  <r>
    <n v="550000"/>
    <n v="870000"/>
    <n v="870000"/>
    <x v="1"/>
    <x v="1"/>
    <s v="IR8-11"/>
    <s v="62-304.520 (6), F.A.C."/>
    <n v="0.36"/>
    <n v="0.48"/>
    <s v="Town of Indialantic"/>
    <n v="1.6269127199E-3"/>
    <n v="3863.6814112372599"/>
    <n v="10.272076148452699"/>
    <n v="1.7357296553736301"/>
    <n v="1.6711771345760001E-2"/>
    <n v="2.8238806546400002E-3"/>
    <n v="6.2858724336062703"/>
    <n v="1410"/>
    <s v="Retail Sales and Services"/>
    <n v="1410"/>
    <s v="Town of Indialantic              Brevard County"/>
    <s v="Town of Indialantic"/>
    <m/>
    <m/>
    <m/>
    <n v="0"/>
    <n v="1"/>
    <n v="1.6711771345760001E-2"/>
    <n v="2.8238806546400002E-3"/>
    <n v="6.2858724336073504"/>
    <m/>
    <n v="-1"/>
    <n v="-1"/>
    <n v="-1"/>
    <n v="-1"/>
    <n v="0"/>
    <m/>
    <m/>
    <s v="North IRL B"/>
    <n v="-1"/>
    <m/>
    <m/>
    <n v="579"/>
    <x v="0"/>
    <m/>
    <x v="0"/>
    <n v="132.71029999999999"/>
    <n v="14.7189106841276"/>
    <n v="6.5838821892369701"/>
    <n v="5.0980312000000003E-3"/>
  </r>
  <r>
    <n v="550000"/>
    <n v="870000"/>
    <n v="870000"/>
    <x v="1"/>
    <x v="1"/>
    <s v="IR8-11"/>
    <s v="62-304.520 (6), F.A.C."/>
    <n v="0.36"/>
    <n v="0.48"/>
    <s v="Town of Indialantic"/>
    <n v="8.7243188307569997E-2"/>
    <n v="3863.6814112372599"/>
    <n v="10.272076148452699"/>
    <n v="1.7357296553736301"/>
    <n v="0.89616867372918996"/>
    <n v="0.15143058917480001"/>
    <n v="337.07988492104198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89616867372918996"/>
    <n v="0.15143058917480001"/>
    <n v="337.079884921043"/>
    <m/>
    <n v="-1"/>
    <n v="-1"/>
    <n v="-1"/>
    <n v="-1"/>
    <n v="0"/>
    <m/>
    <m/>
    <s v="North IRL B"/>
    <n v="-1"/>
    <m/>
    <m/>
    <n v="579"/>
    <x v="0"/>
    <m/>
    <x v="0"/>
    <n v="132.71029999999999"/>
    <n v="87.176316276046904"/>
    <n v="353.06065691315501"/>
    <n v="0.27338190179999999"/>
  </r>
  <r>
    <n v="550000"/>
    <n v="870000"/>
    <n v="870000"/>
    <x v="1"/>
    <x v="1"/>
    <s v="IR8-11"/>
    <s v="62-304.520 (6), F.A.C."/>
    <n v="0.36"/>
    <n v="0.48"/>
    <s v="Town of Indialantic"/>
    <n v="3.6951753727999998E-4"/>
    <n v="3863.6814112372599"/>
    <n v="10.272076148452699"/>
    <n v="1.7357296553736301"/>
    <n v="3.79571228118E-3"/>
    <n v="6.4138254763999999E-4"/>
    <n v="1.4276980399342201"/>
    <n v="1210"/>
    <s v="Fixed Single Family Units"/>
    <n v="1210"/>
    <s v="Town of Indialantic              Brevard County"/>
    <s v="Town of Indialantic"/>
    <m/>
    <m/>
    <m/>
    <n v="0"/>
    <n v="1"/>
    <n v="3.79571228118E-3"/>
    <n v="6.4138254763999999E-4"/>
    <n v="1.42769803993323"/>
    <m/>
    <n v="-1"/>
    <n v="-1"/>
    <n v="-1"/>
    <n v="-1"/>
    <n v="0"/>
    <m/>
    <m/>
    <s v="North IRL B"/>
    <n v="-1"/>
    <m/>
    <m/>
    <n v="579"/>
    <x v="0"/>
    <m/>
    <x v="0"/>
    <n v="132.71029999999999"/>
    <n v="7.0584874259515802"/>
    <n v="1.4953844189501899"/>
    <n v="1.157906E-3"/>
  </r>
  <r>
    <n v="550000"/>
    <n v="870000"/>
    <n v="870000"/>
    <x v="1"/>
    <x v="1"/>
    <s v="IR8-11"/>
    <s v="62-304.520 (6), F.A.C."/>
    <n v="0.36"/>
    <n v="0.48"/>
    <s v="Town of Indialantic"/>
    <n v="4.8994722239880002E-2"/>
    <n v="3863.6814112372599"/>
    <n v="10.272076148452699"/>
    <n v="1.7357296553736301"/>
    <n v="0.50327751772036999"/>
    <n v="8.5041592348549994E-2"/>
    <n v="189.29999756696799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50327751772036999"/>
    <n v="8.5041592348549994E-2"/>
    <n v="189.29999756697001"/>
    <m/>
    <n v="-1"/>
    <n v="-1"/>
    <n v="-1"/>
    <n v="-1"/>
    <n v="0"/>
    <m/>
    <m/>
    <s v="North IRL B"/>
    <n v="-1"/>
    <m/>
    <m/>
    <n v="579"/>
    <x v="0"/>
    <m/>
    <x v="0"/>
    <n v="132.71029999999999"/>
    <n v="59.612102796545699"/>
    <n v="198.27460636017599"/>
    <n v="0.1535279786"/>
  </r>
  <r>
    <n v="550000"/>
    <n v="870000"/>
    <n v="870000"/>
    <x v="1"/>
    <x v="1"/>
    <s v="IR8-11"/>
    <s v="62-304.520 (6), F.A.C."/>
    <n v="0.36"/>
    <n v="0.48"/>
    <s v="Town of Indialantic"/>
    <n v="8.8381069950719995E-2"/>
    <n v="3863.6814112372599"/>
    <n v="10.272076148452699"/>
    <n v="1.7357296553736301"/>
    <n v="0.90785708061557002"/>
    <n v="0.15340564408712001"/>
    <n v="341.47629707387199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90785708061557002"/>
    <n v="0.15340564408712001"/>
    <n v="341.47629707387102"/>
    <m/>
    <n v="-1"/>
    <n v="-1"/>
    <n v="-1"/>
    <n v="-1"/>
    <n v="0"/>
    <m/>
    <m/>
    <s v="North IRL B"/>
    <n v="-1"/>
    <m/>
    <m/>
    <n v="579"/>
    <x v="0"/>
    <m/>
    <x v="0"/>
    <n v="132.71029999999999"/>
    <n v="78.252547380897099"/>
    <n v="357.66550054867002"/>
    <n v="0.276947524"/>
  </r>
  <r>
    <n v="550000"/>
    <n v="870000"/>
    <n v="870000"/>
    <x v="1"/>
    <x v="1"/>
    <s v="IR8-11"/>
    <s v="62-304.520 (6), F.A.C."/>
    <n v="0.36"/>
    <n v="0.48"/>
    <s v="Town of Indialantic"/>
    <n v="5.295028608914E-2"/>
    <n v="3863.6814112372599"/>
    <n v="10.272076148452699"/>
    <n v="1.7357296553736301"/>
    <n v="0.54390937079004997"/>
    <n v="9.1907381825440004E-2"/>
    <n v="204.58303608232401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54390937079004997"/>
    <n v="9.1907381825440004E-2"/>
    <n v="204.58303608232501"/>
    <m/>
    <n v="-1"/>
    <n v="-1"/>
    <n v="-1"/>
    <n v="-1"/>
    <n v="0"/>
    <m/>
    <m/>
    <s v="North IRL B"/>
    <n v="-1"/>
    <m/>
    <m/>
    <n v="579"/>
    <x v="0"/>
    <m/>
    <x v="0"/>
    <n v="132.71029999999999"/>
    <n v="82.541537675402594"/>
    <n v="214.28220532777399"/>
    <n v="0.1659229814"/>
  </r>
  <r>
    <n v="550000"/>
    <n v="870000"/>
    <n v="870000"/>
    <x v="1"/>
    <x v="1"/>
    <s v="IR8-11"/>
    <s v="62-304.520 (6), F.A.C."/>
    <n v="0.36"/>
    <n v="0.48"/>
    <s v="Town of Indialantic"/>
    <n v="5.236850584549E-2"/>
    <n v="3877.3013699856601"/>
    <n v="9.3825871721777503"/>
    <n v="1.28685883125973"/>
    <n v="0.49135207117204999"/>
    <n v="6.7390874227149997E-2"/>
    <n v="203.04847945884001"/>
    <n v="1400"/>
    <s v="Commercial and Services"/>
    <n v="1400"/>
    <s v="Town of Indialantic              Brevard County"/>
    <s v="Town of Indialantic"/>
    <m/>
    <m/>
    <m/>
    <n v="0"/>
    <n v="1"/>
    <n v="0.49135207117204999"/>
    <n v="6.7390874227149997E-2"/>
    <n v="203.04847945883799"/>
    <m/>
    <n v="-1"/>
    <n v="-1"/>
    <n v="-1"/>
    <n v="-1"/>
    <n v="0"/>
    <m/>
    <m/>
    <s v="North IRL B"/>
    <n v="-1"/>
    <m/>
    <m/>
    <n v="579"/>
    <x v="0"/>
    <m/>
    <x v="0"/>
    <n v="132.71029999999999"/>
    <n v="61.306565788375401"/>
    <n v="211.92782421233099"/>
    <n v="0.16467840989999999"/>
  </r>
  <r>
    <n v="550000"/>
    <n v="870000"/>
    <n v="870000"/>
    <x v="1"/>
    <x v="1"/>
    <s v="IR8-11"/>
    <s v="62-304.520 (6), F.A.C."/>
    <n v="0.36"/>
    <n v="0.48"/>
    <s v="Town of Indialantic"/>
    <n v="0.11888946111248"/>
    <n v="3877.3013699856601"/>
    <n v="9.3825871721777503"/>
    <n v="1.28685883125973"/>
    <n v="1.1154907327411401"/>
    <n v="0.15299395297630999"/>
    <n v="460.97027044830298"/>
    <n v="1200"/>
    <s v="Residential, Medium Density-Two-five dwellingunits per acre"/>
    <n v="1200"/>
    <s v="Town of Indialantic              Brevard County"/>
    <s v="Town of Indialantic"/>
    <m/>
    <m/>
    <m/>
    <n v="0"/>
    <n v="1"/>
    <n v="1.1154907327411401"/>
    <n v="0.15299395297630999"/>
    <n v="460.97027044830298"/>
    <m/>
    <n v="-1"/>
    <n v="-1"/>
    <n v="-1"/>
    <n v="-1"/>
    <n v="0"/>
    <m/>
    <m/>
    <s v="North IRL B"/>
    <n v="-1"/>
    <m/>
    <m/>
    <n v="579"/>
    <x v="0"/>
    <m/>
    <x v="0"/>
    <n v="132.71029999999999"/>
    <n v="125.725968174966"/>
    <n v="481.12857925874101"/>
    <n v="0.3738607222"/>
  </r>
  <r>
    <n v="550000"/>
    <n v="870000"/>
    <n v="870000"/>
    <x v="1"/>
    <x v="1"/>
    <s v="IR8-11"/>
    <s v="62-304.520 (6), F.A.C."/>
    <n v="0.36"/>
    <n v="0.48"/>
    <s v="Town of Indialantic"/>
    <n v="3.983966825857E-2"/>
    <n v="3877.3013699856601"/>
    <n v="9.3825871721777503"/>
    <n v="1.28685883125973"/>
    <n v="0.37379916034673"/>
    <n v="5.1268028932999997E-2"/>
    <n v="154.47040031875099"/>
    <n v="1700"/>
    <s v="Institutional (Educational,religious,health and military facilities)"/>
    <n v="1700"/>
    <s v="Town of Indialantic              Brevard County"/>
    <s v="Town of Indialantic"/>
    <m/>
    <m/>
    <m/>
    <n v="0"/>
    <n v="1"/>
    <n v="0.37379916034673"/>
    <n v="5.1268028932999997E-2"/>
    <n v="311.72709659093402"/>
    <m/>
    <n v="-1"/>
    <n v="-1"/>
    <n v="-1"/>
    <n v="-1"/>
    <n v="0"/>
    <m/>
    <m/>
    <s v="North IRL B"/>
    <n v="-1"/>
    <m/>
    <m/>
    <n v="579"/>
    <x v="0"/>
    <m/>
    <x v="0"/>
    <n v="132.71029999999999"/>
    <n v="115.989765962325"/>
    <n v="161.22541735850501"/>
    <n v="0.2528200297"/>
  </r>
  <r>
    <n v="550000"/>
    <n v="870000"/>
    <n v="870000"/>
    <x v="1"/>
    <x v="1"/>
    <s v="IR8-11"/>
    <s v="62-304.520 (6), F.A.C."/>
    <n v="0.36"/>
    <n v="0.48"/>
    <s v="Town of Indialantic"/>
    <n v="1.31908595925E-3"/>
    <n v="3877.3013699856601"/>
    <n v="9.3825871721777503"/>
    <n v="1.28685883125973"/>
    <n v="1.237643900029E-2"/>
    <n v="1.69747741585E-3"/>
    <n v="5.1144937969443802"/>
    <n v="1410"/>
    <s v="Retail Sales and Services"/>
    <n v="1410"/>
    <s v="Town of Indialantic              Brevard County"/>
    <s v="Town of Indialantic"/>
    <m/>
    <m/>
    <m/>
    <n v="0"/>
    <n v="1"/>
    <n v="1.237643900029E-2"/>
    <n v="1.69747741585E-3"/>
    <n v="5.1144937969427904"/>
    <m/>
    <n v="-1"/>
    <n v="-1"/>
    <n v="-1"/>
    <n v="-1"/>
    <n v="0"/>
    <m/>
    <m/>
    <s v="North IRL B"/>
    <n v="-1"/>
    <m/>
    <m/>
    <n v="579"/>
    <x v="0"/>
    <m/>
    <x v="0"/>
    <n v="132.71029999999999"/>
    <n v="9.5833147530793692"/>
    <n v="5.3381514859030501"/>
    <n v="4.1480079000000003E-3"/>
  </r>
  <r>
    <n v="550000"/>
    <n v="870000"/>
    <n v="870000"/>
    <x v="1"/>
    <x v="1"/>
    <s v="IR8-11"/>
    <s v="62-304.520 (6), F.A.C."/>
    <n v="0.36"/>
    <n v="0.48"/>
    <s v="Town of Indialantic"/>
    <n v="0.11241291564379"/>
    <n v="3877.3013699856601"/>
    <n v="9.3825871721777503"/>
    <n v="1.28685883125973"/>
    <n v="1.05472398030657"/>
    <n v="0.14465955324387"/>
    <n v="435.85875182976901"/>
    <n v="1430"/>
    <s v="Professional Services"/>
    <n v="1430"/>
    <s v="Town of Indialantic              Brevard County"/>
    <s v="Town of Indialantic"/>
    <m/>
    <m/>
    <m/>
    <n v="0"/>
    <n v="1"/>
    <n v="1.05472398030657"/>
    <n v="0.14465955324387"/>
    <n v="435.85875182976901"/>
    <m/>
    <n v="-1"/>
    <n v="-1"/>
    <n v="-1"/>
    <n v="-1"/>
    <n v="0"/>
    <m/>
    <m/>
    <s v="North IRL B"/>
    <n v="-1"/>
    <m/>
    <m/>
    <n v="579"/>
    <x v="0"/>
    <m/>
    <x v="0"/>
    <n v="132.71029999999999"/>
    <n v="91.195566923545996"/>
    <n v="454.91892963380002"/>
    <n v="0.353494527"/>
  </r>
  <r>
    <n v="550000"/>
    <n v="870000"/>
    <n v="870000"/>
    <x v="1"/>
    <x v="1"/>
    <s v="IR8-11"/>
    <s v="62-304.520 (6), F.A.C."/>
    <n v="0.36"/>
    <n v="0.48"/>
    <s v="Town of Indialantic"/>
    <n v="2.5593301702070002E-2"/>
    <n v="3877.3013699856601"/>
    <n v="9.3825871721777503"/>
    <n v="1.28685883125973"/>
    <n v="0.24013138424354999"/>
    <n v="3.2934966316399999E-2"/>
    <n v="99.232943751907897"/>
    <n v="1210"/>
    <s v="Fixed Single Family Units"/>
    <n v="1210"/>
    <s v="Town of Indialantic              Brevard County"/>
    <s v="Town of Indialantic"/>
    <m/>
    <m/>
    <m/>
    <n v="0"/>
    <n v="1"/>
    <n v="0.24013138424354999"/>
    <n v="3.2934966316399999E-2"/>
    <n v="99.232943751908294"/>
    <m/>
    <n v="-1"/>
    <n v="-1"/>
    <n v="-1"/>
    <n v="-1"/>
    <n v="0"/>
    <m/>
    <m/>
    <s v="North IRL B"/>
    <n v="-1"/>
    <m/>
    <m/>
    <n v="579"/>
    <x v="0"/>
    <m/>
    <x v="0"/>
    <n v="132.71029999999999"/>
    <n v="55.383591853503503"/>
    <n v="103.572417363459"/>
    <n v="8.0480895199999999E-2"/>
  </r>
  <r>
    <n v="550000"/>
    <n v="870000"/>
    <n v="870000"/>
    <x v="1"/>
    <x v="1"/>
    <s v="IR8-11"/>
    <s v="62-304.520 (6), F.A.C."/>
    <n v="0.36"/>
    <n v="0.48"/>
    <s v="Town of Indialantic"/>
    <n v="0.12610232311457001"/>
    <n v="3869.92222605999"/>
    <n v="10.0029254876316"/>
    <n v="1.6022792980060101"/>
    <n v="1.26139214193233"/>
    <n v="0.20205114175694"/>
    <n v="488.00618297888798"/>
    <n v="1210"/>
    <s v="Fixed Single Family Units"/>
    <n v="1210"/>
    <s v="Town of Indialantic              Brevard County"/>
    <s v="Town of Indialantic"/>
    <m/>
    <m/>
    <m/>
    <n v="0"/>
    <n v="1"/>
    <n v="1.26139214193233"/>
    <n v="0.20205114175694"/>
    <n v="488.00618297888798"/>
    <m/>
    <n v="-1"/>
    <n v="-1"/>
    <n v="-1"/>
    <n v="-1"/>
    <n v="0"/>
    <m/>
    <m/>
    <s v="North IRL B"/>
    <n v="-1"/>
    <m/>
    <m/>
    <n v="579"/>
    <x v="0"/>
    <m/>
    <x v="0"/>
    <n v="132.71029999999999"/>
    <n v="101.17238444127899"/>
    <n v="510.31799617577502"/>
    <n v="0.39578765849999997"/>
  </r>
  <r>
    <n v="550000"/>
    <n v="870000"/>
    <n v="870000"/>
    <x v="1"/>
    <x v="1"/>
    <s v="IR8-11"/>
    <s v="62-304.520 (6), F.A.C."/>
    <n v="0.36"/>
    <n v="0.48"/>
    <s v="Town of Indialantic"/>
    <n v="0.20200981222619999"/>
    <n v="3869.92222605999"/>
    <n v="10.0029254876316"/>
    <n v="1.6022792980060101"/>
    <n v="2.02068909946914"/>
    <n v="0.32367614012411999"/>
    <n v="781.76226221638103"/>
    <n v="1210"/>
    <s v="Fixed Single Family Units"/>
    <n v="1210"/>
    <s v="Town of Indialantic              Brevard County"/>
    <s v="Town of Indialantic"/>
    <m/>
    <m/>
    <m/>
    <n v="0"/>
    <n v="1"/>
    <n v="2.02068909946914"/>
    <n v="0.32367614012411999"/>
    <n v="781.76226221638103"/>
    <m/>
    <n v="-1"/>
    <n v="-1"/>
    <n v="-1"/>
    <n v="-1"/>
    <n v="0"/>
    <m/>
    <m/>
    <s v="North IRL B"/>
    <n v="-1"/>
    <m/>
    <m/>
    <n v="579"/>
    <x v="0"/>
    <m/>
    <x v="0"/>
    <n v="132.71029999999999"/>
    <n v="116.060427530374"/>
    <n v="817.50470599541995"/>
    <n v="0.63403265389999997"/>
  </r>
  <r>
    <n v="550000"/>
    <n v="870000"/>
    <n v="870000"/>
    <x v="1"/>
    <x v="1"/>
    <s v="IR8-11"/>
    <s v="62-304.520 (6), F.A.C."/>
    <n v="0.36"/>
    <n v="0.48"/>
    <s v="Town of Indialantic"/>
    <n v="4.6306680378900003E-3"/>
    <n v="3869.92222605999"/>
    <n v="10.0029254876316"/>
    <n v="1.6022792980060101"/>
    <n v="4.6320227341049999E-2"/>
    <n v="7.41962353306E-3"/>
    <n v="17.920325161367"/>
    <n v="1210"/>
    <s v="Fixed Single Family Units"/>
    <n v="1210"/>
    <s v="Town of Indialantic              Brevard County"/>
    <s v="Town of Indialantic"/>
    <m/>
    <m/>
    <m/>
    <n v="0"/>
    <n v="1"/>
    <n v="4.6320227341049999E-2"/>
    <n v="7.41962353306E-3"/>
    <n v="17.9203251613663"/>
    <m/>
    <n v="-1"/>
    <n v="-1"/>
    <n v="-1"/>
    <n v="-1"/>
    <n v="0"/>
    <m/>
    <m/>
    <s v="North IRL B"/>
    <n v="-1"/>
    <m/>
    <m/>
    <n v="579"/>
    <x v="0"/>
    <m/>
    <x v="0"/>
    <n v="132.71029999999999"/>
    <n v="25.3031670766681"/>
    <n v="18.739648689169101"/>
    <n v="1.45339215E-2"/>
  </r>
  <r>
    <n v="550000"/>
    <n v="870000"/>
    <n v="870000"/>
    <x v="1"/>
    <x v="1"/>
    <s v="IR8-11"/>
    <s v="62-304.520 (6), F.A.C."/>
    <n v="0.36"/>
    <n v="0.48"/>
    <s v="Town of Indialantic"/>
    <n v="0.16150883677076"/>
    <n v="3869.92222605999"/>
    <n v="10.0029254876316"/>
    <n v="1.6022792980060101"/>
    <n v="1.6155608598120399"/>
    <n v="0.25878226560283002"/>
    <n v="625.02663712428603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1.6155608598120399"/>
    <n v="0.25878226560283002"/>
    <n v="625.02663712428603"/>
    <m/>
    <n v="-1"/>
    <n v="-1"/>
    <n v="-1"/>
    <n v="-1"/>
    <n v="0"/>
    <m/>
    <m/>
    <s v="North IRL B"/>
    <n v="-1"/>
    <m/>
    <m/>
    <n v="579"/>
    <x v="0"/>
    <m/>
    <x v="0"/>
    <n v="132.71029999999999"/>
    <n v="101.32169387980299"/>
    <n v="653.60307336013"/>
    <n v="0.50691535860000003"/>
  </r>
  <r>
    <n v="550000"/>
    <n v="870000"/>
    <n v="870000"/>
    <x v="1"/>
    <x v="1"/>
    <s v="IR8-11"/>
    <s v="62-304.520 (6), F.A.C."/>
    <n v="0.36"/>
    <n v="0.48"/>
    <s v="Town of Indialantic"/>
    <n v="8.5950244537020007E-2"/>
    <n v="3869.92222605999"/>
    <n v="10.0029254876316"/>
    <n v="1.6022792980060101"/>
    <n v="0.85975389174753003"/>
    <n v="0.13771629748021999"/>
    <n v="332.62076166910902"/>
    <n v="1210"/>
    <s v="Fixed Single Family Units"/>
    <n v="1210"/>
    <s v="Town of Indialantic              Brevard County"/>
    <s v="Town of Indialantic"/>
    <m/>
    <m/>
    <m/>
    <n v="0"/>
    <n v="1"/>
    <n v="0.85975389174753003"/>
    <n v="0.13771629748021999"/>
    <n v="332.62076166910902"/>
    <m/>
    <n v="-1"/>
    <n v="-1"/>
    <n v="-1"/>
    <n v="-1"/>
    <n v="0"/>
    <m/>
    <m/>
    <s v="North IRL B"/>
    <n v="-1"/>
    <m/>
    <m/>
    <n v="579"/>
    <x v="0"/>
    <m/>
    <x v="0"/>
    <n v="132.71029999999999"/>
    <n v="77.153726824952898"/>
    <n v="347.828299111494"/>
    <n v="0.26976541900000001"/>
  </r>
  <r>
    <n v="550000"/>
    <n v="870000"/>
    <n v="870000"/>
    <x v="1"/>
    <x v="1"/>
    <s v="IR8-11"/>
    <s v="62-304.520 (6), F.A.C."/>
    <n v="0.36"/>
    <n v="0.48"/>
    <s v="Town of Indialantic"/>
    <n v="3.7561568981450001E-2"/>
    <n v="3869.92222605999"/>
    <n v="10.0029254876316"/>
    <n v="1.6022792980060101"/>
    <n v="0.37572557571998999"/>
    <n v="6.0184124379600003E-2"/>
    <n v="145.36035064700599"/>
    <n v="1210"/>
    <s v="Fixed Single Family Units"/>
    <n v="1210"/>
    <s v="Town of Indialantic              Brevard County"/>
    <s v="Town of Indialantic"/>
    <m/>
    <m/>
    <m/>
    <n v="0"/>
    <n v="1"/>
    <n v="0.37572557571998999"/>
    <n v="6.0184124379600003E-2"/>
    <n v="145.36035064700701"/>
    <m/>
    <n v="-1"/>
    <n v="-1"/>
    <n v="-1"/>
    <n v="-1"/>
    <n v="0"/>
    <m/>
    <m/>
    <s v="North IRL B"/>
    <n v="-1"/>
    <m/>
    <m/>
    <n v="579"/>
    <x v="0"/>
    <m/>
    <x v="0"/>
    <n v="132.71029999999999"/>
    <n v="58.085699696380203"/>
    <n v="152.00627666801"/>
    <n v="0.1178916064"/>
  </r>
  <r>
    <n v="550000"/>
    <n v="870000"/>
    <n v="870000"/>
    <x v="1"/>
    <x v="1"/>
    <s v="IR8-11"/>
    <s v="62-304.520 (6), F.A.C."/>
    <n v="0.36"/>
    <n v="0.48"/>
    <s v="Town of Indialantic"/>
    <n v="0.20617006742055999"/>
    <n v="3914.6139171403702"/>
    <n v="11.1490786375987"/>
    <n v="1.80196525921967"/>
    <n v="2.29860629439088"/>
    <n v="0.37151129898282997"/>
    <n v="807.07621522230102"/>
    <n v="1400"/>
    <s v="Commercial and Services"/>
    <n v="1400"/>
    <s v="Town of Indialantic              Brevard County"/>
    <s v="Town of Indialantic"/>
    <m/>
    <m/>
    <m/>
    <n v="0"/>
    <n v="1"/>
    <n v="2.29860629439088"/>
    <n v="0.37151129898282997"/>
    <n v="807.07621522230102"/>
    <m/>
    <n v="-1"/>
    <n v="-1"/>
    <n v="-1"/>
    <n v="-1"/>
    <n v="0"/>
    <m/>
    <m/>
    <s v="North IRL B"/>
    <n v="-1"/>
    <m/>
    <m/>
    <n v="579"/>
    <x v="0"/>
    <m/>
    <x v="0"/>
    <n v="132.71029999999999"/>
    <n v="173.37635947823199"/>
    <n v="834.34066144754195"/>
    <n v="0.6545630294"/>
  </r>
  <r>
    <n v="550000"/>
    <n v="870000"/>
    <n v="870000"/>
    <x v="1"/>
    <x v="1"/>
    <s v="IR8-11"/>
    <s v="62-304.520 (6), F.A.C."/>
    <n v="0.36"/>
    <n v="0.48"/>
    <s v="Town of Indialantic"/>
    <n v="4.5014262596799999E-3"/>
    <n v="3914.6139171403702"/>
    <n v="11.1490786375987"/>
    <n v="1.80196525921967"/>
    <n v="5.0186755350609999E-2"/>
    <n v="8.11141373689E-3"/>
    <n v="17.621345883155701"/>
    <n v="1200"/>
    <s v="Residential, Medium Density-Two-five dwellingunits per acre"/>
    <n v="1200"/>
    <s v="Town of Indialantic              Brevard County"/>
    <s v="Town of Indialantic"/>
    <m/>
    <m/>
    <m/>
    <n v="0"/>
    <n v="1"/>
    <n v="5.0186755350609999E-2"/>
    <n v="8.11141373689E-3"/>
    <n v="17.621345883157499"/>
    <m/>
    <n v="-1"/>
    <n v="-1"/>
    <n v="-1"/>
    <n v="-1"/>
    <n v="0"/>
    <m/>
    <m/>
    <s v="North IRL B"/>
    <n v="-1"/>
    <m/>
    <m/>
    <n v="579"/>
    <x v="0"/>
    <m/>
    <x v="0"/>
    <n v="132.71029999999999"/>
    <n v="24.4705868223595"/>
    <n v="18.216625768980101"/>
    <n v="1.42914403E-2"/>
  </r>
  <r>
    <n v="550000"/>
    <n v="870000"/>
    <n v="870000"/>
    <x v="1"/>
    <x v="1"/>
    <s v="IR8-11"/>
    <s v="62-304.520 (6), F.A.C."/>
    <n v="0.36"/>
    <n v="0.48"/>
    <s v="Town of Indialantic"/>
    <n v="1.198476495585E-2"/>
    <n v="3914.6139171403702"/>
    <n v="11.1490786375987"/>
    <n v="1.80196525921967"/>
    <n v="0.13361908694596"/>
    <n v="2.1596130090359999E-2"/>
    <n v="46.9157276898462"/>
    <n v="1410"/>
    <s v="Retail Sales and Services"/>
    <n v="1410"/>
    <s v="Town of Indialantic              Brevard County"/>
    <s v="Town of Indialantic"/>
    <m/>
    <m/>
    <m/>
    <n v="0"/>
    <n v="1"/>
    <n v="0.13361908694596"/>
    <n v="2.1596130090359999E-2"/>
    <n v="46.915727689845802"/>
    <m/>
    <n v="-1"/>
    <n v="-1"/>
    <n v="-1"/>
    <n v="-1"/>
    <n v="0"/>
    <m/>
    <m/>
    <s v="North IRL B"/>
    <n v="-1"/>
    <m/>
    <m/>
    <n v="579"/>
    <x v="0"/>
    <m/>
    <x v="0"/>
    <n v="132.71029999999999"/>
    <n v="37.698327354703103"/>
    <n v="48.500623032555701"/>
    <n v="3.8050063000000002E-2"/>
  </r>
  <r>
    <n v="550000"/>
    <n v="870000"/>
    <n v="870000"/>
    <x v="1"/>
    <x v="1"/>
    <s v="IR8-11"/>
    <s v="62-304.520 (6), F.A.C."/>
    <n v="0.36"/>
    <n v="0.48"/>
    <s v="Town of Indialantic"/>
    <n v="8.0744571928700007E-2"/>
    <n v="3914.6139171403702"/>
    <n v="11.1490786375987"/>
    <n v="1.80196525921967"/>
    <n v="0.90022758199242003"/>
    <n v="0.14549891348609001"/>
    <n v="316.08382500566597"/>
    <n v="1410"/>
    <s v="Retail Sales and Services"/>
    <n v="1410"/>
    <s v="Town of Indialantic              Brevard County"/>
    <s v="Town of Indialantic"/>
    <m/>
    <m/>
    <m/>
    <n v="0"/>
    <n v="1"/>
    <n v="0.90022758199242003"/>
    <n v="0.14549891348609001"/>
    <n v="316.08382500566597"/>
    <m/>
    <n v="-1"/>
    <n v="-1"/>
    <n v="-1"/>
    <n v="-1"/>
    <n v="0"/>
    <m/>
    <m/>
    <s v="North IRL B"/>
    <n v="-1"/>
    <m/>
    <m/>
    <n v="579"/>
    <x v="0"/>
    <m/>
    <x v="0"/>
    <n v="132.71029999999999"/>
    <n v="81.529655588589506"/>
    <n v="326.761689483635"/>
    <n v="0.25635346720000002"/>
  </r>
  <r>
    <n v="550000"/>
    <n v="870000"/>
    <n v="870000"/>
    <x v="1"/>
    <x v="1"/>
    <s v="IR8-11"/>
    <s v="62-304.520 (6), F.A.C."/>
    <n v="0.36"/>
    <n v="0.48"/>
    <s v="Town of Indialantic"/>
    <n v="5.5461295505000003E-4"/>
    <n v="3914.6139171403702"/>
    <n v="11.1490786375987"/>
    <n v="1.80196525921967"/>
    <n v="6.1834234493299998E-3"/>
    <n v="9.9939327731999998E-4"/>
    <n v="2.17109559248465"/>
    <n v="1410"/>
    <s v="Retail Sales and Services"/>
    <n v="1410"/>
    <s v="Town of Indialantic              Brevard County"/>
    <s v="Town of Indialantic"/>
    <m/>
    <m/>
    <m/>
    <n v="0"/>
    <n v="1"/>
    <n v="6.1834234493299998E-3"/>
    <n v="9.9939327731999998E-4"/>
    <n v="2.1710955924830202"/>
    <m/>
    <n v="-1"/>
    <n v="-1"/>
    <n v="-1"/>
    <n v="-1"/>
    <n v="0"/>
    <m/>
    <m/>
    <s v="North IRL B"/>
    <n v="-1"/>
    <m/>
    <m/>
    <n v="579"/>
    <x v="0"/>
    <m/>
    <x v="0"/>
    <n v="132.71029999999999"/>
    <n v="8.5364928432654992"/>
    <n v="2.2444389991088798"/>
    <n v="1.7608236999999999E-3"/>
  </r>
  <r>
    <n v="550000"/>
    <n v="870000"/>
    <n v="870000"/>
    <x v="1"/>
    <x v="1"/>
    <s v="IR8-11"/>
    <s v="62-304.520 (6), F.A.C."/>
    <n v="0.36"/>
    <n v="0.48"/>
    <s v="Town of Indialantic"/>
    <n v="1.496528701204E-2"/>
    <n v="3914.6139171403702"/>
    <n v="11.1490786375987"/>
    <n v="1.80196525921967"/>
    <n v="0.1668491617315"/>
    <n v="2.696692728995E-2"/>
    <n v="58.583320811343597"/>
    <n v="1410"/>
    <s v="Retail Sales and Services"/>
    <n v="1410"/>
    <s v="Town of Indialantic              Brevard County"/>
    <s v="Town of Indialantic"/>
    <m/>
    <m/>
    <m/>
    <n v="0"/>
    <n v="1"/>
    <n v="0.1668491617315"/>
    <n v="2.696692728995E-2"/>
    <n v="58.583320811341999"/>
    <m/>
    <n v="-1"/>
    <n v="-1"/>
    <n v="-1"/>
    <n v="-1"/>
    <n v="0"/>
    <m/>
    <m/>
    <s v="North IRL B"/>
    <n v="-1"/>
    <m/>
    <m/>
    <n v="579"/>
    <x v="0"/>
    <m/>
    <x v="0"/>
    <n v="132.71029999999999"/>
    <n v="43.381022761858702"/>
    <n v="60.562367857743901"/>
    <n v="4.7512831200000001E-2"/>
  </r>
  <r>
    <n v="550000"/>
    <n v="870000"/>
    <n v="870000"/>
    <x v="1"/>
    <x v="1"/>
    <s v="IR8-11"/>
    <s v="62-304.520 (6), F.A.C."/>
    <n v="0.36"/>
    <n v="0.48"/>
    <s v="Town of Indialantic"/>
    <n v="0.29884274333667998"/>
    <n v="3914.6139171403702"/>
    <n v="11.1490786375987"/>
    <n v="1.80196525921967"/>
    <n v="3.33182124573649"/>
    <n v="0.53850424146261"/>
    <n v="1169.8539621022101"/>
    <n v="1300"/>
    <s v="Residential, High Density"/>
    <n v="1300"/>
    <s v="Town of Indialantic              Brevard County"/>
    <s v="Town of Indialantic"/>
    <m/>
    <m/>
    <m/>
    <n v="0"/>
    <n v="1"/>
    <n v="3.33182124573649"/>
    <n v="0.53850424146261"/>
    <n v="1169.8539621022101"/>
    <m/>
    <n v="-1"/>
    <n v="-1"/>
    <n v="-1"/>
    <n v="-1"/>
    <n v="0"/>
    <m/>
    <m/>
    <s v="North IRL B"/>
    <n v="-1"/>
    <m/>
    <m/>
    <n v="579"/>
    <x v="0"/>
    <m/>
    <x v="0"/>
    <n v="132.71029999999999"/>
    <n v="146.09838517294199"/>
    <n v="1209.37367515971"/>
    <n v="0.94878666840000003"/>
  </r>
  <r>
    <n v="550000"/>
    <n v="870000"/>
    <n v="870000"/>
    <x v="1"/>
    <x v="1"/>
    <s v="IR8-11"/>
    <s v="62-304.520 (6), F.A.C."/>
    <n v="0.36"/>
    <n v="0.48"/>
    <s v="Town of Indialantic"/>
    <n v="0.13858257013954001"/>
    <n v="3850.6255304728102"/>
    <n v="9.5675464962054999"/>
    <n v="1.4060786152770099"/>
    <n v="1.32589518337371"/>
    <n v="0.19485798832333001"/>
    <n v="533.62958265785198"/>
    <n v="1200"/>
    <s v="Residential, Medium Density-Two-five dwellingunits per acre"/>
    <n v="1200"/>
    <s v="Town of Indialantic              Brevard County"/>
    <s v="Town of Indialantic"/>
    <m/>
    <m/>
    <m/>
    <n v="0"/>
    <n v="1"/>
    <n v="1.32589518337371"/>
    <n v="0.19485798832333001"/>
    <n v="885.65721592172395"/>
    <m/>
    <n v="-1"/>
    <n v="-1"/>
    <n v="-1"/>
    <n v="-1"/>
    <n v="0"/>
    <m/>
    <m/>
    <s v="North IRL B"/>
    <n v="-1"/>
    <m/>
    <m/>
    <n v="579"/>
    <x v="0"/>
    <m/>
    <x v="0"/>
    <n v="132.71029999999999"/>
    <n v="128.34205981127201"/>
    <n v="560.82376400189696"/>
    <n v="0.71829457900000004"/>
  </r>
  <r>
    <n v="550000"/>
    <n v="870000"/>
    <n v="870000"/>
    <x v="1"/>
    <x v="1"/>
    <s v="IR8-11"/>
    <s v="62-304.520 (6), F.A.C."/>
    <n v="0.36"/>
    <n v="0.48"/>
    <s v="Town of Indialantic"/>
    <n v="1.9004174568280002E-2"/>
    <n v="3850.6255304728102"/>
    <n v="9.5675464962054999"/>
    <n v="1.4060786152770099"/>
    <n v="0.18182332380404001"/>
    <n v="2.6721363461450001E-2"/>
    <n v="73.177959778188793"/>
    <n v="1210"/>
    <s v="Fixed Single Family Units"/>
    <n v="1210"/>
    <s v="Town of Indialantic              Brevard County"/>
    <s v="Town of Indialantic"/>
    <m/>
    <m/>
    <m/>
    <n v="0"/>
    <n v="1"/>
    <n v="0.18182332380404001"/>
    <n v="2.6721363461450001E-2"/>
    <n v="73.177959778187301"/>
    <m/>
    <n v="-1"/>
    <n v="-1"/>
    <n v="-1"/>
    <n v="-1"/>
    <n v="0"/>
    <m/>
    <m/>
    <s v="North IRL B"/>
    <n v="-1"/>
    <m/>
    <m/>
    <n v="579"/>
    <x v="0"/>
    <m/>
    <x v="0"/>
    <n v="132.71029999999999"/>
    <n v="40.3302924957949"/>
    <n v="76.907165904061301"/>
    <n v="5.9349521299999999E-2"/>
  </r>
  <r>
    <n v="550000"/>
    <n v="870000"/>
    <n v="870000"/>
    <x v="1"/>
    <x v="1"/>
    <s v="IR8-11"/>
    <s v="62-304.520 (6), F.A.C."/>
    <n v="0.36"/>
    <n v="0.48"/>
    <s v="Town of Indialantic"/>
    <n v="8.1011465944999996E-3"/>
    <n v="3850.6255304728102"/>
    <n v="9.5675464962054999"/>
    <n v="1.4060786152770099"/>
    <n v="7.7508096715459995E-2"/>
    <n v="1.1390848985749999E-2"/>
    <n v="31.194481902888398"/>
    <n v="1210"/>
    <s v="Fixed Single Family Units"/>
    <n v="1210"/>
    <s v="Town of Indialantic              Brevard County"/>
    <s v="Town of Indialantic"/>
    <m/>
    <m/>
    <m/>
    <n v="0"/>
    <n v="1"/>
    <n v="7.7508096715459995E-2"/>
    <n v="1.1390848985749999E-2"/>
    <n v="31.1944819028868"/>
    <m/>
    <n v="-1"/>
    <n v="-1"/>
    <n v="-1"/>
    <n v="-1"/>
    <n v="0"/>
    <m/>
    <m/>
    <s v="North IRL B"/>
    <n v="-1"/>
    <m/>
    <m/>
    <n v="579"/>
    <x v="0"/>
    <m/>
    <x v="0"/>
    <n v="132.71029999999999"/>
    <n v="23.642430823056699"/>
    <n v="32.7841771247585"/>
    <n v="2.52996609E-2"/>
  </r>
  <r>
    <n v="550000"/>
    <n v="870000"/>
    <n v="870000"/>
    <x v="1"/>
    <x v="1"/>
    <s v="IR8-11"/>
    <s v="62-304.520 (6), F.A.C."/>
    <n v="0.36"/>
    <n v="0.48"/>
    <s v="Town of Indialantic"/>
    <n v="7.3803677489020003E-2"/>
    <n v="3855.3464395690798"/>
    <n v="9.57859158916939"/>
    <n v="1.40767849505342"/>
    <n v="0.70693528444611997"/>
    <n v="0.10389184965715"/>
    <n v="284.53874523440902"/>
    <n v="1200"/>
    <s v="Residential, Medium Density-Two-five dwellingunits per acre"/>
    <n v="1200"/>
    <s v="Town of Indialantic              Brevard County"/>
    <s v="Town of Indialantic"/>
    <m/>
    <m/>
    <m/>
    <n v="0"/>
    <n v="1"/>
    <n v="0.70693528444611997"/>
    <n v="0.10389184965715"/>
    <n v="520.862957769074"/>
    <m/>
    <n v="-1"/>
    <n v="-1"/>
    <n v="-1"/>
    <n v="-1"/>
    <n v="0"/>
    <m/>
    <m/>
    <s v="North IRL B"/>
    <n v="-1"/>
    <m/>
    <m/>
    <n v="579"/>
    <x v="0"/>
    <m/>
    <x v="0"/>
    <n v="132.71029999999999"/>
    <n v="111.969030568858"/>
    <n v="298.67288624319099"/>
    <n v="0.42243548889999999"/>
  </r>
  <r>
    <n v="550000"/>
    <n v="870000"/>
    <n v="870000"/>
    <x v="1"/>
    <x v="1"/>
    <s v="IR8-11"/>
    <s v="62-304.520 (6), F.A.C."/>
    <n v="0.36"/>
    <n v="0.48"/>
    <s v="Town of Indialantic"/>
    <n v="4.7537195022839998E-2"/>
    <n v="3853.4581378681"/>
    <n v="9.5741736729868396"/>
    <n v="1.40703855980467"/>
    <n v="0.45512936107536001"/>
    <n v="6.6886666422089999E-2"/>
    <n v="183.18259101220499"/>
    <n v="1210"/>
    <s v="Fixed Single Family Units"/>
    <n v="1210"/>
    <s v="Town of Indialantic              Brevard County"/>
    <s v="Town of Indialantic"/>
    <m/>
    <m/>
    <m/>
    <n v="0"/>
    <n v="1"/>
    <n v="0.45512936107536001"/>
    <n v="6.6886666422089999E-2"/>
    <n v="183.18259101220499"/>
    <m/>
    <n v="-1"/>
    <n v="-1"/>
    <n v="-1"/>
    <n v="-1"/>
    <n v="0"/>
    <m/>
    <m/>
    <s v="North IRL B"/>
    <n v="-1"/>
    <m/>
    <m/>
    <n v="579"/>
    <x v="0"/>
    <m/>
    <x v="0"/>
    <n v="132.71029999999999"/>
    <n v="71.785733656307897"/>
    <n v="192.37620298108101"/>
    <n v="0.1485665783"/>
  </r>
  <r>
    <n v="550000"/>
    <n v="870000"/>
    <n v="870000"/>
    <x v="1"/>
    <x v="1"/>
    <s v="IR8-11"/>
    <s v="62-304.520 (6), F.A.C."/>
    <n v="0.36"/>
    <n v="0.48"/>
    <s v="Town of Indialantic"/>
    <n v="0.40013103612423001"/>
    <n v="3853.4581378681"/>
    <n v="9.5741736729868396"/>
    <n v="1.40703855980467"/>
    <n v="3.8309240318055702"/>
    <n v="0.56299979680139001"/>
    <n v="1541.88819736651"/>
    <n v="1210"/>
    <s v="Fixed Single Family Units"/>
    <n v="1210"/>
    <s v="Town of Indialantic              Brevard County"/>
    <s v="Town of Indialantic"/>
    <m/>
    <m/>
    <m/>
    <n v="0"/>
    <n v="1"/>
    <n v="3.8309240318055702"/>
    <n v="0.56299979680139001"/>
    <n v="1541.88819736651"/>
    <m/>
    <n v="-1"/>
    <n v="-1"/>
    <n v="-1"/>
    <n v="-1"/>
    <n v="0"/>
    <m/>
    <m/>
    <s v="North IRL B"/>
    <n v="-1"/>
    <m/>
    <m/>
    <n v="579"/>
    <x v="0"/>
    <m/>
    <x v="0"/>
    <n v="132.71029999999999"/>
    <n v="169.09295781458599"/>
    <n v="1619.2728533409099"/>
    <n v="1.2505175972"/>
  </r>
  <r>
    <n v="550000"/>
    <n v="870000"/>
    <n v="870000"/>
    <x v="1"/>
    <x v="1"/>
    <s v="IR8-11"/>
    <s v="62-304.520 (6), F.A.C."/>
    <n v="0.36"/>
    <n v="0.48"/>
    <s v="Town of Indialantic"/>
    <n v="8.9925898947060004E-2"/>
    <n v="3853.4581378681"/>
    <n v="9.5741736729868396"/>
    <n v="1.40703855980467"/>
    <n v="0.86096617421868005"/>
    <n v="0.12652920734362"/>
    <n v="346.525687102679"/>
    <n v="1210"/>
    <s v="Fixed Single Family Units"/>
    <n v="1210"/>
    <s v="Town of Indialantic              Brevard County"/>
    <s v="Town of Indialantic"/>
    <m/>
    <m/>
    <m/>
    <n v="0"/>
    <n v="1"/>
    <n v="0.86096617421868005"/>
    <n v="0.12652920734362"/>
    <n v="346.52568710268099"/>
    <m/>
    <n v="-1"/>
    <n v="-1"/>
    <n v="-1"/>
    <n v="-1"/>
    <n v="0"/>
    <m/>
    <m/>
    <s v="North IRL B"/>
    <n v="-1"/>
    <m/>
    <m/>
    <n v="579"/>
    <x v="0"/>
    <m/>
    <x v="0"/>
    <n v="132.71029999999999"/>
    <n v="111.577929256346"/>
    <n v="363.917201694033"/>
    <n v="0.28104273079999997"/>
  </r>
  <r>
    <n v="550000"/>
    <n v="870000"/>
    <n v="870000"/>
    <x v="1"/>
    <x v="1"/>
    <s v="IR8-11"/>
    <s v="62-304.520 (6), F.A.C."/>
    <n v="0.36"/>
    <n v="0.48"/>
    <s v="Town of Indialantic"/>
    <n v="8.0169323619789998E-2"/>
    <n v="3853.4581378681"/>
    <n v="9.5741736729868396"/>
    <n v="1.40703855980467"/>
    <n v="0.76755502758181005"/>
    <n v="0.11280132964651"/>
    <n v="308.929132510084"/>
    <n v="1210"/>
    <s v="Fixed Single Family Units"/>
    <n v="1210"/>
    <s v="Town of Indialantic              Brevard County"/>
    <s v="Town of Indialantic"/>
    <m/>
    <m/>
    <m/>
    <n v="0"/>
    <n v="1"/>
    <n v="0.76755502758181005"/>
    <n v="0.11280132964651"/>
    <n v="308.92913251008503"/>
    <m/>
    <n v="-1"/>
    <n v="-1"/>
    <n v="-1"/>
    <n v="-1"/>
    <n v="0"/>
    <m/>
    <m/>
    <s v="North IRL B"/>
    <n v="-1"/>
    <m/>
    <m/>
    <n v="579"/>
    <x v="0"/>
    <m/>
    <x v="0"/>
    <n v="132.71029999999999"/>
    <n v="74.418939631621697"/>
    <n v="324.43374217023597"/>
    <n v="0.25055079679999998"/>
  </r>
  <r>
    <n v="550000"/>
    <n v="870000"/>
    <n v="870000"/>
    <x v="1"/>
    <x v="1"/>
    <s v="IR8-11"/>
    <s v="62-304.520 (6), F.A.C."/>
    <n v="0.36"/>
    <n v="0.48"/>
    <s v="Town of Indialantic"/>
    <n v="0.15494220415415999"/>
    <n v="3913.7419111752802"/>
    <n v="11.8769152263847"/>
    <n v="1.57597663728935"/>
    <n v="1.8402354237282399"/>
    <n v="0.24418529387707999"/>
    <n v="606.40379820804105"/>
    <n v="1400"/>
    <s v="Commercial and Services"/>
    <n v="1400"/>
    <s v="Town of Indialantic              Brevard County"/>
    <s v="Town of Indialantic"/>
    <m/>
    <m/>
    <m/>
    <n v="0"/>
    <n v="1"/>
    <n v="1.8402354237282399"/>
    <n v="0.24418529387707999"/>
    <n v="606.40379820804105"/>
    <m/>
    <n v="-1"/>
    <n v="-1"/>
    <n v="-1"/>
    <n v="-1"/>
    <n v="0"/>
    <m/>
    <m/>
    <s v="North IRL B"/>
    <n v="-1"/>
    <m/>
    <m/>
    <n v="579"/>
    <x v="0"/>
    <m/>
    <x v="0"/>
    <n v="132.71029999999999"/>
    <n v="131.18661310700199"/>
    <n v="627.02885398210196"/>
    <n v="0.49181167739999998"/>
  </r>
  <r>
    <n v="550000"/>
    <n v="870000"/>
    <n v="870000"/>
    <x v="1"/>
    <x v="1"/>
    <s v="IR8-11"/>
    <s v="62-304.520 (6), F.A.C."/>
    <n v="0.36"/>
    <n v="0.48"/>
    <s v="Town of Indialantic"/>
    <n v="3.2910377424859999E-2"/>
    <n v="3913.7419111752802"/>
    <n v="11.8769152263847"/>
    <n v="1.57597663728935"/>
    <n v="0.39087376274347002"/>
    <n v="5.1865985945960001E-2"/>
    <n v="128.80272344029899"/>
    <n v="1200"/>
    <s v="Residential, Medium Density-Two-five dwellingunits per acre"/>
    <n v="1200"/>
    <s v="Town of Indialantic              Brevard County"/>
    <s v="Town of Indialantic"/>
    <m/>
    <m/>
    <m/>
    <n v="0"/>
    <n v="1"/>
    <n v="0.39087376274347002"/>
    <n v="5.1865985945960001E-2"/>
    <n v="128.80272344029899"/>
    <m/>
    <n v="-1"/>
    <n v="-1"/>
    <n v="-1"/>
    <n v="-1"/>
    <n v="0"/>
    <m/>
    <m/>
    <s v="North IRL B"/>
    <n v="-1"/>
    <m/>
    <m/>
    <n v="579"/>
    <x v="0"/>
    <m/>
    <x v="0"/>
    <n v="132.71029999999999"/>
    <n v="111.461984996243"/>
    <n v="133.183572245432"/>
    <n v="0.10446287379999999"/>
  </r>
  <r>
    <n v="550000"/>
    <n v="870000"/>
    <n v="870000"/>
    <x v="1"/>
    <x v="1"/>
    <s v="IR8-11"/>
    <s v="62-304.520 (6), F.A.C."/>
    <n v="0.36"/>
    <n v="0.48"/>
    <s v="Town of Indialantic"/>
    <n v="0.11300044477986999"/>
    <n v="3913.7419111752802"/>
    <n v="11.8769152263847"/>
    <n v="1.57597663728935"/>
    <n v="1.3420967031943201"/>
    <n v="0.17808606097638"/>
    <n v="442.25457671643699"/>
    <n v="1410"/>
    <s v="Retail Sales and Services"/>
    <n v="1410"/>
    <s v="Town of Indialantic              Brevard County"/>
    <s v="Town of Indialantic"/>
    <m/>
    <m/>
    <m/>
    <n v="0"/>
    <n v="1"/>
    <n v="1.3420967031943201"/>
    <n v="0.17808606097638"/>
    <n v="442.25457671643699"/>
    <m/>
    <n v="-1"/>
    <n v="-1"/>
    <n v="-1"/>
    <n v="-1"/>
    <n v="0"/>
    <m/>
    <m/>
    <s v="North IRL B"/>
    <n v="-1"/>
    <m/>
    <m/>
    <n v="579"/>
    <x v="0"/>
    <m/>
    <x v="0"/>
    <n v="132.71029999999999"/>
    <n v="109.29426567967801"/>
    <n v="457.29657569148401"/>
    <n v="0.35868173289999999"/>
  </r>
  <r>
    <n v="550000"/>
    <n v="870000"/>
    <n v="870000"/>
    <x v="1"/>
    <x v="1"/>
    <s v="IR8-11"/>
    <s v="62-304.520 (6), F.A.C."/>
    <n v="0.36"/>
    <n v="0.48"/>
    <s v="Town of Indialantic"/>
    <n v="7.5033157945699994E-2"/>
    <n v="3913.7419111752802"/>
    <n v="11.8769152263847"/>
    <n v="1.57597663728935"/>
    <n v="0.89116245608905997"/>
    <n v="0.11825050394447"/>
    <n v="293.66041497993598"/>
    <n v="1430"/>
    <s v="Professional Services"/>
    <n v="1430"/>
    <s v="Town of Indialantic              Brevard County"/>
    <s v="Town of Indialantic"/>
    <m/>
    <m/>
    <m/>
    <n v="0"/>
    <n v="1"/>
    <n v="0.89116245608905997"/>
    <n v="0.11825050394447"/>
    <n v="293.660414979937"/>
    <m/>
    <n v="-1"/>
    <n v="-1"/>
    <n v="-1"/>
    <n v="-1"/>
    <n v="0"/>
    <m/>
    <m/>
    <s v="North IRL B"/>
    <n v="-1"/>
    <m/>
    <m/>
    <n v="579"/>
    <x v="0"/>
    <m/>
    <x v="0"/>
    <n v="132.71029999999999"/>
    <n v="70.729846163462696"/>
    <n v="303.64841712552601"/>
    <n v="0.2381674087"/>
  </r>
  <r>
    <n v="550000"/>
    <n v="870000"/>
    <n v="870000"/>
    <x v="1"/>
    <x v="1"/>
    <s v="IR8-11"/>
    <s v="62-304.520 (6), F.A.C."/>
    <n v="0.36"/>
    <n v="0.48"/>
    <s v="Town of Indialantic"/>
    <n v="0.20591459326771"/>
    <n v="3913.7419111752802"/>
    <n v="11.8769152263847"/>
    <n v="1.57597663728935"/>
    <n v="2.4456301681161898"/>
    <n v="0.32451658826685997"/>
    <n v="805.89657379448397"/>
    <n v="1430"/>
    <s v="Professional Services"/>
    <n v="1430"/>
    <s v="Town of Indialantic              Brevard County"/>
    <s v="Town of Indialantic"/>
    <m/>
    <m/>
    <m/>
    <n v="0"/>
    <n v="1"/>
    <n v="2.4456301681161898"/>
    <n v="0.32451658826685997"/>
    <n v="805.89657379448397"/>
    <m/>
    <n v="-1"/>
    <n v="-1"/>
    <n v="-1"/>
    <n v="-1"/>
    <n v="0"/>
    <m/>
    <m/>
    <s v="North IRL B"/>
    <n v="-1"/>
    <m/>
    <m/>
    <n v="579"/>
    <x v="0"/>
    <m/>
    <x v="0"/>
    <n v="132.71029999999999"/>
    <n v="117.51362011160001"/>
    <n v="833.30679423134995"/>
    <n v="0.65360630480000004"/>
  </r>
  <r>
    <n v="550000"/>
    <n v="870000"/>
    <n v="870000"/>
    <x v="1"/>
    <x v="1"/>
    <s v="IR8-11"/>
    <s v="62-304.520 (6), F.A.C."/>
    <n v="0.36"/>
    <n v="0.48"/>
    <s v="Town of Indialantic"/>
    <n v="3.579625963211E-2"/>
    <n v="3913.7419111752802"/>
    <n v="11.8769152263847"/>
    <n v="1.57597663728935"/>
    <n v="0.42514914107226998"/>
    <n v="5.6414068882550003E-2"/>
    <n v="140.097321585516"/>
    <n v="1410"/>
    <s v="Retail Sales and Services"/>
    <n v="1410"/>
    <s v="Town of Indialantic              Brevard County"/>
    <s v="Town of Indialantic"/>
    <m/>
    <m/>
    <m/>
    <n v="0"/>
    <n v="1"/>
    <n v="0.42514914107226998"/>
    <n v="5.6414068882550003E-2"/>
    <n v="140.097321585515"/>
    <m/>
    <n v="-1"/>
    <n v="-1"/>
    <n v="-1"/>
    <n v="-1"/>
    <n v="0"/>
    <m/>
    <m/>
    <s v="North IRL B"/>
    <n v="-1"/>
    <m/>
    <m/>
    <n v="579"/>
    <x v="0"/>
    <m/>
    <x v="0"/>
    <n v="132.71029999999999"/>
    <n v="54.448090234753799"/>
    <n v="144.862323190117"/>
    <n v="0.11362313189999999"/>
  </r>
  <r>
    <n v="550000"/>
    <n v="870000"/>
    <n v="870000"/>
    <x v="1"/>
    <x v="1"/>
    <s v="IR8-11"/>
    <s v="62-304.520 (6), F.A.C."/>
    <n v="0.36"/>
    <n v="0.48"/>
    <s v="Town of Indialantic"/>
    <n v="1.6641657852999999E-4"/>
    <n v="3913.7419111752802"/>
    <n v="11.8769152263847"/>
    <n v="1.57597663728935"/>
    <n v="1.97651559554E-3"/>
    <n v="2.6226863982999998E-4"/>
    <n v="0.65131153813465004"/>
    <n v="1210"/>
    <s v="Fixed Single Family Units"/>
    <n v="1210"/>
    <s v="Town of Indialantic              Brevard County"/>
    <s v="Town of Indialantic"/>
    <m/>
    <m/>
    <m/>
    <n v="0"/>
    <n v="1"/>
    <n v="1.97651559554E-3"/>
    <n v="2.6226863982999998E-4"/>
    <n v="0.65131153813652998"/>
    <m/>
    <n v="-1"/>
    <n v="-1"/>
    <n v="-1"/>
    <n v="-1"/>
    <n v="0"/>
    <m/>
    <m/>
    <s v="North IRL B"/>
    <n v="-1"/>
    <m/>
    <m/>
    <n v="579"/>
    <x v="0"/>
    <m/>
    <x v="0"/>
    <n v="132.71029999999999"/>
    <n v="4.7060555343887698"/>
    <n v="0.67346399964823001"/>
    <n v="5.2823319999999998E-4"/>
  </r>
  <r>
    <n v="550000"/>
    <n v="870000"/>
    <n v="870000"/>
    <x v="1"/>
    <x v="1"/>
    <s v="IR8-11"/>
    <s v="62-304.520 (6), F.A.C."/>
    <n v="0.36"/>
    <n v="0.48"/>
    <s v="Town of Indialantic"/>
    <n v="0.24740428753964999"/>
    <n v="3849.08674214959"/>
    <n v="9.5641461430011798"/>
    <n v="1.40559330818843"/>
    <n v="2.3662107624343598"/>
    <n v="0.34774981098287"/>
    <n v="952.28056311985904"/>
    <n v="1200"/>
    <s v="Residential, Medium Density-Two-five dwellingunits per acre"/>
    <n v="1200"/>
    <s v="Town of Indialantic              Brevard County"/>
    <s v="Town of Indialantic"/>
    <m/>
    <m/>
    <m/>
    <n v="0"/>
    <n v="1"/>
    <n v="2.3662107624343598"/>
    <n v="0.34774981098287"/>
    <n v="952.28056311985904"/>
    <m/>
    <n v="-1"/>
    <n v="-1"/>
    <n v="-1"/>
    <n v="-1"/>
    <n v="0"/>
    <m/>
    <m/>
    <s v="North IRL B"/>
    <n v="-1"/>
    <m/>
    <m/>
    <n v="579"/>
    <x v="0"/>
    <m/>
    <x v="0"/>
    <n v="132.71029999999999"/>
    <n v="146.327432876063"/>
    <n v="1001.20962995915"/>
    <n v="0.77232811280000002"/>
  </r>
  <r>
    <n v="550000"/>
    <n v="870000"/>
    <n v="870000"/>
    <x v="1"/>
    <x v="1"/>
    <s v="IR8-11"/>
    <s v="62-304.520 (6), F.A.C."/>
    <n v="0.36"/>
    <n v="0.48"/>
    <s v="Town of Indialantic"/>
    <n v="1.027351604159E-2"/>
    <n v="3849.08674214959"/>
    <n v="9.5641461430011798"/>
    <n v="1.40559330818843"/>
    <n v="9.8257408824290002E-2"/>
    <n v="1.4440385399629999E-2"/>
    <n v="39.5436543909683"/>
    <n v="1210"/>
    <s v="Fixed Single Family Units"/>
    <n v="1210"/>
    <s v="Town of Indialantic              Brevard County"/>
    <s v="Town of Indialantic"/>
    <m/>
    <m/>
    <m/>
    <n v="0"/>
    <n v="1"/>
    <n v="9.8257408824290002E-2"/>
    <n v="1.4440385399629999E-2"/>
    <n v="39.543654390969401"/>
    <m/>
    <n v="-1"/>
    <n v="-1"/>
    <n v="-1"/>
    <n v="-1"/>
    <n v="0"/>
    <m/>
    <m/>
    <s v="North IRL B"/>
    <n v="-1"/>
    <m/>
    <m/>
    <n v="579"/>
    <x v="0"/>
    <m/>
    <x v="0"/>
    <n v="132.71029999999999"/>
    <n v="26.4290208104469"/>
    <n v="41.575444373563499"/>
    <n v="3.2071090300000001E-2"/>
  </r>
  <r>
    <n v="550000"/>
    <n v="870000"/>
    <n v="870000"/>
    <x v="1"/>
    <x v="1"/>
    <s v="IR8-11"/>
    <s v="62-304.520 (6), F.A.C."/>
    <n v="0.36"/>
    <n v="0.48"/>
    <s v="Town of Indialantic"/>
    <n v="7.0775436696050006E-2"/>
    <n v="3849.08674214959"/>
    <n v="9.5641461430011798"/>
    <n v="1.40559330818843"/>
    <n v="0.67690661989582002"/>
    <n v="9.9481480204090006E-2"/>
    <n v="272.42079505664401"/>
    <n v="1210"/>
    <s v="Fixed Single Family Units"/>
    <n v="1210"/>
    <s v="Town of Indialantic              Brevard County"/>
    <s v="Town of Indialantic"/>
    <m/>
    <m/>
    <m/>
    <n v="0"/>
    <n v="1"/>
    <n v="0.67690661989582002"/>
    <n v="9.9481480204090006E-2"/>
    <n v="272.42079505664401"/>
    <m/>
    <n v="-1"/>
    <n v="-1"/>
    <n v="-1"/>
    <n v="-1"/>
    <n v="0"/>
    <m/>
    <m/>
    <s v="North IRL B"/>
    <n v="-1"/>
    <m/>
    <m/>
    <n v="579"/>
    <x v="0"/>
    <m/>
    <x v="0"/>
    <n v="132.71029999999999"/>
    <n v="72.054673125453604"/>
    <n v="286.41803054160602"/>
    <n v="0.22094143960000001"/>
  </r>
  <r>
    <n v="550000"/>
    <n v="870000"/>
    <n v="870000"/>
    <x v="1"/>
    <x v="1"/>
    <s v="IR8-11"/>
    <s v="62-304.520 (6), F.A.C."/>
    <n v="0.36"/>
    <n v="0.48"/>
    <s v="Town of Indialantic"/>
    <n v="0.12061886814944001"/>
    <n v="3849.08674214959"/>
    <n v="9.5641461430011798"/>
    <n v="1.40559330818843"/>
    <n v="1.1536164825847099"/>
    <n v="0.16954107391212"/>
    <n v="464.27248624713002"/>
    <n v="1210"/>
    <s v="Fixed Single Family Units"/>
    <n v="1210"/>
    <s v="Town of Indialantic              Brevard County"/>
    <s v="Town of Indialantic"/>
    <m/>
    <m/>
    <m/>
    <n v="0"/>
    <n v="1"/>
    <n v="1.1536164825847099"/>
    <n v="0.16954107391212"/>
    <n v="464.27248624713002"/>
    <m/>
    <n v="-1"/>
    <n v="-1"/>
    <n v="-1"/>
    <n v="-1"/>
    <n v="0"/>
    <m/>
    <m/>
    <s v="North IRL B"/>
    <n v="-1"/>
    <m/>
    <m/>
    <n v="579"/>
    <x v="0"/>
    <m/>
    <x v="0"/>
    <n v="132.71029999999999"/>
    <n v="95.283557608355693"/>
    <n v="488.12724123321198"/>
    <n v="0.37653891830000003"/>
  </r>
  <r>
    <n v="550000"/>
    <n v="870000"/>
    <n v="870000"/>
    <x v="1"/>
    <x v="1"/>
    <s v="IR8-11"/>
    <s v="62-304.520 (6), F.A.C."/>
    <n v="0.36"/>
    <n v="0.48"/>
    <s v="Town of Indialantic"/>
    <n v="3.7537583436360003E-2"/>
    <n v="3849.08674214959"/>
    <n v="9.5641461430011798"/>
    <n v="1.40559330818843"/>
    <n v="0.35901493384043998"/>
    <n v="5.2762576083710003E-2"/>
    <n v="144.48541473722699"/>
    <n v="1210"/>
    <s v="Fixed Single Family Units"/>
    <n v="1210"/>
    <s v="Town of Indialantic              Brevard County"/>
    <s v="Town of Indialantic"/>
    <m/>
    <m/>
    <m/>
    <n v="0"/>
    <n v="1"/>
    <n v="0.35901493384043998"/>
    <n v="5.2762576083710003E-2"/>
    <n v="144.48541473722901"/>
    <m/>
    <n v="-1"/>
    <n v="-1"/>
    <n v="-1"/>
    <n v="-1"/>
    <n v="0"/>
    <m/>
    <m/>
    <s v="North IRL B"/>
    <n v="-1"/>
    <m/>
    <m/>
    <n v="579"/>
    <x v="0"/>
    <m/>
    <x v="0"/>
    <n v="132.71029999999999"/>
    <n v="51.595878814363999"/>
    <n v="151.90921061080999"/>
    <n v="0.1171820071"/>
  </r>
  <r>
    <n v="550000"/>
    <n v="870000"/>
    <n v="870000"/>
    <x v="1"/>
    <x v="1"/>
    <s v="IR8-11"/>
    <s v="62-304.520 (6), F.A.C."/>
    <n v="0.36"/>
    <n v="0.48"/>
    <s v="Town of Indialantic"/>
    <n v="0.1161193500994"/>
    <n v="3849.08674214959"/>
    <n v="9.5641461430011798"/>
    <n v="1.40559330818843"/>
    <n v="1.11058243438101"/>
    <n v="0.16321658145091"/>
    <n v="446.95345097464298"/>
    <n v="1210"/>
    <s v="Fixed Single Family Units"/>
    <n v="1210"/>
    <s v="Town of Indialantic              Brevard County"/>
    <s v="Town of Indialantic"/>
    <m/>
    <m/>
    <m/>
    <n v="0"/>
    <n v="1"/>
    <n v="1.11058243438101"/>
    <n v="0.16321658145091"/>
    <n v="446.95345097464298"/>
    <m/>
    <n v="-1"/>
    <n v="-1"/>
    <n v="-1"/>
    <n v="-1"/>
    <n v="0"/>
    <m/>
    <m/>
    <s v="North IRL B"/>
    <n v="-1"/>
    <m/>
    <m/>
    <n v="579"/>
    <x v="0"/>
    <m/>
    <x v="0"/>
    <n v="132.71029999999999"/>
    <n v="90.493757790474902"/>
    <n v="469.91833771468703"/>
    <n v="0.36249266099999999"/>
  </r>
  <r>
    <n v="550000"/>
    <n v="870000"/>
    <n v="870000"/>
    <x v="1"/>
    <x v="1"/>
    <s v="IR8-11"/>
    <s v="62-304.520 (6), F.A.C."/>
    <n v="0.36"/>
    <n v="0.48"/>
    <s v="Town of Indialantic"/>
    <n v="1.503441165936E-2"/>
    <n v="3849.08674214959"/>
    <n v="9.5641461430011798"/>
    <n v="1.40559330818843"/>
    <n v="0.14379131028417999"/>
    <n v="2.113226842095E-2"/>
    <n v="57.868754594073401"/>
    <n v="1210"/>
    <s v="Fixed Single Family Units"/>
    <n v="1210"/>
    <s v="Town of Indialantic              Brevard County"/>
    <s v="Town of Indialantic"/>
    <m/>
    <m/>
    <m/>
    <n v="0"/>
    <n v="1"/>
    <n v="0.14379131028417999"/>
    <n v="2.113226842095E-2"/>
    <n v="57.8687545940737"/>
    <m/>
    <n v="-1"/>
    <n v="-1"/>
    <n v="-1"/>
    <n v="-1"/>
    <n v="0"/>
    <m/>
    <m/>
    <s v="North IRL B"/>
    <n v="-1"/>
    <m/>
    <m/>
    <n v="579"/>
    <x v="0"/>
    <m/>
    <x v="0"/>
    <n v="132.71029999999999"/>
    <n v="31.994578880680201"/>
    <n v="60.842105380699003"/>
    <n v="4.6933296499999999E-2"/>
  </r>
  <r>
    <n v="550000"/>
    <n v="870000"/>
    <n v="870000"/>
    <x v="1"/>
    <x v="1"/>
    <s v="IR8-11"/>
    <s v="62-304.520 (6), F.A.C."/>
    <n v="0.36"/>
    <n v="0.48"/>
    <s v="Town of Indialantic"/>
    <n v="0.20548348629888999"/>
    <n v="3857.7690414020399"/>
    <n v="9.5843984303164902"/>
    <n v="1.40852464309897"/>
    <n v="1.9694356035390499"/>
    <n v="0.28942855420187003"/>
    <n v="792.70783196322202"/>
    <n v="1200"/>
    <s v="Residential, Medium Density-Two-five dwellingunits per acre"/>
    <n v="1200"/>
    <s v="Town of Indialantic              Brevard County"/>
    <s v="Town of Indialantic"/>
    <m/>
    <m/>
    <m/>
    <n v="0"/>
    <n v="1"/>
    <n v="1.9694356035390499"/>
    <n v="0.28942855420187003"/>
    <n v="792.70783196322202"/>
    <m/>
    <n v="-1"/>
    <n v="-1"/>
    <n v="-1"/>
    <n v="-1"/>
    <n v="0"/>
    <m/>
    <m/>
    <s v="North IRL B"/>
    <n v="-1"/>
    <m/>
    <m/>
    <n v="579"/>
    <x v="0"/>
    <m/>
    <x v="0"/>
    <n v="132.71029999999999"/>
    <n v="139.032459183763"/>
    <n v="831.56216622580996"/>
    <n v="0.64290983940000002"/>
  </r>
  <r>
    <n v="550000"/>
    <n v="870000"/>
    <n v="870000"/>
    <x v="1"/>
    <x v="1"/>
    <s v="IR8-11"/>
    <s v="62-304.520 (6), F.A.C."/>
    <n v="0.36"/>
    <n v="0.48"/>
    <s v="Town of Indialantic"/>
    <n v="5.5052407170919998E-2"/>
    <n v="3857.7690414020399"/>
    <n v="9.5843984303164902"/>
    <n v="1.40852464309897"/>
    <n v="0.52764420487413"/>
    <n v="7.7542672162160001E-2"/>
    <n v="212.37947203864601"/>
    <n v="1210"/>
    <s v="Fixed Single Family Units"/>
    <n v="1210"/>
    <s v="Town of Indialantic              Brevard County"/>
    <s v="Town of Indialantic"/>
    <m/>
    <m/>
    <m/>
    <n v="0"/>
    <n v="1"/>
    <n v="0.52764420487413"/>
    <n v="7.7542672162160001E-2"/>
    <n v="212.37947203864499"/>
    <m/>
    <n v="-1"/>
    <n v="-1"/>
    <n v="-1"/>
    <n v="-1"/>
    <n v="0"/>
    <m/>
    <m/>
    <s v="North IRL B"/>
    <n v="-1"/>
    <m/>
    <m/>
    <n v="579"/>
    <x v="0"/>
    <m/>
    <x v="0"/>
    <n v="132.71029999999999"/>
    <n v="60.604610483009502"/>
    <n v="222.78918752822901"/>
    <n v="0.17224612489999999"/>
  </r>
  <r>
    <n v="550000"/>
    <n v="870000"/>
    <n v="870000"/>
    <x v="1"/>
    <x v="1"/>
    <s v="IR8-11"/>
    <s v="62-304.520 (6), F.A.C."/>
    <n v="0.36"/>
    <n v="0.48"/>
    <s v="Town of Indialantic"/>
    <n v="4.8458238681250002E-2"/>
    <n v="3857.7690414020399"/>
    <n v="9.5843984303164902"/>
    <n v="1.40852464309897"/>
    <n v="0.46444306675248997"/>
    <n v="6.8254623343710005E-2"/>
    <n v="186.94069298540501"/>
    <n v="1210"/>
    <s v="Fixed Single Family Units"/>
    <n v="1210"/>
    <s v="Town of Indialantic              Brevard County"/>
    <s v="Town of Indialantic"/>
    <m/>
    <m/>
    <m/>
    <n v="0"/>
    <n v="1"/>
    <n v="0.46444306675248997"/>
    <n v="6.8254623343710005E-2"/>
    <n v="186.940692985406"/>
    <m/>
    <n v="-1"/>
    <n v="-1"/>
    <n v="-1"/>
    <n v="-1"/>
    <n v="0"/>
    <m/>
    <m/>
    <s v="North IRL B"/>
    <n v="-1"/>
    <m/>
    <m/>
    <n v="579"/>
    <x v="0"/>
    <m/>
    <x v="0"/>
    <n v="132.71029999999999"/>
    <n v="75.164307364812302"/>
    <n v="196.10353442541799"/>
    <n v="0.15161451170000001"/>
  </r>
  <r>
    <n v="550000"/>
    <n v="870000"/>
    <n v="870000"/>
    <x v="1"/>
    <x v="1"/>
    <s v="IR8-11"/>
    <s v="62-304.520 (6), F.A.C."/>
    <n v="0.36"/>
    <n v="0.48"/>
    <s v="Town of Indialantic"/>
    <n v="0.13380620832562001"/>
    <n v="3857.7690414020399"/>
    <n v="9.5843984303164902"/>
    <n v="1.40852464309897"/>
    <n v="1.2824520130427599"/>
    <n v="0.18846934182628"/>
    <n v="516.19344802600403"/>
    <n v="1210"/>
    <s v="Fixed Single Family Units"/>
    <n v="1210"/>
    <s v="Town of Indialantic              Brevard County"/>
    <s v="Town of Indialantic"/>
    <m/>
    <m/>
    <m/>
    <n v="0"/>
    <n v="1"/>
    <n v="1.2824520130427599"/>
    <n v="0.18846934182628"/>
    <n v="516.19344802600403"/>
    <m/>
    <n v="-1"/>
    <n v="-1"/>
    <n v="-1"/>
    <n v="-1"/>
    <n v="0"/>
    <m/>
    <m/>
    <s v="North IRL B"/>
    <n v="-1"/>
    <m/>
    <m/>
    <n v="579"/>
    <x v="0"/>
    <m/>
    <x v="0"/>
    <n v="132.71029999999999"/>
    <n v="94.451753796197707"/>
    <n v="541.49451351956395"/>
    <n v="0.41864837630000001"/>
  </r>
  <r>
    <n v="550000"/>
    <n v="870000"/>
    <n v="870000"/>
    <x v="1"/>
    <x v="1"/>
    <s v="IR8-11"/>
    <s v="62-304.520 (6), F.A.C."/>
    <n v="0.36"/>
    <n v="0.48"/>
    <s v="Town of Indialantic"/>
    <n v="4.8252085520000002E-4"/>
    <n v="3857.7690414020399"/>
    <n v="9.5843984303164902"/>
    <n v="1.40852464309897"/>
    <n v="4.62467212722E-3"/>
    <n v="6.7964251535999995E-4"/>
    <n v="1.8614540170406799"/>
    <n v="1210"/>
    <s v="Fixed Single Family Units"/>
    <n v="1210"/>
    <s v="Town of Indialantic              Brevard County"/>
    <s v="Town of Indialantic"/>
    <m/>
    <m/>
    <m/>
    <n v="0"/>
    <n v="1"/>
    <n v="4.62467212722E-3"/>
    <n v="6.7964251535999995E-4"/>
    <n v="1.8614540170388301"/>
    <m/>
    <n v="-1"/>
    <n v="-1"/>
    <n v="-1"/>
    <n v="-1"/>
    <n v="0"/>
    <m/>
    <m/>
    <s v="North IRL B"/>
    <n v="-1"/>
    <m/>
    <m/>
    <n v="579"/>
    <x v="0"/>
    <m/>
    <x v="0"/>
    <n v="132.71029999999999"/>
    <n v="7.9151783608213098"/>
    <n v="1.9526926218263501"/>
    <n v="1.5096951E-3"/>
  </r>
  <r>
    <n v="550000"/>
    <n v="870000"/>
    <n v="870000"/>
    <x v="1"/>
    <x v="1"/>
    <s v="IR8-11"/>
    <s v="62-304.520 (6), F.A.C."/>
    <n v="0.36"/>
    <n v="0.48"/>
    <s v="Town of Indialantic"/>
    <n v="4.8237645687000002E-4"/>
    <n v="3857.7690414020399"/>
    <n v="9.5843984303164902"/>
    <n v="1.40852464309897"/>
    <n v="4.6232881560800002E-3"/>
    <n v="6.7943912675000003E-4"/>
    <n v="1.86089696162972"/>
    <n v="1210"/>
    <s v="Fixed Single Family Units"/>
    <n v="1210"/>
    <s v="Town of Indialantic              Brevard County"/>
    <s v="Town of Indialantic"/>
    <m/>
    <m/>
    <m/>
    <n v="0"/>
    <n v="1"/>
    <n v="4.6232881560800002E-3"/>
    <n v="6.7943912675000003E-4"/>
    <n v="1.86089696162935"/>
    <m/>
    <n v="-1"/>
    <n v="-1"/>
    <n v="-1"/>
    <n v="-1"/>
    <n v="0"/>
    <m/>
    <m/>
    <s v="North IRL B"/>
    <n v="-1"/>
    <m/>
    <m/>
    <n v="579"/>
    <x v="0"/>
    <m/>
    <x v="0"/>
    <n v="132.71029999999999"/>
    <n v="7.6033591246370804"/>
    <n v="1.9521082625147099"/>
    <n v="1.5092433000000001E-3"/>
  </r>
  <r>
    <n v="550000"/>
    <n v="870000"/>
    <n v="870000"/>
    <x v="1"/>
    <x v="1"/>
    <s v="IR8-11"/>
    <s v="62-304.520 (6), F.A.C."/>
    <n v="0.36"/>
    <n v="0.48"/>
    <s v="Town of Indialantic"/>
    <n v="0.17399821585611999"/>
    <n v="3857.7690414020399"/>
    <n v="9.5843984303164902"/>
    <n v="1.40852464309897"/>
    <n v="1.6676682269293199"/>
    <n v="0.2450807748886"/>
    <n v="671.24493038895298"/>
    <n v="1210"/>
    <s v="Fixed Single Family Units"/>
    <n v="1210"/>
    <s v="Town of Indialantic              Brevard County"/>
    <s v="Town of Indialantic"/>
    <m/>
    <m/>
    <m/>
    <n v="0"/>
    <n v="1"/>
    <n v="1.6676682269293199"/>
    <n v="0.2450807748886"/>
    <n v="671.24493038895298"/>
    <m/>
    <n v="-1"/>
    <n v="-1"/>
    <n v="-1"/>
    <n v="-1"/>
    <n v="0"/>
    <m/>
    <m/>
    <s v="North IRL B"/>
    <n v="-1"/>
    <m/>
    <m/>
    <n v="579"/>
    <x v="0"/>
    <m/>
    <x v="0"/>
    <n v="132.71029999999999"/>
    <n v="108.22871068552099"/>
    <n v="704.14579732350398"/>
    <n v="0.5443997813"/>
  </r>
  <r>
    <n v="550000"/>
    <n v="870000"/>
    <n v="870000"/>
    <x v="1"/>
    <x v="1"/>
    <s v="IR8-11"/>
    <s v="62-304.520 (6), F.A.C."/>
    <n v="0.36"/>
    <n v="0.48"/>
    <s v="Town of Indialantic"/>
    <n v="0.24260720536506999"/>
    <n v="3855.6860410942099"/>
    <n v="9.5795152676305708"/>
    <n v="1.40781696483257"/>
    <n v="2.3240594278319602"/>
    <n v="0.34154653950357"/>
    <n v="935.41721519501095"/>
    <n v="1200"/>
    <s v="Residential, Medium Density-Two-five dwellingunits per acre"/>
    <n v="1200"/>
    <s v="Town of Indialantic              Brevard County"/>
    <s v="Town of Indialantic"/>
    <m/>
    <m/>
    <m/>
    <n v="0"/>
    <n v="1"/>
    <n v="2.3240594278319602"/>
    <n v="0.34154653950357"/>
    <n v="935.41721519501095"/>
    <m/>
    <n v="-1"/>
    <n v="-1"/>
    <n v="-1"/>
    <n v="-1"/>
    <n v="0"/>
    <m/>
    <m/>
    <s v="North IRL B"/>
    <n v="-1"/>
    <m/>
    <m/>
    <n v="579"/>
    <x v="0"/>
    <m/>
    <x v="0"/>
    <n v="132.71029999999999"/>
    <n v="140.64378925669899"/>
    <n v="981.79652715218697"/>
    <n v="0.75865143160000004"/>
  </r>
  <r>
    <n v="550000"/>
    <n v="870000"/>
    <n v="870000"/>
    <x v="1"/>
    <x v="1"/>
    <s v="IR8-11"/>
    <s v="62-304.520 (6), F.A.C."/>
    <n v="0.36"/>
    <n v="0.48"/>
    <s v="Town of Indialantic"/>
    <n v="2.5620596029050001E-2"/>
    <n v="3855.6860410942099"/>
    <n v="9.5795152676305708"/>
    <n v="1.40781696483257"/>
    <n v="0.24543289082610001"/>
    <n v="3.606910973882E-2"/>
    <n v="98.784974473733399"/>
    <n v="1210"/>
    <s v="Fixed Single Family Units"/>
    <n v="1210"/>
    <s v="Town of Indialantic              Brevard County"/>
    <s v="Town of Indialantic"/>
    <m/>
    <m/>
    <m/>
    <n v="0"/>
    <n v="1"/>
    <n v="0.24543289082610001"/>
    <n v="3.606910973882E-2"/>
    <n v="98.784974473733399"/>
    <m/>
    <n v="-1"/>
    <n v="-1"/>
    <n v="-1"/>
    <n v="-1"/>
    <n v="0"/>
    <m/>
    <m/>
    <s v="North IRL B"/>
    <n v="-1"/>
    <m/>
    <m/>
    <n v="579"/>
    <x v="0"/>
    <m/>
    <x v="0"/>
    <n v="132.71029999999999"/>
    <n v="41.362651783809604"/>
    <n v="103.682873585889"/>
    <n v="8.0117578600000003E-2"/>
  </r>
  <r>
    <n v="550000"/>
    <n v="870000"/>
    <n v="870000"/>
    <x v="1"/>
    <x v="1"/>
    <s v="IR8-11"/>
    <s v="62-304.520 (6), F.A.C."/>
    <n v="0.36"/>
    <n v="0.48"/>
    <s v="Town of Indialantic"/>
    <n v="2.5157094933699999E-3"/>
    <n v="3855.6860410942099"/>
    <n v="9.5795152676305708"/>
    <n v="1.40781696483257"/>
    <n v="2.409927750074E-2"/>
    <n v="3.54165850336E-3"/>
    <n v="9.6997859770696007"/>
    <n v="1210"/>
    <s v="Fixed Single Family Units"/>
    <n v="1210"/>
    <s v="Town of Indialantic              Brevard County"/>
    <s v="Town of Indialantic"/>
    <m/>
    <m/>
    <m/>
    <n v="0"/>
    <n v="1"/>
    <n v="2.409927750074E-2"/>
    <n v="3.54165850336E-3"/>
    <n v="9.6997859770705599"/>
    <m/>
    <n v="-1"/>
    <n v="-1"/>
    <n v="-1"/>
    <n v="-1"/>
    <n v="0"/>
    <m/>
    <m/>
    <s v="North IRL B"/>
    <n v="-1"/>
    <m/>
    <m/>
    <n v="579"/>
    <x v="0"/>
    <m/>
    <x v="0"/>
    <n v="132.71029999999999"/>
    <n v="18.191408287655001"/>
    <n v="10.1807151201744"/>
    <n v="7.8668174999999996E-3"/>
  </r>
  <r>
    <n v="550000"/>
    <n v="870000"/>
    <n v="870000"/>
    <x v="1"/>
    <x v="1"/>
    <s v="IR8-11"/>
    <s v="62-304.520 (6), F.A.C."/>
    <n v="0.36"/>
    <n v="0.48"/>
    <s v="Town of Indialantic"/>
    <n v="0.19923220982383"/>
    <n v="3855.6860410942099"/>
    <n v="9.5795152676305708"/>
    <n v="1.40781696483257"/>
    <n v="1.9085479958111899"/>
    <n v="0.28048248493106998"/>
    <n v="768.17685035410898"/>
    <n v="1210"/>
    <s v="Fixed Single Family Units"/>
    <n v="1210"/>
    <s v="Town of Indialantic              Brevard County"/>
    <s v="Town of Indialantic"/>
    <m/>
    <m/>
    <m/>
    <n v="0"/>
    <n v="1"/>
    <n v="1.9085479958111899"/>
    <n v="0.28048248493106998"/>
    <n v="768.17685035410898"/>
    <m/>
    <n v="-1"/>
    <n v="-1"/>
    <n v="-1"/>
    <n v="-1"/>
    <n v="0"/>
    <m/>
    <m/>
    <s v="North IRL B"/>
    <n v="-1"/>
    <m/>
    <m/>
    <n v="579"/>
    <x v="0"/>
    <m/>
    <x v="0"/>
    <n v="132.71029999999999"/>
    <n v="110.84309779247999"/>
    <n v="806.26414787452802"/>
    <n v="0.62301447720000003"/>
  </r>
  <r>
    <n v="550000"/>
    <n v="870000"/>
    <n v="870000"/>
    <x v="1"/>
    <x v="1"/>
    <s v="IR8-11"/>
    <s v="62-304.520 (6), F.A.C."/>
    <n v="0.36"/>
    <n v="0.48"/>
    <s v="Town of Indialantic"/>
    <n v="1.6488248522889999E-2"/>
    <n v="3855.6860410942099"/>
    <n v="9.5795152676305708"/>
    <n v="1.40781696483257"/>
    <n v="0.15794942846158"/>
    <n v="2.321243599091E-2"/>
    <n v="63.573509671830003"/>
    <n v="1210"/>
    <s v="Fixed Single Family Units"/>
    <n v="1210"/>
    <s v="Town of Indialantic              Brevard County"/>
    <s v="Town of Indialantic"/>
    <m/>
    <m/>
    <m/>
    <n v="0"/>
    <n v="1"/>
    <n v="0.15794942846158"/>
    <n v="2.321243599091E-2"/>
    <n v="63.573509671830003"/>
    <m/>
    <n v="-1"/>
    <n v="-1"/>
    <n v="-1"/>
    <n v="-1"/>
    <n v="0"/>
    <m/>
    <m/>
    <s v="North IRL B"/>
    <n v="-1"/>
    <m/>
    <m/>
    <n v="579"/>
    <x v="0"/>
    <m/>
    <x v="0"/>
    <n v="132.71029999999999"/>
    <n v="49.763410230165"/>
    <n v="66.725574429016902"/>
    <n v="5.1560024099999997E-2"/>
  </r>
  <r>
    <n v="550000"/>
    <n v="870000"/>
    <n v="870000"/>
    <x v="1"/>
    <x v="1"/>
    <s v="IR8-11"/>
    <s v="62-304.520 (6), F.A.C."/>
    <n v="0.36"/>
    <n v="0.48"/>
    <s v="Town of Indialantic"/>
    <n v="0.10358002451911"/>
    <n v="3855.6860410942099"/>
    <n v="9.5795152676305708"/>
    <n v="1.40781696483257"/>
    <n v="0.99224642630237003"/>
    <n v="0.14582171573576999"/>
    <n v="399.37205467453202"/>
    <n v="1210"/>
    <s v="Fixed Single Family Units"/>
    <n v="1210"/>
    <s v="Town of Indialantic              Brevard County"/>
    <s v="Town of Indialantic"/>
    <m/>
    <m/>
    <m/>
    <n v="0"/>
    <n v="1"/>
    <n v="0.99224642630237003"/>
    <n v="0.14582171573576999"/>
    <n v="399.37205467453202"/>
    <m/>
    <n v="-1"/>
    <n v="-1"/>
    <n v="-1"/>
    <n v="-1"/>
    <n v="0"/>
    <m/>
    <m/>
    <s v="North IRL B"/>
    <n v="-1"/>
    <m/>
    <m/>
    <n v="579"/>
    <x v="0"/>
    <m/>
    <x v="0"/>
    <n v="132.71029999999999"/>
    <n v="83.132054112918695"/>
    <n v="419.17348745751298"/>
    <n v="0.32390272069999998"/>
  </r>
  <r>
    <n v="550000"/>
    <n v="870000"/>
    <n v="870000"/>
    <x v="1"/>
    <x v="1"/>
    <s v="IR8-11"/>
    <s v="62-304.520 (6), F.A.C."/>
    <n v="0.36"/>
    <n v="0.48"/>
    <s v="Town of Indialantic"/>
    <n v="2.7719460075650001E-2"/>
    <n v="3855.6860410942099"/>
    <n v="9.5795152676305708"/>
    <n v="1.40781696483257"/>
    <n v="0.26553899100519002"/>
    <n v="3.9023926150500002E-2"/>
    <n v="106.87753528036301"/>
    <n v="1210"/>
    <s v="Fixed Single Family Units"/>
    <n v="1210"/>
    <s v="Town of Indialantic              Brevard County"/>
    <s v="Town of Indialantic"/>
    <m/>
    <m/>
    <m/>
    <n v="0"/>
    <n v="1"/>
    <n v="0.26553899100519002"/>
    <n v="3.9023926150500002E-2"/>
    <n v="106.877535280362"/>
    <m/>
    <n v="-1"/>
    <n v="-1"/>
    <n v="-1"/>
    <n v="-1"/>
    <n v="0"/>
    <m/>
    <m/>
    <s v="North IRL B"/>
    <n v="-1"/>
    <m/>
    <m/>
    <n v="579"/>
    <x v="0"/>
    <m/>
    <x v="0"/>
    <n v="132.71029999999999"/>
    <n v="60.327222315671399"/>
    <n v="112.17667503261499"/>
    <n v="8.6680888299999995E-2"/>
  </r>
  <r>
    <n v="550000"/>
    <n v="870000"/>
    <n v="870000"/>
    <x v="1"/>
    <x v="1"/>
    <s v="IR8-11"/>
    <s v="62-304.520 (6), F.A.C."/>
    <n v="0.36"/>
    <n v="0.48"/>
    <s v="Town of Indialantic"/>
    <n v="0.17098310510796999"/>
    <n v="3846.05265972917"/>
    <n v="9.5568347559995797"/>
    <n v="1.4045265509937399"/>
    <n v="1.63405728158457"/>
    <n v="0.24015031089548999"/>
    <n v="657.610026169261"/>
    <n v="1200"/>
    <s v="Residential, Medium Density-Two-five dwellingunits per acre"/>
    <n v="1200"/>
    <s v="Town of Indialantic              Brevard County"/>
    <s v="Town of Indialantic"/>
    <m/>
    <m/>
    <m/>
    <n v="0"/>
    <n v="1"/>
    <n v="1.63405728158457"/>
    <n v="0.24015031089548999"/>
    <n v="663.17554264405305"/>
    <m/>
    <n v="-1"/>
    <n v="-1"/>
    <n v="-1"/>
    <n v="-1"/>
    <n v="0"/>
    <m/>
    <m/>
    <s v="North IRL B"/>
    <n v="-1"/>
    <m/>
    <m/>
    <n v="579"/>
    <x v="0"/>
    <m/>
    <x v="0"/>
    <n v="132.71029999999999"/>
    <n v="119.224866078202"/>
    <n v="691.94407702808405"/>
    <n v="0.53785526569999997"/>
  </r>
  <r>
    <n v="550000"/>
    <n v="870000"/>
    <n v="870000"/>
    <x v="1"/>
    <x v="1"/>
    <s v="IR8-11"/>
    <s v="62-304.520 (6), F.A.C."/>
    <n v="0.36"/>
    <n v="0.48"/>
    <s v="Town of Indialantic"/>
    <n v="3.6903898757839997E-2"/>
    <n v="3846.05265972917"/>
    <n v="9.5568347559995797"/>
    <n v="1.4045265509937399"/>
    <n v="0.35268446228082001"/>
    <n v="5.1832505640570001E-2"/>
    <n v="141.93433797197"/>
    <n v="1210"/>
    <s v="Fixed Single Family Units"/>
    <n v="1210"/>
    <s v="Town of Indialantic              Brevard County"/>
    <s v="Town of Indialantic"/>
    <m/>
    <m/>
    <m/>
    <n v="0"/>
    <n v="1"/>
    <n v="0.35268446228082001"/>
    <n v="5.1832505640570001E-2"/>
    <n v="141.93433797197"/>
    <m/>
    <n v="-1"/>
    <n v="-1"/>
    <n v="-1"/>
    <n v="-1"/>
    <n v="0"/>
    <m/>
    <m/>
    <s v="North IRL B"/>
    <n v="-1"/>
    <m/>
    <m/>
    <n v="579"/>
    <x v="0"/>
    <m/>
    <x v="0"/>
    <n v="132.71029999999999"/>
    <n v="54.098422751779701"/>
    <n v="149.344779699768"/>
    <n v="0.1151130073"/>
  </r>
  <r>
    <n v="550000"/>
    <n v="870000"/>
    <n v="870000"/>
    <x v="1"/>
    <x v="1"/>
    <s v="IR8-11"/>
    <s v="62-304.520 (6), F.A.C."/>
    <n v="0.36"/>
    <n v="0.48"/>
    <s v="Town of Indialantic"/>
    <n v="2.881091982602E-2"/>
    <n v="3846.05265972917"/>
    <n v="9.5568347559995797"/>
    <n v="1.4045265509937399"/>
    <n v="0.27534119994562001"/>
    <n v="4.0465701854190003E-2"/>
    <n v="110.808314826108"/>
    <n v="1200"/>
    <s v="Residential, Medium Density-Two-five dwellingunits per acre"/>
    <n v="1200"/>
    <s v="Town of Indialantic              Brevard County"/>
    <s v="Town of Indialantic"/>
    <m/>
    <m/>
    <m/>
    <n v="0"/>
    <n v="1"/>
    <n v="0.27534119994562001"/>
    <n v="4.0465701854190003E-2"/>
    <n v="110.808314826108"/>
    <m/>
    <n v="-1"/>
    <n v="-1"/>
    <n v="-1"/>
    <n v="-1"/>
    <n v="0"/>
    <m/>
    <m/>
    <s v="North IRL B"/>
    <n v="-1"/>
    <m/>
    <m/>
    <n v="579"/>
    <x v="0"/>
    <m/>
    <x v="0"/>
    <n v="132.71029999999999"/>
    <n v="55.391330916408997"/>
    <n v="116.59365593318"/>
    <n v="8.9868868500000004E-2"/>
  </r>
  <r>
    <n v="550000"/>
    <n v="870000"/>
    <n v="870000"/>
    <x v="1"/>
    <x v="1"/>
    <s v="IR8-11"/>
    <s v="62-304.520 (6), F.A.C."/>
    <n v="0.36"/>
    <n v="0.48"/>
    <s v="Town of Indialantic"/>
    <n v="0.33812445598805002"/>
    <n v="3846.05265972917"/>
    <n v="9.5568347559995797"/>
    <n v="1.4045265509937399"/>
    <n v="3.23139955284012"/>
    <n v="0.47490477597553998"/>
    <n v="1300.44446327235"/>
    <n v="1210"/>
    <s v="Fixed Single Family Units"/>
    <n v="1210"/>
    <s v="Town of Indialantic              Brevard County"/>
    <s v="Town of Indialantic"/>
    <m/>
    <m/>
    <m/>
    <n v="0"/>
    <n v="1"/>
    <n v="3.23139955284012"/>
    <n v="0.47490477597553998"/>
    <n v="1308.5411253555301"/>
    <m/>
    <n v="-1"/>
    <n v="-1"/>
    <n v="-1"/>
    <n v="-1"/>
    <n v="0"/>
    <m/>
    <m/>
    <s v="North IRL B"/>
    <n v="-1"/>
    <m/>
    <m/>
    <n v="579"/>
    <x v="0"/>
    <m/>
    <x v="0"/>
    <n v="132.71029999999999"/>
    <n v="148.73554570431901"/>
    <n v="1368.3411262857801"/>
    <n v="1.0612661194999999"/>
  </r>
  <r>
    <n v="550000"/>
    <n v="870000"/>
    <n v="870000"/>
    <x v="1"/>
    <x v="1"/>
    <s v="IR8-11"/>
    <s v="62-304.520 (6), F.A.C."/>
    <n v="0.36"/>
    <n v="0.48"/>
    <s v="Town of Indialantic"/>
    <n v="8.0155245213400002E-3"/>
    <n v="3846.05265972917"/>
    <n v="9.5568347559995797"/>
    <n v="1.4045265509937399"/>
    <n v="7.6603043333170001E-2"/>
    <n v="1.125801701037E-2"/>
    <n v="30.828129404451001"/>
    <n v="1210"/>
    <s v="Fixed Single Family Units"/>
    <n v="1210"/>
    <s v="Town of Indialantic              Brevard County"/>
    <s v="Town of Indialantic"/>
    <m/>
    <m/>
    <m/>
    <n v="0"/>
    <n v="1"/>
    <n v="7.6603043333170001E-2"/>
    <n v="1.125801701037E-2"/>
    <n v="30.828129404450699"/>
    <m/>
    <n v="-1"/>
    <n v="-1"/>
    <n v="-1"/>
    <n v="-1"/>
    <n v="0"/>
    <m/>
    <m/>
    <s v="North IRL B"/>
    <n v="-1"/>
    <m/>
    <m/>
    <n v="579"/>
    <x v="0"/>
    <m/>
    <x v="0"/>
    <n v="132.71029999999999"/>
    <n v="32.475890900644899"/>
    <n v="32.437676888117402"/>
    <n v="2.5002538000000001E-2"/>
  </r>
  <r>
    <n v="550000"/>
    <n v="870000"/>
    <n v="870000"/>
    <x v="1"/>
    <x v="1"/>
    <s v="IR8-11"/>
    <s v="62-304.520 (6), F.A.C."/>
    <n v="0.36"/>
    <n v="0.48"/>
    <s v="Town of Indialantic"/>
    <n v="0.34980601143133999"/>
    <n v="3853.6754354047298"/>
    <n v="9.5747508236255694"/>
    <n v="1.4071246491204801"/>
    <n v="3.3493053960614798"/>
    <n v="0.49222066109557"/>
    <n v="1348.03883340989"/>
    <n v="1200"/>
    <s v="Residential, Medium Density-Two-five dwellingunits per acre"/>
    <n v="1200"/>
    <s v="Town of Indialantic              Brevard County"/>
    <s v="Town of Indialantic"/>
    <m/>
    <m/>
    <m/>
    <n v="0"/>
    <n v="1"/>
    <n v="3.3493053960614798"/>
    <n v="0.49222066109557"/>
    <n v="1348.03883340989"/>
    <m/>
    <n v="-1"/>
    <n v="-1"/>
    <n v="-1"/>
    <n v="-1"/>
    <n v="0"/>
    <m/>
    <m/>
    <s v="North IRL B"/>
    <n v="-1"/>
    <m/>
    <m/>
    <n v="579"/>
    <x v="0"/>
    <m/>
    <x v="0"/>
    <n v="132.71029999999999"/>
    <n v="204.17064413835499"/>
    <n v="1415.6147039550799"/>
    <n v="1.0932999459999999"/>
  </r>
  <r>
    <n v="550000"/>
    <n v="870000"/>
    <n v="870000"/>
    <x v="1"/>
    <x v="1"/>
    <s v="IR8-11"/>
    <s v="62-304.520 (6), F.A.C."/>
    <n v="0.36"/>
    <n v="0.48"/>
    <s v="Town of Indialantic"/>
    <n v="0.21065228702941"/>
    <n v="3853.6754354047298"/>
    <n v="9.5747508236255694"/>
    <n v="1.4071246491204801"/>
    <n v="2.0169431587334801"/>
    <n v="0.29641402547269002"/>
    <n v="811.78554393707702"/>
    <n v="1210"/>
    <s v="Fixed Single Family Units"/>
    <n v="1210"/>
    <s v="Town of Indialantic              Brevard County"/>
    <s v="Town of Indialantic"/>
    <m/>
    <m/>
    <m/>
    <n v="0"/>
    <n v="1"/>
    <n v="2.0169431587334801"/>
    <n v="0.29641402547269002"/>
    <n v="811.78554393707702"/>
    <m/>
    <n v="-1"/>
    <n v="-1"/>
    <n v="-1"/>
    <n v="-1"/>
    <n v="0"/>
    <m/>
    <m/>
    <s v="North IRL B"/>
    <n v="-1"/>
    <m/>
    <m/>
    <n v="579"/>
    <x v="0"/>
    <m/>
    <x v="0"/>
    <n v="132.71029999999999"/>
    <n v="120.482224700033"/>
    <n v="852.47956065822905"/>
    <n v="0.65838243630000004"/>
  </r>
  <r>
    <n v="550000"/>
    <n v="870000"/>
    <n v="870000"/>
    <x v="1"/>
    <x v="1"/>
    <s v="IR8-11"/>
    <s v="62-304.520 (6), F.A.C."/>
    <n v="0.36"/>
    <n v="0.48"/>
    <s v="Town of Indialantic"/>
    <n v="4.6441081742680003E-2"/>
    <n v="3853.6754354047298"/>
    <n v="9.5747508236255694"/>
    <n v="1.4071246491204801"/>
    <n v="0.44466178566586001"/>
    <n v="6.5348390851950003E-2"/>
    <n v="178.96885590542001"/>
    <n v="1210"/>
    <s v="Fixed Single Family Units"/>
    <n v="1210"/>
    <s v="Town of Indialantic              Brevard County"/>
    <s v="Town of Indialantic"/>
    <m/>
    <m/>
    <m/>
    <n v="0"/>
    <n v="1"/>
    <n v="0.44466178566586001"/>
    <n v="6.5348390851950003E-2"/>
    <n v="178.968855905418"/>
    <m/>
    <n v="-1"/>
    <n v="-1"/>
    <n v="-1"/>
    <n v="-1"/>
    <n v="0"/>
    <m/>
    <m/>
    <s v="North IRL B"/>
    <n v="-1"/>
    <m/>
    <m/>
    <n v="579"/>
    <x v="0"/>
    <m/>
    <x v="0"/>
    <n v="132.71029999999999"/>
    <n v="62.283253588150302"/>
    <n v="187.94038991359801"/>
    <n v="0.1451491127"/>
  </r>
  <r>
    <n v="550000"/>
    <n v="870000"/>
    <n v="870000"/>
    <x v="1"/>
    <x v="1"/>
    <s v="IR8-11"/>
    <s v="62-304.520 (6), F.A.C."/>
    <n v="0.36"/>
    <n v="0.48"/>
    <s v="Town of Indialantic"/>
    <n v="1.0864073510489999E-2"/>
    <n v="3853.6754354047298"/>
    <n v="9.5747508236255694"/>
    <n v="1.4071246491204801"/>
    <n v="0.10402079679249"/>
    <n v="1.5287105626460001E-2"/>
    <n v="41.866613215806602"/>
    <n v="1210"/>
    <s v="Fixed Single Family Units"/>
    <n v="1210"/>
    <s v="Town of Indialantic              Brevard County"/>
    <s v="Town of Indialantic"/>
    <m/>
    <m/>
    <m/>
    <n v="0"/>
    <n v="1"/>
    <n v="0.10402079679249"/>
    <n v="1.5287105626460001E-2"/>
    <n v="41.866613215808101"/>
    <m/>
    <n v="-1"/>
    <n v="-1"/>
    <n v="-1"/>
    <n v="-1"/>
    <n v="0"/>
    <m/>
    <m/>
    <s v="North IRL B"/>
    <n v="-1"/>
    <m/>
    <m/>
    <n v="579"/>
    <x v="0"/>
    <m/>
    <x v="0"/>
    <n v="132.71029999999999"/>
    <n v="37.235739461132503"/>
    <n v="43.965345659353602"/>
    <n v="3.3955079700000002E-2"/>
  </r>
  <r>
    <n v="550000"/>
    <n v="870000"/>
    <n v="870000"/>
    <x v="1"/>
    <x v="1"/>
    <s v="IR8-11"/>
    <s v="62-304.520 (6), F.A.C."/>
    <n v="0.36"/>
    <n v="0.48"/>
    <s v="Town of Indialantic"/>
    <n v="3.221454610334E-2"/>
    <n v="3869.55079291111"/>
    <n v="10.2748918446042"/>
    <n v="1.7348802619483299"/>
    <n v="0.33100097703490999"/>
    <n v="5.5888380182320001E-2"/>
    <n v="124.655822417482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33100097703490999"/>
    <n v="5.5888380182320001E-2"/>
    <n v="124.655822417482"/>
    <m/>
    <n v="-1"/>
    <n v="-1"/>
    <n v="-1"/>
    <n v="-1"/>
    <n v="0"/>
    <m/>
    <m/>
    <s v="North IRL B"/>
    <n v="-1"/>
    <m/>
    <m/>
    <n v="579"/>
    <x v="0"/>
    <m/>
    <x v="0"/>
    <n v="132.71029999999999"/>
    <n v="66.739243056415702"/>
    <n v="130.367642793035"/>
    <n v="0.10109961269999999"/>
  </r>
  <r>
    <n v="550000"/>
    <n v="870000"/>
    <n v="870000"/>
    <x v="1"/>
    <x v="1"/>
    <s v="IR8-11"/>
    <s v="62-304.520 (6), F.A.C."/>
    <n v="0.36"/>
    <n v="0.48"/>
    <s v="Town of Indialantic"/>
    <n v="0.24151549283663001"/>
    <n v="3869.55079291111"/>
    <n v="10.2748918446042"/>
    <n v="1.7348802619483299"/>
    <n v="2.4815455676927098"/>
    <n v="0.41900046147699999"/>
    <n v="934.55646680632003"/>
    <n v="1210"/>
    <s v="Fixed Single Family Units"/>
    <n v="1210"/>
    <s v="Town of Indialantic              Brevard County"/>
    <s v="Town of Indialantic"/>
    <m/>
    <m/>
    <m/>
    <n v="0"/>
    <n v="1"/>
    <n v="2.4815455676927098"/>
    <n v="0.41900046147699999"/>
    <n v="934.55646680632003"/>
    <m/>
    <n v="-1"/>
    <n v="-1"/>
    <n v="-1"/>
    <n v="-1"/>
    <n v="0"/>
    <m/>
    <m/>
    <s v="North IRL B"/>
    <n v="-1"/>
    <m/>
    <m/>
    <n v="579"/>
    <x v="0"/>
    <m/>
    <x v="0"/>
    <n v="132.71029999999999"/>
    <n v="123.98066223428"/>
    <n v="977.37852329503505"/>
    <n v="0.75795333890000005"/>
  </r>
  <r>
    <n v="550000"/>
    <n v="870000"/>
    <n v="870000"/>
    <x v="1"/>
    <x v="1"/>
    <s v="IR8-11"/>
    <s v="62-304.520 (6), F.A.C."/>
    <n v="0.36"/>
    <n v="0.48"/>
    <s v="Town of Indialantic"/>
    <n v="0.10112849183184"/>
    <n v="3869.55079291111"/>
    <n v="10.2748918446042"/>
    <n v="1.7348802619483299"/>
    <n v="1.0390843159801"/>
    <n v="0.17544582439966"/>
    <n v="391.32183575380202"/>
    <n v="1200"/>
    <s v="Residential, Medium Density-Two-five dwellingunits per acre"/>
    <n v="1200"/>
    <s v="Town of Indialantic              Brevard County"/>
    <s v="Town of Indialantic"/>
    <m/>
    <m/>
    <m/>
    <n v="0"/>
    <n v="1"/>
    <n v="1.0390843159801"/>
    <n v="0.17544582439966"/>
    <n v="391.32183575380202"/>
    <m/>
    <n v="-1"/>
    <n v="-1"/>
    <n v="-1"/>
    <n v="-1"/>
    <n v="0"/>
    <m/>
    <m/>
    <s v="North IRL B"/>
    <n v="-1"/>
    <m/>
    <m/>
    <n v="579"/>
    <x v="0"/>
    <m/>
    <x v="0"/>
    <n v="132.71029999999999"/>
    <n v="83.255132909939405"/>
    <n v="409.25248665730601"/>
    <n v="0.31737375159999998"/>
  </r>
  <r>
    <n v="550000"/>
    <n v="870000"/>
    <n v="870000"/>
    <x v="1"/>
    <x v="1"/>
    <s v="IR8-11"/>
    <s v="62-304.520 (6), F.A.C."/>
    <n v="0.36"/>
    <n v="0.48"/>
    <s v="Town of Indialantic"/>
    <n v="9.5173096751340003E-2"/>
    <n v="3869.55079291111"/>
    <n v="10.2748918446042"/>
    <n v="1.7348802619483299"/>
    <n v="0.97789327563609996"/>
    <n v="0.16511392702239999"/>
    <n v="368.277131997965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97789327563609996"/>
    <n v="0.16511392702239999"/>
    <n v="368.27713199796699"/>
    <m/>
    <n v="-1"/>
    <n v="-1"/>
    <n v="-1"/>
    <n v="-1"/>
    <n v="0"/>
    <m/>
    <m/>
    <s v="North IRL B"/>
    <n v="-1"/>
    <m/>
    <m/>
    <n v="579"/>
    <x v="0"/>
    <m/>
    <x v="0"/>
    <n v="132.71029999999999"/>
    <n v="82.612534013682193"/>
    <n v="385.15185782787103"/>
    <n v="0.2986838054"/>
  </r>
  <r>
    <n v="550000"/>
    <n v="870000"/>
    <n v="870000"/>
    <x v="1"/>
    <x v="1"/>
    <s v="IR8-11"/>
    <s v="62-304.520 (6), F.A.C."/>
    <n v="0.36"/>
    <n v="0.48"/>
    <s v="Town of Indialantic"/>
    <n v="0.14773182619076999"/>
    <n v="3869.55079291111"/>
    <n v="10.2748918446042"/>
    <n v="1.7348802619483299"/>
    <n v="1.5179285361160699"/>
    <n v="0.25629702931995002"/>
    <n v="571.65580517471699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1.5179285361160699"/>
    <n v="0.25629702931995002"/>
    <n v="571.65580517471699"/>
    <m/>
    <n v="-1"/>
    <n v="-1"/>
    <n v="-1"/>
    <n v="-1"/>
    <n v="0"/>
    <m/>
    <m/>
    <s v="North IRL B"/>
    <n v="-1"/>
    <m/>
    <m/>
    <n v="579"/>
    <x v="0"/>
    <m/>
    <x v="0"/>
    <n v="132.71029999999999"/>
    <n v="99.268448016735306"/>
    <n v="597.84948961301598"/>
    <n v="0.46363001230000001"/>
  </r>
  <r>
    <n v="550000"/>
    <n v="880000"/>
    <n v="880000"/>
    <x v="1"/>
    <x v="1"/>
    <s v="IR8-11"/>
    <s v="62-304.520 (6), F.A.C."/>
    <n v="0.36"/>
    <n v="0.48"/>
    <s v="Town of Indialantic"/>
    <n v="5.8616364028049997E-2"/>
    <n v="3852.56137521749"/>
    <n v="9.5721902011285902"/>
    <n v="1.4067554030589899"/>
    <n v="0.56108698537511004"/>
    <n v="8.2458886804129994E-2"/>
    <n v="225.82314001016499"/>
    <n v="1200"/>
    <s v="Residential, Medium Density-Two-five dwellingunits per acre"/>
    <n v="1200"/>
    <s v="Town of Indialantic              Brevard County"/>
    <s v="Town of Indialantic"/>
    <m/>
    <m/>
    <m/>
    <n v="0"/>
    <n v="1"/>
    <n v="0.56108698537511004"/>
    <n v="8.2458886804129994E-2"/>
    <n v="225.823140010163"/>
    <m/>
    <n v="-1"/>
    <n v="-1"/>
    <n v="-1"/>
    <n v="-1"/>
    <n v="0"/>
    <m/>
    <m/>
    <s v="North IRL B"/>
    <n v="-1"/>
    <m/>
    <m/>
    <n v="579"/>
    <x v="0"/>
    <m/>
    <x v="0"/>
    <n v="132.71029999999999"/>
    <n v="125.86060573817601"/>
    <n v="237.21200922465999"/>
    <n v="0.1831493431"/>
  </r>
  <r>
    <n v="550000"/>
    <n v="880000"/>
    <n v="880000"/>
    <x v="1"/>
    <x v="1"/>
    <s v="IR8-11"/>
    <s v="62-304.520 (6), F.A.C."/>
    <n v="0.36"/>
    <n v="0.48"/>
    <s v="Town of Indialantic"/>
    <n v="0.21002536310139"/>
    <n v="3852.56137521749"/>
    <n v="9.5721902011285902"/>
    <n v="1.4067554030589899"/>
    <n v="2.0104027226676102"/>
    <n v="0.29545431432231001"/>
    <n v="809.13560170044798"/>
    <n v="1210"/>
    <s v="Fixed Single Family Units"/>
    <n v="1210"/>
    <s v="Town of Indialantic              Brevard County"/>
    <s v="Town of Indialantic"/>
    <m/>
    <m/>
    <m/>
    <n v="0"/>
    <n v="1"/>
    <n v="2.0104027226676102"/>
    <n v="0.29545431432231001"/>
    <n v="809.13560170044798"/>
    <m/>
    <n v="-1"/>
    <n v="-1"/>
    <n v="-1"/>
    <n v="-1"/>
    <n v="0"/>
    <m/>
    <m/>
    <s v="North IRL B"/>
    <n v="-1"/>
    <m/>
    <m/>
    <n v="579"/>
    <x v="0"/>
    <m/>
    <x v="0"/>
    <n v="132.71029999999999"/>
    <n v="115.05208615287"/>
    <n v="849.94248953375404"/>
    <n v="0.65623325359999995"/>
  </r>
  <r>
    <n v="550000"/>
    <n v="880000"/>
    <n v="880000"/>
    <x v="1"/>
    <x v="1"/>
    <s v="IR8-11"/>
    <s v="62-304.520 (6), F.A.C."/>
    <n v="0.36"/>
    <n v="0.48"/>
    <s v="Town of Indialantic"/>
    <n v="0.10522740518691"/>
    <n v="3852.56137521749"/>
    <n v="9.5721902011285902"/>
    <n v="1.4067554030589899"/>
    <n v="1.00725673682037"/>
    <n v="0.14802922079656999"/>
    <n v="405.39503683746898"/>
    <n v="1210"/>
    <s v="Fixed Single Family Units"/>
    <n v="1210"/>
    <s v="Town of Indialantic              Brevard County"/>
    <s v="Town of Indialantic"/>
    <m/>
    <m/>
    <m/>
    <n v="0"/>
    <n v="1"/>
    <n v="1.00725673682037"/>
    <n v="0.14802922079656999"/>
    <n v="405.39503683746898"/>
    <m/>
    <n v="-1"/>
    <n v="-1"/>
    <n v="-1"/>
    <n v="-1"/>
    <n v="0"/>
    <m/>
    <m/>
    <s v="North IRL B"/>
    <n v="-1"/>
    <m/>
    <m/>
    <n v="579"/>
    <x v="0"/>
    <m/>
    <x v="0"/>
    <n v="132.71029999999999"/>
    <n v="89.392751091152903"/>
    <n v="425.84020049315501"/>
    <n v="0.32878753999999999"/>
  </r>
  <r>
    <n v="550000"/>
    <n v="880000"/>
    <n v="880000"/>
    <x v="1"/>
    <x v="1"/>
    <s v="IR8-11"/>
    <s v="62-304.520 (6), F.A.C."/>
    <n v="0.36"/>
    <n v="0.48"/>
    <s v="Town of Indialantic"/>
    <n v="0.16376258687465001"/>
    <n v="3852.56137521749"/>
    <n v="9.5721902011285902"/>
    <n v="1.4067554030589899"/>
    <n v="1.5675666293930799"/>
    <n v="0.23037390390484"/>
    <n v="630.90541689900999"/>
    <n v="1210"/>
    <s v="Fixed Single Family Units"/>
    <n v="1210"/>
    <s v="Town of Indialantic              Brevard County"/>
    <s v="Town of Indialantic"/>
    <m/>
    <m/>
    <m/>
    <n v="0"/>
    <n v="1"/>
    <n v="1.5675666293930799"/>
    <n v="0.23037390390484"/>
    <n v="630.90541689900999"/>
    <m/>
    <n v="-1"/>
    <n v="-1"/>
    <n v="-1"/>
    <n v="-1"/>
    <n v="0"/>
    <m/>
    <m/>
    <s v="North IRL B"/>
    <n v="-1"/>
    <m/>
    <m/>
    <n v="579"/>
    <x v="0"/>
    <m/>
    <x v="0"/>
    <n v="132.71029999999999"/>
    <n v="102.672678342113"/>
    <n v="662.72367644255098"/>
    <n v="0.5116832254"/>
  </r>
  <r>
    <n v="550000"/>
    <n v="880000"/>
    <n v="880000"/>
    <x v="1"/>
    <x v="1"/>
    <s v="IR8-11"/>
    <s v="62-304.520 (6), F.A.C."/>
    <n v="0.36"/>
    <n v="0.48"/>
    <s v="Town of Indialantic"/>
    <n v="8.0131734545930006E-2"/>
    <n v="3852.56137521749"/>
    <n v="9.5721902011285902"/>
    <n v="1.4067554030589899"/>
    <n v="0.76703620422004004"/>
    <n v="0.11272575052898"/>
    <n v="308.71242544085402"/>
    <n v="1210"/>
    <s v="Fixed Single Family Units"/>
    <n v="1210"/>
    <s v="Town of Indialantic              Brevard County"/>
    <s v="Town of Indialantic"/>
    <m/>
    <m/>
    <m/>
    <n v="0"/>
    <n v="1"/>
    <n v="0.76703620422004004"/>
    <n v="0.11272575052898"/>
    <n v="308.71242544085499"/>
    <m/>
    <n v="-1"/>
    <n v="-1"/>
    <n v="-1"/>
    <n v="-1"/>
    <n v="0"/>
    <m/>
    <m/>
    <s v="North IRL B"/>
    <n v="-1"/>
    <m/>
    <m/>
    <n v="579"/>
    <x v="0"/>
    <m/>
    <x v="0"/>
    <n v="132.71029999999999"/>
    <n v="74.483133217058196"/>
    <n v="324.28162458527402"/>
    <n v="0.25037504090000001"/>
  </r>
  <r>
    <n v="550000"/>
    <n v="880000"/>
    <n v="880000"/>
    <x v="1"/>
    <x v="1"/>
    <s v="IR8-11"/>
    <s v="62-304.520 (6), F.A.C."/>
    <n v="0.36"/>
    <n v="0.48"/>
    <s v="Natural Lands"/>
    <n v="0.21350705574334"/>
    <n v="3552.47665534928"/>
    <n v="7.20084816669746"/>
    <n v="1.0230305076677799"/>
    <n v="1.5374318909264499"/>
    <n v="0.21842423162777"/>
    <n v="758.47883128059698"/>
    <n v="3100"/>
    <s v="Herbaceous Dry Prairie"/>
    <n v="3100"/>
    <s v="Town of Indialantic              Brevard County"/>
    <s v="Town of Indialantic"/>
    <m/>
    <m/>
    <s v="Natural Lands"/>
    <n v="0"/>
    <n v="1"/>
    <n v="1.5374318909264499"/>
    <n v="0.21842423162777"/>
    <n v="969.77966041766001"/>
    <m/>
    <n v="-1"/>
    <n v="-1"/>
    <n v="-1"/>
    <n v="-1"/>
    <n v="0"/>
    <m/>
    <m/>
    <s v="North IRL B"/>
    <n v="-1"/>
    <m/>
    <m/>
    <n v="579"/>
    <x v="0"/>
    <m/>
    <x v="0"/>
    <n v="132.71029999999999"/>
    <n v="131.92800286029899"/>
    <n v="864.03239976267901"/>
    <n v="0.78652040590000005"/>
  </r>
  <r>
    <n v="550000"/>
    <n v="880000"/>
    <n v="880000"/>
    <x v="1"/>
    <x v="1"/>
    <s v="IR8-11"/>
    <s v="62-304.520 (6), F.A.C."/>
    <n v="0.36"/>
    <n v="0.48"/>
    <s v="Town of Indialantic"/>
    <n v="2.63451409101E-3"/>
    <n v="3552.47665534928"/>
    <n v="7.20084816669746"/>
    <n v="1.0230305076677799"/>
    <n v="1.8970735962410001E-2"/>
    <n v="2.6951882879799999E-3"/>
    <n v="9.3590498065159604"/>
    <n v="1210"/>
    <s v="Fixed Single Family Units"/>
    <n v="1210"/>
    <s v="Town of Indialantic              Brevard County"/>
    <s v="Town of Indialantic"/>
    <m/>
    <m/>
    <m/>
    <n v="0"/>
    <n v="1"/>
    <n v="1.8970735962410001E-2"/>
    <n v="2.6951882879799999E-3"/>
    <n v="9.35904980651447"/>
    <m/>
    <n v="-1"/>
    <n v="-1"/>
    <n v="-1"/>
    <n v="-1"/>
    <n v="0"/>
    <m/>
    <m/>
    <s v="North IRL B"/>
    <n v="-1"/>
    <m/>
    <m/>
    <n v="579"/>
    <x v="0"/>
    <m/>
    <x v="0"/>
    <n v="132.71029999999999"/>
    <n v="18.485034658886601"/>
    <n v="10.6615002691216"/>
    <n v="7.5904702000000003E-3"/>
  </r>
  <r>
    <n v="550000"/>
    <n v="880000"/>
    <n v="880000"/>
    <x v="1"/>
    <x v="1"/>
    <s v="IR8-11"/>
    <s v="62-304.520 (6), F.A.C."/>
    <n v="0.36"/>
    <n v="0.48"/>
    <s v="Town of Indialantic"/>
    <n v="4.6771150365800002E-3"/>
    <n v="3552.47665534928"/>
    <n v="7.20084816669746"/>
    <n v="1.0230305076677799"/>
    <n v="3.367919523665E-2"/>
    <n v="4.7848313702999997E-3"/>
    <n v="16.615341981865502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3.367919523665E-2"/>
    <n v="4.7848313702999997E-3"/>
    <n v="16.6153419818645"/>
    <m/>
    <n v="-1"/>
    <n v="-1"/>
    <n v="-1"/>
    <n v="-1"/>
    <n v="0"/>
    <m/>
    <m/>
    <s v="North IRL B"/>
    <n v="-1"/>
    <m/>
    <m/>
    <n v="579"/>
    <x v="0"/>
    <m/>
    <x v="0"/>
    <n v="132.71029999999999"/>
    <n v="17.920692139154902"/>
    <n v="18.9276130241226"/>
    <n v="1.3475540899999999E-2"/>
  </r>
  <r>
    <n v="550000"/>
    <n v="880000"/>
    <n v="880000"/>
    <x v="1"/>
    <x v="1"/>
    <s v="IR8-11"/>
    <s v="62-304.520 (6), F.A.C."/>
    <n v="0.36"/>
    <n v="0.48"/>
    <s v="Town of Indialantic"/>
    <n v="0.13047545133797001"/>
    <n v="3846.64436739336"/>
    <n v="9.5517171938835403"/>
    <n v="1.40455425641252"/>
    <n v="1.2462646119246901"/>
    <n v="0.18325985053409999"/>
    <n v="501.89265997234298"/>
    <n v="1200"/>
    <s v="Residential, Medium Density-Two-five dwellingunits per acre"/>
    <n v="1200"/>
    <s v="Town of Indialantic              Brevard County"/>
    <s v="Town of Indialantic"/>
    <m/>
    <m/>
    <m/>
    <n v="0"/>
    <n v="1"/>
    <n v="1.2462646119246901"/>
    <n v="0.18325985053409999"/>
    <n v="501.89265997234298"/>
    <m/>
    <n v="-1"/>
    <n v="-1"/>
    <n v="-1"/>
    <n v="-1"/>
    <n v="0"/>
    <m/>
    <m/>
    <s v="North IRL B"/>
    <n v="-1"/>
    <m/>
    <m/>
    <n v="579"/>
    <x v="0"/>
    <m/>
    <x v="0"/>
    <n v="132.71029999999999"/>
    <n v="122.261685279605"/>
    <n v="528.015418212638"/>
    <n v="0.40705000810000003"/>
  </r>
  <r>
    <n v="550000"/>
    <n v="880000"/>
    <n v="880000"/>
    <x v="1"/>
    <x v="1"/>
    <s v="IR8-11"/>
    <s v="62-304.520 (6), F.A.C."/>
    <n v="0.36"/>
    <n v="0.48"/>
    <s v="Town of Indialantic"/>
    <n v="8.66909073063E-3"/>
    <n v="3846.64436739336"/>
    <n v="9.5517171938835403"/>
    <n v="1.40455425641252"/>
    <n v="8.2804702987100007E-2"/>
    <n v="1.2176208284930001E-2"/>
    <n v="33.346909029403697"/>
    <n v="1200"/>
    <s v="Residential, Medium Density-Two-five dwellingunits per acre"/>
    <n v="1200"/>
    <s v="Town of Indialantic              Brevard County"/>
    <s v="Town of Indialantic"/>
    <m/>
    <m/>
    <m/>
    <n v="0"/>
    <n v="1"/>
    <n v="8.2804702987100007E-2"/>
    <n v="1.2176208284930001E-2"/>
    <n v="33.346909029405403"/>
    <m/>
    <n v="-1"/>
    <n v="-1"/>
    <n v="-1"/>
    <n v="-1"/>
    <n v="0"/>
    <m/>
    <m/>
    <s v="North IRL B"/>
    <n v="-1"/>
    <m/>
    <m/>
    <n v="579"/>
    <x v="0"/>
    <m/>
    <x v="0"/>
    <n v="132.71029999999999"/>
    <n v="37.338757083976603"/>
    <n v="35.082565499624103"/>
    <n v="2.7045343900000001E-2"/>
  </r>
  <r>
    <n v="550000"/>
    <n v="880000"/>
    <n v="880000"/>
    <x v="1"/>
    <x v="1"/>
    <s v="IR8-11"/>
    <s v="62-304.520 (6), F.A.C."/>
    <n v="0.36"/>
    <n v="0.48"/>
    <s v="Natural Lands"/>
    <n v="3.65291307616E-3"/>
    <n v="3846.64436739336"/>
    <n v="9.5517171938835403"/>
    <n v="1.40455425641252"/>
    <n v="3.4891592637339999E-2"/>
    <n v="5.1307146094300001E-3"/>
    <n v="14.051457508999899"/>
    <n v="3100"/>
    <s v="Herbaceous Dry Prairie"/>
    <n v="3100"/>
    <s v="Town of Indialantic              Brevard County"/>
    <s v="Town of Indialantic"/>
    <m/>
    <m/>
    <s v="Natural Lands"/>
    <n v="0"/>
    <n v="1"/>
    <n v="3.4891592637339999E-2"/>
    <n v="5.1307146094300001E-3"/>
    <n v="14.0514575089987"/>
    <m/>
    <n v="-1"/>
    <n v="-1"/>
    <n v="-1"/>
    <n v="-1"/>
    <n v="0"/>
    <m/>
    <m/>
    <s v="North IRL B"/>
    <n v="-1"/>
    <m/>
    <m/>
    <n v="579"/>
    <x v="0"/>
    <m/>
    <x v="0"/>
    <n v="132.71029999999999"/>
    <n v="22.023885338949299"/>
    <n v="14.7828147427378"/>
    <n v="1.13961537E-2"/>
  </r>
  <r>
    <n v="550000"/>
    <n v="880000"/>
    <n v="880000"/>
    <x v="1"/>
    <x v="1"/>
    <s v="IR8-11"/>
    <s v="62-304.520 (6), F.A.C."/>
    <n v="0.36"/>
    <n v="0.48"/>
    <s v="Town of Indialantic"/>
    <n v="0.29109982669675999"/>
    <n v="3846.64436739336"/>
    <n v="9.5517171938835403"/>
    <n v="1.40455425641252"/>
    <n v="2.78050321979602"/>
    <n v="0.40886550062789001"/>
    <n v="1119.75750871229"/>
    <n v="1210"/>
    <s v="Fixed Single Family Units"/>
    <n v="1210"/>
    <s v="Town of Indialantic              Brevard County"/>
    <s v="Town of Indialantic"/>
    <m/>
    <m/>
    <m/>
    <n v="0"/>
    <n v="1"/>
    <n v="2.78050321979602"/>
    <n v="0.40886550062789001"/>
    <n v="1119.75750871229"/>
    <m/>
    <n v="-1"/>
    <n v="-1"/>
    <n v="-1"/>
    <n v="-1"/>
    <n v="0"/>
    <m/>
    <m/>
    <s v="North IRL B"/>
    <n v="-1"/>
    <m/>
    <m/>
    <n v="579"/>
    <x v="0"/>
    <m/>
    <x v="0"/>
    <n v="132.71029999999999"/>
    <n v="136.04230933766999"/>
    <n v="1178.0392032273301"/>
    <n v="0.90815694140000003"/>
  </r>
  <r>
    <n v="550000"/>
    <n v="880000"/>
    <n v="880000"/>
    <x v="1"/>
    <x v="1"/>
    <s v="IR8-11"/>
    <s v="62-304.520 (6), F.A.C."/>
    <n v="0.36"/>
    <n v="0.48"/>
    <s v="Town of Indialantic"/>
    <n v="1.47915195243E-3"/>
    <n v="3846.64436739336"/>
    <n v="9.5517171938835403"/>
    <n v="1.40455425641252"/>
    <n v="1.412844113639E-2"/>
    <n v="2.0775491706600002E-3"/>
    <n v="5.6897715263337503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1.412844113639E-2"/>
    <n v="2.0775491706600002E-3"/>
    <n v="5.6897715263343303"/>
    <m/>
    <n v="-1"/>
    <n v="-1"/>
    <n v="-1"/>
    <n v="-1"/>
    <n v="0"/>
    <m/>
    <m/>
    <s v="North IRL B"/>
    <n v="-1"/>
    <m/>
    <m/>
    <n v="579"/>
    <x v="0"/>
    <m/>
    <x v="0"/>
    <n v="132.71029999999999"/>
    <n v="13.9814345562213"/>
    <n v="5.9859155783974503"/>
    <n v="4.6145754000000002E-3"/>
  </r>
  <r>
    <n v="550000"/>
    <n v="880000"/>
    <n v="880000"/>
    <x v="1"/>
    <x v="1"/>
    <s v="IR8-11"/>
    <s v="62-304.520 (6), F.A.C."/>
    <n v="0.36"/>
    <n v="0.48"/>
    <s v="Town of Indialantic"/>
    <n v="2.4725784786499999E-3"/>
    <n v="3846.64436739336"/>
    <n v="9.5517171938835403"/>
    <n v="1.40455425641252"/>
    <n v="2.3617370367749999E-2"/>
    <n v="3.4728706265000002E-3"/>
    <n v="9.5111300778409191"/>
    <n v="1210"/>
    <s v="Fixed Single Family Units"/>
    <n v="1210"/>
    <s v="Town of Indialantic              Brevard County"/>
    <s v="Town of Indialantic"/>
    <m/>
    <m/>
    <m/>
    <n v="0"/>
    <n v="1"/>
    <n v="2.3617370367749999E-2"/>
    <n v="3.4728706265000002E-3"/>
    <n v="9.5111300778426102"/>
    <m/>
    <n v="-1"/>
    <n v="-1"/>
    <n v="-1"/>
    <n v="-1"/>
    <n v="0"/>
    <m/>
    <m/>
    <s v="North IRL B"/>
    <n v="-1"/>
    <m/>
    <m/>
    <n v="579"/>
    <x v="0"/>
    <m/>
    <x v="0"/>
    <n v="132.71029999999999"/>
    <n v="13.013870257613499"/>
    <n v="10.006170096218501"/>
    <n v="7.7138119E-3"/>
  </r>
  <r>
    <n v="550000"/>
    <n v="880000"/>
    <n v="880000"/>
    <x v="1"/>
    <x v="1"/>
    <s v="IR8-11"/>
    <s v="62-304.520 (6), F.A.C."/>
    <n v="0.36"/>
    <n v="0.48"/>
    <s v="Town of Indialantic"/>
    <n v="6.0859419331600002E-2"/>
    <n v="3846.64436739336"/>
    <n v="9.5517171938835403"/>
    <n v="1.40455425641252"/>
    <n v="0.58131196203944002"/>
    <n v="8.5480356464989998E-2"/>
    <n v="234.104542574741"/>
    <n v="1210"/>
    <s v="Fixed Single Family Units"/>
    <n v="1210"/>
    <s v="Town of Indialantic              Brevard County"/>
    <s v="Town of Indialantic"/>
    <m/>
    <m/>
    <m/>
    <n v="0"/>
    <n v="1"/>
    <n v="0.58131196203944002"/>
    <n v="8.5480356464989998E-2"/>
    <n v="234.10454257474001"/>
    <m/>
    <n v="-1"/>
    <n v="-1"/>
    <n v="-1"/>
    <n v="-1"/>
    <n v="0"/>
    <m/>
    <m/>
    <s v="North IRL B"/>
    <n v="-1"/>
    <m/>
    <m/>
    <n v="579"/>
    <x v="0"/>
    <m/>
    <x v="0"/>
    <n v="132.71029999999999"/>
    <n v="92.6462294846947"/>
    <n v="246.28933198563001"/>
    <n v="0.1898658091"/>
  </r>
  <r>
    <n v="550000"/>
    <n v="880000"/>
    <n v="880000"/>
    <x v="1"/>
    <x v="1"/>
    <s v="IR8-11"/>
    <s v="62-304.520 (6), F.A.C."/>
    <n v="0.36"/>
    <n v="0.48"/>
    <s v="Town of Indialantic"/>
    <n v="0.11905502217875"/>
    <n v="3846.64436739336"/>
    <n v="9.5517171938835403"/>
    <n v="1.40455425641252"/>
    <n v="1.13717990236302"/>
    <n v="0.16721923814845999"/>
    <n v="457.96233047380701"/>
    <n v="1210"/>
    <s v="Fixed Single Family Units"/>
    <n v="1210"/>
    <s v="Town of Indialantic              Brevard County"/>
    <s v="Town of Indialantic"/>
    <m/>
    <m/>
    <m/>
    <n v="0"/>
    <n v="1"/>
    <n v="1.13717990236302"/>
    <n v="0.16721923814845999"/>
    <n v="457.96233047380701"/>
    <m/>
    <n v="-1"/>
    <n v="-1"/>
    <n v="-1"/>
    <n v="-1"/>
    <n v="0"/>
    <m/>
    <m/>
    <s v="North IRL B"/>
    <n v="-1"/>
    <m/>
    <m/>
    <n v="579"/>
    <x v="0"/>
    <m/>
    <x v="0"/>
    <n v="132.71029999999999"/>
    <n v="95.4822408153656"/>
    <n v="481.79858112307801"/>
    <n v="0.37142119260000001"/>
  </r>
  <r>
    <n v="550000"/>
    <n v="880000"/>
    <n v="880000"/>
    <x v="1"/>
    <x v="1"/>
    <s v="IR8-11"/>
    <s v="62-304.520 (6), F.A.C."/>
    <n v="0.36"/>
    <n v="0.48"/>
    <s v="Town of Indialantic"/>
    <n v="0.23488064216185001"/>
    <n v="3857.7690402523299"/>
    <n v="9.5843984274601208"/>
    <n v="1.4085246426792"/>
    <n v="2.2511896573769299"/>
    <n v="0.33083517257328998"/>
    <n v="906.11526948660401"/>
    <n v="1200"/>
    <s v="Residential, Medium Density-Two-five dwellingunits per acre"/>
    <n v="1200"/>
    <s v="Town of Indialantic              Brevard County"/>
    <s v="Town of Indialantic"/>
    <m/>
    <m/>
    <m/>
    <n v="0"/>
    <n v="1"/>
    <n v="2.2511896573769299"/>
    <n v="0.33083517257328998"/>
    <n v="906.11526948660401"/>
    <m/>
    <n v="-1"/>
    <n v="-1"/>
    <n v="-1"/>
    <n v="-1"/>
    <n v="0"/>
    <m/>
    <m/>
    <s v="North IRL B"/>
    <n v="-1"/>
    <m/>
    <m/>
    <n v="579"/>
    <x v="0"/>
    <m/>
    <x v="0"/>
    <n v="132.71029999999999"/>
    <n v="145.82651209010601"/>
    <n v="950.52823523015195"/>
    <n v="0.7348866744"/>
  </r>
  <r>
    <n v="550000"/>
    <n v="880000"/>
    <n v="880000"/>
    <x v="1"/>
    <x v="1"/>
    <s v="IR8-11"/>
    <s v="62-304.520 (6), F.A.C."/>
    <n v="0.36"/>
    <n v="0.48"/>
    <s v="Town of Indialantic"/>
    <n v="4.2216859923409997E-2"/>
    <n v="3857.7690402523299"/>
    <n v="9.5843984274601208"/>
    <n v="1.4085246426792"/>
    <n v="0.40462320586231998"/>
    <n v="5.946348753867E-2"/>
    <n v="162.86289518923499"/>
    <n v="1210"/>
    <s v="Fixed Single Family Units"/>
    <n v="1210"/>
    <s v="Town of Indialantic              Brevard County"/>
    <s v="Town of Indialantic"/>
    <m/>
    <m/>
    <m/>
    <n v="0"/>
    <n v="1"/>
    <n v="0.40462320586231998"/>
    <n v="5.946348753867E-2"/>
    <n v="162.86289518923499"/>
    <m/>
    <n v="-1"/>
    <n v="-1"/>
    <n v="-1"/>
    <n v="-1"/>
    <n v="0"/>
    <m/>
    <m/>
    <s v="North IRL B"/>
    <n v="-1"/>
    <m/>
    <m/>
    <n v="579"/>
    <x v="0"/>
    <m/>
    <x v="0"/>
    <n v="132.71029999999999"/>
    <n v="53.220782111873"/>
    <n v="170.845570714649"/>
    <n v="0.13208669519999999"/>
  </r>
  <r>
    <n v="550000"/>
    <n v="880000"/>
    <n v="880000"/>
    <x v="1"/>
    <x v="1"/>
    <s v="IR8-11"/>
    <s v="62-304.520 (6), F.A.C."/>
    <n v="0.36"/>
    <n v="0.48"/>
    <s v="Town of Indialantic"/>
    <n v="0.21821012855741001"/>
    <n v="3857.7690402523299"/>
    <n v="9.5843984274601208"/>
    <n v="1.4085246426792"/>
    <n v="2.0914128130015701"/>
    <n v="0.30735434335530998"/>
    <n v="841.80427821828198"/>
    <n v="1210"/>
    <s v="Fixed Single Family Units"/>
    <n v="1210"/>
    <s v="Town of Indialantic              Brevard County"/>
    <s v="Town of Indialantic"/>
    <m/>
    <m/>
    <m/>
    <n v="0"/>
    <n v="1"/>
    <n v="2.0914128130015701"/>
    <n v="0.30735434335530998"/>
    <n v="841.80427821828198"/>
    <m/>
    <n v="-1"/>
    <n v="-1"/>
    <n v="-1"/>
    <n v="-1"/>
    <n v="0"/>
    <m/>
    <m/>
    <s v="North IRL B"/>
    <n v="-1"/>
    <m/>
    <m/>
    <n v="579"/>
    <x v="0"/>
    <m/>
    <x v="0"/>
    <n v="132.71029999999999"/>
    <n v="124.85889728510099"/>
    <n v="883.06506018530899"/>
    <n v="0.68272853060000005"/>
  </r>
  <r>
    <n v="550000"/>
    <n v="880000"/>
    <n v="880000"/>
    <x v="1"/>
    <x v="1"/>
    <s v="IR8-11"/>
    <s v="62-304.520 (6), F.A.C."/>
    <n v="0.36"/>
    <n v="0.48"/>
    <s v="Town of Indialantic"/>
    <n v="1.84781453069E-2"/>
    <n v="3857.7690402523299"/>
    <n v="9.5843984274601208"/>
    <n v="1.4085246426792"/>
    <n v="0.1771019068219"/>
    <n v="2.6026923015779999E-2"/>
    <n v="71.284416886273704"/>
    <n v="1210"/>
    <s v="Fixed Single Family Units"/>
    <n v="1210"/>
    <s v="Town of Indialantic              Brevard County"/>
    <s v="Town of Indialantic"/>
    <m/>
    <m/>
    <m/>
    <n v="0"/>
    <n v="1"/>
    <n v="0.1771019068219"/>
    <n v="2.6026923015779999E-2"/>
    <n v="107.77706398242201"/>
    <m/>
    <n v="-1"/>
    <n v="-1"/>
    <n v="-1"/>
    <n v="-1"/>
    <n v="0"/>
    <m/>
    <m/>
    <s v="North IRL B"/>
    <n v="-1"/>
    <m/>
    <m/>
    <n v="579"/>
    <x v="0"/>
    <m/>
    <x v="0"/>
    <n v="132.71029999999999"/>
    <n v="50.7096906305649"/>
    <n v="74.778401009299898"/>
    <n v="8.7410433100000004E-2"/>
  </r>
  <r>
    <n v="550000"/>
    <n v="880000"/>
    <n v="880000"/>
    <x v="1"/>
    <x v="1"/>
    <s v="IR8-11"/>
    <s v="62-304.520 (6), F.A.C."/>
    <n v="0.36"/>
    <n v="0.48"/>
    <s v="Town of Indialantic"/>
    <n v="2.4916399506260001E-2"/>
    <n v="3857.7690402523299"/>
    <n v="9.5843984274601208"/>
    <n v="1.4085246426792"/>
    <n v="0.23880870024584999"/>
    <n v="3.5095362711419997E-2"/>
    <n v="96.121714609843195"/>
    <n v="1210"/>
    <s v="Fixed Single Family Units"/>
    <n v="1210"/>
    <s v="Town of Indialantic              Brevard County"/>
    <s v="Town of Indialantic"/>
    <m/>
    <m/>
    <m/>
    <n v="0"/>
    <n v="1"/>
    <n v="0.23880870024584999"/>
    <n v="3.5095362711419997E-2"/>
    <n v="364.62921932679399"/>
    <m/>
    <n v="-1"/>
    <n v="-1"/>
    <n v="-1"/>
    <n v="-1"/>
    <n v="0"/>
    <m/>
    <m/>
    <s v="North IRL B"/>
    <n v="-1"/>
    <m/>
    <m/>
    <n v="579"/>
    <x v="0"/>
    <m/>
    <x v="0"/>
    <n v="132.71029999999999"/>
    <n v="64.856975763958502"/>
    <n v="100.83309136502901"/>
    <n v="0.2957252387"/>
  </r>
  <r>
    <n v="550000"/>
    <n v="880000"/>
    <n v="880000"/>
    <x v="1"/>
    <x v="1"/>
    <s v="IR8-11"/>
    <s v="62-304.520 (6), F.A.C."/>
    <n v="0.36"/>
    <n v="0.48"/>
    <s v="Town of Indialantic"/>
    <n v="5.9228153991299999E-2"/>
    <n v="3871.1081095999698"/>
    <n v="10.524669680960001"/>
    <n v="1.8429092526078199"/>
    <n v="0.62335675657147005"/>
    <n v="0.10915211300544"/>
    <n v="229.27858723236099"/>
    <n v="1200"/>
    <s v="Residential, Medium Density-Two-five dwellingunits per acre"/>
    <n v="1200"/>
    <s v="Town of Indialantic              Brevard County"/>
    <s v="Town of Indialantic"/>
    <m/>
    <m/>
    <m/>
    <n v="0"/>
    <n v="1"/>
    <n v="0.62335675657147005"/>
    <n v="0.10915211300544"/>
    <n v="252.720469680479"/>
    <m/>
    <n v="-1"/>
    <n v="-1"/>
    <n v="-1"/>
    <n v="-1"/>
    <n v="0"/>
    <m/>
    <m/>
    <s v="North IRL B"/>
    <n v="-1"/>
    <m/>
    <m/>
    <n v="579"/>
    <x v="0"/>
    <m/>
    <x v="0"/>
    <n v="132.71029999999999"/>
    <n v="97.785707923481795"/>
    <n v="239.68783536659299"/>
    <n v="0.20496388460000001"/>
  </r>
  <r>
    <n v="550000"/>
    <n v="880000"/>
    <n v="880000"/>
    <x v="1"/>
    <x v="1"/>
    <s v="IR8-11"/>
    <s v="62-304.520 (6), F.A.C."/>
    <n v="0.36"/>
    <n v="0.48"/>
    <s v="Town of Indialantic"/>
    <n v="1.2260793647999999E-4"/>
    <n v="3871.1081095999698"/>
    <n v="10.524669680960001"/>
    <n v="1.8429092526078199"/>
    <n v="1.2904080318E-3"/>
    <n v="2.2595530059000001E-4"/>
    <n v="0.47462857724001001"/>
    <n v="1410"/>
    <s v="Retail Sales and Services"/>
    <n v="1410"/>
    <s v="Town of Indialantic              Brevard County"/>
    <s v="Town of Indialantic"/>
    <m/>
    <m/>
    <m/>
    <n v="0"/>
    <n v="1"/>
    <n v="1.2904080318E-3"/>
    <n v="2.2595530059000001E-4"/>
    <n v="1.4653745874872399"/>
    <m/>
    <n v="-1"/>
    <n v="-1"/>
    <n v="-1"/>
    <n v="-1"/>
    <n v="0"/>
    <m/>
    <m/>
    <s v="North IRL B"/>
    <n v="-1"/>
    <m/>
    <m/>
    <n v="579"/>
    <x v="0"/>
    <m/>
    <x v="0"/>
    <n v="132.71029999999999"/>
    <n v="3.8143214632481799"/>
    <n v="0.49617671521446"/>
    <n v="1.1884628E-3"/>
  </r>
  <r>
    <n v="550000"/>
    <n v="880000"/>
    <n v="880000"/>
    <x v="1"/>
    <x v="1"/>
    <s v="IR8-11"/>
    <s v="62-304.520 (6), F.A.C."/>
    <n v="0.36"/>
    <n v="0.48"/>
    <s v="Town of Indialantic"/>
    <n v="3.3866500128139999E-2"/>
    <n v="3871.1081095999698"/>
    <n v="10.524669680960001"/>
    <n v="1.8429092526078199"/>
    <n v="0.35643372709893001"/>
    <n v="6.2412886439600003E-2"/>
    <n v="131.10088328983801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35643372709893001"/>
    <n v="6.2412886439600003E-2"/>
    <n v="131.10088328983599"/>
    <m/>
    <n v="-1"/>
    <n v="-1"/>
    <n v="-1"/>
    <n v="-1"/>
    <n v="0"/>
    <m/>
    <m/>
    <s v="North IRL B"/>
    <n v="-1"/>
    <m/>
    <m/>
    <n v="579"/>
    <x v="0"/>
    <m/>
    <x v="0"/>
    <n v="132.71029999999999"/>
    <n v="55.438568087784397"/>
    <n v="137.0528635478"/>
    <n v="0.1063267504"/>
  </r>
  <r>
    <n v="550000"/>
    <n v="880000"/>
    <n v="880000"/>
    <x v="1"/>
    <x v="1"/>
    <s v="IR8-11"/>
    <s v="62-304.520 (6), F.A.C."/>
    <n v="0.36"/>
    <n v="0.48"/>
    <s v="Town of Indialantic"/>
    <n v="4.8561583183909997E-2"/>
    <n v="3864.5243009554501"/>
    <n v="10.2075974246083"/>
    <n v="1.7061783621983699"/>
    <n v="0.49569709144306001"/>
    <n v="8.2854722462489996E-2"/>
    <n v="187.66741830711999"/>
    <n v="1200"/>
    <s v="Residential, Medium Density-Two-five dwellingunits per acre"/>
    <n v="1200"/>
    <s v="Town of Indialantic              Brevard County"/>
    <s v="Town of Indialantic"/>
    <m/>
    <m/>
    <m/>
    <n v="0"/>
    <n v="1"/>
    <n v="0.49569709144306001"/>
    <n v="8.2854722462489996E-2"/>
    <n v="187.66741830711899"/>
    <m/>
    <n v="-1"/>
    <n v="-1"/>
    <n v="-1"/>
    <n v="-1"/>
    <n v="0"/>
    <m/>
    <m/>
    <s v="North IRL B"/>
    <n v="-1"/>
    <m/>
    <m/>
    <n v="579"/>
    <x v="0"/>
    <m/>
    <x v="0"/>
    <n v="132.71029999999999"/>
    <n v="92.726772955983193"/>
    <n v="196.521754789749"/>
    <n v="0.15220390780000001"/>
  </r>
  <r>
    <n v="550000"/>
    <n v="880000"/>
    <n v="880000"/>
    <x v="1"/>
    <x v="1"/>
    <s v="IR8-11"/>
    <s v="62-304.520 (6), F.A.C."/>
    <n v="0.36"/>
    <n v="0.48"/>
    <s v="Town of Indialantic"/>
    <n v="0.20537614345798"/>
    <n v="3864.5243009554501"/>
    <n v="10.2075974246083"/>
    <n v="1.7061783621983699"/>
    <n v="2.09639699303774"/>
    <n v="0.35040833207976002"/>
    <n v="793.68109722990005"/>
    <n v="1210"/>
    <s v="Fixed Single Family Units"/>
    <n v="1210"/>
    <s v="Town of Indialantic              Brevard County"/>
    <s v="Town of Indialantic"/>
    <m/>
    <m/>
    <m/>
    <n v="0"/>
    <n v="1"/>
    <n v="2.09639699303774"/>
    <n v="0.35040833207976002"/>
    <n v="793.68109722990005"/>
    <m/>
    <n v="-1"/>
    <n v="-1"/>
    <n v="-1"/>
    <n v="-1"/>
    <n v="0"/>
    <m/>
    <m/>
    <s v="North IRL B"/>
    <n v="-1"/>
    <m/>
    <m/>
    <n v="579"/>
    <x v="0"/>
    <m/>
    <x v="0"/>
    <n v="132.71029999999999"/>
    <n v="114.75392093264"/>
    <n v="831.127765160693"/>
    <n v="0.64369918670000004"/>
  </r>
  <r>
    <n v="550000"/>
    <n v="880000"/>
    <n v="880000"/>
    <x v="1"/>
    <x v="1"/>
    <s v="IR8-11"/>
    <s v="62-304.520 (6), F.A.C."/>
    <n v="0.36"/>
    <n v="0.48"/>
    <s v="Town of Indialantic"/>
    <n v="5.7769107583639998E-2"/>
    <n v="3864.5243009554501"/>
    <n v="10.2075974246083"/>
    <n v="1.7061783621983699"/>
    <n v="0.58968379379270996"/>
    <n v="9.8564401362720003E-2"/>
    <n v="223.250120101498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58968379379270996"/>
    <n v="9.8564401362720003E-2"/>
    <n v="223.250120101497"/>
    <m/>
    <n v="-1"/>
    <n v="-1"/>
    <n v="-1"/>
    <n v="-1"/>
    <n v="0"/>
    <m/>
    <m/>
    <s v="North IRL B"/>
    <n v="-1"/>
    <m/>
    <m/>
    <n v="579"/>
    <x v="0"/>
    <m/>
    <x v="0"/>
    <n v="132.71029999999999"/>
    <n v="62.320956611872703"/>
    <n v="233.78328404118099"/>
    <n v="0.18106254669999999"/>
  </r>
  <r>
    <n v="550000"/>
    <n v="880000"/>
    <n v="880000"/>
    <x v="1"/>
    <x v="1"/>
    <s v="IR8-11"/>
    <s v="62-304.520 (6), F.A.C."/>
    <n v="0.36"/>
    <n v="0.48"/>
    <s v="Town of Indialantic"/>
    <n v="6.8605633669029997E-2"/>
    <n v="3864.5243009554501"/>
    <n v="10.2075974246083"/>
    <n v="1.7061783621983699"/>
    <n v="0.70029868955361996"/>
    <n v="0.117053447691"/>
    <n v="265.12813849641702"/>
    <n v="1210"/>
    <s v="Fixed Single Family Units"/>
    <n v="1210"/>
    <s v="Town of Indialantic              Brevard County"/>
    <s v="Town of Indialantic"/>
    <m/>
    <m/>
    <m/>
    <n v="0"/>
    <n v="1"/>
    <n v="0.70029868955361996"/>
    <n v="0.117053447691"/>
    <n v="265.12813849641799"/>
    <m/>
    <n v="-1"/>
    <n v="-1"/>
    <n v="-1"/>
    <n v="-1"/>
    <n v="0"/>
    <m/>
    <m/>
    <s v="North IRL B"/>
    <n v="-1"/>
    <m/>
    <m/>
    <n v="579"/>
    <x v="0"/>
    <m/>
    <x v="0"/>
    <n v="132.71029999999999"/>
    <n v="68.347916687404904"/>
    <n v="277.63714922634"/>
    <n v="0.2150268763"/>
  </r>
  <r>
    <n v="550000"/>
    <n v="880000"/>
    <n v="880000"/>
    <x v="1"/>
    <x v="1"/>
    <s v="IR8-11"/>
    <s v="62-304.520 (6), F.A.C."/>
    <n v="0.36"/>
    <n v="0.48"/>
    <s v="Town of Indialantic"/>
    <n v="4.2968621381869999E-2"/>
    <n v="3864.5243009554501"/>
    <n v="10.2075974246083"/>
    <n v="1.7061783621983699"/>
    <n v="0.43860638895663001"/>
    <n v="7.3312132055250001E-2"/>
    <n v="166.05328150882099"/>
    <n v="1210"/>
    <s v="Fixed Single Family Units"/>
    <n v="1210"/>
    <s v="Town of Indialantic              Brevard County"/>
    <s v="Town of Indialantic"/>
    <m/>
    <m/>
    <m/>
    <n v="0"/>
    <n v="1"/>
    <n v="0.43860638895663001"/>
    <n v="7.3312132055250001E-2"/>
    <n v="166.05328150882099"/>
    <m/>
    <n v="-1"/>
    <n v="-1"/>
    <n v="-1"/>
    <n v="-1"/>
    <n v="0"/>
    <m/>
    <m/>
    <s v="North IRL B"/>
    <n v="-1"/>
    <m/>
    <m/>
    <n v="579"/>
    <x v="0"/>
    <m/>
    <x v="0"/>
    <n v="132.71029999999999"/>
    <n v="74.310363710964594"/>
    <n v="173.88784140092699"/>
    <n v="0.13467419420000001"/>
  </r>
  <r>
    <n v="550000"/>
    <n v="880000"/>
    <n v="880000"/>
    <x v="1"/>
    <x v="1"/>
    <s v="IR8-11"/>
    <s v="62-304.520 (6), F.A.C."/>
    <n v="0.36"/>
    <n v="0.48"/>
    <s v="Town of Indialantic"/>
    <n v="0.19448236443747999"/>
    <n v="3864.5243009554501"/>
    <n v="10.2075974246083"/>
    <n v="1.7061783621983699"/>
    <n v="1.98519768236382"/>
    <n v="0.33182160203241001"/>
    <n v="751.58182347593504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1.98519768236382"/>
    <n v="0.33182160203241001"/>
    <n v="751.58182347593504"/>
    <m/>
    <n v="-1"/>
    <n v="-1"/>
    <n v="-1"/>
    <n v="-1"/>
    <n v="0"/>
    <m/>
    <m/>
    <s v="North IRL B"/>
    <n v="-1"/>
    <m/>
    <m/>
    <n v="579"/>
    <x v="0"/>
    <m/>
    <x v="0"/>
    <n v="132.71029999999999"/>
    <n v="114.4794961013"/>
    <n v="787.042205567373"/>
    <n v="0.6095554124"/>
  </r>
  <r>
    <n v="550000"/>
    <n v="880000"/>
    <n v="880000"/>
    <x v="1"/>
    <x v="1"/>
    <s v="IR8-11"/>
    <s v="62-304.520 (6), F.A.C."/>
    <n v="0.36"/>
    <n v="0.48"/>
    <s v="Town of Indialantic"/>
    <n v="0.23434421745556"/>
    <n v="3860.9478648834001"/>
    <n v="9.5918438763469194"/>
    <n v="1.40960341273731"/>
    <n v="2.2477931471584198"/>
    <n v="0.33033240868060998"/>
    <n v="904.79080603281602"/>
    <n v="1200"/>
    <s v="Residential, Medium Density-Two-five dwellingunits per acre"/>
    <n v="1200"/>
    <s v="Town of Indialantic              Brevard County"/>
    <s v="Town of Indialantic"/>
    <m/>
    <m/>
    <m/>
    <n v="0"/>
    <n v="1"/>
    <n v="2.2477931471584198"/>
    <n v="0.33033240868060998"/>
    <n v="904.79080603281602"/>
    <m/>
    <n v="-1"/>
    <n v="-1"/>
    <n v="-1"/>
    <n v="-1"/>
    <n v="0"/>
    <m/>
    <m/>
    <s v="North IRL B"/>
    <n v="-1"/>
    <m/>
    <m/>
    <n v="579"/>
    <x v="0"/>
    <m/>
    <x v="0"/>
    <n v="132.71029999999999"/>
    <n v="191.59019105663899"/>
    <n v="948.35740146233604"/>
    <n v="0.73381249479999999"/>
  </r>
  <r>
    <n v="550000"/>
    <n v="880000"/>
    <n v="880000"/>
    <x v="1"/>
    <x v="1"/>
    <s v="IR8-11"/>
    <s v="62-304.520 (6), F.A.C."/>
    <n v="0.36"/>
    <n v="0.48"/>
    <s v="Town of Indialantic"/>
    <n v="0.26569248402661999"/>
    <n v="3860.9478648834001"/>
    <n v="9.5918438763469194"/>
    <n v="1.40960341273731"/>
    <n v="2.54848082590222"/>
    <n v="0.37452103222258998"/>
    <n v="1025.8248289181799"/>
    <n v="1210"/>
    <s v="Fixed Single Family Units"/>
    <n v="1210"/>
    <s v="Town of Indialantic              Brevard County"/>
    <s v="Town of Indialantic"/>
    <m/>
    <m/>
    <m/>
    <n v="0"/>
    <n v="1"/>
    <n v="2.54848082590222"/>
    <n v="0.37452103222258998"/>
    <n v="1025.8248289181799"/>
    <m/>
    <n v="-1"/>
    <n v="-1"/>
    <n v="-1"/>
    <n v="-1"/>
    <n v="0"/>
    <m/>
    <m/>
    <s v="North IRL B"/>
    <n v="-1"/>
    <m/>
    <m/>
    <n v="579"/>
    <x v="0"/>
    <m/>
    <x v="0"/>
    <n v="132.71029999999999"/>
    <n v="133.953267306475"/>
    <n v="1075.21933536657"/>
    <n v="0.8319747193"/>
  </r>
  <r>
    <n v="550000"/>
    <n v="880000"/>
    <n v="880000"/>
    <x v="1"/>
    <x v="1"/>
    <s v="IR8-11"/>
    <s v="62-304.520 (6), F.A.C."/>
    <n v="0.36"/>
    <n v="0.48"/>
    <s v="Town of Indialantic"/>
    <n v="0.11772675213969"/>
    <n v="3860.9478648834001"/>
    <n v="9.5918438763469194"/>
    <n v="1.40960341273731"/>
    <n v="1.1292166265933601"/>
    <n v="0.16594803158658999"/>
    <n v="454.53685231342001"/>
    <n v="1210"/>
    <s v="Fixed Single Family Units"/>
    <n v="1210"/>
    <s v="Town of Indialantic              Brevard County"/>
    <s v="Town of Indialantic"/>
    <m/>
    <m/>
    <m/>
    <n v="0"/>
    <n v="1"/>
    <n v="1.1292166265933601"/>
    <n v="0.16594803158658999"/>
    <n v="454.53685231342001"/>
    <m/>
    <n v="-1"/>
    <n v="-1"/>
    <n v="-1"/>
    <n v="-1"/>
    <n v="0"/>
    <m/>
    <m/>
    <s v="North IRL B"/>
    <n v="-1"/>
    <m/>
    <m/>
    <n v="579"/>
    <x v="0"/>
    <m/>
    <x v="0"/>
    <n v="132.71029999999999"/>
    <n v="115.25270347779799"/>
    <n v="476.42326298482402"/>
    <n v="0.36864302700000001"/>
  </r>
  <r>
    <n v="550000"/>
    <n v="880000"/>
    <n v="880000"/>
    <x v="1"/>
    <x v="1"/>
    <s v="IR8-11"/>
    <s v="62-304.520 (6), F.A.C."/>
    <n v="0.36"/>
    <n v="0.48"/>
    <s v="Town of Indialantic"/>
    <n v="0.31639204599684001"/>
    <n v="3853.98804870812"/>
    <n v="9.4552695037413503"/>
    <n v="1.3814428955194999"/>
    <n v="2.9915720637402599"/>
    <n v="0.43707754414120997"/>
    <n v="1219.37116397813"/>
    <n v="1200"/>
    <s v="Residential, Medium Density-Two-five dwellingunits per acre"/>
    <n v="1200"/>
    <s v="Town of Indialantic              Brevard County"/>
    <s v="Town of Indialantic"/>
    <m/>
    <m/>
    <m/>
    <n v="0"/>
    <n v="1"/>
    <n v="2.9915720637402599"/>
    <n v="0.43707754414120997"/>
    <n v="1219.37116397813"/>
    <m/>
    <n v="-1"/>
    <n v="-1"/>
    <n v="-1"/>
    <n v="-1"/>
    <n v="0"/>
    <m/>
    <m/>
    <s v="North IRL B"/>
    <n v="-1"/>
    <m/>
    <m/>
    <n v="579"/>
    <x v="0"/>
    <m/>
    <x v="0"/>
    <n v="132.71029999999999"/>
    <n v="200.26297318420399"/>
    <n v="1280.39318333859"/>
    <n v="0.98894660499999998"/>
  </r>
  <r>
    <n v="550000"/>
    <n v="880000"/>
    <n v="880000"/>
    <x v="1"/>
    <x v="1"/>
    <s v="IR8-11"/>
    <s v="62-304.520 (6), F.A.C."/>
    <n v="0.36"/>
    <n v="0.48"/>
    <s v="Town of Indialantic"/>
    <n v="2.2876223118320001E-2"/>
    <n v="3853.98804870812"/>
    <n v="9.4552695037413503"/>
    <n v="1.3814428955194999"/>
    <n v="0.21630085481142999"/>
    <n v="3.1602195903120002E-2"/>
    <n v="88.164690497585596"/>
    <n v="1700"/>
    <s v="Institutional (Educational,religious,health and military facilities)"/>
    <n v="1700"/>
    <s v="Town of Indialantic              Brevard County"/>
    <s v="Town of Indialantic"/>
    <m/>
    <m/>
    <m/>
    <n v="0"/>
    <n v="1"/>
    <n v="0.21630085481142999"/>
    <n v="3.1602195903120002E-2"/>
    <n v="131.91181665544599"/>
    <m/>
    <n v="-1"/>
    <n v="-1"/>
    <n v="-1"/>
    <n v="-1"/>
    <n v="0"/>
    <m/>
    <m/>
    <s v="North IRL B"/>
    <n v="-1"/>
    <m/>
    <m/>
    <n v="579"/>
    <x v="0"/>
    <m/>
    <x v="0"/>
    <n v="132.71029999999999"/>
    <n v="67.836425162967998"/>
    <n v="92.576790446630099"/>
    <n v="0.1069844417"/>
  </r>
  <r>
    <n v="550000"/>
    <n v="880000"/>
    <n v="880000"/>
    <x v="1"/>
    <x v="1"/>
    <s v="IR8-11"/>
    <s v="62-304.520 (6), F.A.C."/>
    <n v="0.36"/>
    <n v="0.48"/>
    <s v="Town of Indialantic"/>
    <n v="5.5481896165790003E-2"/>
    <n v="3853.98804870812"/>
    <n v="9.4552695037413503"/>
    <n v="1.3814428955194999"/>
    <n v="0.52459628082619003"/>
    <n v="7.6645071288189995E-2"/>
    <n v="213.82656474264201"/>
    <n v="1210"/>
    <s v="Fixed Single Family Units"/>
    <n v="1210"/>
    <s v="Town of Indialantic              Brevard County"/>
    <s v="Town of Indialantic"/>
    <m/>
    <m/>
    <m/>
    <n v="0"/>
    <n v="1"/>
    <n v="0.52459628082619003"/>
    <n v="7.6645071288189995E-2"/>
    <n v="213.826564742643"/>
    <m/>
    <n v="-1"/>
    <n v="-1"/>
    <n v="-1"/>
    <n v="-1"/>
    <n v="0"/>
    <m/>
    <m/>
    <s v="North IRL B"/>
    <n v="-1"/>
    <m/>
    <m/>
    <n v="579"/>
    <x v="0"/>
    <m/>
    <x v="0"/>
    <n v="132.71029999999999"/>
    <n v="78.569800445038297"/>
    <n v="224.527267825482"/>
    <n v="0.17341976049999999"/>
  </r>
  <r>
    <n v="550000"/>
    <n v="880000"/>
    <n v="880000"/>
    <x v="1"/>
    <x v="1"/>
    <s v="IR8-11"/>
    <s v="62-304.520 (6), F.A.C."/>
    <n v="0.36"/>
    <n v="0.48"/>
    <s v="Town of Indialantic"/>
    <n v="1.2439219220900001E-3"/>
    <n v="3853.98804870812"/>
    <n v="9.4552695037413503"/>
    <n v="1.3814428955194999"/>
    <n v="1.1761617014969999E-2"/>
    <n v="1.7184071018499999E-3"/>
    <n v="4.7940602212608896"/>
    <n v="1210"/>
    <s v="Fixed Single Family Units"/>
    <n v="1210"/>
    <s v="Town of Indialantic              Brevard County"/>
    <s v="Town of Indialantic"/>
    <m/>
    <m/>
    <m/>
    <n v="0"/>
    <n v="1"/>
    <n v="1.1761617014969999E-2"/>
    <n v="1.7184071018499999E-3"/>
    <n v="4.7940602212598096"/>
    <m/>
    <n v="-1"/>
    <n v="-1"/>
    <n v="-1"/>
    <n v="-1"/>
    <n v="0"/>
    <m/>
    <m/>
    <s v="North IRL B"/>
    <n v="-1"/>
    <m/>
    <m/>
    <n v="579"/>
    <x v="0"/>
    <m/>
    <x v="0"/>
    <n v="132.71029999999999"/>
    <n v="12.8206045752533"/>
    <n v="5.03397341937292"/>
    <n v="3.8881266999999998E-3"/>
  </r>
  <r>
    <n v="550000"/>
    <n v="880000"/>
    <n v="880000"/>
    <x v="1"/>
    <x v="1"/>
    <s v="IR8-11"/>
    <s v="62-304.520 (6), F.A.C."/>
    <n v="0.36"/>
    <n v="0.48"/>
    <s v="Town of Indialantic"/>
    <n v="0.19494524938699001"/>
    <n v="3853.98804870812"/>
    <n v="9.4552695037413503"/>
    <n v="1.3814428955194999"/>
    <n v="1.8432598714280899"/>
    <n v="0.26930572978093997"/>
    <n v="751.31666128989798"/>
    <n v="1210"/>
    <s v="Fixed Single Family Units"/>
    <n v="1210"/>
    <s v="Town of Indialantic              Brevard County"/>
    <s v="Town of Indialantic"/>
    <m/>
    <m/>
    <m/>
    <n v="0"/>
    <n v="1"/>
    <n v="1.8432598714280899"/>
    <n v="0.26930572978093997"/>
    <n v="751.31666128989798"/>
    <m/>
    <n v="-1"/>
    <n v="-1"/>
    <n v="-1"/>
    <n v="-1"/>
    <n v="0"/>
    <m/>
    <m/>
    <s v="North IRL B"/>
    <n v="-1"/>
    <m/>
    <m/>
    <n v="579"/>
    <x v="0"/>
    <m/>
    <x v="0"/>
    <n v="132.71029999999999"/>
    <n v="114.437219953995"/>
    <n v="788.91543449812696"/>
    <n v="0.60934035789999996"/>
  </r>
  <r>
    <n v="550000"/>
    <n v="880000"/>
    <n v="880000"/>
    <x v="1"/>
    <x v="1"/>
    <s v="IR8-11"/>
    <s v="62-304.520 (6), F.A.C."/>
    <n v="0.36"/>
    <n v="0.48"/>
    <s v="Town of Indialantic"/>
    <n v="0.15364518084976"/>
    <n v="3911.9436204260901"/>
    <n v="11.8829739104238"/>
    <n v="1.5796208348577301"/>
    <n v="1.8257616755000901"/>
    <n v="0.24270112884577"/>
    <n v="601.05128503444803"/>
    <n v="1400"/>
    <s v="Commercial and Services"/>
    <n v="1400"/>
    <s v="Town of Indialantic              Brevard County"/>
    <s v="Town of Indialantic"/>
    <m/>
    <m/>
    <m/>
    <n v="0"/>
    <n v="1"/>
    <n v="1.8257616755000901"/>
    <n v="0.24270112884577"/>
    <n v="601.05128503444803"/>
    <m/>
    <n v="-1"/>
    <n v="-1"/>
    <n v="-1"/>
    <n v="-1"/>
    <n v="0"/>
    <m/>
    <m/>
    <s v="North IRL B"/>
    <n v="-1"/>
    <m/>
    <m/>
    <n v="579"/>
    <x v="0"/>
    <m/>
    <x v="0"/>
    <n v="132.71029999999999"/>
    <n v="129.71693874117"/>
    <n v="621.77998689267804"/>
    <n v="0.48747062860000001"/>
  </r>
  <r>
    <n v="550000"/>
    <n v="880000"/>
    <n v="880000"/>
    <x v="1"/>
    <x v="1"/>
    <s v="IR8-11"/>
    <s v="62-304.520 (6), F.A.C."/>
    <n v="0.36"/>
    <n v="0.48"/>
    <s v="Town of Indialantic"/>
    <n v="2.8787237447929999E-2"/>
    <n v="3911.9436204260901"/>
    <n v="11.8829739104238"/>
    <n v="1.5796208348577301"/>
    <n v="0.34207799154695001"/>
    <n v="4.5472920050750001E-2"/>
    <n v="112.61404988412799"/>
    <n v="1200"/>
    <s v="Residential, Medium Density-Two-five dwellingunits per acre"/>
    <n v="1200"/>
    <s v="Town of Indialantic              Brevard County"/>
    <s v="Town of Indialantic"/>
    <m/>
    <m/>
    <m/>
    <n v="0"/>
    <n v="1"/>
    <n v="0.34207799154695001"/>
    <n v="4.5472920050750001E-2"/>
    <n v="112.61404988413"/>
    <m/>
    <n v="-1"/>
    <n v="-1"/>
    <n v="-1"/>
    <n v="-1"/>
    <n v="0"/>
    <m/>
    <m/>
    <s v="North IRL B"/>
    <n v="-1"/>
    <m/>
    <m/>
    <n v="579"/>
    <x v="0"/>
    <m/>
    <x v="0"/>
    <n v="132.71029999999999"/>
    <n v="101.474904696142"/>
    <n v="116.49781674931801"/>
    <n v="9.1333373800000006E-2"/>
  </r>
  <r>
    <n v="550000"/>
    <n v="880000"/>
    <n v="880000"/>
    <x v="1"/>
    <x v="1"/>
    <s v="IR8-11"/>
    <s v="62-304.520 (6), F.A.C."/>
    <n v="0.36"/>
    <n v="0.48"/>
    <s v="Town of Indialantic"/>
    <n v="3.5616948402999997E-2"/>
    <n v="3911.9436204260901"/>
    <n v="11.8829739104238"/>
    <n v="1.5796208348577301"/>
    <n v="0.42323526864179001"/>
    <n v="5.6261273771429997E-2"/>
    <n v="139.33149408417299"/>
    <n v="1430"/>
    <s v="Professional Services"/>
    <n v="1430"/>
    <s v="Town of Indialantic              Brevard County"/>
    <s v="Town of Indialantic"/>
    <m/>
    <m/>
    <m/>
    <n v="0"/>
    <n v="1"/>
    <n v="0.42323526864179001"/>
    <n v="5.6261273771429997E-2"/>
    <n v="139.33149408417401"/>
    <m/>
    <n v="-1"/>
    <n v="-1"/>
    <n v="-1"/>
    <n v="-1"/>
    <n v="0"/>
    <m/>
    <m/>
    <s v="North IRL B"/>
    <n v="-1"/>
    <m/>
    <m/>
    <n v="579"/>
    <x v="0"/>
    <m/>
    <x v="0"/>
    <n v="132.71029999999999"/>
    <n v="48.760511954874602"/>
    <n v="144.13667639098301"/>
    <n v="0.1130020228"/>
  </r>
  <r>
    <n v="550000"/>
    <n v="880000"/>
    <n v="880000"/>
    <x v="1"/>
    <x v="1"/>
    <s v="IR8-11"/>
    <s v="62-304.520 (6), F.A.C."/>
    <n v="0.36"/>
    <n v="0.48"/>
    <s v="Town of Indialantic"/>
    <n v="0.36482604698764998"/>
    <n v="3911.9436204260901"/>
    <n v="11.8829739104238"/>
    <n v="1.5796208348577301"/>
    <n v="4.33521839819735"/>
    <n v="0.57628682492048"/>
    <n v="1427.1789270786201"/>
    <n v="1410"/>
    <s v="Retail Sales and Services"/>
    <n v="1410"/>
    <s v="Town of Indialantic              Brevard County"/>
    <s v="Town of Indialantic"/>
    <m/>
    <m/>
    <m/>
    <n v="0"/>
    <n v="1"/>
    <n v="4.33521839819735"/>
    <n v="0.57628682492048"/>
    <n v="1427.1789270786201"/>
    <m/>
    <n v="-1"/>
    <n v="-1"/>
    <n v="-1"/>
    <n v="-1"/>
    <n v="0"/>
    <m/>
    <m/>
    <s v="North IRL B"/>
    <n v="-1"/>
    <m/>
    <m/>
    <n v="579"/>
    <x v="0"/>
    <m/>
    <x v="0"/>
    <n v="132.71029999999999"/>
    <n v="158.963372020294"/>
    <n v="1476.3986313107901"/>
    <n v="1.1574849368"/>
  </r>
  <r>
    <n v="550000"/>
    <n v="880000"/>
    <n v="880000"/>
    <x v="1"/>
    <x v="1"/>
    <s v="IR8-11"/>
    <s v="62-304.520 (6), F.A.C."/>
    <n v="0.36"/>
    <n v="0.48"/>
    <s v="Town of Indialantic"/>
    <n v="3.1354561431070002E-2"/>
    <n v="3911.9436204260901"/>
    <n v="11.8829739104238"/>
    <n v="1.5796208348577301"/>
    <n v="0.37258543545825001"/>
    <n v="4.9528318504350001E-2"/>
    <n v="122.65727656155499"/>
    <n v="1430"/>
    <s v="Professional Services"/>
    <n v="1430"/>
    <s v="Town of Indialantic              Brevard County"/>
    <s v="Town of Indialantic"/>
    <m/>
    <m/>
    <m/>
    <n v="0"/>
    <n v="1"/>
    <n v="0.37258543545825001"/>
    <n v="4.9528318504350001E-2"/>
    <n v="122.657276561557"/>
    <m/>
    <n v="-1"/>
    <n v="-1"/>
    <n v="-1"/>
    <n v="-1"/>
    <n v="0"/>
    <m/>
    <m/>
    <s v="North IRL B"/>
    <n v="-1"/>
    <m/>
    <m/>
    <n v="579"/>
    <x v="0"/>
    <m/>
    <x v="0"/>
    <n v="132.71029999999999"/>
    <n v="64.433939428179102"/>
    <n v="126.887408298886"/>
    <n v="9.9478732E-2"/>
  </r>
  <r>
    <n v="550000"/>
    <n v="880000"/>
    <n v="880000"/>
    <x v="1"/>
    <x v="1"/>
    <s v="IR8-11"/>
    <s v="62-304.520 (6), F.A.C."/>
    <n v="0.36"/>
    <n v="0.48"/>
    <s v="Town of Indialantic"/>
    <n v="3.53347870957E-3"/>
    <n v="3911.9436204260901"/>
    <n v="11.8829739104238"/>
    <n v="1.5796208348577301"/>
    <n v="4.1988235318949997E-2"/>
    <n v="5.5815565891699998E-3"/>
    <n v="13.822769495845"/>
    <n v="1300"/>
    <s v="Residential, High Density"/>
    <n v="1300"/>
    <s v="Town of Indialantic              Brevard County"/>
    <s v="Town of Indialantic"/>
    <m/>
    <m/>
    <m/>
    <n v="0"/>
    <n v="1"/>
    <n v="4.1988235318949997E-2"/>
    <n v="5.5815565891699998E-3"/>
    <n v="13.822769495844501"/>
    <m/>
    <n v="-1"/>
    <n v="-1"/>
    <n v="-1"/>
    <n v="-1"/>
    <n v="0"/>
    <m/>
    <m/>
    <s v="North IRL B"/>
    <n v="-1"/>
    <m/>
    <m/>
    <n v="579"/>
    <x v="0"/>
    <m/>
    <x v="0"/>
    <n v="132.71029999999999"/>
    <n v="21.732336589302601"/>
    <n v="14.299481009268799"/>
    <n v="1.1210680900000001E-2"/>
  </r>
  <r>
    <n v="550000"/>
    <n v="880000"/>
    <n v="880000"/>
    <x v="1"/>
    <x v="1"/>
    <s v="IR8-11"/>
    <s v="62-304.520 (6), F.A.C."/>
    <n v="0.36"/>
    <n v="0.48"/>
    <s v="Town of Indialantic"/>
    <n v="0.14792115176713999"/>
    <n v="3853.7762946099801"/>
    <n v="9.5750983413600093"/>
    <n v="1.40717902510781"/>
    <n v="1.4163595749376701"/>
    <n v="0.20815154213650999"/>
    <n v="570.05502815163698"/>
    <n v="1200"/>
    <s v="Residential, Medium Density-Two-five dwellingunits per acre"/>
    <n v="1200"/>
    <s v="Town of Indialantic              Brevard County"/>
    <s v="Town of Indialantic"/>
    <m/>
    <m/>
    <m/>
    <n v="0"/>
    <n v="1"/>
    <n v="1.4163595749376701"/>
    <n v="0.20815154213650999"/>
    <n v="570.05502815163698"/>
    <m/>
    <n v="-1"/>
    <n v="-1"/>
    <n v="-1"/>
    <n v="-1"/>
    <n v="0"/>
    <m/>
    <m/>
    <s v="North IRL B"/>
    <n v="-1"/>
    <m/>
    <m/>
    <n v="579"/>
    <x v="0"/>
    <m/>
    <x v="0"/>
    <n v="132.71029999999999"/>
    <n v="125.15527614119399"/>
    <n v="598.615663037682"/>
    <n v="0.4623317341"/>
  </r>
  <r>
    <n v="550000"/>
    <n v="880000"/>
    <n v="880000"/>
    <x v="1"/>
    <x v="1"/>
    <s v="IR8-11"/>
    <s v="62-304.520 (6), F.A.C."/>
    <n v="0.36"/>
    <n v="0.48"/>
    <s v="Town of Indialantic"/>
    <n v="3.3187199192499998E-3"/>
    <n v="3853.7762946099801"/>
    <n v="9.5750983413600093"/>
    <n v="1.40717902510781"/>
    <n v="3.1777069594310002E-2"/>
    <n v="4.6700330605799999E-3"/>
    <n v="12.7896041532825"/>
    <n v="1210"/>
    <s v="Fixed Single Family Units"/>
    <n v="1210"/>
    <s v="Town of Indialantic              Brevard County"/>
    <s v="Town of Indialantic"/>
    <m/>
    <m/>
    <m/>
    <n v="0"/>
    <n v="1"/>
    <n v="3.1777069594310002E-2"/>
    <n v="4.6700330605799999E-3"/>
    <n v="12.7896041532835"/>
    <m/>
    <n v="-1"/>
    <n v="-1"/>
    <n v="-1"/>
    <n v="-1"/>
    <n v="0"/>
    <m/>
    <m/>
    <s v="North IRL B"/>
    <n v="-1"/>
    <m/>
    <m/>
    <n v="579"/>
    <x v="0"/>
    <m/>
    <x v="0"/>
    <n v="132.71029999999999"/>
    <n v="20.894076215486901"/>
    <n v="13.430383019393"/>
    <n v="1.0372752799999999E-2"/>
  </r>
  <r>
    <n v="550000"/>
    <n v="880000"/>
    <n v="880000"/>
    <x v="1"/>
    <x v="1"/>
    <s v="IR8-11"/>
    <s v="62-304.520 (6), F.A.C."/>
    <n v="0.36"/>
    <n v="0.48"/>
    <s v="Town of Indialantic"/>
    <n v="0.23733066920625001"/>
    <n v="3853.7762946099801"/>
    <n v="9.5750983413600093"/>
    <n v="1.40717902510781"/>
    <n v="2.27246449707062"/>
    <n v="0.33396673972183"/>
    <n v="914.61930697097"/>
    <n v="1210"/>
    <s v="Fixed Single Family Units"/>
    <n v="1210"/>
    <s v="Town of Indialantic              Brevard County"/>
    <s v="Town of Indialantic"/>
    <m/>
    <m/>
    <m/>
    <n v="0"/>
    <n v="1"/>
    <n v="2.27246449707062"/>
    <n v="0.33396673972183"/>
    <n v="914.61930697097"/>
    <m/>
    <n v="-1"/>
    <n v="-1"/>
    <n v="-1"/>
    <n v="-1"/>
    <n v="0"/>
    <m/>
    <m/>
    <s v="North IRL B"/>
    <n v="-1"/>
    <m/>
    <m/>
    <n v="579"/>
    <x v="0"/>
    <m/>
    <x v="0"/>
    <n v="132.71029999999999"/>
    <n v="126.037082964164"/>
    <n v="960.44314290980196"/>
    <n v="0.74178370400000004"/>
  </r>
  <r>
    <n v="550000"/>
    <n v="880000"/>
    <n v="880000"/>
    <x v="1"/>
    <x v="1"/>
    <s v="IR8-11"/>
    <s v="62-304.520 (6), F.A.C."/>
    <n v="0.36"/>
    <n v="0.48"/>
    <s v="Town of Indialantic"/>
    <n v="0.14841596818965999"/>
    <n v="3853.7762946099801"/>
    <n v="9.5750983413600093"/>
    <n v="1.40717902510781"/>
    <n v="1.42109749084416"/>
    <n v="0.20884783742756"/>
    <n v="571.96193995090505"/>
    <n v="1210"/>
    <s v="Fixed Single Family Units"/>
    <n v="1210"/>
    <s v="Town of Indialantic              Brevard County"/>
    <s v="Town of Indialantic"/>
    <m/>
    <m/>
    <m/>
    <n v="0"/>
    <n v="1"/>
    <n v="1.42109749084416"/>
    <n v="0.20884783742756"/>
    <n v="571.96193995090505"/>
    <m/>
    <n v="-1"/>
    <n v="-1"/>
    <n v="-1"/>
    <n v="-1"/>
    <n v="0"/>
    <m/>
    <m/>
    <s v="North IRL B"/>
    <n v="-1"/>
    <m/>
    <m/>
    <n v="579"/>
    <x v="0"/>
    <m/>
    <x v="0"/>
    <n v="132.71029999999999"/>
    <n v="99.185608867280493"/>
    <n v="600.61811405504295"/>
    <n v="0.46387829679999998"/>
  </r>
  <r>
    <n v="550000"/>
    <n v="880000"/>
    <n v="880000"/>
    <x v="1"/>
    <x v="1"/>
    <s v="IR8-11"/>
    <s v="62-304.520 (6), F.A.C."/>
    <n v="0.36"/>
    <n v="0.48"/>
    <s v="Town of Indialantic"/>
    <n v="1.3040856005540001E-2"/>
    <n v="3853.7762946099801"/>
    <n v="9.5750983413600093"/>
    <n v="1.40717902510781"/>
    <n v="0.12486747870859"/>
    <n v="1.8350819040449998E-2"/>
    <n v="50.256541735583802"/>
    <n v="1210"/>
    <s v="Fixed Single Family Units"/>
    <n v="1210"/>
    <s v="Town of Indialantic              Brevard County"/>
    <s v="Town of Indialantic"/>
    <m/>
    <m/>
    <m/>
    <n v="0"/>
    <n v="1"/>
    <n v="0.12486747870859"/>
    <n v="1.8350819040449998E-2"/>
    <n v="50.256541735582303"/>
    <m/>
    <n v="-1"/>
    <n v="-1"/>
    <n v="-1"/>
    <n v="-1"/>
    <n v="0"/>
    <m/>
    <m/>
    <s v="North IRL B"/>
    <n v="-1"/>
    <m/>
    <m/>
    <n v="579"/>
    <x v="0"/>
    <m/>
    <x v="0"/>
    <n v="132.71029999999999"/>
    <n v="41.406700326460999"/>
    <n v="52.774471879623597"/>
    <n v="4.0759563499999998E-2"/>
  </r>
  <r>
    <n v="550000"/>
    <n v="880000"/>
    <n v="880000"/>
    <x v="1"/>
    <x v="1"/>
    <s v="IR8-11"/>
    <s v="62-304.520 (6), F.A.C."/>
    <n v="0.36"/>
    <n v="0.48"/>
    <s v="Town of Indialantic"/>
    <n v="6.7736088741150002E-2"/>
    <n v="3853.7762946099801"/>
    <n v="9.5750983413600093"/>
    <n v="1.40717902510781"/>
    <n v="0.64857971095559996"/>
    <n v="9.531680331938E-2"/>
    <n v="261.039733080242"/>
    <n v="1210"/>
    <s v="Fixed Single Family Units"/>
    <n v="1210"/>
    <s v="Town of Indialantic              Brevard County"/>
    <s v="Town of Indialantic"/>
    <m/>
    <m/>
    <m/>
    <n v="0"/>
    <n v="1"/>
    <n v="0.64857971095559996"/>
    <n v="9.531680331938E-2"/>
    <n v="261.03973308024302"/>
    <m/>
    <n v="-1"/>
    <n v="-1"/>
    <n v="-1"/>
    <n v="-1"/>
    <n v="0"/>
    <m/>
    <m/>
    <s v="North IRL B"/>
    <n v="-1"/>
    <m/>
    <m/>
    <n v="579"/>
    <x v="0"/>
    <m/>
    <x v="0"/>
    <n v="132.71029999999999"/>
    <n v="74.017294540791099"/>
    <n v="274.11822575038099"/>
    <n v="0.21171105679999999"/>
  </r>
  <r>
    <n v="550000"/>
    <n v="880000"/>
    <n v="880000"/>
    <x v="1"/>
    <x v="1"/>
    <s v="IR8-11"/>
    <s v="62-304.520 (6), F.A.C."/>
    <n v="0.36"/>
    <n v="0.48"/>
    <s v="Town of Indialantic"/>
    <n v="9.2180522764330003E-2"/>
    <n v="3855.3464395690798"/>
    <n v="9.57859158916939"/>
    <n v="1.40767849505342"/>
    <n v="0.88295958003567998"/>
    <n v="0.12976053955812999"/>
    <n v="355.38785023709102"/>
    <n v="1200"/>
    <s v="Residential, Medium Density-Two-five dwellingunits per acre"/>
    <n v="1200"/>
    <s v="Town of Indialantic              Brevard County"/>
    <s v="Town of Indialantic"/>
    <m/>
    <m/>
    <m/>
    <n v="0"/>
    <n v="1"/>
    <n v="0.88295958003567998"/>
    <n v="0.12976053955812999"/>
    <n v="598.51230010659299"/>
    <m/>
    <n v="-1"/>
    <n v="-1"/>
    <n v="-1"/>
    <n v="-1"/>
    <n v="0"/>
    <m/>
    <m/>
    <s v="North IRL B"/>
    <n v="-1"/>
    <m/>
    <m/>
    <n v="579"/>
    <x v="0"/>
    <m/>
    <x v="0"/>
    <n v="132.71029999999999"/>
    <n v="114.943771391211"/>
    <n v="373.04134056903399"/>
    <n v="0.4854114356"/>
  </r>
  <r>
    <n v="550000"/>
    <n v="880000"/>
    <n v="880000"/>
    <x v="1"/>
    <x v="1"/>
    <s v="IR8-11"/>
    <s v="62-304.520 (6), F.A.C."/>
    <n v="0.36"/>
    <n v="0.48"/>
    <s v="Town of Indialantic"/>
    <n v="0.21932950117128"/>
    <n v="3858.1883495439602"/>
    <n v="9.5852546223848094"/>
    <n v="1.40864414352596"/>
    <n v="2.1023291149274401"/>
    <n v="0.3089572173274"/>
    <n v="846.21452613035103"/>
    <n v="1200"/>
    <s v="Residential, Medium Density-Two-five dwellingunits per acre"/>
    <n v="1200"/>
    <s v="Town of Indialantic              Brevard County"/>
    <s v="Town of Indialantic"/>
    <m/>
    <m/>
    <m/>
    <n v="0"/>
    <n v="1"/>
    <n v="2.1023291149274401"/>
    <n v="0.3089572173274"/>
    <n v="846.21452613035103"/>
    <m/>
    <n v="-1"/>
    <n v="-1"/>
    <n v="-1"/>
    <n v="-1"/>
    <n v="0"/>
    <m/>
    <m/>
    <s v="North IRL B"/>
    <n v="-1"/>
    <m/>
    <m/>
    <n v="579"/>
    <x v="0"/>
    <m/>
    <x v="0"/>
    <n v="132.71029999999999"/>
    <n v="185.65136086099699"/>
    <n v="887.59500043681305"/>
    <n v="0.68630537400000002"/>
  </r>
  <r>
    <n v="550000"/>
    <n v="880000"/>
    <n v="880000"/>
    <x v="1"/>
    <x v="1"/>
    <s v="IR8-11"/>
    <s v="62-304.520 (6), F.A.C."/>
    <n v="0.36"/>
    <n v="0.48"/>
    <s v="Town of Indialantic"/>
    <n v="3.542822476245E-2"/>
    <n v="3858.1883495439602"/>
    <n v="9.5852546223848094"/>
    <n v="1.40864414352596"/>
    <n v="0.33958855516719"/>
    <n v="4.9905761327150001E-2"/>
    <n v="136.688764023521"/>
    <n v="1210"/>
    <s v="Fixed Single Family Units"/>
    <n v="1210"/>
    <s v="Town of Indialantic              Brevard County"/>
    <s v="Town of Indialantic"/>
    <m/>
    <m/>
    <m/>
    <n v="0"/>
    <n v="1"/>
    <n v="0.33958855516719"/>
    <n v="4.9905761327150001E-2"/>
    <n v="136.688764023522"/>
    <m/>
    <n v="-1"/>
    <n v="-1"/>
    <n v="-1"/>
    <n v="-1"/>
    <n v="0"/>
    <m/>
    <m/>
    <s v="North IRL B"/>
    <n v="-1"/>
    <m/>
    <m/>
    <n v="579"/>
    <x v="0"/>
    <m/>
    <x v="0"/>
    <n v="132.71029999999999"/>
    <n v="61.8975094318454"/>
    <n v="143.372938914164"/>
    <n v="0.1108586894"/>
  </r>
  <r>
    <n v="550000"/>
    <n v="880000"/>
    <n v="880000"/>
    <x v="1"/>
    <x v="1"/>
    <s v="IR8-11"/>
    <s v="62-304.520 (6), F.A.C."/>
    <n v="0.36"/>
    <n v="0.48"/>
    <s v="Town of Indialantic"/>
    <n v="0.22153672501011001"/>
    <n v="3858.1883495439602"/>
    <n v="9.5852546223848094"/>
    <n v="1.40864414352596"/>
    <n v="2.1234859174311902"/>
    <n v="0.31206641026142001"/>
    <n v="854.73041143014905"/>
    <n v="1210"/>
    <s v="Fixed Single Family Units"/>
    <n v="1210"/>
    <s v="Town of Indialantic              Brevard County"/>
    <s v="Town of Indialantic"/>
    <m/>
    <m/>
    <m/>
    <n v="0"/>
    <n v="1"/>
    <n v="2.1234859174311902"/>
    <n v="0.31206641026142001"/>
    <n v="854.73041143014905"/>
    <m/>
    <n v="-1"/>
    <n v="-1"/>
    <n v="-1"/>
    <n v="-1"/>
    <n v="0"/>
    <m/>
    <m/>
    <s v="North IRL B"/>
    <n v="-1"/>
    <m/>
    <m/>
    <n v="579"/>
    <x v="0"/>
    <m/>
    <x v="0"/>
    <n v="132.71029999999999"/>
    <n v="121.462241644347"/>
    <n v="896.52731840464605"/>
    <n v="0.69321201249999997"/>
  </r>
  <r>
    <n v="550000"/>
    <n v="880000"/>
    <n v="880000"/>
    <x v="1"/>
    <x v="1"/>
    <s v="IR8-11"/>
    <s v="62-304.520 (6), F.A.C."/>
    <n v="0.36"/>
    <n v="0.48"/>
    <s v="Town of Indialantic"/>
    <n v="0.14068786855896001"/>
    <n v="3858.1883495439602"/>
    <n v="9.5852546223848094"/>
    <n v="1.40864414352596"/>
    <n v="1.3485290424182399"/>
    <n v="0.19817914211073001"/>
    <n v="542.80029539635495"/>
    <n v="1210"/>
    <s v="Fixed Single Family Units"/>
    <n v="1210"/>
    <s v="Town of Indialantic              Brevard County"/>
    <s v="Town of Indialantic"/>
    <m/>
    <m/>
    <m/>
    <n v="0"/>
    <n v="1"/>
    <n v="1.3485290424182399"/>
    <n v="0.19817914211073001"/>
    <n v="542.80029539635495"/>
    <m/>
    <n v="-1"/>
    <n v="-1"/>
    <n v="-1"/>
    <n v="-1"/>
    <n v="0"/>
    <m/>
    <m/>
    <s v="North IRL B"/>
    <n v="-1"/>
    <m/>
    <m/>
    <n v="579"/>
    <x v="0"/>
    <m/>
    <x v="0"/>
    <n v="132.71029999999999"/>
    <n v="106.622433205151"/>
    <n v="569.34360443159596"/>
    <n v="0.44022732799999997"/>
  </r>
  <r>
    <n v="550000"/>
    <n v="880000"/>
    <n v="880000"/>
    <x v="1"/>
    <x v="1"/>
    <s v="IR8-11"/>
    <s v="62-304.520 (6), F.A.C."/>
    <n v="0.36"/>
    <n v="0.48"/>
    <s v="Town of Indialantic"/>
    <n v="7.8113432618999998E-4"/>
    <n v="3858.1883495439602"/>
    <n v="9.5852546223848094"/>
    <n v="1.40864414352596"/>
    <n v="7.48737141082E-3"/>
    <n v="1.10034029389E-3"/>
    <n v="3.0137633567389801"/>
    <n v="1210"/>
    <s v="Fixed Single Family Units"/>
    <n v="1210"/>
    <s v="Town of Indialantic              Brevard County"/>
    <s v="Town of Indialantic"/>
    <m/>
    <m/>
    <m/>
    <n v="0"/>
    <n v="1"/>
    <n v="7.48737141082E-3"/>
    <n v="1.10034029389E-3"/>
    <n v="3.0137633567401698"/>
    <m/>
    <n v="-1"/>
    <n v="-1"/>
    <n v="-1"/>
    <n v="-1"/>
    <n v="0"/>
    <m/>
    <m/>
    <s v="North IRL B"/>
    <n v="-1"/>
    <m/>
    <m/>
    <n v="579"/>
    <x v="0"/>
    <m/>
    <x v="0"/>
    <n v="132.71029999999999"/>
    <n v="10.127195169563199"/>
    <n v="3.1611384647043801"/>
    <n v="2.4442524999999998E-3"/>
  </r>
  <r>
    <n v="550000"/>
    <n v="880000"/>
    <n v="880000"/>
    <x v="1"/>
    <x v="1"/>
    <s v="IR8-11"/>
    <s v="62-304.520 (6), F.A.C."/>
    <n v="0.36"/>
    <n v="0.48"/>
    <s v="Town of Indialantic"/>
    <n v="0.17554959363768"/>
    <n v="3847.42469128625"/>
    <n v="9.5601531205363504"/>
    <n v="1.4050111376816099"/>
    <n v="1.67828099542415"/>
    <n v="0.24664913427641999"/>
    <n v="675.41384110687795"/>
    <n v="1200"/>
    <s v="Residential, Medium Density-Two-five dwellingunits per acre"/>
    <n v="1200"/>
    <s v="Town of Indialantic              Brevard County"/>
    <s v="Town of Indialantic"/>
    <m/>
    <m/>
    <m/>
    <n v="0"/>
    <n v="1"/>
    <n v="1.67828099542415"/>
    <n v="0.24664913427641999"/>
    <n v="675.41384110687795"/>
    <m/>
    <n v="-1"/>
    <n v="-1"/>
    <n v="-1"/>
    <n v="-1"/>
    <n v="0"/>
    <m/>
    <m/>
    <s v="North IRL B"/>
    <n v="-1"/>
    <m/>
    <m/>
    <n v="579"/>
    <x v="0"/>
    <m/>
    <x v="0"/>
    <n v="132.71029999999999"/>
    <n v="129.78990070069099"/>
    <n v="710.42400046235696"/>
    <n v="0.54778089299999999"/>
  </r>
  <r>
    <n v="550000"/>
    <n v="880000"/>
    <n v="880000"/>
    <x v="1"/>
    <x v="1"/>
    <s v="IR8-11"/>
    <s v="62-304.520 (6), F.A.C."/>
    <n v="0.36"/>
    <n v="0.48"/>
    <s v="Town of Indialantic"/>
    <n v="9.0981805299999996E-4"/>
    <n v="3847.42469128625"/>
    <n v="9.5601531205363504"/>
    <n v="1.4050111376816099"/>
    <n v="8.6979998985100004E-3"/>
    <n v="1.2783044977300001E-3"/>
    <n v="3.50045644169403"/>
    <n v="1210"/>
    <s v="Fixed Single Family Units"/>
    <n v="1210"/>
    <s v="Town of Indialantic              Brevard County"/>
    <s v="Town of Indialantic"/>
    <m/>
    <m/>
    <m/>
    <n v="0"/>
    <n v="1"/>
    <n v="8.6979998985100004E-3"/>
    <n v="1.2783044977300001E-3"/>
    <n v="3.50045644169403"/>
    <m/>
    <n v="-1"/>
    <n v="-1"/>
    <n v="-1"/>
    <n v="-1"/>
    <n v="0"/>
    <m/>
    <m/>
    <s v="North IRL B"/>
    <n v="-1"/>
    <m/>
    <m/>
    <n v="579"/>
    <x v="0"/>
    <m/>
    <x v="0"/>
    <n v="132.71029999999999"/>
    <n v="10.8536318301687"/>
    <n v="3.6819030310025598"/>
    <n v="2.8389752000000002E-3"/>
  </r>
  <r>
    <n v="550000"/>
    <n v="880000"/>
    <n v="880000"/>
    <x v="1"/>
    <x v="1"/>
    <s v="IR8-11"/>
    <s v="62-304.520 (6), F.A.C."/>
    <n v="0.36"/>
    <n v="0.48"/>
    <s v="Town of Indialantic"/>
    <n v="1.54521819443E-3"/>
    <n v="3847.42469128625"/>
    <n v="9.5601531205363504"/>
    <n v="1.4050111376816099"/>
    <n v="1.4772522543389999E-2"/>
    <n v="2.1710487733200001E-3"/>
    <n v="5.9451106346785902"/>
    <n v="1210"/>
    <s v="Fixed Single Family Units"/>
    <n v="1210"/>
    <s v="Town of Indialantic              Brevard County"/>
    <s v="Town of Indialantic"/>
    <m/>
    <m/>
    <m/>
    <n v="0"/>
    <n v="1"/>
    <n v="1.4772522543389999E-2"/>
    <n v="2.1710487733200001E-3"/>
    <n v="5.9451106346783904"/>
    <m/>
    <n v="-1"/>
    <n v="-1"/>
    <n v="-1"/>
    <n v="-1"/>
    <n v="0"/>
    <m/>
    <m/>
    <s v="North IRL B"/>
    <n v="-1"/>
    <m/>
    <m/>
    <n v="579"/>
    <x v="0"/>
    <m/>
    <x v="0"/>
    <n v="132.71029999999999"/>
    <n v="10.1719828123636"/>
    <n v="6.2532761741422203"/>
    <n v="4.8216630999999999E-3"/>
  </r>
  <r>
    <n v="550000"/>
    <n v="880000"/>
    <n v="880000"/>
    <x v="1"/>
    <x v="1"/>
    <s v="IR8-11"/>
    <s v="62-304.520 (6), F.A.C."/>
    <n v="0.36"/>
    <n v="0.48"/>
    <s v="Town of Indialantic"/>
    <n v="1.28901964277E-3"/>
    <n v="3847.42469128625"/>
    <n v="9.5601531205363504"/>
    <n v="1.4050111376816099"/>
    <n v="1.232322516029E-2"/>
    <n v="1.81108695478E-3"/>
    <n v="4.9594060011616703"/>
    <n v="1210"/>
    <s v="Fixed Single Family Units"/>
    <n v="1210"/>
    <s v="Town of Indialantic              Brevard County"/>
    <s v="Town of Indialantic"/>
    <m/>
    <m/>
    <m/>
    <n v="0"/>
    <n v="1"/>
    <n v="1.232322516029E-2"/>
    <n v="1.81108695478E-3"/>
    <n v="4.9594060011613603"/>
    <m/>
    <n v="-1"/>
    <n v="-1"/>
    <n v="-1"/>
    <n v="-1"/>
    <n v="0"/>
    <m/>
    <m/>
    <s v="North IRL B"/>
    <n v="-1"/>
    <m/>
    <m/>
    <n v="579"/>
    <x v="0"/>
    <m/>
    <x v="0"/>
    <n v="132.71029999999999"/>
    <n v="12.979929420111599"/>
    <n v="5.2164774199593902"/>
    <n v="4.0222271000000002E-3"/>
  </r>
  <r>
    <n v="550000"/>
    <n v="880000"/>
    <n v="880000"/>
    <x v="1"/>
    <x v="1"/>
    <s v="IR8-11"/>
    <s v="62-304.520 (6), F.A.C."/>
    <n v="0.36"/>
    <n v="0.48"/>
    <s v="Town of Indialantic"/>
    <n v="4.4135966377999998E-2"/>
    <n v="3847.42469128625"/>
    <n v="9.5601531205363504"/>
    <n v="1.4050111376816099"/>
    <n v="0.42194659669653001"/>
    <n v="6.2011524333429997E-2"/>
    <n v="169.80980681649999"/>
    <n v="1210"/>
    <s v="Fixed Single Family Units"/>
    <n v="1210"/>
    <s v="Town of Indialantic              Brevard County"/>
    <s v="Town of Indialantic"/>
    <m/>
    <m/>
    <m/>
    <n v="0"/>
    <n v="1"/>
    <n v="0.42194659669653001"/>
    <n v="6.2011524333429997E-2"/>
    <n v="169.80980681649999"/>
    <m/>
    <n v="-1"/>
    <n v="-1"/>
    <n v="-1"/>
    <n v="-1"/>
    <n v="0"/>
    <m/>
    <m/>
    <s v="North IRL B"/>
    <n v="-1"/>
    <m/>
    <m/>
    <n v="579"/>
    <x v="0"/>
    <m/>
    <x v="0"/>
    <n v="132.71029999999999"/>
    <n v="68.9215155742787"/>
    <n v="178.61191899564301"/>
    <n v="0.13772084900000001"/>
  </r>
  <r>
    <n v="550000"/>
    <n v="880000"/>
    <n v="880000"/>
    <x v="1"/>
    <x v="1"/>
    <s v="IR8-11"/>
    <s v="62-304.520 (6), F.A.C."/>
    <n v="0.36"/>
    <n v="0.48"/>
    <s v="Town of Indialantic"/>
    <n v="0.12612857712528"/>
    <n v="3847.42469128625"/>
    <n v="9.5601531205363504"/>
    <n v="1.4050111376816099"/>
    <n v="1.20580851019307"/>
    <n v="0.17721205564094999"/>
    <n v="485.27020190861202"/>
    <n v="1210"/>
    <s v="Fixed Single Family Units"/>
    <n v="1210"/>
    <s v="Town of Indialantic              Brevard County"/>
    <s v="Town of Indialantic"/>
    <m/>
    <m/>
    <m/>
    <n v="0"/>
    <n v="1"/>
    <n v="1.20580851019307"/>
    <n v="0.17721205564094999"/>
    <n v="485.27020190861202"/>
    <m/>
    <n v="-1"/>
    <n v="-1"/>
    <n v="-1"/>
    <n v="-1"/>
    <n v="0"/>
    <m/>
    <m/>
    <s v="North IRL B"/>
    <n v="-1"/>
    <m/>
    <m/>
    <n v="579"/>
    <x v="0"/>
    <m/>
    <x v="0"/>
    <n v="132.71029999999999"/>
    <n v="93.096041803217702"/>
    <n v="510.42424238762101"/>
    <n v="0.39356869579999998"/>
  </r>
  <r>
    <n v="550000"/>
    <n v="880000"/>
    <n v="880000"/>
    <x v="1"/>
    <x v="1"/>
    <s v="IR8-11"/>
    <s v="62-304.520 (6), F.A.C."/>
    <n v="0.36"/>
    <n v="0.48"/>
    <s v="Town of Indialantic"/>
    <n v="0.23133060478416001"/>
    <n v="3847.42469128625"/>
    <n v="9.5601531205363504"/>
    <n v="1.4050111376816099"/>
    <n v="2.2115560032028898"/>
    <n v="0.32502207620836998"/>
    <n v="890.02708069677794"/>
    <n v="1210"/>
    <s v="Fixed Single Family Units"/>
    <n v="1210"/>
    <s v="Town of Indialantic              Brevard County"/>
    <s v="Town of Indialantic"/>
    <m/>
    <m/>
    <m/>
    <n v="0"/>
    <n v="1"/>
    <n v="2.2115560032028898"/>
    <n v="0.32502207620836998"/>
    <n v="890.02708069677794"/>
    <m/>
    <n v="-1"/>
    <n v="-1"/>
    <n v="-1"/>
    <n v="-1"/>
    <n v="0"/>
    <m/>
    <m/>
    <s v="North IRL B"/>
    <n v="-1"/>
    <m/>
    <m/>
    <n v="579"/>
    <x v="0"/>
    <m/>
    <x v="0"/>
    <n v="132.71029999999999"/>
    <n v="122.205581714332"/>
    <n v="936.16174366847201"/>
    <n v="0.72183867049999995"/>
  </r>
  <r>
    <n v="550000"/>
    <n v="880000"/>
    <n v="880000"/>
    <x v="1"/>
    <x v="1"/>
    <s v="IR8-11"/>
    <s v="62-304.520 (6), F.A.C."/>
    <n v="0.36"/>
    <n v="0.48"/>
    <s v="Town of Indialantic"/>
    <n v="3.6874655829560003E-2"/>
    <n v="3847.42469128625"/>
    <n v="9.5601531205363504"/>
    <n v="1.4050111376816099"/>
    <n v="0.35252735599773"/>
    <n v="5.1809302138710003E-2"/>
    <n v="141.872461321354"/>
    <n v="1210"/>
    <s v="Fixed Single Family Units"/>
    <n v="1210"/>
    <s v="Town of Indialantic              Brevard County"/>
    <s v="Town of Indialantic"/>
    <m/>
    <m/>
    <m/>
    <n v="0"/>
    <n v="1"/>
    <n v="0.35252735599773"/>
    <n v="5.1809302138710003E-2"/>
    <n v="141.872461321354"/>
    <m/>
    <n v="-1"/>
    <n v="-1"/>
    <n v="-1"/>
    <n v="-1"/>
    <n v="0"/>
    <m/>
    <m/>
    <s v="North IRL B"/>
    <n v="-1"/>
    <m/>
    <m/>
    <n v="579"/>
    <x v="0"/>
    <m/>
    <x v="0"/>
    <n v="132.71029999999999"/>
    <n v="72.367678449479797"/>
    <n v="149.22643776766799"/>
    <n v="0.11506282349999999"/>
  </r>
  <r>
    <n v="550000"/>
    <n v="880000"/>
    <n v="880000"/>
    <x v="1"/>
    <x v="1"/>
    <s v="IR8-11"/>
    <s v="62-304.520 (6), F.A.C."/>
    <n v="0.36"/>
    <n v="0.48"/>
    <s v="Town of Indialantic"/>
    <n v="0.26589584432708002"/>
    <n v="3847.42469214621"/>
    <n v="9.5601531226732099"/>
    <n v="1.40501113799566"/>
    <n v="2.5420049864493701"/>
    <n v="0.37358662282630001"/>
    <n v="1023.01423700307"/>
    <n v="1200"/>
    <s v="Residential, Medium Density-Two-five dwellingunits per acre"/>
    <n v="1200"/>
    <s v="Town of Indialantic              Brevard County"/>
    <s v="Town of Indialantic"/>
    <m/>
    <m/>
    <m/>
    <n v="0"/>
    <n v="1"/>
    <n v="2.5420049864493701"/>
    <n v="0.37358662282630001"/>
    <n v="1023.01423700307"/>
    <m/>
    <n v="-1"/>
    <n v="-1"/>
    <n v="-1"/>
    <n v="-1"/>
    <n v="0"/>
    <m/>
    <m/>
    <s v="North IRL B"/>
    <n v="-1"/>
    <m/>
    <m/>
    <n v="579"/>
    <x v="0"/>
    <m/>
    <x v="0"/>
    <n v="132.71029999999999"/>
    <n v="187.77160739272199"/>
    <n v="1076.0423053045099"/>
    <n v="0.82969524490000002"/>
  </r>
  <r>
    <n v="550000"/>
    <n v="880000"/>
    <n v="880000"/>
    <x v="1"/>
    <x v="1"/>
    <s v="IR8-11"/>
    <s v="62-304.520 (6), F.A.C."/>
    <n v="0.36"/>
    <n v="0.48"/>
    <s v="Town of Indialantic"/>
    <n v="7.6272157504299998E-2"/>
    <n v="3847.42469214621"/>
    <n v="9.5601531226732099"/>
    <n v="1.40501113799566"/>
    <n v="0.72917350473775999"/>
    <n v="0.1071632308125"/>
    <n v="293.45138210531297"/>
    <n v="1210"/>
    <s v="Fixed Single Family Units"/>
    <n v="1210"/>
    <s v="Town of Indialantic              Brevard County"/>
    <s v="Town of Indialantic"/>
    <m/>
    <m/>
    <m/>
    <n v="0"/>
    <n v="1"/>
    <n v="0.72917350473775999"/>
    <n v="0.1071632308125"/>
    <n v="293.451382105314"/>
    <m/>
    <n v="-1"/>
    <n v="-1"/>
    <n v="-1"/>
    <n v="-1"/>
    <n v="0"/>
    <m/>
    <m/>
    <s v="North IRL B"/>
    <n v="-1"/>
    <m/>
    <m/>
    <n v="579"/>
    <x v="0"/>
    <m/>
    <x v="0"/>
    <n v="132.71029999999999"/>
    <n v="84.287026745493804"/>
    <n v="308.66247044658502"/>
    <n v="0.23799787680000001"/>
  </r>
  <r>
    <n v="550000"/>
    <n v="880000"/>
    <n v="880000"/>
    <x v="1"/>
    <x v="1"/>
    <s v="IR8-11"/>
    <s v="62-304.520 (6), F.A.C."/>
    <n v="0.36"/>
    <n v="0.48"/>
    <s v="Town of Indialantic"/>
    <n v="0.20657650477017001"/>
    <n v="3847.42469214621"/>
    <n v="9.5601531226732099"/>
    <n v="1.40501113799566"/>
    <n v="1.9749030171495201"/>
    <n v="0.29024229005030999"/>
    <n v="794.78754527004003"/>
    <n v="1210"/>
    <s v="Fixed Single Family Units"/>
    <n v="1210"/>
    <s v="Town of Indialantic              Brevard County"/>
    <s v="Town of Indialantic"/>
    <m/>
    <m/>
    <m/>
    <n v="0"/>
    <n v="1"/>
    <n v="1.9749030171495201"/>
    <n v="0.29024229005030999"/>
    <n v="794.78754527004003"/>
    <m/>
    <n v="-1"/>
    <n v="-1"/>
    <n v="-1"/>
    <n v="-1"/>
    <n v="0"/>
    <m/>
    <m/>
    <s v="North IRL B"/>
    <n v="-1"/>
    <m/>
    <m/>
    <n v="579"/>
    <x v="0"/>
    <m/>
    <x v="0"/>
    <n v="132.71029999999999"/>
    <n v="113.184018049481"/>
    <n v="835.98545504613503"/>
    <n v="0.64459654929999999"/>
  </r>
  <r>
    <n v="550000"/>
    <n v="880000"/>
    <n v="880000"/>
    <x v="1"/>
    <x v="1"/>
    <s v="IR8-11"/>
    <s v="62-304.520 (6), F.A.C."/>
    <n v="0.36"/>
    <n v="0.48"/>
    <s v="Town of Indialantic"/>
    <n v="1.9687201408469999E-2"/>
    <n v="3847.42469214621"/>
    <n v="9.5601531226732099"/>
    <n v="1.40501113799566"/>
    <n v="0.18821266002190001"/>
    <n v="2.7660737254859999E-2"/>
    <n v="75.745024818210894"/>
    <n v="1210"/>
    <s v="Fixed Single Family Units"/>
    <n v="1210"/>
    <s v="Town of Indialantic              Brevard County"/>
    <s v="Town of Indialantic"/>
    <m/>
    <m/>
    <m/>
    <n v="0"/>
    <n v="1"/>
    <n v="0.18821266002190001"/>
    <n v="2.7660737254859999E-2"/>
    <n v="75.745024818210197"/>
    <m/>
    <n v="-1"/>
    <n v="-1"/>
    <n v="-1"/>
    <n v="-1"/>
    <n v="0"/>
    <m/>
    <m/>
    <s v="North IRL B"/>
    <n v="-1"/>
    <m/>
    <m/>
    <n v="579"/>
    <x v="0"/>
    <m/>
    <x v="0"/>
    <n v="132.71029999999999"/>
    <n v="50.904140918377401"/>
    <n v="79.671277458956396"/>
    <n v="6.1431488100000001E-2"/>
  </r>
  <r>
    <n v="550000"/>
    <n v="880000"/>
    <n v="880000"/>
    <x v="1"/>
    <x v="1"/>
    <s v="IR8-11"/>
    <s v="62-304.520 (6), F.A.C."/>
    <n v="0.36"/>
    <n v="0.48"/>
    <s v="Town of Indialantic"/>
    <n v="4.661951980917E-2"/>
    <n v="3847.42469214621"/>
    <n v="9.5601531226732099"/>
    <n v="1.40501113799566"/>
    <n v="0.44568974788118998"/>
    <n v="6.5500944579890003E-2"/>
    <n v="179.36509164981101"/>
    <n v="1210"/>
    <s v="Fixed Single Family Units"/>
    <n v="1210"/>
    <s v="Town of Indialantic              Brevard County"/>
    <s v="Town of Indialantic"/>
    <m/>
    <m/>
    <m/>
    <n v="0"/>
    <n v="1"/>
    <n v="0.44568974788118998"/>
    <n v="6.5500944579890003E-2"/>
    <n v="179.365091649813"/>
    <m/>
    <n v="-1"/>
    <n v="-1"/>
    <n v="-1"/>
    <n v="-1"/>
    <n v="0"/>
    <m/>
    <m/>
    <s v="North IRL B"/>
    <n v="-1"/>
    <m/>
    <m/>
    <n v="579"/>
    <x v="0"/>
    <m/>
    <x v="0"/>
    <n v="132.71029999999999"/>
    <n v="57.6419049984803"/>
    <n v="188.662503148957"/>
    <n v="0.14547047169999999"/>
  </r>
  <r>
    <n v="550000"/>
    <n v="880000"/>
    <n v="880000"/>
    <x v="1"/>
    <x v="1"/>
    <s v="IR8-11"/>
    <s v="62-304.520 (6), F.A.C."/>
    <n v="0.36"/>
    <n v="0.48"/>
    <s v="Town of Indialantic"/>
    <n v="2.17598115871E-3"/>
    <n v="3847.42469214621"/>
    <n v="9.5601531226732099"/>
    <n v="1.40501113799566"/>
    <n v="2.0802713069349998E-2"/>
    <n v="3.0572777640599999E-3"/>
    <n v="8.3719236396811798"/>
    <n v="1210"/>
    <s v="Fixed Single Family Units"/>
    <n v="1210"/>
    <s v="Town of Indialantic              Brevard County"/>
    <s v="Town of Indialantic"/>
    <m/>
    <m/>
    <m/>
    <n v="0"/>
    <n v="1"/>
    <n v="2.0802713069349998E-2"/>
    <n v="3.0572777640599999E-3"/>
    <n v="8.3719236396806807"/>
    <m/>
    <n v="-1"/>
    <n v="-1"/>
    <n v="-1"/>
    <n v="-1"/>
    <n v="0"/>
    <m/>
    <m/>
    <s v="North IRL B"/>
    <n v="-1"/>
    <m/>
    <m/>
    <n v="579"/>
    <x v="0"/>
    <m/>
    <x v="0"/>
    <n v="132.71029999999999"/>
    <n v="17.7475469030766"/>
    <n v="8.8058833271626007"/>
    <n v="6.7898812999999999E-3"/>
  </r>
  <r>
    <n v="550000"/>
    <n v="880000"/>
    <n v="880000"/>
    <x v="1"/>
    <x v="1"/>
    <s v="IR8-11"/>
    <s v="62-304.520 (6), F.A.C."/>
    <n v="0.36"/>
    <n v="0.48"/>
    <s v="Town of Indialantic"/>
    <n v="5.3624457492000002E-4"/>
    <n v="3847.42469214621"/>
    <n v="9.5601531226732099"/>
    <n v="1.40501113799566"/>
    <n v="5.1265802475099998E-3"/>
    <n v="7.5342960045999999E-4"/>
    <n v="2.0631606186074398"/>
    <n v="1210"/>
    <s v="Fixed Single Family Units"/>
    <n v="1210"/>
    <s v="Town of Indialantic              Brevard County"/>
    <s v="Town of Indialantic"/>
    <m/>
    <m/>
    <m/>
    <n v="0"/>
    <n v="1"/>
    <n v="5.1265802475099998E-3"/>
    <n v="7.5342960045999999E-4"/>
    <n v="2.0631606186061999"/>
    <m/>
    <n v="-1"/>
    <n v="-1"/>
    <n v="-1"/>
    <n v="-1"/>
    <n v="0"/>
    <m/>
    <m/>
    <s v="North IRL B"/>
    <n v="-1"/>
    <m/>
    <m/>
    <n v="579"/>
    <x v="0"/>
    <m/>
    <x v="0"/>
    <n v="132.71029999999999"/>
    <n v="8.3222129898418409"/>
    <n v="2.1701048020232299"/>
    <n v="1.6732851999999999E-3"/>
  </r>
  <r>
    <n v="550000"/>
    <n v="880000"/>
    <n v="880000"/>
    <x v="1"/>
    <x v="1"/>
    <s v="IR8-11"/>
    <s v="62-304.520 (6), F.A.C."/>
    <n v="0.36"/>
    <n v="0.48"/>
    <s v="Town of Indialantic"/>
    <n v="0.30954731720220002"/>
    <n v="3864.8748676034902"/>
    <n v="9.6009378311413496"/>
    <n v="1.41091727823991"/>
    <n v="2.97194454825499"/>
    <n v="0.43674565827340001"/>
    <n v="1196.3616465888999"/>
    <n v="1200"/>
    <s v="Residential, Medium Density-Two-five dwellingunits per acre"/>
    <n v="1200"/>
    <s v="Town of Indialantic              Brevard County"/>
    <s v="Town of Indialantic"/>
    <m/>
    <m/>
    <m/>
    <n v="0"/>
    <n v="1"/>
    <n v="2.97194454825499"/>
    <n v="0.43674565827340001"/>
    <n v="1197.90560586226"/>
    <m/>
    <n v="-1"/>
    <n v="-1"/>
    <n v="-1"/>
    <n v="-1"/>
    <n v="0"/>
    <m/>
    <m/>
    <s v="North IRL B"/>
    <n v="-1"/>
    <m/>
    <m/>
    <n v="579"/>
    <x v="0"/>
    <m/>
    <x v="0"/>
    <n v="132.71029999999999"/>
    <n v="203.394958467864"/>
    <n v="1252.69354865644"/>
    <n v="0.97153739319999999"/>
  </r>
  <r>
    <n v="550000"/>
    <n v="880000"/>
    <n v="880000"/>
    <x v="1"/>
    <x v="1"/>
    <s v="IR8-11"/>
    <s v="62-304.520 (6), F.A.C."/>
    <n v="0.36"/>
    <n v="0.48"/>
    <s v="Town of Indialantic"/>
    <n v="0.30611002640063001"/>
    <n v="3864.8748676034902"/>
    <n v="9.6009378311413496"/>
    <n v="1.41091727823991"/>
    <n v="2.93894333296155"/>
    <n v="0.43189592529113002"/>
    <n v="1183.0769477572601"/>
    <n v="1210"/>
    <s v="Fixed Single Family Units"/>
    <n v="1210"/>
    <s v="Town of Indialantic              Brevard County"/>
    <s v="Town of Indialantic"/>
    <m/>
    <m/>
    <m/>
    <n v="0"/>
    <n v="1"/>
    <n v="2.93894333296155"/>
    <n v="0.43189592529113002"/>
    <n v="1183.0769477572601"/>
    <m/>
    <n v="-1"/>
    <n v="-1"/>
    <n v="-1"/>
    <n v="-1"/>
    <n v="0"/>
    <m/>
    <m/>
    <s v="North IRL B"/>
    <n v="-1"/>
    <m/>
    <m/>
    <n v="579"/>
    <x v="0"/>
    <m/>
    <x v="0"/>
    <n v="132.71029999999999"/>
    <n v="144.02003734136801"/>
    <n v="1238.78332630045"/>
    <n v="0.95951090650000004"/>
  </r>
  <r>
    <n v="550000"/>
    <n v="880000"/>
    <n v="880000"/>
    <x v="1"/>
    <x v="1"/>
    <s v="IR8-11"/>
    <s v="62-304.520 (6), F.A.C."/>
    <n v="0.36"/>
    <n v="0.48"/>
    <s v="Town of Indialantic"/>
    <n v="1.70662508712E-3"/>
    <n v="3864.8748676034902"/>
    <n v="9.6009378311413496"/>
    <n v="1.41091727823991"/>
    <n v="1.638520136251E-2"/>
    <n v="2.4079068228900001E-3"/>
    <n v="6.5958924076355698"/>
    <n v="1210"/>
    <s v="Fixed Single Family Units"/>
    <n v="1210"/>
    <s v="Town of Indialantic              Brevard County"/>
    <s v="Town of Indialantic"/>
    <m/>
    <m/>
    <m/>
    <n v="0"/>
    <n v="1"/>
    <n v="1.638520136251E-2"/>
    <n v="2.4079068228900001E-3"/>
    <n v="6.5958924076340297"/>
    <m/>
    <n v="-1"/>
    <n v="-1"/>
    <n v="-1"/>
    <n v="-1"/>
    <n v="0"/>
    <m/>
    <m/>
    <s v="North IRL B"/>
    <n v="-1"/>
    <m/>
    <m/>
    <n v="579"/>
    <x v="0"/>
    <m/>
    <x v="0"/>
    <n v="132.71029999999999"/>
    <n v="13.619926064647199"/>
    <n v="6.90646669444296"/>
    <n v="5.3494666999999996E-3"/>
  </r>
  <r>
    <n v="550000"/>
    <n v="880000"/>
    <n v="880000"/>
    <x v="1"/>
    <x v="1"/>
    <s v="IR8-11"/>
    <s v="62-304.520 (6), F.A.C."/>
    <n v="0.36"/>
    <n v="0.48"/>
    <s v="Town of Indialantic"/>
    <n v="2.7775682769500001E-3"/>
    <n v="3685.37504009747"/>
    <n v="8.7863066280734099"/>
    <n v="1.2753410800626901"/>
    <n v="2.4404566561729998E-2"/>
    <n v="3.5423469262799998E-3"/>
    <n v="10.2363808000565"/>
    <n v="1200"/>
    <s v="Residential, Medium Density-Two-five dwellingunits per acre"/>
    <n v="1200"/>
    <s v="Town of Indialantic              Brevard County"/>
    <s v="Town of Indialantic"/>
    <m/>
    <m/>
    <m/>
    <n v="0"/>
    <n v="1"/>
    <n v="2.4404566561729998E-2"/>
    <n v="3.5423469262799998E-3"/>
    <n v="11.416680946146499"/>
    <m/>
    <n v="-1"/>
    <n v="-1"/>
    <n v="-1"/>
    <n v="-1"/>
    <n v="0"/>
    <m/>
    <m/>
    <s v="North IRL B"/>
    <n v="-1"/>
    <m/>
    <m/>
    <n v="579"/>
    <x v="0"/>
    <m/>
    <x v="0"/>
    <n v="132.71029999999999"/>
    <n v="19.126893250142601"/>
    <n v="11.2404200202513"/>
    <n v="9.2592708000000003E-3"/>
  </r>
  <r>
    <n v="550000"/>
    <n v="880000"/>
    <n v="880000"/>
    <x v="1"/>
    <x v="1"/>
    <s v="IR8-11"/>
    <s v="62-304.520 (6), F.A.C."/>
    <n v="0.36"/>
    <n v="0.48"/>
    <s v="Natural Lands"/>
    <n v="9.0465742692089998E-2"/>
    <n v="3685.37504009747"/>
    <n v="8.7863066280734099"/>
    <n v="1.2753410800626901"/>
    <n v="0.79485975462911995"/>
    <n v="0.1153746779936"/>
    <n v="333.40019010131903"/>
    <n v="3100"/>
    <s v="Herbaceous Dry Prairie"/>
    <n v="3100"/>
    <s v="Town of Indialantic              Brevard County"/>
    <s v="Town of Indialantic"/>
    <m/>
    <m/>
    <s v="Natural Lands"/>
    <n v="0"/>
    <n v="1"/>
    <n v="0.79485975462911995"/>
    <n v="0.1153746779936"/>
    <n v="337.18731726591398"/>
    <m/>
    <n v="-1"/>
    <n v="-1"/>
    <n v="-1"/>
    <n v="-1"/>
    <n v="0"/>
    <m/>
    <m/>
    <s v="North IRL B"/>
    <n v="-1"/>
    <m/>
    <m/>
    <n v="579"/>
    <x v="0"/>
    <m/>
    <x v="0"/>
    <n v="132.71029999999999"/>
    <n v="80.649073456019295"/>
    <n v="366.10187182068"/>
    <n v="0.2734690327"/>
  </r>
  <r>
    <n v="550000"/>
    <n v="880000"/>
    <n v="880000"/>
    <x v="1"/>
    <x v="1"/>
    <s v="IR8-11"/>
    <s v="62-304.520 (6), F.A.C."/>
    <n v="0.36"/>
    <n v="0.48"/>
    <s v="Town of Indialantic"/>
    <n v="9.7848355646030005E-2"/>
    <n v="3685.37504009747"/>
    <n v="8.7863066280734099"/>
    <n v="1.2753410800626901"/>
    <n v="0.85972565575881998"/>
    <n v="0.12479002757197"/>
    <n v="360.60788761246999"/>
    <n v="1210"/>
    <s v="Fixed Single Family Units"/>
    <n v="1210"/>
    <s v="Town of Indialantic              Brevard County"/>
    <s v="Town of Indialantic"/>
    <m/>
    <m/>
    <m/>
    <n v="0"/>
    <n v="1"/>
    <n v="0.85972565575881998"/>
    <n v="0.12479002757197"/>
    <n v="360.60788761246999"/>
    <m/>
    <n v="-1"/>
    <n v="-1"/>
    <n v="-1"/>
    <n v="-1"/>
    <n v="0"/>
    <m/>
    <m/>
    <s v="North IRL B"/>
    <n v="-1"/>
    <m/>
    <m/>
    <n v="579"/>
    <x v="0"/>
    <m/>
    <x v="0"/>
    <n v="132.71029999999999"/>
    <n v="90.411016389822294"/>
    <n v="395.97824646742799"/>
    <n v="0.29246381799999999"/>
  </r>
  <r>
    <n v="550000"/>
    <n v="880000"/>
    <n v="880000"/>
    <x v="1"/>
    <x v="1"/>
    <s v="IR8-11"/>
    <s v="62-304.520 (6), F.A.C."/>
    <n v="0.36"/>
    <n v="0.48"/>
    <s v="Town of Indialantic"/>
    <n v="0.19822421504453999"/>
    <n v="3685.37504009747"/>
    <n v="8.7863066280734099"/>
    <n v="1.2753410800626901"/>
    <n v="1.7416587344905201"/>
    <n v="0.25280348450947998"/>
    <n v="730.530574468076"/>
    <n v="1210"/>
    <s v="Fixed Single Family Units"/>
    <n v="1210"/>
    <s v="Town of Indialantic              Brevard County"/>
    <s v="Town of Indialantic"/>
    <m/>
    <m/>
    <m/>
    <n v="0"/>
    <n v="1"/>
    <n v="1.7416587344905201"/>
    <n v="0.25280348450947998"/>
    <n v="745.82388526815998"/>
    <m/>
    <n v="-1"/>
    <n v="-1"/>
    <n v="-1"/>
    <n v="-1"/>
    <n v="0"/>
    <m/>
    <m/>
    <s v="North IRL B"/>
    <n v="-1"/>
    <m/>
    <m/>
    <n v="579"/>
    <x v="0"/>
    <m/>
    <x v="0"/>
    <n v="132.71029999999999"/>
    <n v="117.321813026375"/>
    <n v="802.18493772821205"/>
    <n v="0.60488555170000002"/>
  </r>
  <r>
    <n v="550000"/>
    <n v="880000"/>
    <n v="880000"/>
    <x v="1"/>
    <x v="1"/>
    <s v="IR8-11"/>
    <s v="62-304.520 (6), F.A.C."/>
    <n v="0.36"/>
    <n v="0.48"/>
    <s v="Town of Indialantic"/>
    <n v="0.24989693467585999"/>
    <n v="3857.7690402523299"/>
    <n v="9.5843984274601208"/>
    <n v="1.4085246426792"/>
    <n v="2.3951117877344998"/>
    <n v="0.35198599062094998"/>
    <n v="964.04465784652803"/>
    <n v="1200"/>
    <s v="Residential, Medium Density-Two-five dwellingunits per acre"/>
    <n v="1200"/>
    <s v="Town of Indialantic              Brevard County"/>
    <s v="Town of Indialantic"/>
    <m/>
    <m/>
    <m/>
    <n v="0"/>
    <n v="1"/>
    <n v="2.3951117877344998"/>
    <n v="0.35198599062094998"/>
    <n v="964.04465784652803"/>
    <m/>
    <n v="-1"/>
    <n v="-1"/>
    <n v="-1"/>
    <n v="-1"/>
    <n v="0"/>
    <m/>
    <m/>
    <s v="North IRL B"/>
    <n v="-1"/>
    <m/>
    <m/>
    <n v="579"/>
    <x v="0"/>
    <m/>
    <x v="0"/>
    <n v="132.71029999999999"/>
    <n v="145.915814569508"/>
    <n v="1011.29701503111"/>
    <n v="0.78186914669999996"/>
  </r>
  <r>
    <n v="550000"/>
    <n v="880000"/>
    <n v="880000"/>
    <x v="1"/>
    <x v="1"/>
    <s v="IR8-11"/>
    <s v="62-304.520 (6), F.A.C."/>
    <n v="0.36"/>
    <n v="0.48"/>
    <s v="Town of Indialantic"/>
    <n v="0.17759383907569001"/>
    <n v="3857.7690402523299"/>
    <n v="9.5843984274601208"/>
    <n v="1.4085246426792"/>
    <n v="1.70213011196365"/>
    <n v="0.25014529872611002"/>
    <n v="685.11601412575305"/>
    <n v="1210"/>
    <s v="Fixed Single Family Units"/>
    <n v="1210"/>
    <s v="Town of Indialantic              Brevard County"/>
    <s v="Town of Indialantic"/>
    <m/>
    <m/>
    <m/>
    <n v="0"/>
    <n v="1"/>
    <n v="1.70213011196365"/>
    <n v="0.25014529872611002"/>
    <n v="685.11601412575305"/>
    <m/>
    <n v="-1"/>
    <n v="-1"/>
    <n v="-1"/>
    <n v="-1"/>
    <n v="0"/>
    <m/>
    <m/>
    <s v="North IRL B"/>
    <n v="-1"/>
    <m/>
    <m/>
    <n v="579"/>
    <x v="0"/>
    <m/>
    <x v="0"/>
    <n v="132.71029999999999"/>
    <n v="106.356777267352"/>
    <n v="718.696768242129"/>
    <n v="0.55564964650000004"/>
  </r>
  <r>
    <n v="550000"/>
    <n v="880000"/>
    <n v="880000"/>
    <x v="1"/>
    <x v="1"/>
    <s v="IR8-11"/>
    <s v="62-304.520 (6), F.A.C."/>
    <n v="0.36"/>
    <n v="0.48"/>
    <s v="Town of Indialantic"/>
    <n v="8.2645309227400002E-2"/>
    <n v="3857.7690402523299"/>
    <n v="9.5843984274601208"/>
    <n v="1.4085246426792"/>
    <n v="0.79210557179606"/>
    <n v="0.11640795464863"/>
    <n v="318.82651525955202"/>
    <n v="1210"/>
    <s v="Fixed Single Family Units"/>
    <n v="1210"/>
    <s v="Town of Indialantic              Brevard County"/>
    <s v="Town of Indialantic"/>
    <m/>
    <m/>
    <m/>
    <n v="0"/>
    <n v="1"/>
    <n v="0.79210557179606"/>
    <n v="0.11640795464863"/>
    <n v="318.82651525954998"/>
    <m/>
    <n v="-1"/>
    <n v="-1"/>
    <n v="-1"/>
    <n v="-1"/>
    <n v="0"/>
    <m/>
    <m/>
    <s v="North IRL B"/>
    <n v="-1"/>
    <m/>
    <m/>
    <n v="579"/>
    <x v="0"/>
    <m/>
    <x v="0"/>
    <n v="132.71029999999999"/>
    <n v="74.854809511576903"/>
    <n v="334.45370042814397"/>
    <n v="0.25857787129999998"/>
  </r>
  <r>
    <n v="550000"/>
    <n v="880000"/>
    <n v="880000"/>
    <x v="1"/>
    <x v="1"/>
    <s v="IR8-11"/>
    <s v="62-304.520 (6), F.A.C."/>
    <n v="0.36"/>
    <n v="0.48"/>
    <s v="Town of Indialantic"/>
    <n v="3.4064753917599998E-3"/>
    <n v="3857.7690402523299"/>
    <n v="9.5843984274601208"/>
    <n v="1.4085246426792"/>
    <n v="3.264901738802E-2"/>
    <n v="4.7981045339800001E-3"/>
    <n v="13.141395302736299"/>
    <n v="1210"/>
    <s v="Fixed Single Family Units"/>
    <n v="1210"/>
    <s v="Town of Indialantic              Brevard County"/>
    <s v="Town of Indialantic"/>
    <m/>
    <m/>
    <m/>
    <n v="0"/>
    <n v="1"/>
    <n v="3.264901738802E-2"/>
    <n v="4.7981045339800001E-3"/>
    <n v="13.1413953027366"/>
    <m/>
    <n v="-1"/>
    <n v="-1"/>
    <n v="-1"/>
    <n v="-1"/>
    <n v="0"/>
    <m/>
    <m/>
    <s v="North IRL B"/>
    <n v="-1"/>
    <m/>
    <m/>
    <n v="579"/>
    <x v="0"/>
    <m/>
    <x v="0"/>
    <n v="132.71029999999999"/>
    <n v="21.182141705521101"/>
    <n v="13.785516816915999"/>
    <n v="1.0658065899999999E-2"/>
  </r>
  <r>
    <n v="550000"/>
    <n v="880000"/>
    <n v="880000"/>
    <x v="1"/>
    <x v="1"/>
    <s v="IR8-11"/>
    <s v="62-304.520 (6), F.A.C."/>
    <n v="0.36"/>
    <n v="0.48"/>
    <s v="Town of Indialantic"/>
    <n v="5.7070265615020002E-2"/>
    <n v="3857.7690402523299"/>
    <n v="9.5843984274601208"/>
    <n v="1.4085246426792"/>
    <n v="0.54698416401538996"/>
    <n v="8.0384875483010002E-2"/>
    <n v="220.16390380862799"/>
    <n v="1210"/>
    <s v="Fixed Single Family Units"/>
    <n v="1210"/>
    <s v="Town of Indialantic              Brevard County"/>
    <s v="Town of Indialantic"/>
    <m/>
    <m/>
    <m/>
    <n v="0"/>
    <n v="1"/>
    <n v="0.54698416401538996"/>
    <n v="8.0384875483010002E-2"/>
    <n v="220.16390380862899"/>
    <m/>
    <n v="-1"/>
    <n v="-1"/>
    <n v="-1"/>
    <n v="-1"/>
    <n v="0"/>
    <m/>
    <m/>
    <s v="North IRL B"/>
    <n v="-1"/>
    <m/>
    <m/>
    <n v="579"/>
    <x v="0"/>
    <m/>
    <x v="0"/>
    <n v="132.71029999999999"/>
    <n v="74.573817900778096"/>
    <n v="230.95517093224601"/>
    <n v="0.1785595327"/>
  </r>
  <r>
    <n v="550000"/>
    <n v="880000"/>
    <n v="880000"/>
    <x v="1"/>
    <x v="1"/>
    <s v="IR8-11"/>
    <s v="62-304.520 (6), F.A.C."/>
    <n v="0.36"/>
    <n v="0.48"/>
    <s v="Town of Indialantic"/>
    <n v="4.1138072677229999E-2"/>
    <n v="3857.7690402523299"/>
    <n v="9.5843984274601208"/>
    <n v="1.4085246426792"/>
    <n v="0.39428367907647"/>
    <n v="5.7943989118209999E-2"/>
    <n v="158.70118314990299"/>
    <n v="1210"/>
    <s v="Fixed Single Family Units"/>
    <n v="1210"/>
    <s v="Town of Indialantic              Brevard County"/>
    <s v="Town of Indialantic"/>
    <m/>
    <m/>
    <m/>
    <n v="0"/>
    <n v="1"/>
    <n v="0.39428367907647"/>
    <n v="5.7943989118209999E-2"/>
    <n v="158.70118314990299"/>
    <m/>
    <n v="-1"/>
    <n v="-1"/>
    <n v="-1"/>
    <n v="-1"/>
    <n v="0"/>
    <m/>
    <m/>
    <s v="North IRL B"/>
    <n v="-1"/>
    <m/>
    <m/>
    <n v="579"/>
    <x v="0"/>
    <m/>
    <x v="0"/>
    <n v="132.71029999999999"/>
    <n v="52.914271024292702"/>
    <n v="166.479873619042"/>
    <n v="0.12871142190000001"/>
  </r>
  <r>
    <n v="550000"/>
    <n v="880000"/>
    <n v="880000"/>
    <x v="1"/>
    <x v="1"/>
    <s v="IR8-11"/>
    <s v="62-304.520 (6), F.A.C."/>
    <n v="0.36"/>
    <n v="0.48"/>
    <s v="Town of Indialantic"/>
    <n v="6.0125571199799999E-3"/>
    <n v="3857.7690402523299"/>
    <n v="9.5843984274601208"/>
    <n v="1.4085246426792"/>
    <n v="5.7626743005819998E-2"/>
    <n v="8.4688348690100008E-3"/>
    <n v="23.195056710238401"/>
    <n v="1210"/>
    <s v="Fixed Single Family Units"/>
    <n v="1210"/>
    <s v="Town of Indialantic              Brevard County"/>
    <s v="Town of Indialantic"/>
    <m/>
    <m/>
    <m/>
    <n v="0"/>
    <n v="1"/>
    <n v="5.7626743005819998E-2"/>
    <n v="8.4688348690100008E-3"/>
    <n v="23.195056710238099"/>
    <m/>
    <n v="-1"/>
    <n v="-1"/>
    <n v="-1"/>
    <n v="-1"/>
    <n v="0"/>
    <m/>
    <m/>
    <s v="North IRL B"/>
    <n v="-1"/>
    <m/>
    <m/>
    <n v="579"/>
    <x v="0"/>
    <m/>
    <x v="0"/>
    <n v="132.71029999999999"/>
    <n v="29.122243891540499"/>
    <n v="24.331955396069901"/>
    <n v="1.8811886999999999E-2"/>
  </r>
  <r>
    <n v="550000"/>
    <n v="880000"/>
    <n v="880000"/>
    <x v="1"/>
    <x v="1"/>
    <s v="IR8-11"/>
    <s v="62-304.520 (6), F.A.C."/>
    <n v="0.36"/>
    <n v="0.48"/>
    <s v="Town of Indialantic"/>
    <n v="1.0931530456909999E-2"/>
    <n v="3886.8947493065398"/>
    <n v="11.085217187200399"/>
    <n v="2.11502450100047"/>
    <n v="0.12117838930338"/>
    <n v="2.3120454749799998E-2"/>
    <n v="42.4897083348636"/>
    <n v="1200"/>
    <s v="Residential, Medium Density-Two-five dwellingunits per acre"/>
    <n v="1200"/>
    <s v="Town of Indialantic              Brevard County"/>
    <s v="Town of Indialantic"/>
    <m/>
    <m/>
    <m/>
    <n v="0"/>
    <n v="1"/>
    <n v="0.12117838930338"/>
    <n v="2.3120454749799998E-2"/>
    <n v="42.489708334862001"/>
    <m/>
    <n v="-1"/>
    <n v="-1"/>
    <n v="-1"/>
    <n v="-1"/>
    <n v="0"/>
    <m/>
    <m/>
    <s v="North IRL B"/>
    <n v="-1"/>
    <m/>
    <m/>
    <n v="579"/>
    <x v="0"/>
    <m/>
    <x v="0"/>
    <n v="132.71029999999999"/>
    <n v="37.7041893710037"/>
    <n v="44.238334236221803"/>
    <n v="3.4460428500000001E-2"/>
  </r>
  <r>
    <n v="550000"/>
    <n v="880000"/>
    <n v="880000"/>
    <x v="1"/>
    <x v="1"/>
    <s v="IR8-11"/>
    <s v="62-304.520 (6), F.A.C."/>
    <n v="0.36"/>
    <n v="0.48"/>
    <s v="Town of Indialantic"/>
    <n v="0.14563663338697"/>
    <n v="3886.8947493065398"/>
    <n v="11.085217187200399"/>
    <n v="2.11502450100047"/>
    <n v="1.61441371150735"/>
    <n v="0.30802504785668"/>
    <n v="566.07426561853094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1.61441371150735"/>
    <n v="0.30802504785668"/>
    <n v="566.07426561853094"/>
    <m/>
    <n v="-1"/>
    <n v="-1"/>
    <n v="-1"/>
    <n v="-1"/>
    <n v="0"/>
    <m/>
    <m/>
    <s v="North IRL B"/>
    <n v="-1"/>
    <m/>
    <m/>
    <n v="579"/>
    <x v="0"/>
    <m/>
    <x v="0"/>
    <n v="132.71029999999999"/>
    <n v="100.88614734076999"/>
    <n v="589.37054515881096"/>
    <n v="0.4591032162"/>
  </r>
  <r>
    <n v="550000"/>
    <n v="880000"/>
    <n v="880000"/>
    <x v="1"/>
    <x v="1"/>
    <s v="IR8-11"/>
    <s v="62-304.520 (6), F.A.C."/>
    <n v="0.36"/>
    <n v="0.48"/>
    <s v="Town of Indialantic"/>
    <n v="1.1541335973069999E-2"/>
    <n v="3886.8947493065398"/>
    <n v="11.085217187200399"/>
    <n v="2.11502450100047"/>
    <n v="0.12793821589193"/>
    <n v="2.4410208357319999E-2"/>
    <n v="44.859958193708501"/>
    <n v="1210"/>
    <s v="Fixed Single Family Units"/>
    <n v="1210"/>
    <s v="Town of Indialantic              Brevard County"/>
    <s v="Town of Indialantic"/>
    <m/>
    <m/>
    <m/>
    <n v="0"/>
    <n v="1"/>
    <n v="0.12793821589193"/>
    <n v="2.4410208357319999E-2"/>
    <n v="44.859958193710497"/>
    <m/>
    <n v="-1"/>
    <n v="-1"/>
    <n v="-1"/>
    <n v="-1"/>
    <n v="0"/>
    <m/>
    <m/>
    <s v="North IRL B"/>
    <n v="-1"/>
    <m/>
    <m/>
    <n v="579"/>
    <x v="0"/>
    <m/>
    <x v="0"/>
    <n v="132.71029999999999"/>
    <n v="39.698987049682998"/>
    <n v="46.706129605696297"/>
    <n v="3.6382772299999998E-2"/>
  </r>
  <r>
    <n v="550000"/>
    <n v="880000"/>
    <n v="880000"/>
    <x v="1"/>
    <x v="1"/>
    <s v="IR8-11"/>
    <s v="62-304.520 (6), F.A.C."/>
    <n v="0.36"/>
    <n v="0.48"/>
    <s v="Town of Indialantic"/>
    <n v="0.17943136338212001"/>
    <n v="3886.8947493065398"/>
    <n v="11.085217187200399"/>
    <n v="2.11502450100047"/>
    <n v="1.9890356332863499"/>
    <n v="0.37950172980111002"/>
    <n v="697.43082419090001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1.9890356332863499"/>
    <n v="0.37950172980111002"/>
    <n v="697.43082419090001"/>
    <m/>
    <n v="-1"/>
    <n v="-1"/>
    <n v="-1"/>
    <n v="-1"/>
    <n v="0"/>
    <m/>
    <m/>
    <s v="North IRL B"/>
    <n v="-1"/>
    <m/>
    <m/>
    <n v="579"/>
    <x v="0"/>
    <m/>
    <x v="0"/>
    <n v="132.71029999999999"/>
    <n v="106.88244100175299"/>
    <n v="726.13296528294495"/>
    <n v="0.56563732700000002"/>
  </r>
  <r>
    <n v="550000"/>
    <n v="880000"/>
    <n v="880000"/>
    <x v="1"/>
    <x v="1"/>
    <s v="IR8-11"/>
    <s v="62-304.520 (6), F.A.C."/>
    <n v="0.36"/>
    <n v="0.48"/>
    <s v="Town of Indialantic"/>
    <n v="0.19279911501044"/>
    <n v="3886.8947493065398"/>
    <n v="11.085217187200399"/>
    <n v="2.11502450100047"/>
    <n v="2.13722006339085"/>
    <n v="0.40777485201829999"/>
    <n v="749.389867805059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2.13722006339085"/>
    <n v="0.40777485201829999"/>
    <n v="749.389867805059"/>
    <m/>
    <n v="-1"/>
    <n v="-1"/>
    <n v="-1"/>
    <n v="-1"/>
    <n v="0"/>
    <m/>
    <m/>
    <s v="North IRL B"/>
    <n v="-1"/>
    <m/>
    <m/>
    <n v="579"/>
    <x v="0"/>
    <m/>
    <x v="0"/>
    <n v="132.71029999999999"/>
    <n v="113.583723658415"/>
    <n v="780.23033681306902"/>
    <n v="0.60777767059999999"/>
  </r>
  <r>
    <n v="550000"/>
    <n v="880000"/>
    <n v="880000"/>
    <x v="1"/>
    <x v="1"/>
    <s v="IR8-11"/>
    <s v="62-304.520 (6), F.A.C."/>
    <n v="0.36"/>
    <n v="0.48"/>
    <s v="Town of Indialantic"/>
    <n v="7.7423475435360004E-2"/>
    <n v="3886.8947493065398"/>
    <n v="11.085217187200399"/>
    <n v="2.11502450100047"/>
    <n v="0.85825604058885996"/>
    <n v="0.16375254749838999"/>
    <n v="300.93690014277303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85825604058885996"/>
    <n v="0.16375254749838999"/>
    <n v="300.93690014277303"/>
    <m/>
    <n v="-1"/>
    <n v="-1"/>
    <n v="-1"/>
    <n v="-1"/>
    <n v="0"/>
    <m/>
    <m/>
    <s v="North IRL B"/>
    <n v="-1"/>
    <m/>
    <m/>
    <n v="579"/>
    <x v="0"/>
    <m/>
    <x v="0"/>
    <n v="132.71029999999999"/>
    <n v="72.131560860606101"/>
    <n v="313.32168881012399"/>
    <n v="0.24406885659999999"/>
  </r>
  <r>
    <n v="550000"/>
    <n v="880000"/>
    <n v="890000"/>
    <x v="1"/>
    <x v="1"/>
    <s v="IR8-11"/>
    <s v="62-304.520 (6), F.A.C."/>
    <n v="0.36"/>
    <n v="0.48"/>
    <s v="Town of Indialantic"/>
    <n v="0.17613573458750001"/>
    <n v="3847.42469128625"/>
    <n v="9.5601531205363504"/>
    <n v="1.4050111376816099"/>
    <n v="1.6838845926547099"/>
    <n v="0.24747266883918001"/>
    <n v="677.66897426981598"/>
    <n v="1200"/>
    <s v="Residential, Medium Density-Two-five dwellingunits per acre"/>
    <n v="1200"/>
    <s v="Town of Indialantic              Brevard County"/>
    <s v="Town of Indialantic"/>
    <m/>
    <m/>
    <m/>
    <n v="0"/>
    <n v="1"/>
    <n v="1.6838845926547099"/>
    <n v="0.24747266883918001"/>
    <n v="677.66897426981598"/>
    <m/>
    <n v="-1"/>
    <n v="-1"/>
    <n v="-1"/>
    <n v="-1"/>
    <n v="0"/>
    <m/>
    <m/>
    <s v="North IRL B"/>
    <n v="-1"/>
    <m/>
    <m/>
    <n v="579"/>
    <x v="0"/>
    <m/>
    <x v="0"/>
    <n v="132.71029999999999"/>
    <n v="161.28769430199"/>
    <n v="712.79602872959299"/>
    <n v="0.54960987370000003"/>
  </r>
  <r>
    <n v="550000"/>
    <n v="880000"/>
    <n v="890000"/>
    <x v="1"/>
    <x v="1"/>
    <s v="IR8-11"/>
    <s v="62-304.520 (6), F.A.C."/>
    <n v="0.36"/>
    <n v="0.48"/>
    <s v="Town of Indialantic"/>
    <n v="7.8021601288599998E-3"/>
    <n v="3847.42469128625"/>
    <n v="9.5601531205363504"/>
    <n v="1.4050111376816099"/>
    <n v="7.4589845502930005E-2"/>
    <n v="1.096212187903E-2"/>
    <n v="30.0182235251797"/>
    <n v="1210"/>
    <s v="Fixed Single Family Units"/>
    <n v="1210"/>
    <s v="Town of Indialantic              Brevard County"/>
    <s v="Town of Indialantic"/>
    <m/>
    <m/>
    <m/>
    <n v="0"/>
    <n v="1"/>
    <n v="7.4589845502930005E-2"/>
    <n v="1.096212187903E-2"/>
    <n v="30.018223525179799"/>
    <m/>
    <n v="-1"/>
    <n v="-1"/>
    <n v="-1"/>
    <n v="-1"/>
    <n v="0"/>
    <m/>
    <m/>
    <s v="North IRL B"/>
    <n v="-1"/>
    <m/>
    <m/>
    <n v="579"/>
    <x v="0"/>
    <m/>
    <x v="0"/>
    <n v="132.71029999999999"/>
    <n v="32.950459313029803"/>
    <n v="31.5742218261068"/>
    <n v="2.4345680099999999E-2"/>
  </r>
  <r>
    <n v="550000"/>
    <n v="880000"/>
    <n v="890000"/>
    <x v="1"/>
    <x v="1"/>
    <s v="IR8-11"/>
    <s v="62-304.520 (6), F.A.C."/>
    <n v="0.36"/>
    <n v="0.48"/>
    <s v="Town of Indialantic"/>
    <n v="0.10502312924805"/>
    <n v="3847.42469128625"/>
    <n v="9.5601531205363504"/>
    <n v="1.4050111376816099"/>
    <n v="1.0040371968092801"/>
    <n v="0.14755866630768999"/>
    <n v="404.06858062511401"/>
    <n v="1210"/>
    <s v="Fixed Single Family Units"/>
    <n v="1210"/>
    <s v="Town of Indialantic              Brevard County"/>
    <s v="Town of Indialantic"/>
    <m/>
    <m/>
    <m/>
    <n v="0"/>
    <n v="1"/>
    <n v="1.0040371968092801"/>
    <n v="0.14755866630768999"/>
    <n v="404.06858062511401"/>
    <m/>
    <n v="-1"/>
    <n v="-1"/>
    <n v="-1"/>
    <n v="-1"/>
    <n v="0"/>
    <m/>
    <m/>
    <s v="North IRL B"/>
    <n v="-1"/>
    <m/>
    <m/>
    <n v="579"/>
    <x v="0"/>
    <m/>
    <x v="0"/>
    <n v="132.71029999999999"/>
    <n v="89.740342090268001"/>
    <n v="425.01352509803701"/>
    <n v="0.32771174419999999"/>
  </r>
  <r>
    <n v="550000"/>
    <n v="880000"/>
    <n v="890000"/>
    <x v="1"/>
    <x v="1"/>
    <s v="IR8-11"/>
    <s v="62-304.520 (6), F.A.C."/>
    <n v="0.36"/>
    <n v="0.48"/>
    <s v="Town of Indialantic"/>
    <n v="0.10060249584974"/>
    <n v="3847.42469128625"/>
    <n v="9.5601531205363504"/>
    <n v="1.4050111376816099"/>
    <n v="0.96177526463167995"/>
    <n v="0.14134762714745999"/>
    <n v="387.06052653733099"/>
    <n v="1210"/>
    <s v="Fixed Single Family Units"/>
    <n v="1210"/>
    <s v="Town of Indialantic              Brevard County"/>
    <s v="Town of Indialantic"/>
    <m/>
    <m/>
    <m/>
    <n v="0"/>
    <n v="1"/>
    <n v="0.96177526463167995"/>
    <n v="0.14134762714745999"/>
    <n v="387.06052653733099"/>
    <m/>
    <n v="-1"/>
    <n v="-1"/>
    <n v="-1"/>
    <n v="-1"/>
    <n v="0"/>
    <m/>
    <m/>
    <s v="North IRL B"/>
    <n v="-1"/>
    <m/>
    <m/>
    <n v="579"/>
    <x v="0"/>
    <m/>
    <x v="0"/>
    <n v="132.71029999999999"/>
    <n v="82.508768507019298"/>
    <n v="407.12385643900899"/>
    <n v="0.31391770200000002"/>
  </r>
  <r>
    <n v="550000"/>
    <n v="880000"/>
    <n v="890000"/>
    <x v="1"/>
    <x v="1"/>
    <s v="IR8-11"/>
    <s v="62-304.520 (6), F.A.C."/>
    <n v="0.36"/>
    <n v="0.48"/>
    <s v="Town of Indialantic"/>
    <n v="0.16442895426849"/>
    <n v="3847.42469128625"/>
    <n v="9.5601531205363504"/>
    <n v="1.4050111376816099"/>
    <n v="1.5719659802564401"/>
    <n v="0.23102451210457001"/>
    <n v="632.62801861496996"/>
    <n v="1210"/>
    <s v="Fixed Single Family Units"/>
    <n v="1210"/>
    <s v="Town of Indialantic              Brevard County"/>
    <s v="Town of Indialantic"/>
    <m/>
    <m/>
    <m/>
    <n v="0"/>
    <n v="1"/>
    <n v="1.5719659802564401"/>
    <n v="0.23102451210457001"/>
    <n v="632.62801861496996"/>
    <m/>
    <n v="-1"/>
    <n v="-1"/>
    <n v="-1"/>
    <n v="-1"/>
    <n v="0"/>
    <m/>
    <m/>
    <s v="North IRL B"/>
    <n v="-1"/>
    <m/>
    <m/>
    <n v="579"/>
    <x v="0"/>
    <m/>
    <x v="0"/>
    <n v="132.71029999999999"/>
    <n v="104.033976311404"/>
    <n v="665.42036960995802"/>
    <n v="0.51308030709999997"/>
  </r>
  <r>
    <n v="550000"/>
    <n v="880000"/>
    <n v="890000"/>
    <x v="1"/>
    <x v="1"/>
    <s v="IR8-11"/>
    <s v="62-304.520 (6), F.A.C."/>
    <n v="0.36"/>
    <n v="0.48"/>
    <s v="Town of Indialantic"/>
    <n v="6.3770979654279997E-2"/>
    <n v="3847.42469128625"/>
    <n v="9.5601531205363504"/>
    <n v="1.4050111376816099"/>
    <n v="0.60966033014159005"/>
    <n v="8.9598936675140003E-2"/>
    <n v="245.354041709417"/>
    <n v="1210"/>
    <s v="Fixed Single Family Units"/>
    <n v="1210"/>
    <s v="Town of Indialantic              Brevard County"/>
    <s v="Town of Indialantic"/>
    <m/>
    <m/>
    <m/>
    <n v="0"/>
    <n v="1"/>
    <n v="0.60966033014159005"/>
    <n v="8.9598936675140003E-2"/>
    <n v="245.354041709417"/>
    <m/>
    <n v="-1"/>
    <n v="-1"/>
    <n v="-1"/>
    <n v="-1"/>
    <n v="0"/>
    <m/>
    <m/>
    <s v="North IRL B"/>
    <n v="-1"/>
    <m/>
    <m/>
    <n v="579"/>
    <x v="0"/>
    <m/>
    <x v="0"/>
    <n v="132.71029999999999"/>
    <n v="75.514436019140902"/>
    <n v="258.07199857669099"/>
    <n v="0.1989894904"/>
  </r>
  <r>
    <n v="550000"/>
    <n v="880000"/>
    <n v="890000"/>
    <x v="1"/>
    <x v="1"/>
    <s v="IR8-11"/>
    <s v="62-304.520 (6), F.A.C."/>
    <n v="0.36"/>
    <n v="0.48"/>
    <s v="Town of Indialantic"/>
    <n v="5.80445269645E-3"/>
    <n v="3850.6255303293601"/>
    <n v="9.5675464958490792"/>
    <n v="1.4060786152246301"/>
    <n v="5.5534371056289999E-2"/>
    <n v="8.1615168095700002E-3"/>
    <n v="22.350773742562598"/>
    <n v="1200"/>
    <s v="Residential, Medium Density-Two-five dwellingunits per acre"/>
    <n v="1200"/>
    <s v="Town of Indialantic              Brevard County"/>
    <s v="Town of Indialantic"/>
    <m/>
    <m/>
    <m/>
    <n v="0"/>
    <n v="1"/>
    <n v="5.5534371056289999E-2"/>
    <n v="8.1615168095700002E-3"/>
    <n v="22.3507737425616"/>
    <m/>
    <n v="-1"/>
    <n v="-1"/>
    <n v="-1"/>
    <n v="-1"/>
    <n v="0"/>
    <m/>
    <m/>
    <s v="North IRL B"/>
    <n v="-1"/>
    <m/>
    <m/>
    <n v="579"/>
    <x v="0"/>
    <m/>
    <x v="0"/>
    <n v="132.71029999999999"/>
    <n v="32.765258747830302"/>
    <n v="23.489786673168901"/>
    <n v="1.8127148199999998E-2"/>
  </r>
  <r>
    <n v="550000"/>
    <n v="880000"/>
    <n v="890000"/>
    <x v="1"/>
    <x v="1"/>
    <s v="IR8-11"/>
    <s v="62-304.520 (6), F.A.C."/>
    <n v="0.36"/>
    <n v="0.48"/>
    <s v="Town of Indialantic"/>
    <n v="0.19163315778994999"/>
    <n v="3850.6255303293601"/>
    <n v="9.5675464958490792"/>
    <n v="1.4060786152246301"/>
    <n v="1.8334591473017501"/>
    <n v="0.26945128513640998"/>
    <n v="737.90752984362496"/>
    <n v="1210"/>
    <s v="Fixed Single Family Units"/>
    <n v="1210"/>
    <s v="Town of Indialantic              Brevard County"/>
    <s v="Town of Indialantic"/>
    <m/>
    <m/>
    <m/>
    <n v="0"/>
    <n v="1"/>
    <n v="1.8334591473017501"/>
    <n v="0.26945128513640998"/>
    <n v="737.90752984362496"/>
    <m/>
    <n v="-1"/>
    <n v="-1"/>
    <n v="-1"/>
    <n v="-1"/>
    <n v="0"/>
    <m/>
    <m/>
    <s v="North IRL B"/>
    <n v="-1"/>
    <m/>
    <m/>
    <n v="579"/>
    <x v="0"/>
    <m/>
    <x v="0"/>
    <n v="132.71029999999999"/>
    <n v="119.57566254701599"/>
    <n v="775.511875347059"/>
    <n v="0.59846514989999999"/>
  </r>
  <r>
    <n v="550000"/>
    <n v="880000"/>
    <n v="890000"/>
    <x v="1"/>
    <x v="1"/>
    <s v="IR8-11"/>
    <s v="62-304.520 (6), F.A.C."/>
    <n v="0.36"/>
    <n v="0.48"/>
    <s v="Town of Indialantic"/>
    <n v="0.11355136045204001"/>
    <n v="3850.6255303293601"/>
    <n v="9.5675464958490792"/>
    <n v="1.4060786152246301"/>
    <n v="1.08640792079186"/>
    <n v="0.15966213966128001"/>
    <n v="437.24376756027999"/>
    <n v="1210"/>
    <s v="Fixed Single Family Units"/>
    <n v="1210"/>
    <s v="Town of Indialantic              Brevard County"/>
    <s v="Town of Indialantic"/>
    <m/>
    <m/>
    <m/>
    <n v="0"/>
    <n v="1"/>
    <n v="1.08640792079186"/>
    <n v="0.15966213966128001"/>
    <n v="437.24376756027999"/>
    <m/>
    <n v="-1"/>
    <n v="-1"/>
    <n v="-1"/>
    <n v="-1"/>
    <n v="0"/>
    <m/>
    <m/>
    <s v="North IRL B"/>
    <n v="-1"/>
    <m/>
    <m/>
    <n v="579"/>
    <x v="0"/>
    <m/>
    <x v="0"/>
    <n v="132.71029999999999"/>
    <n v="87.253657581412895"/>
    <n v="459.526052317618"/>
    <n v="0.35461781640000001"/>
  </r>
  <r>
    <n v="550000"/>
    <n v="880000"/>
    <n v="890000"/>
    <x v="1"/>
    <x v="1"/>
    <s v="IR8-11"/>
    <s v="62-304.520 (6), F.A.C."/>
    <n v="0.36"/>
    <n v="0.48"/>
    <s v="Town of Indialantic"/>
    <n v="7.8184049323610005E-2"/>
    <n v="3850.6255303293601"/>
    <n v="9.5675464958490792"/>
    <n v="1.4060786152246301"/>
    <n v="0.74802952713743998"/>
    <n v="0.10993291980559999"/>
    <n v="301.05749639004199"/>
    <n v="1210"/>
    <s v="Fixed Single Family Units"/>
    <n v="1210"/>
    <s v="Town of Indialantic              Brevard County"/>
    <s v="Town of Indialantic"/>
    <m/>
    <m/>
    <m/>
    <n v="0"/>
    <n v="1"/>
    <n v="0.74802952713743998"/>
    <n v="0.10993291980559999"/>
    <n v="301.05749639004102"/>
    <m/>
    <n v="-1"/>
    <n v="-1"/>
    <n v="-1"/>
    <n v="-1"/>
    <n v="0"/>
    <m/>
    <m/>
    <s v="North IRL B"/>
    <n v="-1"/>
    <m/>
    <m/>
    <n v="579"/>
    <x v="0"/>
    <m/>
    <x v="0"/>
    <n v="132.71029999999999"/>
    <n v="80.064298172471396"/>
    <n v="316.39962213450798"/>
    <n v="0.24416666370000001"/>
  </r>
  <r>
    <n v="550000"/>
    <n v="880000"/>
    <n v="890000"/>
    <x v="1"/>
    <x v="1"/>
    <s v="IR8-11"/>
    <s v="62-304.520 (6), F.A.C."/>
    <n v="0.36"/>
    <n v="0.48"/>
    <s v="Town of Indialantic"/>
    <n v="0.22859043347488001"/>
    <n v="3850.6255303293601"/>
    <n v="9.5675464958490792"/>
    <n v="1.4060786152246301"/>
    <n v="2.18704960077726"/>
    <n v="0.32141612015395998"/>
    <n v="880.21615912745301"/>
    <n v="1210"/>
    <s v="Fixed Single Family Units"/>
    <n v="1210"/>
    <s v="Town of Indialantic              Brevard County"/>
    <s v="Town of Indialantic"/>
    <m/>
    <m/>
    <m/>
    <n v="0"/>
    <n v="1"/>
    <n v="2.18704960077726"/>
    <n v="0.32141612015395998"/>
    <n v="880.21615912745301"/>
    <m/>
    <n v="-1"/>
    <n v="-1"/>
    <n v="-1"/>
    <n v="-1"/>
    <n v="0"/>
    <m/>
    <m/>
    <s v="North IRL B"/>
    <n v="-1"/>
    <m/>
    <m/>
    <n v="579"/>
    <x v="0"/>
    <m/>
    <x v="0"/>
    <n v="132.71029999999999"/>
    <n v="121.841829328606"/>
    <n v="925.07266380704095"/>
    <n v="0.71388171869999995"/>
  </r>
  <r>
    <n v="550000"/>
    <n v="890000"/>
    <n v="890000"/>
    <x v="1"/>
    <x v="1"/>
    <s v="IR8-11"/>
    <s v="62-304.520 (6), F.A.C."/>
    <n v="0.36"/>
    <n v="0.48"/>
    <s v="Town of Indialantic"/>
    <n v="1.2797737940529999E-2"/>
    <n v="3880.3617842902099"/>
    <n v="10.739264824427099"/>
    <n v="1.9520287775634899"/>
    <n v="0.13743829689705001"/>
    <n v="2.4981552747639999E-2"/>
    <n v="49.659853229824499"/>
    <n v="1200"/>
    <s v="Residential, Medium Density-Two-five dwellingunits per acre"/>
    <n v="1200"/>
    <s v="Town of Indialantic              Brevard County"/>
    <s v="Town of Indialantic"/>
    <m/>
    <m/>
    <m/>
    <n v="0"/>
    <n v="1"/>
    <n v="0.13743829689705001"/>
    <n v="2.4981552747639999E-2"/>
    <n v="49.659853229825302"/>
    <m/>
    <n v="-1"/>
    <n v="-1"/>
    <n v="-1"/>
    <n v="-1"/>
    <n v="0"/>
    <m/>
    <m/>
    <s v="North IRL B"/>
    <n v="-1"/>
    <m/>
    <m/>
    <n v="579"/>
    <x v="0"/>
    <m/>
    <x v="0"/>
    <n v="132.71029999999999"/>
    <n v="41.0107597802171"/>
    <n v="51.790607976859"/>
    <n v="4.0275631200000002E-2"/>
  </r>
  <r>
    <n v="550000"/>
    <n v="890000"/>
    <n v="890000"/>
    <x v="1"/>
    <x v="1"/>
    <s v="IR8-11"/>
    <s v="62-304.520 (6), F.A.C."/>
    <n v="0.36"/>
    <n v="0.48"/>
    <s v="Town of Indialantic"/>
    <n v="0.25791836662817003"/>
    <n v="3880.3617842902099"/>
    <n v="10.739264824427099"/>
    <n v="1.9520287775634899"/>
    <n v="2.7698536423036302"/>
    <n v="0.50346407392035997"/>
    <n v="1000.81657333051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2.7698536423036302"/>
    <n v="0.50346407392035997"/>
    <n v="1000.81657333051"/>
    <m/>
    <n v="-1"/>
    <n v="-1"/>
    <n v="-1"/>
    <n v="-1"/>
    <n v="0"/>
    <m/>
    <m/>
    <s v="North IRL B"/>
    <n v="-1"/>
    <m/>
    <m/>
    <n v="579"/>
    <x v="0"/>
    <m/>
    <x v="0"/>
    <n v="132.71029999999999"/>
    <n v="128.75589768122501"/>
    <n v="1043.75859844413"/>
    <n v="0.81169227359999996"/>
  </r>
  <r>
    <n v="550000"/>
    <n v="890000"/>
    <n v="890000"/>
    <x v="1"/>
    <x v="1"/>
    <s v="IR8-11"/>
    <s v="62-304.520 (6), F.A.C."/>
    <n v="0.36"/>
    <n v="0.48"/>
    <s v="Town of Indialantic"/>
    <n v="5.597439529381E-2"/>
    <n v="3880.3617842902099"/>
    <n v="10.739264824427099"/>
    <n v="1.9520287775634899"/>
    <n v="0.60112385444739003"/>
    <n v="0.10926363042023"/>
    <n v="217.20090439685401"/>
    <n v="1200"/>
    <s v="Residential, Medium Density-Two-five dwellingunits per acre"/>
    <n v="1200"/>
    <s v="Town of Indialantic              Brevard County"/>
    <s v="Town of Indialantic"/>
    <m/>
    <m/>
    <m/>
    <n v="0"/>
    <n v="1"/>
    <n v="0.60112385444739003"/>
    <n v="0.10926363042023"/>
    <n v="217.20090439685401"/>
    <m/>
    <n v="-1"/>
    <n v="-1"/>
    <n v="-1"/>
    <n v="-1"/>
    <n v="0"/>
    <m/>
    <m/>
    <s v="North IRL B"/>
    <n v="-1"/>
    <m/>
    <m/>
    <n v="579"/>
    <x v="0"/>
    <m/>
    <x v="0"/>
    <n v="132.71029999999999"/>
    <n v="62.549086488460297"/>
    <n v="226.52034108471099"/>
    <n v="0.17615645129999999"/>
  </r>
  <r>
    <n v="550000"/>
    <n v="890000"/>
    <n v="890000"/>
    <x v="1"/>
    <x v="1"/>
    <s v="IR8-11"/>
    <s v="62-304.520 (6), F.A.C."/>
    <n v="0.36"/>
    <n v="0.48"/>
    <s v="Town of Indialantic"/>
    <n v="9.1426394946130002E-2"/>
    <n v="3880.3617842902099"/>
    <n v="10.739264824427099"/>
    <n v="1.9520287775634899"/>
    <n v="0.98185226726924002"/>
    <n v="0.17846695396373999"/>
    <n v="354.76748902441699"/>
    <n v="1210"/>
    <s v="Fixed Single Family Units"/>
    <n v="1210"/>
    <s v="Town of Indialantic              Brevard County"/>
    <s v="Town of Indialantic"/>
    <m/>
    <m/>
    <m/>
    <n v="0"/>
    <n v="1"/>
    <n v="0.98185226726924002"/>
    <n v="0.17846695396373999"/>
    <n v="354.76748902441602"/>
    <m/>
    <n v="-1"/>
    <n v="-1"/>
    <n v="-1"/>
    <n v="-1"/>
    <n v="0"/>
    <m/>
    <m/>
    <s v="North IRL B"/>
    <n v="-1"/>
    <m/>
    <m/>
    <n v="579"/>
    <x v="0"/>
    <m/>
    <x v="0"/>
    <n v="132.71029999999999"/>
    <n v="97.703904606224796"/>
    <n v="369.98949356465602"/>
    <n v="0.28772707949999998"/>
  </r>
  <r>
    <n v="550000"/>
    <n v="890000"/>
    <n v="890000"/>
    <x v="1"/>
    <x v="1"/>
    <s v="IR8-11"/>
    <s v="62-304.520 (6), F.A.C."/>
    <n v="0.36"/>
    <n v="0.48"/>
    <s v="Town of Indialantic"/>
    <n v="4.2428327574769997E-2"/>
    <n v="3880.3617842902099"/>
    <n v="10.739264824427099"/>
    <n v="1.9520287775634899"/>
    <n v="0.45564904588306998"/>
    <n v="8.2821316409849993E-2"/>
    <n v="164.63726089251099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45564904588306998"/>
    <n v="8.2821316409849993E-2"/>
    <n v="164.63726089251"/>
    <m/>
    <n v="-1"/>
    <n v="-1"/>
    <n v="-1"/>
    <n v="-1"/>
    <n v="0"/>
    <m/>
    <m/>
    <s v="North IRL B"/>
    <n v="-1"/>
    <m/>
    <m/>
    <n v="579"/>
    <x v="0"/>
    <m/>
    <x v="0"/>
    <n v="132.71029999999999"/>
    <n v="71.374326142956704"/>
    <n v="171.70134993767601"/>
    <n v="0.13352575899999999"/>
  </r>
  <r>
    <n v="550000"/>
    <n v="890000"/>
    <n v="890000"/>
    <x v="1"/>
    <x v="1"/>
    <s v="IR8-11"/>
    <s v="62-304.520 (6), F.A.C."/>
    <n v="0.36"/>
    <n v="0.48"/>
    <s v="Town of Indialantic"/>
    <n v="0.15721823114639"/>
    <n v="3880.3617842902099"/>
    <n v="10.739264824427099"/>
    <n v="1.9520287775634899"/>
    <n v="1.6884082195091601"/>
    <n v="0.30689451155538999"/>
    <n v="610.06361593418706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1.6884082195091601"/>
    <n v="0.30689451155538999"/>
    <n v="610.06361593418706"/>
    <m/>
    <n v="-1"/>
    <n v="-1"/>
    <n v="-1"/>
    <n v="-1"/>
    <n v="0"/>
    <m/>
    <m/>
    <s v="North IRL B"/>
    <n v="-1"/>
    <m/>
    <m/>
    <n v="579"/>
    <x v="0"/>
    <m/>
    <x v="0"/>
    <n v="132.71029999999999"/>
    <n v="112.79114677568001"/>
    <n v="636.23960843316797"/>
    <n v="0.4947798994"/>
  </r>
  <r>
    <n v="550000"/>
    <n v="890000"/>
    <n v="890000"/>
    <x v="1"/>
    <x v="1"/>
    <s v="IR8-11"/>
    <s v="62-304.520 (6), F.A.C."/>
    <n v="0.36"/>
    <n v="0.48"/>
    <s v="Town of Indialantic"/>
    <n v="6.3710390183899998E-3"/>
    <n v="3909.3303372446599"/>
    <n v="10.3188745622535"/>
    <n v="1.4354386428503101"/>
    <n v="6.5741952462059994E-2"/>
    <n v="9.1452356021100006E-3"/>
    <n v="24.906496114388801"/>
    <n v="1400"/>
    <s v="Commercial and Services"/>
    <n v="1400"/>
    <s v="Town of Indialantic              Brevard County"/>
    <s v="Town of Indialantic"/>
    <m/>
    <m/>
    <m/>
    <n v="0"/>
    <n v="1"/>
    <n v="6.5741952462059994E-2"/>
    <n v="9.1452356021100006E-3"/>
    <n v="24.9064961143884"/>
    <m/>
    <n v="-1"/>
    <n v="-1"/>
    <n v="-1"/>
    <n v="-1"/>
    <n v="0"/>
    <m/>
    <m/>
    <s v="North IRL B"/>
    <n v="-1"/>
    <m/>
    <m/>
    <n v="579"/>
    <x v="0"/>
    <m/>
    <x v="0"/>
    <n v="132.71029999999999"/>
    <n v="29.1121611205145"/>
    <n v="25.7826801689604"/>
    <n v="2.0199915700000001E-2"/>
  </r>
  <r>
    <n v="550000"/>
    <n v="890000"/>
    <n v="890000"/>
    <x v="1"/>
    <x v="1"/>
    <s v="IR8-11"/>
    <s v="62-304.520 (6), F.A.C."/>
    <n v="0.36"/>
    <n v="0.48"/>
    <s v="Town of Indialantic"/>
    <n v="4.6704664243670001E-2"/>
    <n v="3909.3303372446599"/>
    <n v="10.3188745622535"/>
    <n v="1.4354386428503101"/>
    <n v="0.48193957180262997"/>
    <n v="6.7041679856710001E-2"/>
    <n v="182.58396081861699"/>
    <n v="1200"/>
    <s v="Residential, Medium Density-Two-five dwellingunits per acre"/>
    <n v="1200"/>
    <s v="Town of Indialantic              Brevard County"/>
    <s v="Town of Indialantic"/>
    <m/>
    <m/>
    <m/>
    <n v="0"/>
    <n v="1"/>
    <n v="0.48193957180262997"/>
    <n v="6.7041679856710001E-2"/>
    <n v="182.58396081861699"/>
    <m/>
    <n v="-1"/>
    <n v="-1"/>
    <n v="-1"/>
    <n v="-1"/>
    <n v="0"/>
    <m/>
    <m/>
    <s v="North IRL B"/>
    <n v="-1"/>
    <m/>
    <m/>
    <n v="579"/>
    <x v="0"/>
    <m/>
    <x v="0"/>
    <n v="132.71029999999999"/>
    <n v="115.54989902361299"/>
    <n v="189.00707045054301"/>
    <n v="0.1480810712"/>
  </r>
  <r>
    <n v="550000"/>
    <n v="890000"/>
    <n v="890000"/>
    <x v="1"/>
    <x v="1"/>
    <s v="IR8-11"/>
    <s v="62-304.520 (6), F.A.C."/>
    <n v="0.36"/>
    <n v="0.48"/>
    <s v="Town of Indialantic"/>
    <n v="0.21077073570718999"/>
    <n v="3909.3303372446599"/>
    <n v="10.3188745622535"/>
    <n v="1.4354386428503101"/>
    <n v="2.1749167831564602"/>
    <n v="0.30254845881609999"/>
    <n v="823.97243130352297"/>
    <n v="1410"/>
    <s v="Retail Sales and Services"/>
    <n v="1410"/>
    <s v="Town of Indialantic              Brevard County"/>
    <s v="Town of Indialantic"/>
    <m/>
    <m/>
    <m/>
    <n v="0"/>
    <n v="1"/>
    <n v="2.1749167831564602"/>
    <n v="0.30254845881609999"/>
    <n v="823.97243130352297"/>
    <m/>
    <n v="-1"/>
    <n v="-1"/>
    <n v="-1"/>
    <n v="-1"/>
    <n v="0"/>
    <m/>
    <m/>
    <s v="North IRL B"/>
    <n v="-1"/>
    <m/>
    <m/>
    <n v="579"/>
    <x v="0"/>
    <m/>
    <x v="0"/>
    <n v="132.71029999999999"/>
    <n v="115.23676052772799"/>
    <n v="852.95890545064401"/>
    <n v="0.66826636760000002"/>
  </r>
  <r>
    <n v="550000"/>
    <n v="890000"/>
    <n v="890000"/>
    <x v="1"/>
    <x v="1"/>
    <s v="IR8-11"/>
    <s v="62-304.520 (6), F.A.C."/>
    <n v="0.36"/>
    <n v="0.48"/>
    <s v="Town of Indialantic"/>
    <n v="7.9689810239740005E-2"/>
    <n v="3909.3303372446599"/>
    <n v="10.3188745622535"/>
    <n v="1.4354386428503101"/>
    <n v="0.82230915575375996"/>
    <n v="0.11438983305953999"/>
    <n v="311.533792739521"/>
    <n v="1210"/>
    <s v="Fixed Single Family Units"/>
    <n v="1210"/>
    <s v="Town of Indialantic              Brevard County"/>
    <s v="Town of Indialantic"/>
    <m/>
    <m/>
    <m/>
    <n v="0"/>
    <n v="1"/>
    <n v="0.82230915575375996"/>
    <n v="0.11438983305953999"/>
    <n v="311.53379273952203"/>
    <m/>
    <n v="-1"/>
    <n v="-1"/>
    <n v="-1"/>
    <n v="-1"/>
    <n v="0"/>
    <m/>
    <m/>
    <s v="North IRL B"/>
    <n v="-1"/>
    <m/>
    <m/>
    <n v="579"/>
    <x v="0"/>
    <m/>
    <x v="0"/>
    <n v="132.71029999999999"/>
    <n v="76.055800086182202"/>
    <n v="322.49322036856603"/>
    <n v="0.25266325449999999"/>
  </r>
  <r>
    <n v="550000"/>
    <n v="890000"/>
    <n v="890000"/>
    <x v="1"/>
    <x v="1"/>
    <s v="IR8-11"/>
    <s v="62-304.520 (6), F.A.C."/>
    <n v="0.36"/>
    <n v="0.48"/>
    <s v="Town of Indialantic"/>
    <n v="0.11182035339105"/>
    <n v="3909.3303372446599"/>
    <n v="10.3188745622535"/>
    <n v="1.4354386428503101"/>
    <n v="1.15386020014917"/>
    <n v="0.16051125631470001"/>
    <n v="437.14269983307503"/>
    <n v="1430"/>
    <s v="Professional Services"/>
    <n v="1430"/>
    <s v="Town of Indialantic              Brevard County"/>
    <s v="Town of Indialantic"/>
    <m/>
    <m/>
    <m/>
    <n v="0"/>
    <n v="1"/>
    <n v="1.15386020014917"/>
    <n v="0.16051125631470001"/>
    <n v="437.14269983307503"/>
    <m/>
    <n v="-1"/>
    <n v="-1"/>
    <n v="-1"/>
    <n v="-1"/>
    <n v="0"/>
    <m/>
    <m/>
    <s v="North IRL B"/>
    <n v="-1"/>
    <m/>
    <m/>
    <n v="579"/>
    <x v="0"/>
    <m/>
    <x v="0"/>
    <n v="132.71029999999999"/>
    <n v="91.631222348300398"/>
    <n v="452.520915275633"/>
    <n v="0.35453584739999999"/>
  </r>
  <r>
    <n v="550000"/>
    <n v="890000"/>
    <n v="890000"/>
    <x v="1"/>
    <x v="1"/>
    <s v="IR8-11"/>
    <s v="62-304.520 (6), F.A.C."/>
    <n v="0.36"/>
    <n v="0.48"/>
    <s v="Town of Indialantic"/>
    <n v="8.260508459674E-2"/>
    <n v="3909.3303372446599"/>
    <n v="10.3188745622535"/>
    <n v="1.4354386428503101"/>
    <n v="0.85239150615818005"/>
    <n v="0.11857453052609"/>
    <n v="322.93056322472899"/>
    <n v="1210"/>
    <s v="Fixed Single Family Units"/>
    <n v="1210"/>
    <s v="Town of Indialantic              Brevard County"/>
    <s v="Town of Indialantic"/>
    <m/>
    <m/>
    <m/>
    <n v="0"/>
    <n v="1"/>
    <n v="0.85239150615818005"/>
    <n v="0.11857453052609"/>
    <n v="322.93056322473001"/>
    <m/>
    <n v="-1"/>
    <n v="-1"/>
    <n v="-1"/>
    <n v="-1"/>
    <n v="0"/>
    <m/>
    <m/>
    <s v="North IRL B"/>
    <n v="-1"/>
    <m/>
    <m/>
    <n v="579"/>
    <x v="0"/>
    <m/>
    <x v="0"/>
    <n v="132.71029999999999"/>
    <n v="74.8554693121566"/>
    <n v="334.290917123246"/>
    <n v="0.26190637729999999"/>
  </r>
  <r>
    <n v="550000"/>
    <n v="890000"/>
    <n v="890000"/>
    <x v="1"/>
    <x v="1"/>
    <s v="IR8-11"/>
    <s v="62-304.520 (6), F.A.C."/>
    <n v="0.36"/>
    <n v="0.48"/>
    <s v="Town of Indialantic"/>
    <n v="7.9801766356020001E-2"/>
    <n v="3909.3303372446599"/>
    <n v="10.3188745622535"/>
    <n v="1.4354386428503101"/>
    <n v="0.82346441687408001"/>
    <n v="0.11455053919515"/>
    <n v="311.97146618131899"/>
    <n v="1210"/>
    <s v="Fixed Single Family Units"/>
    <n v="1210"/>
    <s v="Town of Indialantic              Brevard County"/>
    <s v="Town of Indialantic"/>
    <m/>
    <m/>
    <m/>
    <n v="0"/>
    <n v="1"/>
    <n v="0.82346441687408001"/>
    <n v="0.11455053919515"/>
    <n v="311.97146618131899"/>
    <m/>
    <n v="-1"/>
    <n v="-1"/>
    <n v="-1"/>
    <n v="-1"/>
    <n v="0"/>
    <m/>
    <m/>
    <s v="North IRL B"/>
    <n v="-1"/>
    <m/>
    <m/>
    <n v="579"/>
    <x v="0"/>
    <m/>
    <x v="0"/>
    <n v="132.71029999999999"/>
    <n v="74.606106295472301"/>
    <n v="322.94629069674301"/>
    <n v="0.25301822070000002"/>
  </r>
  <r>
    <n v="550000"/>
    <n v="890000"/>
    <n v="890000"/>
    <x v="1"/>
    <x v="1"/>
    <s v="IR8-11"/>
    <s v="62-304.520 (6), F.A.C."/>
    <n v="0.36"/>
    <n v="0.48"/>
    <s v="Town of Indialantic"/>
    <n v="0.39713673404316002"/>
    <n v="3845.04718043086"/>
    <n v="9.5546415526452808"/>
    <n v="1.40421463008834"/>
    <n v="3.7944991411706899"/>
    <n v="0.55766521208891995"/>
    <n v="1527.0094794782001"/>
    <n v="1200"/>
    <s v="Residential, Medium Density-Two-five dwellingunits per acre"/>
    <n v="1200"/>
    <s v="Town of Indialantic              Brevard County"/>
    <s v="Town of Indialantic"/>
    <m/>
    <m/>
    <m/>
    <n v="0"/>
    <n v="1"/>
    <n v="3.7944991411706899"/>
    <n v="0.55766521208891995"/>
    <n v="1527.0094794782001"/>
    <m/>
    <n v="-1"/>
    <n v="-1"/>
    <n v="-1"/>
    <n v="-1"/>
    <n v="0"/>
    <m/>
    <m/>
    <s v="North IRL B"/>
    <n v="-1"/>
    <m/>
    <m/>
    <n v="579"/>
    <x v="0"/>
    <m/>
    <x v="0"/>
    <n v="132.71029999999999"/>
    <n v="215.37639831934001"/>
    <n v="1607.15534273355"/>
    <n v="1.2384505105000001"/>
  </r>
  <r>
    <n v="550000"/>
    <n v="890000"/>
    <n v="890000"/>
    <x v="1"/>
    <x v="1"/>
    <s v="IR8-11"/>
    <s v="62-304.520 (6), F.A.C."/>
    <n v="0.36"/>
    <n v="0.48"/>
    <s v="Town of Indialantic"/>
    <n v="4.9694777535659998E-2"/>
    <n v="3845.04718043086"/>
    <n v="9.5546415526452808"/>
    <n v="1.40421463008834"/>
    <n v="0.47481578639168998"/>
    <n v="6.978213365456E-2"/>
    <n v="191.07876424563199"/>
    <n v="1210"/>
    <s v="Fixed Single Family Units"/>
    <n v="1210"/>
    <s v="Town of Indialantic              Brevard County"/>
    <s v="Town of Indialantic"/>
    <m/>
    <m/>
    <m/>
    <n v="0"/>
    <n v="1"/>
    <n v="0.47481578639168998"/>
    <n v="6.978213365456E-2"/>
    <n v="191.07876424563099"/>
    <m/>
    <n v="-1"/>
    <n v="-1"/>
    <n v="-1"/>
    <n v="-1"/>
    <n v="0"/>
    <m/>
    <m/>
    <s v="North IRL B"/>
    <n v="-1"/>
    <m/>
    <m/>
    <n v="579"/>
    <x v="0"/>
    <m/>
    <x v="0"/>
    <n v="132.71029999999999"/>
    <n v="67.965206679306803"/>
    <n v="201.107629629927"/>
    <n v="0.15497061170000001"/>
  </r>
  <r>
    <n v="550000"/>
    <n v="890000"/>
    <n v="890000"/>
    <x v="1"/>
    <x v="1"/>
    <s v="IR8-11"/>
    <s v="62-304.520 (6), F.A.C."/>
    <n v="0.36"/>
    <n v="0.48"/>
    <s v="Town of Indialantic"/>
    <n v="5.3983917679450003E-2"/>
    <n v="3845.04718043086"/>
    <n v="9.5546415526452808"/>
    <n v="1.40421463008834"/>
    <n v="0.51579698303471999"/>
    <n v="7.5805006994970003E-2"/>
    <n v="207.57071046200701"/>
    <n v="1210"/>
    <s v="Fixed Single Family Units"/>
    <n v="1210"/>
    <s v="Town of Indialantic              Brevard County"/>
    <s v="Town of Indialantic"/>
    <m/>
    <m/>
    <m/>
    <n v="0"/>
    <n v="1"/>
    <n v="0.51579698303471999"/>
    <n v="7.5805006994970003E-2"/>
    <n v="207.570710462009"/>
    <m/>
    <n v="-1"/>
    <n v="-1"/>
    <n v="-1"/>
    <n v="-1"/>
    <n v="0"/>
    <m/>
    <m/>
    <s v="North IRL B"/>
    <n v="-1"/>
    <m/>
    <m/>
    <n v="579"/>
    <x v="0"/>
    <m/>
    <x v="0"/>
    <n v="132.71029999999999"/>
    <n v="61.478624014112299"/>
    <n v="218.46516396742501"/>
    <n v="0.16834607500000001"/>
  </r>
  <r>
    <n v="550000"/>
    <n v="890000"/>
    <n v="890000"/>
    <x v="1"/>
    <x v="1"/>
    <s v="IR8-11"/>
    <s v="62-304.520 (6), F.A.C."/>
    <n v="0.36"/>
    <n v="0.48"/>
    <s v="Town of Indialantic"/>
    <n v="3.3071971996860003E-2"/>
    <n v="3845.04718043086"/>
    <n v="9.5546415526452808"/>
    <n v="1.40421463008834"/>
    <n v="0.31599083786920001"/>
    <n v="4.6440146923870003E-2"/>
    <n v="127.163292677849"/>
    <n v="1210"/>
    <s v="Fixed Single Family Units"/>
    <n v="1210"/>
    <s v="Town of Indialantic              Brevard County"/>
    <s v="Town of Indialantic"/>
    <m/>
    <m/>
    <m/>
    <n v="0"/>
    <n v="1"/>
    <n v="0.31599083786920001"/>
    <n v="4.6440146923870003E-2"/>
    <n v="127.16329267785"/>
    <m/>
    <n v="-1"/>
    <n v="-1"/>
    <n v="-1"/>
    <n v="-1"/>
    <n v="0"/>
    <m/>
    <m/>
    <s v="North IRL B"/>
    <n v="-1"/>
    <m/>
    <m/>
    <n v="579"/>
    <x v="0"/>
    <m/>
    <x v="0"/>
    <n v="132.71029999999999"/>
    <n v="53.204533305895602"/>
    <n v="133.837522276963"/>
    <n v="0.10313324629999999"/>
  </r>
  <r>
    <n v="550000"/>
    <n v="890000"/>
    <n v="890000"/>
    <x v="1"/>
    <x v="1"/>
    <s v="IR8-11"/>
    <s v="62-304.520 (6), F.A.C."/>
    <n v="0.36"/>
    <n v="0.48"/>
    <s v="Town of Indialantic"/>
    <n v="8.3876052389739997E-2"/>
    <n v="3845.04718043086"/>
    <n v="9.5546415526452808"/>
    <n v="1.40421463008834"/>
    <n v="0.80140561543489996"/>
    <n v="0.11777997987973"/>
    <n v="322.50737874685598"/>
    <n v="1210"/>
    <s v="Fixed Single Family Units"/>
    <n v="1210"/>
    <s v="Town of Indialantic              Brevard County"/>
    <s v="Town of Indialantic"/>
    <m/>
    <m/>
    <m/>
    <n v="0"/>
    <n v="1"/>
    <n v="0.80140561543489996"/>
    <n v="0.11777997987973"/>
    <n v="322.50737874685802"/>
    <m/>
    <n v="-1"/>
    <n v="-1"/>
    <n v="-1"/>
    <n v="-1"/>
    <n v="0"/>
    <m/>
    <m/>
    <s v="North IRL B"/>
    <n v="-1"/>
    <m/>
    <m/>
    <n v="579"/>
    <x v="0"/>
    <m/>
    <x v="0"/>
    <n v="132.71029999999999"/>
    <n v="77.1463841523219"/>
    <n v="339.434341298996"/>
    <n v="0.26156316200000002"/>
  </r>
  <r>
    <n v="550000"/>
    <n v="890000"/>
    <n v="890000"/>
    <x v="1"/>
    <x v="1"/>
    <s v="IR8-11"/>
    <s v="62-304.520 (6), F.A.C."/>
    <n v="0.36"/>
    <n v="0.48"/>
    <s v="Town of Indialantic"/>
    <n v="0.26804511294084998"/>
    <n v="3855.9759428646498"/>
    <n v="9.5802544293604104"/>
    <n v="1.40792623708094"/>
    <n v="2.56794038052006"/>
    <n v="0.37738774723075003"/>
    <n v="1033.57550710238"/>
    <n v="1200"/>
    <s v="Residential, Medium Density-Two-five dwellingunits per acre"/>
    <n v="1200"/>
    <s v="Town of Indialantic              Brevard County"/>
    <s v="Town of Indialantic"/>
    <m/>
    <m/>
    <m/>
    <n v="0"/>
    <n v="1"/>
    <n v="2.56794038052006"/>
    <n v="0.37738774723075003"/>
    <n v="1033.57550710238"/>
    <m/>
    <n v="-1"/>
    <n v="-1"/>
    <n v="-1"/>
    <n v="-1"/>
    <n v="0"/>
    <m/>
    <m/>
    <s v="North IRL B"/>
    <n v="-1"/>
    <m/>
    <m/>
    <n v="579"/>
    <x v="0"/>
    <m/>
    <x v="0"/>
    <n v="132.71029999999999"/>
    <n v="181.079292700504"/>
    <n v="1084.7400867976401"/>
    <n v="0.83826075190000005"/>
  </r>
  <r>
    <n v="550000"/>
    <n v="890000"/>
    <n v="890000"/>
    <x v="1"/>
    <x v="1"/>
    <s v="IR8-11"/>
    <s v="62-304.520 (6), F.A.C."/>
    <n v="0.36"/>
    <n v="0.48"/>
    <s v="Town of Indialantic"/>
    <n v="9.6279831749189998E-2"/>
    <n v="3855.9759428646498"/>
    <n v="9.5802544293604104"/>
    <n v="1.40792623708094"/>
    <n v="0.92238528457324998"/>
    <n v="0.13555490122142"/>
    <n v="371.25271500793298"/>
    <n v="1210"/>
    <s v="Fixed Single Family Units"/>
    <n v="1210"/>
    <s v="Town of Indialantic              Brevard County"/>
    <s v="Town of Indialantic"/>
    <m/>
    <m/>
    <m/>
    <n v="0"/>
    <n v="1"/>
    <n v="0.92238528457324998"/>
    <n v="0.13555490122142"/>
    <n v="371.25271500793201"/>
    <m/>
    <n v="-1"/>
    <n v="-1"/>
    <n v="-1"/>
    <n v="-1"/>
    <n v="0"/>
    <m/>
    <m/>
    <s v="North IRL B"/>
    <n v="-1"/>
    <m/>
    <m/>
    <n v="579"/>
    <x v="0"/>
    <m/>
    <x v="0"/>
    <n v="132.71029999999999"/>
    <n v="112.539183193307"/>
    <n v="389.63065546180002"/>
    <n v="0.3010970925"/>
  </r>
  <r>
    <n v="550000"/>
    <n v="890000"/>
    <n v="890000"/>
    <x v="1"/>
    <x v="1"/>
    <s v="IR8-11"/>
    <s v="62-304.520 (6), F.A.C."/>
    <n v="0.36"/>
    <n v="0.48"/>
    <s v="Town of Indialantic"/>
    <n v="0.25343850913895999"/>
    <n v="3855.9759428646498"/>
    <n v="9.5802544293604104"/>
    <n v="1.40792623708094"/>
    <n v="2.4280053997490199"/>
    <n v="0.35682272650341001"/>
    <n v="977.25279423531299"/>
    <n v="1210"/>
    <s v="Fixed Single Family Units"/>
    <n v="1210"/>
    <s v="Town of Indialantic              Brevard County"/>
    <s v="Town of Indialantic"/>
    <m/>
    <m/>
    <m/>
    <n v="0"/>
    <n v="1"/>
    <n v="2.4280053997490199"/>
    <n v="0.35682272650341001"/>
    <n v="977.25279423531299"/>
    <m/>
    <n v="-1"/>
    <n v="-1"/>
    <n v="-1"/>
    <n v="-1"/>
    <n v="0"/>
    <m/>
    <m/>
    <s v="North IRL B"/>
    <n v="-1"/>
    <m/>
    <m/>
    <n v="579"/>
    <x v="0"/>
    <m/>
    <x v="0"/>
    <n v="132.71029999999999"/>
    <n v="135.840059168094"/>
    <n v="1025.6292583924801"/>
    <n v="0.79258134160000004"/>
  </r>
  <r>
    <n v="550000"/>
    <n v="890000"/>
    <n v="890000"/>
    <x v="1"/>
    <x v="1"/>
    <s v="IR8-11"/>
    <s v="62-304.520 (6), F.A.C."/>
    <n v="0.36"/>
    <n v="0.48"/>
    <s v="Town of Indialantic"/>
    <n v="8.6510914983560006E-2"/>
    <n v="3857.76904226432"/>
    <n v="9.5843984324587694"/>
    <n v="1.4085246434137999"/>
    <n v="0.82915507795900001"/>
    <n v="0.12185275567862"/>
    <n v="333.739129641538"/>
    <n v="1200"/>
    <s v="Residential, Medium Density-Two-five dwellingunits per acre"/>
    <n v="1200"/>
    <s v="Town of Indialantic              Brevard County"/>
    <s v="Town of Indialantic"/>
    <m/>
    <m/>
    <m/>
    <n v="0"/>
    <n v="1"/>
    <n v="0.82915507795900001"/>
    <n v="0.12185275567862"/>
    <n v="333.73912964153698"/>
    <m/>
    <n v="-1"/>
    <n v="-1"/>
    <n v="-1"/>
    <n v="-1"/>
    <n v="0"/>
    <m/>
    <m/>
    <s v="North IRL B"/>
    <n v="-1"/>
    <m/>
    <m/>
    <n v="579"/>
    <x v="0"/>
    <m/>
    <x v="0"/>
    <n v="132.71029999999999"/>
    <n v="106.511822859887"/>
    <n v="350.097251908918"/>
    <n v="0.27067244899999998"/>
  </r>
  <r>
    <n v="550000"/>
    <n v="890000"/>
    <n v="890000"/>
    <x v="1"/>
    <x v="1"/>
    <s v="IR8-11"/>
    <s v="62-304.520 (6), F.A.C."/>
    <n v="0.36"/>
    <n v="0.48"/>
    <s v="Town of Indialantic"/>
    <n v="1.501343049114E-2"/>
    <n v="3857.76904226432"/>
    <n v="9.5843984324587694"/>
    <n v="1.4085246434137999"/>
    <n v="0.14389469966519"/>
    <n v="2.1146786828959999E-2"/>
    <n v="57.918347366941802"/>
    <n v="1210"/>
    <s v="Fixed Single Family Units"/>
    <n v="1210"/>
    <s v="Town of Indialantic              Brevard County"/>
    <s v="Town of Indialantic"/>
    <m/>
    <m/>
    <m/>
    <n v="0"/>
    <n v="1"/>
    <n v="0.14389469966519"/>
    <n v="2.1146786828959999E-2"/>
    <n v="57.918347366941397"/>
    <m/>
    <n v="-1"/>
    <n v="-1"/>
    <n v="-1"/>
    <n v="-1"/>
    <n v="0"/>
    <m/>
    <m/>
    <s v="North IRL B"/>
    <n v="-1"/>
    <m/>
    <m/>
    <n v="579"/>
    <x v="0"/>
    <m/>
    <x v="0"/>
    <n v="132.71029999999999"/>
    <n v="31.809675820511998"/>
    <n v="60.757197605362002"/>
    <n v="4.6973517700000002E-2"/>
  </r>
  <r>
    <n v="550000"/>
    <n v="890000"/>
    <n v="890000"/>
    <x v="1"/>
    <x v="1"/>
    <s v="IR8-11"/>
    <s v="62-304.520 (6), F.A.C."/>
    <n v="0.36"/>
    <n v="0.48"/>
    <s v="Town of Indialantic"/>
    <n v="0.14595199532066999"/>
    <n v="3857.76904226432"/>
    <n v="9.5843984324587694"/>
    <n v="1.4085246434137999"/>
    <n v="1.3988620751656899"/>
    <n v="0.20557698216458001"/>
    <n v="563.04908920480295"/>
    <n v="1210"/>
    <s v="Fixed Single Family Units"/>
    <n v="1210"/>
    <s v="Town of Indialantic              Brevard County"/>
    <s v="Town of Indialantic"/>
    <m/>
    <m/>
    <m/>
    <n v="0"/>
    <n v="1"/>
    <n v="1.3988620751656899"/>
    <n v="0.20557698216458001"/>
    <n v="563.04908920480295"/>
    <m/>
    <n v="-1"/>
    <n v="-1"/>
    <n v="-1"/>
    <n v="-1"/>
    <n v="0"/>
    <m/>
    <m/>
    <s v="North IRL B"/>
    <n v="-1"/>
    <m/>
    <m/>
    <n v="579"/>
    <x v="0"/>
    <m/>
    <x v="0"/>
    <n v="132.71029999999999"/>
    <n v="109.374314844552"/>
    <n v="590.64676962556496"/>
    <n v="0.45664970739999999"/>
  </r>
  <r>
    <n v="550000"/>
    <n v="890000"/>
    <n v="890000"/>
    <x v="1"/>
    <x v="1"/>
    <s v="IR8-11"/>
    <s v="62-304.520 (6), F.A.C."/>
    <n v="0.36"/>
    <n v="0.48"/>
    <s v="Town of Indialantic"/>
    <n v="1.9256291648670001E-2"/>
    <n v="3857.76904226432"/>
    <n v="9.5843984324587694"/>
    <n v="1.4085246434137999"/>
    <n v="0.18455997149254"/>
    <n v="2.7122961327920001E-2"/>
    <n v="74.286325791079094"/>
    <n v="1210"/>
    <s v="Fixed Single Family Units"/>
    <n v="1210"/>
    <s v="Town of Indialantic              Brevard County"/>
    <s v="Town of Indialantic"/>
    <m/>
    <m/>
    <m/>
    <n v="0"/>
    <n v="1"/>
    <n v="0.18455997149254"/>
    <n v="2.7122961327920001E-2"/>
    <n v="74.286325791080998"/>
    <m/>
    <n v="-1"/>
    <n v="-1"/>
    <n v="-1"/>
    <n v="-1"/>
    <n v="0"/>
    <m/>
    <m/>
    <s v="North IRL B"/>
    <n v="-1"/>
    <m/>
    <m/>
    <n v="579"/>
    <x v="0"/>
    <m/>
    <x v="0"/>
    <n v="132.71029999999999"/>
    <n v="50.211580023134303"/>
    <n v="77.927447530058004"/>
    <n v="6.0248439399999999E-2"/>
  </r>
  <r>
    <n v="550000"/>
    <n v="890000"/>
    <n v="890000"/>
    <x v="1"/>
    <x v="1"/>
    <s v="IR8-11"/>
    <s v="62-304.520 (6), F.A.C."/>
    <n v="0.36"/>
    <n v="0.48"/>
    <s v="Town of Indialantic"/>
    <n v="5.7045060704919999E-2"/>
    <n v="3857.76904226432"/>
    <n v="9.5843984324587694"/>
    <n v="1.4085246434137999"/>
    <n v="0.54674259039976003"/>
    <n v="8.0349373787910003E-2"/>
    <n v="220.06666920153299"/>
    <n v="1210"/>
    <s v="Fixed Single Family Units"/>
    <n v="1210"/>
    <s v="Town of Indialantic              Brevard County"/>
    <s v="Town of Indialantic"/>
    <m/>
    <m/>
    <m/>
    <n v="0"/>
    <n v="1"/>
    <n v="0.54674259039976003"/>
    <n v="8.0349373787910003E-2"/>
    <n v="220.06666920153401"/>
    <m/>
    <n v="-1"/>
    <n v="-1"/>
    <n v="-1"/>
    <n v="-1"/>
    <n v="0"/>
    <m/>
    <m/>
    <s v="North IRL B"/>
    <n v="-1"/>
    <m/>
    <m/>
    <n v="579"/>
    <x v="0"/>
    <m/>
    <x v="0"/>
    <n v="132.71029999999999"/>
    <n v="83.742572137523695"/>
    <n v="230.853170279908"/>
    <n v="0.17848067249999999"/>
  </r>
  <r>
    <n v="550000"/>
    <n v="890000"/>
    <n v="890000"/>
    <x v="1"/>
    <x v="1"/>
    <s v="IR8-11"/>
    <s v="62-304.520 (6), F.A.C."/>
    <n v="0.36"/>
    <n v="0.48"/>
    <s v="Town of Indialantic"/>
    <n v="0.29398576017373002"/>
    <n v="3857.76904226432"/>
    <n v="9.5843984324587694"/>
    <n v="1.4085246434137999"/>
    <n v="2.8176766589743001"/>
    <n v="0.41408618801744002"/>
    <n v="1134.1291644647499"/>
    <n v="1210"/>
    <s v="Fixed Single Family Units"/>
    <n v="1210"/>
    <s v="Town of Indialantic              Brevard County"/>
    <s v="Town of Indialantic"/>
    <m/>
    <m/>
    <m/>
    <n v="0"/>
    <n v="1"/>
    <n v="2.8176766589743001"/>
    <n v="0.41408618801744002"/>
    <n v="1134.1291644647499"/>
    <m/>
    <n v="-1"/>
    <n v="-1"/>
    <n v="-1"/>
    <n v="-1"/>
    <n v="0"/>
    <m/>
    <m/>
    <s v="North IRL B"/>
    <n v="-1"/>
    <m/>
    <m/>
    <n v="579"/>
    <x v="0"/>
    <m/>
    <x v="0"/>
    <n v="132.71029999999999"/>
    <n v="137.22862048698801"/>
    <n v="1189.7181616532"/>
    <n v="0.91981278550000001"/>
  </r>
  <r>
    <n v="550000"/>
    <n v="890000"/>
    <n v="890000"/>
    <x v="1"/>
    <x v="1"/>
    <s v="IR8-11"/>
    <s v="62-304.520 (6), F.A.C."/>
    <n v="0.36"/>
    <n v="0.48"/>
    <s v="Town of Indialantic"/>
    <n v="5.5426670412279999E-2"/>
    <n v="3858.1883496876799"/>
    <n v="9.5852546227418909"/>
    <n v="1.40864414357844"/>
    <n v="0.53127874879256998"/>
    <n v="7.8076454674320006E-2"/>
    <n v="213.84653404666801"/>
    <n v="1200"/>
    <s v="Residential, Medium Density-Two-five dwellingunits per acre"/>
    <n v="1200"/>
    <s v="Town of Indialantic              Brevard County"/>
    <s v="Town of Indialantic"/>
    <m/>
    <m/>
    <m/>
    <n v="0"/>
    <n v="1"/>
    <n v="0.53127874879256998"/>
    <n v="7.8076454674320006E-2"/>
    <n v="438.56850639652703"/>
    <m/>
    <n v="-1"/>
    <n v="-1"/>
    <n v="-1"/>
    <n v="-1"/>
    <n v="0"/>
    <m/>
    <m/>
    <s v="North IRL B"/>
    <n v="-1"/>
    <m/>
    <m/>
    <n v="579"/>
    <x v="0"/>
    <m/>
    <x v="0"/>
    <n v="132.71029999999999"/>
    <n v="108.99426948365"/>
    <n v="224.30377713021599"/>
    <n v="0.3556922193"/>
  </r>
  <r>
    <n v="550000"/>
    <n v="890000"/>
    <n v="890000"/>
    <x v="1"/>
    <x v="1"/>
    <s v="IR8-11"/>
    <s v="62-304.520 (6), F.A.C."/>
    <n v="0.36"/>
    <n v="0.48"/>
    <s v="Town of Indialantic"/>
    <n v="1.295772798048E-2"/>
    <n v="3852.56137521749"/>
    <n v="9.5721902011285902"/>
    <n v="1.4067554030589899"/>
    <n v="0.12403383680365999"/>
    <n v="1.8228353847909998E-2"/>
    <n v="49.920442328183697"/>
    <n v="1210"/>
    <s v="Fixed Single Family Units"/>
    <n v="1210"/>
    <s v="Town of Indialantic              Brevard County"/>
    <s v="Town of Indialantic"/>
    <m/>
    <m/>
    <m/>
    <n v="0"/>
    <n v="1"/>
    <n v="0.12403383680365999"/>
    <n v="1.8228353847909998E-2"/>
    <n v="49.920442328183398"/>
    <m/>
    <n v="-1"/>
    <n v="-1"/>
    <n v="-1"/>
    <n v="-1"/>
    <n v="0"/>
    <m/>
    <m/>
    <s v="North IRL B"/>
    <n v="-1"/>
    <m/>
    <m/>
    <n v="579"/>
    <x v="0"/>
    <m/>
    <x v="0"/>
    <n v="132.71029999999999"/>
    <n v="36.6212773804547"/>
    <n v="52.438064697529299"/>
    <n v="4.0486976700000003E-2"/>
  </r>
  <r>
    <n v="550000"/>
    <n v="890000"/>
    <n v="890000"/>
    <x v="1"/>
    <x v="1"/>
    <s v="IR8-11"/>
    <s v="62-304.520 (6), F.A.C."/>
    <n v="0.36"/>
    <n v="0.48"/>
    <s v="Town of Indialantic"/>
    <n v="0.19362689525664001"/>
    <n v="3852.56137521749"/>
    <n v="9.5721902011285902"/>
    <n v="1.4067554030589899"/>
    <n v="1.8534334694505801"/>
    <n v="0.27238568107981997"/>
    <n v="745.95949786902202"/>
    <n v="1210"/>
    <s v="Fixed Single Family Units"/>
    <n v="1210"/>
    <s v="Town of Indialantic              Brevard County"/>
    <s v="Town of Indialantic"/>
    <m/>
    <m/>
    <m/>
    <n v="0"/>
    <n v="1"/>
    <n v="1.8534334694505801"/>
    <n v="0.27238568107981997"/>
    <n v="745.95949786902202"/>
    <m/>
    <n v="-1"/>
    <n v="-1"/>
    <n v="-1"/>
    <n v="-1"/>
    <n v="0"/>
    <m/>
    <m/>
    <s v="North IRL B"/>
    <n v="-1"/>
    <m/>
    <m/>
    <n v="579"/>
    <x v="0"/>
    <m/>
    <x v="0"/>
    <n v="132.71029999999999"/>
    <n v="112.65625337237999"/>
    <n v="783.58024461871196"/>
    <n v="0.60499553760000002"/>
  </r>
  <r>
    <n v="550000"/>
    <n v="890000"/>
    <n v="890000"/>
    <x v="1"/>
    <x v="1"/>
    <s v="IR8-11"/>
    <s v="62-304.520 (6), F.A.C."/>
    <n v="0.36"/>
    <n v="0.48"/>
    <s v="Town of Indialantic"/>
    <n v="0.12233822162589"/>
    <n v="3852.56137521749"/>
    <n v="9.5721902011285902"/>
    <n v="1.4067554030589899"/>
    <n v="1.1710447262709101"/>
    <n v="0.17209995427286001"/>
    <n v="471.31550734872798"/>
    <n v="1210"/>
    <s v="Fixed Single Family Units"/>
    <n v="1210"/>
    <s v="Town of Indialantic              Brevard County"/>
    <s v="Town of Indialantic"/>
    <m/>
    <m/>
    <m/>
    <n v="0"/>
    <n v="1"/>
    <n v="1.1710447262709101"/>
    <n v="0.17209995427286001"/>
    <n v="471.31550734872798"/>
    <m/>
    <n v="-1"/>
    <n v="-1"/>
    <n v="-1"/>
    <n v="-1"/>
    <n v="0"/>
    <m/>
    <m/>
    <s v="North IRL B"/>
    <n v="-1"/>
    <m/>
    <m/>
    <n v="579"/>
    <x v="0"/>
    <m/>
    <x v="0"/>
    <n v="132.71029999999999"/>
    <n v="93.256098874080905"/>
    <n v="495.08521789175398"/>
    <n v="0.38225101970000003"/>
  </r>
  <r>
    <n v="550000"/>
    <n v="890000"/>
    <n v="890000"/>
    <x v="1"/>
    <x v="1"/>
    <s v="IR8-11"/>
    <s v="62-304.520 (6), F.A.C."/>
    <n v="0.36"/>
    <n v="0.48"/>
    <s v="Town of Indialantic"/>
    <n v="0.15098740052767001"/>
    <n v="3852.56137521749"/>
    <n v="9.5721902011285902"/>
    <n v="1.4067554030589899"/>
    <n v="1.4452801158248401"/>
    <n v="0.21240234148612999"/>
    <n v="581.68822741739405"/>
    <n v="1210"/>
    <s v="Fixed Single Family Units"/>
    <n v="1210"/>
    <s v="Town of Indialantic              Brevard County"/>
    <s v="Town of Indialantic"/>
    <m/>
    <m/>
    <m/>
    <n v="0"/>
    <n v="1"/>
    <n v="1.4452801158248401"/>
    <n v="0.21240234148612999"/>
    <n v="581.68822741739405"/>
    <m/>
    <n v="-1"/>
    <n v="-1"/>
    <n v="-1"/>
    <n v="-1"/>
    <n v="0"/>
    <m/>
    <m/>
    <s v="North IRL B"/>
    <n v="-1"/>
    <m/>
    <m/>
    <n v="579"/>
    <x v="0"/>
    <m/>
    <x v="0"/>
    <n v="132.71029999999999"/>
    <n v="102.031805969655"/>
    <n v="611.02433152688297"/>
    <n v="0.47176660780000002"/>
  </r>
  <r>
    <n v="550000"/>
    <n v="890000"/>
    <n v="890000"/>
    <x v="1"/>
    <x v="1"/>
    <s v="IR8-11"/>
    <s v="62-304.520 (6), F.A.C."/>
    <n v="0.36"/>
    <n v="0.48"/>
    <s v="Town of Indialantic"/>
    <n v="7.6900233060000003E-4"/>
    <n v="3852.56137521749"/>
    <n v="9.5721902011285902"/>
    <n v="1.4067554030589899"/>
    <n v="7.3610365736399997E-3"/>
    <n v="1.08179818354E-3"/>
    <n v="2.9626286763333498"/>
    <n v="1210"/>
    <s v="Fixed Single Family Units"/>
    <n v="1210"/>
    <s v="Town of Indialantic              Brevard County"/>
    <s v="Town of Indialantic"/>
    <m/>
    <m/>
    <m/>
    <n v="0"/>
    <n v="1"/>
    <n v="7.3610365736399997E-3"/>
    <n v="1.08179818354E-3"/>
    <n v="2.9626286763348002"/>
    <m/>
    <n v="-1"/>
    <n v="-1"/>
    <n v="-1"/>
    <n v="-1"/>
    <n v="0"/>
    <m/>
    <m/>
    <s v="North IRL B"/>
    <n v="-1"/>
    <m/>
    <m/>
    <n v="579"/>
    <x v="0"/>
    <m/>
    <x v="0"/>
    <n v="132.71029999999999"/>
    <n v="10.204827182418301"/>
    <n v="3.1120420204428401"/>
    <n v="2.4027808E-3"/>
  </r>
  <r>
    <n v="550000"/>
    <n v="890000"/>
    <n v="890000"/>
    <x v="1"/>
    <x v="1"/>
    <s v="IR8-11"/>
    <s v="62-304.520 (6), F.A.C."/>
    <n v="0.36"/>
    <n v="0.48"/>
    <s v="Town of Indialantic"/>
    <n v="0.13708420601565"/>
    <n v="3852.56137521749"/>
    <n v="9.5721902011285902"/>
    <n v="1.4067554030589899"/>
    <n v="1.31219609355258"/>
    <n v="0.19284394748657999"/>
    <n v="528.125317248285"/>
    <n v="1210"/>
    <s v="Fixed Single Family Units"/>
    <n v="1210"/>
    <s v="Town of Indialantic              Brevard County"/>
    <s v="Town of Indialantic"/>
    <m/>
    <m/>
    <m/>
    <n v="0"/>
    <n v="1"/>
    <n v="1.31219609355258"/>
    <n v="0.19284394748657999"/>
    <n v="528.125317248285"/>
    <m/>
    <n v="-1"/>
    <n v="-1"/>
    <n v="-1"/>
    <n v="-1"/>
    <n v="0"/>
    <m/>
    <m/>
    <s v="North IRL B"/>
    <n v="-1"/>
    <m/>
    <m/>
    <n v="579"/>
    <x v="0"/>
    <m/>
    <x v="0"/>
    <n v="132.71029999999999"/>
    <n v="95.795295715908097"/>
    <n v="554.76009952407401"/>
    <n v="0.42832548030000001"/>
  </r>
  <r>
    <n v="550000"/>
    <n v="890000"/>
    <n v="890000"/>
    <x v="1"/>
    <x v="1"/>
    <s v="IR8-11"/>
    <s v="62-304.520 (6), F.A.C."/>
    <n v="0.36"/>
    <n v="0.48"/>
    <s v="Town of Indialantic"/>
    <n v="0.27373114553328998"/>
    <n v="3860.0828650082499"/>
    <n v="9.5896964663599604"/>
    <n v="1.40928788463986"/>
    <n v="2.6249985990533098"/>
    <n v="0.38576598704866"/>
    <n v="1056.6249044921501"/>
    <n v="1200"/>
    <s v="Residential, Medium Density-Two-five dwellingunits per acre"/>
    <n v="1200"/>
    <s v="Town of Indialantic              Brevard County"/>
    <s v="Town of Indialantic"/>
    <m/>
    <m/>
    <m/>
    <n v="0"/>
    <n v="1"/>
    <n v="2.6249985990533098"/>
    <n v="0.38576598704866"/>
    <n v="1056.6249044921501"/>
    <m/>
    <n v="-1"/>
    <n v="-1"/>
    <n v="-1"/>
    <n v="-1"/>
    <n v="0"/>
    <m/>
    <m/>
    <s v="North IRL B"/>
    <n v="-1"/>
    <m/>
    <m/>
    <n v="579"/>
    <x v="0"/>
    <m/>
    <x v="0"/>
    <n v="132.71029999999999"/>
    <n v="203.78666695849"/>
    <n v="1107.75064431232"/>
    <n v="0.85695450490000002"/>
  </r>
  <r>
    <n v="550000"/>
    <n v="890000"/>
    <n v="890000"/>
    <x v="1"/>
    <x v="1"/>
    <s v="IR8-11"/>
    <s v="62-304.520 (6), F.A.C."/>
    <n v="0.36"/>
    <n v="0.48"/>
    <s v="Town of Indialantic"/>
    <n v="9.443258761362E-2"/>
    <n v="3860.0828650082499"/>
    <n v="9.5896964663599604"/>
    <n v="1.40928788463986"/>
    <n v="0.90557985174761002"/>
    <n v="0.13308270163906999"/>
    <n v="364.51761334574798"/>
    <n v="1210"/>
    <s v="Fixed Single Family Units"/>
    <n v="1210"/>
    <s v="Town of Indialantic              Brevard County"/>
    <s v="Town of Indialantic"/>
    <m/>
    <m/>
    <m/>
    <n v="0"/>
    <n v="1"/>
    <n v="0.90557985174761002"/>
    <n v="0.13308270163906999"/>
    <n v="364.51761334574599"/>
    <m/>
    <n v="-1"/>
    <n v="-1"/>
    <n v="-1"/>
    <n v="-1"/>
    <n v="0"/>
    <m/>
    <m/>
    <s v="North IRL B"/>
    <n v="-1"/>
    <m/>
    <m/>
    <n v="579"/>
    <x v="0"/>
    <m/>
    <x v="0"/>
    <n v="132.71029999999999"/>
    <n v="80.056475172796596"/>
    <n v="382.15512366805098"/>
    <n v="0.29563472289999998"/>
  </r>
  <r>
    <n v="550000"/>
    <n v="890000"/>
    <n v="890000"/>
    <x v="1"/>
    <x v="1"/>
    <s v="IR8-11"/>
    <s v="62-304.520 (6), F.A.C."/>
    <n v="0.36"/>
    <n v="0.48"/>
    <s v="Town of Indialantic"/>
    <n v="9.9198431142609997E-2"/>
    <n v="3860.0828650082499"/>
    <n v="9.5896964663599604"/>
    <n v="1.40928788463986"/>
    <n v="0.95128284459673995"/>
    <n v="0.13979914718455999"/>
    <n v="382.91416428929301"/>
    <n v="1210"/>
    <s v="Fixed Single Family Units"/>
    <n v="1210"/>
    <s v="Town of Indialantic              Brevard County"/>
    <s v="Town of Indialantic"/>
    <m/>
    <m/>
    <m/>
    <n v="0"/>
    <n v="1"/>
    <n v="0.95128284459673995"/>
    <n v="0.13979914718455999"/>
    <n v="382.91416428929199"/>
    <m/>
    <n v="-1"/>
    <n v="-1"/>
    <n v="-1"/>
    <n v="-1"/>
    <n v="0"/>
    <m/>
    <m/>
    <s v="North IRL B"/>
    <n v="-1"/>
    <m/>
    <m/>
    <n v="579"/>
    <x v="0"/>
    <m/>
    <x v="0"/>
    <n v="132.71029999999999"/>
    <n v="83.758301212120102"/>
    <n v="401.44180816147798"/>
    <n v="0.31055487780000002"/>
  </r>
  <r>
    <n v="550000"/>
    <n v="890000"/>
    <n v="890000"/>
    <x v="1"/>
    <x v="1"/>
    <s v="IR8-11"/>
    <s v="62-304.520 (6), F.A.C."/>
    <n v="0.36"/>
    <n v="0.48"/>
    <s v="Town of Indialantic"/>
    <n v="0.15040128937837999"/>
    <n v="3860.0828650082499"/>
    <n v="9.5896964663599604"/>
    <n v="1.40928788463986"/>
    <n v="1.4423027132878401"/>
    <n v="0.21195871495516"/>
    <n v="580.56144000463496"/>
    <n v="1210"/>
    <s v="Fixed Single Family Units"/>
    <n v="1210"/>
    <s v="Town of Indialantic              Brevard County"/>
    <s v="Town of Indialantic"/>
    <m/>
    <m/>
    <m/>
    <n v="0"/>
    <n v="1"/>
    <n v="1.4423027132878401"/>
    <n v="0.21195871495516"/>
    <n v="580.56144000463496"/>
    <m/>
    <n v="-1"/>
    <n v="-1"/>
    <n v="-1"/>
    <n v="-1"/>
    <n v="0"/>
    <m/>
    <m/>
    <s v="North IRL B"/>
    <n v="-1"/>
    <m/>
    <m/>
    <n v="579"/>
    <x v="0"/>
    <m/>
    <x v="0"/>
    <n v="132.71029999999999"/>
    <n v="117.053471198377"/>
    <n v="608.65242385814304"/>
    <n v="0.47085274939999999"/>
  </r>
  <r>
    <n v="550000"/>
    <n v="890000"/>
    <n v="890000"/>
    <x v="1"/>
    <x v="1"/>
    <s v="IR8-11"/>
    <s v="62-304.520 (6), F.A.C."/>
    <n v="0.36"/>
    <n v="0.48"/>
    <s v="Town of Indialantic"/>
    <n v="4.0476675257549999E-2"/>
    <n v="3853.67543569186"/>
    <n v="9.5747508243389401"/>
    <n v="1.40712464922532"/>
    <n v="0.38755407978873002"/>
    <n v="5.6955727473579999E-2"/>
    <n v="155.9839691585"/>
    <n v="1200"/>
    <s v="Residential, Medium Density-Two-five dwellingunits per acre"/>
    <n v="1200"/>
    <s v="Town of Indialantic              Brevard County"/>
    <s v="Town of Indialantic"/>
    <m/>
    <m/>
    <m/>
    <n v="0"/>
    <n v="1"/>
    <n v="0.38755407978873002"/>
    <n v="5.6955727473579999E-2"/>
    <n v="155.983969158501"/>
    <m/>
    <n v="-1"/>
    <n v="-1"/>
    <n v="-1"/>
    <n v="-1"/>
    <n v="0"/>
    <m/>
    <m/>
    <s v="North IRL B"/>
    <n v="-1"/>
    <m/>
    <m/>
    <n v="579"/>
    <x v="0"/>
    <m/>
    <x v="0"/>
    <n v="132.71029999999999"/>
    <n v="72.757927141583806"/>
    <n v="163.80329322341899"/>
    <n v="0.12650767979999999"/>
  </r>
  <r>
    <n v="550000"/>
    <n v="890000"/>
    <n v="890000"/>
    <x v="1"/>
    <x v="1"/>
    <s v="IR8-11"/>
    <s v="62-304.520 (6), F.A.C."/>
    <n v="0.36"/>
    <n v="0.48"/>
    <s v="Town of Indialantic"/>
    <n v="7.3931112134150004E-2"/>
    <n v="3853.67543569186"/>
    <n v="9.5747508243389401"/>
    <n v="1.40712464922532"/>
    <n v="0.70787197685078995"/>
    <n v="0.10403029022861"/>
    <n v="284.90651076477297"/>
    <n v="1210"/>
    <s v="Fixed Single Family Units"/>
    <n v="1210"/>
    <s v="Town of Indialantic              Brevard County"/>
    <s v="Town of Indialantic"/>
    <m/>
    <m/>
    <m/>
    <n v="0"/>
    <n v="1"/>
    <n v="0.70787197685078995"/>
    <n v="0.10403029022861"/>
    <n v="284.90651076477297"/>
    <m/>
    <n v="-1"/>
    <n v="-1"/>
    <n v="-1"/>
    <n v="-1"/>
    <n v="0"/>
    <m/>
    <m/>
    <s v="North IRL B"/>
    <n v="-1"/>
    <m/>
    <m/>
    <n v="579"/>
    <x v="0"/>
    <m/>
    <x v="0"/>
    <n v="132.71029999999999"/>
    <n v="78.107671402250105"/>
    <n v="299.18859595527903"/>
    <n v="0.2310677297"/>
  </r>
  <r>
    <n v="550000"/>
    <n v="890000"/>
    <n v="890000"/>
    <x v="1"/>
    <x v="1"/>
    <s v="IR8-11"/>
    <s v="62-304.520 (6), F.A.C."/>
    <n v="0.36"/>
    <n v="0.48"/>
    <s v="Town of Indialantic"/>
    <n v="1.13297894692E-2"/>
    <n v="3853.67543569186"/>
    <n v="9.5747508243389401"/>
    <n v="1.40712464922532"/>
    <n v="0.10847991105988"/>
    <n v="1.594242603265E-2"/>
    <n v="43.661331369047097"/>
    <n v="1210"/>
    <s v="Fixed Single Family Units"/>
    <n v="1210"/>
    <s v="Town of Indialantic              Brevard County"/>
    <s v="Town of Indialantic"/>
    <m/>
    <m/>
    <m/>
    <n v="0"/>
    <n v="1"/>
    <n v="0.10847991105988"/>
    <n v="1.594242603265E-2"/>
    <n v="43.6613313690467"/>
    <m/>
    <n v="-1"/>
    <n v="-1"/>
    <n v="-1"/>
    <n v="-1"/>
    <n v="0"/>
    <m/>
    <m/>
    <s v="North IRL B"/>
    <n v="-1"/>
    <m/>
    <m/>
    <n v="579"/>
    <x v="0"/>
    <m/>
    <x v="0"/>
    <n v="132.71029999999999"/>
    <n v="38.439801301279502"/>
    <n v="45.850031277903703"/>
    <n v="3.5410649900000001E-2"/>
  </r>
  <r>
    <n v="550000"/>
    <n v="890000"/>
    <n v="890000"/>
    <x v="1"/>
    <x v="1"/>
    <s v="IR8-11"/>
    <s v="62-304.520 (6), F.A.C."/>
    <n v="0.36"/>
    <n v="0.48"/>
    <s v="Town of Indialantic"/>
    <n v="0.15401209418949999"/>
    <n v="3853.67543569186"/>
    <n v="9.5747508243389401"/>
    <n v="1.40712464922532"/>
    <n v="1.4746274257991401"/>
    <n v="0.21671421401286001"/>
    <n v="593.51262417756004"/>
    <n v="1210"/>
    <s v="Fixed Single Family Units"/>
    <n v="1210"/>
    <s v="Town of Indialantic              Brevard County"/>
    <s v="Town of Indialantic"/>
    <m/>
    <m/>
    <m/>
    <n v="0"/>
    <n v="1"/>
    <n v="1.4746274257991401"/>
    <n v="0.21671421401286001"/>
    <n v="593.51262417756004"/>
    <m/>
    <n v="-1"/>
    <n v="-1"/>
    <n v="-1"/>
    <n v="-1"/>
    <n v="0"/>
    <m/>
    <m/>
    <s v="North IRL B"/>
    <n v="-1"/>
    <m/>
    <m/>
    <n v="579"/>
    <x v="0"/>
    <m/>
    <x v="0"/>
    <n v="132.71029999999999"/>
    <n v="109.966454763906"/>
    <n v="623.264832498077"/>
    <n v="0.48135654839999997"/>
  </r>
  <r>
    <n v="550000"/>
    <n v="890000"/>
    <n v="890000"/>
    <x v="1"/>
    <x v="1"/>
    <s v="IR8-11"/>
    <s v="62-304.520 (6), F.A.C."/>
    <n v="0.36"/>
    <n v="0.48"/>
    <s v="Town of Indialantic"/>
    <n v="2.5858599507000001E-4"/>
    <n v="3853.67543569186"/>
    <n v="9.5747508243389401"/>
    <n v="1.40712464922532"/>
    <n v="2.4758964694700002E-3"/>
    <n v="3.6386272760999998E-4"/>
    <n v="0.99650649722289997"/>
    <n v="1210"/>
    <s v="Fixed Single Family Units"/>
    <n v="1210"/>
    <s v="Town of Indialantic              Brevard County"/>
    <s v="Town of Indialantic"/>
    <m/>
    <m/>
    <m/>
    <n v="0"/>
    <n v="1"/>
    <n v="2.4758964694700002E-3"/>
    <n v="3.6386272760999998E-4"/>
    <n v="0.99650649722365003"/>
    <m/>
    <n v="-1"/>
    <n v="-1"/>
    <n v="-1"/>
    <n v="-1"/>
    <n v="0"/>
    <m/>
    <m/>
    <s v="North IRL B"/>
    <n v="-1"/>
    <m/>
    <m/>
    <n v="579"/>
    <x v="0"/>
    <m/>
    <x v="0"/>
    <n v="132.71029999999999"/>
    <n v="6.0280522912746601"/>
    <n v="1.0464603949005999"/>
    <n v="8.0819669999999998E-4"/>
  </r>
  <r>
    <n v="550000"/>
    <n v="890000"/>
    <n v="890000"/>
    <x v="1"/>
    <x v="1"/>
    <s v="IR8-11"/>
    <s v="62-304.520 (6), F.A.C."/>
    <n v="0.36"/>
    <n v="0.48"/>
    <s v="Town of Indialantic"/>
    <n v="0.28284765033728998"/>
    <n v="3853.67543569186"/>
    <n v="9.5747508243389401"/>
    <n v="1.40712464922532"/>
    <n v="2.70819577322938"/>
    <n v="0.39800190076507003"/>
    <n v="1090.0030421480001"/>
    <n v="1210"/>
    <s v="Fixed Single Family Units"/>
    <n v="1210"/>
    <s v="Town of Indialantic              Brevard County"/>
    <s v="Town of Indialantic"/>
    <m/>
    <m/>
    <m/>
    <n v="0"/>
    <n v="1"/>
    <n v="2.70819577322938"/>
    <n v="0.39800190076507003"/>
    <n v="1090.0030421480001"/>
    <m/>
    <n v="-1"/>
    <n v="-1"/>
    <n v="-1"/>
    <n v="-1"/>
    <n v="0"/>
    <m/>
    <m/>
    <s v="North IRL B"/>
    <n v="-1"/>
    <m/>
    <m/>
    <n v="579"/>
    <x v="0"/>
    <m/>
    <x v="0"/>
    <n v="132.71029999999999"/>
    <n v="134.90328923656099"/>
    <n v="1144.64383032824"/>
    <n v="0.88402517609999998"/>
  </r>
  <r>
    <n v="550000"/>
    <n v="890000"/>
    <n v="890000"/>
    <x v="1"/>
    <x v="1"/>
    <s v="IR8-11"/>
    <s v="62-304.520 (6), F.A.C."/>
    <n v="0.36"/>
    <n v="0.48"/>
    <s v="Town of Indialantic"/>
    <n v="5.490754619306E-2"/>
    <n v="3853.67543569186"/>
    <n v="9.5747508243389401"/>
    <n v="1.40712464922532"/>
    <n v="0.52572607317450004"/>
    <n v="7.7261761676739996E-2"/>
    <n v="211.595861998342"/>
    <n v="1210"/>
    <s v="Fixed Single Family Units"/>
    <n v="1210"/>
    <s v="Town of Indialantic              Brevard County"/>
    <s v="Town of Indialantic"/>
    <m/>
    <m/>
    <m/>
    <n v="0"/>
    <n v="1"/>
    <n v="0.52572607317450004"/>
    <n v="7.7261761676739996E-2"/>
    <n v="211.595861998342"/>
    <m/>
    <n v="-1"/>
    <n v="-1"/>
    <n v="-1"/>
    <n v="-1"/>
    <n v="0"/>
    <m/>
    <m/>
    <s v="North IRL B"/>
    <n v="-1"/>
    <m/>
    <m/>
    <n v="579"/>
    <x v="0"/>
    <m/>
    <x v="0"/>
    <n v="132.71029999999999"/>
    <n v="83.605491199707799"/>
    <n v="222.20295594964199"/>
    <n v="0.17161059370000001"/>
  </r>
  <r>
    <n v="550000"/>
    <n v="890000"/>
    <n v="890000"/>
    <x v="1"/>
    <x v="1"/>
    <s v="IR8-11"/>
    <s v="62-304.520 (6), F.A.C."/>
    <n v="0.36"/>
    <n v="0.48"/>
    <s v="Town of Indialantic"/>
    <n v="8.0285593057420002E-2"/>
    <n v="3850.6255307596998"/>
    <n v="9.5675464969183395"/>
    <n v="1.4060786153817699"/>
    <n v="0.7681361446096"/>
    <n v="0.11288785552129001"/>
    <n v="309.14975437911602"/>
    <n v="1200"/>
    <s v="Residential, Medium Density-Two-five dwellingunits per acre"/>
    <n v="1200"/>
    <s v="Town of Indialantic              Brevard County"/>
    <s v="Town of Indialantic"/>
    <m/>
    <m/>
    <m/>
    <n v="0"/>
    <n v="1"/>
    <n v="0.7681361446096"/>
    <n v="0.11288785552129001"/>
    <n v="309.14975437911397"/>
    <m/>
    <n v="-1"/>
    <n v="-1"/>
    <n v="-1"/>
    <n v="-1"/>
    <n v="0"/>
    <m/>
    <m/>
    <s v="North IRL B"/>
    <n v="-1"/>
    <m/>
    <m/>
    <n v="579"/>
    <x v="0"/>
    <m/>
    <x v="0"/>
    <n v="132.71029999999999"/>
    <n v="101.333660321106"/>
    <n v="324.90426789064298"/>
    <n v="0.25072972780000002"/>
  </r>
  <r>
    <n v="550000"/>
    <n v="890000"/>
    <n v="890000"/>
    <x v="1"/>
    <x v="1"/>
    <s v="IR8-11"/>
    <s v="62-304.520 (6), F.A.C."/>
    <n v="0.36"/>
    <n v="0.48"/>
    <s v="Town of Indialantic"/>
    <n v="3.8866264600560002E-2"/>
    <n v="3850.6255307596998"/>
    <n v="9.5675464969183395"/>
    <n v="1.4060786153817699"/>
    <n v="0.37185479372741997"/>
    <n v="5.4649023514619997E-2"/>
    <n v="149.65943075619401"/>
    <n v="1210"/>
    <s v="Fixed Single Family Units"/>
    <n v="1210"/>
    <s v="Town of Indialantic              Brevard County"/>
    <s v="Town of Indialantic"/>
    <m/>
    <m/>
    <m/>
    <n v="0"/>
    <n v="1"/>
    <n v="0.37185479372741997"/>
    <n v="5.4649023514619997E-2"/>
    <n v="149.65943075619401"/>
    <m/>
    <n v="-1"/>
    <n v="-1"/>
    <n v="-1"/>
    <n v="-1"/>
    <n v="0"/>
    <m/>
    <m/>
    <s v="North IRL B"/>
    <n v="-1"/>
    <m/>
    <m/>
    <n v="579"/>
    <x v="0"/>
    <m/>
    <x v="0"/>
    <n v="132.71029999999999"/>
    <n v="55.271781155618903"/>
    <n v="157.28619251349099"/>
    <n v="0.1213782893"/>
  </r>
  <r>
    <n v="550000"/>
    <n v="890000"/>
    <n v="890000"/>
    <x v="1"/>
    <x v="1"/>
    <s v="IR8-11"/>
    <s v="62-304.520 (6), F.A.C."/>
    <n v="0.36"/>
    <n v="0.48"/>
    <s v="Town of Indialantic"/>
    <n v="1.46267250569E-3"/>
    <n v="3850.6255307596998"/>
    <n v="9.5675464969183395"/>
    <n v="1.4060786153817699"/>
    <n v="1.3994187208029999E-2"/>
    <n v="2.0566325315600001E-3"/>
    <n v="5.6322040935809898"/>
    <n v="1210"/>
    <s v="Fixed Single Family Units"/>
    <n v="1210"/>
    <s v="Town of Indialantic              Brevard County"/>
    <s v="Town of Indialantic"/>
    <m/>
    <m/>
    <m/>
    <n v="0"/>
    <n v="1"/>
    <n v="1.3994187208029999E-2"/>
    <n v="2.0566325315600001E-3"/>
    <n v="5.6322040935827999"/>
    <m/>
    <n v="-1"/>
    <n v="-1"/>
    <n v="-1"/>
    <n v="-1"/>
    <n v="0"/>
    <m/>
    <m/>
    <s v="North IRL B"/>
    <n v="-1"/>
    <m/>
    <m/>
    <n v="579"/>
    <x v="0"/>
    <m/>
    <x v="0"/>
    <n v="132.71029999999999"/>
    <n v="14.625082701850801"/>
    <n v="5.9192256235537704"/>
    <n v="4.5678864999999999E-3"/>
  </r>
  <r>
    <n v="550000"/>
    <n v="890000"/>
    <n v="890000"/>
    <x v="1"/>
    <x v="1"/>
    <s v="IR8-11"/>
    <s v="62-304.520 (6), F.A.C."/>
    <n v="0.36"/>
    <n v="0.48"/>
    <s v="Town of Indialantic"/>
    <n v="1.3782786806799999E-3"/>
    <n v="3850.6255307596998"/>
    <n v="9.5675464969183395"/>
    <n v="1.4060786153817699"/>
    <n v="1.318674536311E-2"/>
    <n v="1.93796817894E-3"/>
    <n v="5.3072350763282099"/>
    <n v="1210"/>
    <s v="Fixed Single Family Units"/>
    <n v="1210"/>
    <s v="Town of Indialantic              Brevard County"/>
    <s v="Town of Indialantic"/>
    <m/>
    <m/>
    <m/>
    <n v="0"/>
    <n v="1"/>
    <n v="1.318674536311E-2"/>
    <n v="1.93796817894E-3"/>
    <n v="5.30723507633006"/>
    <m/>
    <n v="-1"/>
    <n v="-1"/>
    <n v="-1"/>
    <n v="-1"/>
    <n v="0"/>
    <m/>
    <m/>
    <s v="North IRL B"/>
    <n v="-1"/>
    <m/>
    <m/>
    <n v="579"/>
    <x v="0"/>
    <m/>
    <x v="0"/>
    <n v="132.71029999999999"/>
    <n v="13.987031038292001"/>
    <n v="5.5776959307688099"/>
    <n v="4.3043268999999997E-3"/>
  </r>
  <r>
    <n v="550000"/>
    <n v="890000"/>
    <n v="890000"/>
    <x v="1"/>
    <x v="1"/>
    <s v="IR8-11"/>
    <s v="62-304.520 (6), F.A.C."/>
    <n v="0.36"/>
    <n v="0.48"/>
    <s v="Town of Indialantic"/>
    <n v="0.25145373644924002"/>
    <n v="3850.6255307596998"/>
    <n v="9.5675464969183395"/>
    <n v="1.4060786153817699"/>
    <n v="2.4057953153019902"/>
    <n v="0.35356372157912003"/>
    <n v="968.25417737638202"/>
    <n v="1210"/>
    <s v="Fixed Single Family Units"/>
    <n v="1210"/>
    <s v="Town of Indialantic              Brevard County"/>
    <s v="Town of Indialantic"/>
    <m/>
    <m/>
    <m/>
    <n v="0"/>
    <n v="1"/>
    <n v="2.4057953153019902"/>
    <n v="0.35356372157912003"/>
    <n v="968.25417737638202"/>
    <m/>
    <n v="-1"/>
    <n v="-1"/>
    <n v="-1"/>
    <n v="-1"/>
    <n v="0"/>
    <m/>
    <m/>
    <s v="North IRL B"/>
    <n v="-1"/>
    <m/>
    <m/>
    <n v="579"/>
    <x v="0"/>
    <m/>
    <x v="0"/>
    <n v="132.71029999999999"/>
    <n v="128.17534552933199"/>
    <n v="1017.5971682861"/>
    <n v="0.78528319329999996"/>
  </r>
  <r>
    <n v="550000"/>
    <n v="890000"/>
    <n v="890000"/>
    <x v="1"/>
    <x v="1"/>
    <s v="IR8-11"/>
    <s v="62-304.520 (6), F.A.C."/>
    <n v="0.36"/>
    <n v="0.48"/>
    <s v="Town of Indialantic"/>
    <n v="0.23551502597495999"/>
    <n v="3850.6255307596998"/>
    <n v="9.5675464969183395"/>
    <n v="1.4060786153817699"/>
    <n v="2.2533009617384301"/>
    <n v="0.33115264162447999"/>
    <n v="906.88017189674702"/>
    <n v="1210"/>
    <s v="Fixed Single Family Units"/>
    <n v="1210"/>
    <s v="Town of Indialantic              Brevard County"/>
    <s v="Town of Indialantic"/>
    <m/>
    <m/>
    <m/>
    <n v="0"/>
    <n v="1"/>
    <n v="2.2533009617384301"/>
    <n v="0.33115264162447999"/>
    <n v="906.88017189674702"/>
    <m/>
    <n v="-1"/>
    <n v="-1"/>
    <n v="-1"/>
    <n v="-1"/>
    <n v="0"/>
    <m/>
    <m/>
    <s v="North IRL B"/>
    <n v="-1"/>
    <m/>
    <m/>
    <n v="579"/>
    <x v="0"/>
    <m/>
    <x v="0"/>
    <n v="132.71029999999999"/>
    <n v="123.06060989368"/>
    <n v="953.09549543850096"/>
    <n v="0.73550703319999999"/>
  </r>
  <r>
    <n v="550000"/>
    <n v="890000"/>
    <n v="890000"/>
    <x v="1"/>
    <x v="1"/>
    <s v="IR8-11"/>
    <s v="62-304.520 (6), F.A.C."/>
    <n v="0.36"/>
    <n v="0.48"/>
    <s v="Town of Indialantic"/>
    <n v="8.8018822612499995E-3"/>
    <n v="3850.6255307596998"/>
    <n v="9.5675464969183395"/>
    <n v="1.4060786153817699"/>
    <n v="8.4212417794909997E-2"/>
    <n v="1.237613842265E-2"/>
    <n v="33.892752553910199"/>
    <n v="1210"/>
    <s v="Fixed Single Family Units"/>
    <n v="1210"/>
    <s v="Town of Indialantic              Brevard County"/>
    <s v="Town of Indialantic"/>
    <m/>
    <m/>
    <m/>
    <n v="0"/>
    <n v="1"/>
    <n v="8.4212417794909997E-2"/>
    <n v="1.237613842265E-2"/>
    <n v="33.892752553909901"/>
    <m/>
    <n v="-1"/>
    <n v="-1"/>
    <n v="-1"/>
    <n v="-1"/>
    <n v="0"/>
    <m/>
    <m/>
    <s v="North IRL B"/>
    <n v="-1"/>
    <m/>
    <m/>
    <n v="579"/>
    <x v="0"/>
    <m/>
    <x v="0"/>
    <n v="132.71029999999999"/>
    <n v="34.0295089812643"/>
    <n v="35.619953758147801"/>
    <n v="2.7488039400000001E-2"/>
  </r>
  <r>
    <n v="550000"/>
    <n v="890000"/>
    <n v="890000"/>
    <x v="1"/>
    <x v="1"/>
    <s v="IR8-11"/>
    <s v="62-304.520 (6), F.A.C."/>
    <n v="0.36"/>
    <n v="0.48"/>
    <s v="Town of Indialantic"/>
    <n v="4.5134897770000002E-4"/>
    <n v="3897.8732646564899"/>
    <n v="11.090653479715399"/>
    <n v="1.62541768403405"/>
    <n v="5.0057551101199997E-3"/>
    <n v="7.3363061001999999E-4"/>
    <n v="1.7593011132185601"/>
    <n v="1400"/>
    <s v="Commercial and Services"/>
    <n v="1400"/>
    <s v="Town of Indialantic              Brevard County"/>
    <s v="Town of Indialantic"/>
    <m/>
    <m/>
    <m/>
    <n v="0"/>
    <n v="1"/>
    <n v="5.0057551101199997E-3"/>
    <n v="7.3363061001999999E-4"/>
    <n v="1.7593011132187799"/>
    <m/>
    <n v="-1"/>
    <n v="-1"/>
    <n v="-1"/>
    <n v="-1"/>
    <n v="0"/>
    <m/>
    <m/>
    <s v="North IRL B"/>
    <n v="-1"/>
    <m/>
    <m/>
    <n v="579"/>
    <x v="0"/>
    <m/>
    <x v="0"/>
    <n v="132.71029999999999"/>
    <n v="7.7570008933805203"/>
    <n v="1.82654450916128"/>
    <n v="1.4268460000000001E-3"/>
  </r>
  <r>
    <n v="550000"/>
    <n v="890000"/>
    <n v="890000"/>
    <x v="1"/>
    <x v="1"/>
    <s v="IR8-11"/>
    <s v="62-304.520 (6), F.A.C."/>
    <n v="0.36"/>
    <n v="0.48"/>
    <s v="Town of Indialantic"/>
    <n v="1.515157789122E-2"/>
    <n v="3897.8732646564899"/>
    <n v="11.090653479715399"/>
    <n v="1.62541768403405"/>
    <n v="0.16804090006246"/>
    <n v="2.4627642645410001E-2"/>
    <n v="59.058930379554702"/>
    <n v="1200"/>
    <s v="Residential, Medium Density-Two-five dwellingunits per acre"/>
    <n v="1200"/>
    <s v="Town of Indialantic              Brevard County"/>
    <s v="Town of Indialantic"/>
    <m/>
    <m/>
    <m/>
    <n v="0"/>
    <n v="1"/>
    <n v="0.16804090006246"/>
    <n v="2.4627642645410001E-2"/>
    <n v="59.058930379553502"/>
    <m/>
    <n v="-1"/>
    <n v="-1"/>
    <n v="-1"/>
    <n v="-1"/>
    <n v="0"/>
    <m/>
    <m/>
    <s v="North IRL B"/>
    <n v="-1"/>
    <m/>
    <m/>
    <n v="579"/>
    <x v="0"/>
    <m/>
    <x v="0"/>
    <n v="132.71029999999999"/>
    <n v="64.388686719086195"/>
    <n v="61.316260298584197"/>
    <n v="4.7898564800000001E-2"/>
  </r>
  <r>
    <n v="550000"/>
    <n v="890000"/>
    <n v="890000"/>
    <x v="1"/>
    <x v="1"/>
    <s v="IR8-11"/>
    <s v="62-304.520 (6), F.A.C."/>
    <n v="0.36"/>
    <n v="0.48"/>
    <s v="Town of Indialantic"/>
    <n v="3.4976907523799998E-2"/>
    <n v="3897.8732646564899"/>
    <n v="11.090653479715399"/>
    <n v="1.62541768403405"/>
    <n v="0.38791676113856"/>
    <n v="5.6852084022010002E-2"/>
    <n v="136.335552717398"/>
    <n v="1430"/>
    <s v="Professional Services"/>
    <n v="1430"/>
    <s v="Town of Indialantic              Brevard County"/>
    <s v="Town of Indialantic"/>
    <m/>
    <m/>
    <m/>
    <n v="0"/>
    <n v="1"/>
    <n v="0.38791676113856"/>
    <n v="5.6852084022010002E-2"/>
    <n v="136.335552717398"/>
    <m/>
    <n v="-1"/>
    <n v="-1"/>
    <n v="-1"/>
    <n v="-1"/>
    <n v="0"/>
    <m/>
    <m/>
    <s v="North IRL B"/>
    <n v="-1"/>
    <m/>
    <m/>
    <n v="579"/>
    <x v="0"/>
    <m/>
    <x v="0"/>
    <n v="132.71029999999999"/>
    <n v="52.469962043772803"/>
    <n v="141.54652284839699"/>
    <n v="0.1105722244"/>
  </r>
  <r>
    <n v="550000"/>
    <n v="890000"/>
    <n v="890000"/>
    <x v="1"/>
    <x v="1"/>
    <s v="IR8-11"/>
    <s v="62-304.520 (6), F.A.C."/>
    <n v="0.36"/>
    <n v="0.48"/>
    <s v="Town of Indialantic"/>
    <n v="0.15665311810424001"/>
    <n v="3897.8732646564899"/>
    <n v="11.090653479715399"/>
    <n v="1.62541768403405"/>
    <n v="1.73738544941114"/>
    <n v="0.25462674842571997"/>
    <n v="610.61400088362495"/>
    <n v="1210"/>
    <s v="Fixed Single Family Units"/>
    <n v="1210"/>
    <s v="Town of Indialantic              Brevard County"/>
    <s v="Town of Indialantic"/>
    <m/>
    <m/>
    <m/>
    <n v="0"/>
    <n v="1"/>
    <n v="1.73738544941114"/>
    <n v="0.25462674842571997"/>
    <n v="610.61400088362495"/>
    <m/>
    <n v="-1"/>
    <n v="-1"/>
    <n v="-1"/>
    <n v="-1"/>
    <n v="0"/>
    <m/>
    <m/>
    <s v="North IRL B"/>
    <n v="-1"/>
    <m/>
    <m/>
    <n v="579"/>
    <x v="0"/>
    <m/>
    <x v="0"/>
    <n v="132.71029999999999"/>
    <n v="102.994392835282"/>
    <n v="633.95267708915901"/>
    <n v="0.49522627809999997"/>
  </r>
  <r>
    <n v="550000"/>
    <n v="890000"/>
    <n v="890000"/>
    <x v="1"/>
    <x v="1"/>
    <s v="IR8-11"/>
    <s v="62-304.520 (6), F.A.C."/>
    <n v="0.36"/>
    <n v="0.48"/>
    <s v="Town of Indialantic"/>
    <n v="2.641538601181E-2"/>
    <n v="3897.8732646564899"/>
    <n v="11.090653479715399"/>
    <n v="1.62541768403405"/>
    <n v="0.29296389278989998"/>
    <n v="4.2936035554179998E-2"/>
    <n v="102.963826911015"/>
    <n v="1210"/>
    <s v="Fixed Single Family Units"/>
    <n v="1210"/>
    <s v="Town of Indialantic              Brevard County"/>
    <s v="Town of Indialantic"/>
    <m/>
    <m/>
    <m/>
    <n v="0"/>
    <n v="1"/>
    <n v="0.29296389278989998"/>
    <n v="4.2936035554179998E-2"/>
    <n v="102.963826911015"/>
    <m/>
    <n v="-1"/>
    <n v="-1"/>
    <n v="-1"/>
    <n v="-1"/>
    <n v="0"/>
    <m/>
    <m/>
    <s v="North IRL B"/>
    <n v="-1"/>
    <m/>
    <m/>
    <n v="579"/>
    <x v="0"/>
    <m/>
    <x v="0"/>
    <n v="132.71029999999999"/>
    <n v="46.601293988630196"/>
    <n v="106.89927453206801"/>
    <n v="8.3506753399999994E-2"/>
  </r>
  <r>
    <n v="550000"/>
    <n v="890000"/>
    <n v="890000"/>
    <x v="1"/>
    <x v="1"/>
    <s v="IR8-11"/>
    <s v="62-304.520 (6), F.A.C."/>
    <n v="0.36"/>
    <n v="0.48"/>
    <s v="Town of Indialantic"/>
    <n v="0.27272294425947002"/>
    <n v="3897.8732646564899"/>
    <n v="11.090653479715399"/>
    <n v="1.62541768403405"/>
    <n v="3.0246756707496001"/>
    <n v="0.44328869644118002"/>
    <n v="1063.03947308741"/>
    <n v="1430"/>
    <s v="Professional Services"/>
    <n v="1430"/>
    <s v="Town of Indialantic              Brevard County"/>
    <s v="Town of Indialantic"/>
    <m/>
    <m/>
    <m/>
    <n v="0"/>
    <n v="1"/>
    <n v="3.0246756707496001"/>
    <n v="0.44328869644118002"/>
    <n v="1063.03947308741"/>
    <m/>
    <n v="-1"/>
    <n v="-1"/>
    <n v="-1"/>
    <n v="-1"/>
    <n v="0"/>
    <m/>
    <m/>
    <s v="North IRL B"/>
    <n v="-1"/>
    <m/>
    <m/>
    <n v="579"/>
    <x v="0"/>
    <m/>
    <x v="0"/>
    <n v="132.71029999999999"/>
    <n v="133.24571015599801"/>
    <n v="1103.6705985123001"/>
    <n v="0.86215691250000004"/>
  </r>
  <r>
    <n v="550000"/>
    <n v="890000"/>
    <n v="890000"/>
    <x v="1"/>
    <x v="1"/>
    <s v="IR8-11"/>
    <s v="62-304.520 (6), F.A.C."/>
    <n v="0.36"/>
    <n v="0.48"/>
    <s v="Town of Indialantic"/>
    <n v="5.6174993625199999E-3"/>
    <n v="3897.8732646564899"/>
    <n v="11.090653479715399"/>
    <n v="1.62541768403405"/>
    <n v="6.2301738852260001E-2"/>
    <n v="9.1307828038900002E-3"/>
    <n v="21.896300579403299"/>
    <n v="1430"/>
    <s v="Professional Services"/>
    <n v="1430"/>
    <s v="Town of Indialantic              Brevard County"/>
    <s v="Town of Indialantic"/>
    <m/>
    <m/>
    <m/>
    <n v="0"/>
    <n v="1"/>
    <n v="6.2301738852260001E-2"/>
    <n v="9.1307828038900002E-3"/>
    <n v="21.896300579404102"/>
    <m/>
    <n v="-1"/>
    <n v="-1"/>
    <n v="-1"/>
    <n v="-1"/>
    <n v="0"/>
    <m/>
    <m/>
    <s v="North IRL B"/>
    <n v="-1"/>
    <m/>
    <m/>
    <n v="579"/>
    <x v="0"/>
    <m/>
    <x v="0"/>
    <n v="132.71029999999999"/>
    <n v="28.438703814825899"/>
    <n v="22.733213373054902"/>
    <n v="1.7758556799999999E-2"/>
  </r>
  <r>
    <n v="550000"/>
    <n v="890000"/>
    <n v="890000"/>
    <x v="1"/>
    <x v="1"/>
    <s v="IR8-11"/>
    <s v="62-304.520 (6), F.A.C."/>
    <n v="0.36"/>
    <n v="0.48"/>
    <s v="Town of Indialantic"/>
    <n v="0.10577467169822"/>
    <n v="3897.8732646564899"/>
    <n v="11.090653479715399"/>
    <n v="1.62541768403405"/>
    <n v="1.17311023073562"/>
    <n v="0.17192802190118001"/>
    <n v="412.29626489031398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1.17311023073562"/>
    <n v="0.17192802190118001"/>
    <n v="412.29626489031398"/>
    <m/>
    <n v="-1"/>
    <n v="-1"/>
    <n v="-1"/>
    <n v="-1"/>
    <n v="0"/>
    <m/>
    <m/>
    <s v="North IRL B"/>
    <n v="-1"/>
    <m/>
    <m/>
    <n v="579"/>
    <x v="0"/>
    <m/>
    <x v="0"/>
    <n v="132.71029999999999"/>
    <n v="86.283525035204505"/>
    <n v="428.05490948919697"/>
    <n v="0.33438464309999999"/>
  </r>
  <r>
    <n v="550000"/>
    <n v="890000"/>
    <n v="890000"/>
    <x v="1"/>
    <x v="1"/>
    <s v="IR8-11"/>
    <s v="62-304.520 (6), F.A.C."/>
    <n v="0.36"/>
    <n v="0.48"/>
    <s v="Town of Indialantic"/>
    <n v="0.10731677174235001"/>
    <n v="3860.0828661586402"/>
    <n v="9.5896964692179107"/>
    <n v="1.40928788505986"/>
    <n v="1.02913526706553"/>
    <n v="0.15124022628023001"/>
    <n v="414.251631854126"/>
    <n v="1200"/>
    <s v="Residential, Medium Density-Two-five dwellingunits per acre"/>
    <n v="1200"/>
    <s v="Town of Indialantic              Brevard County"/>
    <s v="Town of Indialantic"/>
    <m/>
    <m/>
    <m/>
    <n v="0"/>
    <n v="1"/>
    <n v="1.02913526706553"/>
    <n v="0.15124022628023001"/>
    <n v="414.251631854126"/>
    <m/>
    <n v="-1"/>
    <n v="-1"/>
    <n v="-1"/>
    <n v="-1"/>
    <n v="0"/>
    <m/>
    <m/>
    <s v="North IRL B"/>
    <n v="-1"/>
    <m/>
    <m/>
    <n v="579"/>
    <x v="0"/>
    <m/>
    <x v="0"/>
    <n v="132.71029999999999"/>
    <n v="119.012249123527"/>
    <n v="434.29556695678701"/>
    <n v="0.33597050429999997"/>
  </r>
  <r>
    <n v="550000"/>
    <n v="890000"/>
    <n v="890000"/>
    <x v="1"/>
    <x v="1"/>
    <s v="IR8-11"/>
    <s v="62-304.520 (6), F.A.C."/>
    <n v="0.36"/>
    <n v="0.48"/>
    <s v="Town of Indialantic"/>
    <n v="2.9392215329639999E-2"/>
    <n v="3860.0828661586402"/>
    <n v="9.5896964692179107"/>
    <n v="1.40928788505986"/>
    <n v="0.28186242356920999"/>
    <n v="4.1422092979139999E-2"/>
    <n v="113.456386792419"/>
    <n v="1210"/>
    <s v="Fixed Single Family Units"/>
    <n v="1210"/>
    <s v="Town of Indialantic              Brevard County"/>
    <s v="Town of Indialantic"/>
    <m/>
    <m/>
    <m/>
    <n v="0"/>
    <n v="1"/>
    <n v="0.28186242356920999"/>
    <n v="4.1422092979139999E-2"/>
    <n v="113.456386792418"/>
    <m/>
    <n v="-1"/>
    <n v="-1"/>
    <n v="-1"/>
    <n v="-1"/>
    <n v="0"/>
    <m/>
    <m/>
    <s v="North IRL B"/>
    <n v="-1"/>
    <m/>
    <m/>
    <n v="579"/>
    <x v="0"/>
    <m/>
    <x v="0"/>
    <n v="132.71029999999999"/>
    <n v="44.289709853690503"/>
    <n v="118.946075375348"/>
    <n v="9.2016534299999994E-2"/>
  </r>
  <r>
    <n v="550000"/>
    <n v="890000"/>
    <n v="890000"/>
    <x v="1"/>
    <x v="1"/>
    <s v="IR8-11"/>
    <s v="62-304.520 (6), F.A.C."/>
    <n v="0.36"/>
    <n v="0.48"/>
    <s v="Town of Indialantic"/>
    <n v="0.26989773448734"/>
    <n v="3860.0828661586402"/>
    <n v="9.5896964692179107"/>
    <n v="1.40928788505986"/>
    <n v="2.5882373514631598"/>
    <n v="0.38036360741810998"/>
    <n v="1041.8276205096199"/>
    <n v="1210"/>
    <s v="Fixed Single Family Units"/>
    <n v="1210"/>
    <s v="Town of Indialantic              Brevard County"/>
    <s v="Town of Indialantic"/>
    <m/>
    <m/>
    <m/>
    <n v="0"/>
    <n v="1"/>
    <n v="2.5882373514631598"/>
    <n v="0.38036360741810998"/>
    <n v="1041.8276205096199"/>
    <m/>
    <n v="-1"/>
    <n v="-1"/>
    <n v="-1"/>
    <n v="-1"/>
    <n v="0"/>
    <m/>
    <m/>
    <s v="North IRL B"/>
    <n v="-1"/>
    <m/>
    <m/>
    <n v="579"/>
    <x v="0"/>
    <m/>
    <x v="0"/>
    <n v="132.71029999999999"/>
    <n v="133.83691873437499"/>
    <n v="1092.2373802013001"/>
    <n v="0.8449534635"/>
  </r>
  <r>
    <n v="550000"/>
    <n v="890000"/>
    <n v="890000"/>
    <x v="1"/>
    <x v="1"/>
    <s v="IR8-11"/>
    <s v="62-304.520 (6), F.A.C."/>
    <n v="0.36"/>
    <n v="0.48"/>
    <s v="Town of Indialantic"/>
    <n v="0.1793207665247"/>
    <n v="3860.0828661586402"/>
    <n v="9.5896964692179107"/>
    <n v="1.40928788505986"/>
    <n v="1.7196317215994099"/>
    <n v="0.25271458380291001"/>
    <n v="692.19301840844798"/>
    <n v="1210"/>
    <s v="Fixed Single Family Units"/>
    <n v="1210"/>
    <s v="Town of Indialantic              Brevard County"/>
    <s v="Town of Indialantic"/>
    <m/>
    <m/>
    <m/>
    <n v="0"/>
    <n v="1"/>
    <n v="1.7196317215994099"/>
    <n v="0.25271458380291001"/>
    <n v="692.19301840844798"/>
    <m/>
    <n v="-1"/>
    <n v="-1"/>
    <n v="-1"/>
    <n v="-1"/>
    <n v="0"/>
    <m/>
    <m/>
    <s v="North IRL B"/>
    <n v="-1"/>
    <m/>
    <m/>
    <n v="579"/>
    <x v="0"/>
    <m/>
    <x v="0"/>
    <n v="132.71029999999999"/>
    <n v="114.786090818955"/>
    <n v="725.68539568019401"/>
    <n v="0.56138930929999997"/>
  </r>
  <r>
    <n v="550000"/>
    <n v="890000"/>
    <n v="890000"/>
    <x v="1"/>
    <x v="1"/>
    <s v="IR8-11"/>
    <s v="62-304.520 (6), F.A.C."/>
    <n v="0.36"/>
    <n v="0.48"/>
    <s v="Town of Indialantic"/>
    <n v="3.1835965307699998E-2"/>
    <n v="3860.0828661586402"/>
    <n v="9.5896964692179107"/>
    <n v="1.40928788505986"/>
    <n v="0.30529724410540998"/>
    <n v="4.4866040217329997E-2"/>
    <n v="122.88946421188101"/>
    <n v="1210"/>
    <s v="Fixed Single Family Units"/>
    <n v="1210"/>
    <s v="Town of Indialantic              Brevard County"/>
    <s v="Town of Indialantic"/>
    <m/>
    <m/>
    <m/>
    <n v="0"/>
    <n v="1"/>
    <n v="0.30529724410540998"/>
    <n v="4.4866040217329997E-2"/>
    <n v="122.889464211882"/>
    <m/>
    <n v="-1"/>
    <n v="-1"/>
    <n v="-1"/>
    <n v="-1"/>
    <n v="0"/>
    <m/>
    <m/>
    <s v="North IRL B"/>
    <n v="-1"/>
    <m/>
    <m/>
    <n v="579"/>
    <x v="0"/>
    <m/>
    <x v="0"/>
    <n v="132.71029999999999"/>
    <n v="64.8188957144489"/>
    <n v="128.83558066877799"/>
    <n v="9.96670432E-2"/>
  </r>
  <r>
    <n v="550000"/>
    <n v="890000"/>
    <n v="890000"/>
    <x v="1"/>
    <x v="1"/>
    <s v="IR8-11"/>
    <s v="62-304.520 (6), F.A.C."/>
    <n v="0.36"/>
    <n v="0.48"/>
    <s v="Town of Indialantic"/>
    <n v="0.43704239953078"/>
    <n v="3864.8748671715598"/>
    <n v="9.6009378300683696"/>
    <n v="1.4109172780822199"/>
    <n v="4.1960169069989197"/>
    <n v="0.61663067275248995"/>
    <n v="1689.1141858348601"/>
    <n v="1200"/>
    <s v="Residential, Medium Density-Two-five dwellingunits per acre"/>
    <n v="1200"/>
    <s v="Town of Indialantic              Brevard County"/>
    <s v="Town of Indialantic"/>
    <m/>
    <m/>
    <m/>
    <n v="0"/>
    <n v="1"/>
    <n v="4.1960169069989197"/>
    <n v="0.61663067275248995"/>
    <n v="1689.1141858348601"/>
    <m/>
    <n v="-1"/>
    <n v="-1"/>
    <n v="-1"/>
    <n v="-1"/>
    <n v="0"/>
    <m/>
    <m/>
    <s v="North IRL B"/>
    <n v="-1"/>
    <m/>
    <m/>
    <n v="579"/>
    <x v="0"/>
    <m/>
    <x v="0"/>
    <n v="132.71029999999999"/>
    <n v="199.18439811646201"/>
    <n v="1768.6478414022399"/>
    <n v="1.3699222918"/>
  </r>
  <r>
    <n v="550000"/>
    <n v="890000"/>
    <n v="890000"/>
    <x v="1"/>
    <x v="1"/>
    <s v="IR8-11"/>
    <s v="62-304.520 (6), F.A.C."/>
    <n v="0.36"/>
    <n v="0.48"/>
    <s v="Town of Indialantic"/>
    <n v="7.3746115627619999E-2"/>
    <n v="3864.8748671715598"/>
    <n v="9.6009378300683696"/>
    <n v="1.4109172780822199"/>
    <n v="0.70803187134981005"/>
    <n v="0.10404966873045"/>
    <n v="285.01950884071601"/>
    <n v="1210"/>
    <s v="Fixed Single Family Units"/>
    <n v="1210"/>
    <s v="Town of Indialantic              Brevard County"/>
    <s v="Town of Indialantic"/>
    <m/>
    <m/>
    <m/>
    <n v="0"/>
    <n v="1"/>
    <n v="0.70803187134981005"/>
    <n v="0.10404966873045"/>
    <n v="285.01950884071698"/>
    <m/>
    <n v="-1"/>
    <n v="-1"/>
    <n v="-1"/>
    <n v="-1"/>
    <n v="0"/>
    <m/>
    <m/>
    <s v="North IRL B"/>
    <n v="-1"/>
    <m/>
    <m/>
    <n v="579"/>
    <x v="0"/>
    <m/>
    <x v="0"/>
    <n v="132.71029999999999"/>
    <n v="74.214248017786105"/>
    <n v="298.439941654687"/>
    <n v="0.23115937459999999"/>
  </r>
  <r>
    <n v="550000"/>
    <n v="890000"/>
    <n v="890000"/>
    <x v="1"/>
    <x v="1"/>
    <s v="IR8-11"/>
    <s v="62-304.520 (6), F.A.C."/>
    <n v="0.36"/>
    <n v="0.48"/>
    <s v="Town of Indialantic"/>
    <n v="2.387801515307E-2"/>
    <n v="3864.8748671715598"/>
    <n v="9.6009378300683696"/>
    <n v="1.4109172780822199"/>
    <n v="0.22925133899014"/>
    <n v="3.3689904145779999E-2"/>
    <n v="92.2855406430767"/>
    <n v="1210"/>
    <s v="Fixed Single Family Units"/>
    <n v="1210"/>
    <s v="Town of Indialantic              Brevard County"/>
    <s v="Town of Indialantic"/>
    <m/>
    <m/>
    <m/>
    <n v="0"/>
    <n v="1"/>
    <n v="0.22925133899014"/>
    <n v="3.3689904145779999E-2"/>
    <n v="92.285540643077397"/>
    <m/>
    <n v="-1"/>
    <n v="-1"/>
    <n v="-1"/>
    <n v="-1"/>
    <n v="0"/>
    <m/>
    <m/>
    <s v="North IRL B"/>
    <n v="-1"/>
    <m/>
    <m/>
    <n v="579"/>
    <x v="0"/>
    <m/>
    <x v="0"/>
    <n v="132.71029999999999"/>
    <n v="56.211943735643601"/>
    <n v="96.630898976402904"/>
    <n v="7.4846342799999993E-2"/>
  </r>
  <r>
    <n v="550000"/>
    <n v="890000"/>
    <n v="890000"/>
    <x v="1"/>
    <x v="1"/>
    <s v="IR8-11"/>
    <s v="62-304.520 (6), F.A.C."/>
    <n v="0.36"/>
    <n v="0.48"/>
    <s v="Town of Indialantic"/>
    <n v="8.3096923425469996E-2"/>
    <n v="3864.8748671715598"/>
    <n v="9.6009378300683696"/>
    <n v="1.4109172780822199"/>
    <n v="0.79780839567793005"/>
    <n v="0.11724288501647"/>
    <n v="321.159210886398"/>
    <n v="1210"/>
    <s v="Fixed Single Family Units"/>
    <n v="1210"/>
    <s v="Town of Indialantic              Brevard County"/>
    <s v="Town of Indialantic"/>
    <m/>
    <m/>
    <m/>
    <n v="0"/>
    <n v="1"/>
    <n v="0.79780839567793005"/>
    <n v="0.11724288501647"/>
    <n v="321.15921088639601"/>
    <m/>
    <n v="-1"/>
    <n v="-1"/>
    <n v="-1"/>
    <n v="-1"/>
    <n v="0"/>
    <m/>
    <m/>
    <s v="North IRL B"/>
    <n v="-1"/>
    <m/>
    <m/>
    <n v="579"/>
    <x v="0"/>
    <m/>
    <x v="0"/>
    <n v="132.71029999999999"/>
    <n v="87.181568864130497"/>
    <n v="336.28131824606299"/>
    <n v="0.2604697574"/>
  </r>
  <r>
    <n v="550000"/>
    <n v="890000"/>
    <n v="890000"/>
    <x v="1"/>
    <x v="1"/>
    <s v="IR8-11"/>
    <s v="62-304.520 (6), F.A.C."/>
    <n v="0.36"/>
    <n v="0.48"/>
    <s v="Town of Indialantic"/>
    <n v="1.0518804985960001E-2"/>
    <n v="3904.0364504871"/>
    <n v="11.3321235124744"/>
    <n v="1.9142304758292099"/>
    <n v="0.11920039730456999"/>
    <n v="2.0135417073430001E-2"/>
    <n v="41.0657980807689"/>
    <n v="8140"/>
    <s v="Roads and Highways"/>
    <n v="8140"/>
    <s v="Town of Indialantic              Brevard County"/>
    <s v="Town of Indialantic"/>
    <m/>
    <m/>
    <m/>
    <n v="0"/>
    <n v="1"/>
    <n v="0.11920039730456999"/>
    <n v="2.0135417073430001E-2"/>
    <n v="41.065668449410303"/>
    <m/>
    <n v="-1"/>
    <n v="-1"/>
    <n v="-1"/>
    <n v="-1"/>
    <n v="0"/>
    <m/>
    <m/>
    <s v="North IRL B"/>
    <n v="-1"/>
    <m/>
    <m/>
    <n v="579"/>
    <x v="0"/>
    <m/>
    <x v="0"/>
    <n v="132.71029999999999"/>
    <n v="57.794559876538301"/>
    <n v="42.568093513422902"/>
    <n v="3.3305489399999999E-2"/>
  </r>
  <r>
    <n v="550000"/>
    <n v="890000"/>
    <n v="890000"/>
    <x v="1"/>
    <x v="1"/>
    <s v="IR8-11"/>
    <s v="62-304.520 (6), F.A.C."/>
    <n v="0.36"/>
    <n v="0.48"/>
    <s v="Town of Indialantic"/>
    <n v="1.836141377791E-2"/>
    <n v="3904.0364504871"/>
    <n v="11.3321235124744"/>
    <n v="1.9142304758292099"/>
    <n v="0.20807380879501999"/>
    <n v="3.5147977832999999E-2"/>
    <n v="71.683628671471794"/>
    <n v="1410"/>
    <s v="Retail Sales and Services"/>
    <n v="1410"/>
    <s v="Town of Indialantic              Brevard County"/>
    <s v="Town of Indialantic"/>
    <m/>
    <m/>
    <m/>
    <n v="0"/>
    <n v="1"/>
    <n v="0.20807380879501999"/>
    <n v="3.5147977832999999E-2"/>
    <n v="71.683628671472604"/>
    <m/>
    <n v="-1"/>
    <n v="-1"/>
    <n v="-1"/>
    <n v="-1"/>
    <n v="0"/>
    <m/>
    <m/>
    <s v="North IRL B"/>
    <n v="-1"/>
    <m/>
    <m/>
    <n v="579"/>
    <x v="0"/>
    <m/>
    <x v="0"/>
    <n v="132.71029999999999"/>
    <n v="49.540051154720899"/>
    <n v="74.306005271516099"/>
    <n v="5.8137573900000003E-2"/>
  </r>
  <r>
    <n v="550000"/>
    <n v="890000"/>
    <n v="890000"/>
    <x v="1"/>
    <x v="1"/>
    <s v="IR8-11"/>
    <s v="62-304.520 (6), F.A.C."/>
    <n v="0.36"/>
    <n v="0.48"/>
    <s v="Town of Indialantic"/>
    <n v="7.3066305526709993E-2"/>
    <n v="3904.0364504871"/>
    <n v="11.3321235124744"/>
    <n v="1.9142304758292099"/>
    <n v="0.82799639882888998"/>
    <n v="0.13986574879548"/>
    <n v="285.25352007870998"/>
    <n v="1430"/>
    <s v="Professional Services"/>
    <n v="1430"/>
    <s v="Town of Indialantic              Brevard County"/>
    <s v="Town of Indialantic"/>
    <m/>
    <m/>
    <m/>
    <n v="0"/>
    <n v="1"/>
    <n v="0.82799639882888998"/>
    <n v="0.13986574879548"/>
    <n v="285.25352007870998"/>
    <m/>
    <n v="-1"/>
    <n v="-1"/>
    <n v="-1"/>
    <n v="-1"/>
    <n v="0"/>
    <m/>
    <m/>
    <s v="North IRL B"/>
    <n v="-1"/>
    <m/>
    <m/>
    <n v="579"/>
    <x v="0"/>
    <m/>
    <x v="0"/>
    <n v="132.71029999999999"/>
    <n v="73.942389682262601"/>
    <n v="295.68884778181399"/>
    <n v="0.2313491647"/>
  </r>
  <r>
    <n v="550000"/>
    <n v="890000"/>
    <n v="890000"/>
    <x v="1"/>
    <x v="1"/>
    <s v="IR8-11"/>
    <s v="62-304.520 (6), F.A.C."/>
    <n v="0.36"/>
    <n v="0.48"/>
    <s v="Town of Indialantic"/>
    <n v="0.11042167018276999"/>
    <n v="3904.0364504871"/>
    <n v="11.3321235124744"/>
    <n v="1.9142304758292099"/>
    <n v="1.25131200496491"/>
    <n v="0.21137252625582001"/>
    <n v="431.09022531721399"/>
    <n v="1430"/>
    <s v="Professional Services"/>
    <n v="1430"/>
    <s v="Town of Indialantic              Brevard County"/>
    <s v="Town of Indialantic"/>
    <m/>
    <m/>
    <m/>
    <n v="0"/>
    <n v="1"/>
    <n v="1.25131200496491"/>
    <n v="0.21137252625582001"/>
    <n v="431.09022531721399"/>
    <m/>
    <n v="-1"/>
    <n v="-1"/>
    <n v="-1"/>
    <n v="-1"/>
    <n v="0"/>
    <m/>
    <m/>
    <s v="North IRL B"/>
    <n v="-1"/>
    <m/>
    <m/>
    <n v="579"/>
    <x v="0"/>
    <m/>
    <x v="0"/>
    <n v="132.71029999999999"/>
    <n v="88.576015453659394"/>
    <n v="446.86064515129198"/>
    <n v="0.34962710889999998"/>
  </r>
  <r>
    <n v="550000"/>
    <n v="890000"/>
    <n v="890000"/>
    <x v="1"/>
    <x v="1"/>
    <s v="IR8-11"/>
    <s v="62-304.520 (6), F.A.C."/>
    <n v="0.36"/>
    <n v="0.48"/>
    <s v="Town of Indialantic"/>
    <n v="0.38499207718403"/>
    <n v="3904.0364504871"/>
    <n v="11.3321235124744"/>
    <n v="1.9142304758292099"/>
    <n v="4.3627777699735502"/>
    <n v="0.73696356709846"/>
    <n v="1503.0231024751999"/>
    <n v="1300"/>
    <s v="Residential, High Density"/>
    <n v="1300"/>
    <s v="Town of Indialantic              Brevard County"/>
    <s v="Town of Indialantic"/>
    <m/>
    <m/>
    <m/>
    <n v="0"/>
    <n v="1"/>
    <n v="4.3627777699735502"/>
    <n v="0.73696356709846"/>
    <n v="1503.0231024751999"/>
    <m/>
    <n v="-1"/>
    <n v="-1"/>
    <n v="-1"/>
    <n v="-1"/>
    <n v="0"/>
    <m/>
    <m/>
    <s v="North IRL B"/>
    <n v="-1"/>
    <m/>
    <m/>
    <n v="579"/>
    <x v="0"/>
    <m/>
    <x v="0"/>
    <n v="132.71029999999999"/>
    <n v="160.41973083942901"/>
    <n v="1558.0076601253099"/>
    <n v="1.2189968390000001"/>
  </r>
  <r>
    <n v="550000"/>
    <n v="890000"/>
    <n v="890000"/>
    <x v="1"/>
    <x v="1"/>
    <s v="IR8-11"/>
    <s v="62-304.520 (6), F.A.C."/>
    <n v="0.36"/>
    <n v="0.48"/>
    <s v="Town of Indialantic"/>
    <n v="9.0458761864980003E-2"/>
    <n v="3864.8748673155301"/>
    <n v="9.6009378304260302"/>
    <n v="1.4109172781347801"/>
    <n v="0.86848894888306005"/>
    <n v="0.12762983007399001"/>
    <n v="349.611795260473"/>
    <n v="1200"/>
    <s v="Residential, Medium Density-Two-five dwellingunits per acre"/>
    <n v="1200"/>
    <s v="Town of Indialantic              Brevard County"/>
    <s v="Town of Indialantic"/>
    <m/>
    <m/>
    <m/>
    <n v="0"/>
    <n v="1"/>
    <n v="0.86848894888306005"/>
    <n v="0.12762983007399001"/>
    <n v="703.90937020680894"/>
    <m/>
    <n v="-1"/>
    <n v="-1"/>
    <n v="-1"/>
    <n v="-1"/>
    <n v="0"/>
    <m/>
    <m/>
    <s v="North IRL B"/>
    <n v="-1"/>
    <m/>
    <m/>
    <n v="579"/>
    <x v="0"/>
    <m/>
    <x v="0"/>
    <n v="132.71029999999999"/>
    <n v="123.084505684202"/>
    <n v="366.07362141567899"/>
    <n v="0.5708916222"/>
  </r>
  <r>
    <n v="550000"/>
    <n v="890000"/>
    <n v="890000"/>
    <x v="1"/>
    <x v="1"/>
    <s v="IR8-11"/>
    <s v="62-304.520 (6), F.A.C."/>
    <n v="0.36"/>
    <n v="0.48"/>
    <s v="Town of Indialantic"/>
    <n v="0.10364686816205999"/>
    <n v="3864.8748673155301"/>
    <n v="9.6009378304260302"/>
    <n v="1.4109172781347801"/>
    <n v="0.99510713754238"/>
    <n v="0.14623715711442001"/>
    <n v="400.58217583554699"/>
    <n v="1210"/>
    <s v="Fixed Single Family Units"/>
    <n v="1210"/>
    <s v="Town of Indialantic              Brevard County"/>
    <s v="Town of Indialantic"/>
    <m/>
    <m/>
    <m/>
    <n v="0"/>
    <n v="1"/>
    <n v="0.99510713754238"/>
    <n v="0.14623715711442001"/>
    <n v="400.58217583554699"/>
    <m/>
    <n v="-1"/>
    <n v="-1"/>
    <n v="-1"/>
    <n v="-1"/>
    <n v="0"/>
    <m/>
    <m/>
    <s v="North IRL B"/>
    <n v="-1"/>
    <m/>
    <m/>
    <n v="579"/>
    <x v="0"/>
    <m/>
    <x v="0"/>
    <n v="132.71029999999999"/>
    <n v="97.817575519968997"/>
    <n v="419.443994083316"/>
    <n v="0.32488416530000003"/>
  </r>
  <r>
    <n v="550000"/>
    <n v="890000"/>
    <n v="890000"/>
    <x v="1"/>
    <x v="1"/>
    <s v="IR8-11"/>
    <s v="62-304.520 (6), F.A.C."/>
    <n v="0.36"/>
    <n v="0.48"/>
    <s v="Town of Indialantic"/>
    <n v="0.33198666033348001"/>
    <n v="3864.8748673155301"/>
    <n v="9.6009378304260302"/>
    <n v="1.4109172781347801"/>
    <n v="3.18738328639258"/>
    <n v="0.46840571517478002"/>
    <n v="1283.08689980691"/>
    <n v="1210"/>
    <s v="Fixed Single Family Units"/>
    <n v="1210"/>
    <s v="Town of Indialantic              Brevard County"/>
    <s v="Town of Indialantic"/>
    <m/>
    <m/>
    <m/>
    <n v="0"/>
    <n v="1"/>
    <n v="3.18738328639258"/>
    <n v="0.46840571517478002"/>
    <n v="1283.08689980691"/>
    <m/>
    <n v="-1"/>
    <n v="-1"/>
    <n v="-1"/>
    <n v="-1"/>
    <n v="0"/>
    <m/>
    <m/>
    <s v="North IRL B"/>
    <n v="-1"/>
    <m/>
    <m/>
    <n v="579"/>
    <x v="0"/>
    <m/>
    <x v="0"/>
    <n v="132.71029999999999"/>
    <n v="149.98930999636099"/>
    <n v="1343.5023485217"/>
    <n v="1.0406219788"/>
  </r>
  <r>
    <n v="550000"/>
    <n v="890000"/>
    <n v="890000"/>
    <x v="1"/>
    <x v="1"/>
    <s v="IR8-11"/>
    <s v="62-304.520 (6), F.A.C."/>
    <n v="0.36"/>
    <n v="0.48"/>
    <s v="Town of Indialantic"/>
    <n v="0.208795925878"/>
    <n v="3858.1883499751402"/>
    <n v="9.5852546234560503"/>
    <n v="1.4086441436833901"/>
    <n v="2.0013621138809201"/>
    <n v="0.294119158213"/>
    <n v="805.57400874478901"/>
    <n v="1200"/>
    <s v="Residential, Medium Density-Two-five dwellingunits per acre"/>
    <n v="1200"/>
    <s v="Town of Indialantic              Brevard County"/>
    <s v="Town of Indialantic"/>
    <m/>
    <m/>
    <m/>
    <n v="0"/>
    <n v="1"/>
    <n v="2.0013621138809201"/>
    <n v="0.294119158213"/>
    <n v="805.57400874478901"/>
    <m/>
    <n v="-1"/>
    <n v="-1"/>
    <n v="-1"/>
    <n v="-1"/>
    <n v="0"/>
    <m/>
    <m/>
    <s v="North IRL B"/>
    <n v="-1"/>
    <m/>
    <m/>
    <n v="579"/>
    <x v="0"/>
    <m/>
    <x v="0"/>
    <n v="132.71029999999999"/>
    <n v="182.774945030265"/>
    <n v="844.96713361035404"/>
    <n v="0.65334469480000001"/>
  </r>
  <r>
    <n v="550000"/>
    <n v="890000"/>
    <n v="890000"/>
    <x v="1"/>
    <x v="1"/>
    <s v="IR8-11"/>
    <s v="62-304.520 (6), F.A.C."/>
    <n v="0.36"/>
    <n v="0.48"/>
    <s v="Town of Indialantic"/>
    <n v="1.9357093318699999E-2"/>
    <n v="3858.1883499751402"/>
    <n v="9.5852546234560503"/>
    <n v="1.4086441436833901"/>
    <n v="0.18554266822978999"/>
    <n v="2.726725614212E-2"/>
    <n v="74.683311931613204"/>
    <n v="1210"/>
    <s v="Fixed Single Family Units"/>
    <n v="1210"/>
    <s v="Town of Indialantic              Brevard County"/>
    <s v="Town of Indialantic"/>
    <m/>
    <m/>
    <m/>
    <n v="0"/>
    <n v="1"/>
    <n v="0.18554266822978999"/>
    <n v="2.726725614212E-2"/>
    <n v="74.683311931612394"/>
    <m/>
    <n v="-1"/>
    <n v="-1"/>
    <n v="-1"/>
    <n v="-1"/>
    <n v="0"/>
    <m/>
    <m/>
    <s v="North IRL B"/>
    <n v="-1"/>
    <m/>
    <m/>
    <n v="579"/>
    <x v="0"/>
    <m/>
    <x v="0"/>
    <n v="132.71029999999999"/>
    <n v="52.242738242752402"/>
    <n v="78.335377415800494"/>
    <n v="6.0570407100000001E-2"/>
  </r>
  <r>
    <n v="550000"/>
    <n v="890000"/>
    <n v="890000"/>
    <x v="1"/>
    <x v="1"/>
    <s v="IR8-11"/>
    <s v="62-304.520 (6), F.A.C."/>
    <n v="0.36"/>
    <n v="0.48"/>
    <s v="Town of Indialantic"/>
    <n v="0.28172708871212998"/>
    <n v="3858.1883499751402"/>
    <n v="9.5852546234560503"/>
    <n v="1.4086441436833901"/>
    <n v="2.7004258796308398"/>
    <n v="0.39685321363131998"/>
    <n v="1086.95617154158"/>
    <n v="1210"/>
    <s v="Fixed Single Family Units"/>
    <n v="1210"/>
    <s v="Town of Indialantic              Brevard County"/>
    <s v="Town of Indialantic"/>
    <m/>
    <m/>
    <m/>
    <n v="0"/>
    <n v="1"/>
    <n v="2.7004258796308398"/>
    <n v="0.39685321363131998"/>
    <n v="1086.95617154158"/>
    <m/>
    <n v="-1"/>
    <n v="-1"/>
    <n v="-1"/>
    <n v="-1"/>
    <n v="0"/>
    <m/>
    <m/>
    <s v="North IRL B"/>
    <n v="-1"/>
    <m/>
    <m/>
    <n v="579"/>
    <x v="0"/>
    <m/>
    <x v="0"/>
    <n v="132.71029999999999"/>
    <n v="133.77954912488099"/>
    <n v="1140.1090783187699"/>
    <n v="0.88155407259999996"/>
  </r>
  <r>
    <n v="550000"/>
    <n v="890000"/>
    <n v="890000"/>
    <x v="1"/>
    <x v="1"/>
    <s v="IR8-11"/>
    <s v="62-304.520 (6), F.A.C."/>
    <n v="0.36"/>
    <n v="0.48"/>
    <s v="Town of Indialantic"/>
    <n v="2.8004952592219998E-2"/>
    <n v="3858.1883499751402"/>
    <n v="9.5852546234560503"/>
    <n v="1.4086441436833901"/>
    <n v="0.26843460131430003"/>
    <n v="3.9449012463170001E-2"/>
    <n v="108.04838183293199"/>
    <n v="1210"/>
    <s v="Fixed Single Family Units"/>
    <n v="1210"/>
    <s v="Town of Indialantic              Brevard County"/>
    <s v="Town of Indialantic"/>
    <m/>
    <m/>
    <m/>
    <n v="0"/>
    <n v="1"/>
    <n v="0.26843460131430003"/>
    <n v="3.9449012463170001E-2"/>
    <n v="108.048381832933"/>
    <m/>
    <n v="-1"/>
    <n v="-1"/>
    <n v="-1"/>
    <n v="-1"/>
    <n v="0"/>
    <m/>
    <m/>
    <s v="North IRL B"/>
    <n v="-1"/>
    <m/>
    <m/>
    <n v="579"/>
    <x v="0"/>
    <m/>
    <x v="0"/>
    <n v="132.71029999999999"/>
    <n v="64.841952902476095"/>
    <n v="113.332022256858"/>
    <n v="8.7630479999999997E-2"/>
  </r>
  <r>
    <n v="550000"/>
    <n v="890000"/>
    <n v="890000"/>
    <x v="1"/>
    <x v="1"/>
    <s v="IR8-11"/>
    <s v="62-304.520 (6), F.A.C."/>
    <n v="0.36"/>
    <n v="0.48"/>
    <s v="Town of Indialantic"/>
    <n v="7.3780641105389996E-2"/>
    <n v="3858.1883499751402"/>
    <n v="9.5852546234560503"/>
    <n v="1.4086441436833901"/>
    <n v="0.70720623127703997"/>
    <n v="0.10393066801032"/>
    <n v="284.65960996653598"/>
    <n v="1210"/>
    <s v="Fixed Single Family Units"/>
    <n v="1210"/>
    <s v="Town of Indialantic              Brevard County"/>
    <s v="Town of Indialantic"/>
    <m/>
    <m/>
    <m/>
    <n v="0"/>
    <n v="1"/>
    <n v="0.70720623127703997"/>
    <n v="0.10393066801032"/>
    <n v="284.659609966537"/>
    <m/>
    <n v="-1"/>
    <n v="-1"/>
    <n v="-1"/>
    <n v="-1"/>
    <n v="0"/>
    <m/>
    <m/>
    <s v="North IRL B"/>
    <n v="-1"/>
    <m/>
    <m/>
    <n v="579"/>
    <x v="0"/>
    <m/>
    <x v="0"/>
    <n v="132.71029999999999"/>
    <n v="82.398252572223299"/>
    <n v="298.579661306162"/>
    <n v="0.23086748579999999"/>
  </r>
  <r>
    <n v="550000"/>
    <n v="890000"/>
    <n v="890000"/>
    <x v="1"/>
    <x v="1"/>
    <s v="IR8-11"/>
    <s v="62-304.520 (6), F.A.C."/>
    <n v="0.36"/>
    <n v="0.48"/>
    <s v="Town of Indialantic"/>
    <n v="6.0977521074699996E-3"/>
    <n v="3858.1883499751402"/>
    <n v="9.5852546234560503"/>
    <n v="1.4086441436833901"/>
    <n v="5.8448506580810002E-2"/>
    <n v="8.5895627958200004E-3"/>
    <n v="23.526276142077101"/>
    <n v="1210"/>
    <s v="Fixed Single Family Units"/>
    <n v="1210"/>
    <s v="Town of Indialantic              Brevard County"/>
    <s v="Town of Indialantic"/>
    <m/>
    <m/>
    <m/>
    <n v="0"/>
    <n v="1"/>
    <n v="5.8448506580810002E-2"/>
    <n v="8.5895627958200004E-3"/>
    <n v="23.526276142076298"/>
    <m/>
    <n v="-1"/>
    <n v="-1"/>
    <n v="-1"/>
    <n v="-1"/>
    <n v="0"/>
    <m/>
    <m/>
    <s v="North IRL B"/>
    <n v="-1"/>
    <m/>
    <m/>
    <n v="579"/>
    <x v="0"/>
    <m/>
    <x v="0"/>
    <n v="132.71029999999999"/>
    <n v="23.2884576189374"/>
    <n v="24.676727278317198"/>
    <n v="1.9080515900000001E-2"/>
  </r>
  <r>
    <n v="550000"/>
    <n v="890000"/>
    <n v="890000"/>
    <x v="1"/>
    <x v="1"/>
    <s v="IR8-11"/>
    <s v="62-304.520 (6), F.A.C."/>
    <n v="0.36"/>
    <n v="0.48"/>
    <s v="Town of Indialantic"/>
    <n v="6.510646325385E-2"/>
    <n v="3914.7706904454799"/>
    <n v="10.3695821191011"/>
    <n v="1.7905728180556599"/>
    <n v="0.67512681719505996"/>
    <n v="0.11657786338208"/>
    <n v="254.87687410474899"/>
    <n v="1200"/>
    <s v="Residential, Medium Density-Two-five dwellingunits per acre"/>
    <n v="1200"/>
    <s v="Town of Indialantic              Brevard County"/>
    <s v="Town of Indialantic"/>
    <m/>
    <m/>
    <m/>
    <n v="0"/>
    <n v="1"/>
    <n v="0.67512681719505996"/>
    <n v="0.11657786338208"/>
    <n v="256.11186177610602"/>
    <m/>
    <n v="-1"/>
    <n v="-1"/>
    <n v="-1"/>
    <n v="-1"/>
    <n v="0"/>
    <m/>
    <m/>
    <s v="North IRL B"/>
    <n v="-1"/>
    <m/>
    <m/>
    <n v="579"/>
    <x v="0"/>
    <m/>
    <x v="0"/>
    <n v="132.71029999999999"/>
    <n v="78.965765629857501"/>
    <n v="263.476508958605"/>
    <n v="0.20771440529999999"/>
  </r>
  <r>
    <n v="550000"/>
    <n v="890000"/>
    <n v="890000"/>
    <x v="1"/>
    <x v="1"/>
    <s v="IR8-11"/>
    <s v="62-304.520 (6), F.A.C."/>
    <n v="0.36"/>
    <n v="0.48"/>
    <s v="Town of Indialantic"/>
    <n v="8.1901905609699996E-3"/>
    <n v="3914.7706904454799"/>
    <n v="10.3695821191011"/>
    <n v="1.7905728180556599"/>
    <n v="8.492885359308E-2"/>
    <n v="1.466513259317E-2"/>
    <n v="32.062717957256403"/>
    <n v="1410"/>
    <s v="Retail Sales and Services"/>
    <n v="1410"/>
    <s v="Town of Indialantic              Brevard County"/>
    <s v="Town of Indialantic"/>
    <m/>
    <m/>
    <m/>
    <n v="0"/>
    <n v="1"/>
    <n v="8.492885359308E-2"/>
    <n v="1.466513259317E-2"/>
    <n v="32.062717957254897"/>
    <m/>
    <n v="-1"/>
    <n v="-1"/>
    <n v="-1"/>
    <n v="-1"/>
    <n v="0"/>
    <m/>
    <m/>
    <s v="North IRL B"/>
    <n v="-1"/>
    <m/>
    <m/>
    <n v="579"/>
    <x v="0"/>
    <m/>
    <x v="0"/>
    <n v="132.71029999999999"/>
    <n v="25.748551293886401"/>
    <n v="33.144525272347799"/>
    <n v="2.6003826399999999E-2"/>
  </r>
  <r>
    <n v="550000"/>
    <n v="890000"/>
    <n v="890000"/>
    <x v="1"/>
    <x v="1"/>
    <s v="IR8-11"/>
    <s v="62-304.520 (6), F.A.C."/>
    <n v="0.36"/>
    <n v="0.48"/>
    <s v="Town of Indialantic"/>
    <n v="0.15535648099902999"/>
    <n v="3914.7706904454799"/>
    <n v="10.3695821191011"/>
    <n v="1.7905728180556599"/>
    <n v="1.6109817874540699"/>
    <n v="0.27817709198564999"/>
    <n v="608.18499838577702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1.6109817874540699"/>
    <n v="0.27817709198564999"/>
    <n v="608.18499838577702"/>
    <m/>
    <n v="-1"/>
    <n v="-1"/>
    <n v="-1"/>
    <n v="-1"/>
    <n v="0"/>
    <m/>
    <m/>
    <s v="North IRL B"/>
    <n v="-1"/>
    <m/>
    <m/>
    <n v="579"/>
    <x v="0"/>
    <m/>
    <x v="0"/>
    <n v="132.71029999999999"/>
    <n v="104.783729200541"/>
    <n v="628.70537289241304"/>
    <n v="0.49325628420000001"/>
  </r>
  <r>
    <n v="550000"/>
    <n v="890000"/>
    <n v="890000"/>
    <x v="1"/>
    <x v="1"/>
    <s v="IR8-11"/>
    <s v="62-304.520 (6), F.A.C."/>
    <n v="0.36"/>
    <n v="0.48"/>
    <s v="Town of Indialantic"/>
    <n v="0.11127814823424"/>
    <n v="3914.7706904454799"/>
    <n v="10.3695821191011"/>
    <n v="1.7905728180556599"/>
    <n v="1.1539078961765401"/>
    <n v="0.19925162747180999"/>
    <n v="435.628433194482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1.1539078961765401"/>
    <n v="0.19925162747180999"/>
    <n v="435.628433194482"/>
    <m/>
    <n v="-1"/>
    <n v="-1"/>
    <n v="-1"/>
    <n v="-1"/>
    <n v="0"/>
    <m/>
    <m/>
    <s v="North IRL B"/>
    <n v="-1"/>
    <m/>
    <m/>
    <n v="579"/>
    <x v="0"/>
    <m/>
    <x v="0"/>
    <n v="132.71029999999999"/>
    <n v="91.521033155514601"/>
    <n v="450.32668885454399"/>
    <n v="0.35330773170000002"/>
  </r>
  <r>
    <n v="550000"/>
    <n v="890000"/>
    <n v="890000"/>
    <x v="1"/>
    <x v="1"/>
    <s v="IR8-11"/>
    <s v="62-304.520 (6), F.A.C."/>
    <n v="0.36"/>
    <n v="0.48"/>
    <s v="Town of Indialantic"/>
    <n v="2.412297838336E-2"/>
    <n v="3914.7706904454799"/>
    <n v="10.3695821191011"/>
    <n v="1.7905728180556599"/>
    <n v="0.25014520530357998"/>
    <n v="4.3193949383790002E-2"/>
    <n v="94.435928741439398"/>
    <n v="1410"/>
    <s v="Retail Sales and Services"/>
    <n v="1410"/>
    <s v="Town of Indialantic              Brevard County"/>
    <s v="Town of Indialantic"/>
    <m/>
    <m/>
    <m/>
    <n v="0"/>
    <n v="1"/>
    <n v="0.25014520530357998"/>
    <n v="4.3193949383790002E-2"/>
    <n v="118.27517428064399"/>
    <m/>
    <n v="-1"/>
    <n v="-1"/>
    <n v="-1"/>
    <n v="-1"/>
    <n v="0"/>
    <m/>
    <m/>
    <s v="North IRL B"/>
    <n v="-1"/>
    <m/>
    <m/>
    <n v="579"/>
    <x v="0"/>
    <m/>
    <x v="0"/>
    <n v="132.71029999999999"/>
    <n v="103.920571774008"/>
    <n v="97.622229998128105"/>
    <n v="9.5924715600000002E-2"/>
  </r>
  <r>
    <n v="550000"/>
    <n v="890000"/>
    <n v="890000"/>
    <x v="1"/>
    <x v="1"/>
    <s v="IR8-11"/>
    <s v="62-304.520 (6), F.A.C."/>
    <n v="0.36"/>
    <n v="0.48"/>
    <s v="Town of Indialantic"/>
    <n v="8.5182042953189999E-2"/>
    <n v="3914.7706904454799"/>
    <n v="10.3695821191011"/>
    <n v="1.7905728180556599"/>
    <n v="0.88330218947599004"/>
    <n v="0.15252465069844001"/>
    <n v="333.46816510545102"/>
    <n v="1410"/>
    <s v="Retail Sales and Services"/>
    <n v="1410"/>
    <s v="Town of Indialantic              Brevard County"/>
    <s v="Town of Indialantic"/>
    <m/>
    <m/>
    <m/>
    <n v="0"/>
    <n v="1"/>
    <n v="0.88330218947599004"/>
    <n v="0.15252465069844001"/>
    <n v="333.46816510545102"/>
    <m/>
    <n v="-1"/>
    <n v="-1"/>
    <n v="-1"/>
    <n v="-1"/>
    <n v="0"/>
    <m/>
    <m/>
    <s v="North IRL B"/>
    <n v="-1"/>
    <m/>
    <m/>
    <n v="579"/>
    <x v="0"/>
    <m/>
    <x v="0"/>
    <n v="132.71029999999999"/>
    <n v="86.121487579648999"/>
    <n v="344.71949759830602"/>
    <n v="0.2704526887"/>
  </r>
  <r>
    <n v="550000"/>
    <n v="890000"/>
    <n v="890000"/>
    <x v="1"/>
    <x v="1"/>
    <s v="IR8-11"/>
    <s v="62-304.520 (6), F.A.C."/>
    <n v="0.36"/>
    <n v="0.48"/>
    <s v="Town of Indialantic"/>
    <n v="1.7924029601000001E-4"/>
    <n v="3860.9478641642399"/>
    <n v="9.5918438745603005"/>
    <n v="1.4096034124747501"/>
    <n v="1.7192449353599999E-3"/>
    <n v="2.5265773290999999E-4"/>
    <n v="0.69203743805582996"/>
    <n v="1200"/>
    <s v="Residential, Medium Density-Two-five dwellingunits per acre"/>
    <n v="1200"/>
    <s v="Town of Indialantic              Brevard County"/>
    <s v="Town of Indialantic"/>
    <m/>
    <m/>
    <m/>
    <n v="0"/>
    <n v="1"/>
    <n v="1.7192449353599999E-3"/>
    <n v="2.5265773290999999E-4"/>
    <n v="36.734064108164603"/>
    <m/>
    <n v="-1"/>
    <n v="-1"/>
    <n v="-1"/>
    <n v="-1"/>
    <n v="0"/>
    <m/>
    <m/>
    <s v="North IRL B"/>
    <n v="-1"/>
    <m/>
    <m/>
    <n v="579"/>
    <x v="0"/>
    <m/>
    <x v="0"/>
    <n v="132.71029999999999"/>
    <n v="4.6352960434957504"/>
    <n v="0.72535974306446005"/>
    <n v="2.97924283E-2"/>
  </r>
  <r>
    <n v="550000"/>
    <n v="890000"/>
    <n v="890000"/>
    <x v="1"/>
    <x v="1"/>
    <s v="IR8-11"/>
    <s v="62-304.520 (6), F.A.C."/>
    <n v="0.36"/>
    <n v="0.48"/>
    <s v="Town of Indialantic"/>
    <n v="9.3095564539099999E-3"/>
    <n v="3860.9478641642399"/>
    <n v="9.5918438745603005"/>
    <n v="1.4096034124747501"/>
    <n v="8.9295812047359993E-2"/>
    <n v="1.3122782546060001E-2"/>
    <n v="35.943712107063398"/>
    <n v="1210"/>
    <s v="Fixed Single Family Units"/>
    <n v="1210"/>
    <s v="Town of Indialantic              Brevard County"/>
    <s v="Town of Indialantic"/>
    <m/>
    <m/>
    <m/>
    <n v="0"/>
    <n v="1"/>
    <n v="8.9295812047359993E-2"/>
    <n v="1.3122782546060001E-2"/>
    <n v="1495.61490977412"/>
    <m/>
    <n v="-1"/>
    <n v="-1"/>
    <n v="-1"/>
    <n v="-1"/>
    <n v="0"/>
    <m/>
    <m/>
    <s v="North IRL B"/>
    <n v="-1"/>
    <m/>
    <m/>
    <n v="579"/>
    <x v="0"/>
    <m/>
    <x v="0"/>
    <n v="132.71029999999999"/>
    <n v="32.391185943521897"/>
    <n v="37.674438325225701"/>
    <n v="1.2129885724"/>
  </r>
  <r>
    <n v="550000"/>
    <n v="890000"/>
    <n v="890000"/>
    <x v="1"/>
    <x v="1"/>
    <s v="IR8-11"/>
    <s v="62-304.520 (6), F.A.C."/>
    <n v="0.36"/>
    <n v="0.48"/>
    <s v="Town of Indialantic"/>
    <n v="0.12790549957495001"/>
    <n v="3857.7690414020399"/>
    <n v="9.5843984303164902"/>
    <n v="1.40852464309897"/>
    <n v="1.22589726935508"/>
    <n v="0.18015804813920999"/>
    <n v="493.42987648533898"/>
    <n v="1200"/>
    <s v="Residential, Medium Density-Two-five dwellingunits per acre"/>
    <n v="1200"/>
    <s v="Town of Indialantic              Brevard County"/>
    <s v="Town of Indialantic"/>
    <m/>
    <m/>
    <m/>
    <n v="0"/>
    <n v="1"/>
    <n v="1.22589726935508"/>
    <n v="0.18015804813920999"/>
    <n v="493.42987648533898"/>
    <m/>
    <n v="-1"/>
    <n v="-1"/>
    <n v="-1"/>
    <n v="-1"/>
    <n v="0"/>
    <m/>
    <m/>
    <s v="North IRL B"/>
    <n v="-1"/>
    <m/>
    <m/>
    <n v="579"/>
    <x v="0"/>
    <m/>
    <x v="0"/>
    <n v="132.71029999999999"/>
    <n v="123.879271447454"/>
    <n v="517.61519241520296"/>
    <n v="0.40018643669999998"/>
  </r>
  <r>
    <n v="550000"/>
    <n v="890000"/>
    <n v="890000"/>
    <x v="1"/>
    <x v="1"/>
    <s v="IR8-11"/>
    <s v="62-304.520 (6), F.A.C."/>
    <n v="0.36"/>
    <n v="0.48"/>
    <s v="Town of Indialantic"/>
    <n v="1.249498696643E-2"/>
    <n v="3857.7690414020399"/>
    <n v="9.5843984303164902"/>
    <n v="1.40852464309897"/>
    <n v="0.11975693346793"/>
    <n v="1.7599497057420001E-2"/>
    <n v="48.202773891838802"/>
    <n v="1210"/>
    <s v="Fixed Single Family Units"/>
    <n v="1210"/>
    <s v="Town of Indialantic              Brevard County"/>
    <s v="Town of Indialantic"/>
    <m/>
    <m/>
    <m/>
    <n v="0"/>
    <n v="1"/>
    <n v="0.11975693346793"/>
    <n v="1.7599497057420001E-2"/>
    <n v="48.202773891838"/>
    <m/>
    <n v="-1"/>
    <n v="-1"/>
    <n v="-1"/>
    <n v="-1"/>
    <n v="0"/>
    <m/>
    <m/>
    <s v="North IRL B"/>
    <n v="-1"/>
    <m/>
    <m/>
    <n v="579"/>
    <x v="0"/>
    <m/>
    <x v="0"/>
    <n v="132.71029999999999"/>
    <n v="41.941855736633201"/>
    <n v="50.565418252925099"/>
    <n v="3.9093896099999997E-2"/>
  </r>
  <r>
    <n v="550000"/>
    <n v="890000"/>
    <n v="890000"/>
    <x v="1"/>
    <x v="1"/>
    <s v="IR8-11"/>
    <s v="62-304.520 (6), F.A.C."/>
    <n v="0.36"/>
    <n v="0.48"/>
    <s v="Town of Indialantic"/>
    <n v="0.1930502625363"/>
    <n v="3857.7690414020399"/>
    <n v="9.5843984303164902"/>
    <n v="1.40852464309897"/>
    <n v="1.85027063322515"/>
    <n v="0.27191605213911002"/>
    <n v="744.74332624709405"/>
    <n v="1210"/>
    <s v="Fixed Single Family Units"/>
    <n v="1210"/>
    <s v="Town of Indialantic              Brevard County"/>
    <s v="Town of Indialantic"/>
    <m/>
    <m/>
    <m/>
    <n v="0"/>
    <n v="1"/>
    <n v="1.85027063322515"/>
    <n v="0.27191605213911002"/>
    <n v="744.74332624709405"/>
    <m/>
    <n v="-1"/>
    <n v="-1"/>
    <n v="-1"/>
    <n v="-1"/>
    <n v="0"/>
    <m/>
    <m/>
    <s v="North IRL B"/>
    <n v="-1"/>
    <m/>
    <m/>
    <n v="579"/>
    <x v="0"/>
    <m/>
    <x v="0"/>
    <n v="132.71029999999999"/>
    <n v="119.702094070279"/>
    <n v="781.24669479105296"/>
    <n v="0.60400918589999997"/>
  </r>
  <r>
    <n v="550000"/>
    <n v="890000"/>
    <n v="890000"/>
    <x v="1"/>
    <x v="1"/>
    <s v="IR8-11"/>
    <s v="62-304.520 (6), F.A.C."/>
    <n v="0.36"/>
    <n v="0.48"/>
    <s v="Town of Indialantic"/>
    <n v="0.26181297962556999"/>
    <n v="3857.7690414020399"/>
    <n v="9.5843984303164902"/>
    <n v="1.40852464309897"/>
    <n v="2.5093199109598099"/>
    <n v="0.36877003368577999"/>
    <n v="1010.01400743675"/>
    <n v="1210"/>
    <s v="Fixed Single Family Units"/>
    <n v="1210"/>
    <s v="Town of Indialantic              Brevard County"/>
    <s v="Town of Indialantic"/>
    <m/>
    <m/>
    <m/>
    <n v="0"/>
    <n v="1"/>
    <n v="2.5093199109598099"/>
    <n v="0.36877003368577999"/>
    <n v="1010.01400743675"/>
    <m/>
    <n v="-1"/>
    <n v="-1"/>
    <n v="-1"/>
    <n v="-1"/>
    <n v="0"/>
    <m/>
    <m/>
    <s v="North IRL B"/>
    <n v="-1"/>
    <m/>
    <m/>
    <n v="579"/>
    <x v="0"/>
    <m/>
    <x v="0"/>
    <n v="132.71029999999999"/>
    <n v="127.601989698495"/>
    <n v="1059.51953806542"/>
    <n v="0.81915166859999999"/>
  </r>
  <r>
    <n v="550000"/>
    <n v="890000"/>
    <n v="890000"/>
    <x v="1"/>
    <x v="1"/>
    <s v="IR8-11"/>
    <s v="62-304.520 (6), F.A.C."/>
    <n v="0.36"/>
    <n v="0.48"/>
    <s v="Town of Indialantic"/>
    <n v="1.8416493704940001E-2"/>
    <n v="3857.7690414020399"/>
    <n v="9.5843984303164902"/>
    <n v="1.40852464309897"/>
    <n v="0.17651101335759001"/>
    <n v="2.594008522289E-2"/>
    <n v="71.046579266108594"/>
    <n v="1210"/>
    <s v="Fixed Single Family Units"/>
    <n v="1210"/>
    <s v="Town of Indialantic              Brevard County"/>
    <s v="Town of Indialantic"/>
    <m/>
    <m/>
    <m/>
    <n v="0"/>
    <n v="1"/>
    <n v="0.17651101335759001"/>
    <n v="2.594008522289E-2"/>
    <n v="71.046579266108594"/>
    <m/>
    <n v="-1"/>
    <n v="-1"/>
    <n v="-1"/>
    <n v="-1"/>
    <n v="0"/>
    <m/>
    <m/>
    <s v="North IRL B"/>
    <n v="-1"/>
    <m/>
    <m/>
    <n v="579"/>
    <x v="0"/>
    <m/>
    <x v="0"/>
    <n v="132.71029999999999"/>
    <n v="38.101954971907297"/>
    <n v="74.528905827941898"/>
    <n v="5.7620907800000003E-2"/>
  </r>
  <r>
    <n v="550000"/>
    <n v="890000"/>
    <n v="890000"/>
    <x v="1"/>
    <x v="1"/>
    <s v="IR8-11"/>
    <s v="62-304.520 (6), F.A.C."/>
    <n v="0.36"/>
    <n v="0.48"/>
    <s v="Town of Indialantic"/>
    <n v="4.0832310986000002E-3"/>
    <n v="3857.7690414020399"/>
    <n v="9.5843984303164902"/>
    <n v="1.40852464309897"/>
    <n v="3.913531373207E-2"/>
    <n v="5.7513316258499996E-3"/>
    <n v="15.752162521080701"/>
    <n v="1210"/>
    <s v="Fixed Single Family Units"/>
    <n v="1210"/>
    <s v="Town of Indialantic              Brevard County"/>
    <s v="Town of Indialantic"/>
    <m/>
    <m/>
    <m/>
    <n v="0"/>
    <n v="1"/>
    <n v="3.913531373207E-2"/>
    <n v="5.7513316258499996E-3"/>
    <n v="15.752162521078899"/>
    <m/>
    <n v="-1"/>
    <n v="-1"/>
    <n v="-1"/>
    <n v="-1"/>
    <n v="0"/>
    <m/>
    <m/>
    <s v="North IRL B"/>
    <n v="-1"/>
    <m/>
    <m/>
    <n v="579"/>
    <x v="0"/>
    <m/>
    <x v="0"/>
    <n v="132.71029999999999"/>
    <n v="23.121737854323801"/>
    <n v="16.5242499955231"/>
    <n v="1.2775476500000001E-2"/>
  </r>
  <r>
    <n v="550000"/>
    <n v="890000"/>
    <n v="890000"/>
    <x v="1"/>
    <x v="1"/>
    <s v="IR8-11"/>
    <s v="62-304.520 (6), F.A.C."/>
    <n v="0.36"/>
    <n v="0.48"/>
    <s v="Town of Indialantic"/>
    <n v="6.9795415744830003E-2"/>
    <n v="3899.0574845011602"/>
    <n v="11.5780658517013"/>
    <n v="1.62894824595499"/>
    <n v="0.80809591964052996"/>
    <n v="0.11369312005324"/>
    <n v="272.13633814375697"/>
    <n v="1400"/>
    <s v="Commercial and Services"/>
    <n v="1400"/>
    <s v="Town of Indialantic              Brevard County"/>
    <s v="Town of Indialantic"/>
    <m/>
    <m/>
    <m/>
    <n v="0"/>
    <n v="1"/>
    <n v="0.80809591964052996"/>
    <n v="0.11369312005324"/>
    <n v="272.13633814375498"/>
    <m/>
    <n v="-1"/>
    <n v="-1"/>
    <n v="-1"/>
    <n v="-1"/>
    <n v="0"/>
    <m/>
    <m/>
    <s v="North IRL B"/>
    <n v="-1"/>
    <m/>
    <m/>
    <n v="579"/>
    <x v="0"/>
    <m/>
    <x v="0"/>
    <n v="132.71029999999999"/>
    <n v="96.356887529221396"/>
    <n v="282.452026461049"/>
    <n v="0.2207107365"/>
  </r>
  <r>
    <n v="550000"/>
    <n v="890000"/>
    <n v="890000"/>
    <x v="1"/>
    <x v="1"/>
    <s v="IR8-11"/>
    <s v="62-304.520 (6), F.A.C."/>
    <n v="0.36"/>
    <n v="0.48"/>
    <s v="Town of Indialantic"/>
    <n v="7.6498795868290004E-2"/>
    <n v="3899.0574845011602"/>
    <n v="11.5780658517013"/>
    <n v="1.62894824595499"/>
    <n v="0.88570809613896995"/>
    <n v="0.12461257934731999"/>
    <n v="298.27320258560201"/>
    <n v="1200"/>
    <s v="Residential, Medium Density-Two-five dwellingunits per acre"/>
    <n v="1200"/>
    <s v="Town of Indialantic              Brevard County"/>
    <s v="Town of Indialantic"/>
    <m/>
    <m/>
    <m/>
    <n v="0"/>
    <n v="1"/>
    <n v="0.88570809613896995"/>
    <n v="0.12461257934731999"/>
    <n v="298.27320258560297"/>
    <m/>
    <n v="-1"/>
    <n v="-1"/>
    <n v="-1"/>
    <n v="-1"/>
    <n v="0"/>
    <m/>
    <m/>
    <s v="North IRL B"/>
    <n v="-1"/>
    <m/>
    <m/>
    <n v="579"/>
    <x v="0"/>
    <m/>
    <x v="0"/>
    <n v="132.71029999999999"/>
    <n v="147.438696170989"/>
    <n v="309.57964336547701"/>
    <n v="0.24190851790000001"/>
  </r>
  <r>
    <n v="550000"/>
    <n v="890000"/>
    <n v="890000"/>
    <x v="1"/>
    <x v="1"/>
    <s v="IR8-11"/>
    <s v="62-304.520 (6), F.A.C."/>
    <n v="0.36"/>
    <n v="0.48"/>
    <s v="Town of Indialantic"/>
    <n v="0.11605864064832"/>
    <n v="3899.0574845011602"/>
    <n v="11.5780658517013"/>
    <n v="1.62894824595499"/>
    <n v="1.3437345840852299"/>
    <n v="0.189053519112"/>
    <n v="452.51931146087799"/>
    <n v="1410"/>
    <s v="Retail Sales and Services"/>
    <n v="1410"/>
    <s v="Town of Indialantic              Brevard County"/>
    <s v="Town of Indialantic"/>
    <m/>
    <m/>
    <m/>
    <n v="0"/>
    <n v="1"/>
    <n v="1.3437345840852299"/>
    <n v="0.189053519112"/>
    <n v="452.51931146087799"/>
    <m/>
    <n v="-1"/>
    <n v="-1"/>
    <n v="-1"/>
    <n v="-1"/>
    <n v="0"/>
    <m/>
    <m/>
    <s v="North IRL B"/>
    <n v="-1"/>
    <m/>
    <m/>
    <n v="579"/>
    <x v="0"/>
    <m/>
    <x v="0"/>
    <n v="132.71029999999999"/>
    <n v="91.383280097976098"/>
    <n v="469.67265528268399"/>
    <n v="0.36700674080000001"/>
  </r>
  <r>
    <n v="550000"/>
    <n v="890000"/>
    <n v="890000"/>
    <x v="1"/>
    <x v="1"/>
    <s v="IR8-11"/>
    <s v="62-304.520 (6), F.A.C."/>
    <n v="0.36"/>
    <n v="0.48"/>
    <s v="Town of Indialantic"/>
    <n v="0.27946642749790002"/>
    <n v="3899.0574845011602"/>
    <n v="11.5780658517013"/>
    <n v="1.62894824595499"/>
    <n v="3.23568070091047"/>
    <n v="0.45523634687601999"/>
    <n v="1089.6556658025099"/>
    <n v="1430"/>
    <s v="Professional Services"/>
    <n v="1430"/>
    <s v="Town of Indialantic              Brevard County"/>
    <s v="Town of Indialantic"/>
    <m/>
    <m/>
    <m/>
    <n v="0"/>
    <n v="1"/>
    <n v="3.23568070091047"/>
    <n v="0.45523634687601999"/>
    <n v="1089.6556658025099"/>
    <m/>
    <n v="-1"/>
    <n v="-1"/>
    <n v="-1"/>
    <n v="-1"/>
    <n v="0"/>
    <m/>
    <m/>
    <s v="North IRL B"/>
    <n v="-1"/>
    <m/>
    <m/>
    <n v="579"/>
    <x v="0"/>
    <m/>
    <x v="0"/>
    <n v="132.71029999999999"/>
    <n v="137.103219701386"/>
    <n v="1130.96050696509"/>
    <n v="0.8837434435"/>
  </r>
  <r>
    <n v="550000"/>
    <n v="890000"/>
    <n v="890000"/>
    <x v="1"/>
    <x v="1"/>
    <s v="IR8-11"/>
    <s v="62-304.520 (6), F.A.C."/>
    <n v="0.36"/>
    <n v="0.48"/>
    <s v="Town of Indialantic"/>
    <n v="1.0774568714599999E-3"/>
    <n v="3899.0574845011602"/>
    <n v="11.5780658517013"/>
    <n v="1.62894824595499"/>
    <n v="1.247486661013E-2"/>
    <n v="1.7551214808499999E-3"/>
    <n v="4.20106627889332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1.247486661013E-2"/>
    <n v="1.7551214808499999E-3"/>
    <n v="4.2010662788922604"/>
    <m/>
    <n v="-1"/>
    <n v="-1"/>
    <n v="-1"/>
    <n v="-1"/>
    <n v="0"/>
    <m/>
    <m/>
    <s v="North IRL B"/>
    <n v="-1"/>
    <m/>
    <m/>
    <n v="579"/>
    <x v="0"/>
    <m/>
    <x v="0"/>
    <n v="132.71029999999999"/>
    <n v="12.0839895169022"/>
    <n v="4.3603132601258299"/>
    <n v="3.4071907999999999E-3"/>
  </r>
  <r>
    <n v="550000"/>
    <n v="890000"/>
    <n v="890000"/>
    <x v="1"/>
    <x v="1"/>
    <s v="IR8-11"/>
    <s v="62-304.520 (6), F.A.C."/>
    <n v="0.36"/>
    <n v="0.48"/>
    <s v="Town of Indialantic"/>
    <n v="4.7287852421210003E-2"/>
    <n v="3899.0574845011602"/>
    <n v="11.5780658517013"/>
    <n v="1.62894824595499"/>
    <n v="0.54750186931830003"/>
    <n v="7.7029464256499994E-2"/>
    <n v="184.378054908905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54750186931830003"/>
    <n v="7.7029464256499994E-2"/>
    <n v="184.378054908905"/>
    <m/>
    <n v="-1"/>
    <n v="-1"/>
    <n v="-1"/>
    <n v="-1"/>
    <n v="0"/>
    <m/>
    <m/>
    <s v="North IRL B"/>
    <n v="-1"/>
    <m/>
    <m/>
    <n v="579"/>
    <x v="0"/>
    <m/>
    <x v="0"/>
    <n v="132.71029999999999"/>
    <n v="54.992423427843001"/>
    <n v="191.367149272277"/>
    <n v="0.14953613539999999"/>
  </r>
  <r>
    <n v="550000"/>
    <n v="890000"/>
    <n v="890000"/>
    <x v="1"/>
    <x v="1"/>
    <s v="IR8-11"/>
    <s v="62-304.520 (6), F.A.C."/>
    <n v="0.36"/>
    <n v="0.48"/>
    <s v="Town of Indialantic"/>
    <n v="2.7578864592870001E-2"/>
    <n v="3899.0574845011602"/>
    <n v="11.5780658517013"/>
    <n v="1.62894824595499"/>
    <n v="0.31930991037141998"/>
    <n v="4.4924543103980003E-2"/>
    <n v="107.531578404881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31930991037141998"/>
    <n v="4.4924543103980003E-2"/>
    <n v="107.53157840487999"/>
    <m/>
    <n v="-1"/>
    <n v="-1"/>
    <n v="-1"/>
    <n v="-1"/>
    <n v="0"/>
    <m/>
    <m/>
    <s v="North IRL B"/>
    <n v="-1"/>
    <m/>
    <m/>
    <n v="579"/>
    <x v="0"/>
    <m/>
    <x v="0"/>
    <n v="132.71029999999999"/>
    <n v="45.3907831254323"/>
    <n v="111.607705300162"/>
    <n v="8.7211336900000005E-2"/>
  </r>
  <r>
    <n v="550000"/>
    <n v="890000"/>
    <n v="890000"/>
    <x v="1"/>
    <x v="1"/>
    <s v="IR8-11"/>
    <s v="62-304.520 (6), F.A.C."/>
    <n v="0.36"/>
    <n v="0.48"/>
    <s v="Town of Indialantic"/>
    <n v="0.21448212006848"/>
    <n v="3852.5613759350799"/>
    <n v="9.5721902029115498"/>
    <n v="1.4067554033210199"/>
    <n v="2.0530636484192399"/>
    <n v="0.30172388132208"/>
    <n v="826.30553160451302"/>
    <n v="1200"/>
    <s v="Residential, Medium Density-Two-five dwellingunits per acre"/>
    <n v="1200"/>
    <s v="Town of Indialantic              Brevard County"/>
    <s v="Town of Indialantic"/>
    <m/>
    <m/>
    <m/>
    <n v="0"/>
    <n v="1"/>
    <n v="2.0530636484192399"/>
    <n v="0.30172388132208"/>
    <n v="826.30553160451302"/>
    <m/>
    <n v="-1"/>
    <n v="-1"/>
    <n v="-1"/>
    <n v="-1"/>
    <n v="0"/>
    <m/>
    <m/>
    <s v="North IRL B"/>
    <n v="-1"/>
    <m/>
    <m/>
    <n v="579"/>
    <x v="0"/>
    <m/>
    <x v="0"/>
    <n v="132.71029999999999"/>
    <n v="141.05038075185701"/>
    <n v="867.97834508911296"/>
    <n v="0.670158582"/>
  </r>
  <r>
    <n v="550000"/>
    <n v="890000"/>
    <n v="890000"/>
    <x v="1"/>
    <x v="1"/>
    <s v="IR8-11"/>
    <s v="62-304.520 (6), F.A.C."/>
    <n v="0.36"/>
    <n v="0.48"/>
    <s v="Town of Indialantic"/>
    <n v="4.8022124539540002E-2"/>
    <n v="3852.5613759350799"/>
    <n v="9.5721902029115498"/>
    <n v="1.4067554033210199"/>
    <n v="0.45967691004040001"/>
    <n v="6.7555383174949996E-2"/>
    <n v="185.00818219138401"/>
    <n v="1210"/>
    <s v="Fixed Single Family Units"/>
    <n v="1210"/>
    <s v="Town of Indialantic              Brevard County"/>
    <s v="Town of Indialantic"/>
    <m/>
    <m/>
    <m/>
    <n v="0"/>
    <n v="1"/>
    <n v="0.45967691004040001"/>
    <n v="6.7555383174949996E-2"/>
    <n v="185.008182191385"/>
    <m/>
    <n v="-1"/>
    <n v="-1"/>
    <n v="-1"/>
    <n v="-1"/>
    <n v="0"/>
    <m/>
    <m/>
    <s v="North IRL B"/>
    <n v="-1"/>
    <m/>
    <m/>
    <n v="579"/>
    <x v="0"/>
    <m/>
    <x v="0"/>
    <n v="132.71029999999999"/>
    <n v="65.353438797668204"/>
    <n v="194.338643110139"/>
    <n v="0.15004718750000001"/>
  </r>
  <r>
    <n v="550000"/>
    <n v="890000"/>
    <n v="890000"/>
    <x v="1"/>
    <x v="1"/>
    <s v="IR8-11"/>
    <s v="62-304.520 (6), F.A.C."/>
    <n v="0.36"/>
    <n v="0.48"/>
    <s v="Town of Indialantic"/>
    <n v="4.5955227100530002E-2"/>
    <n v="3852.5613759350799"/>
    <n v="9.5721902029115498"/>
    <n v="1.4067554033210199"/>
    <n v="0.43989217462427999"/>
    <n v="6.4647764034510002E-2"/>
    <n v="177.045332949835"/>
    <n v="1210"/>
    <s v="Fixed Single Family Units"/>
    <n v="1210"/>
    <s v="Town of Indialantic              Brevard County"/>
    <s v="Town of Indialantic"/>
    <m/>
    <m/>
    <m/>
    <n v="0"/>
    <n v="1"/>
    <n v="0.43989217462427999"/>
    <n v="6.4647764034510002E-2"/>
    <n v="177.045332949835"/>
    <m/>
    <n v="-1"/>
    <n v="-1"/>
    <n v="-1"/>
    <n v="-1"/>
    <n v="0"/>
    <m/>
    <m/>
    <s v="North IRL B"/>
    <n v="-1"/>
    <m/>
    <m/>
    <n v="579"/>
    <x v="0"/>
    <m/>
    <x v="0"/>
    <n v="132.71029999999999"/>
    <n v="58.3491575132809"/>
    <n v="185.97420593463801"/>
    <n v="0.14358907779999999"/>
  </r>
  <r>
    <n v="550000"/>
    <n v="890000"/>
    <n v="890000"/>
    <x v="1"/>
    <x v="1"/>
    <s v="IR8-11"/>
    <s v="62-304.520 (6), F.A.C."/>
    <n v="0.36"/>
    <n v="0.48"/>
    <s v="Town of Indialantic"/>
    <n v="1.082814327856E-2"/>
    <n v="3852.5613759350799"/>
    <n v="9.5721902029115498"/>
    <n v="1.4067554033210199"/>
    <n v="0.10364904700675"/>
    <n v="1.5232549065039999E-2"/>
    <n v="41.716086568071297"/>
    <n v="1210"/>
    <s v="Fixed Single Family Units"/>
    <n v="1210"/>
    <s v="Town of Indialantic              Brevard County"/>
    <s v="Town of Indialantic"/>
    <m/>
    <m/>
    <m/>
    <n v="0"/>
    <n v="1"/>
    <n v="0.10364904700675"/>
    <n v="1.5232549065039999E-2"/>
    <n v="41.716086568070203"/>
    <m/>
    <n v="-1"/>
    <n v="-1"/>
    <n v="-1"/>
    <n v="-1"/>
    <n v="0"/>
    <m/>
    <m/>
    <s v="North IRL B"/>
    <n v="-1"/>
    <m/>
    <m/>
    <n v="579"/>
    <x v="0"/>
    <m/>
    <x v="0"/>
    <n v="132.71029999999999"/>
    <n v="39.3007024952121"/>
    <n v="43.819941169506798"/>
    <n v="3.3832998000000003E-2"/>
  </r>
  <r>
    <n v="550000"/>
    <n v="890000"/>
    <n v="890000"/>
    <x v="1"/>
    <x v="1"/>
    <s v="IR8-11"/>
    <s v="62-304.520 (6), F.A.C."/>
    <n v="0.36"/>
    <n v="0.48"/>
    <s v="Town of Indialantic"/>
    <n v="0.13718298426066"/>
    <n v="3852.5613759350799"/>
    <n v="9.5721902029115498"/>
    <n v="1.4067554033210199"/>
    <n v="1.31314161794607"/>
    <n v="0.19298290435238"/>
    <n v="528.50586659813303"/>
    <n v="1210"/>
    <s v="Fixed Single Family Units"/>
    <n v="1210"/>
    <s v="Town of Indialantic              Brevard County"/>
    <s v="Town of Indialantic"/>
    <m/>
    <m/>
    <m/>
    <n v="0"/>
    <n v="1"/>
    <n v="1.31314161794607"/>
    <n v="0.19298290435238"/>
    <n v="528.50586659813303"/>
    <m/>
    <n v="-1"/>
    <n v="-1"/>
    <n v="-1"/>
    <n v="-1"/>
    <n v="0"/>
    <m/>
    <m/>
    <s v="North IRL B"/>
    <n v="-1"/>
    <m/>
    <m/>
    <n v="579"/>
    <x v="0"/>
    <m/>
    <x v="0"/>
    <n v="132.71029999999999"/>
    <n v="96.508561118769194"/>
    <n v="555.15984089925303"/>
    <n v="0.42863411730000001"/>
  </r>
  <r>
    <n v="550000"/>
    <n v="890000"/>
    <n v="890000"/>
    <x v="1"/>
    <x v="1"/>
    <s v="IR8-11"/>
    <s v="62-304.520 (6), F.A.C."/>
    <n v="0.36"/>
    <n v="0.48"/>
    <s v="Town of Indialantic"/>
    <n v="0.12954373384519999"/>
    <n v="3852.5613759350799"/>
    <n v="9.5721902029115498"/>
    <n v="1.4067554033210199"/>
    <n v="1.2400172599616299"/>
    <n v="0.18223634755311999"/>
    <n v="499.07518550644397"/>
    <n v="1210"/>
    <s v="Fixed Single Family Units"/>
    <n v="1210"/>
    <s v="Town of Indialantic              Brevard County"/>
    <s v="Town of Indialantic"/>
    <m/>
    <m/>
    <m/>
    <n v="0"/>
    <n v="1"/>
    <n v="1.2400172599616299"/>
    <n v="0.18223634755311999"/>
    <n v="499.07518550644397"/>
    <m/>
    <n v="-1"/>
    <n v="-1"/>
    <n v="-1"/>
    <n v="-1"/>
    <n v="0"/>
    <m/>
    <m/>
    <s v="North IRL B"/>
    <n v="-1"/>
    <m/>
    <m/>
    <n v="579"/>
    <x v="0"/>
    <m/>
    <x v="0"/>
    <n v="132.71029999999999"/>
    <n v="96.1620441380377"/>
    <n v="524.24489129313395"/>
    <n v="0.40476495169999999"/>
  </r>
  <r>
    <n v="550000"/>
    <n v="890000"/>
    <n v="890000"/>
    <x v="1"/>
    <x v="1"/>
    <s v="IR8-11"/>
    <s v="62-304.520 (6), F.A.C."/>
    <n v="0.36"/>
    <n v="0.48"/>
    <s v="Town of Indialantic"/>
    <n v="3.1749120528899999E-2"/>
    <n v="3852.5613759350799"/>
    <n v="9.5721902029115498"/>
    <n v="1.4067554033210199"/>
    <n v="0.30390862047784001"/>
    <n v="4.466324685472E-2"/>
    <n v="122.31543546956701"/>
    <n v="1210"/>
    <s v="Fixed Single Family Units"/>
    <n v="1210"/>
    <s v="Town of Indialantic              Brevard County"/>
    <s v="Town of Indialantic"/>
    <m/>
    <m/>
    <m/>
    <n v="0"/>
    <n v="1"/>
    <n v="0.30390862047784001"/>
    <n v="4.466324685472E-2"/>
    <n v="122.315435469565"/>
    <m/>
    <n v="-1"/>
    <n v="-1"/>
    <n v="-1"/>
    <n v="-1"/>
    <n v="0"/>
    <m/>
    <m/>
    <s v="North IRL B"/>
    <n v="-1"/>
    <m/>
    <m/>
    <n v="579"/>
    <x v="0"/>
    <m/>
    <x v="0"/>
    <n v="132.71029999999999"/>
    <n v="46.302725575308799"/>
    <n v="128.48413231794899"/>
    <n v="9.9201488599999998E-2"/>
  </r>
  <r>
    <n v="550000"/>
    <n v="900000"/>
    <n v="900000"/>
    <x v="1"/>
    <x v="1"/>
    <s v="IR8-11"/>
    <s v="62-304.520 (6), F.A.C."/>
    <n v="0.36"/>
    <n v="0.48"/>
    <s v="Town of Indialantic"/>
    <n v="0.19097890863896"/>
    <n v="3851.72173619464"/>
    <n v="8.6399426556288308"/>
    <n v="1.2232827701483"/>
    <n v="1.65004681907526"/>
    <n v="0.23362120839976999"/>
    <n v="735.59761355944295"/>
    <n v="1200"/>
    <s v="Residential, Medium Density-Two-five dwellingunits per acre"/>
    <n v="1200"/>
    <s v="Town of Indialantic              Brevard County"/>
    <s v="Town of Indialantic"/>
    <m/>
    <m/>
    <m/>
    <n v="0"/>
    <n v="1"/>
    <n v="1.65004681907526"/>
    <n v="0.23362120839976999"/>
    <n v="833.92328220571505"/>
    <m/>
    <n v="-1"/>
    <n v="-1"/>
    <n v="-1"/>
    <n v="-1"/>
    <n v="0"/>
    <m/>
    <m/>
    <s v="North IRL B"/>
    <n v="-1"/>
    <m/>
    <m/>
    <n v="579"/>
    <x v="0"/>
    <m/>
    <x v="0"/>
    <n v="132.71029999999999"/>
    <n v="168.83792869396501"/>
    <n v="772.86422296855096"/>
    <n v="0.67633680630000004"/>
  </r>
  <r>
    <n v="550000"/>
    <n v="900000"/>
    <n v="900000"/>
    <x v="1"/>
    <x v="1"/>
    <s v="IR8-11"/>
    <s v="62-304.520 (6), F.A.C."/>
    <n v="0.36"/>
    <n v="0.48"/>
    <s v="Town of Indialantic"/>
    <n v="4.3632688349189999E-2"/>
    <n v="3851.72173619464"/>
    <n v="8.6399426556288308"/>
    <n v="1.2232827701483"/>
    <n v="0.37698392524799001"/>
    <n v="5.3375115872819998E-2"/>
    <n v="168.06097412321199"/>
    <n v="1700"/>
    <s v="Institutional (Educational,religious,health and military facilities)"/>
    <n v="1700"/>
    <s v="Town of Indialantic              Brevard County"/>
    <s v="Town of Indialantic"/>
    <m/>
    <m/>
    <m/>
    <n v="0"/>
    <n v="1"/>
    <n v="0.37698392524799001"/>
    <n v="5.3375115872819998E-2"/>
    <n v="294.21717063656001"/>
    <m/>
    <n v="-1"/>
    <n v="-1"/>
    <n v="-1"/>
    <n v="-1"/>
    <n v="0"/>
    <m/>
    <m/>
    <s v="North IRL B"/>
    <n v="-1"/>
    <m/>
    <m/>
    <n v="579"/>
    <x v="0"/>
    <m/>
    <x v="0"/>
    <n v="132.71029999999999"/>
    <n v="110.548098216076"/>
    <n v="176.57522507253"/>
    <n v="0.23861895429999999"/>
  </r>
  <r>
    <n v="550000"/>
    <n v="900000"/>
    <n v="900000"/>
    <x v="1"/>
    <x v="1"/>
    <s v="IR8-11"/>
    <s v="62-304.520 (6), F.A.C."/>
    <n v="0.36"/>
    <n v="0.48"/>
    <s v="Town of Indialantic"/>
    <n v="1.6257433832599999E-3"/>
    <n v="3851.72173619464"/>
    <n v="8.6399426556288308"/>
    <n v="1.2232827701483"/>
    <n v="1.404632960419E-2"/>
    <n v="1.9887438694300001E-3"/>
    <n v="6.2619111268041197"/>
    <n v="1210"/>
    <s v="Fixed Single Family Units"/>
    <n v="1210"/>
    <s v="Town of Indialantic              Brevard County"/>
    <s v="Town of Indialantic"/>
    <m/>
    <m/>
    <m/>
    <n v="0"/>
    <n v="1"/>
    <n v="1.404632960419E-2"/>
    <n v="1.9887438694300001E-3"/>
    <n v="6.2619111268031196"/>
    <m/>
    <n v="-1"/>
    <n v="-1"/>
    <n v="-1"/>
    <n v="-1"/>
    <n v="0"/>
    <m/>
    <m/>
    <s v="North IRL B"/>
    <n v="-1"/>
    <m/>
    <m/>
    <n v="579"/>
    <x v="0"/>
    <m/>
    <x v="0"/>
    <n v="132.71029999999999"/>
    <n v="13.9075615813297"/>
    <n v="6.5791500517473098"/>
    <n v="5.0785978000000001E-3"/>
  </r>
  <r>
    <n v="550000"/>
    <n v="900000"/>
    <n v="900000"/>
    <x v="1"/>
    <x v="1"/>
    <s v="IR8-11"/>
    <s v="62-304.520 (6), F.A.C."/>
    <n v="0.36"/>
    <n v="0.48"/>
    <s v="Town of Indialantic"/>
    <n v="6.9740110166710001E-2"/>
    <n v="3851.72173619464"/>
    <n v="8.6399426556288308"/>
    <n v="1.2232827701483"/>
    <n v="0.60255055263761004"/>
    <n v="8.5311875155180003E-2"/>
    <n v="268.61949821372502"/>
    <n v="1210"/>
    <s v="Fixed Single Family Units"/>
    <n v="1210"/>
    <s v="Town of Indialantic              Brevard County"/>
    <s v="Town of Indialantic"/>
    <m/>
    <m/>
    <m/>
    <n v="0"/>
    <n v="1"/>
    <n v="0.60255055263761004"/>
    <n v="8.5311875155180003E-2"/>
    <n v="268.61949821372599"/>
    <m/>
    <n v="-1"/>
    <n v="-1"/>
    <n v="-1"/>
    <n v="-1"/>
    <n v="0"/>
    <m/>
    <m/>
    <s v="North IRL B"/>
    <n v="-1"/>
    <m/>
    <m/>
    <n v="579"/>
    <x v="0"/>
    <m/>
    <x v="0"/>
    <n v="132.71029999999999"/>
    <n v="82.507448511218499"/>
    <n v="282.22821272703402"/>
    <n v="0.21785847380000001"/>
  </r>
  <r>
    <n v="550000"/>
    <n v="900000"/>
    <n v="900000"/>
    <x v="1"/>
    <x v="1"/>
    <s v="IR8-11"/>
    <s v="62-304.520 (6), F.A.C."/>
    <n v="0.36"/>
    <n v="0.48"/>
    <s v="Town of Indialantic"/>
    <n v="4.1782276522420003E-2"/>
    <n v="3894.9954590770299"/>
    <n v="9.1810931633977795"/>
    <n v="1.2202056642516099"/>
    <n v="0.38360697333124"/>
    <n v="5.0982970477989997E-2"/>
    <n v="162.74177732474999"/>
    <n v="1400"/>
    <s v="Commercial and Services"/>
    <n v="1400"/>
    <s v="Town of Indialantic              Brevard County"/>
    <s v="Town of Indialantic"/>
    <m/>
    <m/>
    <m/>
    <n v="0"/>
    <n v="1"/>
    <n v="0.38360697333124"/>
    <n v="5.0982970477989997E-2"/>
    <n v="162.74177732474899"/>
    <m/>
    <n v="-1"/>
    <n v="-1"/>
    <n v="-1"/>
    <n v="-1"/>
    <n v="0"/>
    <m/>
    <m/>
    <s v="North IRL B"/>
    <n v="-1"/>
    <m/>
    <m/>
    <n v="579"/>
    <x v="0"/>
    <m/>
    <x v="0"/>
    <n v="132.71029999999999"/>
    <n v="112.85514020316"/>
    <n v="169.08687408727101"/>
    <n v="0.131988465"/>
  </r>
  <r>
    <n v="550000"/>
    <n v="900000"/>
    <n v="900000"/>
    <x v="1"/>
    <x v="1"/>
    <s v="IR8-11"/>
    <s v="62-304.520 (6), F.A.C."/>
    <n v="0.36"/>
    <n v="0.48"/>
    <s v="Town of Indialantic"/>
    <n v="1.181290805286E-2"/>
    <n v="3894.9954590770299"/>
    <n v="9.1810931633977795"/>
    <n v="1.2202056642516099"/>
    <n v="0.10845540936398999"/>
    <n v="1.4414177317379999E-2"/>
    <n v="46.011223224399799"/>
    <n v="8140"/>
    <s v="Roads and Highways"/>
    <n v="8140"/>
    <s v="Town of Indialantic              Brevard County"/>
    <s v="Town of Indialantic"/>
    <m/>
    <m/>
    <m/>
    <n v="0"/>
    <n v="1"/>
    <n v="0.10845540936398999"/>
    <n v="1.4414177317379999E-2"/>
    <n v="47.757040853126298"/>
    <m/>
    <n v="-1"/>
    <n v="-1"/>
    <n v="-1"/>
    <n v="-1"/>
    <n v="0"/>
    <m/>
    <m/>
    <s v="North IRL B"/>
    <n v="-1"/>
    <m/>
    <m/>
    <n v="579"/>
    <x v="0"/>
    <m/>
    <x v="0"/>
    <n v="132.71029999999999"/>
    <n v="107.684100436726"/>
    <n v="47.805142820953797"/>
    <n v="3.87323932E-2"/>
  </r>
  <r>
    <n v="550000"/>
    <n v="900000"/>
    <n v="900000"/>
    <x v="1"/>
    <x v="1"/>
    <s v="IR8-11"/>
    <s v="62-304.520 (6), F.A.C."/>
    <n v="0.36"/>
    <n v="0.48"/>
    <s v="Town of Indialantic"/>
    <n v="6.2743191854670005E-2"/>
    <n v="3894.9954590770299"/>
    <n v="9.1810931633977795"/>
    <n v="1.2202056642516099"/>
    <n v="0.57605108978670005"/>
    <n v="7.6559598094289999E-2"/>
    <n v="244.38444736195399"/>
    <n v="1430"/>
    <s v="Professional Services"/>
    <n v="1430"/>
    <s v="Town of Indialantic              Brevard County"/>
    <s v="Town of Indialantic"/>
    <m/>
    <m/>
    <m/>
    <n v="0"/>
    <n v="1"/>
    <n v="0.57605108978670005"/>
    <n v="7.6559598094289999E-2"/>
    <n v="244.38444736195501"/>
    <m/>
    <n v="-1"/>
    <n v="-1"/>
    <n v="-1"/>
    <n v="-1"/>
    <n v="0"/>
    <m/>
    <m/>
    <s v="North IRL B"/>
    <n v="-1"/>
    <m/>
    <m/>
    <n v="579"/>
    <x v="0"/>
    <m/>
    <x v="0"/>
    <n v="132.71029999999999"/>
    <n v="78.696847175571307"/>
    <n v="253.91268891896399"/>
    <n v="0.19820312030000001"/>
  </r>
  <r>
    <n v="550000"/>
    <n v="900000"/>
    <n v="900000"/>
    <x v="1"/>
    <x v="1"/>
    <s v="IR8-11"/>
    <s v="62-304.520 (6), F.A.C."/>
    <n v="0.36"/>
    <n v="0.48"/>
    <s v="Town of Indialantic"/>
    <n v="5.1031282217560002E-2"/>
    <n v="3894.9954590770299"/>
    <n v="9.1810931633977795"/>
    <n v="1.2202056642516099"/>
    <n v="0.46852295628705998"/>
    <n v="6.2268659615879997E-2"/>
    <n v="198.76661250827399"/>
    <n v="1410"/>
    <s v="Retail Sales and Services"/>
    <n v="1410"/>
    <s v="Town of Indialantic              Brevard County"/>
    <s v="Town of Indialantic"/>
    <m/>
    <m/>
    <m/>
    <n v="0"/>
    <n v="1"/>
    <n v="0.46852295628705998"/>
    <n v="6.2268659615879997E-2"/>
    <n v="198.76661250827499"/>
    <m/>
    <n v="-1"/>
    <n v="-1"/>
    <n v="-1"/>
    <n v="-1"/>
    <n v="0"/>
    <m/>
    <m/>
    <s v="North IRL B"/>
    <n v="-1"/>
    <m/>
    <m/>
    <n v="579"/>
    <x v="0"/>
    <m/>
    <x v="0"/>
    <n v="132.71029999999999"/>
    <n v="59.079906867551102"/>
    <n v="206.51627218543899"/>
    <n v="0.16120568739999999"/>
  </r>
  <r>
    <n v="550000"/>
    <n v="900000"/>
    <n v="900000"/>
    <x v="1"/>
    <x v="1"/>
    <s v="IR8-11"/>
    <s v="62-304.520 (6), F.A.C."/>
    <n v="0.36"/>
    <n v="0.48"/>
    <s v="Town of Indialantic"/>
    <n v="0.18366988814282001"/>
    <n v="3894.9954590770299"/>
    <n v="9.1810931633977795"/>
    <n v="1.2202056642516099"/>
    <n v="1.68629035435013"/>
    <n v="0.22411503786433001"/>
    <n v="715.393380285494"/>
    <n v="1750"/>
    <s v="Governmental"/>
    <n v="1750"/>
    <s v="Town of Indialantic              Brevard County"/>
    <s v="Town of Indialantic"/>
    <m/>
    <m/>
    <m/>
    <n v="0"/>
    <n v="1"/>
    <n v="1.68629035435013"/>
    <n v="0.22411503786433001"/>
    <n v="715.393380285494"/>
    <m/>
    <n v="-1"/>
    <n v="-1"/>
    <n v="-1"/>
    <n v="-1"/>
    <n v="0"/>
    <m/>
    <m/>
    <s v="North IRL B"/>
    <n v="-1"/>
    <m/>
    <m/>
    <n v="579"/>
    <x v="0"/>
    <m/>
    <x v="0"/>
    <n v="132.71029999999999"/>
    <n v="117.91204991769099"/>
    <n v="743.28566643228601"/>
    <n v="0.58020549899999996"/>
  </r>
  <r>
    <n v="550000"/>
    <n v="900000"/>
    <n v="900000"/>
    <x v="1"/>
    <x v="1"/>
    <s v="IR8-11"/>
    <s v="62-304.520 (6), F.A.C."/>
    <n v="0.36"/>
    <n v="0.48"/>
    <s v="Town of Indialantic"/>
    <n v="0.18429588213553"/>
    <n v="3852.5613759350799"/>
    <n v="9.5721902029115498"/>
    <n v="1.4067554033210199"/>
    <n v="1.76411523741473"/>
    <n v="0.25925922800397999"/>
    <n v="710.01119725925503"/>
    <n v="1200"/>
    <s v="Residential, Medium Density-Two-five dwellingunits per acre"/>
    <n v="1200"/>
    <s v="Town of Indialantic              Brevard County"/>
    <s v="Town of Indialantic"/>
    <m/>
    <m/>
    <m/>
    <n v="0"/>
    <n v="1"/>
    <n v="1.76411523741473"/>
    <n v="0.25925922800397999"/>
    <n v="710.01119725925503"/>
    <m/>
    <n v="-1"/>
    <n v="-1"/>
    <n v="-1"/>
    <n v="-1"/>
    <n v="0"/>
    <m/>
    <m/>
    <s v="North IRL B"/>
    <n v="-1"/>
    <m/>
    <m/>
    <n v="579"/>
    <x v="0"/>
    <m/>
    <x v="0"/>
    <n v="132.71029999999999"/>
    <n v="158.10192340924101"/>
    <n v="745.81897424207"/>
    <n v="0.57584038709999996"/>
  </r>
  <r>
    <n v="550000"/>
    <n v="900000"/>
    <n v="900000"/>
    <x v="1"/>
    <x v="1"/>
    <s v="IR8-11"/>
    <s v="62-304.520 (6), F.A.C."/>
    <n v="0.36"/>
    <n v="0.48"/>
    <s v="Town of Indialantic"/>
    <n v="0.16192732675512"/>
    <n v="3852.5613759350799"/>
    <n v="9.5721902029115498"/>
    <n v="1.4067554033210199"/>
    <n v="1.5499991707490699"/>
    <n v="0.22779214185810001"/>
    <n v="623.83496476521896"/>
    <n v="1210"/>
    <s v="Fixed Single Family Units"/>
    <n v="1210"/>
    <s v="Town of Indialantic              Brevard County"/>
    <s v="Town of Indialantic"/>
    <m/>
    <m/>
    <m/>
    <n v="0"/>
    <n v="1"/>
    <n v="1.5499991707490699"/>
    <n v="0.22779214185810001"/>
    <n v="623.83496476521896"/>
    <m/>
    <n v="-1"/>
    <n v="-1"/>
    <n v="-1"/>
    <n v="-1"/>
    <n v="0"/>
    <m/>
    <m/>
    <s v="North IRL B"/>
    <n v="-1"/>
    <m/>
    <m/>
    <n v="579"/>
    <x v="0"/>
    <m/>
    <x v="0"/>
    <n v="132.71029999999999"/>
    <n v="104.782998174912"/>
    <n v="655.29664224104397"/>
    <n v="0.50594887649999998"/>
  </r>
  <r>
    <n v="550000"/>
    <n v="900000"/>
    <n v="900000"/>
    <x v="1"/>
    <x v="1"/>
    <s v="IR8-11"/>
    <s v="62-304.520 (6), F.A.C."/>
    <n v="0.36"/>
    <n v="0.48"/>
    <s v="Town of Indialantic"/>
    <n v="1.283891948435E-2"/>
    <n v="3852.5613759350799"/>
    <n v="9.5721902029115498"/>
    <n v="1.4067554033210199"/>
    <n v="0.12289657930414"/>
    <n v="1.806121935742E-2"/>
    <n v="49.462725314178002"/>
    <n v="1210"/>
    <s v="Fixed Single Family Units"/>
    <n v="1210"/>
    <s v="Town of Indialantic              Brevard County"/>
    <s v="Town of Indialantic"/>
    <m/>
    <m/>
    <m/>
    <n v="0"/>
    <n v="1"/>
    <n v="0.12289657930414"/>
    <n v="1.806121935742E-2"/>
    <n v="49.462725314179202"/>
    <m/>
    <n v="-1"/>
    <n v="-1"/>
    <n v="-1"/>
    <n v="-1"/>
    <n v="0"/>
    <m/>
    <m/>
    <s v="North IRL B"/>
    <n v="-1"/>
    <m/>
    <m/>
    <n v="579"/>
    <x v="0"/>
    <m/>
    <x v="0"/>
    <n v="132.71029999999999"/>
    <n v="32.496112345171099"/>
    <n v="51.957263771951801"/>
    <n v="4.0115754500000003E-2"/>
  </r>
  <r>
    <n v="550000"/>
    <n v="900000"/>
    <n v="900000"/>
    <x v="1"/>
    <x v="1"/>
    <s v="IR8-11"/>
    <s v="62-304.520 (6), F.A.C."/>
    <n v="0.36"/>
    <n v="0.48"/>
    <s v="Town of Indialantic"/>
    <n v="0.25470928179767999"/>
    <n v="3852.5613759350799"/>
    <n v="9.5721902029115498"/>
    <n v="1.4067554033210199"/>
    <n v="2.4381256918143901"/>
    <n v="0.35831365844489999"/>
    <n v="981.28314114590796"/>
    <n v="1210"/>
    <s v="Fixed Single Family Units"/>
    <n v="1210"/>
    <s v="Town of Indialantic              Brevard County"/>
    <s v="Town of Indialantic"/>
    <m/>
    <m/>
    <m/>
    <n v="0"/>
    <n v="1"/>
    <n v="2.4381256918143901"/>
    <n v="0.35831365844489999"/>
    <n v="981.28314114590796"/>
    <m/>
    <n v="-1"/>
    <n v="-1"/>
    <n v="-1"/>
    <n v="-1"/>
    <n v="0"/>
    <m/>
    <m/>
    <s v="North IRL B"/>
    <n v="-1"/>
    <m/>
    <m/>
    <n v="579"/>
    <x v="0"/>
    <m/>
    <x v="0"/>
    <n v="132.71029999999999"/>
    <n v="126.559213688429"/>
    <n v="1030.7718928878301"/>
    <n v="0.79585007389999995"/>
  </r>
  <r>
    <n v="550000"/>
    <n v="900000"/>
    <n v="900000"/>
    <x v="1"/>
    <x v="1"/>
    <s v="IR8-11"/>
    <s v="62-304.520 (6), F.A.C."/>
    <n v="0.36"/>
    <n v="0.48"/>
    <s v="Town of Indialantic"/>
    <n v="1.72966304736E-3"/>
    <n v="3852.5613759350799"/>
    <n v="9.5721902029115498"/>
    <n v="1.4067554033210199"/>
    <n v="1.655666367631E-2"/>
    <n v="2.4332128378000001E-3"/>
    <n v="6.6636330496567302"/>
    <n v="1210"/>
    <s v="Fixed Single Family Units"/>
    <n v="1210"/>
    <s v="Town of Indialantic              Brevard County"/>
    <s v="Town of Indialantic"/>
    <m/>
    <m/>
    <m/>
    <n v="0"/>
    <n v="1"/>
    <n v="1.655666367631E-2"/>
    <n v="2.4332128378000001E-3"/>
    <n v="6.6636330496582703"/>
    <m/>
    <n v="-1"/>
    <n v="-1"/>
    <n v="-1"/>
    <n v="-1"/>
    <n v="0"/>
    <m/>
    <m/>
    <s v="North IRL B"/>
    <n v="-1"/>
    <m/>
    <m/>
    <n v="579"/>
    <x v="0"/>
    <m/>
    <x v="0"/>
    <n v="132.71029999999999"/>
    <n v="15.0382614706092"/>
    <n v="6.9996980118145897"/>
    <n v="5.4044063999999998E-3"/>
  </r>
  <r>
    <n v="550000"/>
    <n v="900000"/>
    <n v="900000"/>
    <x v="1"/>
    <x v="1"/>
    <s v="IR8-11"/>
    <s v="62-304.520 (6), F.A.C."/>
    <n v="0.36"/>
    <n v="0.48"/>
    <s v="Town of Indialantic"/>
    <n v="2.2623803097599998E-3"/>
    <n v="3852.5613759350799"/>
    <n v="9.5721902029115498"/>
    <n v="1.4067554033210199"/>
    <n v="2.1655934636409999E-2"/>
    <n v="3.1826157251300001E-3"/>
    <n v="8.7159589990843997"/>
    <n v="1210"/>
    <s v="Fixed Single Family Units"/>
    <n v="1210"/>
    <s v="Town of Indialantic              Brevard County"/>
    <s v="Town of Indialantic"/>
    <m/>
    <m/>
    <m/>
    <n v="0"/>
    <n v="1"/>
    <n v="2.1655934636409999E-2"/>
    <n v="3.1826157251300001E-3"/>
    <n v="8.7159589990835507"/>
    <m/>
    <n v="-1"/>
    <n v="-1"/>
    <n v="-1"/>
    <n v="-1"/>
    <n v="0"/>
    <m/>
    <m/>
    <s v="North IRL B"/>
    <n v="-1"/>
    <m/>
    <m/>
    <n v="579"/>
    <x v="0"/>
    <m/>
    <x v="0"/>
    <n v="132.71029999999999"/>
    <n v="17.243454769500399"/>
    <n v="9.1555282864910001"/>
    <n v="7.0689042999999997E-3"/>
  </r>
  <r>
    <n v="550000"/>
    <n v="900000"/>
    <n v="900000"/>
    <x v="1"/>
    <x v="1"/>
    <s v="IR8-11"/>
    <s v="62-304.520 (6), F.A.C."/>
    <n v="0.36"/>
    <n v="0.48"/>
    <s v="Town of Indialantic"/>
    <n v="0.21811721019543001"/>
    <n v="3852.5613760786"/>
    <n v="9.5721902032681392"/>
    <n v="1.40675540337343"/>
    <n v="2.0878594225969498"/>
    <n v="0.30683756401117002"/>
    <n v="840.30993945696298"/>
    <n v="1200"/>
    <s v="Residential, Medium Density-Two-five dwellingunits per acre"/>
    <n v="1200"/>
    <s v="Town of Indialantic              Brevard County"/>
    <s v="Town of Indialantic"/>
    <m/>
    <m/>
    <m/>
    <n v="0"/>
    <n v="1"/>
    <n v="2.0878594225969498"/>
    <n v="0.30683756401117002"/>
    <n v="840.30993945696298"/>
    <m/>
    <n v="-1"/>
    <n v="-1"/>
    <n v="-1"/>
    <n v="-1"/>
    <n v="0"/>
    <m/>
    <m/>
    <s v="North IRL B"/>
    <n v="-1"/>
    <m/>
    <m/>
    <n v="579"/>
    <x v="0"/>
    <m/>
    <x v="0"/>
    <n v="132.71029999999999"/>
    <n v="135.51946955821299"/>
    <n v="882.68903291537902"/>
    <n v="0.68151657700000001"/>
  </r>
  <r>
    <n v="550000"/>
    <n v="900000"/>
    <n v="900000"/>
    <x v="1"/>
    <x v="1"/>
    <s v="IR8-11"/>
    <s v="62-304.520 (6), F.A.C."/>
    <n v="0.36"/>
    <n v="0.48"/>
    <s v="Town of Indialantic"/>
    <n v="0.13779893486666001"/>
    <n v="3852.5613760786"/>
    <n v="9.5721902032681392"/>
    <n v="1.40675540337343"/>
    <n v="1.31903761435143"/>
    <n v="0.19384939620277"/>
    <n v="530.87885413207005"/>
    <n v="1210"/>
    <s v="Fixed Single Family Units"/>
    <n v="1210"/>
    <s v="Town of Indialantic              Brevard County"/>
    <s v="Town of Indialantic"/>
    <m/>
    <m/>
    <m/>
    <n v="0"/>
    <n v="1"/>
    <n v="1.31903761435143"/>
    <n v="0.19384939620277"/>
    <n v="530.87885413207005"/>
    <m/>
    <n v="-1"/>
    <n v="-1"/>
    <n v="-1"/>
    <n v="-1"/>
    <n v="0"/>
    <m/>
    <m/>
    <s v="North IRL B"/>
    <n v="-1"/>
    <m/>
    <m/>
    <n v="579"/>
    <x v="0"/>
    <m/>
    <x v="0"/>
    <n v="132.71029999999999"/>
    <n v="100.01439799489199"/>
    <n v="557.65250456502804"/>
    <n v="0.43055868139999998"/>
  </r>
  <r>
    <n v="550000"/>
    <n v="900000"/>
    <n v="900000"/>
    <x v="1"/>
    <x v="1"/>
    <s v="IR8-11"/>
    <s v="62-304.520 (6), F.A.C."/>
    <n v="0.36"/>
    <n v="0.48"/>
    <s v="Town of Indialantic"/>
    <n v="2.3259929657330002E-2"/>
    <n v="3852.5613760786"/>
    <n v="9.5721902032681392"/>
    <n v="1.40675540337343"/>
    <n v="0.22264847079462999"/>
    <n v="3.2721031727539998E-2"/>
    <n v="89.610306608150196"/>
    <n v="1210"/>
    <s v="Fixed Single Family Units"/>
    <n v="1210"/>
    <s v="Town of Indialantic              Brevard County"/>
    <s v="Town of Indialantic"/>
    <m/>
    <m/>
    <m/>
    <n v="0"/>
    <n v="1"/>
    <n v="0.22264847079462999"/>
    <n v="3.2721031727539998E-2"/>
    <n v="89.610306608148704"/>
    <m/>
    <n v="-1"/>
    <n v="-1"/>
    <n v="-1"/>
    <n v="-1"/>
    <n v="0"/>
    <m/>
    <m/>
    <s v="North IRL B"/>
    <n v="-1"/>
    <m/>
    <m/>
    <n v="579"/>
    <x v="0"/>
    <m/>
    <x v="0"/>
    <n v="132.71029999999999"/>
    <n v="48.757502206412298"/>
    <n v="94.129595718352704"/>
    <n v="7.2676647699999999E-2"/>
  </r>
  <r>
    <n v="550000"/>
    <n v="900000"/>
    <n v="900000"/>
    <x v="1"/>
    <x v="1"/>
    <s v="IR8-11"/>
    <s v="62-304.520 (6), F.A.C."/>
    <n v="0.36"/>
    <n v="0.48"/>
    <s v="Town of Indialantic"/>
    <n v="1.424991805714E-2"/>
    <n v="3852.5613760786"/>
    <n v="9.5721902032681392"/>
    <n v="1.40675540337343"/>
    <n v="0.13640292602393"/>
    <n v="2.004614922451E-2"/>
    <n v="54.898683919226499"/>
    <n v="1210"/>
    <s v="Fixed Single Family Units"/>
    <n v="1210"/>
    <s v="Town of Indialantic              Brevard County"/>
    <s v="Town of Indialantic"/>
    <m/>
    <m/>
    <m/>
    <n v="0"/>
    <n v="1"/>
    <n v="0.13640292602393"/>
    <n v="2.004614922451E-2"/>
    <n v="54.898683919227302"/>
    <m/>
    <n v="-1"/>
    <n v="-1"/>
    <n v="-1"/>
    <n v="-1"/>
    <n v="0"/>
    <m/>
    <m/>
    <s v="North IRL B"/>
    <n v="-1"/>
    <m/>
    <m/>
    <n v="579"/>
    <x v="0"/>
    <m/>
    <x v="0"/>
    <n v="132.71029999999999"/>
    <n v="43.166816273610202"/>
    <n v="57.667372408215499"/>
    <n v="4.45244801E-2"/>
  </r>
  <r>
    <n v="550000"/>
    <n v="900000"/>
    <n v="900000"/>
    <x v="1"/>
    <x v="1"/>
    <s v="IR8-11"/>
    <s v="62-304.520 (6), F.A.C."/>
    <n v="0.36"/>
    <n v="0.48"/>
    <s v="Town of Indialantic"/>
    <n v="1.5714314172950002E-2"/>
    <n v="3852.5613760786"/>
    <n v="9.5721902032681392"/>
    <n v="1.40675540337343"/>
    <n v="0.15042040417739"/>
    <n v="2.21061963731E-2"/>
    <n v="60.540359834275598"/>
    <n v="1210"/>
    <s v="Fixed Single Family Units"/>
    <n v="1210"/>
    <s v="Town of Indialantic              Brevard County"/>
    <s v="Town of Indialantic"/>
    <m/>
    <m/>
    <m/>
    <n v="0"/>
    <n v="1"/>
    <n v="0.15042040417739"/>
    <n v="2.21061963731E-2"/>
    <n v="60.540359834274099"/>
    <m/>
    <n v="-1"/>
    <n v="-1"/>
    <n v="-1"/>
    <n v="-1"/>
    <n v="0"/>
    <m/>
    <m/>
    <s v="North IRL B"/>
    <n v="-1"/>
    <m/>
    <m/>
    <n v="579"/>
    <x v="0"/>
    <m/>
    <x v="0"/>
    <n v="132.71029999999999"/>
    <n v="46.897971472016799"/>
    <n v="63.593573234416297"/>
    <n v="4.91000485E-2"/>
  </r>
  <r>
    <n v="550000"/>
    <n v="900000"/>
    <n v="900000"/>
    <x v="1"/>
    <x v="1"/>
    <s v="IR8-11"/>
    <s v="62-304.520 (6), F.A.C."/>
    <n v="0.36"/>
    <n v="0.48"/>
    <s v="Town of Indialantic"/>
    <n v="0.20773779604716"/>
    <n v="3852.5613760786"/>
    <n v="9.5721902032681392"/>
    <n v="1.40675540337343"/>
    <n v="1.98850569617115"/>
    <n v="0.29223626707423001"/>
    <n v="800.32260940298704"/>
    <n v="1210"/>
    <s v="Fixed Single Family Units"/>
    <n v="1210"/>
    <s v="Town of Indialantic              Brevard County"/>
    <s v="Town of Indialantic"/>
    <m/>
    <m/>
    <m/>
    <n v="0"/>
    <n v="1"/>
    <n v="1.98850569617115"/>
    <n v="0.29223626707423001"/>
    <n v="800.32260940298704"/>
    <m/>
    <n v="-1"/>
    <n v="-1"/>
    <n v="-1"/>
    <n v="-1"/>
    <n v="0"/>
    <m/>
    <m/>
    <s v="North IRL B"/>
    <n v="-1"/>
    <m/>
    <m/>
    <n v="579"/>
    <x v="0"/>
    <m/>
    <x v="0"/>
    <n v="132.71029999999999"/>
    <n v="115.281970512436"/>
    <n v="840.68503410867504"/>
    <n v="0.64908565240000005"/>
  </r>
  <r>
    <n v="550000"/>
    <n v="900000"/>
    <n v="900000"/>
    <x v="1"/>
    <x v="1"/>
    <s v="IR8-11"/>
    <s v="62-304.520 (6), F.A.C."/>
    <n v="0.36"/>
    <n v="0.48"/>
    <s v="Town of Indialantic"/>
    <n v="8.8535055616000002E-4"/>
    <n v="3852.5613760786"/>
    <n v="9.5721902032681392"/>
    <n v="1.40675540337343"/>
    <n v="8.4747439201299998E-3"/>
    <n v="1.2454716787499999E-3"/>
    <n v="3.41086735695173"/>
    <n v="1210"/>
    <s v="Fixed Single Family Units"/>
    <n v="1210"/>
    <s v="Town of Indialantic              Brevard County"/>
    <s v="Town of Indialantic"/>
    <m/>
    <m/>
    <m/>
    <n v="0"/>
    <n v="1"/>
    <n v="8.4747439201299998E-3"/>
    <n v="1.2454716787499999E-3"/>
    <n v="3.4108673569521599"/>
    <m/>
    <n v="-1"/>
    <n v="-1"/>
    <n v="-1"/>
    <n v="-1"/>
    <n v="0"/>
    <m/>
    <m/>
    <s v="North IRL B"/>
    <n v="-1"/>
    <m/>
    <m/>
    <n v="579"/>
    <x v="0"/>
    <m/>
    <x v="0"/>
    <n v="132.71029999999999"/>
    <n v="10.751674322765201"/>
    <n v="3.5828865842719599"/>
    <n v="2.7663157999999999E-3"/>
  </r>
  <r>
    <n v="550000"/>
    <n v="900000"/>
    <n v="900000"/>
    <x v="1"/>
    <x v="1"/>
    <s v="IR8-11"/>
    <s v="62-304.520 (6), F.A.C."/>
    <n v="0.36"/>
    <n v="0.48"/>
    <s v="Town of Indialantic"/>
    <n v="0.19171518220218001"/>
    <n v="3953.55423701053"/>
    <n v="10.4170036255484"/>
    <n v="1.4066543137758301"/>
    <n v="1.99709774807282"/>
    <n v="0.26967698806101997"/>
    <n v="757.95637089469005"/>
    <n v="1400"/>
    <s v="Commercial and Services"/>
    <n v="1400"/>
    <s v="Town of Indialantic              Brevard County"/>
    <s v="Town of Indialantic"/>
    <m/>
    <m/>
    <m/>
    <n v="0"/>
    <n v="1"/>
    <n v="1.99709774807282"/>
    <n v="0.26967698806101997"/>
    <n v="757.95637089469005"/>
    <m/>
    <n v="-1"/>
    <n v="-1"/>
    <n v="-1"/>
    <n v="-1"/>
    <n v="0"/>
    <m/>
    <m/>
    <s v="North IRL B"/>
    <n v="-1"/>
    <m/>
    <m/>
    <n v="579"/>
    <x v="0"/>
    <m/>
    <x v="0"/>
    <n v="132.71029999999999"/>
    <n v="139.37423690433801"/>
    <n v="775.84381636649402"/>
    <n v="0.61472536160000002"/>
  </r>
  <r>
    <n v="550000"/>
    <n v="900000"/>
    <n v="900000"/>
    <x v="1"/>
    <x v="1"/>
    <s v="IR8-11"/>
    <s v="62-304.520 (6), F.A.C."/>
    <n v="0.36"/>
    <n v="0.48"/>
    <s v="Town of Indialantic"/>
    <n v="7.2485880691659996E-2"/>
    <n v="3953.55423701053"/>
    <n v="10.4170036255484"/>
    <n v="1.4066543137758301"/>
    <n v="0.75508568196611003"/>
    <n v="0.10196257676275999"/>
    <n v="286.57686073195998"/>
    <n v="1200"/>
    <s v="Residential, Medium Density-Two-five dwellingunits per acre"/>
    <n v="1200"/>
    <s v="Town of Indialantic              Brevard County"/>
    <s v="Town of Indialantic"/>
    <m/>
    <m/>
    <m/>
    <n v="0"/>
    <n v="1"/>
    <n v="0.75508568196611003"/>
    <n v="0.10196257676275999"/>
    <n v="286.57686073195902"/>
    <m/>
    <n v="-1"/>
    <n v="-1"/>
    <n v="-1"/>
    <n v="-1"/>
    <n v="0"/>
    <m/>
    <m/>
    <s v="North IRL B"/>
    <n v="-1"/>
    <m/>
    <m/>
    <n v="579"/>
    <x v="0"/>
    <m/>
    <x v="0"/>
    <n v="132.71029999999999"/>
    <n v="118.001172388508"/>
    <n v="293.33995181037199"/>
    <n v="0.23242243369999999"/>
  </r>
  <r>
    <n v="550000"/>
    <n v="900000"/>
    <n v="900000"/>
    <x v="1"/>
    <x v="1"/>
    <s v="IR8-11"/>
    <s v="62-304.520 (6), F.A.C."/>
    <n v="0.36"/>
    <n v="0.48"/>
    <s v="Town of Indialantic"/>
    <n v="9.4697094051090003E-2"/>
    <n v="3953.55423701053"/>
    <n v="10.4170036255484"/>
    <n v="1.4066543137758301"/>
    <n v="0.98645997205917002"/>
    <n v="0.13320607584901001"/>
    <n v="374.39009741829898"/>
    <n v="1410"/>
    <s v="Retail Sales and Services"/>
    <n v="1410"/>
    <s v="Town of Indialantic              Brevard County"/>
    <s v="Town of Indialantic"/>
    <m/>
    <m/>
    <m/>
    <n v="0"/>
    <n v="1"/>
    <n v="0.98645997205917002"/>
    <n v="0.13320607584901001"/>
    <n v="374.39009741829699"/>
    <m/>
    <n v="-1"/>
    <n v="-1"/>
    <n v="-1"/>
    <n v="-1"/>
    <n v="0"/>
    <m/>
    <m/>
    <s v="North IRL B"/>
    <n v="-1"/>
    <m/>
    <m/>
    <n v="579"/>
    <x v="0"/>
    <m/>
    <x v="0"/>
    <n v="132.71029999999999"/>
    <n v="83.727486724281206"/>
    <n v="383.22554324329701"/>
    <n v="0.30364160369999998"/>
  </r>
  <r>
    <n v="550000"/>
    <n v="900000"/>
    <n v="900000"/>
    <x v="1"/>
    <x v="1"/>
    <s v="IR8-11"/>
    <s v="62-304.520 (6), F.A.C."/>
    <n v="0.36"/>
    <n v="0.48"/>
    <s v="Town of Indialantic"/>
    <n v="1.172333986724E-2"/>
    <n v="3953.55423701053"/>
    <n v="10.4170036255484"/>
    <n v="1.4066543137758301"/>
    <n v="0.12212207390059"/>
    <n v="1.6490686596109999E-2"/>
    <n v="46.348860004049001"/>
    <n v="1410"/>
    <s v="Retail Sales and Services"/>
    <n v="1410"/>
    <s v="Town of Indialantic              Brevard County"/>
    <s v="Town of Indialantic"/>
    <m/>
    <m/>
    <m/>
    <n v="0"/>
    <n v="1"/>
    <n v="0.12212207390059"/>
    <n v="1.6490686596109999E-2"/>
    <n v="52.122171769112903"/>
    <m/>
    <n v="-1"/>
    <n v="-1"/>
    <n v="-1"/>
    <n v="-1"/>
    <n v="0"/>
    <m/>
    <m/>
    <s v="North IRL B"/>
    <n v="-1"/>
    <m/>
    <m/>
    <n v="579"/>
    <x v="0"/>
    <m/>
    <x v="0"/>
    <n v="132.71029999999999"/>
    <n v="33.502850385610401"/>
    <n v="47.442673233724499"/>
    <n v="4.2272645400000003E-2"/>
  </r>
  <r>
    <n v="550000"/>
    <n v="900000"/>
    <n v="900000"/>
    <x v="1"/>
    <x v="1"/>
    <s v="IR8-11"/>
    <s v="62-304.520 (6), F.A.C."/>
    <n v="0.36"/>
    <n v="0.48"/>
    <s v="Town of Indialantic"/>
    <n v="9.3072862879450005E-2"/>
    <n v="3953.55423701053"/>
    <n v="10.4170036255484"/>
    <n v="1.4066543137758301"/>
    <n v="0.96954035005543004"/>
    <n v="0.13092134406483999"/>
    <n v="367.96861138776097"/>
    <n v="1410"/>
    <s v="Retail Sales and Services"/>
    <n v="1410"/>
    <s v="Town of Indialantic              Brevard County"/>
    <s v="Town of Indialantic"/>
    <m/>
    <m/>
    <m/>
    <n v="0"/>
    <n v="1"/>
    <n v="0.96954035005543004"/>
    <n v="0.13092134406483999"/>
    <n v="367.96861138776001"/>
    <m/>
    <n v="-1"/>
    <n v="-1"/>
    <n v="-1"/>
    <n v="-1"/>
    <n v="0"/>
    <m/>
    <m/>
    <s v="North IRL B"/>
    <n v="-1"/>
    <m/>
    <m/>
    <n v="579"/>
    <x v="0"/>
    <m/>
    <x v="0"/>
    <n v="132.71029999999999"/>
    <n v="95.9395595729505"/>
    <n v="376.65251289486702"/>
    <n v="0.29843358590000002"/>
  </r>
  <r>
    <n v="550000"/>
    <n v="900000"/>
    <n v="900000"/>
    <x v="1"/>
    <x v="1"/>
    <s v="IR8-11"/>
    <s v="62-304.520 (6), F.A.C."/>
    <n v="0.36"/>
    <n v="0.48"/>
    <s v="Town of Indialantic"/>
    <n v="0.14861356728871999"/>
    <n v="3953.55423701053"/>
    <n v="10.4170036255484"/>
    <n v="1.4066543137758301"/>
    <n v="1.54810806925228"/>
    <n v="0.20904791551228999"/>
    <n v="587.55179863157196"/>
    <n v="1410"/>
    <s v="Retail Sales and Services"/>
    <n v="1410"/>
    <s v="Town of Indialantic              Brevard County"/>
    <s v="Town of Indialantic"/>
    <m/>
    <m/>
    <m/>
    <n v="0"/>
    <n v="1"/>
    <n v="1.54810806925228"/>
    <n v="0.20904791551228999"/>
    <n v="587.55179863157196"/>
    <m/>
    <n v="-1"/>
    <n v="-1"/>
    <n v="-1"/>
    <n v="-1"/>
    <n v="0"/>
    <m/>
    <m/>
    <s v="North IRL B"/>
    <n v="-1"/>
    <m/>
    <m/>
    <n v="579"/>
    <x v="0"/>
    <m/>
    <x v="0"/>
    <n v="132.71029999999999"/>
    <n v="102.42710769308"/>
    <n v="601.41776923813495"/>
    <n v="0.47652213999999998"/>
  </r>
  <r>
    <n v="550000"/>
    <n v="900000"/>
    <n v="900000"/>
    <x v="1"/>
    <x v="1"/>
    <s v="IR8-11"/>
    <s v="62-304.520 (6), F.A.C."/>
    <n v="0.36"/>
    <n v="0.48"/>
    <s v="Town of Indialantic"/>
    <n v="0.13880028077552001"/>
    <n v="3855.3464394254502"/>
    <n v="9.5785915888125608"/>
    <n v="1.40767849500098"/>
    <n v="1.3295112019612301"/>
    <n v="0.19538617034780001"/>
    <n v="535.12316827916197"/>
    <n v="1200"/>
    <s v="Residential, Medium Density-Two-five dwellingunits per acre"/>
    <n v="1200"/>
    <s v="Town of Indialantic              Brevard County"/>
    <s v="Town of Indialantic"/>
    <m/>
    <m/>
    <m/>
    <n v="0"/>
    <n v="1"/>
    <n v="1.3295112019612301"/>
    <n v="0.19538617034780001"/>
    <n v="535.12316827916197"/>
    <m/>
    <n v="-1"/>
    <n v="-1"/>
    <n v="-1"/>
    <n v="-1"/>
    <n v="0"/>
    <m/>
    <m/>
    <s v="North IRL B"/>
    <n v="-1"/>
    <m/>
    <m/>
    <n v="579"/>
    <x v="0"/>
    <m/>
    <x v="0"/>
    <n v="132.71029999999999"/>
    <n v="172.307580035716"/>
    <n v="561.70480768734399"/>
    <n v="0.43400094750000001"/>
  </r>
  <r>
    <n v="550000"/>
    <n v="900000"/>
    <n v="900000"/>
    <x v="1"/>
    <x v="1"/>
    <s v="IR8-11"/>
    <s v="62-304.520 (6), F.A.C."/>
    <n v="0.36"/>
    <n v="0.48"/>
    <s v="Town of Indialantic"/>
    <n v="0.29298744165404"/>
    <n v="3855.3464394254502"/>
    <n v="9.5785915888125608"/>
    <n v="1.40767849500098"/>
    <n v="2.8064070442551698"/>
    <n v="0.41243212092176001"/>
    <n v="1129.5680899772999"/>
    <n v="1210"/>
    <s v="Fixed Single Family Units"/>
    <n v="1210"/>
    <s v="Town of Indialantic              Brevard County"/>
    <s v="Town of Indialantic"/>
    <m/>
    <m/>
    <m/>
    <n v="0"/>
    <n v="1"/>
    <n v="2.8064070442551698"/>
    <n v="0.41243212092176001"/>
    <n v="1129.5680899772999"/>
    <m/>
    <n v="-1"/>
    <n v="-1"/>
    <n v="-1"/>
    <n v="-1"/>
    <n v="0"/>
    <m/>
    <m/>
    <s v="North IRL B"/>
    <n v="-1"/>
    <m/>
    <m/>
    <n v="579"/>
    <x v="0"/>
    <m/>
    <x v="0"/>
    <n v="132.71029999999999"/>
    <n v="138.48835601514699"/>
    <n v="1185.6781099402201"/>
    <n v="0.91611361719999995"/>
  </r>
  <r>
    <n v="550000"/>
    <n v="900000"/>
    <n v="900000"/>
    <x v="1"/>
    <x v="1"/>
    <s v="IR8-11"/>
    <s v="62-304.520 (6), F.A.C."/>
    <n v="0.36"/>
    <n v="0.48"/>
    <s v="Town of Indialantic"/>
    <n v="0.10521919154956"/>
    <n v="3855.3464394254502"/>
    <n v="9.5785915888125608"/>
    <n v="1.40767849500098"/>
    <n v="1.0078516631582899"/>
    <n v="0.14811479320570001"/>
    <n v="405.656435499829"/>
    <n v="1210"/>
    <s v="Fixed Single Family Units"/>
    <n v="1210"/>
    <s v="Town of Indialantic              Brevard County"/>
    <s v="Town of Indialantic"/>
    <m/>
    <m/>
    <m/>
    <n v="0"/>
    <n v="1"/>
    <n v="1.0078516631582899"/>
    <n v="0.14811479320570001"/>
    <n v="405.656435499829"/>
    <m/>
    <n v="-1"/>
    <n v="-1"/>
    <n v="-1"/>
    <n v="-1"/>
    <n v="0"/>
    <m/>
    <m/>
    <s v="North IRL B"/>
    <n v="-1"/>
    <m/>
    <m/>
    <n v="579"/>
    <x v="0"/>
    <m/>
    <x v="0"/>
    <n v="132.71029999999999"/>
    <n v="96.425574361429895"/>
    <n v="425.80696108208201"/>
    <n v="0.32899954219999999"/>
  </r>
  <r>
    <n v="550000"/>
    <n v="900000"/>
    <n v="900000"/>
    <x v="1"/>
    <x v="1"/>
    <s v="IR8-11"/>
    <s v="62-304.520 (6), F.A.C."/>
    <n v="0.36"/>
    <n v="0.48"/>
    <s v="Town of Indialantic"/>
    <n v="1.499677905945E-2"/>
    <n v="3855.3464394254502"/>
    <n v="9.5785915888125608"/>
    <n v="1.40767849500098"/>
    <n v="0.14364802175821001"/>
    <n v="2.1110643376279999E-2"/>
    <n v="57.817778749735503"/>
    <n v="1210"/>
    <s v="Fixed Single Family Units"/>
    <n v="1210"/>
    <s v="Town of Indialantic              Brevard County"/>
    <s v="Town of Indialantic"/>
    <m/>
    <m/>
    <m/>
    <n v="0"/>
    <n v="1"/>
    <n v="0.14364802175821001"/>
    <n v="2.1110643376279999E-2"/>
    <n v="57.8177787497374"/>
    <m/>
    <n v="-1"/>
    <n v="-1"/>
    <n v="-1"/>
    <n v="-1"/>
    <n v="0"/>
    <m/>
    <m/>
    <s v="North IRL B"/>
    <n v="-1"/>
    <m/>
    <m/>
    <n v="579"/>
    <x v="0"/>
    <m/>
    <x v="0"/>
    <n v="132.71029999999999"/>
    <n v="38.3579140628242"/>
    <n v="60.6898116520874"/>
    <n v="4.6891953600000001E-2"/>
  </r>
  <r>
    <n v="550000"/>
    <n v="900000"/>
    <n v="900000"/>
    <x v="1"/>
    <x v="1"/>
    <s v="IR8-11"/>
    <s v="62-304.520 (6), F.A.C."/>
    <n v="0.36"/>
    <n v="0.48"/>
    <s v="Town of Indialantic"/>
    <n v="6.5759760698359995E-2"/>
    <n v="3855.3464394254502"/>
    <n v="9.5785915888125608"/>
    <n v="1.40767849500098"/>
    <n v="0.62988589070765"/>
    <n v="9.256860097149E-2"/>
    <n v="253.52665926590001"/>
    <n v="1210"/>
    <s v="Fixed Single Family Units"/>
    <n v="1210"/>
    <s v="Town of Indialantic              Brevard County"/>
    <s v="Town of Indialantic"/>
    <m/>
    <m/>
    <m/>
    <n v="0"/>
    <n v="1"/>
    <n v="0.62988589070765"/>
    <n v="9.256860097149E-2"/>
    <n v="253.52665926590001"/>
    <m/>
    <n v="-1"/>
    <n v="-1"/>
    <n v="-1"/>
    <n v="-1"/>
    <n v="0"/>
    <m/>
    <m/>
    <s v="North IRL B"/>
    <n v="-1"/>
    <m/>
    <m/>
    <n v="579"/>
    <x v="0"/>
    <m/>
    <x v="0"/>
    <n v="132.71029999999999"/>
    <n v="80.121685865080195"/>
    <n v="266.120309917653"/>
    <n v="0.20561772850000001"/>
  </r>
  <r>
    <n v="550000"/>
    <n v="900000"/>
    <n v="900000"/>
    <x v="1"/>
    <x v="1"/>
    <s v="IR8-11"/>
    <s v="62-304.520 (6), F.A.C."/>
    <n v="0.36"/>
    <n v="0.48"/>
    <s v="Town of Indialantic"/>
    <n v="0.29448249983007002"/>
    <n v="3852.56137521749"/>
    <n v="9.5721902011285902"/>
    <n v="1.4067554030589899"/>
    <n v="2.8188424992773"/>
    <n v="0.41426484774228001"/>
    <n v="1134.51190452284"/>
    <n v="1200"/>
    <s v="Residential, Medium Density-Two-five dwellingunits per acre"/>
    <n v="1200"/>
    <s v="Town of Indialantic              Brevard County"/>
    <s v="Town of Indialantic"/>
    <m/>
    <m/>
    <m/>
    <n v="0"/>
    <n v="1"/>
    <n v="2.8188424992773"/>
    <n v="0.41426484774228001"/>
    <n v="1134.51190452284"/>
    <m/>
    <n v="-1"/>
    <n v="-1"/>
    <n v="-1"/>
    <n v="-1"/>
    <n v="0"/>
    <m/>
    <m/>
    <s v="North IRL B"/>
    <n v="-1"/>
    <m/>
    <m/>
    <n v="579"/>
    <x v="0"/>
    <m/>
    <x v="0"/>
    <n v="132.71029999999999"/>
    <n v="193.06349376658201"/>
    <n v="1191.7283957217501"/>
    <n v="0.92012319909999996"/>
  </r>
  <r>
    <n v="550000"/>
    <n v="900000"/>
    <n v="900000"/>
    <x v="1"/>
    <x v="1"/>
    <s v="IR8-11"/>
    <s v="62-304.520 (6), F.A.C."/>
    <n v="0.36"/>
    <n v="0.48"/>
    <s v="Town of Indialantic"/>
    <n v="7.7910724722310004E-2"/>
    <n v="3852.56137521749"/>
    <n v="9.5721902011285902"/>
    <n v="1.4067554030589899"/>
    <n v="0.74577627574980998"/>
    <n v="0.10960133295936"/>
    <n v="300.15584878040801"/>
    <n v="1210"/>
    <s v="Fixed Single Family Units"/>
    <n v="1210"/>
    <s v="Town of Indialantic              Brevard County"/>
    <s v="Town of Indialantic"/>
    <m/>
    <m/>
    <m/>
    <n v="0"/>
    <n v="1"/>
    <n v="0.74577627574980998"/>
    <n v="0.10960133295936"/>
    <n v="300.15584878040897"/>
    <m/>
    <n v="-1"/>
    <n v="-1"/>
    <n v="-1"/>
    <n v="-1"/>
    <n v="0"/>
    <m/>
    <m/>
    <s v="North IRL B"/>
    <n v="-1"/>
    <m/>
    <m/>
    <n v="579"/>
    <x v="0"/>
    <m/>
    <x v="0"/>
    <n v="132.71029999999999"/>
    <n v="85.990023115456395"/>
    <n v="315.29351671635601"/>
    <n v="0.24343540050000001"/>
  </r>
  <r>
    <n v="550000"/>
    <n v="900000"/>
    <n v="900000"/>
    <x v="1"/>
    <x v="1"/>
    <s v="IR8-11"/>
    <s v="62-304.520 (6), F.A.C."/>
    <n v="0.36"/>
    <n v="0.48"/>
    <s v="Town of Indialantic"/>
    <n v="2.6670596768200001E-3"/>
    <n v="3852.56137521749"/>
    <n v="9.5721902011285902"/>
    <n v="1.4067554030589899"/>
    <n v="2.5529602504339999E-2"/>
    <n v="3.75190061065E-3"/>
    <n v="10.2750110963437"/>
    <n v="1210"/>
    <s v="Fixed Single Family Units"/>
    <n v="1210"/>
    <s v="Town of Indialantic              Brevard County"/>
    <s v="Town of Indialantic"/>
    <m/>
    <m/>
    <m/>
    <n v="0"/>
    <n v="1"/>
    <n v="2.5529602504339999E-2"/>
    <n v="3.75190061065E-3"/>
    <n v="10.2750110963454"/>
    <m/>
    <n v="-1"/>
    <n v="-1"/>
    <n v="-1"/>
    <n v="-1"/>
    <n v="0"/>
    <m/>
    <m/>
    <s v="North IRL B"/>
    <n v="-1"/>
    <m/>
    <m/>
    <n v="579"/>
    <x v="0"/>
    <m/>
    <x v="0"/>
    <n v="132.71029999999999"/>
    <n v="13.334023853583"/>
    <n v="10.793207582093199"/>
    <n v="8.3333422999999993E-3"/>
  </r>
  <r>
    <n v="550000"/>
    <n v="900000"/>
    <n v="900000"/>
    <x v="1"/>
    <x v="1"/>
    <s v="IR8-11"/>
    <s v="62-304.520 (6), F.A.C."/>
    <n v="0.36"/>
    <n v="0.48"/>
    <s v="Town of Indialantic"/>
    <n v="3.2628712454699999E-3"/>
    <n v="3852.56137521749"/>
    <n v="9.5721902011285902"/>
    <n v="1.4067554030589899"/>
    <n v="3.1232824163459998E-2"/>
    <n v="4.5900617540499998E-3"/>
    <n v="12.570411732617"/>
    <n v="1210"/>
    <s v="Fixed Single Family Units"/>
    <n v="1210"/>
    <s v="Town of Indialantic              Brevard County"/>
    <s v="Town of Indialantic"/>
    <m/>
    <m/>
    <m/>
    <n v="0"/>
    <n v="1"/>
    <n v="3.1232824163459998E-2"/>
    <n v="4.5900617540499998E-3"/>
    <n v="12.570411732617201"/>
    <m/>
    <n v="-1"/>
    <n v="-1"/>
    <n v="-1"/>
    <n v="-1"/>
    <n v="0"/>
    <m/>
    <m/>
    <s v="North IRL B"/>
    <n v="-1"/>
    <m/>
    <m/>
    <n v="579"/>
    <x v="0"/>
    <m/>
    <x v="0"/>
    <n v="132.71029999999999"/>
    <n v="22.1285792464226"/>
    <n v="13.2043714552068"/>
    <n v="1.01949811E-2"/>
  </r>
  <r>
    <n v="550000"/>
    <n v="900000"/>
    <n v="900000"/>
    <x v="1"/>
    <x v="1"/>
    <s v="IR8-11"/>
    <s v="62-304.520 (6), F.A.C."/>
    <n v="0.36"/>
    <n v="0.48"/>
    <s v="Town of Indialantic"/>
    <n v="0.22427987196176999"/>
    <n v="3852.56137521749"/>
    <n v="9.5721902011285902"/>
    <n v="1.4067554030589899"/>
    <n v="2.1468495927028401"/>
    <n v="0.31550692167959998"/>
    <n v="864.05197195864298"/>
    <n v="1210"/>
    <s v="Fixed Single Family Units"/>
    <n v="1210"/>
    <s v="Town of Indialantic              Brevard County"/>
    <s v="Town of Indialantic"/>
    <m/>
    <m/>
    <m/>
    <n v="0"/>
    <n v="1"/>
    <n v="2.1468495927028401"/>
    <n v="0.31550692167959998"/>
    <n v="864.05197195864298"/>
    <m/>
    <n v="-1"/>
    <n v="-1"/>
    <n v="-1"/>
    <n v="-1"/>
    <n v="0"/>
    <m/>
    <m/>
    <s v="North IRL B"/>
    <n v="-1"/>
    <m/>
    <m/>
    <n v="579"/>
    <x v="0"/>
    <m/>
    <x v="0"/>
    <n v="132.71029999999999"/>
    <n v="119.99700646278799"/>
    <n v="907.62844026354105"/>
    <n v="0.70077207779999995"/>
  </r>
  <r>
    <n v="550000"/>
    <n v="900000"/>
    <n v="900000"/>
    <x v="1"/>
    <x v="1"/>
    <s v="IR8-11"/>
    <s v="62-304.520 (6), F.A.C."/>
    <n v="0.36"/>
    <n v="0.48"/>
    <s v="Town of Indialantic"/>
    <n v="1.516042620843E-2"/>
    <n v="3852.56137521749"/>
    <n v="9.5721902011285902"/>
    <n v="1.4067554030589899"/>
    <n v="0.14511848319729001"/>
    <n v="2.1327011481390001E-2"/>
    <n v="58.406472442443899"/>
    <n v="1210"/>
    <s v="Fixed Single Family Units"/>
    <n v="1210"/>
    <s v="Town of Indialantic              Brevard County"/>
    <s v="Town of Indialantic"/>
    <m/>
    <m/>
    <m/>
    <n v="0"/>
    <n v="1"/>
    <n v="0.14511848319729001"/>
    <n v="2.1327011481390001E-2"/>
    <n v="58.406472442444702"/>
    <m/>
    <n v="-1"/>
    <n v="-1"/>
    <n v="-1"/>
    <n v="-1"/>
    <n v="0"/>
    <m/>
    <m/>
    <s v="North IRL B"/>
    <n v="-1"/>
    <m/>
    <m/>
    <n v="579"/>
    <x v="0"/>
    <m/>
    <x v="0"/>
    <n v="132.71029999999999"/>
    <n v="46.257794756151696"/>
    <n v="61.352068167919299"/>
    <n v="4.7369401800000002E-2"/>
  </r>
  <r>
    <n v="550000"/>
    <n v="900000"/>
    <n v="900000"/>
    <x v="1"/>
    <x v="1"/>
    <s v="IR8-11"/>
    <s v="62-304.520 (6), F.A.C."/>
    <n v="0.36"/>
    <n v="0.48"/>
    <s v="Town of Indialantic"/>
    <n v="2.143784626429E-2"/>
    <n v="3854.7804929519998"/>
    <n v="9.5774916629202593"/>
    <n v="1.4075272860969099"/>
    <n v="0.20532079386728999"/>
    <n v="3.0174353572149998E-2"/>
    <n v="82.638191590523803"/>
    <n v="1200"/>
    <s v="Residential, Medium Density-Two-five dwellingunits per acre"/>
    <n v="1200"/>
    <s v="Town of Indialantic              Brevard County"/>
    <s v="Town of Indialantic"/>
    <m/>
    <m/>
    <m/>
    <n v="0"/>
    <n v="1"/>
    <n v="0.20532079386728999"/>
    <n v="3.0174353572149998E-2"/>
    <n v="985.59777507633999"/>
    <m/>
    <n v="-1"/>
    <n v="-1"/>
    <n v="-1"/>
    <n v="-1"/>
    <n v="0"/>
    <m/>
    <m/>
    <s v="North IRL B"/>
    <n v="-1"/>
    <m/>
    <m/>
    <n v="579"/>
    <x v="0"/>
    <m/>
    <x v="0"/>
    <n v="132.71029999999999"/>
    <n v="51.873274066809103"/>
    <n v="86.755885837102198"/>
    <n v="0.79934937149999996"/>
  </r>
  <r>
    <n v="550000"/>
    <n v="900000"/>
    <n v="900000"/>
    <x v="1"/>
    <x v="1"/>
    <s v="IR8-11"/>
    <s v="62-304.520 (6), F.A.C."/>
    <n v="0.36"/>
    <n v="0.48"/>
    <s v="Town of Indialantic"/>
    <n v="2.93225430833E-3"/>
    <n v="3854.7804929519998"/>
    <n v="9.5774916629202593"/>
    <n v="1.4075272860969099"/>
    <n v="2.808364119163E-2"/>
    <n v="4.1272279487500002E-3"/>
    <n v="11.3031967081403"/>
    <n v="1210"/>
    <s v="Fixed Single Family Units"/>
    <n v="1210"/>
    <s v="Town of Indialantic              Brevard County"/>
    <s v="Town of Indialantic"/>
    <m/>
    <m/>
    <m/>
    <n v="0"/>
    <n v="1"/>
    <n v="2.808364119163E-2"/>
    <n v="4.1272279487500002E-3"/>
    <n v="802.47718005730803"/>
    <m/>
    <n v="-1"/>
    <n v="-1"/>
    <n v="-1"/>
    <n v="-1"/>
    <n v="0"/>
    <m/>
    <m/>
    <s v="North IRL B"/>
    <n v="-1"/>
    <m/>
    <m/>
    <n v="579"/>
    <x v="0"/>
    <m/>
    <x v="0"/>
    <n v="132.71029999999999"/>
    <n v="20.656199299095402"/>
    <n v="11.8664121797921"/>
    <n v="0.6508330739"/>
  </r>
  <r>
    <n v="550000"/>
    <n v="900000"/>
    <n v="900000"/>
    <x v="1"/>
    <x v="1"/>
    <s v="IR8-11"/>
    <s v="62-304.520 (6), F.A.C."/>
    <n v="0.36"/>
    <n v="0.48"/>
    <s v="Town of Indialantic"/>
    <n v="0.21355825025842001"/>
    <n v="3860.0828652958398"/>
    <n v="9.5896964670744502"/>
    <n v="1.40928788474486"/>
    <n v="2.04795879801779"/>
    <n v="0.30096505477649999"/>
    <n v="824.352542565097"/>
    <n v="1200"/>
    <s v="Residential, Medium Density-Two-five dwellingunits per acre"/>
    <n v="1200"/>
    <s v="Town of Indialantic              Brevard County"/>
    <s v="Town of Indialantic"/>
    <m/>
    <m/>
    <m/>
    <n v="0"/>
    <n v="1"/>
    <n v="2.04795879801779"/>
    <n v="0.30096505477649999"/>
    <n v="824.352542565097"/>
    <m/>
    <n v="-1"/>
    <n v="-1"/>
    <n v="-1"/>
    <n v="-1"/>
    <n v="0"/>
    <m/>
    <m/>
    <s v="North IRL B"/>
    <n v="-1"/>
    <m/>
    <m/>
    <n v="579"/>
    <x v="0"/>
    <m/>
    <x v="0"/>
    <n v="132.71029999999999"/>
    <n v="140.75291161452901"/>
    <n v="864.23957661480301"/>
    <n v="0.66857464929999999"/>
  </r>
  <r>
    <n v="550000"/>
    <n v="900000"/>
    <n v="900000"/>
    <x v="1"/>
    <x v="1"/>
    <s v="IR8-11"/>
    <s v="62-304.520 (6), F.A.C."/>
    <n v="0.36"/>
    <n v="0.48"/>
    <s v="Town of Indialantic"/>
    <n v="2.8807429182409999E-2"/>
    <n v="3860.0828652958398"/>
    <n v="9.5896964670744502"/>
    <n v="1.40928788474486"/>
    <n v="0.27625450185613998"/>
    <n v="4.0597960937419998E-2"/>
    <n v="111.199063780279"/>
    <n v="1210"/>
    <s v="Fixed Single Family Units"/>
    <n v="1210"/>
    <s v="Town of Indialantic              Brevard County"/>
    <s v="Town of Indialantic"/>
    <m/>
    <m/>
    <m/>
    <n v="0"/>
    <n v="1"/>
    <n v="0.27625450185613998"/>
    <n v="4.0597960937419998E-2"/>
    <n v="111.19906378028099"/>
    <m/>
    <n v="-1"/>
    <n v="-1"/>
    <n v="-1"/>
    <n v="-1"/>
    <n v="0"/>
    <m/>
    <m/>
    <s v="North IRL B"/>
    <n v="-1"/>
    <m/>
    <m/>
    <n v="579"/>
    <x v="0"/>
    <m/>
    <x v="0"/>
    <n v="132.71029999999999"/>
    <n v="63.722907093477197"/>
    <n v="116.579529799707"/>
    <n v="9.0185777600000003E-2"/>
  </r>
  <r>
    <n v="550000"/>
    <n v="900000"/>
    <n v="900000"/>
    <x v="1"/>
    <x v="1"/>
    <s v="IR8-11"/>
    <s v="62-304.520 (6), F.A.C."/>
    <n v="0.36"/>
    <n v="0.48"/>
    <s v="Town of Indialantic"/>
    <n v="0.18700639368670999"/>
    <n v="3860.0828652958398"/>
    <n v="9.5896964670744502"/>
    <n v="1.40928788474486"/>
    <n v="1.79333455285779"/>
    <n v="0.26354584499250999"/>
    <n v="721.86017597084594"/>
    <n v="1210"/>
    <s v="Fixed Single Family Units"/>
    <n v="1210"/>
    <s v="Town of Indialantic              Brevard County"/>
    <s v="Town of Indialantic"/>
    <m/>
    <m/>
    <m/>
    <n v="0"/>
    <n v="1"/>
    <n v="1.79333455285779"/>
    <n v="0.26354584499250999"/>
    <n v="721.86017597084594"/>
    <m/>
    <n v="-1"/>
    <n v="-1"/>
    <n v="-1"/>
    <n v="-1"/>
    <n v="0"/>
    <m/>
    <m/>
    <s v="North IRL B"/>
    <n v="-1"/>
    <m/>
    <m/>
    <n v="579"/>
    <x v="0"/>
    <m/>
    <x v="0"/>
    <n v="132.71029999999999"/>
    <n v="110.180618641173"/>
    <n v="756.78802532093403"/>
    <n v="0.58545026440000003"/>
  </r>
  <r>
    <n v="550000"/>
    <n v="900000"/>
    <n v="900000"/>
    <x v="1"/>
    <x v="1"/>
    <s v="IR8-11"/>
    <s v="62-304.520 (6), F.A.C."/>
    <n v="0.36"/>
    <n v="0.48"/>
    <s v="Town of Indialantic"/>
    <n v="7.9004524135470003E-2"/>
    <n v="3860.0828652958398"/>
    <n v="9.5896964670744502"/>
    <n v="1.40928788474486"/>
    <n v="0.75762940598490003"/>
    <n v="0.11134011870416"/>
    <n v="304.96400989621401"/>
    <n v="1210"/>
    <s v="Fixed Single Family Units"/>
    <n v="1210"/>
    <s v="Town of Indialantic              Brevard County"/>
    <s v="Town of Indialantic"/>
    <m/>
    <m/>
    <m/>
    <n v="0"/>
    <n v="1"/>
    <n v="0.75762940598490003"/>
    <n v="0.11134011870416"/>
    <n v="304.96400989621299"/>
    <m/>
    <n v="-1"/>
    <n v="-1"/>
    <n v="-1"/>
    <n v="-1"/>
    <n v="0"/>
    <m/>
    <m/>
    <s v="North IRL B"/>
    <n v="-1"/>
    <m/>
    <m/>
    <n v="579"/>
    <x v="0"/>
    <m/>
    <x v="0"/>
    <n v="132.71029999999999"/>
    <n v="72.499417866835302"/>
    <n v="319.71996589631698"/>
    <n v="0.2473349634"/>
  </r>
  <r>
    <n v="550000"/>
    <n v="900000"/>
    <n v="900000"/>
    <x v="1"/>
    <x v="1"/>
    <s v="IR8-11"/>
    <s v="62-304.520 (6), F.A.C."/>
    <n v="0.36"/>
    <n v="0.48"/>
    <s v="Town of Indialantic"/>
    <n v="7.2385222806789995E-2"/>
    <n v="3860.0828652958398"/>
    <n v="9.5896964670744502"/>
    <n v="1.40928788474486"/>
    <n v="0.69415231541873001"/>
    <n v="0.10201161753617"/>
    <n v="279.412958257139"/>
    <n v="1210"/>
    <s v="Fixed Single Family Units"/>
    <n v="1210"/>
    <s v="Town of Indialantic              Brevard County"/>
    <s v="Town of Indialantic"/>
    <m/>
    <m/>
    <m/>
    <n v="0"/>
    <n v="1"/>
    <n v="0.69415231541873001"/>
    <n v="0.10201161753617"/>
    <n v="279.41295825713797"/>
    <m/>
    <n v="-1"/>
    <n v="-1"/>
    <n v="-1"/>
    <n v="-1"/>
    <n v="0"/>
    <m/>
    <m/>
    <s v="North IRL B"/>
    <n v="-1"/>
    <m/>
    <m/>
    <n v="579"/>
    <x v="0"/>
    <m/>
    <x v="0"/>
    <n v="132.71029999999999"/>
    <n v="80.344158848061099"/>
    <n v="292.93260380253997"/>
    <n v="0.2266122938"/>
  </r>
  <r>
    <n v="550000"/>
    <n v="900000"/>
    <n v="900000"/>
    <x v="1"/>
    <x v="1"/>
    <s v="IR8-11"/>
    <s v="62-304.520 (6), F.A.C."/>
    <n v="0.36"/>
    <n v="0.48"/>
    <s v="Town of Indialantic"/>
    <n v="2.9212093668460001E-2"/>
    <n v="3860.0828652958398"/>
    <n v="9.5896964670744502"/>
    <n v="1.40928788474486"/>
    <n v="0.28013511144836001"/>
    <n v="4.1168249694999999E-2"/>
    <n v="112.761102229074"/>
    <n v="1210"/>
    <s v="Fixed Single Family Units"/>
    <n v="1210"/>
    <s v="Town of Indialantic              Brevard County"/>
    <s v="Town of Indialantic"/>
    <m/>
    <m/>
    <m/>
    <n v="0"/>
    <n v="1"/>
    <n v="0.28013511144836001"/>
    <n v="4.1168249694999999E-2"/>
    <n v="112.761102229073"/>
    <m/>
    <n v="-1"/>
    <n v="-1"/>
    <n v="-1"/>
    <n v="-1"/>
    <n v="0"/>
    <m/>
    <m/>
    <s v="North IRL B"/>
    <n v="-1"/>
    <m/>
    <m/>
    <n v="579"/>
    <x v="0"/>
    <m/>
    <x v="0"/>
    <n v="132.71029999999999"/>
    <n v="47.844685395789298"/>
    <n v="118.217148873993"/>
    <n v="9.1452637700000006E-2"/>
  </r>
  <r>
    <n v="550000"/>
    <n v="900000"/>
    <n v="900000"/>
    <x v="1"/>
    <x v="1"/>
    <s v="IR8-11"/>
    <s v="62-304.520 (6), F.A.C."/>
    <n v="0.36"/>
    <n v="0.48"/>
    <s v="Town of Indialantic"/>
    <n v="7.7895399296099999E-3"/>
    <n v="3860.0828652958398"/>
    <n v="9.5896964670744502"/>
    <n v="1.40928788474486"/>
    <n v="7.4699323543160001E-2"/>
    <n v="1.097770425054E-2"/>
    <n v="30.068269610844599"/>
    <n v="1210"/>
    <s v="Fixed Single Family Units"/>
    <n v="1210"/>
    <s v="Town of Indialantic              Brevard County"/>
    <s v="Town of Indialantic"/>
    <m/>
    <m/>
    <m/>
    <n v="0"/>
    <n v="1"/>
    <n v="7.4699323543160001E-2"/>
    <n v="1.097770425054E-2"/>
    <n v="30.068269610845"/>
    <m/>
    <n v="-1"/>
    <n v="-1"/>
    <n v="-1"/>
    <n v="-1"/>
    <n v="0"/>
    <m/>
    <m/>
    <s v="North IRL B"/>
    <n v="-1"/>
    <m/>
    <m/>
    <n v="579"/>
    <x v="0"/>
    <m/>
    <x v="0"/>
    <n v="132.71029999999999"/>
    <n v="31.9799847329081"/>
    <n v="31.523149691703999"/>
    <n v="2.4386268900000001E-2"/>
  </r>
  <r>
    <n v="550000"/>
    <n v="900000"/>
    <n v="900000"/>
    <x v="1"/>
    <x v="1"/>
    <s v="IR8-11"/>
    <s v="62-304.520 (6), F.A.C."/>
    <n v="0.36"/>
    <n v="0.48"/>
    <s v="Town of Indialantic"/>
    <n v="1.9500582492619999E-2"/>
    <n v="3846.05265972917"/>
    <n v="9.5568347559995797"/>
    <n v="1.4045265509937399"/>
    <n v="0.18636384452777999"/>
    <n v="2.7389085870740001E-2"/>
    <n v="75.000267162040103"/>
    <n v="1210"/>
    <s v="Fixed Single Family Units"/>
    <n v="1210"/>
    <s v="Town of Indialantic              Brevard County"/>
    <s v="Town of Indialantic"/>
    <m/>
    <m/>
    <m/>
    <n v="0"/>
    <n v="1"/>
    <n v="0.18636384452777999"/>
    <n v="2.7389085870740001E-2"/>
    <n v="84.941053014945993"/>
    <m/>
    <n v="-1"/>
    <n v="-1"/>
    <n v="-1"/>
    <n v="-1"/>
    <n v="0"/>
    <m/>
    <m/>
    <s v="North IRL B"/>
    <n v="-1"/>
    <m/>
    <m/>
    <n v="579"/>
    <x v="0"/>
    <m/>
    <x v="0"/>
    <n v="132.71029999999999"/>
    <n v="51.117226964721098"/>
    <n v="78.916057500834398"/>
    <n v="6.8889742899999995E-2"/>
  </r>
  <r>
    <n v="550000"/>
    <n v="900000"/>
    <n v="900000"/>
    <x v="1"/>
    <x v="1"/>
    <s v="IR8-11"/>
    <s v="62-304.520 (6), F.A.C."/>
    <n v="0.36"/>
    <n v="0.48"/>
    <s v="Town of Indialantic"/>
    <n v="1.992172062E-5"/>
    <n v="3846.05265972917"/>
    <n v="9.5568347559995797"/>
    <n v="1.4045265509937399"/>
    <n v="1.9038859201999999E-4"/>
    <n v="2.7980585550000001E-5"/>
    <n v="7.6619986576930005E-2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1.9038859201999999E-4"/>
    <n v="2.7980585550000001E-5"/>
    <n v="0.20932166064964"/>
    <m/>
    <n v="-1"/>
    <n v="-1"/>
    <n v="-1"/>
    <n v="-1"/>
    <n v="0"/>
    <m/>
    <m/>
    <s v="North IRL B"/>
    <n v="-1"/>
    <m/>
    <m/>
    <n v="579"/>
    <x v="0"/>
    <m/>
    <x v="0"/>
    <n v="132.71029999999999"/>
    <n v="1.59010880249069"/>
    <n v="8.0620343035109995E-2"/>
    <n v="1.6976609999999999E-4"/>
  </r>
  <r>
    <n v="550000"/>
    <n v="900000"/>
    <n v="900000"/>
    <x v="1"/>
    <x v="1"/>
    <s v="IR8-11"/>
    <s v="62-304.520 (6), F.A.C."/>
    <n v="0.36"/>
    <n v="0.48"/>
    <s v="Town of Indialantic"/>
    <n v="0.29892609182696001"/>
    <n v="3855.3464391382099"/>
    <n v="9.5785915880989005"/>
    <n v="1.4076784948961001"/>
    <n v="2.8632909486370699"/>
    <n v="0.42079183102815998"/>
    <n v="1152.4636436906001"/>
    <n v="1200"/>
    <s v="Residential, Medium Density-Two-five dwellingunits per acre"/>
    <n v="1200"/>
    <s v="Town of Indialantic              Brevard County"/>
    <s v="Town of Indialantic"/>
    <m/>
    <m/>
    <m/>
    <n v="0"/>
    <n v="1"/>
    <n v="2.8632909486370699"/>
    <n v="0.42079183102815998"/>
    <n v="1152.4636436906001"/>
    <m/>
    <n v="-1"/>
    <n v="-1"/>
    <n v="-1"/>
    <n v="-1"/>
    <n v="0"/>
    <m/>
    <m/>
    <s v="North IRL B"/>
    <n v="-1"/>
    <m/>
    <m/>
    <n v="579"/>
    <x v="0"/>
    <m/>
    <x v="0"/>
    <n v="132.71029999999999"/>
    <n v="197.775908562079"/>
    <n v="1209.7109745328901"/>
    <n v="0.9346825983"/>
  </r>
  <r>
    <n v="550000"/>
    <n v="900000"/>
    <n v="900000"/>
    <x v="1"/>
    <x v="1"/>
    <s v="IR8-11"/>
    <s v="62-304.520 (6), F.A.C."/>
    <n v="0.36"/>
    <n v="0.48"/>
    <s v="Town of Indialantic"/>
    <n v="1.6198231505E-4"/>
    <n v="3855.3464391382099"/>
    <n v="9.5785915880989005"/>
    <n v="1.4076784948961001"/>
    <n v="1.55156244042E-3"/>
    <n v="2.2801902144999999E-4"/>
    <n v="0.62449794155836003"/>
    <n v="1210"/>
    <s v="Fixed Single Family Units"/>
    <n v="1210"/>
    <s v="Town of Indialantic              Brevard County"/>
    <s v="Town of Indialantic"/>
    <m/>
    <m/>
    <m/>
    <n v="0"/>
    <n v="1"/>
    <n v="1.55156244042E-3"/>
    <n v="2.2801902144999999E-4"/>
    <n v="0.62449794155855998"/>
    <m/>
    <n v="-1"/>
    <n v="-1"/>
    <n v="-1"/>
    <n v="-1"/>
    <n v="0"/>
    <m/>
    <m/>
    <s v="North IRL B"/>
    <n v="-1"/>
    <m/>
    <m/>
    <n v="579"/>
    <x v="0"/>
    <m/>
    <x v="0"/>
    <n v="132.71029999999999"/>
    <n v="4.8567741066137202"/>
    <n v="0.65551917200385001"/>
    <n v="5.0648659999999999E-4"/>
  </r>
  <r>
    <n v="550000"/>
    <n v="900000"/>
    <n v="900000"/>
    <x v="1"/>
    <x v="1"/>
    <s v="IR8-11"/>
    <s v="62-304.520 (6), F.A.C."/>
    <n v="0.36"/>
    <n v="0.48"/>
    <s v="Town of Indialantic"/>
    <n v="5.6935148071670001E-2"/>
    <n v="3855.3464391382099"/>
    <n v="9.5785915880989005"/>
    <n v="1.4076784948961001"/>
    <n v="0.54535853038655002"/>
    <n v="8.0146383544220004E-2"/>
    <n v="219.50472037995399"/>
    <n v="1210"/>
    <s v="Fixed Single Family Units"/>
    <n v="1210"/>
    <s v="Town of Indialantic              Brevard County"/>
    <s v="Town of Indialantic"/>
    <m/>
    <m/>
    <m/>
    <n v="0"/>
    <n v="1"/>
    <n v="0.54535853038655002"/>
    <n v="8.0146383544220004E-2"/>
    <n v="219.50472037995399"/>
    <m/>
    <n v="-1"/>
    <n v="-1"/>
    <n v="-1"/>
    <n v="-1"/>
    <n v="0"/>
    <m/>
    <m/>
    <s v="North IRL B"/>
    <n v="-1"/>
    <m/>
    <m/>
    <n v="579"/>
    <x v="0"/>
    <m/>
    <x v="0"/>
    <n v="132.71029999999999"/>
    <n v="65.371757211680304"/>
    <n v="230.40836963416899"/>
    <n v="0.17802491519999999"/>
  </r>
  <r>
    <n v="550000"/>
    <n v="900000"/>
    <n v="900000"/>
    <x v="1"/>
    <x v="1"/>
    <s v="IR8-11"/>
    <s v="62-304.520 (6), F.A.C."/>
    <n v="0.36"/>
    <n v="0.48"/>
    <s v="Town of Indialantic"/>
    <n v="0.21226307935309"/>
    <n v="3855.3464391382099"/>
    <n v="9.5785915880989005"/>
    <n v="1.4076784948961001"/>
    <n v="2.0331813463555402"/>
    <n v="0.29879817206578002"/>
    <n v="818.34770714447404"/>
    <n v="1210"/>
    <s v="Fixed Single Family Units"/>
    <n v="1210"/>
    <s v="Town of Indialantic              Brevard County"/>
    <s v="Town of Indialantic"/>
    <m/>
    <m/>
    <m/>
    <n v="0"/>
    <n v="1"/>
    <n v="2.0331813463555402"/>
    <n v="0.29879817206578002"/>
    <n v="818.34770714447404"/>
    <m/>
    <n v="-1"/>
    <n v="-1"/>
    <n v="-1"/>
    <n v="-1"/>
    <n v="0"/>
    <m/>
    <m/>
    <s v="North IRL B"/>
    <n v="-1"/>
    <m/>
    <m/>
    <n v="579"/>
    <x v="0"/>
    <m/>
    <x v="0"/>
    <n v="132.71029999999999"/>
    <n v="118.80426888575001"/>
    <n v="858.99820591848197"/>
    <n v="0.66370454759999997"/>
  </r>
  <r>
    <n v="550000"/>
    <n v="900000"/>
    <n v="900000"/>
    <x v="1"/>
    <x v="1"/>
    <s v="IR8-11"/>
    <s v="62-304.520 (6), F.A.C."/>
    <n v="0.36"/>
    <n v="0.48"/>
    <s v="Town of Indialantic"/>
    <n v="4.9477152216180001E-2"/>
    <n v="3855.3464391382099"/>
    <n v="9.5785915880989005"/>
    <n v="1.4076784948961001"/>
    <n v="0.47392143402099002"/>
    <n v="6.9647923163409994E-2"/>
    <n v="190.75156261534801"/>
    <n v="1210"/>
    <s v="Fixed Single Family Units"/>
    <n v="1210"/>
    <s v="Town of Indialantic              Brevard County"/>
    <s v="Town of Indialantic"/>
    <m/>
    <m/>
    <m/>
    <n v="0"/>
    <n v="1"/>
    <n v="0.47392143402099002"/>
    <n v="6.9647923163409994E-2"/>
    <n v="190.75156261534701"/>
    <m/>
    <n v="-1"/>
    <n v="-1"/>
    <n v="-1"/>
    <n v="-1"/>
    <n v="0"/>
    <m/>
    <m/>
    <s v="North IRL B"/>
    <n v="-1"/>
    <m/>
    <m/>
    <n v="579"/>
    <x v="0"/>
    <m/>
    <x v="0"/>
    <n v="132.71029999999999"/>
    <n v="72.124501095540495"/>
    <n v="200.22693120810899"/>
    <n v="0.1547052414"/>
  </r>
  <r>
    <n v="550000"/>
    <n v="900000"/>
    <n v="900000"/>
    <x v="1"/>
    <x v="1"/>
    <s v="IR8-11"/>
    <s v="62-304.520 (6), F.A.C."/>
    <n v="0.36"/>
    <n v="0.48"/>
    <s v="Town of Indialantic"/>
    <n v="0.22634522383132"/>
    <n v="3857.7690409708998"/>
    <n v="9.5843984292453506"/>
    <n v="1.4085246429415601"/>
    <n v="2.1693828077561501"/>
    <n v="0.31881282557854002"/>
    <n v="873.18759706811898"/>
    <n v="1200"/>
    <s v="Residential, Medium Density-Two-five dwellingunits per acre"/>
    <n v="1200"/>
    <s v="Town of Indialantic              Brevard County"/>
    <s v="Town of Indialantic"/>
    <m/>
    <m/>
    <m/>
    <n v="0"/>
    <n v="1"/>
    <n v="2.1693828077561501"/>
    <n v="0.31881282557854002"/>
    <n v="873.18759706811898"/>
    <m/>
    <n v="-1"/>
    <n v="-1"/>
    <n v="-1"/>
    <n v="-1"/>
    <n v="0"/>
    <m/>
    <m/>
    <s v="North IRL B"/>
    <n v="-1"/>
    <m/>
    <m/>
    <n v="579"/>
    <x v="0"/>
    <m/>
    <x v="0"/>
    <n v="132.71029999999999"/>
    <n v="139.760437698495"/>
    <n v="915.98662274136495"/>
    <n v="0.70818134389999998"/>
  </r>
  <r>
    <n v="550000"/>
    <n v="900000"/>
    <n v="900000"/>
    <x v="1"/>
    <x v="1"/>
    <s v="IR8-11"/>
    <s v="62-304.520 (6), F.A.C."/>
    <n v="0.36"/>
    <n v="0.48"/>
    <s v="Town of Indialantic"/>
    <n v="7.549612955927E-2"/>
    <n v="3857.7690409708998"/>
    <n v="9.5843984292453506"/>
    <n v="1.4085246429415601"/>
    <n v="0.72358498556199002"/>
    <n v="0.10633815893093999"/>
    <n v="291.24663132688698"/>
    <n v="1210"/>
    <s v="Fixed Single Family Units"/>
    <n v="1210"/>
    <s v="Town of Indialantic              Brevard County"/>
    <s v="Town of Indialantic"/>
    <m/>
    <m/>
    <m/>
    <n v="0"/>
    <n v="1"/>
    <n v="0.72358498556199002"/>
    <n v="0.10633815893093999"/>
    <n v="291.24663132688698"/>
    <m/>
    <n v="-1"/>
    <n v="-1"/>
    <n v="-1"/>
    <n v="-1"/>
    <n v="0"/>
    <m/>
    <m/>
    <s v="North IRL B"/>
    <n v="-1"/>
    <m/>
    <m/>
    <n v="579"/>
    <x v="0"/>
    <m/>
    <x v="0"/>
    <n v="132.71029999999999"/>
    <n v="82.696405501170204"/>
    <n v="305.52199677328201"/>
    <n v="0.2362097578"/>
  </r>
  <r>
    <n v="550000"/>
    <n v="900000"/>
    <n v="900000"/>
    <x v="1"/>
    <x v="1"/>
    <s v="IR8-11"/>
    <s v="62-304.520 (6), F.A.C."/>
    <n v="0.36"/>
    <n v="0.48"/>
    <s v="Town of Indialantic"/>
    <n v="9.2487427307E-4"/>
    <n v="3857.7690409708998"/>
    <n v="9.5843984292453506"/>
    <n v="1.4085246429415601"/>
    <n v="8.8643635300800008E-3"/>
    <n v="1.30270820524E-3"/>
    <n v="3.5679513374476302"/>
    <n v="1210"/>
    <s v="Fixed Single Family Units"/>
    <n v="1210"/>
    <s v="Town of Indialantic              Brevard County"/>
    <s v="Town of Indialantic"/>
    <m/>
    <m/>
    <m/>
    <n v="0"/>
    <n v="1"/>
    <n v="8.8643635300800008E-3"/>
    <n v="1.30270820524E-3"/>
    <n v="3.5679513374469201"/>
    <m/>
    <n v="-1"/>
    <n v="-1"/>
    <n v="-1"/>
    <n v="-1"/>
    <n v="0"/>
    <m/>
    <m/>
    <s v="North IRL B"/>
    <n v="-1"/>
    <m/>
    <m/>
    <n v="579"/>
    <x v="0"/>
    <m/>
    <x v="0"/>
    <n v="132.71029999999999"/>
    <n v="7.9278186985568304"/>
    <n v="3.74283339189321"/>
    <n v="2.8937156E-3"/>
  </r>
  <r>
    <n v="550000"/>
    <n v="900000"/>
    <n v="900000"/>
    <x v="1"/>
    <x v="1"/>
    <s v="IR8-11"/>
    <s v="62-304.520 (6), F.A.C."/>
    <n v="0.36"/>
    <n v="0.48"/>
    <s v="Town of Indialantic"/>
    <n v="6.8313772285359994E-2"/>
    <n v="3857.7690409708998"/>
    <n v="9.5843984292453506"/>
    <n v="1.4085246429415601"/>
    <n v="0.65474641178769"/>
    <n v="9.6221631716229994E-2"/>
    <n v="263.53875579442501"/>
    <n v="1210"/>
    <s v="Fixed Single Family Units"/>
    <n v="1210"/>
    <s v="Town of Indialantic              Brevard County"/>
    <s v="Town of Indialantic"/>
    <m/>
    <m/>
    <m/>
    <n v="0"/>
    <n v="1"/>
    <n v="0.65474641178769"/>
    <n v="9.6221631716229994E-2"/>
    <n v="263.53875579442303"/>
    <m/>
    <n v="-1"/>
    <n v="-1"/>
    <n v="-1"/>
    <n v="-1"/>
    <n v="0"/>
    <m/>
    <m/>
    <s v="North IRL B"/>
    <n v="-1"/>
    <m/>
    <m/>
    <n v="579"/>
    <x v="0"/>
    <m/>
    <x v="0"/>
    <n v="132.71029999999999"/>
    <n v="75.777815697744799"/>
    <n v="276.456028111406"/>
    <n v="0.2137378392"/>
  </r>
  <r>
    <n v="550000"/>
    <n v="900000"/>
    <n v="900000"/>
    <x v="1"/>
    <x v="1"/>
    <s v="IR8-11"/>
    <s v="62-304.520 (6), F.A.C."/>
    <n v="0.36"/>
    <n v="0.48"/>
    <s v="Town of Indialantic"/>
    <n v="1.032310445985E-2"/>
    <n v="3857.7690409708998"/>
    <n v="9.5843984292453506"/>
    <n v="1.4085246429415601"/>
    <n v="9.8940746169979998E-2"/>
    <n v="1.454034702336E-2"/>
    <n v="39.824152791941103"/>
    <n v="1210"/>
    <s v="Fixed Single Family Units"/>
    <n v="1210"/>
    <s v="Town of Indialantic              Brevard County"/>
    <s v="Town of Indialantic"/>
    <m/>
    <m/>
    <m/>
    <n v="0"/>
    <n v="1"/>
    <n v="9.8940746169979998E-2"/>
    <n v="1.454034702336E-2"/>
    <n v="39.824152791942304"/>
    <m/>
    <n v="-1"/>
    <n v="-1"/>
    <n v="-1"/>
    <n v="-1"/>
    <n v="0"/>
    <m/>
    <m/>
    <s v="North IRL B"/>
    <n v="-1"/>
    <m/>
    <m/>
    <n v="579"/>
    <x v="0"/>
    <m/>
    <x v="0"/>
    <n v="132.71029999999999"/>
    <n v="36.792165457720898"/>
    <n v="41.776121582475298"/>
    <n v="3.2298582999999999E-2"/>
  </r>
  <r>
    <n v="550000"/>
    <n v="900000"/>
    <n v="900000"/>
    <x v="1"/>
    <x v="1"/>
    <s v="IR8-11"/>
    <s v="62-304.520 (6), F.A.C."/>
    <n v="0.36"/>
    <n v="0.48"/>
    <s v="Town of Indialantic"/>
    <n v="5.5726683955400003E-3"/>
    <n v="3857.7690409708998"/>
    <n v="9.5843984292453506"/>
    <n v="1.4085246429415601"/>
    <n v="5.3410674216980002E-2"/>
    <n v="7.8492407620699995E-3"/>
    <n v="21.4980676119382"/>
    <n v="1210"/>
    <s v="Fixed Single Family Units"/>
    <n v="1210"/>
    <s v="Town of Indialantic              Brevard County"/>
    <s v="Town of Indialantic"/>
    <m/>
    <m/>
    <m/>
    <n v="0"/>
    <n v="1"/>
    <n v="5.3410674216980002E-2"/>
    <n v="7.8492407620699995E-3"/>
    <n v="21.498067611938399"/>
    <m/>
    <n v="-1"/>
    <n v="-1"/>
    <n v="-1"/>
    <n v="-1"/>
    <n v="0"/>
    <m/>
    <m/>
    <s v="North IRL B"/>
    <n v="-1"/>
    <m/>
    <m/>
    <n v="579"/>
    <x v="0"/>
    <m/>
    <x v="0"/>
    <n v="132.71029999999999"/>
    <n v="27.895137746903799"/>
    <n v="22.551788886425101"/>
    <n v="1.7435577899999999E-2"/>
  </r>
  <r>
    <n v="550000"/>
    <n v="900000"/>
    <n v="900000"/>
    <x v="1"/>
    <x v="1"/>
    <s v="IR8-11"/>
    <s v="62-304.520 (6), F.A.C."/>
    <n v="0.36"/>
    <n v="0.48"/>
    <s v="Town of Indialantic"/>
    <n v="0.23078768086347001"/>
    <n v="3857.7690409708998"/>
    <n v="9.5843984292453506"/>
    <n v="1.4085246429415601"/>
    <n v="2.2119610859570602"/>
    <n v="0.32507013578353"/>
    <n v="890.32557027258304"/>
    <n v="1210"/>
    <s v="Fixed Single Family Units"/>
    <n v="1210"/>
    <s v="Town of Indialantic              Brevard County"/>
    <s v="Town of Indialantic"/>
    <m/>
    <m/>
    <m/>
    <n v="0"/>
    <n v="1"/>
    <n v="2.2119610859570602"/>
    <n v="0.32507013578353"/>
    <n v="890.32557027258304"/>
    <m/>
    <n v="-1"/>
    <n v="-1"/>
    <n v="-1"/>
    <n v="-1"/>
    <n v="0"/>
    <m/>
    <m/>
    <s v="North IRL B"/>
    <n v="-1"/>
    <m/>
    <m/>
    <n v="579"/>
    <x v="0"/>
    <m/>
    <x v="0"/>
    <n v="132.71029999999999"/>
    <n v="128.886735938741"/>
    <n v="933.96460851315203"/>
    <n v="0.72208075449999998"/>
  </r>
  <r>
    <n v="550000"/>
    <n v="900000"/>
    <n v="900000"/>
    <x v="1"/>
    <x v="1"/>
    <s v="IR8-11"/>
    <s v="62-304.520 (6), F.A.C."/>
    <n v="0.36"/>
    <n v="0.48"/>
    <s v="Town of Indialantic"/>
    <n v="3.049878443094E-2"/>
    <n v="3855.3464394254502"/>
    <n v="9.5785915888125608"/>
    <n v="1.40767849500098"/>
    <n v="0.29213540001926003"/>
    <n v="4.2932482967109997E-2"/>
    <n v="117.583379962652"/>
    <n v="1200"/>
    <s v="Residential, Medium Density-Two-five dwellingunits per acre"/>
    <n v="1200"/>
    <s v="Town of Indialantic              Brevard County"/>
    <s v="Town of Indialantic"/>
    <m/>
    <m/>
    <m/>
    <n v="0"/>
    <n v="1"/>
    <n v="0.29213540001926003"/>
    <n v="4.2932482967109997E-2"/>
    <n v="117.58337996265401"/>
    <m/>
    <n v="-1"/>
    <n v="-1"/>
    <n v="-1"/>
    <n v="-1"/>
    <n v="0"/>
    <m/>
    <m/>
    <s v="North IRL B"/>
    <n v="-1"/>
    <m/>
    <m/>
    <n v="579"/>
    <x v="0"/>
    <m/>
    <x v="0"/>
    <n v="132.71029999999999"/>
    <n v="63.340098771664799"/>
    <n v="123.42420164976799"/>
    <n v="9.5363649600000003E-2"/>
  </r>
  <r>
    <n v="550000"/>
    <n v="900000"/>
    <n v="900000"/>
    <x v="1"/>
    <x v="1"/>
    <s v="IR8-11"/>
    <s v="62-304.520 (6), F.A.C."/>
    <n v="0.36"/>
    <n v="0.48"/>
    <s v="Town of Indialantic"/>
    <n v="1.6928417892099999E-3"/>
    <n v="3855.3464394254502"/>
    <n v="9.5785915888125608"/>
    <n v="1.40767849500098"/>
    <n v="1.6215040123310001E-2"/>
    <n v="2.3829769821099999E-3"/>
    <n v="6.5264915645413897"/>
    <n v="1210"/>
    <s v="Fixed Single Family Units"/>
    <n v="1210"/>
    <s v="Town of Indialantic              Brevard County"/>
    <s v="Town of Indialantic"/>
    <m/>
    <m/>
    <m/>
    <n v="0"/>
    <n v="1"/>
    <n v="1.6215040123310001E-2"/>
    <n v="2.3829769821099999E-3"/>
    <n v="6.5264915645398096"/>
    <m/>
    <n v="-1"/>
    <n v="-1"/>
    <n v="-1"/>
    <n v="-1"/>
    <n v="0"/>
    <m/>
    <m/>
    <s v="North IRL B"/>
    <n v="-1"/>
    <m/>
    <m/>
    <n v="579"/>
    <x v="0"/>
    <m/>
    <x v="0"/>
    <n v="132.71029999999999"/>
    <n v="15.4361412969401"/>
    <n v="6.8506876667699297"/>
    <n v="5.2931805000000004E-3"/>
  </r>
  <r>
    <n v="550000"/>
    <n v="900000"/>
    <n v="900000"/>
    <x v="1"/>
    <x v="1"/>
    <s v="IR8-11"/>
    <s v="62-304.520 (6), F.A.C."/>
    <n v="0.36"/>
    <n v="0.48"/>
    <s v="Town of Indialantic"/>
    <n v="7.9931124313929999E-2"/>
    <n v="3855.3464394254502"/>
    <n v="9.5785915888125608"/>
    <n v="1.40767849500098"/>
    <n v="0.76562759503780997"/>
    <n v="0.11251732477798"/>
    <n v="308.16217552301401"/>
    <n v="1210"/>
    <s v="Fixed Single Family Units"/>
    <n v="1210"/>
    <s v="Town of Indialantic              Brevard County"/>
    <s v="Town of Indialantic"/>
    <m/>
    <m/>
    <m/>
    <n v="0"/>
    <n v="1"/>
    <n v="0.76562759503780997"/>
    <n v="0.11251732477798"/>
    <n v="308.16217552301498"/>
    <m/>
    <n v="-1"/>
    <n v="-1"/>
    <n v="-1"/>
    <n v="-1"/>
    <n v="0"/>
    <m/>
    <m/>
    <s v="North IRL B"/>
    <n v="-1"/>
    <m/>
    <m/>
    <n v="579"/>
    <x v="0"/>
    <m/>
    <x v="0"/>
    <n v="132.71029999999999"/>
    <n v="81.447350786302806"/>
    <n v="323.46978377951302"/>
    <n v="0.2499287717"/>
  </r>
  <r>
    <n v="550000"/>
    <n v="900000"/>
    <n v="900000"/>
    <x v="1"/>
    <x v="1"/>
    <s v="IR8-11"/>
    <s v="62-304.520 (6), F.A.C."/>
    <n v="0.36"/>
    <n v="0.48"/>
    <s v="Town of Indialantic"/>
    <n v="6.5009517117180005E-2"/>
    <n v="3855.3464394254502"/>
    <n v="9.5785915888125608"/>
    <n v="1.40767849500098"/>
    <n v="0.62269961385146"/>
    <n v="9.1512499216259993E-2"/>
    <n v="250.63421034651901"/>
    <n v="1210"/>
    <s v="Fixed Single Family Units"/>
    <n v="1210"/>
    <s v="Town of Indialantic              Brevard County"/>
    <s v="Town of Indialantic"/>
    <m/>
    <m/>
    <m/>
    <n v="0"/>
    <n v="1"/>
    <n v="0.62269961385146"/>
    <n v="9.1512499216259993E-2"/>
    <n v="250.63421034651901"/>
    <m/>
    <n v="-1"/>
    <n v="-1"/>
    <n v="-1"/>
    <n v="-1"/>
    <n v="0"/>
    <m/>
    <m/>
    <s v="North IRL B"/>
    <n v="-1"/>
    <m/>
    <m/>
    <n v="579"/>
    <x v="0"/>
    <m/>
    <x v="0"/>
    <n v="132.71029999999999"/>
    <n v="85.374218972247306"/>
    <n v="263.084181862815"/>
    <n v="0.2032718657"/>
  </r>
  <r>
    <n v="550000"/>
    <n v="900000"/>
    <n v="900000"/>
    <x v="1"/>
    <x v="1"/>
    <s v="IR8-11"/>
    <s v="62-304.520 (6), F.A.C."/>
    <n v="0.36"/>
    <n v="0.48"/>
    <s v="Town of Indialantic"/>
    <n v="1.1106074591709999E-2"/>
    <n v="3855.3464394254502"/>
    <n v="9.5785915888125608"/>
    <n v="1.40767849500098"/>
    <n v="0.10638055266887"/>
    <n v="1.5633782366620001E-2"/>
    <n v="42.817765133142601"/>
    <n v="1210"/>
    <s v="Fixed Single Family Units"/>
    <n v="1210"/>
    <s v="Town of Indialantic              Brevard County"/>
    <s v="Town of Indialantic"/>
    <m/>
    <m/>
    <m/>
    <n v="0"/>
    <n v="1"/>
    <n v="0.10638055266887"/>
    <n v="1.5633782366620001E-2"/>
    <n v="42.817765133143801"/>
    <m/>
    <n v="-1"/>
    <n v="-1"/>
    <n v="-1"/>
    <n v="-1"/>
    <n v="0"/>
    <m/>
    <m/>
    <s v="North IRL B"/>
    <n v="-1"/>
    <m/>
    <m/>
    <n v="579"/>
    <x v="0"/>
    <m/>
    <x v="0"/>
    <n v="132.71029999999999"/>
    <n v="38.439654986467303"/>
    <n v="44.944689289116397"/>
    <n v="3.4726492400000003E-2"/>
  </r>
  <r>
    <n v="550000"/>
    <n v="900000"/>
    <n v="900000"/>
    <x v="1"/>
    <x v="1"/>
    <s v="IR8-11"/>
    <s v="62-304.520 (6), F.A.C."/>
    <n v="0.36"/>
    <n v="0.48"/>
    <s v="Town of Indialantic"/>
    <n v="0.13236679344473001"/>
    <n v="3855.3464394254502"/>
    <n v="9.5785915888125608"/>
    <n v="1.40767849500098"/>
    <n v="1.26788745432779"/>
    <n v="0.18632988858437999"/>
    <n v="510.31984580530798"/>
    <n v="1210"/>
    <s v="Fixed Single Family Units"/>
    <n v="1210"/>
    <s v="Town of Indialantic              Brevard County"/>
    <s v="Town of Indialantic"/>
    <m/>
    <m/>
    <m/>
    <n v="0"/>
    <n v="1"/>
    <n v="1.26788745432779"/>
    <n v="0.18632988858437999"/>
    <n v="510.31984580530798"/>
    <m/>
    <n v="-1"/>
    <n v="-1"/>
    <n v="-1"/>
    <n v="-1"/>
    <n v="0"/>
    <m/>
    <m/>
    <s v="North IRL B"/>
    <n v="-1"/>
    <m/>
    <m/>
    <n v="579"/>
    <x v="0"/>
    <m/>
    <x v="0"/>
    <n v="132.71029999999999"/>
    <n v="107.132063263837"/>
    <n v="535.66940816430201"/>
    <n v="0.41388470869999999"/>
  </r>
  <r>
    <n v="550000"/>
    <n v="900000"/>
    <n v="900000"/>
    <x v="1"/>
    <x v="1"/>
    <s v="IR8-11"/>
    <s v="62-304.520 (6), F.A.C."/>
    <n v="0.36"/>
    <n v="0.48"/>
    <s v="Town of Indialantic"/>
    <n v="0.29715831795717002"/>
    <n v="3855.3464394254502"/>
    <n v="9.5785915888125608"/>
    <n v="1.40767849500098"/>
    <n v="2.8463581649303"/>
    <n v="0.41830337379898003"/>
    <n v="1145.64826308186"/>
    <n v="1210"/>
    <s v="Fixed Single Family Units"/>
    <n v="1210"/>
    <s v="Town of Indialantic              Brevard County"/>
    <s v="Town of Indialantic"/>
    <m/>
    <m/>
    <m/>
    <n v="0"/>
    <n v="1"/>
    <n v="2.8463581649303"/>
    <n v="0.41830337379898003"/>
    <n v="1145.64826308186"/>
    <m/>
    <n v="-1"/>
    <n v="-1"/>
    <n v="-1"/>
    <n v="-1"/>
    <n v="0"/>
    <m/>
    <m/>
    <s v="North IRL B"/>
    <n v="-1"/>
    <m/>
    <m/>
    <n v="579"/>
    <x v="0"/>
    <m/>
    <x v="0"/>
    <n v="132.71029999999999"/>
    <n v="137.845164720741"/>
    <n v="1202.55704749458"/>
    <n v="0.92915512010000001"/>
  </r>
  <r>
    <n v="550000"/>
    <n v="900000"/>
    <n v="900000"/>
    <x v="1"/>
    <x v="1"/>
    <s v="IR8-11"/>
    <s v="62-304.520 (6), F.A.C."/>
    <n v="0.36"/>
    <n v="0.48"/>
    <s v="Town of Indialantic"/>
    <n v="7.4921251679999996E-6"/>
    <n v="3858.6945965680502"/>
    <n v="9.5865176947592907"/>
    <n v="1.4088299465937799"/>
    <n v="7.1823390490000002E-5"/>
    <n v="1.05551303E-5"/>
    <n v="2.890982290257E-2"/>
    <n v="1200"/>
    <s v="Residential, Medium Density-Two-five dwellingunits per acre"/>
    <n v="1200"/>
    <s v="Town of Indialantic              Brevard County"/>
    <s v="Town of Indialantic"/>
    <m/>
    <m/>
    <m/>
    <n v="0"/>
    <n v="1"/>
    <n v="7.1823390490000002E-5"/>
    <n v="1.05551303E-5"/>
    <n v="2.890982290194E-2"/>
    <m/>
    <n v="-1"/>
    <n v="-1"/>
    <n v="-1"/>
    <n v="-1"/>
    <n v="0"/>
    <m/>
    <m/>
    <s v="North IRL B"/>
    <n v="-1"/>
    <m/>
    <m/>
    <n v="579"/>
    <x v="0"/>
    <m/>
    <x v="0"/>
    <n v="132.71029999999999"/>
    <n v="0.99274896252024003"/>
    <n v="3.0319554852880001E-2"/>
    <n v="2.34467E-5"/>
  </r>
  <r>
    <n v="550000"/>
    <n v="900000"/>
    <n v="900000"/>
    <x v="1"/>
    <x v="1"/>
    <s v="IR8-11"/>
    <s v="62-304.520 (6), F.A.C."/>
    <n v="0.36"/>
    <n v="0.48"/>
    <s v="Town of Indialantic"/>
    <n v="6.1005303632000001E-4"/>
    <n v="3858.6945965680502"/>
    <n v="9.5865176947592907"/>
    <n v="1.4088299465937799"/>
    <n v="5.8482842274299998E-3"/>
    <n v="8.5946098657E-4"/>
    <n v="2.3540083548717701"/>
    <n v="1210"/>
    <s v="Fixed Single Family Units"/>
    <n v="1210"/>
    <s v="Town of Indialantic              Brevard County"/>
    <s v="Town of Indialantic"/>
    <m/>
    <m/>
    <m/>
    <n v="0"/>
    <n v="1"/>
    <n v="5.8482842274299998E-3"/>
    <n v="8.5946098657E-4"/>
    <n v="2.3540083548712598"/>
    <m/>
    <n v="-1"/>
    <n v="-1"/>
    <n v="-1"/>
    <n v="-1"/>
    <n v="0"/>
    <m/>
    <m/>
    <s v="North IRL B"/>
    <n v="-1"/>
    <m/>
    <m/>
    <n v="579"/>
    <x v="0"/>
    <m/>
    <x v="0"/>
    <n v="132.71029999999999"/>
    <n v="8.06655902950666"/>
    <n v="2.4687970480397099"/>
    <n v="1.9091714E-3"/>
  </r>
  <r>
    <n v="550000"/>
    <n v="900000"/>
    <n v="900000"/>
    <x v="1"/>
    <x v="1"/>
    <s v="IR8-11"/>
    <s v="62-304.520 (6), F.A.C."/>
    <n v="0.36"/>
    <n v="0.48"/>
    <s v="Town of Indialantic"/>
    <n v="0.21931812138494"/>
    <n v="3858.6945965680502"/>
    <n v="9.5865176947592907"/>
    <n v="1.4088299465937799"/>
    <n v="2.1024970514381098"/>
    <n v="0.30898193723778999"/>
    <n v="846.28164991753295"/>
    <n v="1210"/>
    <s v="Fixed Single Family Units"/>
    <n v="1210"/>
    <s v="Town of Indialantic              Brevard County"/>
    <s v="Town of Indialantic"/>
    <m/>
    <m/>
    <m/>
    <n v="0"/>
    <n v="1"/>
    <n v="2.1024970514381098"/>
    <n v="0.30898193723778999"/>
    <n v="846.28164991753295"/>
    <m/>
    <n v="-1"/>
    <n v="-1"/>
    <n v="-1"/>
    <n v="-1"/>
    <n v="0"/>
    <m/>
    <m/>
    <s v="North IRL B"/>
    <n v="-1"/>
    <m/>
    <m/>
    <n v="579"/>
    <x v="0"/>
    <m/>
    <x v="0"/>
    <n v="132.71029999999999"/>
    <n v="118.901655072278"/>
    <n v="887.54894807535698"/>
    <n v="0.68635981339999996"/>
  </r>
  <r>
    <n v="550000"/>
    <n v="900000"/>
    <n v="900000"/>
    <x v="1"/>
    <x v="1"/>
    <s v="IR8-11"/>
    <s v="62-304.520 (6), F.A.C."/>
    <n v="0.36"/>
    <n v="0.48"/>
    <s v="Town of Indialantic"/>
    <n v="6.8072404772499999E-3"/>
    <n v="3858.6945965680502"/>
    <n v="9.5865176947592907"/>
    <n v="1.4088299465937799"/>
    <n v="6.5257731287709994E-2"/>
    <n v="9.5902442380200008E-3"/>
    <n v="26.2670620471348"/>
    <n v="1210"/>
    <s v="Fixed Single Family Units"/>
    <n v="1210"/>
    <s v="Town of Indialantic              Brevard County"/>
    <s v="Town of Indialantic"/>
    <m/>
    <m/>
    <m/>
    <n v="0"/>
    <n v="1"/>
    <n v="6.5257731287709994E-2"/>
    <n v="9.5902442380200008E-3"/>
    <n v="26.267062047134399"/>
    <m/>
    <n v="-1"/>
    <n v="-1"/>
    <n v="-1"/>
    <n v="-1"/>
    <n v="0"/>
    <m/>
    <m/>
    <s v="North IRL B"/>
    <n v="-1"/>
    <m/>
    <m/>
    <n v="579"/>
    <x v="0"/>
    <m/>
    <x v="0"/>
    <n v="132.71029999999999"/>
    <n v="29.927845625534101"/>
    <n v="27.5479248442124"/>
    <n v="2.1303375499999999E-2"/>
  </r>
  <r>
    <n v="550000"/>
    <n v="900000"/>
    <n v="900000"/>
    <x v="1"/>
    <x v="1"/>
    <s v="IR8-11"/>
    <s v="62-304.520 (6), F.A.C."/>
    <n v="0.36"/>
    <n v="0.48"/>
    <s v="Town of Indialantic"/>
    <n v="4.3073395864309999E-2"/>
    <n v="3858.6945965680502"/>
    <n v="9.5865176947592907"/>
    <n v="1.4088299465937799"/>
    <n v="0.41292387162666"/>
    <n v="6.0683089995140001E-2"/>
    <n v="166.20707987748401"/>
    <n v="1210"/>
    <s v="Fixed Single Family Units"/>
    <n v="1210"/>
    <s v="Town of Indialantic              Brevard County"/>
    <s v="Town of Indialantic"/>
    <m/>
    <m/>
    <m/>
    <n v="0"/>
    <n v="1"/>
    <n v="0.41292387162666"/>
    <n v="6.0683089995140001E-2"/>
    <n v="166.20707987748401"/>
    <m/>
    <n v="-1"/>
    <n v="-1"/>
    <n v="-1"/>
    <n v="-1"/>
    <n v="0"/>
    <m/>
    <m/>
    <s v="North IRL B"/>
    <n v="-1"/>
    <m/>
    <m/>
    <n v="579"/>
    <x v="0"/>
    <m/>
    <x v="0"/>
    <n v="132.71029999999999"/>
    <n v="62.327105972378099"/>
    <n v="174.31184868809601"/>
    <n v="0.13479892930000001"/>
  </r>
  <r>
    <n v="550000"/>
    <n v="900000"/>
    <n v="900000"/>
    <x v="1"/>
    <x v="1"/>
    <s v="IR8-11"/>
    <s v="62-304.520 (6), F.A.C."/>
    <n v="0.36"/>
    <n v="0.48"/>
    <s v="Town of Indialantic"/>
    <n v="0.15221883727950999"/>
    <n v="3858.6945965680502"/>
    <n v="9.5865176947592907"/>
    <n v="1.4088299465937799"/>
    <n v="1.4592485770557599"/>
    <n v="0.21445045639506"/>
    <n v="587.36600490633998"/>
    <n v="1210"/>
    <s v="Fixed Single Family Units"/>
    <n v="1210"/>
    <s v="Town of Indialantic              Brevard County"/>
    <s v="Town of Indialantic"/>
    <m/>
    <m/>
    <m/>
    <n v="0"/>
    <n v="1"/>
    <n v="1.4592485770557599"/>
    <n v="0.21445045639506"/>
    <n v="587.36600490633998"/>
    <m/>
    <n v="-1"/>
    <n v="-1"/>
    <n v="-1"/>
    <n v="-1"/>
    <n v="0"/>
    <m/>
    <m/>
    <s v="North IRL B"/>
    <n v="-1"/>
    <m/>
    <m/>
    <n v="579"/>
    <x v="0"/>
    <m/>
    <x v="0"/>
    <n v="132.71029999999999"/>
    <n v="115.51825237878001"/>
    <n v="616.00777925486898"/>
    <n v="0.4763714557"/>
  </r>
  <r>
    <n v="550000"/>
    <n v="900000"/>
    <n v="900000"/>
    <x v="1"/>
    <x v="1"/>
    <s v="IR8-11"/>
    <s v="62-304.520 (6), F.A.C."/>
    <n v="0.36"/>
    <n v="0.48"/>
    <s v="Town of Indialantic"/>
    <n v="0.19572831354640999"/>
    <n v="3858.6945965680502"/>
    <n v="9.5865176947592907"/>
    <n v="1.4088299465937799"/>
    <n v="1.8763529411781199"/>
    <n v="0.27574790952049"/>
    <n v="755.25578587693701"/>
    <n v="1210"/>
    <s v="Fixed Single Family Units"/>
    <n v="1210"/>
    <s v="Town of Indialantic              Brevard County"/>
    <s v="Town of Indialantic"/>
    <m/>
    <m/>
    <m/>
    <n v="0"/>
    <n v="1"/>
    <n v="1.8763529411781199"/>
    <n v="0.27574790952049"/>
    <n v="755.25578587693701"/>
    <m/>
    <n v="-1"/>
    <n v="-1"/>
    <n v="-1"/>
    <n v="-1"/>
    <n v="0"/>
    <m/>
    <m/>
    <s v="North IRL B"/>
    <n v="-1"/>
    <m/>
    <m/>
    <n v="579"/>
    <x v="0"/>
    <m/>
    <x v="0"/>
    <n v="132.71029999999999"/>
    <n v="120.14269792728599"/>
    <n v="792.08438272083595"/>
    <n v="0.61253510609999995"/>
  </r>
  <r>
    <n v="550000"/>
    <n v="900000"/>
    <n v="900000"/>
    <x v="1"/>
    <x v="1"/>
    <s v="IR8-11"/>
    <s v="62-304.520 (6), F.A.C."/>
    <n v="0.36"/>
    <n v="0.48"/>
    <s v="Town of Indialantic"/>
    <n v="0.22129602116022001"/>
    <n v="3848.3049272817502"/>
    <n v="9.5622750719915892"/>
    <n v="1.4053207660406699"/>
    <n v="2.1160934266713798"/>
    <n v="0.31099189397864002"/>
    <n v="851.61456861875695"/>
    <n v="1200"/>
    <s v="Residential, Medium Density-Two-five dwellingunits per acre"/>
    <n v="1200"/>
    <s v="Town of Indialantic              Brevard County"/>
    <s v="Town of Indialantic"/>
    <m/>
    <m/>
    <m/>
    <n v="0"/>
    <n v="1"/>
    <n v="2.1160934266713798"/>
    <n v="0.31099189397864002"/>
    <n v="851.61456861875695"/>
    <m/>
    <n v="-1"/>
    <n v="-1"/>
    <n v="-1"/>
    <n v="-1"/>
    <n v="0"/>
    <m/>
    <m/>
    <s v="North IRL B"/>
    <n v="-1"/>
    <m/>
    <m/>
    <n v="579"/>
    <x v="0"/>
    <m/>
    <x v="0"/>
    <n v="132.71029999999999"/>
    <n v="136.072775556349"/>
    <n v="895.55322448384004"/>
    <n v="0.6906849705"/>
  </r>
  <r>
    <n v="550000"/>
    <n v="900000"/>
    <n v="900000"/>
    <x v="1"/>
    <x v="1"/>
    <s v="IR8-11"/>
    <s v="62-304.520 (6), F.A.C."/>
    <n v="0.36"/>
    <n v="0.48"/>
    <s v="Town of Indialantic"/>
    <n v="2.5218745723019999E-2"/>
    <n v="3848.3049272817502"/>
    <n v="9.5622750719915892"/>
    <n v="1.4053207660406699"/>
    <n v="0.24114858357419999"/>
    <n v="3.5440427058069997E-2"/>
    <n v="97.049423425794402"/>
    <n v="1210"/>
    <s v="Fixed Single Family Units"/>
    <n v="1210"/>
    <s v="Town of Indialantic              Brevard County"/>
    <s v="Town of Indialantic"/>
    <m/>
    <m/>
    <m/>
    <n v="0"/>
    <n v="1"/>
    <n v="0.24114858357419999"/>
    <n v="3.5440427058069997E-2"/>
    <n v="97.049423425793194"/>
    <m/>
    <n v="-1"/>
    <n v="-1"/>
    <n v="-1"/>
    <n v="-1"/>
    <n v="0"/>
    <m/>
    <m/>
    <s v="North IRL B"/>
    <n v="-1"/>
    <m/>
    <m/>
    <n v="579"/>
    <x v="0"/>
    <m/>
    <x v="0"/>
    <n v="132.71029999999999"/>
    <n v="57.271213742801699"/>
    <n v="102.056643094107"/>
    <n v="7.8709994699999994E-2"/>
  </r>
  <r>
    <n v="550000"/>
    <n v="900000"/>
    <n v="900000"/>
    <x v="1"/>
    <x v="1"/>
    <s v="IR8-11"/>
    <s v="62-304.520 (6), F.A.C."/>
    <n v="0.36"/>
    <n v="0.48"/>
    <s v="Town of Indialantic"/>
    <n v="0.14052345638389999"/>
    <n v="3848.3049272817502"/>
    <n v="9.5622750719915892"/>
    <n v="1.4053207660406699"/>
    <n v="1.34372394400989"/>
    <n v="0.1974805313721"/>
    <n v="540.77710960083698"/>
    <n v="1210"/>
    <s v="Fixed Single Family Units"/>
    <n v="1210"/>
    <s v="Town of Indialantic              Brevard County"/>
    <s v="Town of Indialantic"/>
    <m/>
    <m/>
    <m/>
    <n v="0"/>
    <n v="1"/>
    <n v="1.34372394400989"/>
    <n v="0.1974805313721"/>
    <n v="540.77710960083698"/>
    <m/>
    <n v="-1"/>
    <n v="-1"/>
    <n v="-1"/>
    <n v="-1"/>
    <n v="0"/>
    <m/>
    <m/>
    <s v="North IRL B"/>
    <n v="-1"/>
    <m/>
    <m/>
    <n v="579"/>
    <x v="0"/>
    <m/>
    <x v="0"/>
    <n v="132.71029999999999"/>
    <n v="96.986272148498998"/>
    <n v="568.67825196504498"/>
    <n v="0.43858646359999998"/>
  </r>
  <r>
    <n v="550000"/>
    <n v="900000"/>
    <n v="900000"/>
    <x v="1"/>
    <x v="1"/>
    <s v="IR8-11"/>
    <s v="62-304.520 (6), F.A.C."/>
    <n v="0.36"/>
    <n v="0.48"/>
    <s v="Town of Indialantic"/>
    <n v="7.4040033015299999E-3"/>
    <n v="3848.3049272817502"/>
    <n v="9.5622750719915892"/>
    <n v="1.4053207660406699"/>
    <n v="7.0799116203240003E-2"/>
    <n v="1.040499959148E-2"/>
    <n v="28.492862386919001"/>
    <n v="1210"/>
    <s v="Fixed Single Family Units"/>
    <n v="1210"/>
    <s v="Town of Indialantic              Brevard County"/>
    <s v="Town of Indialantic"/>
    <m/>
    <m/>
    <m/>
    <n v="0"/>
    <n v="1"/>
    <n v="7.0799116203240003E-2"/>
    <n v="1.040499959148E-2"/>
    <n v="28.492862386919999"/>
    <m/>
    <n v="-1"/>
    <n v="-1"/>
    <n v="-1"/>
    <n v="-1"/>
    <n v="0"/>
    <m/>
    <m/>
    <s v="North IRL B"/>
    <n v="-1"/>
    <m/>
    <m/>
    <n v="579"/>
    <x v="0"/>
    <m/>
    <x v="0"/>
    <n v="132.71029999999999"/>
    <n v="31.0013680821653"/>
    <n v="29.9629383123008"/>
    <n v="2.3108566399999999E-2"/>
  </r>
  <r>
    <n v="550000"/>
    <n v="900000"/>
    <n v="900000"/>
    <x v="1"/>
    <x v="1"/>
    <s v="IR8-11"/>
    <s v="62-304.520 (6), F.A.C."/>
    <n v="0.36"/>
    <n v="0.48"/>
    <s v="Town of Indialantic"/>
    <n v="0.20149425640509"/>
    <n v="3848.3049272817502"/>
    <n v="9.5622750719915892"/>
    <n v="1.4053207660406699"/>
    <n v="1.9267435051719299"/>
    <n v="0.28316406276400002"/>
    <n v="775.41133974270394"/>
    <n v="1210"/>
    <s v="Fixed Single Family Units"/>
    <n v="1210"/>
    <s v="Town of Indialantic              Brevard County"/>
    <s v="Town of Indialantic"/>
    <m/>
    <m/>
    <m/>
    <n v="0"/>
    <n v="1"/>
    <n v="1.9267435051719299"/>
    <n v="0.28316406276400002"/>
    <n v="775.41133974270394"/>
    <m/>
    <n v="-1"/>
    <n v="-1"/>
    <n v="-1"/>
    <n v="-1"/>
    <n v="0"/>
    <m/>
    <m/>
    <s v="North IRL B"/>
    <n v="-1"/>
    <m/>
    <m/>
    <n v="579"/>
    <x v="0"/>
    <m/>
    <x v="0"/>
    <n v="132.71029999999999"/>
    <n v="112.591874397512"/>
    <n v="815.418325609676"/>
    <n v="0.6288818652"/>
  </r>
  <r>
    <n v="550000"/>
    <n v="900000"/>
    <n v="900000"/>
    <x v="1"/>
    <x v="1"/>
    <s v="IR8-11"/>
    <s v="62-304.520 (6), F.A.C."/>
    <n v="0.36"/>
    <n v="0.48"/>
    <s v="Town of Indialantic"/>
    <n v="2.1826970855210001E-2"/>
    <n v="3848.3049272817502"/>
    <n v="9.5622750719915892"/>
    <n v="1.4053207660406699"/>
    <n v="0.20871549930589001"/>
    <n v="3.0673895402589999E-2"/>
    <n v="83.996839489751395"/>
    <n v="1210"/>
    <s v="Fixed Single Family Units"/>
    <n v="1210"/>
    <s v="Town of Indialantic              Brevard County"/>
    <s v="Town of Indialantic"/>
    <m/>
    <m/>
    <m/>
    <n v="0"/>
    <n v="1"/>
    <n v="0.20871549930589001"/>
    <n v="3.0673895402589999E-2"/>
    <n v="83.996839489751096"/>
    <m/>
    <n v="-1"/>
    <n v="-1"/>
    <n v="-1"/>
    <n v="-1"/>
    <n v="0"/>
    <m/>
    <m/>
    <s v="North IRL B"/>
    <n v="-1"/>
    <m/>
    <m/>
    <n v="579"/>
    <x v="0"/>
    <m/>
    <x v="0"/>
    <n v="132.71029999999999"/>
    <n v="53.076596554607399"/>
    <n v="88.330617186956005"/>
    <n v="6.8123957400000004E-2"/>
  </r>
  <r>
    <n v="550000"/>
    <n v="900000"/>
    <n v="900000"/>
    <x v="1"/>
    <x v="1"/>
    <s v="IR8-11"/>
    <s v="62-304.520 (6), F.A.C."/>
    <n v="0.36"/>
    <n v="0.48"/>
    <s v="Town of Indialantic"/>
    <n v="0.13170197015207999"/>
    <n v="3867.94320697495"/>
    <n v="10.420561697458901"/>
    <n v="1.8070214022505899"/>
    <n v="1.3724085056466899"/>
    <n v="0.23798827878338"/>
    <n v="509.41574079497099"/>
    <n v="1200"/>
    <s v="Residential, Medium Density-Two-five dwellingunits per acre"/>
    <n v="1200"/>
    <s v="Town of Indialantic              Brevard County"/>
    <s v="Town of Indialantic"/>
    <m/>
    <m/>
    <m/>
    <n v="0"/>
    <n v="1"/>
    <n v="1.3724085056466899"/>
    <n v="0.23798827878338"/>
    <n v="533.16966755921101"/>
    <m/>
    <n v="-1"/>
    <n v="-1"/>
    <n v="-1"/>
    <n v="-1"/>
    <n v="0"/>
    <m/>
    <m/>
    <s v="North IRL B"/>
    <n v="-1"/>
    <m/>
    <m/>
    <n v="579"/>
    <x v="0"/>
    <m/>
    <x v="0"/>
    <n v="132.71029999999999"/>
    <n v="156.12269081784501"/>
    <n v="532.97896375269397"/>
    <n v="0.43241659980000002"/>
  </r>
  <r>
    <n v="550000"/>
    <n v="900000"/>
    <n v="900000"/>
    <x v="1"/>
    <x v="1"/>
    <s v="IR8-11"/>
    <s v="62-304.520 (6), F.A.C."/>
    <n v="0.36"/>
    <n v="0.48"/>
    <s v="Town of Indialantic"/>
    <n v="0.13517628307463"/>
    <n v="3867.94320697495"/>
    <n v="10.420561697458901"/>
    <n v="1.8070214022505899"/>
    <n v="1.4086127978124099"/>
    <n v="0.24426643659255001"/>
    <n v="522.854185862657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1.4086127978124099"/>
    <n v="0.24426643659255001"/>
    <n v="522.854185862657"/>
    <m/>
    <n v="-1"/>
    <n v="-1"/>
    <n v="-1"/>
    <n v="-1"/>
    <n v="0"/>
    <m/>
    <m/>
    <s v="North IRL B"/>
    <n v="-1"/>
    <m/>
    <m/>
    <n v="579"/>
    <x v="0"/>
    <m/>
    <x v="0"/>
    <n v="132.71029999999999"/>
    <n v="97.953756350928998"/>
    <n v="547.03900931674798"/>
    <n v="0.42405043460000003"/>
  </r>
  <r>
    <n v="550000"/>
    <n v="900000"/>
    <n v="900000"/>
    <x v="1"/>
    <x v="1"/>
    <s v="IR8-11"/>
    <s v="62-304.520 (6), F.A.C."/>
    <n v="0.36"/>
    <n v="0.48"/>
    <s v="Town of Indialantic"/>
    <n v="3.0930639456939999E-2"/>
    <n v="3867.94320697495"/>
    <n v="10.420561697458901"/>
    <n v="1.8070214022505899"/>
    <n v="0.32231463680299"/>
    <n v="5.5892327483999998E-2"/>
    <n v="119.63795677489701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32231463680299"/>
    <n v="5.5892327483999998E-2"/>
    <n v="119.637956774898"/>
    <m/>
    <n v="-1"/>
    <n v="-1"/>
    <n v="-1"/>
    <n v="-1"/>
    <n v="0"/>
    <m/>
    <m/>
    <s v="North IRL B"/>
    <n v="-1"/>
    <m/>
    <m/>
    <n v="579"/>
    <x v="0"/>
    <m/>
    <x v="0"/>
    <n v="132.71029999999999"/>
    <n v="45.453153769387598"/>
    <n v="125.17185693529299"/>
    <n v="9.70299731E-2"/>
  </r>
  <r>
    <n v="550000"/>
    <n v="900000"/>
    <n v="900000"/>
    <x v="1"/>
    <x v="1"/>
    <s v="IR8-11"/>
    <s v="62-304.520 (6), F.A.C."/>
    <n v="0.36"/>
    <n v="0.48"/>
    <s v="Town of Indialantic"/>
    <n v="0.14463647369789001"/>
    <n v="3931.8048986977401"/>
    <n v="11.0059087368024"/>
    <n v="1.4785501942368799"/>
    <n v="1.591855829532"/>
    <n v="0.21385228627976"/>
    <n v="568.68239581576597"/>
    <n v="1400"/>
    <s v="Commercial and Services"/>
    <n v="1400"/>
    <s v="Town of Indialantic              Brevard County"/>
    <s v="Town of Indialantic"/>
    <m/>
    <m/>
    <m/>
    <n v="0"/>
    <n v="1"/>
    <n v="1.591855829532"/>
    <n v="0.21385228627976"/>
    <n v="568.68239581576597"/>
    <m/>
    <n v="-1"/>
    <n v="-1"/>
    <n v="-1"/>
    <n v="-1"/>
    <n v="0"/>
    <m/>
    <m/>
    <s v="North IRL B"/>
    <n v="-1"/>
    <m/>
    <m/>
    <n v="579"/>
    <x v="0"/>
    <m/>
    <x v="0"/>
    <n v="132.71029999999999"/>
    <n v="125.292898439181"/>
    <n v="585.32304249763001"/>
    <n v="0.46121848809999999"/>
  </r>
  <r>
    <n v="550000"/>
    <n v="900000"/>
    <n v="900000"/>
    <x v="1"/>
    <x v="1"/>
    <s v="IR8-11"/>
    <s v="62-304.520 (6), F.A.C."/>
    <n v="0.36"/>
    <n v="0.48"/>
    <s v="Town of Indialantic"/>
    <n v="6.1597868711260002E-2"/>
    <n v="3931.8048986977401"/>
    <n v="11.0059087368024"/>
    <n v="1.4785501942368799"/>
    <n v="0.67794052141768002"/>
    <n v="9.1075540747609998E-2"/>
    <n v="242.19080194828001"/>
    <n v="1200"/>
    <s v="Residential, Medium Density-Two-five dwellingunits per acre"/>
    <n v="1200"/>
    <s v="Town of Indialantic              Brevard County"/>
    <s v="Town of Indialantic"/>
    <m/>
    <m/>
    <m/>
    <n v="0"/>
    <n v="1"/>
    <n v="0.67794052141768002"/>
    <n v="9.1075540747609998E-2"/>
    <n v="242.19080194827899"/>
    <m/>
    <n v="-1"/>
    <n v="-1"/>
    <n v="-1"/>
    <n v="-1"/>
    <n v="0"/>
    <m/>
    <m/>
    <s v="North IRL B"/>
    <n v="-1"/>
    <m/>
    <m/>
    <n v="579"/>
    <x v="0"/>
    <m/>
    <x v="0"/>
    <n v="132.71029999999999"/>
    <n v="123.97499390325299"/>
    <n v="249.27773060032101"/>
    <n v="0.19642400809999999"/>
  </r>
  <r>
    <n v="550000"/>
    <n v="900000"/>
    <n v="900000"/>
    <x v="1"/>
    <x v="1"/>
    <s v="IR8-11"/>
    <s v="62-304.520 (6), F.A.C."/>
    <n v="0.36"/>
    <n v="0.48"/>
    <s v="Town of Indialantic"/>
    <n v="0.19863274862555999"/>
    <n v="3931.8048986977401"/>
    <n v="11.0059087368024"/>
    <n v="1.4785501942368799"/>
    <n v="2.1861339035132001"/>
    <n v="0.29368848906213002"/>
    <n v="780.985214087798"/>
    <n v="1430"/>
    <s v="Professional Services"/>
    <n v="1430"/>
    <s v="Town of Indialantic              Brevard County"/>
    <s v="Town of Indialantic"/>
    <m/>
    <m/>
    <m/>
    <n v="0"/>
    <n v="1"/>
    <n v="2.1861339035132001"/>
    <n v="0.29368848906213002"/>
    <n v="780.985214087798"/>
    <m/>
    <n v="-1"/>
    <n v="-1"/>
    <n v="-1"/>
    <n v="-1"/>
    <n v="0"/>
    <m/>
    <m/>
    <s v="North IRL B"/>
    <n v="-1"/>
    <m/>
    <m/>
    <n v="579"/>
    <x v="0"/>
    <m/>
    <x v="0"/>
    <n v="132.71029999999999"/>
    <n v="112.728823608627"/>
    <n v="803.83821447433502"/>
    <n v="0.63340244450000005"/>
  </r>
  <r>
    <n v="550000"/>
    <n v="900000"/>
    <n v="900000"/>
    <x v="1"/>
    <x v="1"/>
    <s v="IR8-11"/>
    <s v="62-304.520 (6), F.A.C."/>
    <n v="0.36"/>
    <n v="0.48"/>
    <s v="Town of Indialantic"/>
    <n v="0.13955560712494"/>
    <n v="3931.8048986977401"/>
    <n v="11.0059087368024"/>
    <n v="1.4785501942368799"/>
    <n v="1.53593627572624"/>
    <n v="0.20633997002144"/>
    <n v="548.70541973461195"/>
    <n v="1410"/>
    <s v="Retail Sales and Services"/>
    <n v="1410"/>
    <s v="Town of Indialantic              Brevard County"/>
    <s v="Town of Indialantic"/>
    <m/>
    <m/>
    <m/>
    <n v="0"/>
    <n v="1"/>
    <n v="1.53593627572624"/>
    <n v="0.20633997002144"/>
    <n v="548.70541973461195"/>
    <m/>
    <n v="-1"/>
    <n v="-1"/>
    <n v="-1"/>
    <n v="-1"/>
    <n v="0"/>
    <m/>
    <m/>
    <s v="North IRL B"/>
    <n v="-1"/>
    <m/>
    <m/>
    <n v="579"/>
    <x v="0"/>
    <m/>
    <x v="0"/>
    <n v="132.71029999999999"/>
    <n v="96.418270570417107"/>
    <n v="564.76150497553101"/>
    <n v="0.44501656099999998"/>
  </r>
  <r>
    <n v="550000"/>
    <n v="900000"/>
    <n v="900000"/>
    <x v="1"/>
    <x v="1"/>
    <s v="IR8-11"/>
    <s v="62-304.520 (6), F.A.C."/>
    <n v="0.36"/>
    <n v="0.48"/>
    <s v="Town of Indialantic"/>
    <n v="5.8714145611260003E-2"/>
    <n v="3931.8048986977401"/>
    <n v="11.0059087368024"/>
    <n v="1.4785501942368799"/>
    <n v="0.64620252815691004"/>
    <n v="8.6811811397979999E-2"/>
    <n v="230.85256533722401"/>
    <n v="1430"/>
    <s v="Professional Services"/>
    <n v="1430"/>
    <s v="Town of Indialantic              Brevard County"/>
    <s v="Town of Indialantic"/>
    <m/>
    <m/>
    <m/>
    <n v="0"/>
    <n v="1"/>
    <n v="0.64620252815691004"/>
    <n v="8.6811811397979999E-2"/>
    <n v="230.85256533722301"/>
    <m/>
    <n v="-1"/>
    <n v="-1"/>
    <n v="-1"/>
    <n v="-1"/>
    <n v="0"/>
    <m/>
    <m/>
    <s v="North IRL B"/>
    <n v="-1"/>
    <m/>
    <m/>
    <n v="579"/>
    <x v="0"/>
    <m/>
    <x v="0"/>
    <n v="132.71029999999999"/>
    <n v="88.688751424256097"/>
    <n v="237.607717252675"/>
    <n v="0.1872283579"/>
  </r>
  <r>
    <n v="550000"/>
    <n v="900000"/>
    <n v="900000"/>
    <x v="1"/>
    <x v="1"/>
    <s v="IR8-11"/>
    <s v="62-304.520 (6), F.A.C."/>
    <n v="0.36"/>
    <n v="0.48"/>
    <s v="Town of Indialantic"/>
    <n v="1.462660985094E-2"/>
    <n v="3931.8048986977401"/>
    <n v="11.0059087368024"/>
    <n v="1.4785501942368799"/>
    <n v="0.16097913314831999"/>
    <n v="2.1626176836140001E-2"/>
    <n v="57.508976263290101"/>
    <n v="1210"/>
    <s v="Fixed Single Family Units"/>
    <n v="1210"/>
    <s v="Town of Indialantic              Brevard County"/>
    <s v="Town of Indialantic"/>
    <m/>
    <m/>
    <m/>
    <n v="0"/>
    <n v="1"/>
    <n v="0.16097913314831999"/>
    <n v="2.1626176836140001E-2"/>
    <n v="57.5089762632917"/>
    <m/>
    <n v="-1"/>
    <n v="-1"/>
    <n v="-1"/>
    <n v="-1"/>
    <n v="0"/>
    <m/>
    <m/>
    <s v="North IRL B"/>
    <n v="-1"/>
    <m/>
    <m/>
    <n v="579"/>
    <x v="0"/>
    <m/>
    <x v="0"/>
    <n v="132.71029999999999"/>
    <n v="43.992606087701901"/>
    <n v="59.191790013241302"/>
    <n v="4.66415055E-2"/>
  </r>
  <r>
    <n v="550000"/>
    <n v="900000"/>
    <n v="900000"/>
    <x v="1"/>
    <x v="1"/>
    <s v="IR8-11"/>
    <s v="62-304.520 (6), F.A.C."/>
    <n v="0.36"/>
    <n v="0.48"/>
    <s v="Town of Indialantic"/>
    <n v="0.28467362545482999"/>
    <n v="3847.42469200289"/>
    <n v="9.5601531223170699"/>
    <n v="1.4050111379433099"/>
    <n v="2.72152344923337"/>
    <n v="0.39996961444273998"/>
    <n v="1095.2603357369101"/>
    <n v="1200"/>
    <s v="Residential, Medium Density-Two-five dwellingunits per acre"/>
    <n v="1200"/>
    <s v="Town of Indialantic              Brevard County"/>
    <s v="Town of Indialantic"/>
    <m/>
    <m/>
    <m/>
    <n v="0"/>
    <n v="1"/>
    <n v="2.72152344923337"/>
    <n v="0.39996961444273998"/>
    <n v="1095.2603357369101"/>
    <m/>
    <n v="-1"/>
    <n v="-1"/>
    <n v="-1"/>
    <n v="-1"/>
    <n v="0"/>
    <m/>
    <m/>
    <s v="North IRL B"/>
    <n v="-1"/>
    <m/>
    <m/>
    <n v="579"/>
    <x v="0"/>
    <m/>
    <x v="0"/>
    <n v="132.71029999999999"/>
    <n v="156.26321777326999"/>
    <n v="1152.03328945979"/>
    <n v="0.88828899900000002"/>
  </r>
  <r>
    <n v="550000"/>
    <n v="900000"/>
    <n v="900000"/>
    <x v="1"/>
    <x v="1"/>
    <s v="IR8-11"/>
    <s v="62-304.520 (6), F.A.C."/>
    <n v="0.36"/>
    <n v="0.48"/>
    <s v="Town of Indialantic"/>
    <n v="5.0710494517170003E-2"/>
    <n v="3847.42469200289"/>
    <n v="9.5601531223170699"/>
    <n v="1.4050111379433099"/>
    <n v="0.48480009249264"/>
    <n v="7.1248809607240005E-2"/>
    <n v="195.10480874906699"/>
    <n v="1210"/>
    <s v="Fixed Single Family Units"/>
    <n v="1210"/>
    <s v="Town of Indialantic              Brevard County"/>
    <s v="Town of Indialantic"/>
    <m/>
    <m/>
    <m/>
    <n v="0"/>
    <n v="1"/>
    <n v="0.48480009249264"/>
    <n v="7.1248809607240005E-2"/>
    <n v="195.104808749066"/>
    <m/>
    <n v="-1"/>
    <n v="-1"/>
    <n v="-1"/>
    <n v="-1"/>
    <n v="0"/>
    <m/>
    <m/>
    <s v="North IRL B"/>
    <n v="-1"/>
    <m/>
    <m/>
    <n v="579"/>
    <x v="0"/>
    <m/>
    <x v="0"/>
    <n v="132.71029999999999"/>
    <n v="58.388133196658202"/>
    <n v="205.21809041992"/>
    <n v="0.1582358546"/>
  </r>
  <r>
    <n v="550000"/>
    <n v="900000"/>
    <n v="900000"/>
    <x v="1"/>
    <x v="1"/>
    <s v="IR8-11"/>
    <s v="62-304.520 (6), F.A.C."/>
    <n v="0.36"/>
    <n v="0.48"/>
    <s v="Town of Indialantic"/>
    <n v="0.13901831778369"/>
    <n v="3847.42469200289"/>
    <n v="9.5601531223170699"/>
    <n v="1.4050111379433099"/>
    <n v="1.32903640481904"/>
    <n v="0.19532228486423001"/>
    <n v="534.862508481688"/>
    <n v="1210"/>
    <s v="Fixed Single Family Units"/>
    <n v="1210"/>
    <s v="Town of Indialantic              Brevard County"/>
    <s v="Town of Indialantic"/>
    <m/>
    <m/>
    <m/>
    <n v="0"/>
    <n v="1"/>
    <n v="1.32903640481904"/>
    <n v="0.19532228486423001"/>
    <n v="534.862508481688"/>
    <m/>
    <n v="-1"/>
    <n v="-1"/>
    <n v="-1"/>
    <n v="-1"/>
    <n v="0"/>
    <m/>
    <m/>
    <s v="North IRL B"/>
    <n v="-1"/>
    <m/>
    <m/>
    <n v="579"/>
    <x v="0"/>
    <m/>
    <x v="0"/>
    <n v="132.71029999999999"/>
    <n v="98.607910832835202"/>
    <n v="562.58717215418403"/>
    <n v="0.43378954460000002"/>
  </r>
  <r>
    <n v="550000"/>
    <n v="900000"/>
    <n v="900000"/>
    <x v="1"/>
    <x v="1"/>
    <s v="IR8-11"/>
    <s v="62-304.520 (6), F.A.C."/>
    <n v="0.36"/>
    <n v="0.48"/>
    <s v="Town of Indialantic"/>
    <n v="3.0820576289000001E-4"/>
    <n v="3847.42469200289"/>
    <n v="9.5601531223170699"/>
    <n v="1.4050111379433099"/>
    <n v="2.9464942864599998E-3"/>
    <n v="4.3303252964000001E-4"/>
    <n v="1.1857984623836499"/>
    <n v="1210"/>
    <s v="Fixed Single Family Units"/>
    <n v="1210"/>
    <s v="Town of Indialantic              Brevard County"/>
    <s v="Town of Indialantic"/>
    <m/>
    <m/>
    <m/>
    <n v="0"/>
    <n v="1"/>
    <n v="2.9464942864599998E-3"/>
    <n v="4.3303252964000001E-4"/>
    <n v="1.1857984623832101"/>
    <m/>
    <n v="-1"/>
    <n v="-1"/>
    <n v="-1"/>
    <n v="-1"/>
    <n v="0"/>
    <m/>
    <m/>
    <s v="North IRL B"/>
    <n v="-1"/>
    <m/>
    <m/>
    <n v="579"/>
    <x v="0"/>
    <m/>
    <x v="0"/>
    <n v="132.71029999999999"/>
    <n v="6.9618065279879104"/>
    <n v="1.2472644709959"/>
    <n v="9.617181E-4"/>
  </r>
  <r>
    <n v="550000"/>
    <n v="900000"/>
    <n v="900000"/>
    <x v="1"/>
    <x v="1"/>
    <s v="IR8-11"/>
    <s v="62-304.520 (6), F.A.C."/>
    <n v="0.36"/>
    <n v="0.48"/>
    <s v="Town of Indialantic"/>
    <n v="0.14305281010328"/>
    <n v="3847.42469200289"/>
    <n v="9.5601531223170699"/>
    <n v="1.4050111379433099"/>
    <n v="1.3676067691651299"/>
    <n v="0.20099079150919999"/>
    <n v="550.38491385177099"/>
    <n v="1210"/>
    <s v="Fixed Single Family Units"/>
    <n v="1210"/>
    <s v="Town of Indialantic              Brevard County"/>
    <s v="Town of Indialantic"/>
    <m/>
    <m/>
    <m/>
    <n v="0"/>
    <n v="1"/>
    <n v="1.3676067691651299"/>
    <n v="0.20099079150919999"/>
    <n v="550.38491385177099"/>
    <m/>
    <n v="-1"/>
    <n v="-1"/>
    <n v="-1"/>
    <n v="-1"/>
    <n v="0"/>
    <m/>
    <m/>
    <s v="North IRL B"/>
    <n v="-1"/>
    <m/>
    <m/>
    <n v="579"/>
    <x v="0"/>
    <m/>
    <x v="0"/>
    <n v="132.71029999999999"/>
    <n v="98.989443736049296"/>
    <n v="578.91418330883903"/>
    <n v="0.44637868110000001"/>
  </r>
  <r>
    <n v="550000"/>
    <n v="900000"/>
    <n v="900000"/>
    <x v="1"/>
    <x v="1"/>
    <s v="IR8-11"/>
    <s v="62-304.520 (6), F.A.C."/>
    <n v="0.36"/>
    <n v="0.48"/>
    <s v="Town of Indialantic"/>
    <n v="0.21026537040254001"/>
    <n v="3860.0828655834398"/>
    <n v="9.5896964677889294"/>
    <n v="1.40928788484986"/>
    <n v="2.0163810798476001"/>
    <n v="0.29632443911176998"/>
    <n v="811.641753516417"/>
    <n v="1200"/>
    <s v="Residential, Medium Density-Two-five dwellingunits per acre"/>
    <n v="1200"/>
    <s v="Town of Indialantic              Brevard County"/>
    <s v="Town of Indialantic"/>
    <m/>
    <m/>
    <m/>
    <n v="0"/>
    <n v="1"/>
    <n v="2.0163810798476001"/>
    <n v="0.29632443911176998"/>
    <n v="811.641753516417"/>
    <m/>
    <n v="-1"/>
    <n v="-1"/>
    <n v="-1"/>
    <n v="-1"/>
    <n v="0"/>
    <m/>
    <m/>
    <s v="North IRL B"/>
    <n v="-1"/>
    <m/>
    <m/>
    <n v="579"/>
    <x v="0"/>
    <m/>
    <x v="0"/>
    <n v="132.71029999999999"/>
    <n v="137.110050491621"/>
    <n v="850.91376462184996"/>
    <n v="0.65826581790000005"/>
  </r>
  <r>
    <n v="550000"/>
    <n v="900000"/>
    <n v="900000"/>
    <x v="1"/>
    <x v="1"/>
    <s v="IR8-11"/>
    <s v="62-304.520 (6), F.A.C."/>
    <n v="0.36"/>
    <n v="0.48"/>
    <s v="Town of Indialantic"/>
    <n v="3.5943411555599998E-2"/>
    <n v="3860.0828655834398"/>
    <n v="9.5896964677889294"/>
    <n v="1.40928788484986"/>
    <n v="0.34468640683507001"/>
    <n v="5.0654614445480001E-2"/>
    <n v="138.744547076408"/>
    <n v="1210"/>
    <s v="Fixed Single Family Units"/>
    <n v="1210"/>
    <s v="Town of Indialantic              Brevard County"/>
    <s v="Town of Indialantic"/>
    <m/>
    <m/>
    <m/>
    <n v="0"/>
    <n v="1"/>
    <n v="0.34468640683507001"/>
    <n v="5.0654614445480001E-2"/>
    <n v="138.74454707640899"/>
    <m/>
    <n v="-1"/>
    <n v="-1"/>
    <n v="-1"/>
    <n v="-1"/>
    <n v="0"/>
    <m/>
    <m/>
    <s v="North IRL B"/>
    <n v="-1"/>
    <m/>
    <m/>
    <n v="579"/>
    <x v="0"/>
    <m/>
    <x v="0"/>
    <n v="132.71029999999999"/>
    <n v="68.691009004405501"/>
    <n v="145.45782589677"/>
    <n v="0.1125259911"/>
  </r>
  <r>
    <n v="550000"/>
    <n v="900000"/>
    <n v="900000"/>
    <x v="1"/>
    <x v="1"/>
    <s v="IR8-11"/>
    <s v="62-304.520 (6), F.A.C."/>
    <n v="0.36"/>
    <n v="0.48"/>
    <s v="Town of Indialantic"/>
    <n v="3.8829905310330003E-2"/>
    <n v="3860.0828655834398"/>
    <n v="9.5896964677889294"/>
    <n v="1.40928788484986"/>
    <n v="0.37236700579908999"/>
    <n v="5.4722515123719999E-2"/>
    <n v="149.88665216065101"/>
    <n v="1210"/>
    <s v="Fixed Single Family Units"/>
    <n v="1210"/>
    <s v="Town of Indialantic              Brevard County"/>
    <s v="Town of Indialantic"/>
    <m/>
    <m/>
    <m/>
    <n v="0"/>
    <n v="1"/>
    <n v="0.37236700579908999"/>
    <n v="5.4722515123719999E-2"/>
    <n v="149.88665216065201"/>
    <m/>
    <n v="-1"/>
    <n v="-1"/>
    <n v="-1"/>
    <n v="-1"/>
    <n v="0"/>
    <m/>
    <m/>
    <s v="North IRL B"/>
    <n v="-1"/>
    <m/>
    <m/>
    <n v="579"/>
    <x v="0"/>
    <m/>
    <x v="0"/>
    <n v="132.71029999999999"/>
    <n v="50.890393755464999"/>
    <n v="157.139051686313"/>
    <n v="0.1215625727"/>
  </r>
  <r>
    <n v="550000"/>
    <n v="900000"/>
    <n v="900000"/>
    <x v="1"/>
    <x v="1"/>
    <s v="IR8-11"/>
    <s v="62-304.520 (6), F.A.C."/>
    <n v="0.36"/>
    <n v="0.48"/>
    <s v="Town of Indialantic"/>
    <n v="0.12788809652117999"/>
    <n v="3860.0828655834398"/>
    <n v="9.5896964677889294"/>
    <n v="1.40928788484986"/>
    <n v="1.2264080274814599"/>
    <n v="0.18023114504380999"/>
    <n v="493.65865009351199"/>
    <n v="1210"/>
    <s v="Fixed Single Family Units"/>
    <n v="1210"/>
    <s v="Town of Indialantic              Brevard County"/>
    <s v="Town of Indialantic"/>
    <m/>
    <m/>
    <m/>
    <n v="0"/>
    <n v="1"/>
    <n v="1.2264080274814599"/>
    <n v="0.18023114504380999"/>
    <n v="493.65865009351199"/>
    <m/>
    <n v="-1"/>
    <n v="-1"/>
    <n v="-1"/>
    <n v="-1"/>
    <n v="0"/>
    <m/>
    <m/>
    <s v="North IRL B"/>
    <n v="-1"/>
    <m/>
    <m/>
    <n v="579"/>
    <x v="0"/>
    <m/>
    <x v="0"/>
    <n v="132.71029999999999"/>
    <n v="92.436357079610801"/>
    <n v="517.54476475527201"/>
    <n v="0.40037197899999999"/>
  </r>
  <r>
    <n v="550000"/>
    <n v="900000"/>
    <n v="900000"/>
    <x v="1"/>
    <x v="1"/>
    <s v="IR8-11"/>
    <s v="62-304.520 (6), F.A.C."/>
    <n v="0.36"/>
    <n v="0.48"/>
    <s v="Town of Indialantic"/>
    <n v="0.20313124585782999"/>
    <n v="3860.0828655834398"/>
    <n v="9.5896964677889294"/>
    <n v="1.40928788484986"/>
    <n v="1.94796699090045"/>
    <n v="0.2862704038219"/>
    <n v="784.10344160045099"/>
    <n v="1210"/>
    <s v="Fixed Single Family Units"/>
    <n v="1210"/>
    <s v="Town of Indialantic              Brevard County"/>
    <s v="Town of Indialantic"/>
    <m/>
    <m/>
    <m/>
    <n v="0"/>
    <n v="1"/>
    <n v="1.94796699090045"/>
    <n v="0.2862704038219"/>
    <n v="784.10344160045099"/>
    <m/>
    <n v="-1"/>
    <n v="-1"/>
    <n v="-1"/>
    <n v="-1"/>
    <n v="0"/>
    <m/>
    <m/>
    <s v="North IRL B"/>
    <n v="-1"/>
    <m/>
    <m/>
    <n v="579"/>
    <x v="0"/>
    <m/>
    <x v="0"/>
    <n v="132.71029999999999"/>
    <n v="114.588671233714"/>
    <n v="822.04298688989797"/>
    <n v="0.63593142059999996"/>
  </r>
  <r>
    <n v="550000"/>
    <n v="900000"/>
    <n v="900000"/>
    <x v="1"/>
    <x v="1"/>
    <s v="IR8-11"/>
    <s v="62-304.520 (6), F.A.C."/>
    <n v="0.36"/>
    <n v="0.48"/>
    <s v="Town of Indialantic"/>
    <n v="1.70542406643E-3"/>
    <n v="3860.0828655834398"/>
    <n v="9.5896964677889294"/>
    <n v="1.40928788484986"/>
    <n v="1.635449914595E-2"/>
    <n v="2.4034334753500002E-3"/>
    <n v="6.5830782173916704"/>
    <n v="1210"/>
    <s v="Fixed Single Family Units"/>
    <n v="1210"/>
    <s v="Town of Indialantic              Brevard County"/>
    <s v="Town of Indialantic"/>
    <m/>
    <m/>
    <m/>
    <n v="0"/>
    <n v="1"/>
    <n v="1.635449914595E-2"/>
    <n v="2.4034334753500002E-3"/>
    <n v="6.5830782173903097"/>
    <m/>
    <n v="-1"/>
    <n v="-1"/>
    <n v="-1"/>
    <n v="-1"/>
    <n v="0"/>
    <m/>
    <m/>
    <s v="North IRL B"/>
    <n v="-1"/>
    <m/>
    <m/>
    <n v="579"/>
    <x v="0"/>
    <m/>
    <x v="0"/>
    <n v="132.71029999999999"/>
    <n v="15.231713916165999"/>
    <n v="6.9016063361584798"/>
    <n v="5.3390740000000001E-3"/>
  </r>
  <r>
    <n v="550000"/>
    <n v="900000"/>
    <n v="900000"/>
    <x v="1"/>
    <x v="1"/>
    <s v="IR8-11"/>
    <s v="62-304.520 (6), F.A.C."/>
    <n v="0.36"/>
    <n v="0.48"/>
    <s v="Town of Indialantic"/>
    <n v="6.7116160553979995E-2"/>
    <n v="3860.0828664462401"/>
    <n v="9.5896964699324005"/>
    <n v="1.40928788516486"/>
    <n v="0.64362360793995999"/>
    <n v="9.4585991967509997E-2"/>
    <n v="259.073941416092"/>
    <n v="1200"/>
    <s v="Residential, Medium Density-Two-five dwellingunits per acre"/>
    <n v="1200"/>
    <s v="Town of Indialantic              Brevard County"/>
    <s v="Town of Indialantic"/>
    <m/>
    <m/>
    <m/>
    <n v="0"/>
    <n v="1"/>
    <n v="0.64362360793995999"/>
    <n v="9.4585991967509997E-2"/>
    <n v="259.07394141609302"/>
    <m/>
    <n v="-1"/>
    <n v="-1"/>
    <n v="-1"/>
    <n v="-1"/>
    <n v="0"/>
    <m/>
    <m/>
    <s v="North IRL B"/>
    <n v="-1"/>
    <m/>
    <m/>
    <n v="579"/>
    <x v="0"/>
    <m/>
    <x v="0"/>
    <n v="132.71029999999999"/>
    <n v="94.050311495623205"/>
    <n v="271.60946538472399"/>
    <n v="0.21011674080000001"/>
  </r>
  <r>
    <n v="550000"/>
    <n v="900000"/>
    <n v="900000"/>
    <x v="1"/>
    <x v="1"/>
    <s v="IR8-11"/>
    <s v="62-304.520 (6), F.A.C."/>
    <n v="0.36"/>
    <n v="0.48"/>
    <s v="Town of Indialantic"/>
    <n v="3.6432638661060002E-2"/>
    <n v="3860.0828664462401"/>
    <n v="9.5896964699324005"/>
    <n v="1.40928788516486"/>
    <n v="0.34937794635829"/>
    <n v="5.1344076289619997E-2"/>
    <n v="140.633004274988"/>
    <n v="1210"/>
    <s v="Fixed Single Family Units"/>
    <n v="1210"/>
    <s v="Town of Indialantic              Brevard County"/>
    <s v="Town of Indialantic"/>
    <m/>
    <m/>
    <m/>
    <n v="0"/>
    <n v="1"/>
    <n v="0.34937794635829"/>
    <n v="5.1344076289619997E-2"/>
    <n v="140.63300427498999"/>
    <m/>
    <n v="-1"/>
    <n v="-1"/>
    <n v="-1"/>
    <n v="-1"/>
    <n v="0"/>
    <m/>
    <m/>
    <s v="North IRL B"/>
    <n v="-1"/>
    <m/>
    <m/>
    <n v="579"/>
    <x v="0"/>
    <m/>
    <x v="0"/>
    <n v="132.71029999999999"/>
    <n v="70.372235740742596"/>
    <n v="147.43765775049499"/>
    <n v="0.1140575866"/>
  </r>
  <r>
    <n v="550000"/>
    <n v="900000"/>
    <n v="900000"/>
    <x v="1"/>
    <x v="1"/>
    <s v="IR8-11"/>
    <s v="62-304.520 (6), F.A.C."/>
    <n v="0.36"/>
    <n v="0.48"/>
    <s v="Town of Indialantic"/>
    <n v="0.29496689972558998"/>
    <n v="3860.0828664462401"/>
    <n v="9.5896964699324005"/>
    <n v="1.40928788516486"/>
    <n v="2.8286430370454201"/>
    <n v="0.41569327830790997"/>
    <n v="1138.59667579952"/>
    <n v="1210"/>
    <s v="Fixed Single Family Units"/>
    <n v="1210"/>
    <s v="Town of Indialantic              Brevard County"/>
    <s v="Town of Indialantic"/>
    <m/>
    <m/>
    <m/>
    <n v="0"/>
    <n v="1"/>
    <n v="2.8286430370454201"/>
    <n v="0.41569327830790997"/>
    <n v="1138.59667579952"/>
    <m/>
    <n v="-1"/>
    <n v="-1"/>
    <n v="-1"/>
    <n v="-1"/>
    <n v="0"/>
    <m/>
    <m/>
    <s v="North IRL B"/>
    <n v="-1"/>
    <m/>
    <m/>
    <n v="579"/>
    <x v="0"/>
    <m/>
    <x v="0"/>
    <n v="132.71029999999999"/>
    <n v="136.419009977928"/>
    <n v="1193.68869254993"/>
    <n v="0.92343607120000004"/>
  </r>
  <r>
    <n v="550000"/>
    <n v="900000"/>
    <n v="900000"/>
    <x v="1"/>
    <x v="1"/>
    <s v="IR8-11"/>
    <s v="62-304.520 (6), F.A.C."/>
    <n v="0.36"/>
    <n v="0.48"/>
    <s v="Town of Indialantic"/>
    <n v="0.17492941444214999"/>
    <n v="3860.0828664462401"/>
    <n v="9.5896964699324005"/>
    <n v="1.40928788516486"/>
    <n v="1.6775199881632701"/>
    <n v="0.24652590453230999"/>
    <n v="675.24203552563597"/>
    <n v="1210"/>
    <s v="Fixed Single Family Units"/>
    <n v="1210"/>
    <s v="Town of Indialantic              Brevard County"/>
    <s v="Town of Indialantic"/>
    <m/>
    <m/>
    <m/>
    <n v="0"/>
    <n v="1"/>
    <n v="1.6775199881632701"/>
    <n v="0.24652590453230999"/>
    <n v="675.24203552563597"/>
    <m/>
    <n v="-1"/>
    <n v="-1"/>
    <n v="-1"/>
    <n v="-1"/>
    <n v="0"/>
    <m/>
    <m/>
    <s v="North IRL B"/>
    <n v="-1"/>
    <m/>
    <m/>
    <n v="579"/>
    <x v="0"/>
    <m/>
    <x v="0"/>
    <n v="132.71029999999999"/>
    <n v="114.35658657101099"/>
    <n v="707.91422430190505"/>
    <n v="0.54764155349999999"/>
  </r>
  <r>
    <n v="550000"/>
    <n v="900000"/>
    <n v="900000"/>
    <x v="1"/>
    <x v="1"/>
    <s v="IR8-11"/>
    <s v="62-304.520 (6), F.A.C."/>
    <n v="0.36"/>
    <n v="0.48"/>
    <s v="Town of Indialantic"/>
    <n v="2.6886578371700001E-3"/>
    <n v="3860.0828664462401"/>
    <n v="9.5896964699324005"/>
    <n v="1.40928788516486"/>
    <n v="2.578341256997E-2"/>
    <n v="3.78909291727E-3"/>
    <n v="10.3784420510001"/>
    <n v="1210"/>
    <s v="Fixed Single Family Units"/>
    <n v="1210"/>
    <s v="Town of Indialantic              Brevard County"/>
    <s v="Town of Indialantic"/>
    <m/>
    <m/>
    <m/>
    <n v="0"/>
    <n v="1"/>
    <n v="2.578341256997E-2"/>
    <n v="3.78909291727E-3"/>
    <n v="10.378442051001301"/>
    <m/>
    <n v="-1"/>
    <n v="-1"/>
    <n v="-1"/>
    <n v="-1"/>
    <n v="0"/>
    <m/>
    <m/>
    <s v="North IRL B"/>
    <n v="-1"/>
    <m/>
    <m/>
    <n v="579"/>
    <x v="0"/>
    <m/>
    <x v="0"/>
    <n v="132.71029999999999"/>
    <n v="18.674695740656599"/>
    <n v="10.8806122359927"/>
    <n v="8.4172278999999992E-3"/>
  </r>
  <r>
    <n v="550000"/>
    <n v="900000"/>
    <n v="900000"/>
    <x v="1"/>
    <x v="1"/>
    <s v="IR8-11"/>
    <s v="62-304.520 (6), F.A.C."/>
    <n v="0.36"/>
    <n v="0.48"/>
    <s v="Town of Indialantic"/>
    <n v="4.1629682171780001E-2"/>
    <n v="3860.0828664462401"/>
    <n v="9.5896964699324005"/>
    <n v="1.40928788516486"/>
    <n v="0.39921601616718"/>
    <n v="5.866820674796E-2"/>
    <n v="160.69402288691299"/>
    <n v="1210"/>
    <s v="Fixed Single Family Units"/>
    <n v="1210"/>
    <s v="Town of Indialantic              Brevard County"/>
    <s v="Town of Indialantic"/>
    <m/>
    <m/>
    <m/>
    <n v="0"/>
    <n v="1"/>
    <n v="0.39921601616718"/>
    <n v="5.866820674796E-2"/>
    <n v="160.69402288691199"/>
    <m/>
    <n v="-1"/>
    <n v="-1"/>
    <n v="-1"/>
    <n v="-1"/>
    <n v="0"/>
    <m/>
    <m/>
    <s v="North IRL B"/>
    <n v="-1"/>
    <m/>
    <m/>
    <n v="579"/>
    <x v="0"/>
    <m/>
    <x v="0"/>
    <n v="132.71029999999999"/>
    <n v="62.8532909054153"/>
    <n v="168.46934665936101"/>
    <n v="0.13032767470000001"/>
  </r>
  <r>
    <n v="550000"/>
    <n v="900000"/>
    <n v="900000"/>
    <x v="1"/>
    <x v="1"/>
    <s v="IR8-11"/>
    <s v="62-304.520 (6), F.A.C."/>
    <n v="0.36"/>
    <n v="0.48"/>
    <s v="Town of Indialantic"/>
    <n v="0.35992940951187002"/>
    <n v="3916.2712455076398"/>
    <n v="11.0947834927247"/>
    <n v="1.4808351701753499"/>
    <n v="3.9933388711984801"/>
    <n v="0.53299612838562005"/>
    <n v="1409.58119688389"/>
    <n v="1400"/>
    <s v="Commercial and Services"/>
    <n v="1400"/>
    <s v="Town of Indialantic              Brevard County"/>
    <s v="Town of Indialantic"/>
    <m/>
    <m/>
    <m/>
    <n v="0"/>
    <n v="1"/>
    <n v="3.9933388711984801"/>
    <n v="0.53299612838562005"/>
    <n v="1409.58119688389"/>
    <m/>
    <n v="-1"/>
    <n v="-1"/>
    <n v="-1"/>
    <n v="-1"/>
    <n v="0"/>
    <m/>
    <m/>
    <s v="North IRL B"/>
    <n v="-1"/>
    <m/>
    <m/>
    <n v="579"/>
    <x v="0"/>
    <m/>
    <x v="0"/>
    <n v="132.71029999999999"/>
    <n v="166.78576384437201"/>
    <n v="1456.58264249376"/>
    <n v="1.1432126494999999"/>
  </r>
  <r>
    <n v="550000"/>
    <n v="900000"/>
    <n v="900000"/>
    <x v="1"/>
    <x v="1"/>
    <s v="IR8-11"/>
    <s v="62-304.520 (6), F.A.C."/>
    <n v="0.36"/>
    <n v="0.48"/>
    <s v="Town of Indialantic"/>
    <n v="4.697505121863E-2"/>
    <n v="3916.2712455076398"/>
    <n v="11.0947834927247"/>
    <n v="1.4808351701753499"/>
    <n v="0.52117802283043002"/>
    <n v="6.9562307965340006E-2"/>
    <n v="183.967042343797"/>
    <n v="1200"/>
    <s v="Residential, Medium Density-Two-five dwellingunits per acre"/>
    <n v="1200"/>
    <s v="Town of Indialantic              Brevard County"/>
    <s v="Town of Indialantic"/>
    <m/>
    <m/>
    <m/>
    <n v="0"/>
    <n v="1"/>
    <n v="0.52117802283043002"/>
    <n v="6.9562307965340006E-2"/>
    <n v="183.967042343797"/>
    <m/>
    <n v="-1"/>
    <n v="-1"/>
    <n v="-1"/>
    <n v="-1"/>
    <n v="0"/>
    <m/>
    <m/>
    <s v="North IRL B"/>
    <n v="-1"/>
    <m/>
    <m/>
    <n v="579"/>
    <x v="0"/>
    <m/>
    <x v="0"/>
    <n v="132.71029999999999"/>
    <n v="113.883208252092"/>
    <n v="190.10128771671"/>
    <n v="0.14920279180000001"/>
  </r>
  <r>
    <n v="550000"/>
    <n v="900000"/>
    <n v="900000"/>
    <x v="1"/>
    <x v="1"/>
    <s v="IR8-11"/>
    <s v="62-304.520 (6), F.A.C."/>
    <n v="0.36"/>
    <n v="0.48"/>
    <s v="Town of Indialantic"/>
    <n v="0.12460240986439999"/>
    <n v="3916.2712455076398"/>
    <n v="11.0947834927247"/>
    <n v="1.4808351701753499"/>
    <n v="1.38243676011732"/>
    <n v="0.18451563081580999"/>
    <n v="487.97683487292699"/>
    <n v="1430"/>
    <s v="Professional Services"/>
    <n v="1430"/>
    <s v="Town of Indialantic              Brevard County"/>
    <s v="Town of Indialantic"/>
    <m/>
    <m/>
    <m/>
    <n v="0"/>
    <n v="1"/>
    <n v="1.38243676011732"/>
    <n v="0.18451563081580999"/>
    <n v="487.97683487292699"/>
    <m/>
    <n v="-1"/>
    <n v="-1"/>
    <n v="-1"/>
    <n v="-1"/>
    <n v="0"/>
    <m/>
    <m/>
    <s v="North IRL B"/>
    <n v="-1"/>
    <m/>
    <m/>
    <n v="579"/>
    <x v="0"/>
    <m/>
    <x v="0"/>
    <n v="132.71029999999999"/>
    <n v="92.156392208286306"/>
    <n v="504.24806260628202"/>
    <n v="0.39576385629999999"/>
  </r>
  <r>
    <n v="550000"/>
    <n v="900000"/>
    <n v="900000"/>
    <x v="1"/>
    <x v="1"/>
    <s v="IR8-11"/>
    <s v="62-304.520 (6), F.A.C."/>
    <n v="0.36"/>
    <n v="0.48"/>
    <s v="Town of Indialantic"/>
    <n v="1.9273844478380001E-2"/>
    <n v="3916.2712455076398"/>
    <n v="11.0947834927247"/>
    <n v="1.4808351701753499"/>
    <n v="0.21383913156008"/>
    <n v="2.8541386768069998E-2"/>
    <n v="75.481602921069793"/>
    <n v="1430"/>
    <s v="Professional Services"/>
    <n v="1430"/>
    <s v="Town of Indialantic              Brevard County"/>
    <s v="Town of Indialantic"/>
    <m/>
    <m/>
    <m/>
    <n v="0"/>
    <n v="1"/>
    <n v="0.21383913156008"/>
    <n v="2.8541386768069998E-2"/>
    <n v="75.481602921069793"/>
    <m/>
    <n v="-1"/>
    <n v="-1"/>
    <n v="-1"/>
    <n v="-1"/>
    <n v="0"/>
    <m/>
    <m/>
    <s v="North IRL B"/>
    <n v="-1"/>
    <m/>
    <m/>
    <n v="579"/>
    <x v="0"/>
    <m/>
    <x v="0"/>
    <n v="132.71029999999999"/>
    <n v="35.962258369781701"/>
    <n v="77.998481311674894"/>
    <n v="6.1217845E-2"/>
  </r>
  <r>
    <n v="550000"/>
    <n v="900000"/>
    <n v="900000"/>
    <x v="1"/>
    <x v="1"/>
    <s v="IR8-11"/>
    <s v="62-304.520 (6), F.A.C."/>
    <n v="0.36"/>
    <n v="0.48"/>
    <s v="Town of Indialantic"/>
    <n v="2.92270787605E-3"/>
    <n v="3916.2712455076398"/>
    <n v="11.0947834927247"/>
    <n v="1.4808351701753499"/>
    <n v="3.2426811097339997E-2"/>
    <n v="4.3280486150099997E-3"/>
    <n v="11.446116814024601"/>
    <n v="1430"/>
    <s v="Professional Services"/>
    <n v="1430"/>
    <s v="Town of Indialantic              Brevard County"/>
    <s v="Town of Indialantic"/>
    <m/>
    <m/>
    <m/>
    <n v="0"/>
    <n v="1"/>
    <n v="3.2426811097339997E-2"/>
    <n v="4.3280486150099997E-3"/>
    <n v="11.4461168140233"/>
    <m/>
    <n v="-1"/>
    <n v="-1"/>
    <n v="-1"/>
    <n v="-1"/>
    <n v="0"/>
    <m/>
    <m/>
    <s v="North IRL B"/>
    <n v="-1"/>
    <m/>
    <m/>
    <n v="579"/>
    <x v="0"/>
    <m/>
    <x v="0"/>
    <n v="132.71029999999999"/>
    <n v="19.910459771477498"/>
    <n v="11.827779139023001"/>
    <n v="9.2831441999999993E-3"/>
  </r>
  <r>
    <n v="550000"/>
    <n v="900000"/>
    <n v="900000"/>
    <x v="1"/>
    <x v="1"/>
    <s v="IR8-11"/>
    <s v="62-304.520 (6), F.A.C."/>
    <n v="0.36"/>
    <n v="0.48"/>
    <s v="Town of Indialantic"/>
    <n v="6.4059928832249993E-2"/>
    <n v="3916.2712455076398"/>
    <n v="11.0947834927247"/>
    <n v="1.4808351701753499"/>
    <n v="0.71073104095326001"/>
    <n v="9.4862195613729994E-2"/>
    <n v="250.876057275042"/>
    <n v="1750"/>
    <s v="Governmental"/>
    <n v="1750"/>
    <s v="Town of Indialantic              Brevard County"/>
    <s v="Town of Indialantic"/>
    <m/>
    <m/>
    <m/>
    <n v="0"/>
    <n v="1"/>
    <n v="0.71073104095326001"/>
    <n v="9.4862195613729994E-2"/>
    <n v="250.876057275042"/>
    <m/>
    <n v="-1"/>
    <n v="-1"/>
    <n v="-1"/>
    <n v="-1"/>
    <n v="0"/>
    <m/>
    <m/>
    <s v="North IRL B"/>
    <n v="-1"/>
    <m/>
    <m/>
    <n v="579"/>
    <x v="0"/>
    <m/>
    <x v="0"/>
    <n v="132.71029999999999"/>
    <n v="71.516497588234799"/>
    <n v="259.24133441331401"/>
    <n v="0.20346801079999999"/>
  </r>
  <r>
    <n v="550000"/>
    <n v="900000"/>
    <n v="900000"/>
    <x v="1"/>
    <x v="1"/>
    <s v="IR8-11"/>
    <s v="62-304.520 (6), F.A.C."/>
    <n v="0.36"/>
    <n v="0.48"/>
    <s v="Town of Indialantic"/>
    <n v="0.15515831903968999"/>
    <n v="3898.05273445391"/>
    <n v="11.212544714819"/>
    <n v="1.72233790072211"/>
    <n v="1.7397195901087401"/>
    <n v="0.26723505349440002"/>
    <n v="604.81530980595505"/>
    <n v="1400"/>
    <s v="Commercial and Services"/>
    <n v="1400"/>
    <s v="Town of Indialantic              Brevard County"/>
    <s v="Town of Indialantic"/>
    <m/>
    <m/>
    <m/>
    <n v="0"/>
    <n v="1"/>
    <n v="1.7397195901087401"/>
    <n v="0.26723505349440002"/>
    <n v="604.81530980595505"/>
    <m/>
    <n v="-1"/>
    <n v="-1"/>
    <n v="-1"/>
    <n v="-1"/>
    <n v="0"/>
    <m/>
    <m/>
    <s v="North IRL B"/>
    <n v="-1"/>
    <m/>
    <m/>
    <n v="579"/>
    <x v="0"/>
    <m/>
    <x v="0"/>
    <n v="132.71029999999999"/>
    <n v="144.34983065638301"/>
    <n v="627.90343989457801"/>
    <n v="0.49052336559999998"/>
  </r>
  <r>
    <n v="550000"/>
    <n v="900000"/>
    <n v="900000"/>
    <x v="1"/>
    <x v="1"/>
    <s v="IR8-11"/>
    <s v="62-304.520 (6), F.A.C."/>
    <n v="0.36"/>
    <n v="0.48"/>
    <s v="Town of Indialantic"/>
    <n v="6.6453031582360003E-2"/>
    <n v="3898.05273445391"/>
    <n v="11.212544714819"/>
    <n v="1.72233790072211"/>
    <n v="0.74510758805257005"/>
    <n v="0.11445457491218999"/>
    <n v="259.037421472397"/>
    <n v="1200"/>
    <s v="Residential, Medium Density-Two-five dwellingunits per acre"/>
    <n v="1200"/>
    <s v="Town of Indialantic              Brevard County"/>
    <s v="Town of Indialantic"/>
    <m/>
    <m/>
    <m/>
    <n v="0"/>
    <n v="1"/>
    <n v="0.74510758805257005"/>
    <n v="0.11445457491218999"/>
    <n v="259.037421472397"/>
    <m/>
    <n v="-1"/>
    <n v="-1"/>
    <n v="-1"/>
    <n v="-1"/>
    <n v="0"/>
    <m/>
    <m/>
    <s v="North IRL B"/>
    <n v="-1"/>
    <m/>
    <m/>
    <n v="579"/>
    <x v="0"/>
    <m/>
    <x v="0"/>
    <n v="132.71029999999999"/>
    <n v="140.11151713291801"/>
    <n v="268.925877647052"/>
    <n v="0.21008712199999999"/>
  </r>
  <r>
    <n v="550000"/>
    <n v="900000"/>
    <n v="900000"/>
    <x v="1"/>
    <x v="1"/>
    <s v="IR8-11"/>
    <s v="62-304.520 (6), F.A.C."/>
    <n v="0.36"/>
    <n v="0.48"/>
    <s v="Town of Indialantic"/>
    <n v="0.13427135203932999"/>
    <n v="3898.05273445391"/>
    <n v="11.212544714819"/>
    <n v="1.72233790072211"/>
    <n v="1.5055235386602099"/>
    <n v="0.23126063859854001"/>
    <n v="523.39681097573805"/>
    <n v="1430"/>
    <s v="Professional Services"/>
    <n v="1430"/>
    <s v="Town of Indialantic              Brevard County"/>
    <s v="Town of Indialantic"/>
    <m/>
    <m/>
    <m/>
    <n v="0"/>
    <n v="1"/>
    <n v="1.5055235386602099"/>
    <n v="0.23126063859854001"/>
    <n v="523.39681097573805"/>
    <m/>
    <n v="-1"/>
    <n v="-1"/>
    <n v="-1"/>
    <n v="-1"/>
    <n v="0"/>
    <m/>
    <m/>
    <s v="North IRL B"/>
    <n v="-1"/>
    <m/>
    <m/>
    <n v="579"/>
    <x v="0"/>
    <m/>
    <x v="0"/>
    <n v="132.71029999999999"/>
    <n v="94.776243715647396"/>
    <n v="543.37688334469601"/>
    <n v="0.42449051989999997"/>
  </r>
  <r>
    <n v="550000"/>
    <n v="900000"/>
    <n v="900000"/>
    <x v="1"/>
    <x v="1"/>
    <s v="IR8-11"/>
    <s v="62-304.520 (6), F.A.C."/>
    <n v="0.36"/>
    <n v="0.48"/>
    <s v="Town of Indialantic"/>
    <n v="6.8094928743779995E-2"/>
    <n v="3898.05273445391"/>
    <n v="11.212544714819"/>
    <n v="1.72233790072211"/>
    <n v="0.76351743339208"/>
    <n v="0.11728247662239"/>
    <n v="265.43762319214699"/>
    <n v="1210"/>
    <s v="Fixed Single Family Units"/>
    <n v="1210"/>
    <s v="Town of Indialantic              Brevard County"/>
    <s v="Town of Indialantic"/>
    <m/>
    <m/>
    <m/>
    <n v="0"/>
    <n v="1"/>
    <n v="0.76351743339208"/>
    <n v="0.11728247662239"/>
    <n v="265.43762319214602"/>
    <m/>
    <n v="-1"/>
    <n v="-1"/>
    <n v="-1"/>
    <n v="-1"/>
    <n v="0"/>
    <m/>
    <m/>
    <s v="North IRL B"/>
    <n v="-1"/>
    <m/>
    <m/>
    <n v="579"/>
    <x v="0"/>
    <m/>
    <x v="0"/>
    <n v="132.71029999999999"/>
    <n v="67.270606924681999"/>
    <n v="275.57039971964701"/>
    <n v="0.21527787770000001"/>
  </r>
  <r>
    <n v="550000"/>
    <n v="900000"/>
    <n v="900000"/>
    <x v="1"/>
    <x v="1"/>
    <s v="IR8-11"/>
    <s v="62-304.520 (6), F.A.C."/>
    <n v="0.36"/>
    <n v="0.48"/>
    <s v="Town of Indialantic"/>
    <n v="0.14108859808067001"/>
    <n v="3898.05273445391"/>
    <n v="11.212544714819"/>
    <n v="1.72233790072211"/>
    <n v="1.58196221473067"/>
    <n v="0.24300223983409"/>
    <n v="549.97079554863205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1.58196221473067"/>
    <n v="0.24300223983409"/>
    <n v="549.97079554863205"/>
    <m/>
    <n v="-1"/>
    <n v="-1"/>
    <n v="-1"/>
    <n v="-1"/>
    <n v="0"/>
    <m/>
    <m/>
    <s v="North IRL B"/>
    <n v="-1"/>
    <m/>
    <m/>
    <n v="579"/>
    <x v="0"/>
    <m/>
    <x v="0"/>
    <n v="132.71029999999999"/>
    <n v="96.992826382717197"/>
    <n v="570.96529927018105"/>
    <n v="0.44604281880000002"/>
  </r>
  <r>
    <n v="550000"/>
    <n v="900000"/>
    <n v="900000"/>
    <x v="1"/>
    <x v="1"/>
    <s v="IR8-11"/>
    <s v="62-304.520 (6), F.A.C."/>
    <n v="0.36"/>
    <n v="0.48"/>
    <s v="Town of Indialantic"/>
    <n v="5.2697224251100003E-2"/>
    <n v="3898.05273445391"/>
    <n v="11.212544714819"/>
    <n v="1.72233790072211"/>
    <n v="0.59086998326236995"/>
    <n v="9.0762426590529993E-2"/>
    <n v="205.41655909015401"/>
    <n v="1300"/>
    <s v="Residential, High Density"/>
    <n v="1300"/>
    <s v="Town of Indialantic              Brevard County"/>
    <s v="Town of Indialantic"/>
    <m/>
    <m/>
    <m/>
    <n v="0"/>
    <n v="1"/>
    <n v="0.59086998326236995"/>
    <n v="9.0762426590529993E-2"/>
    <n v="205.41655909015401"/>
    <m/>
    <n v="-1"/>
    <n v="-1"/>
    <n v="-1"/>
    <n v="-1"/>
    <n v="0"/>
    <m/>
    <m/>
    <s v="North IRL B"/>
    <n v="-1"/>
    <m/>
    <m/>
    <n v="579"/>
    <x v="0"/>
    <m/>
    <x v="0"/>
    <n v="132.71029999999999"/>
    <n v="63.513028488997101"/>
    <n v="213.25810040324001"/>
    <n v="0.16659899359999999"/>
  </r>
  <r>
    <n v="550000"/>
    <n v="900000"/>
    <n v="900000"/>
    <x v="1"/>
    <x v="1"/>
    <s v="IR8-11"/>
    <s v="62-304.520 (6), F.A.C."/>
    <n v="0.36"/>
    <n v="0.48"/>
    <s v="Town of Indialantic"/>
    <n v="7.3080999425030005E-2"/>
    <n v="3874.2537879309102"/>
    <n v="10.3806684008152"/>
    <n v="1.7825308369300401"/>
    <n v="0.75862962143148005"/>
    <n v="0.13026913506879001"/>
    <n v="283.13433884822598"/>
    <n v="1200"/>
    <s v="Residential, Medium Density-Two-five dwellingunits per acre"/>
    <n v="1200"/>
    <s v="Town of Indialantic              Brevard County"/>
    <s v="Town of Indialantic"/>
    <m/>
    <m/>
    <m/>
    <n v="0"/>
    <n v="1"/>
    <n v="0.75862962143148005"/>
    <n v="0.13026913506879001"/>
    <n v="283.13433884822399"/>
    <m/>
    <n v="-1"/>
    <n v="-1"/>
    <n v="-1"/>
    <n v="-1"/>
    <n v="0"/>
    <m/>
    <m/>
    <s v="North IRL B"/>
    <n v="-1"/>
    <m/>
    <m/>
    <n v="579"/>
    <x v="0"/>
    <m/>
    <x v="0"/>
    <n v="132.71029999999999"/>
    <n v="98.329631375271703"/>
    <n v="295.74831187861901"/>
    <n v="0.2296304451"/>
  </r>
  <r>
    <n v="550000"/>
    <n v="900000"/>
    <n v="900000"/>
    <x v="1"/>
    <x v="1"/>
    <s v="IR8-11"/>
    <s v="62-304.520 (6), F.A.C."/>
    <n v="0.36"/>
    <n v="0.48"/>
    <s v="Town of Indialantic"/>
    <n v="0.22630036346112001"/>
    <n v="3874.2537879309102"/>
    <n v="10.3806684008152"/>
    <n v="1.7825308369300401"/>
    <n v="2.3491490320738699"/>
    <n v="0.40338737627791998"/>
    <n v="876.74504034939105"/>
    <n v="1210"/>
    <s v="Fixed Single Family Units"/>
    <n v="1210"/>
    <s v="Town of Indialantic              Brevard County"/>
    <s v="Town of Indialantic"/>
    <m/>
    <m/>
    <m/>
    <n v="0"/>
    <n v="1"/>
    <n v="2.3491490320738699"/>
    <n v="0.40338737627791998"/>
    <n v="876.74504034939105"/>
    <m/>
    <n v="-1"/>
    <n v="-1"/>
    <n v="-1"/>
    <n v="-1"/>
    <n v="0"/>
    <m/>
    <m/>
    <s v="North IRL B"/>
    <n v="-1"/>
    <m/>
    <m/>
    <n v="579"/>
    <x v="0"/>
    <m/>
    <x v="0"/>
    <n v="132.71029999999999"/>
    <n v="123.831424701961"/>
    <n v="915.805079264092"/>
    <n v="0.71106653720000002"/>
  </r>
  <r>
    <n v="550000"/>
    <n v="900000"/>
    <n v="900000"/>
    <x v="1"/>
    <x v="1"/>
    <s v="IR8-11"/>
    <s v="62-304.520 (6), F.A.C."/>
    <n v="0.36"/>
    <n v="0.48"/>
    <s v="Town of Indialantic"/>
    <n v="2.6056377940039999E-2"/>
    <n v="3874.2537879309102"/>
    <n v="10.3806684008152"/>
    <n v="1.7825308369300401"/>
    <n v="0.27048261912191002"/>
    <n v="4.644629717683E-2"/>
    <n v="100.94902093397501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27048261912191002"/>
    <n v="4.644629717683E-2"/>
    <n v="100.949020933976"/>
    <m/>
    <n v="-1"/>
    <n v="-1"/>
    <n v="-1"/>
    <n v="-1"/>
    <n v="0"/>
    <m/>
    <m/>
    <s v="North IRL B"/>
    <n v="-1"/>
    <m/>
    <m/>
    <n v="579"/>
    <x v="0"/>
    <m/>
    <x v="0"/>
    <n v="132.71029999999999"/>
    <n v="58.544897156250002"/>
    <n v="105.44642041115"/>
    <n v="8.1872685299999998E-2"/>
  </r>
  <r>
    <n v="550000"/>
    <n v="900000"/>
    <n v="900000"/>
    <x v="1"/>
    <x v="1"/>
    <s v="IR8-11"/>
    <s v="62-304.520 (6), F.A.C."/>
    <n v="0.36"/>
    <n v="0.48"/>
    <s v="Town of Indialantic"/>
    <n v="0.27748765881463"/>
    <n v="3874.2537879309102"/>
    <n v="10.3806684008152"/>
    <n v="1.7825308369300401"/>
    <n v="2.8805073714732701"/>
    <n v="0.49463030870460001"/>
    <n v="1075.0576132666699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2.8805073714732701"/>
    <n v="0.49463030870460001"/>
    <n v="1075.0576132666699"/>
    <m/>
    <n v="-1"/>
    <n v="-1"/>
    <n v="-1"/>
    <n v="-1"/>
    <n v="0"/>
    <m/>
    <m/>
    <s v="North IRL B"/>
    <n v="-1"/>
    <m/>
    <m/>
    <n v="579"/>
    <x v="0"/>
    <m/>
    <x v="0"/>
    <n v="132.71029999999999"/>
    <n v="133.81734604920001"/>
    <n v="1122.9527142107299"/>
    <n v="0.87190398479999998"/>
  </r>
  <r>
    <n v="550000"/>
    <n v="900000"/>
    <n v="900000"/>
    <x v="1"/>
    <x v="1"/>
    <s v="IR8-11"/>
    <s v="62-304.520 (6), F.A.C."/>
    <n v="0.36"/>
    <n v="0.48"/>
    <s v="Town of Indialantic"/>
    <n v="4.0896182748800004E-3"/>
    <n v="3874.2537879309102"/>
    <n v="10.3806684008152"/>
    <n v="1.7825308369300401"/>
    <n v="4.2452971197479997E-2"/>
    <n v="7.2898706862499999E-3"/>
    <n v="15.844219092660801"/>
    <n v="1210"/>
    <s v="Fixed Single Family Units"/>
    <n v="1210"/>
    <s v="Town of Indialantic              Brevard County"/>
    <s v="Town of Indialantic"/>
    <m/>
    <m/>
    <m/>
    <n v="0"/>
    <n v="1"/>
    <n v="4.2452971197479997E-2"/>
    <n v="7.2898706862499999E-3"/>
    <n v="15.8442190926609"/>
    <m/>
    <n v="-1"/>
    <n v="-1"/>
    <n v="-1"/>
    <n v="-1"/>
    <n v="0"/>
    <m/>
    <m/>
    <s v="North IRL B"/>
    <n v="-1"/>
    <m/>
    <m/>
    <n v="579"/>
    <x v="0"/>
    <m/>
    <x v="0"/>
    <n v="132.71029999999999"/>
    <n v="23.7528430794336"/>
    <n v="16.5500979808788"/>
    <n v="1.2850137100000001E-2"/>
  </r>
  <r>
    <n v="550000"/>
    <n v="900000"/>
    <n v="900000"/>
    <x v="1"/>
    <x v="1"/>
    <s v="IR8-11"/>
    <s v="62-304.520 (6), F.A.C."/>
    <n v="0.36"/>
    <n v="0.48"/>
    <s v="Town of Indialantic"/>
    <n v="1.074843575219E-2"/>
    <n v="3874.2537879309102"/>
    <n v="10.3806684008152"/>
    <n v="1.7825308369300401"/>
    <n v="0.111575947371"/>
    <n v="1.9159418177040002E-2"/>
    <n v="41.642167927273498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111575947371"/>
    <n v="1.9159418177040002E-2"/>
    <n v="41.642167927272403"/>
    <m/>
    <n v="-1"/>
    <n v="-1"/>
    <n v="-1"/>
    <n v="-1"/>
    <n v="0"/>
    <m/>
    <m/>
    <s v="North IRL B"/>
    <n v="-1"/>
    <m/>
    <m/>
    <n v="579"/>
    <x v="0"/>
    <m/>
    <x v="0"/>
    <n v="132.71029999999999"/>
    <n v="28.5625457160547"/>
    <n v="43.497376254522898"/>
    <n v="3.3773047799999997E-2"/>
  </r>
  <r>
    <n v="550000"/>
    <n v="900000"/>
    <n v="900000"/>
    <x v="1"/>
    <x v="1"/>
    <s v="IR8-11"/>
    <s v="62-304.520 (6), F.A.C."/>
    <n v="0.36"/>
    <n v="0.48"/>
    <s v="Town of Indialantic"/>
    <n v="0.14134043850608999"/>
    <n v="3850.8298267279001"/>
    <n v="8.8778619380063901"/>
    <n v="1.27776361962605"/>
    <n v="1.2548008993144"/>
    <n v="0.18059967030508001"/>
    <n v="544.27797632207603"/>
    <n v="1200"/>
    <s v="Residential, Medium Density-Two-five dwellingunits per acre"/>
    <n v="1200"/>
    <s v="Town of Indialantic              Brevard County"/>
    <s v="Town of Indialantic"/>
    <m/>
    <m/>
    <m/>
    <n v="0"/>
    <n v="1"/>
    <n v="1.2548008993144"/>
    <n v="0.18059967030508001"/>
    <n v="544.27797632207603"/>
    <m/>
    <n v="-1"/>
    <n v="-1"/>
    <n v="-1"/>
    <n v="-1"/>
    <n v="0"/>
    <m/>
    <m/>
    <s v="North IRL B"/>
    <n v="-1"/>
    <m/>
    <m/>
    <n v="579"/>
    <x v="0"/>
    <m/>
    <x v="0"/>
    <n v="132.71029999999999"/>
    <n v="132.901740674189"/>
    <n v="571.98446131322805"/>
    <n v="0.44142577160000002"/>
  </r>
  <r>
    <n v="550000"/>
    <n v="900000"/>
    <n v="900000"/>
    <x v="1"/>
    <x v="1"/>
    <s v="IR8-11"/>
    <s v="62-304.520 (6), F.A.C."/>
    <n v="0.36"/>
    <n v="0.48"/>
    <s v="Town of Indialantic"/>
    <n v="3.0312165388200001E-3"/>
    <n v="3850.8298267279001"/>
    <n v="8.8778619380063901"/>
    <n v="1.27776361962605"/>
    <n v="2.6910721935840001E-2"/>
    <n v="3.8731782165100002E-3"/>
    <n v="11.6726990589589"/>
    <n v="1410"/>
    <s v="Retail Sales and Services"/>
    <n v="1410"/>
    <s v="Town of Indialantic              Brevard County"/>
    <s v="Town of Indialantic"/>
    <m/>
    <m/>
    <m/>
    <n v="0"/>
    <n v="1"/>
    <n v="2.6910721935840001E-2"/>
    <n v="3.8731782165100002E-3"/>
    <n v="11.6726990589606"/>
    <m/>
    <n v="-1"/>
    <n v="-1"/>
    <n v="-1"/>
    <n v="-1"/>
    <n v="0"/>
    <m/>
    <m/>
    <s v="North IRL B"/>
    <n v="-1"/>
    <m/>
    <m/>
    <n v="579"/>
    <x v="0"/>
    <m/>
    <x v="0"/>
    <n v="132.71029999999999"/>
    <n v="20.77702032466"/>
    <n v="12.2668981178105"/>
    <n v="9.4669092E-3"/>
  </r>
  <r>
    <n v="550000"/>
    <n v="900000"/>
    <n v="900000"/>
    <x v="1"/>
    <x v="1"/>
    <s v="IR8-11"/>
    <s v="62-304.520 (6), F.A.C."/>
    <n v="0.36"/>
    <n v="0.48"/>
    <s v="Town of Indialantic"/>
    <n v="7.2664795477740005E-2"/>
    <n v="3850.8298267279001"/>
    <n v="8.8778619380063901"/>
    <n v="1.27776361962605"/>
    <n v="0.64510802200492001"/>
    <n v="9.284843208903E-2"/>
    <n v="279.81976177879801"/>
    <n v="1210"/>
    <s v="Fixed Single Family Units"/>
    <n v="1210"/>
    <s v="Town of Indialantic              Brevard County"/>
    <s v="Town of Indialantic"/>
    <m/>
    <m/>
    <m/>
    <n v="0"/>
    <n v="1"/>
    <n v="0.64510802200492001"/>
    <n v="9.284843208903E-2"/>
    <n v="279.8197617788"/>
    <m/>
    <n v="-1"/>
    <n v="-1"/>
    <n v="-1"/>
    <n v="-1"/>
    <n v="0"/>
    <m/>
    <m/>
    <s v="North IRL B"/>
    <n v="-1"/>
    <m/>
    <m/>
    <n v="579"/>
    <x v="0"/>
    <m/>
    <x v="0"/>
    <n v="132.71029999999999"/>
    <n v="83.380540462128806"/>
    <n v="294.06399426151199"/>
    <n v="0.2269422237"/>
  </r>
  <r>
    <n v="550000"/>
    <n v="900000"/>
    <n v="900000"/>
    <x v="1"/>
    <x v="1"/>
    <s v="IR8-11"/>
    <s v="62-304.520 (6), F.A.C."/>
    <n v="0.36"/>
    <n v="0.48"/>
    <s v="Town of Indialantic"/>
    <n v="0.22093200793564"/>
    <n v="3850.8298267279001"/>
    <n v="8.8778619380063901"/>
    <n v="1.27776361962605"/>
    <n v="1.9614038641392"/>
    <n v="0.28229888215109999"/>
    <n v="850.77156583747603"/>
    <n v="1210"/>
    <s v="Fixed Single Family Units"/>
    <n v="1210"/>
    <s v="Town of Indialantic              Brevard County"/>
    <s v="Town of Indialantic"/>
    <m/>
    <m/>
    <m/>
    <n v="0"/>
    <n v="1"/>
    <n v="1.9614038641392"/>
    <n v="0.28229888215109999"/>
    <n v="850.77156583747603"/>
    <m/>
    <n v="-1"/>
    <n v="-1"/>
    <n v="-1"/>
    <n v="-1"/>
    <n v="0"/>
    <m/>
    <m/>
    <s v="North IRL B"/>
    <n v="-1"/>
    <m/>
    <m/>
    <n v="579"/>
    <x v="0"/>
    <m/>
    <x v="0"/>
    <n v="132.71029999999999"/>
    <n v="117.984500218167"/>
    <n v="894.08011522810102"/>
    <n v="0.69000126989999999"/>
  </r>
  <r>
    <n v="550000"/>
    <n v="900000"/>
    <n v="900000"/>
    <x v="1"/>
    <x v="1"/>
    <s v="IR8-11"/>
    <s v="62-304.520 (6), F.A.C."/>
    <n v="0.36"/>
    <n v="0.48"/>
    <s v="Town of Indialantic"/>
    <n v="6.1619161807019998E-2"/>
    <n v="3850.8298267279001"/>
    <n v="8.8778619380063901"/>
    <n v="1.27776361962605"/>
    <n v="0.54704641125847997"/>
    <n v="7.8734723228869999E-2"/>
    <n v="237.28490618448001"/>
    <n v="1210"/>
    <s v="Fixed Single Family Units"/>
    <n v="1210"/>
    <s v="Town of Indialantic              Brevard County"/>
    <s v="Town of Indialantic"/>
    <m/>
    <m/>
    <m/>
    <n v="0"/>
    <n v="1"/>
    <n v="0.54704641125847997"/>
    <n v="7.8734723228869999E-2"/>
    <n v="237.28490618448001"/>
    <m/>
    <n v="-1"/>
    <n v="-1"/>
    <n v="-1"/>
    <n v="-1"/>
    <n v="0"/>
    <m/>
    <m/>
    <s v="North IRL B"/>
    <n v="-1"/>
    <m/>
    <m/>
    <n v="579"/>
    <x v="0"/>
    <m/>
    <x v="0"/>
    <n v="132.71029999999999"/>
    <n v="67.655268529588596"/>
    <n v="249.36390070168"/>
    <n v="0.1924451794"/>
  </r>
  <r>
    <n v="550000"/>
    <n v="900000"/>
    <n v="900000"/>
    <x v="1"/>
    <x v="1"/>
    <s v="IR8-11"/>
    <s v="62-304.520 (6), F.A.C."/>
    <n v="0.36"/>
    <n v="0.48"/>
    <s v="Town of Indialantic"/>
    <n v="0.11817595857379"/>
    <n v="3850.8298267279001"/>
    <n v="8.8778619380063901"/>
    <n v="1.27776361962605"/>
    <n v="1.04914984460974"/>
    <n v="0.15100094058003"/>
    <n v="455.07550607814198"/>
    <n v="1750"/>
    <s v="Governmental"/>
    <n v="1750"/>
    <s v="Town of Indialantic              Brevard County"/>
    <s v="Town of Indialantic"/>
    <m/>
    <m/>
    <m/>
    <n v="0"/>
    <n v="1"/>
    <n v="1.04914984460974"/>
    <n v="0.15100094058003"/>
    <n v="455.07550607814198"/>
    <m/>
    <n v="-1"/>
    <n v="-1"/>
    <n v="-1"/>
    <n v="-1"/>
    <n v="0"/>
    <m/>
    <m/>
    <s v="North IRL B"/>
    <n v="-1"/>
    <m/>
    <m/>
    <n v="579"/>
    <x v="0"/>
    <m/>
    <x v="0"/>
    <n v="132.71029999999999"/>
    <n v="90.080007577044"/>
    <n v="478.24113692765002"/>
    <n v="0.36907989140000003"/>
  </r>
  <r>
    <n v="550000"/>
    <n v="900000"/>
    <n v="900000"/>
    <x v="1"/>
    <x v="1"/>
    <s v="IR8-11"/>
    <s v="62-304.520 (6), F.A.C."/>
    <n v="0.36"/>
    <n v="0.48"/>
    <s v="Town of Indialantic"/>
    <n v="0.25213445160036002"/>
    <n v="3852.5613760786"/>
    <n v="9.5721902032681392"/>
    <n v="1.40675540337343"/>
    <n v="2.4134789275154098"/>
    <n v="0.35469150216541001"/>
    <n v="971.36344981433103"/>
    <n v="1200"/>
    <s v="Residential, Medium Density-Two-five dwellingunits per acre"/>
    <n v="1200"/>
    <s v="Town of Indialantic              Brevard County"/>
    <s v="Town of Indialantic"/>
    <m/>
    <m/>
    <m/>
    <n v="0"/>
    <n v="1"/>
    <n v="2.4134789275154098"/>
    <n v="0.35469150216541001"/>
    <n v="971.36344981433103"/>
    <m/>
    <n v="-1"/>
    <n v="-1"/>
    <n v="-1"/>
    <n v="-1"/>
    <n v="0"/>
    <m/>
    <m/>
    <s v="North IRL B"/>
    <n v="-1"/>
    <m/>
    <m/>
    <n v="579"/>
    <x v="0"/>
    <m/>
    <x v="0"/>
    <n v="132.71029999999999"/>
    <n v="147.17531914655899"/>
    <n v="1020.35192476724"/>
    <n v="0.78780490660000002"/>
  </r>
  <r>
    <n v="550000"/>
    <n v="900000"/>
    <n v="900000"/>
    <x v="1"/>
    <x v="1"/>
    <s v="IR8-11"/>
    <s v="62-304.520 (6), F.A.C."/>
    <n v="0.36"/>
    <n v="0.48"/>
    <s v="Town of Indialantic"/>
    <n v="5.6784978349239998E-2"/>
    <n v="3852.5613760786"/>
    <n v="9.5721902032681392"/>
    <n v="1.40675540337343"/>
    <n v="0.54355661344742001"/>
    <n v="7.9882575123239999E-2"/>
    <n v="218.76761432975701"/>
    <n v="1210"/>
    <s v="Fixed Single Family Units"/>
    <n v="1210"/>
    <s v="Town of Indialantic              Brevard County"/>
    <s v="Town of Indialantic"/>
    <m/>
    <m/>
    <m/>
    <n v="0"/>
    <n v="1"/>
    <n v="0.54355661344742001"/>
    <n v="7.9882575123239999E-2"/>
    <n v="218.767614329758"/>
    <m/>
    <n v="-1"/>
    <n v="-1"/>
    <n v="-1"/>
    <n v="-1"/>
    <n v="0"/>
    <m/>
    <m/>
    <s v="North IRL B"/>
    <n v="-1"/>
    <m/>
    <m/>
    <n v="579"/>
    <x v="0"/>
    <m/>
    <x v="0"/>
    <n v="132.71029999999999"/>
    <n v="68.370359228561199"/>
    <n v="229.800654328484"/>
    <n v="0.1774271"/>
  </r>
  <r>
    <n v="550000"/>
    <n v="900000"/>
    <n v="900000"/>
    <x v="1"/>
    <x v="1"/>
    <s v="IR8-11"/>
    <s v="62-304.520 (6), F.A.C."/>
    <n v="0.36"/>
    <n v="0.48"/>
    <s v="Town of Indialantic"/>
    <n v="2.791749899337E-2"/>
    <n v="3852.5613760786"/>
    <n v="9.5721902032681392"/>
    <n v="1.40675540337343"/>
    <n v="0.26723161036413001"/>
    <n v="3.9273092557600003E-2"/>
    <n v="107.553878338589"/>
    <n v="1210"/>
    <s v="Fixed Single Family Units"/>
    <n v="1210"/>
    <s v="Town of Indialantic              Brevard County"/>
    <s v="Town of Indialantic"/>
    <m/>
    <m/>
    <m/>
    <n v="0"/>
    <n v="1"/>
    <n v="0.26723161036413001"/>
    <n v="3.9273092557600003E-2"/>
    <n v="107.55387833858801"/>
    <m/>
    <n v="-1"/>
    <n v="-1"/>
    <n v="-1"/>
    <n v="-1"/>
    <n v="0"/>
    <m/>
    <m/>
    <s v="North IRL B"/>
    <n v="-1"/>
    <m/>
    <m/>
    <n v="579"/>
    <x v="0"/>
    <m/>
    <x v="0"/>
    <n v="132.71029999999999"/>
    <n v="43.141816754615903"/>
    <n v="112.978110098683"/>
    <n v="8.7229422799999998E-2"/>
  </r>
  <r>
    <n v="550000"/>
    <n v="900000"/>
    <n v="900000"/>
    <x v="1"/>
    <x v="1"/>
    <s v="IR8-11"/>
    <s v="62-304.520 (6), F.A.C."/>
    <n v="0.36"/>
    <n v="0.48"/>
    <s v="Town of Indialantic"/>
    <n v="4.2536701087260001E-2"/>
    <n v="3852.5613760786"/>
    <n v="9.5721902032681392"/>
    <n v="1.40675540337343"/>
    <n v="0.40716939342690001"/>
    <n v="5.9838734096189998E-2"/>
    <n v="163.875251674613"/>
    <n v="1210"/>
    <s v="Fixed Single Family Units"/>
    <n v="1210"/>
    <s v="Town of Indialantic              Brevard County"/>
    <s v="Town of Indialantic"/>
    <m/>
    <m/>
    <m/>
    <n v="0"/>
    <n v="1"/>
    <n v="0.40716939342690001"/>
    <n v="5.9838734096189998E-2"/>
    <n v="163.87525167461499"/>
    <m/>
    <n v="-1"/>
    <n v="-1"/>
    <n v="-1"/>
    <n v="-1"/>
    <n v="0"/>
    <m/>
    <m/>
    <s v="North IRL B"/>
    <n v="-1"/>
    <m/>
    <m/>
    <n v="579"/>
    <x v="0"/>
    <m/>
    <x v="0"/>
    <n v="132.71029999999999"/>
    <n v="62.8667226701983"/>
    <n v="172.13992198272501"/>
    <n v="0.1329077467"/>
  </r>
  <r>
    <n v="550000"/>
    <n v="900000"/>
    <n v="900000"/>
    <x v="1"/>
    <x v="1"/>
    <s v="IR8-11"/>
    <s v="62-304.520 (6), F.A.C."/>
    <n v="0.36"/>
    <n v="0.48"/>
    <s v="Town of Indialantic"/>
    <n v="0.10816315694167999"/>
    <n v="3852.5613760786"/>
    <n v="9.5721902032681392"/>
    <n v="1.40675540337343"/>
    <n v="1.0353583112317599"/>
    <n v="0.15215910547364001"/>
    <n v="416.705200748268"/>
    <n v="1210"/>
    <s v="Fixed Single Family Units"/>
    <n v="1210"/>
    <s v="Town of Indialantic              Brevard County"/>
    <s v="Town of Indialantic"/>
    <m/>
    <m/>
    <m/>
    <n v="0"/>
    <n v="1"/>
    <n v="1.0353583112317599"/>
    <n v="0.15215910547364001"/>
    <n v="416.705200748268"/>
    <m/>
    <n v="-1"/>
    <n v="-1"/>
    <n v="-1"/>
    <n v="-1"/>
    <n v="0"/>
    <m/>
    <m/>
    <s v="North IRL B"/>
    <n v="-1"/>
    <m/>
    <m/>
    <n v="579"/>
    <x v="0"/>
    <m/>
    <x v="0"/>
    <n v="132.71029999999999"/>
    <n v="87.285698691087006"/>
    <n v="437.72076633652102"/>
    <n v="0.33796042230000001"/>
  </r>
  <r>
    <n v="550000"/>
    <n v="900000"/>
    <n v="900000"/>
    <x v="1"/>
    <x v="1"/>
    <s v="IR8-11"/>
    <s v="62-304.520 (6), F.A.C."/>
    <n v="0.36"/>
    <n v="0.48"/>
    <s v="Town of Indialantic"/>
    <n v="8.6560688990000006E-5"/>
    <n v="3852.5613760786"/>
    <n v="9.5721902032681392"/>
    <n v="1.40675540337343"/>
    <n v="8.2857537915000004E-4"/>
    <n v="1.2176971695E-4"/>
    <n v="0.33348036709732998"/>
    <n v="1210"/>
    <s v="Fixed Single Family Units"/>
    <n v="1210"/>
    <s v="Town of Indialantic              Brevard County"/>
    <s v="Town of Indialantic"/>
    <m/>
    <m/>
    <m/>
    <n v="0"/>
    <n v="1"/>
    <n v="8.2857537915000004E-4"/>
    <n v="1.2176971695E-4"/>
    <n v="0.33348036709586998"/>
    <m/>
    <n v="-1"/>
    <n v="-1"/>
    <n v="-1"/>
    <n v="-1"/>
    <n v="0"/>
    <m/>
    <m/>
    <s v="North IRL B"/>
    <n v="-1"/>
    <m/>
    <m/>
    <n v="579"/>
    <x v="0"/>
    <m/>
    <x v="0"/>
    <n v="132.71029999999999"/>
    <n v="3.4841417882335999"/>
    <n v="0.35029868017311"/>
    <n v="2.704626E-4"/>
  </r>
  <r>
    <n v="550000"/>
    <n v="900000"/>
    <n v="900000"/>
    <x v="1"/>
    <x v="1"/>
    <s v="IR8-11"/>
    <s v="62-304.520 (6), F.A.C."/>
    <n v="0.36"/>
    <n v="0.48"/>
    <s v="Town of Indialantic"/>
    <n v="0.13014010589191"/>
    <n v="3852.5613760786"/>
    <n v="9.5721902032681392"/>
    <n v="1.40675540337343"/>
    <n v="1.2457258466708501"/>
    <n v="0.18307529715904"/>
    <n v="501.37274543796798"/>
    <n v="1210"/>
    <s v="Fixed Single Family Units"/>
    <n v="1210"/>
    <s v="Town of Indialantic              Brevard County"/>
    <s v="Town of Indialantic"/>
    <m/>
    <m/>
    <m/>
    <n v="0"/>
    <n v="1"/>
    <n v="1.2457258466708501"/>
    <n v="0.18307529715904"/>
    <n v="501.37274543796798"/>
    <m/>
    <n v="-1"/>
    <n v="-1"/>
    <n v="-1"/>
    <n v="-1"/>
    <n v="0"/>
    <m/>
    <m/>
    <s v="North IRL B"/>
    <n v="-1"/>
    <m/>
    <m/>
    <n v="579"/>
    <x v="0"/>
    <m/>
    <x v="0"/>
    <n v="132.71029999999999"/>
    <n v="96.553245006242804"/>
    <n v="526.65832334050901"/>
    <n v="0.40662834180000001"/>
  </r>
  <r>
    <n v="550000"/>
    <n v="900000"/>
    <n v="900000"/>
    <x v="1"/>
    <x v="1"/>
    <s v="IR8-11"/>
    <s v="62-304.520 (6), F.A.C."/>
    <n v="0.36"/>
    <n v="0.48"/>
    <s v="Town of Indialantic"/>
    <n v="0.14891100244347"/>
    <n v="3850.5067681590099"/>
    <n v="9.5673754992163609"/>
    <n v="1.40605771486994"/>
    <n v="1.4246874763414199"/>
    <n v="0.20937746381465999"/>
    <n v="573.38282276193195"/>
    <n v="1200"/>
    <s v="Residential, Medium Density-Two-five dwellingunits per acre"/>
    <n v="1200"/>
    <s v="Town of Indialantic              Brevard County"/>
    <s v="Town of Indialantic"/>
    <m/>
    <m/>
    <m/>
    <n v="0"/>
    <n v="1"/>
    <n v="1.4246874763414199"/>
    <n v="0.20937746381465999"/>
    <n v="573.38282276193195"/>
    <m/>
    <n v="-1"/>
    <n v="-1"/>
    <n v="-1"/>
    <n v="-1"/>
    <n v="0"/>
    <m/>
    <m/>
    <s v="North IRL B"/>
    <n v="-1"/>
    <m/>
    <m/>
    <n v="579"/>
    <x v="0"/>
    <m/>
    <x v="0"/>
    <n v="132.71029999999999"/>
    <n v="125.424740085373"/>
    <n v="602.62144660438798"/>
    <n v="0.46503067539999998"/>
  </r>
  <r>
    <n v="550000"/>
    <n v="900000"/>
    <n v="900000"/>
    <x v="1"/>
    <x v="1"/>
    <s v="IR8-11"/>
    <s v="62-304.520 (6), F.A.C."/>
    <n v="0.36"/>
    <n v="0.48"/>
    <s v="Town of Indialantic"/>
    <n v="0.21723954275637"/>
    <n v="3850.5067681590099"/>
    <n v="9.5673754992163609"/>
    <n v="1.40605771486994"/>
    <n v="2.07841227882827"/>
    <n v="0.30545133506741001"/>
    <n v="836.48232969517505"/>
    <n v="1210"/>
    <s v="Fixed Single Family Units"/>
    <n v="1210"/>
    <s v="Town of Indialantic              Brevard County"/>
    <s v="Town of Indialantic"/>
    <m/>
    <m/>
    <m/>
    <n v="0"/>
    <n v="1"/>
    <n v="2.07841227882827"/>
    <n v="0.30545133506741001"/>
    <n v="836.48232969517505"/>
    <m/>
    <n v="-1"/>
    <n v="-1"/>
    <n v="-1"/>
    <n v="-1"/>
    <n v="0"/>
    <m/>
    <m/>
    <s v="North IRL B"/>
    <n v="-1"/>
    <m/>
    <m/>
    <n v="579"/>
    <x v="0"/>
    <m/>
    <x v="0"/>
    <n v="132.71029999999999"/>
    <n v="118.185884593691"/>
    <n v="879.13723880286102"/>
    <n v="0.67841227059999998"/>
  </r>
  <r>
    <n v="550000"/>
    <n v="900000"/>
    <n v="900000"/>
    <x v="1"/>
    <x v="1"/>
    <s v="IR8-11"/>
    <s v="62-304.520 (6), F.A.C."/>
    <n v="0.36"/>
    <n v="0.48"/>
    <s v="Town of Indialantic"/>
    <n v="3.5504388355950003E-2"/>
    <n v="3850.5067681590099"/>
    <n v="9.5673754992163609"/>
    <n v="1.40605771486994"/>
    <n v="0.33968381527142999"/>
    <n v="4.992121915963E-2"/>
    <n v="136.70988766395399"/>
    <n v="1210"/>
    <s v="Fixed Single Family Units"/>
    <n v="1210"/>
    <s v="Town of Indialantic              Brevard County"/>
    <s v="Town of Indialantic"/>
    <m/>
    <m/>
    <m/>
    <n v="0"/>
    <n v="1"/>
    <n v="0.33968381527142999"/>
    <n v="4.992121915963E-2"/>
    <n v="136.709887663953"/>
    <m/>
    <n v="-1"/>
    <n v="-1"/>
    <n v="-1"/>
    <n v="-1"/>
    <n v="0"/>
    <m/>
    <m/>
    <s v="North IRL B"/>
    <n v="-1"/>
    <m/>
    <m/>
    <n v="579"/>
    <x v="0"/>
    <m/>
    <x v="0"/>
    <n v="132.71029999999999"/>
    <n v="68.697684952081005"/>
    <n v="143.681162041682"/>
    <n v="0.1108758213"/>
  </r>
  <r>
    <n v="550000"/>
    <n v="900000"/>
    <n v="900000"/>
    <x v="1"/>
    <x v="1"/>
    <s v="IR8-11"/>
    <s v="62-304.520 (6), F.A.C."/>
    <n v="0.36"/>
    <n v="0.48"/>
    <s v="Town of Indialantic"/>
    <n v="0.21504635907674"/>
    <n v="3850.5067681590099"/>
    <n v="9.5673754992163609"/>
    <n v="1.40605771486994"/>
    <n v="2.0574292670265502"/>
    <n v="0.30236759223455001"/>
    <n v="828.03746109296696"/>
    <n v="1210"/>
    <s v="Fixed Single Family Units"/>
    <n v="1210"/>
    <s v="Town of Indialantic              Brevard County"/>
    <s v="Town of Indialantic"/>
    <m/>
    <m/>
    <m/>
    <n v="0"/>
    <n v="1"/>
    <n v="2.0574292670265502"/>
    <n v="0.30236759223455001"/>
    <n v="828.03746109296696"/>
    <m/>
    <n v="-1"/>
    <n v="-1"/>
    <n v="-1"/>
    <n v="-1"/>
    <n v="0"/>
    <m/>
    <m/>
    <s v="North IRL B"/>
    <n v="-1"/>
    <m/>
    <m/>
    <n v="579"/>
    <x v="0"/>
    <m/>
    <x v="0"/>
    <n v="132.71029999999999"/>
    <n v="127.26960253017"/>
    <n v="870.26173934346798"/>
    <n v="0.67156322879999997"/>
  </r>
  <r>
    <n v="550000"/>
    <n v="900000"/>
    <n v="900000"/>
    <x v="1"/>
    <x v="1"/>
    <s v="IR8-11"/>
    <s v="62-304.520 (6), F.A.C."/>
    <n v="0.36"/>
    <n v="0.48"/>
    <s v="Town of Indialantic"/>
    <n v="1.06216108139E-3"/>
    <n v="3850.5067681590099"/>
    <n v="9.5673754992163609"/>
    <n v="1.40605771486994"/>
    <n v="1.0162093906350001E-2"/>
    <n v="1.49345978292E-3"/>
    <n v="4.0898584327826901"/>
    <n v="1210"/>
    <s v="Fixed Single Family Units"/>
    <n v="1210"/>
    <s v="Town of Indialantic              Brevard County"/>
    <s v="Town of Indialantic"/>
    <m/>
    <m/>
    <m/>
    <n v="0"/>
    <n v="1"/>
    <n v="1.0162093906350001E-2"/>
    <n v="1.49345978292E-3"/>
    <n v="4.0898584327837302"/>
    <m/>
    <n v="-1"/>
    <n v="-1"/>
    <n v="-1"/>
    <n v="-1"/>
    <n v="0"/>
    <m/>
    <m/>
    <s v="North IRL B"/>
    <n v="-1"/>
    <m/>
    <m/>
    <n v="579"/>
    <x v="0"/>
    <m/>
    <x v="0"/>
    <n v="132.71029999999999"/>
    <n v="12.118929036938599"/>
    <n v="4.2984133938637301"/>
    <n v="3.3169978999999998E-3"/>
  </r>
  <r>
    <n v="550000"/>
    <n v="900000"/>
    <n v="900000"/>
    <x v="1"/>
    <x v="1"/>
    <s v="IR8-11"/>
    <s v="62-304.520 (6), F.A.C."/>
    <n v="0.36"/>
    <n v="0.48"/>
    <s v="Town of Indialantic"/>
    <n v="8.3753178725570004E-2"/>
    <n v="3862.9581212931898"/>
    <n v="9.5964413920397007"/>
    <n v="1.4102655355028499"/>
    <n v="0.80373247103703005"/>
    <n v="0.11811422144549"/>
    <n v="323.53502194209102"/>
    <n v="1200"/>
    <s v="Residential, Medium Density-Two-five dwellingunits per acre"/>
    <n v="1200"/>
    <s v="Town of Indialantic              Brevard County"/>
    <s v="Town of Indialantic"/>
    <m/>
    <m/>
    <m/>
    <n v="0"/>
    <n v="1"/>
    <n v="0.80373247103703005"/>
    <n v="0.11811422144549"/>
    <n v="323.53502194209301"/>
    <m/>
    <n v="-1"/>
    <n v="-1"/>
    <n v="-1"/>
    <n v="-1"/>
    <n v="0"/>
    <m/>
    <m/>
    <s v="North IRL B"/>
    <n v="-1"/>
    <m/>
    <m/>
    <n v="579"/>
    <x v="0"/>
    <m/>
    <x v="0"/>
    <n v="132.71029999999999"/>
    <n v="104.96297603364199"/>
    <n v="338.93708922202097"/>
    <n v="0.26239661149999999"/>
  </r>
  <r>
    <n v="550000"/>
    <n v="900000"/>
    <n v="900000"/>
    <x v="1"/>
    <x v="1"/>
    <s v="IR8-11"/>
    <s v="62-304.520 (6), F.A.C."/>
    <n v="0.36"/>
    <n v="0.48"/>
    <s v="Town of Indialantic"/>
    <n v="2.814407666418E-2"/>
    <n v="3862.9581212931898"/>
    <n v="9.5964413920397007"/>
    <n v="1.4102655355028499"/>
    <n v="0.27008298224088001"/>
    <n v="3.9690621348040002E-2"/>
    <n v="108.719389516196"/>
    <n v="1210"/>
    <s v="Fixed Single Family Units"/>
    <n v="1210"/>
    <s v="Town of Indialantic              Brevard County"/>
    <s v="Town of Indialantic"/>
    <m/>
    <m/>
    <m/>
    <n v="0"/>
    <n v="1"/>
    <n v="0.27008298224088001"/>
    <n v="3.9690621348040002E-2"/>
    <n v="108.719389516196"/>
    <m/>
    <n v="-1"/>
    <n v="-1"/>
    <n v="-1"/>
    <n v="-1"/>
    <n v="0"/>
    <m/>
    <m/>
    <s v="North IRL B"/>
    <n v="-1"/>
    <m/>
    <m/>
    <n v="579"/>
    <x v="0"/>
    <m/>
    <x v="0"/>
    <n v="132.71029999999999"/>
    <n v="61.278398744163198"/>
    <n v="113.895037400959"/>
    <n v="8.8174687400000007E-2"/>
  </r>
  <r>
    <n v="550000"/>
    <n v="900000"/>
    <n v="900000"/>
    <x v="1"/>
    <x v="1"/>
    <s v="IR8-11"/>
    <s v="62-304.520 (6), F.A.C."/>
    <n v="0.36"/>
    <n v="0.48"/>
    <s v="Town of Indialantic"/>
    <n v="0.10783043767504"/>
    <n v="3862.9581212931898"/>
    <n v="9.5964413920397007"/>
    <n v="1.4102655355028499"/>
    <n v="1.03478847542652"/>
    <n v="0.15206954993128999"/>
    <n v="416.54446493939901"/>
    <n v="1210"/>
    <s v="Fixed Single Family Units"/>
    <n v="1210"/>
    <s v="Town of Indialantic              Brevard County"/>
    <s v="Town of Indialantic"/>
    <m/>
    <m/>
    <m/>
    <n v="0"/>
    <n v="1"/>
    <n v="1.03478847542652"/>
    <n v="0.15206954993128999"/>
    <n v="416.54446493939901"/>
    <m/>
    <n v="-1"/>
    <n v="-1"/>
    <n v="-1"/>
    <n v="-1"/>
    <n v="0"/>
    <m/>
    <m/>
    <s v="North IRL B"/>
    <n v="-1"/>
    <m/>
    <m/>
    <n v="579"/>
    <x v="0"/>
    <m/>
    <x v="0"/>
    <n v="132.71029999999999"/>
    <n v="101.773562299232"/>
    <n v="436.37429923544403"/>
    <n v="0.3378300608"/>
  </r>
  <r>
    <n v="550000"/>
    <n v="900000"/>
    <n v="900000"/>
    <x v="1"/>
    <x v="1"/>
    <s v="IR8-11"/>
    <s v="62-304.520 (6), F.A.C."/>
    <n v="0.36"/>
    <n v="0.48"/>
    <s v="Town of Indialantic"/>
    <n v="6.7709974112400003E-3"/>
    <n v="3862.9581212931898"/>
    <n v="9.5964413920397007"/>
    <n v="1.4102655355028499"/>
    <n v="6.4977479822620005E-2"/>
    <n v="9.5489042900500001E-3"/>
    <n v="26.1560794390086"/>
    <n v="1210"/>
    <s v="Fixed Single Family Units"/>
    <n v="1210"/>
    <s v="Town of Indialantic              Brevard County"/>
    <s v="Town of Indialantic"/>
    <m/>
    <m/>
    <m/>
    <n v="0"/>
    <n v="1"/>
    <n v="6.4977479822620005E-2"/>
    <n v="9.5489042900500001E-3"/>
    <n v="26.1560794390093"/>
    <m/>
    <n v="-1"/>
    <n v="-1"/>
    <n v="-1"/>
    <n v="-1"/>
    <n v="0"/>
    <m/>
    <m/>
    <s v="North IRL B"/>
    <n v="-1"/>
    <m/>
    <m/>
    <n v="579"/>
    <x v="0"/>
    <m/>
    <x v="0"/>
    <n v="132.71029999999999"/>
    <n v="24.857123345977399"/>
    <n v="27.401254359735098"/>
    <n v="2.1213365299999998E-2"/>
  </r>
  <r>
    <n v="550000"/>
    <n v="900000"/>
    <n v="900000"/>
    <x v="1"/>
    <x v="1"/>
    <s v="IR8-11"/>
    <s v="62-304.520 (6), F.A.C."/>
    <n v="0.36"/>
    <n v="0.48"/>
    <s v="Town of Indialantic"/>
    <n v="0.39126476326090998"/>
    <n v="3862.9581212931898"/>
    <n v="9.5964413920397007"/>
    <n v="1.4102655355028499"/>
    <n v="3.7547493694036298"/>
    <n v="0.55178721088353999"/>
    <n v="1511.4393948145901"/>
    <n v="1210"/>
    <s v="Fixed Single Family Units"/>
    <n v="1210"/>
    <s v="Town of Indialantic              Brevard County"/>
    <s v="Town of Indialantic"/>
    <m/>
    <m/>
    <m/>
    <n v="0"/>
    <n v="1"/>
    <n v="3.7547493694036298"/>
    <n v="0.55178721088353999"/>
    <n v="1511.4393948145901"/>
    <m/>
    <n v="-1"/>
    <n v="-1"/>
    <n v="-1"/>
    <n v="-1"/>
    <n v="0"/>
    <m/>
    <m/>
    <s v="North IRL B"/>
    <n v="-1"/>
    <m/>
    <m/>
    <n v="579"/>
    <x v="0"/>
    <m/>
    <x v="0"/>
    <n v="132.71029999999999"/>
    <n v="156.837320568378"/>
    <n v="1583.3923200612301"/>
    <n v="1.2258227046000001"/>
  </r>
  <r>
    <n v="550000"/>
    <n v="900000"/>
    <n v="900000"/>
    <x v="1"/>
    <x v="1"/>
    <s v="IR8-11"/>
    <s v="62-304.520 (6), F.A.C."/>
    <n v="0.36"/>
    <n v="0.48"/>
    <s v="Town of Indialantic"/>
    <n v="3.1182559493299999E-3"/>
    <n v="3857.7690402523299"/>
    <n v="9.5843984274601208"/>
    <n v="1.4085246426792"/>
    <n v="2.9886607417169999E-2"/>
    <n v="4.3921403468100001E-3"/>
    <n v="12.029511260907899"/>
    <n v="1200"/>
    <s v="Residential, Medium Density-Two-five dwellingunits per acre"/>
    <n v="1200"/>
    <s v="Town of Indialantic              Brevard County"/>
    <s v="Town of Indialantic"/>
    <m/>
    <m/>
    <m/>
    <n v="0"/>
    <n v="1"/>
    <n v="2.9886607417169999E-2"/>
    <n v="4.3921403468100001E-3"/>
    <n v="12.0295112609098"/>
    <m/>
    <n v="-1"/>
    <n v="-1"/>
    <n v="-1"/>
    <n v="-1"/>
    <n v="0"/>
    <m/>
    <m/>
    <s v="North IRL B"/>
    <n v="-1"/>
    <m/>
    <m/>
    <n v="579"/>
    <x v="0"/>
    <m/>
    <x v="0"/>
    <n v="132.71029999999999"/>
    <n v="20.173569006001699"/>
    <n v="12.6191341152351"/>
    <n v="9.7562945999999998E-3"/>
  </r>
  <r>
    <n v="550000"/>
    <n v="900000"/>
    <n v="900000"/>
    <x v="1"/>
    <x v="1"/>
    <s v="IR8-11"/>
    <s v="62-304.520 (6), F.A.C."/>
    <n v="0.36"/>
    <n v="0.48"/>
    <s v="Town of Indialantic"/>
    <n v="0.20871398213025999"/>
    <n v="3857.7690402523299"/>
    <n v="9.5843984274601208"/>
    <n v="1.4085246426792"/>
    <n v="2.0003979621182899"/>
    <n v="0.29397878710219"/>
    <n v="805.17033852993097"/>
    <n v="1210"/>
    <s v="Fixed Single Family Units"/>
    <n v="1210"/>
    <s v="Town of Indialantic              Brevard County"/>
    <s v="Town of Indialantic"/>
    <m/>
    <m/>
    <m/>
    <n v="0"/>
    <n v="1"/>
    <n v="2.0003979621182899"/>
    <n v="0.29397878710219"/>
    <n v="805.17033852993097"/>
    <m/>
    <n v="-1"/>
    <n v="-1"/>
    <n v="-1"/>
    <n v="-1"/>
    <n v="0"/>
    <m/>
    <m/>
    <s v="North IRL B"/>
    <n v="-1"/>
    <m/>
    <m/>
    <n v="579"/>
    <x v="0"/>
    <m/>
    <x v="0"/>
    <n v="132.71029999999999"/>
    <n v="136.71708405883001"/>
    <n v="844.63551902855704"/>
    <n v="0.65301730619999998"/>
  </r>
  <r>
    <n v="550000"/>
    <n v="900000"/>
    <n v="900000"/>
    <x v="1"/>
    <x v="1"/>
    <s v="IR8-11"/>
    <s v="62-304.520 (6), F.A.C."/>
    <n v="0.36"/>
    <n v="0.48"/>
    <s v="Town of Indialantic"/>
    <n v="0.12892828870170001"/>
    <n v="3857.7690402523299"/>
    <n v="9.5843984274601208"/>
    <n v="1.4085246426792"/>
    <n v="1.2357000874877699"/>
    <n v="0.18159867177481001"/>
    <n v="497.37556056616398"/>
    <n v="1210"/>
    <s v="Fixed Single Family Units"/>
    <n v="1210"/>
    <s v="Town of Indialantic              Brevard County"/>
    <s v="Town of Indialantic"/>
    <m/>
    <m/>
    <m/>
    <n v="0"/>
    <n v="1"/>
    <n v="1.2357000874877699"/>
    <n v="0.18159867177481001"/>
    <n v="497.37556056616398"/>
    <m/>
    <n v="-1"/>
    <n v="-1"/>
    <n v="-1"/>
    <n v="-1"/>
    <n v="0"/>
    <m/>
    <m/>
    <s v="North IRL B"/>
    <n v="-1"/>
    <m/>
    <m/>
    <n v="579"/>
    <x v="0"/>
    <m/>
    <x v="0"/>
    <n v="132.71029999999999"/>
    <n v="94.700346351488903"/>
    <n v="521.75427316155003"/>
    <n v="0.4033865049"/>
  </r>
  <r>
    <n v="550000"/>
    <n v="900000"/>
    <n v="900000"/>
    <x v="1"/>
    <x v="1"/>
    <s v="IR8-11"/>
    <s v="62-304.520 (6), F.A.C."/>
    <n v="0.36"/>
    <n v="0.48"/>
    <s v="Town of Indialantic"/>
    <n v="0.27700292700167001"/>
    <n v="3857.7690402523299"/>
    <n v="9.5843984274601208"/>
    <n v="1.4085246426792"/>
    <n v="2.6549064179566799"/>
    <n v="0.39016544877612003"/>
    <n v="1068.6133158463299"/>
    <n v="1210"/>
    <s v="Fixed Single Family Units"/>
    <n v="1210"/>
    <s v="Town of Indialantic              Brevard County"/>
    <s v="Town of Indialantic"/>
    <m/>
    <m/>
    <m/>
    <n v="0"/>
    <n v="1"/>
    <n v="2.6549064179566799"/>
    <n v="0.39016544877612003"/>
    <n v="1068.6133158463299"/>
    <m/>
    <n v="-1"/>
    <n v="-1"/>
    <n v="-1"/>
    <n v="-1"/>
    <n v="0"/>
    <m/>
    <m/>
    <s v="North IRL B"/>
    <n v="-1"/>
    <m/>
    <m/>
    <n v="579"/>
    <x v="0"/>
    <m/>
    <x v="0"/>
    <n v="132.71029999999999"/>
    <n v="134.93005180656999"/>
    <n v="1120.9910741603101"/>
    <n v="0.86667746619999997"/>
  </r>
  <r>
    <n v="550000"/>
    <n v="900000"/>
    <n v="900000"/>
    <x v="1"/>
    <x v="1"/>
    <s v="IR8-11"/>
    <s v="62-304.520 (6), F.A.C."/>
    <n v="0.36"/>
    <n v="0.48"/>
    <s v="Town of Indialantic"/>
    <n v="0.20415482271171001"/>
    <n v="3856.0760556976502"/>
    <n v="10.0124044288576"/>
    <n v="1.6180354805811901"/>
    <n v="2.0440806510913898"/>
    <n v="0.33032974667930998"/>
    <n v="787.23652351383203"/>
    <n v="1200"/>
    <s v="Residential, Medium Density-Two-five dwellingunits per acre"/>
    <n v="1200"/>
    <s v="Town of Indialantic              Brevard County"/>
    <s v="Town of Indialantic"/>
    <m/>
    <m/>
    <m/>
    <n v="0"/>
    <n v="1"/>
    <n v="2.0440806510913898"/>
    <n v="0.33032974667930998"/>
    <n v="787.23652351383203"/>
    <m/>
    <n v="-1"/>
    <n v="-1"/>
    <n v="-1"/>
    <n v="-1"/>
    <n v="0"/>
    <m/>
    <m/>
    <s v="North IRL B"/>
    <n v="-1"/>
    <m/>
    <m/>
    <n v="579"/>
    <x v="0"/>
    <m/>
    <x v="0"/>
    <n v="132.71029999999999"/>
    <n v="178.38175049575699"/>
    <n v="826.18525545482498"/>
    <n v="0.63847244410000004"/>
  </r>
  <r>
    <n v="550000"/>
    <n v="900000"/>
    <n v="900000"/>
    <x v="1"/>
    <x v="1"/>
    <s v="IR8-11"/>
    <s v="62-304.520 (6), F.A.C."/>
    <n v="0.36"/>
    <n v="0.48"/>
    <s v="Town of Indialantic"/>
    <n v="9.10905359E-7"/>
    <n v="3856.0760556976502"/>
    <n v="10.0124044288576"/>
    <n v="1.6180354805811901"/>
    <n v="9.1203528507219997E-6"/>
    <n v="1.473877190314E-6"/>
    <n v="3.5125203438400002E-3"/>
    <n v="1210"/>
    <s v="Fixed Single Family Units"/>
    <n v="1210"/>
    <s v="Town of Indialantic              Brevard County"/>
    <s v="Town of Indialantic"/>
    <m/>
    <m/>
    <m/>
    <n v="0"/>
    <n v="1"/>
    <n v="9.1203528507219997E-6"/>
    <n v="1.473877190314E-6"/>
    <n v="3.51252034206E-3"/>
    <m/>
    <n v="-1"/>
    <n v="-1"/>
    <n v="-1"/>
    <n v="-1"/>
    <n v="0"/>
    <m/>
    <m/>
    <s v="North IRL B"/>
    <n v="-1"/>
    <m/>
    <m/>
    <n v="579"/>
    <x v="0"/>
    <m/>
    <x v="0"/>
    <n v="132.71029999999999"/>
    <n v="0.34491501712234002"/>
    <n v="3.6863032003899999E-3"/>
    <n v="2.8487593999999998E-6"/>
  </r>
  <r>
    <n v="550000"/>
    <n v="900000"/>
    <n v="900000"/>
    <x v="1"/>
    <x v="1"/>
    <s v="IR8-11"/>
    <s v="62-304.520 (6), F.A.C."/>
    <n v="0.36"/>
    <n v="0.48"/>
    <s v="Town of Indialantic"/>
    <n v="9.7126420500000005E-4"/>
    <n v="3856.0760556976502"/>
    <n v="10.0124044288576"/>
    <n v="1.6180354805811901"/>
    <n v="9.7246900278100002E-3"/>
    <n v="1.57153994472E-3"/>
    <n v="3.74526864468756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9.7246900278100002E-3"/>
    <n v="1.57153994472E-3"/>
    <n v="3.7452686446894101"/>
    <m/>
    <n v="-1"/>
    <n v="-1"/>
    <n v="-1"/>
    <n v="-1"/>
    <n v="0"/>
    <m/>
    <m/>
    <s v="North IRL B"/>
    <n v="-1"/>
    <m/>
    <m/>
    <n v="579"/>
    <x v="0"/>
    <m/>
    <x v="0"/>
    <n v="132.71029999999999"/>
    <n v="11.033891020183701"/>
    <n v="3.93056678588579"/>
    <n v="3.0375252999999998E-3"/>
  </r>
  <r>
    <n v="550000"/>
    <n v="900000"/>
    <n v="900000"/>
    <x v="1"/>
    <x v="1"/>
    <s v="IR8-11"/>
    <s v="62-304.520 (6), F.A.C."/>
    <n v="0.36"/>
    <n v="0.48"/>
    <s v="Town of Indialantic"/>
    <n v="6.4884892147569997E-2"/>
    <n v="3856.0760556976502"/>
    <n v="10.0124044288576"/>
    <n v="1.6180354805811901"/>
    <n v="0.64965378150434006"/>
    <n v="0.10498605764846"/>
    <n v="250.201078986792"/>
    <n v="1210"/>
    <s v="Fixed Single Family Units"/>
    <n v="1210"/>
    <s v="Town of Indialantic              Brevard County"/>
    <s v="Town of Indialantic"/>
    <m/>
    <m/>
    <m/>
    <n v="0"/>
    <n v="1"/>
    <n v="0.64965378150434006"/>
    <n v="0.10498605764846"/>
    <n v="250.20107898679299"/>
    <m/>
    <n v="-1"/>
    <n v="-1"/>
    <n v="-1"/>
    <n v="-1"/>
    <n v="0"/>
    <m/>
    <m/>
    <s v="North IRL B"/>
    <n v="-1"/>
    <m/>
    <m/>
    <n v="579"/>
    <x v="0"/>
    <m/>
    <x v="0"/>
    <n v="132.71029999999999"/>
    <n v="77.8977698662801"/>
    <n v="262.57984250414898"/>
    <n v="0.2029205831"/>
  </r>
  <r>
    <n v="550000"/>
    <n v="900000"/>
    <n v="900000"/>
    <x v="1"/>
    <x v="1"/>
    <s v="IR8-11"/>
    <s v="62-304.520 (6), F.A.C."/>
    <n v="0.36"/>
    <n v="0.48"/>
    <s v="Town of Indialantic"/>
    <n v="0.16917684850163001"/>
    <n v="3856.0760556976502"/>
    <n v="10.0124044288576"/>
    <n v="1.6180354805811901"/>
    <n v="1.6938670271979599"/>
    <n v="0.27373414336855001"/>
    <n v="652.35879468554799"/>
    <n v="1210"/>
    <s v="Fixed Single Family Units"/>
    <n v="1210"/>
    <s v="Town of Indialantic              Brevard County"/>
    <s v="Town of Indialantic"/>
    <m/>
    <m/>
    <m/>
    <n v="0"/>
    <n v="1"/>
    <n v="1.6938670271979599"/>
    <n v="0.27373414336855001"/>
    <n v="652.35879468554799"/>
    <m/>
    <n v="-1"/>
    <n v="-1"/>
    <n v="-1"/>
    <n v="-1"/>
    <n v="0"/>
    <m/>
    <m/>
    <s v="North IRL B"/>
    <n v="-1"/>
    <m/>
    <m/>
    <n v="579"/>
    <x v="0"/>
    <m/>
    <x v="0"/>
    <n v="132.71029999999999"/>
    <n v="105.699662615165"/>
    <n v="684.63441588023795"/>
    <n v="0.52908255849999997"/>
  </r>
  <r>
    <n v="550000"/>
    <n v="900000"/>
    <n v="900000"/>
    <x v="1"/>
    <x v="1"/>
    <s v="IR8-11"/>
    <s v="62-304.520 (6), F.A.C."/>
    <n v="0.36"/>
    <n v="0.48"/>
    <s v="Town of Indialantic"/>
    <n v="1.5536512460590001E-2"/>
    <n v="3856.0760556976502"/>
    <n v="10.0124044288576"/>
    <n v="1.6180354805811901"/>
    <n v="0.15555784616942001"/>
    <n v="2.5138628405719999E-2"/>
    <n v="59.909973688333203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15555784616942001"/>
    <n v="2.5138628405719999E-2"/>
    <n v="59.909973688333203"/>
    <m/>
    <n v="-1"/>
    <n v="-1"/>
    <n v="-1"/>
    <n v="-1"/>
    <n v="0"/>
    <m/>
    <m/>
    <s v="North IRL B"/>
    <n v="-1"/>
    <m/>
    <m/>
    <n v="579"/>
    <x v="0"/>
    <m/>
    <x v="0"/>
    <n v="132.71029999999999"/>
    <n v="37.233232432025801"/>
    <n v="62.874035232840299"/>
    <n v="4.85887864E-2"/>
  </r>
  <r>
    <n v="550000"/>
    <n v="900000"/>
    <n v="900000"/>
    <x v="1"/>
    <x v="1"/>
    <s v="IR8-11"/>
    <s v="62-304.520 (6), F.A.C."/>
    <n v="0.36"/>
    <n v="0.48"/>
    <s v="Town of Indialantic"/>
    <n v="3.2383324824409997E-2"/>
    <n v="3856.0760556976502"/>
    <n v="10.0124044288576"/>
    <n v="1.6180354805811901"/>
    <n v="0.32423494489312998"/>
    <n v="5.2397368545090001E-2"/>
    <n v="124.87256345931701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32423494489312998"/>
    <n v="5.2397368545090001E-2"/>
    <n v="124.872563459318"/>
    <m/>
    <n v="-1"/>
    <n v="-1"/>
    <n v="-1"/>
    <n v="-1"/>
    <n v="0"/>
    <m/>
    <m/>
    <s v="North IRL B"/>
    <n v="-1"/>
    <m/>
    <m/>
    <n v="579"/>
    <x v="0"/>
    <m/>
    <x v="0"/>
    <n v="132.71029999999999"/>
    <n v="46.389850631653999"/>
    <n v="131.050666044362"/>
    <n v="0.10127539620000001"/>
  </r>
  <r>
    <n v="550000"/>
    <n v="900000"/>
    <n v="900000"/>
    <x v="1"/>
    <x v="1"/>
    <s v="IR8-11"/>
    <s v="62-304.520 (6), F.A.C."/>
    <n v="0.36"/>
    <n v="0.48"/>
    <s v="Town of Indialantic"/>
    <n v="2.5702720869010001E-2"/>
    <n v="3856.0760556976502"/>
    <n v="10.0124044288576"/>
    <n v="1.6180354805811901"/>
    <n v="0.25734603626265001"/>
    <n v="4.1587914313540003E-2"/>
    <n v="99.111646509304606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25734603626265001"/>
    <n v="4.1587914313540003E-2"/>
    <n v="99.111646509304194"/>
    <m/>
    <n v="-1"/>
    <n v="-1"/>
    <n v="-1"/>
    <n v="-1"/>
    <n v="0"/>
    <m/>
    <m/>
    <s v="North IRL B"/>
    <n v="-1"/>
    <m/>
    <m/>
    <n v="579"/>
    <x v="0"/>
    <m/>
    <x v="0"/>
    <n v="132.71029999999999"/>
    <n v="57.356095783580301"/>
    <n v="104.01522102194301"/>
    <n v="8.0382519499999999E-2"/>
  </r>
  <r>
    <n v="550000"/>
    <n v="900000"/>
    <n v="900000"/>
    <x v="1"/>
    <x v="1"/>
    <s v="IR8-11"/>
    <s v="62-304.520 (6), F.A.C."/>
    <n v="0.36"/>
    <n v="0.48"/>
    <s v="Town of Indialantic"/>
    <n v="0.10495215690451"/>
    <n v="3856.0760556976502"/>
    <n v="10.0124044288576"/>
    <n v="1.6180354805811901"/>
    <n v="1.0508234406089101"/>
    <n v="0.16981631363502001"/>
    <n v="404.70349923331497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1.0508234406089101"/>
    <n v="0.16981631363502001"/>
    <n v="404.70349923331497"/>
    <m/>
    <n v="-1"/>
    <n v="-1"/>
    <n v="-1"/>
    <n v="-1"/>
    <n v="0"/>
    <m/>
    <m/>
    <s v="North IRL B"/>
    <n v="-1"/>
    <m/>
    <m/>
    <n v="579"/>
    <x v="0"/>
    <m/>
    <x v="0"/>
    <n v="132.71029999999999"/>
    <n v="87.582982547793705"/>
    <n v="424.72631021375997"/>
    <n v="0.32822668230000002"/>
  </r>
  <r>
    <n v="550000"/>
    <n v="900000"/>
    <n v="900000"/>
    <x v="1"/>
    <x v="1"/>
    <s v="IR8-11"/>
    <s v="62-304.520 (6), F.A.C."/>
    <n v="0.36"/>
    <n v="0.48"/>
    <s v="Town of Indialantic"/>
    <n v="9.2533511727600007E-2"/>
    <n v="3861.82305897681"/>
    <n v="10.209399323855701"/>
    <n v="1.7092356771069099"/>
    <n v="0.94471157206578005"/>
    <n v="0.15816157957280999"/>
    <n v="357.34804931775801"/>
    <n v="1200"/>
    <s v="Residential, Medium Density-Two-five dwellingunits per acre"/>
    <n v="1200"/>
    <s v="Town of Indialantic              Brevard County"/>
    <s v="Town of Indialantic"/>
    <m/>
    <m/>
    <m/>
    <n v="0"/>
    <n v="1"/>
    <n v="0.94471157206578005"/>
    <n v="0.15816157957280999"/>
    <n v="357.34804931775699"/>
    <m/>
    <n v="-1"/>
    <n v="-1"/>
    <n v="-1"/>
    <n v="-1"/>
    <n v="0"/>
    <m/>
    <m/>
    <s v="North IRL B"/>
    <n v="-1"/>
    <m/>
    <m/>
    <n v="579"/>
    <x v="0"/>
    <m/>
    <x v="0"/>
    <n v="132.71029999999999"/>
    <n v="109.98435416287499"/>
    <n v="374.46983622207398"/>
    <n v="0.28981999130000002"/>
  </r>
  <r>
    <n v="550000"/>
    <n v="900000"/>
    <n v="900000"/>
    <x v="1"/>
    <x v="1"/>
    <s v="IR8-11"/>
    <s v="62-304.520 (6), F.A.C."/>
    <n v="0.36"/>
    <n v="0.48"/>
    <s v="Town of Indialantic"/>
    <n v="0.17391275340039999"/>
    <n v="3861.82305897681"/>
    <n v="10.209399323855701"/>
    <n v="1.7092356771069099"/>
    <n v="1.77554474697593"/>
    <n v="0.29725788281586002"/>
    <n v="671.62028133181605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1.77554474697593"/>
    <n v="0.29725788281586002"/>
    <n v="671.62028133181605"/>
    <m/>
    <n v="-1"/>
    <n v="-1"/>
    <n v="-1"/>
    <n v="-1"/>
    <n v="0"/>
    <m/>
    <m/>
    <s v="North IRL B"/>
    <n v="-1"/>
    <m/>
    <m/>
    <n v="579"/>
    <x v="0"/>
    <m/>
    <x v="0"/>
    <n v="132.71029999999999"/>
    <n v="108.907041638718"/>
    <n v="703.79994303568105"/>
    <n v="0.54470420220000004"/>
  </r>
  <r>
    <n v="550000"/>
    <n v="900000"/>
    <n v="900000"/>
    <x v="1"/>
    <x v="1"/>
    <s v="IR8-11"/>
    <s v="62-304.520 (6), F.A.C."/>
    <n v="0.36"/>
    <n v="0.48"/>
    <s v="Town of Indialantic"/>
    <n v="0.21608219041509"/>
    <n v="3861.82305897681"/>
    <n v="10.209399323855701"/>
    <n v="1.7092356771069099"/>
    <n v="2.2060693687211699"/>
    <n v="0.36933538904488999"/>
    <n v="834.47118557924705"/>
    <n v="1210"/>
    <s v="Fixed Single Family Units"/>
    <n v="1210"/>
    <s v="Town of Indialantic              Brevard County"/>
    <s v="Town of Indialantic"/>
    <m/>
    <m/>
    <m/>
    <n v="0"/>
    <n v="1"/>
    <n v="2.2060693687211699"/>
    <n v="0.36933538904488999"/>
    <n v="834.47118557924705"/>
    <m/>
    <n v="-1"/>
    <n v="-1"/>
    <n v="-1"/>
    <n v="-1"/>
    <n v="0"/>
    <m/>
    <m/>
    <s v="North IRL B"/>
    <n v="-1"/>
    <m/>
    <m/>
    <n v="579"/>
    <x v="0"/>
    <m/>
    <x v="0"/>
    <n v="132.71029999999999"/>
    <n v="116.63121319602"/>
    <n v="874.45360004760198"/>
    <n v="0.67678117240000002"/>
  </r>
  <r>
    <n v="550000"/>
    <n v="900000"/>
    <n v="900000"/>
    <x v="1"/>
    <x v="1"/>
    <s v="IR8-11"/>
    <s v="62-304.520 (6), F.A.C."/>
    <n v="0.36"/>
    <n v="0.48"/>
    <s v="Town of Indialantic"/>
    <n v="7.2935702688600003E-3"/>
    <n v="3861.82305897681"/>
    <n v="10.209399323855701"/>
    <n v="1.7092356771069099"/>
    <n v="7.4462971371390005E-2"/>
    <n v="1.246643051702E-2"/>
    <n v="28.166477846551199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7.4462971371390005E-2"/>
    <n v="1.246643051702E-2"/>
    <n v="28.166477846549299"/>
    <m/>
    <n v="-1"/>
    <n v="-1"/>
    <n v="-1"/>
    <n v="-1"/>
    <n v="0"/>
    <m/>
    <m/>
    <s v="North IRL B"/>
    <n v="-1"/>
    <m/>
    <m/>
    <n v="579"/>
    <x v="0"/>
    <m/>
    <x v="0"/>
    <n v="132.71029999999999"/>
    <n v="31.535015684126801"/>
    <n v="29.516031684759799"/>
    <n v="2.2843858799999998E-2"/>
  </r>
  <r>
    <n v="550000"/>
    <n v="900000"/>
    <n v="900000"/>
    <x v="1"/>
    <x v="1"/>
    <s v="IR8-11"/>
    <s v="62-304.520 (6), F.A.C."/>
    <n v="0.36"/>
    <n v="0.48"/>
    <s v="Town of Indialantic"/>
    <n v="5.3332083379869999E-2"/>
    <n v="3861.82305897681"/>
    <n v="10.209399323855701"/>
    <n v="1.7092356771069099"/>
    <n v="0.54448853599832003"/>
    <n v="9.1157099647319995E-2"/>
    <n v="205.95906937967899"/>
    <n v="1210"/>
    <s v="Fixed Single Family Units"/>
    <n v="1210"/>
    <s v="Town of Indialantic              Brevard County"/>
    <s v="Town of Indialantic"/>
    <m/>
    <m/>
    <m/>
    <n v="0"/>
    <n v="1"/>
    <n v="0.54448853599832003"/>
    <n v="9.1157099647319995E-2"/>
    <n v="205.95906937967999"/>
    <m/>
    <n v="-1"/>
    <n v="-1"/>
    <n v="-1"/>
    <n v="-1"/>
    <n v="0"/>
    <m/>
    <m/>
    <s v="North IRL B"/>
    <n v="-1"/>
    <m/>
    <m/>
    <n v="579"/>
    <x v="0"/>
    <m/>
    <x v="0"/>
    <n v="132.71029999999999"/>
    <n v="59.659535487616999"/>
    <n v="215.827284145824"/>
    <n v="0.1670389857"/>
  </r>
  <r>
    <n v="550000"/>
    <n v="900000"/>
    <n v="900000"/>
    <x v="1"/>
    <x v="1"/>
    <s v="IR8-11"/>
    <s v="62-304.520 (6), F.A.C."/>
    <n v="0.36"/>
    <n v="0.48"/>
    <s v="Town of Indialantic"/>
    <n v="4.7030845743909998E-2"/>
    <n v="3861.82305897681"/>
    <n v="10.209399323855701"/>
    <n v="1.7092356771069099"/>
    <n v="0.48015668473827999"/>
    <n v="8.0386799470009998E-2"/>
    <n v="181.62480457703199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48015668473827999"/>
    <n v="8.0386799470009998E-2"/>
    <n v="181.62480457703401"/>
    <m/>
    <n v="-1"/>
    <n v="-1"/>
    <n v="-1"/>
    <n v="-1"/>
    <n v="0"/>
    <m/>
    <m/>
    <s v="North IRL B"/>
    <n v="-1"/>
    <m/>
    <m/>
    <n v="579"/>
    <x v="0"/>
    <m/>
    <x v="0"/>
    <n v="132.71029999999999"/>
    <n v="72.621982626667702"/>
    <n v="190.32708014966801"/>
    <n v="0.14730316669999999"/>
  </r>
  <r>
    <n v="550000"/>
    <n v="900000"/>
    <n v="900000"/>
    <x v="1"/>
    <x v="1"/>
    <s v="IR8-11"/>
    <s v="62-304.520 (6), F.A.C."/>
    <n v="0.36"/>
    <n v="0.48"/>
    <s v="Town of Indialantic"/>
    <n v="2.757849870914E-2"/>
    <n v="3861.82305897681"/>
    <n v="10.209399323855701"/>
    <n v="1.7092356771069099"/>
    <n v="0.28155990607411002"/>
    <n v="4.7138153914709997E-2"/>
    <n v="106.50328224694201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28155990607411002"/>
    <n v="4.7138153914709997E-2"/>
    <n v="106.503282246941"/>
    <m/>
    <n v="-1"/>
    <n v="-1"/>
    <n v="-1"/>
    <n v="-1"/>
    <n v="0"/>
    <m/>
    <m/>
    <s v="North IRL B"/>
    <n v="-1"/>
    <m/>
    <m/>
    <n v="579"/>
    <x v="0"/>
    <m/>
    <x v="0"/>
    <n v="132.71029999999999"/>
    <n v="48.9729601467156"/>
    <n v="111.606224621257"/>
    <n v="8.6377357900000007E-2"/>
  </r>
  <r>
    <n v="550000"/>
    <n v="900000"/>
    <n v="900000"/>
    <x v="1"/>
    <x v="1"/>
    <s v="IR8-11"/>
    <s v="62-304.520 (6), F.A.C."/>
    <n v="0.36"/>
    <n v="0.48"/>
    <s v="Town of Indialantic"/>
    <n v="8.6340841871000002E-4"/>
    <n v="3858.6945968555501"/>
    <n v="9.5865176954735407"/>
    <n v="1.4088299466987499"/>
    <n v="8.2770800844E-3"/>
    <n v="1.21639563651E-3"/>
    <n v="3.3316294001635902"/>
    <n v="1200"/>
    <s v="Residential, Medium Density-Two-five dwellingunits per acre"/>
    <n v="1200"/>
    <s v="Town of Indialantic              Brevard County"/>
    <s v="Town of Indialantic"/>
    <m/>
    <m/>
    <m/>
    <n v="0"/>
    <n v="1"/>
    <n v="8.2770800844E-3"/>
    <n v="1.21639563651E-3"/>
    <n v="3.3316294001617202"/>
    <m/>
    <n v="-1"/>
    <n v="-1"/>
    <n v="-1"/>
    <n v="-1"/>
    <n v="0"/>
    <m/>
    <m/>
    <s v="North IRL B"/>
    <n v="-1"/>
    <m/>
    <m/>
    <n v="579"/>
    <x v="0"/>
    <m/>
    <x v="0"/>
    <n v="132.71029999999999"/>
    <n v="10.631120470219599"/>
    <n v="3.49408990441693"/>
    <n v="2.7020514000000002E-3"/>
  </r>
  <r>
    <n v="550000"/>
    <n v="900000"/>
    <n v="900000"/>
    <x v="1"/>
    <x v="1"/>
    <s v="IR8-11"/>
    <s v="62-304.520 (6), F.A.C."/>
    <n v="0.36"/>
    <n v="0.48"/>
    <s v="Town of Indialantic"/>
    <n v="6.33537307924E-3"/>
    <n v="3858.6945968555501"/>
    <n v="9.5865176954735407"/>
    <n v="1.4088299466987499"/>
    <n v="6.0734166131590002E-2"/>
    <n v="8.9254633175399993E-3"/>
    <n v="24.446269869939002"/>
    <n v="1210"/>
    <s v="Fixed Single Family Units"/>
    <n v="1210"/>
    <s v="Town of Indialantic              Brevard County"/>
    <s v="Town of Indialantic"/>
    <m/>
    <m/>
    <m/>
    <n v="0"/>
    <n v="1"/>
    <n v="6.0734166131590002E-2"/>
    <n v="8.9254633175399993E-3"/>
    <n v="24.4462698699406"/>
    <m/>
    <n v="-1"/>
    <n v="-1"/>
    <n v="-1"/>
    <n v="-1"/>
    <n v="0"/>
    <m/>
    <m/>
    <s v="North IRL B"/>
    <n v="-1"/>
    <m/>
    <m/>
    <n v="579"/>
    <x v="0"/>
    <m/>
    <x v="0"/>
    <n v="132.71029999999999"/>
    <n v="28.883694486227899"/>
    <n v="25.638345234036201"/>
    <n v="1.98266585E-2"/>
  </r>
  <r>
    <n v="550000"/>
    <n v="900000"/>
    <n v="900000"/>
    <x v="1"/>
    <x v="1"/>
    <s v="IR8-11"/>
    <s v="62-304.520 (6), F.A.C."/>
    <n v="0.36"/>
    <n v="0.48"/>
    <s v="Town of Indialantic"/>
    <n v="0.14037463021977001"/>
    <n v="3858.6945968555501"/>
    <n v="9.5865176954735407"/>
    <n v="1.4088299466987499"/>
    <n v="1.3457038765974101"/>
    <n v="0.19776398281037999"/>
    <n v="541.66282716463797"/>
    <n v="1210"/>
    <s v="Fixed Single Family Units"/>
    <n v="1210"/>
    <s v="Town of Indialantic              Brevard County"/>
    <s v="Town of Indialantic"/>
    <m/>
    <m/>
    <m/>
    <n v="0"/>
    <n v="1"/>
    <n v="1.3457038765974101"/>
    <n v="0.19776398281037999"/>
    <n v="541.66282716463797"/>
    <m/>
    <n v="-1"/>
    <n v="-1"/>
    <n v="-1"/>
    <n v="-1"/>
    <n v="0"/>
    <m/>
    <m/>
    <s v="North IRL B"/>
    <n v="-1"/>
    <m/>
    <m/>
    <n v="579"/>
    <x v="0"/>
    <m/>
    <x v="0"/>
    <n v="132.71029999999999"/>
    <n v="96.268814112768396"/>
    <n v="568.07597384691803"/>
    <n v="0.43930480710000003"/>
  </r>
  <r>
    <n v="550000"/>
    <n v="900000"/>
    <n v="900000"/>
    <x v="1"/>
    <x v="1"/>
    <s v="IR8-11"/>
    <s v="62-304.520 (6), F.A.C."/>
    <n v="0.36"/>
    <n v="0.48"/>
    <s v="Town of Indialantic"/>
    <n v="5.2014037443899999E-2"/>
    <n v="3858.6945968555501"/>
    <n v="9.5865176954735407"/>
    <n v="1.4088299466987499"/>
    <n v="0.49863349036900001"/>
    <n v="7.3278933599680005E-2"/>
    <n v="200.706285245434"/>
    <n v="1210"/>
    <s v="Fixed Single Family Units"/>
    <n v="1210"/>
    <s v="Town of Indialantic              Brevard County"/>
    <s v="Town of Indialantic"/>
    <m/>
    <m/>
    <m/>
    <n v="0"/>
    <n v="1"/>
    <n v="0.49863349036900001"/>
    <n v="7.3278933599680005E-2"/>
    <n v="200.706285245435"/>
    <m/>
    <n v="-1"/>
    <n v="-1"/>
    <n v="-1"/>
    <n v="-1"/>
    <n v="0"/>
    <m/>
    <m/>
    <s v="North IRL B"/>
    <n v="-1"/>
    <m/>
    <m/>
    <n v="579"/>
    <x v="0"/>
    <m/>
    <x v="0"/>
    <n v="132.71029999999999"/>
    <n v="62.032500398412303"/>
    <n v="210.49334148481699"/>
    <n v="0.16277882020000001"/>
  </r>
  <r>
    <n v="550000"/>
    <n v="900000"/>
    <n v="900000"/>
    <x v="1"/>
    <x v="1"/>
    <s v="IR8-11"/>
    <s v="62-304.520 (6), F.A.C."/>
    <n v="0.36"/>
    <n v="0.48"/>
    <s v="Town of Indialantic"/>
    <n v="0.16389056128759"/>
    <n v="3858.6945968555501"/>
    <n v="9.5865176954735407"/>
    <n v="1.4088299466987499"/>
    <n v="1.57113976590463"/>
    <n v="0.23089393072323"/>
    <n v="632.40362331607002"/>
    <n v="1210"/>
    <s v="Fixed Single Family Units"/>
    <n v="1210"/>
    <s v="Town of Indialantic              Brevard County"/>
    <s v="Town of Indialantic"/>
    <m/>
    <m/>
    <m/>
    <n v="0"/>
    <n v="1"/>
    <n v="1.57113976590463"/>
    <n v="0.23089393072323"/>
    <n v="632.40362331607002"/>
    <m/>
    <n v="-1"/>
    <n v="-1"/>
    <n v="-1"/>
    <n v="-1"/>
    <n v="0"/>
    <m/>
    <m/>
    <s v="North IRL B"/>
    <n v="-1"/>
    <m/>
    <m/>
    <n v="579"/>
    <x v="0"/>
    <m/>
    <x v="0"/>
    <n v="132.71029999999999"/>
    <n v="104.996351338392"/>
    <n v="663.24157051744805"/>
    <n v="0.5128983157"/>
  </r>
  <r>
    <n v="550000"/>
    <n v="900000"/>
    <n v="900000"/>
    <x v="1"/>
    <x v="1"/>
    <s v="IR8-11"/>
    <s v="62-304.520 (6), F.A.C."/>
    <n v="0.36"/>
    <n v="0.48"/>
    <s v="Town of Indialantic"/>
    <n v="0.24841347828148999"/>
    <n v="3858.6945968555501"/>
    <n v="9.5865176954735407"/>
    <n v="1.4088299466987499"/>
    <n v="2.3814202053396598"/>
    <n v="0.34997234736656002"/>
    <n v="958.55174643089094"/>
    <n v="1210"/>
    <s v="Fixed Single Family Units"/>
    <n v="1210"/>
    <s v="Town of Indialantic              Brevard County"/>
    <s v="Town of Indialantic"/>
    <m/>
    <m/>
    <m/>
    <n v="0"/>
    <n v="1"/>
    <n v="2.3814202053396598"/>
    <n v="0.34997234736656002"/>
    <n v="958.55174643089094"/>
    <m/>
    <n v="-1"/>
    <n v="-1"/>
    <n v="-1"/>
    <n v="-1"/>
    <n v="0"/>
    <m/>
    <m/>
    <s v="North IRL B"/>
    <n v="-1"/>
    <m/>
    <m/>
    <n v="579"/>
    <x v="0"/>
    <m/>
    <x v="0"/>
    <n v="132.71029999999999"/>
    <n v="125.84388537812799"/>
    <n v="1005.29367999418"/>
    <n v="0.77741423070000004"/>
  </r>
  <r>
    <n v="550000"/>
    <n v="900000"/>
    <n v="900000"/>
    <x v="1"/>
    <x v="1"/>
    <s v="IR8-11"/>
    <s v="62-304.520 (6), F.A.C."/>
    <n v="0.36"/>
    <n v="0.48"/>
    <s v="Town of Indialantic"/>
    <n v="5.87196502924E-3"/>
    <n v="3858.6945968555501"/>
    <n v="9.5865176954735407"/>
    <n v="1.4088299466987499"/>
    <n v="5.6291696660050003E-2"/>
    <n v="8.2726001791600008E-3"/>
    <n v="22.6581197312724"/>
    <n v="1210"/>
    <s v="Fixed Single Family Units"/>
    <n v="1210"/>
    <s v="Town of Indialantic              Brevard County"/>
    <s v="Town of Indialantic"/>
    <m/>
    <m/>
    <m/>
    <n v="0"/>
    <n v="1"/>
    <n v="5.6291696660050003E-2"/>
    <n v="8.2726001791600008E-3"/>
    <n v="22.658119731271199"/>
    <m/>
    <n v="-1"/>
    <n v="-1"/>
    <n v="-1"/>
    <n v="-1"/>
    <n v="0"/>
    <m/>
    <m/>
    <s v="North IRL B"/>
    <n v="-1"/>
    <m/>
    <m/>
    <n v="579"/>
    <x v="0"/>
    <m/>
    <x v="0"/>
    <n v="132.71029999999999"/>
    <n v="28.667188365735399"/>
    <n v="23.762999390707101"/>
    <n v="1.8376415E-2"/>
  </r>
  <r>
    <n v="550000"/>
    <n v="900000"/>
    <n v="900000"/>
    <x v="1"/>
    <x v="1"/>
    <s v="IR8-11"/>
    <s v="62-304.520 (6), F.A.C."/>
    <n v="0.36"/>
    <n v="0.48"/>
    <s v="Town of Indialantic"/>
    <n v="0.34102557286211999"/>
    <n v="3864.4938441255699"/>
    <n v="10.203361759209301"/>
    <n v="1.6981570225317599"/>
    <n v="3.4796072890538698"/>
    <n v="0.57911497141873003"/>
    <n v="1317.8912270150799"/>
    <n v="1200"/>
    <s v="Residential, Medium Density-Two-five dwellingunits per acre"/>
    <n v="1200"/>
    <s v="Town of Indialantic              Brevard County"/>
    <s v="Town of Indialantic"/>
    <m/>
    <m/>
    <m/>
    <n v="0"/>
    <n v="1"/>
    <n v="3.4796072890538698"/>
    <n v="0.57911497141873003"/>
    <n v="1317.8912270150799"/>
    <m/>
    <n v="-1"/>
    <n v="-1"/>
    <n v="-1"/>
    <n v="-1"/>
    <n v="0"/>
    <m/>
    <m/>
    <s v="North IRL B"/>
    <n v="-1"/>
    <m/>
    <m/>
    <n v="579"/>
    <x v="0"/>
    <m/>
    <x v="0"/>
    <n v="132.71029999999999"/>
    <n v="222.31390836344099"/>
    <n v="1380.0815297397201"/>
    <n v="1.0688493324999999"/>
  </r>
  <r>
    <n v="550000"/>
    <n v="900000"/>
    <n v="900000"/>
    <x v="1"/>
    <x v="1"/>
    <s v="IR8-11"/>
    <s v="62-304.520 (6), F.A.C."/>
    <n v="0.36"/>
    <n v="0.48"/>
    <s v="Town of Indialantic"/>
    <n v="3.8970867677299999E-3"/>
    <n v="3864.4938441255699"/>
    <n v="10.203361759209301"/>
    <n v="1.6981570225317599"/>
    <n v="3.976338609821E-2"/>
    <n v="6.6178652620399996E-3"/>
    <n v="15.0602678239312"/>
    <n v="1430"/>
    <s v="Professional Services"/>
    <n v="1430"/>
    <s v="Town of Indialantic              Brevard County"/>
    <s v="Town of Indialantic"/>
    <m/>
    <m/>
    <m/>
    <n v="0"/>
    <n v="1"/>
    <n v="3.976338609821E-2"/>
    <n v="6.6178652620399996E-3"/>
    <n v="15.0602678239296"/>
    <m/>
    <n v="-1"/>
    <n v="-1"/>
    <n v="-1"/>
    <n v="-1"/>
    <n v="0"/>
    <m/>
    <m/>
    <s v="North IRL B"/>
    <n v="-1"/>
    <m/>
    <m/>
    <n v="579"/>
    <x v="0"/>
    <m/>
    <x v="0"/>
    <n v="132.71029999999999"/>
    <n v="22.358865443928099"/>
    <n v="15.770950614652699"/>
    <n v="1.2214329100000001E-2"/>
  </r>
  <r>
    <n v="550000"/>
    <n v="900000"/>
    <n v="900000"/>
    <x v="1"/>
    <x v="1"/>
    <s v="IR8-11"/>
    <s v="62-304.520 (6), F.A.C."/>
    <n v="0.36"/>
    <n v="0.48"/>
    <s v="Town of Indialantic"/>
    <n v="2.826615197685E-2"/>
    <n v="3864.4938441255699"/>
    <n v="10.203361759209301"/>
    <n v="1.6981570225317599"/>
    <n v="0.28840977416060998"/>
    <n v="4.8000364479439998E-2"/>
    <n v="109.234370311662"/>
    <n v="1210"/>
    <s v="Fixed Single Family Units"/>
    <n v="1210"/>
    <s v="Town of Indialantic              Brevard County"/>
    <s v="Town of Indialantic"/>
    <m/>
    <m/>
    <m/>
    <n v="0"/>
    <n v="1"/>
    <n v="0.28840977416060998"/>
    <n v="4.8000364479439998E-2"/>
    <n v="109.234370311662"/>
    <m/>
    <n v="-1"/>
    <n v="-1"/>
    <n v="-1"/>
    <n v="-1"/>
    <n v="0"/>
    <m/>
    <m/>
    <s v="North IRL B"/>
    <n v="-1"/>
    <m/>
    <m/>
    <n v="579"/>
    <x v="0"/>
    <m/>
    <x v="0"/>
    <n v="132.71029999999999"/>
    <n v="47.536252198533901"/>
    <n v="114.389058664058"/>
    <n v="8.8592352200000002E-2"/>
  </r>
  <r>
    <n v="550000"/>
    <n v="900000"/>
    <n v="900000"/>
    <x v="1"/>
    <x v="1"/>
    <s v="IR8-11"/>
    <s v="62-304.520 (6), F.A.C."/>
    <n v="0.36"/>
    <n v="0.48"/>
    <s v="Town of Indialantic"/>
    <n v="5.656972851869E-2"/>
    <n v="3864.4938441255699"/>
    <n v="10.203361759209301"/>
    <n v="1.6981570225317599"/>
    <n v="0.57720140469644998"/>
    <n v="9.6064281746720007E-2"/>
    <n v="218.613367624332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57720140469644998"/>
    <n v="9.6064281746720007E-2"/>
    <n v="218.613367624331"/>
    <m/>
    <n v="-1"/>
    <n v="-1"/>
    <n v="-1"/>
    <n v="-1"/>
    <n v="0"/>
    <m/>
    <m/>
    <s v="North IRL B"/>
    <n v="-1"/>
    <m/>
    <m/>
    <n v="579"/>
    <x v="0"/>
    <m/>
    <x v="0"/>
    <n v="132.71029999999999"/>
    <n v="61.833209256253703"/>
    <n v="228.92956916928401"/>
    <n v="0.17730200130000001"/>
  </r>
  <r>
    <n v="550000"/>
    <n v="900000"/>
    <n v="900000"/>
    <x v="1"/>
    <x v="1"/>
    <s v="IR8-11"/>
    <s v="62-304.520 (6), F.A.C."/>
    <n v="0.36"/>
    <n v="0.48"/>
    <s v="Town of Indialantic"/>
    <n v="0.18800491370360001"/>
    <n v="3864.4938441255699"/>
    <n v="10.203361759209301"/>
    <n v="1.6981570225317599"/>
    <n v="1.9182821470268401"/>
    <n v="0.31926186447624999"/>
    <n v="726.54383167294895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1.9182821470268401"/>
    <n v="0.31926186447624999"/>
    <n v="726.54383167294895"/>
    <m/>
    <n v="-1"/>
    <n v="-1"/>
    <n v="-1"/>
    <n v="-1"/>
    <n v="0"/>
    <m/>
    <m/>
    <s v="North IRL B"/>
    <n v="-1"/>
    <m/>
    <m/>
    <n v="579"/>
    <x v="0"/>
    <m/>
    <x v="0"/>
    <n v="132.71029999999999"/>
    <n v="113.032477228215"/>
    <n v="760.82889246419995"/>
    <n v="0.58924884970000002"/>
  </r>
  <r>
    <n v="550000"/>
    <n v="900000"/>
    <n v="900000"/>
    <x v="1"/>
    <x v="1"/>
    <s v="IR8-11"/>
    <s v="62-304.520 (6), F.A.C."/>
    <n v="0.36"/>
    <n v="0.48"/>
    <s v="Town of Indialantic"/>
    <n v="0.11055736492226"/>
    <n v="3855.3464395690798"/>
    <n v="9.57859158916939"/>
    <n v="1.40767849505342"/>
    <n v="1.0589838457651199"/>
    <n v="0.15562922507084001"/>
    <n v="426.23694322119002"/>
    <n v="1200"/>
    <s v="Residential, Medium Density-Two-five dwellingunits per acre"/>
    <n v="1200"/>
    <s v="Town of Indialantic              Brevard County"/>
    <s v="Town of Indialantic"/>
    <m/>
    <m/>
    <m/>
    <n v="0"/>
    <n v="1"/>
    <n v="1.0589838457651199"/>
    <n v="0.15562922507084001"/>
    <n v="829.63483858317102"/>
    <m/>
    <n v="-1"/>
    <n v="-1"/>
    <n v="-1"/>
    <n v="-1"/>
    <n v="0"/>
    <m/>
    <m/>
    <s v="North IRL B"/>
    <n v="-1"/>
    <m/>
    <m/>
    <n v="579"/>
    <x v="0"/>
    <m/>
    <x v="0"/>
    <n v="132.71029999999999"/>
    <n v="117.918509059787"/>
    <n v="447.40978227928201"/>
    <n v="0.67285874990000005"/>
  </r>
  <r>
    <n v="550000"/>
    <n v="900000"/>
    <n v="900000"/>
    <x v="1"/>
    <x v="1"/>
    <s v="IR8-11"/>
    <s v="62-304.520 (6), F.A.C."/>
    <n v="0.36"/>
    <n v="0.48"/>
    <s v="Town of Indialantic"/>
    <n v="0.11328157024915"/>
    <n v="3861.75198628818"/>
    <n v="9.5936829193710498"/>
    <n v="1.40986826690085"/>
    <n v="1.0867874655788601"/>
    <n v="0.15971209111897999"/>
    <n v="437.46532891952597"/>
    <n v="1200"/>
    <s v="Residential, Medium Density-Two-five dwellingunits per acre"/>
    <n v="1200"/>
    <s v="Town of Indialantic              Brevard County"/>
    <s v="Town of Indialantic"/>
    <m/>
    <m/>
    <m/>
    <n v="0"/>
    <n v="1"/>
    <n v="1.0867874655788601"/>
    <n v="0.15971209111897999"/>
    <n v="437.46532891952597"/>
    <m/>
    <n v="-1"/>
    <n v="-1"/>
    <n v="-1"/>
    <n v="-1"/>
    <n v="0"/>
    <m/>
    <m/>
    <s v="North IRL B"/>
    <n v="-1"/>
    <m/>
    <m/>
    <n v="579"/>
    <x v="0"/>
    <m/>
    <x v="0"/>
    <n v="132.71029999999999"/>
    <n v="121.02493681846801"/>
    <n v="458.43425010235597"/>
    <n v="0.35479750929999998"/>
  </r>
  <r>
    <n v="550000"/>
    <n v="900000"/>
    <n v="900000"/>
    <x v="1"/>
    <x v="1"/>
    <s v="IR8-11"/>
    <s v="62-304.520 (6), F.A.C."/>
    <n v="0.36"/>
    <n v="0.48"/>
    <s v="Town of Indialantic"/>
    <n v="1.0530764593E-4"/>
    <n v="3861.75198628818"/>
    <n v="9.5936829193710498"/>
    <n v="1.40986826690085"/>
    <n v="1.0102881640299999E-3"/>
    <n v="1.4846990825000001E-4"/>
    <n v="0.40667201084151"/>
    <n v="1210"/>
    <s v="Fixed Single Family Units"/>
    <n v="1210"/>
    <s v="Town of Indialantic              Brevard County"/>
    <s v="Town of Indialantic"/>
    <m/>
    <m/>
    <m/>
    <n v="0"/>
    <n v="1"/>
    <n v="1.0102881640299999E-3"/>
    <n v="1.4846990825000001E-4"/>
    <n v="0.40667201084007998"/>
    <m/>
    <n v="-1"/>
    <n v="-1"/>
    <n v="-1"/>
    <n v="-1"/>
    <n v="0"/>
    <m/>
    <m/>
    <s v="North IRL B"/>
    <n v="-1"/>
    <m/>
    <m/>
    <n v="579"/>
    <x v="0"/>
    <m/>
    <x v="0"/>
    <n v="132.71029999999999"/>
    <n v="3.7610500290245898"/>
    <n v="0.42616492325813998"/>
    <n v="3.2982319999999999E-4"/>
  </r>
  <r>
    <n v="550000"/>
    <n v="900000"/>
    <n v="900000"/>
    <x v="1"/>
    <x v="1"/>
    <s v="IR8-11"/>
    <s v="62-304.520 (6), F.A.C."/>
    <n v="0.36"/>
    <n v="0.48"/>
    <s v="Town of Indialantic"/>
    <n v="0.38480693999792998"/>
    <n v="3861.75198628818"/>
    <n v="9.5936829193710498"/>
    <n v="1.40986826690085"/>
    <n v="3.6917157675136401"/>
    <n v="0.54252709358631002"/>
    <n v="1486.0289648744999"/>
    <n v="1210"/>
    <s v="Fixed Single Family Units"/>
    <n v="1210"/>
    <s v="Town of Indialantic              Brevard County"/>
    <s v="Town of Indialantic"/>
    <m/>
    <m/>
    <m/>
    <n v="0"/>
    <n v="1"/>
    <n v="3.6917157675136401"/>
    <n v="0.54252709358631002"/>
    <n v="1486.0289648744999"/>
    <m/>
    <n v="-1"/>
    <n v="-1"/>
    <n v="-1"/>
    <n v="-1"/>
    <n v="0"/>
    <m/>
    <m/>
    <s v="North IRL B"/>
    <n v="-1"/>
    <m/>
    <m/>
    <n v="579"/>
    <x v="0"/>
    <m/>
    <x v="0"/>
    <n v="132.71029999999999"/>
    <n v="160.53719503491999"/>
    <n v="1557.25843651474"/>
    <n v="1.2052140834"/>
  </r>
  <r>
    <n v="550000"/>
    <n v="900000"/>
    <n v="900000"/>
    <x v="1"/>
    <x v="1"/>
    <s v="IR8-11"/>
    <s v="62-304.520 (6), F.A.C."/>
    <n v="0.36"/>
    <n v="0.48"/>
    <s v="Town of Indialantic"/>
    <n v="8.2925133522000001E-4"/>
    <n v="3861.75198628818"/>
    <n v="9.5936829193710498"/>
    <n v="1.40986826690085"/>
    <n v="7.9555743705800007E-3"/>
    <n v="1.1691351428099999E-3"/>
    <n v="3.2023629909256801"/>
    <n v="1210"/>
    <s v="Fixed Single Family Units"/>
    <n v="1210"/>
    <s v="Town of Indialantic              Brevard County"/>
    <s v="Town of Indialantic"/>
    <m/>
    <m/>
    <m/>
    <n v="0"/>
    <n v="1"/>
    <n v="7.9555743705800007E-3"/>
    <n v="1.1691351428099999E-3"/>
    <n v="3.2023629909272699"/>
    <m/>
    <n v="-1"/>
    <n v="-1"/>
    <n v="-1"/>
    <n v="-1"/>
    <n v="0"/>
    <m/>
    <m/>
    <s v="North IRL B"/>
    <n v="-1"/>
    <m/>
    <m/>
    <n v="579"/>
    <x v="0"/>
    <m/>
    <x v="0"/>
    <n v="132.71029999999999"/>
    <n v="9.3358448227726907"/>
    <n v="3.35586109172859"/>
    <n v="2.5972125E-3"/>
  </r>
  <r>
    <n v="550000"/>
    <n v="900000"/>
    <n v="900000"/>
    <x v="1"/>
    <x v="1"/>
    <s v="IR8-11"/>
    <s v="62-304.520 (6), F.A.C."/>
    <n v="0.36"/>
    <n v="0.48"/>
    <s v="Town of Indialantic"/>
    <n v="0.11874038443965999"/>
    <n v="3861.75198628818"/>
    <n v="9.5936829193710498"/>
    <n v="1.40986826690085"/>
    <n v="1.1391575980383899"/>
    <n v="0.16740830002109"/>
    <n v="458.54591546250998"/>
    <n v="1210"/>
    <s v="Fixed Single Family Units"/>
    <n v="1210"/>
    <s v="Town of Indialantic              Brevard County"/>
    <s v="Town of Indialantic"/>
    <m/>
    <m/>
    <m/>
    <n v="0"/>
    <n v="1"/>
    <n v="1.1391575980383899"/>
    <n v="0.16740830002109"/>
    <n v="458.54591546250998"/>
    <m/>
    <n v="-1"/>
    <n v="-1"/>
    <n v="-1"/>
    <n v="-1"/>
    <n v="0"/>
    <m/>
    <m/>
    <s v="North IRL B"/>
    <n v="-1"/>
    <m/>
    <m/>
    <n v="579"/>
    <x v="0"/>
    <m/>
    <x v="0"/>
    <n v="132.71029999999999"/>
    <n v="107.592831582363"/>
    <n v="480.52528736791697"/>
    <n v="0.37189449749999998"/>
  </r>
  <r>
    <n v="550000"/>
    <n v="900000"/>
    <n v="900000"/>
    <x v="1"/>
    <x v="1"/>
    <s v="IR8-11"/>
    <s v="62-304.520 (6), F.A.C."/>
    <n v="0.36"/>
    <n v="0.48"/>
    <s v="Town of Indialantic"/>
    <n v="0.28350510329114997"/>
    <n v="3857.2261323955599"/>
    <n v="9.5117797937586204"/>
    <n v="1.39062823680007"/>
    <n v="2.6966381129122099"/>
    <n v="0.39425020191359"/>
    <n v="1093.54329308212"/>
    <n v="1200"/>
    <s v="Residential, Medium Density-Two-five dwellingunits per acre"/>
    <n v="1200"/>
    <s v="Town of Indialantic              Brevard County"/>
    <s v="Town of Indialantic"/>
    <m/>
    <m/>
    <m/>
    <n v="0"/>
    <n v="1"/>
    <n v="2.6966381129122099"/>
    <n v="0.39425020191359"/>
    <n v="1093.54329308212"/>
    <m/>
    <n v="-1"/>
    <n v="-1"/>
    <n v="-1"/>
    <n v="-1"/>
    <n v="0"/>
    <m/>
    <m/>
    <s v="North IRL B"/>
    <n v="-1"/>
    <m/>
    <m/>
    <n v="579"/>
    <x v="0"/>
    <m/>
    <x v="0"/>
    <n v="132.71029999999999"/>
    <n v="199.73313948603001"/>
    <n v="1147.3044480369599"/>
    <n v="0.88689642589999995"/>
  </r>
  <r>
    <n v="550000"/>
    <n v="900000"/>
    <n v="900000"/>
    <x v="1"/>
    <x v="1"/>
    <s v="IR8-11"/>
    <s v="62-304.520 (6), F.A.C."/>
    <n v="0.36"/>
    <n v="0.48"/>
    <s v="Town of Indialantic"/>
    <n v="3.2496903047799998E-3"/>
    <n v="3857.2261323955599"/>
    <n v="9.5117797937586204"/>
    <n v="1.39062823680007"/>
    <n v="3.0910338577029999E-2"/>
    <n v="4.5191110986899999E-3"/>
    <n v="12.534790365813"/>
    <n v="1210"/>
    <s v="Fixed Single Family Units"/>
    <n v="1210"/>
    <s v="Town of Indialantic              Brevard County"/>
    <s v="Town of Indialantic"/>
    <m/>
    <m/>
    <m/>
    <n v="0"/>
    <n v="1"/>
    <n v="3.0910338577029999E-2"/>
    <n v="4.5191110986899999E-3"/>
    <n v="12.5347903658138"/>
    <m/>
    <n v="-1"/>
    <n v="-1"/>
    <n v="-1"/>
    <n v="-1"/>
    <n v="0"/>
    <m/>
    <m/>
    <s v="North IRL B"/>
    <n v="-1"/>
    <m/>
    <m/>
    <n v="579"/>
    <x v="0"/>
    <m/>
    <x v="0"/>
    <n v="132.71029999999999"/>
    <n v="15.418846328412"/>
    <n v="13.151030080735"/>
    <n v="1.01660911E-2"/>
  </r>
  <r>
    <n v="550000"/>
    <n v="900000"/>
    <n v="900000"/>
    <x v="1"/>
    <x v="1"/>
    <s v="IR8-11"/>
    <s v="62-304.520 (6), F.A.C."/>
    <n v="0.36"/>
    <n v="0.48"/>
    <s v="Town of Indialantic"/>
    <n v="5.5616910469999999E-4"/>
    <n v="3857.2261323955599"/>
    <n v="9.5117797937586204"/>
    <n v="1.39062823680007"/>
    <n v="5.2901580520600001E-3"/>
    <n v="7.7342446144000002E-4"/>
    <n v="2.1452700047068798"/>
    <n v="1430"/>
    <s v="Professional Services"/>
    <n v="1430"/>
    <s v="Town of Indialantic              Brevard County"/>
    <s v="Town of Indialantic"/>
    <m/>
    <m/>
    <m/>
    <n v="0"/>
    <n v="1"/>
    <n v="5.2901580520600001E-3"/>
    <n v="7.7342446144000002E-4"/>
    <n v="2.1452700047064002"/>
    <m/>
    <n v="-1"/>
    <n v="-1"/>
    <n v="-1"/>
    <n v="-1"/>
    <n v="0"/>
    <m/>
    <m/>
    <s v="North IRL B"/>
    <n v="-1"/>
    <m/>
    <m/>
    <n v="579"/>
    <x v="0"/>
    <m/>
    <x v="0"/>
    <n v="132.71029999999999"/>
    <n v="8.5721823380622997"/>
    <n v="2.25073651332348"/>
    <n v="1.7398782999999999E-3"/>
  </r>
  <r>
    <n v="550000"/>
    <n v="900000"/>
    <n v="900000"/>
    <x v="1"/>
    <x v="1"/>
    <s v="IR8-11"/>
    <s v="62-304.520 (6), F.A.C."/>
    <n v="0.36"/>
    <n v="0.48"/>
    <s v="Town of Indialantic"/>
    <n v="4.403431349689E-2"/>
    <n v="3857.2261323955599"/>
    <n v="9.5117797937586204"/>
    <n v="1.39062823680007"/>
    <n v="0.41884469335182001"/>
    <n v="6.1235359736889997E-2"/>
    <n v="169.85030474233301"/>
    <n v="1410"/>
    <s v="Retail Sales and Services"/>
    <n v="1410"/>
    <s v="Town of Indialantic              Brevard County"/>
    <s v="Town of Indialantic"/>
    <m/>
    <m/>
    <m/>
    <n v="0"/>
    <n v="1"/>
    <n v="0.41884469335182001"/>
    <n v="6.1235359736889997E-2"/>
    <n v="169.85030474233099"/>
    <m/>
    <n v="-1"/>
    <n v="-1"/>
    <n v="-1"/>
    <n v="-1"/>
    <n v="0"/>
    <m/>
    <m/>
    <s v="North IRL B"/>
    <n v="-1"/>
    <m/>
    <m/>
    <n v="579"/>
    <x v="0"/>
    <m/>
    <x v="0"/>
    <n v="132.71029999999999"/>
    <n v="69.944254036256197"/>
    <n v="178.200544380895"/>
    <n v="0.13775369400000001"/>
  </r>
  <r>
    <n v="550000"/>
    <n v="900000"/>
    <n v="900000"/>
    <x v="1"/>
    <x v="1"/>
    <s v="IR8-11"/>
    <s v="62-304.520 (6), F.A.C."/>
    <n v="0.36"/>
    <n v="0.48"/>
    <s v="Town of Indialantic"/>
    <n v="0.16389026208789001"/>
    <n v="3857.2261323955599"/>
    <n v="9.5117797937586204"/>
    <n v="1.39062823680007"/>
    <n v="1.5588880833213901"/>
    <n v="0.22791042619598001"/>
    <n v="632.16180177056594"/>
    <n v="1210"/>
    <s v="Fixed Single Family Units"/>
    <n v="1210"/>
    <s v="Town of Indialantic              Brevard County"/>
    <s v="Town of Indialantic"/>
    <m/>
    <m/>
    <m/>
    <n v="0"/>
    <n v="1"/>
    <n v="1.5588880833213901"/>
    <n v="0.22791042619598001"/>
    <n v="632.16180177056594"/>
    <m/>
    <n v="-1"/>
    <n v="-1"/>
    <n v="-1"/>
    <n v="-1"/>
    <n v="0"/>
    <m/>
    <m/>
    <s v="North IRL B"/>
    <n v="-1"/>
    <m/>
    <m/>
    <n v="579"/>
    <x v="0"/>
    <m/>
    <x v="0"/>
    <n v="132.71029999999999"/>
    <n v="106.898845011614"/>
    <n v="663.24035969919703"/>
    <n v="0.51270219120000005"/>
  </r>
  <r>
    <n v="550000"/>
    <n v="900000"/>
    <n v="900000"/>
    <x v="1"/>
    <x v="1"/>
    <s v="IR8-11"/>
    <s v="62-304.520 (6), F.A.C."/>
    <n v="0.36"/>
    <n v="0.48"/>
    <s v="Town of Indialantic"/>
    <n v="0.12252791545152"/>
    <n v="3857.2261323955599"/>
    <n v="9.5117797937586204"/>
    <n v="1.39062823680007"/>
    <n v="1.16545855036316"/>
    <n v="0.17039077902314001"/>
    <n v="472.61787742756798"/>
    <n v="1210"/>
    <s v="Fixed Single Family Units"/>
    <n v="1210"/>
    <s v="Town of Indialantic              Brevard County"/>
    <s v="Town of Indialantic"/>
    <m/>
    <m/>
    <m/>
    <n v="0"/>
    <n v="1"/>
    <n v="1.16545855036316"/>
    <n v="0.17039077902314001"/>
    <n v="472.61787742756798"/>
    <m/>
    <n v="-1"/>
    <n v="-1"/>
    <n v="-1"/>
    <n v="-1"/>
    <n v="0"/>
    <m/>
    <m/>
    <s v="North IRL B"/>
    <n v="-1"/>
    <m/>
    <m/>
    <n v="579"/>
    <x v="0"/>
    <m/>
    <x v="0"/>
    <n v="132.71029999999999"/>
    <n v="92.285744839031196"/>
    <n v="495.85288156828"/>
    <n v="0.383307281"/>
  </r>
  <r>
    <n v="550000"/>
    <n v="900000"/>
    <n v="900000"/>
    <x v="1"/>
    <x v="1"/>
    <s v="IR8-11"/>
    <s v="62-304.520 (6), F.A.C."/>
    <n v="0.36"/>
    <n v="0.48"/>
    <s v="Town of Indialantic"/>
    <n v="5.6527502878900002E-2"/>
    <n v="3879.5913889141698"/>
    <n v="10.703178972448701"/>
    <n v="1.9153521084393199"/>
    <n v="0.60502398017849002"/>
    <n v="0.10827007182391001"/>
    <n v="219.30361340580501"/>
    <n v="1200"/>
    <s v="Residential, Medium Density-Two-five dwellingunits per acre"/>
    <n v="1200"/>
    <s v="Town of Indialantic              Brevard County"/>
    <s v="Town of Indialantic"/>
    <m/>
    <m/>
    <m/>
    <n v="0"/>
    <n v="1"/>
    <n v="0.60502398017849002"/>
    <n v="0.10827007182391001"/>
    <n v="225.675590680818"/>
    <m/>
    <n v="-1"/>
    <n v="-1"/>
    <n v="-1"/>
    <n v="-1"/>
    <n v="0"/>
    <m/>
    <m/>
    <s v="North IRL B"/>
    <n v="-1"/>
    <m/>
    <m/>
    <n v="579"/>
    <x v="0"/>
    <m/>
    <x v="0"/>
    <n v="132.71029999999999"/>
    <n v="66.577508846117098"/>
    <n v="228.75868806771601"/>
    <n v="0.18302967610000001"/>
  </r>
  <r>
    <n v="550000"/>
    <n v="900000"/>
    <n v="900000"/>
    <x v="1"/>
    <x v="1"/>
    <s v="IR8-11"/>
    <s v="62-304.520 (6), F.A.C."/>
    <n v="0.36"/>
    <n v="0.48"/>
    <s v="Town of Indialantic"/>
    <n v="2.1229824627900002E-3"/>
    <n v="3879.5913889141698"/>
    <n v="10.703178972448701"/>
    <n v="1.9153521084393199"/>
    <n v="2.2722661254680001E-2"/>
    <n v="4.0662589362900001E-3"/>
    <n v="8.2363044814830406"/>
    <n v="1210"/>
    <s v="Fixed Single Family Units"/>
    <n v="1210"/>
    <s v="Town of Indialantic              Brevard County"/>
    <s v="Town of Indialantic"/>
    <m/>
    <m/>
    <m/>
    <n v="0"/>
    <n v="1"/>
    <n v="2.2722661254680001E-2"/>
    <n v="4.0662589362900001E-3"/>
    <n v="8.2363044814811399"/>
    <m/>
    <n v="-1"/>
    <n v="-1"/>
    <n v="-1"/>
    <n v="-1"/>
    <n v="0"/>
    <m/>
    <m/>
    <s v="North IRL B"/>
    <n v="-1"/>
    <m/>
    <m/>
    <n v="579"/>
    <x v="0"/>
    <m/>
    <x v="0"/>
    <n v="132.71029999999999"/>
    <n v="16.432813661627499"/>
    <n v="8.5914052142106101"/>
    <n v="6.6798901000000004E-3"/>
  </r>
  <r>
    <n v="550000"/>
    <n v="900000"/>
    <n v="900000"/>
    <x v="1"/>
    <x v="1"/>
    <s v="IR8-11"/>
    <s v="62-304.520 (6), F.A.C."/>
    <n v="0.36"/>
    <n v="0.48"/>
    <s v="Town of Indialantic"/>
    <n v="3.6637025111999999E-4"/>
    <n v="3879.5913889141698"/>
    <n v="10.703178972448701"/>
    <n v="1.9153521084393199"/>
    <n v="3.9213263679700001E-3"/>
    <n v="7.0172803295999995E-4"/>
    <n v="1.4213668714188701"/>
    <n v="1410"/>
    <s v="Retail Sales and Services"/>
    <n v="1410"/>
    <s v="Town of Indialantic              Brevard County"/>
    <s v="Town of Indialantic"/>
    <m/>
    <m/>
    <m/>
    <n v="0"/>
    <n v="1"/>
    <n v="3.9213263679700001E-3"/>
    <n v="7.0172803295999995E-4"/>
    <n v="16.589822241901"/>
    <m/>
    <n v="-1"/>
    <n v="-1"/>
    <n v="-1"/>
    <n v="-1"/>
    <n v="0"/>
    <m/>
    <m/>
    <s v="North IRL B"/>
    <n v="-1"/>
    <m/>
    <m/>
    <n v="579"/>
    <x v="0"/>
    <m/>
    <x v="0"/>
    <n v="132.71029999999999"/>
    <n v="26.547120479914199"/>
    <n v="1.4826478037433299"/>
    <n v="1.34548437E-2"/>
  </r>
  <r>
    <n v="550000"/>
    <n v="900000"/>
    <n v="900000"/>
    <x v="1"/>
    <x v="1"/>
    <s v="IR8-11"/>
    <s v="62-304.520 (6), F.A.C."/>
    <n v="0.36"/>
    <n v="0.48"/>
    <s v="Town of Indialantic"/>
    <n v="0.13962756770238999"/>
    <n v="3879.5913889141698"/>
    <n v="10.703178972448701"/>
    <n v="1.9153521084393199"/>
    <n v="1.4944588466064701"/>
    <n v="0.26743595619504001"/>
    <n v="541.69790931325304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1.4944588466064701"/>
    <n v="0.26743595619504001"/>
    <n v="546.99724026273805"/>
    <m/>
    <n v="-1"/>
    <n v="-1"/>
    <n v="-1"/>
    <n v="-1"/>
    <n v="0"/>
    <m/>
    <m/>
    <s v="North IRL B"/>
    <n v="-1"/>
    <m/>
    <m/>
    <n v="579"/>
    <x v="0"/>
    <m/>
    <x v="0"/>
    <n v="132.71029999999999"/>
    <n v="108.96695571721"/>
    <n v="565.05271910053898"/>
    <n v="0.44363117619999998"/>
  </r>
  <r>
    <n v="550000"/>
    <n v="900000"/>
    <n v="900000"/>
    <x v="1"/>
    <x v="1"/>
    <s v="IR8-11"/>
    <s v="62-304.520 (6), F.A.C."/>
    <n v="0.36"/>
    <n v="0.48"/>
    <s v="Town of Indialantic"/>
    <n v="0.11943454592053999"/>
    <n v="3857.838410155"/>
    <n v="9.64389438563631"/>
    <n v="1.4373792507110701"/>
    <n v="1.1518141468541201"/>
    <n v="0.17167273812427999"/>
    <n v="460.75917875168398"/>
    <n v="1200"/>
    <s v="Residential, Medium Density-Two-five dwellingunits per acre"/>
    <n v="1200"/>
    <s v="Town of Indialantic              Brevard County"/>
    <s v="Town of Indialantic"/>
    <m/>
    <m/>
    <m/>
    <n v="0"/>
    <n v="1"/>
    <n v="1.1518141468541201"/>
    <n v="0.17167273812427999"/>
    <n v="460.75917875168398"/>
    <m/>
    <n v="-1"/>
    <n v="-1"/>
    <n v="-1"/>
    <n v="-1"/>
    <n v="0"/>
    <m/>
    <m/>
    <s v="North IRL B"/>
    <n v="-1"/>
    <m/>
    <m/>
    <n v="579"/>
    <x v="0"/>
    <m/>
    <x v="0"/>
    <n v="132.71029999999999"/>
    <n v="122.25662916888599"/>
    <n v="483.33445921496701"/>
    <n v="0.37368952049999998"/>
  </r>
  <r>
    <n v="550000"/>
    <n v="900000"/>
    <n v="900000"/>
    <x v="1"/>
    <x v="1"/>
    <s v="IR8-11"/>
    <s v="62-304.520 (6), F.A.C."/>
    <n v="0.36"/>
    <n v="0.48"/>
    <s v="Town of Indialantic"/>
    <n v="2.4556795778260001E-2"/>
    <n v="3857.838410155"/>
    <n v="9.64389438563631"/>
    <n v="1.4373792507110701"/>
    <n v="0.23682314493519999"/>
    <n v="3.529742871562E-2"/>
    <n v="94.736149983715194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23682314493519999"/>
    <n v="3.529742871562E-2"/>
    <n v="94.736149983714398"/>
    <m/>
    <n v="-1"/>
    <n v="-1"/>
    <n v="-1"/>
    <n v="-1"/>
    <n v="0"/>
    <m/>
    <m/>
    <s v="North IRL B"/>
    <n v="-1"/>
    <m/>
    <m/>
    <n v="579"/>
    <x v="0"/>
    <m/>
    <x v="0"/>
    <n v="132.71029999999999"/>
    <n v="58.369515145402801"/>
    <n v="99.377826708828096"/>
    <n v="7.6833860500000004E-2"/>
  </r>
  <r>
    <n v="550000"/>
    <n v="900000"/>
    <n v="900000"/>
    <x v="1"/>
    <x v="1"/>
    <s v="IR8-11"/>
    <s v="62-304.520 (6), F.A.C."/>
    <n v="0.36"/>
    <n v="0.48"/>
    <s v="Town of Indialantic"/>
    <n v="6.0786771197449997E-2"/>
    <n v="3857.838410155"/>
    <n v="9.64389438563631"/>
    <n v="1.4373792507110701"/>
    <n v="0.58622120147207002"/>
    <n v="8.7373643636940002E-2"/>
    <n v="234.50554075483799"/>
    <n v="1210"/>
    <s v="Fixed Single Family Units"/>
    <n v="1210"/>
    <s v="Town of Indialantic              Brevard County"/>
    <s v="Town of Indialantic"/>
    <m/>
    <m/>
    <m/>
    <n v="0"/>
    <n v="1"/>
    <n v="0.58622120147207002"/>
    <n v="8.7373643636940002E-2"/>
    <n v="234.505540754837"/>
    <m/>
    <n v="-1"/>
    <n v="-1"/>
    <n v="-1"/>
    <n v="-1"/>
    <n v="0"/>
    <m/>
    <m/>
    <s v="North IRL B"/>
    <n v="-1"/>
    <m/>
    <m/>
    <n v="579"/>
    <x v="0"/>
    <m/>
    <x v="0"/>
    <n v="132.71029999999999"/>
    <n v="78.242260708505597"/>
    <n v="245.995335417371"/>
    <n v="0.19019103060000001"/>
  </r>
  <r>
    <n v="550000"/>
    <n v="900000"/>
    <n v="900000"/>
    <x v="1"/>
    <x v="1"/>
    <s v="IR8-11"/>
    <s v="62-304.520 (6), F.A.C."/>
    <n v="0.36"/>
    <n v="0.48"/>
    <s v="Town of Indialantic"/>
    <n v="0.22930052417065999"/>
    <n v="3857.838410155"/>
    <n v="9.64389438563631"/>
    <n v="1.4373792507110701"/>
    <n v="2.21135003767295"/>
    <n v="0.32959181562008"/>
    <n v="884.60436961427104"/>
    <n v="1210"/>
    <s v="Fixed Single Family Units"/>
    <n v="1210"/>
    <s v="Town of Indialantic              Brevard County"/>
    <s v="Town of Indialantic"/>
    <m/>
    <m/>
    <m/>
    <n v="0"/>
    <n v="1"/>
    <n v="2.21135003767295"/>
    <n v="0.32959181562008"/>
    <n v="884.60436961427104"/>
    <m/>
    <n v="-1"/>
    <n v="-1"/>
    <n v="-1"/>
    <n v="-1"/>
    <n v="0"/>
    <m/>
    <m/>
    <s v="North IRL B"/>
    <n v="-1"/>
    <m/>
    <m/>
    <n v="579"/>
    <x v="0"/>
    <m/>
    <x v="0"/>
    <n v="132.71029999999999"/>
    <n v="121.696189890209"/>
    <n v="927.94629889974397"/>
    <n v="0.71744068910000003"/>
  </r>
  <r>
    <n v="550000"/>
    <n v="900000"/>
    <n v="900000"/>
    <x v="1"/>
    <x v="1"/>
    <s v="IR8-11"/>
    <s v="62-304.520 (6), F.A.C."/>
    <n v="0.36"/>
    <n v="0.48"/>
    <s v="Town of Indialantic"/>
    <n v="0.11117702019375"/>
    <n v="3857.838410155"/>
    <n v="9.64389438563631"/>
    <n v="1.4373792507110701"/>
    <n v="1.07217944085834"/>
    <n v="0.15980354198239"/>
    <n v="428.902978830054"/>
    <n v="1210"/>
    <s v="Fixed Single Family Units"/>
    <n v="1210"/>
    <s v="Town of Indialantic              Brevard County"/>
    <s v="Town of Indialantic"/>
    <m/>
    <m/>
    <m/>
    <n v="0"/>
    <n v="1"/>
    <n v="1.07217944085834"/>
    <n v="0.15980354198239"/>
    <n v="428.902978830054"/>
    <m/>
    <n v="-1"/>
    <n v="-1"/>
    <n v="-1"/>
    <n v="-1"/>
    <n v="0"/>
    <m/>
    <m/>
    <s v="North IRL B"/>
    <n v="-1"/>
    <m/>
    <m/>
    <n v="579"/>
    <x v="0"/>
    <m/>
    <x v="0"/>
    <n v="132.71029999999999"/>
    <n v="92.487974510145094"/>
    <n v="449.91743819439802"/>
    <n v="0.34785318640000001"/>
  </r>
  <r>
    <n v="550000"/>
    <n v="900000"/>
    <n v="900000"/>
    <x v="1"/>
    <x v="1"/>
    <s v="IR8-11"/>
    <s v="62-304.520 (6), F.A.C."/>
    <n v="0.36"/>
    <n v="0.48"/>
    <s v="Town of Indialantic"/>
    <n v="7.2507796246139997E-2"/>
    <n v="3857.838410155"/>
    <n v="9.64389438563631"/>
    <n v="1.4373792507110701"/>
    <n v="0.69925752913301997"/>
    <n v="0.10422120183898"/>
    <n v="279.72336139405502"/>
    <n v="1210"/>
    <s v="Fixed Single Family Units"/>
    <n v="1210"/>
    <s v="Town of Indialantic              Brevard County"/>
    <s v="Town of Indialantic"/>
    <m/>
    <m/>
    <m/>
    <n v="0"/>
    <n v="1"/>
    <n v="0.69925752913301997"/>
    <n v="0.10422120183898"/>
    <n v="279.72336139405297"/>
    <m/>
    <n v="-1"/>
    <n v="-1"/>
    <n v="-1"/>
    <n v="-1"/>
    <n v="0"/>
    <m/>
    <m/>
    <s v="North IRL B"/>
    <n v="-1"/>
    <m/>
    <m/>
    <n v="579"/>
    <x v="0"/>
    <m/>
    <x v="0"/>
    <n v="132.71029999999999"/>
    <n v="72.911814539534802"/>
    <n v="293.42864091276402"/>
    <n v="0.2268640401"/>
  </r>
  <r>
    <n v="550000"/>
    <n v="900000"/>
    <n v="910000"/>
    <x v="1"/>
    <x v="1"/>
    <s v="IR8-11"/>
    <s v="62-304.520 (6), F.A.C."/>
    <n v="0.36"/>
    <n v="0.48"/>
    <s v="Town of Indialantic"/>
    <n v="1.22400225769E-2"/>
    <n v="3849.08674214959"/>
    <n v="9.5641461430011798"/>
    <n v="1.40559330818843"/>
    <n v="0.11706536471913"/>
    <n v="1.7204493826170002E-2"/>
    <n v="47.112908624368998"/>
    <n v="1200"/>
    <s v="Residential, Medium Density-Two-five dwellingunits per acre"/>
    <n v="1200"/>
    <s v="Town of Indialantic              Brevard County"/>
    <s v="Town of Indialantic"/>
    <m/>
    <m/>
    <m/>
    <n v="0"/>
    <n v="1"/>
    <n v="0.11706536471913"/>
    <n v="1.7204493826170002E-2"/>
    <n v="47.112908624367499"/>
    <m/>
    <n v="-1"/>
    <n v="-1"/>
    <n v="-1"/>
    <n v="-1"/>
    <n v="0"/>
    <m/>
    <m/>
    <s v="North IRL B"/>
    <n v="-1"/>
    <m/>
    <m/>
    <n v="579"/>
    <x v="0"/>
    <m/>
    <x v="0"/>
    <n v="132.71029999999999"/>
    <n v="39.945360762635502"/>
    <n v="49.5336139756592"/>
    <n v="3.8209982699999999E-2"/>
  </r>
  <r>
    <n v="550000"/>
    <n v="900000"/>
    <n v="910000"/>
    <x v="1"/>
    <x v="1"/>
    <s v="IR8-11"/>
    <s v="62-304.520 (6), F.A.C."/>
    <n v="0.36"/>
    <n v="0.48"/>
    <s v="Town of Indialantic"/>
    <n v="7.6493610475780002E-2"/>
    <n v="3849.08674214959"/>
    <n v="9.5641461430011798"/>
    <n v="1.40559330818843"/>
    <n v="0.73159606959616996"/>
    <n v="0.10751890700393001"/>
    <n v="294.430541941483"/>
    <n v="1210"/>
    <s v="Fixed Single Family Units"/>
    <n v="1210"/>
    <s v="Town of Indialantic              Brevard County"/>
    <s v="Town of Indialantic"/>
    <m/>
    <m/>
    <m/>
    <n v="0"/>
    <n v="1"/>
    <n v="0.73159606959616996"/>
    <n v="0.10751890700393001"/>
    <n v="294.43054194148198"/>
    <m/>
    <n v="-1"/>
    <n v="-1"/>
    <n v="-1"/>
    <n v="-1"/>
    <n v="0"/>
    <m/>
    <m/>
    <s v="North IRL B"/>
    <n v="-1"/>
    <m/>
    <m/>
    <n v="579"/>
    <x v="0"/>
    <m/>
    <x v="0"/>
    <n v="132.71029999999999"/>
    <n v="79.015591936959495"/>
    <n v="309.55865882647601"/>
    <n v="0.23879200480000001"/>
  </r>
  <r>
    <n v="550000"/>
    <n v="900000"/>
    <n v="910000"/>
    <x v="1"/>
    <x v="1"/>
    <s v="IR8-11"/>
    <s v="62-304.520 (6), F.A.C."/>
    <n v="0.36"/>
    <n v="0.48"/>
    <s v="Town of Indialantic"/>
    <n v="0.51214479610329999"/>
    <n v="3849.08674214959"/>
    <n v="9.5641461430011798"/>
    <n v="1.40559330818843"/>
    <n v="4.8982276763095198"/>
    <n v="0.71986729822633"/>
    <n v="1971.2897447421201"/>
    <n v="1210"/>
    <s v="Fixed Single Family Units"/>
    <n v="1210"/>
    <s v="Town of Indialantic              Brevard County"/>
    <s v="Town of Indialantic"/>
    <m/>
    <m/>
    <m/>
    <n v="0"/>
    <n v="1"/>
    <n v="4.8982276763095198"/>
    <n v="0.71986729822633"/>
    <n v="1971.2897447421201"/>
    <m/>
    <n v="-1"/>
    <n v="-1"/>
    <n v="-1"/>
    <n v="-1"/>
    <n v="0"/>
    <m/>
    <m/>
    <s v="North IRL B"/>
    <n v="-1"/>
    <m/>
    <m/>
    <n v="579"/>
    <x v="0"/>
    <m/>
    <x v="0"/>
    <n v="132.71029999999999"/>
    <n v="194.78891138753301"/>
    <n v="2072.5764573093802"/>
    <n v="1.5987751376999999"/>
  </r>
  <r>
    <n v="550000"/>
    <n v="900000"/>
    <n v="910000"/>
    <x v="1"/>
    <x v="1"/>
    <s v="IR8-11"/>
    <s v="62-304.520 (6), F.A.C."/>
    <n v="0.36"/>
    <n v="0.48"/>
    <s v="Town of Indialantic"/>
    <n v="1.6885024373839999E-2"/>
    <n v="3849.08674214959"/>
    <n v="9.5641461430011798"/>
    <n v="1.40559330818843"/>
    <n v="0.16149084073961001"/>
    <n v="2.3733477268469999E-2"/>
    <n v="64.9919234582472"/>
    <n v="1210"/>
    <s v="Fixed Single Family Units"/>
    <n v="1210"/>
    <s v="Town of Indialantic              Brevard County"/>
    <s v="Town of Indialantic"/>
    <m/>
    <m/>
    <m/>
    <n v="0"/>
    <n v="1"/>
    <n v="0.16149084073961001"/>
    <n v="2.3733477268469999E-2"/>
    <n v="64.991923458247598"/>
    <m/>
    <n v="-1"/>
    <n v="-1"/>
    <n v="-1"/>
    <n v="-1"/>
    <n v="0"/>
    <m/>
    <m/>
    <s v="North IRL B"/>
    <n v="-1"/>
    <m/>
    <m/>
    <n v="579"/>
    <x v="0"/>
    <m/>
    <x v="0"/>
    <n v="132.71029999999999"/>
    <n v="47.436065906313303"/>
    <n v="68.331269329683494"/>
    <n v="5.27104002E-2"/>
  </r>
  <r>
    <n v="550000"/>
    <n v="900000"/>
    <n v="910000"/>
    <x v="1"/>
    <x v="1"/>
    <s v="IR8-11"/>
    <s v="62-304.520 (6), F.A.C."/>
    <n v="0.36"/>
    <n v="0.48"/>
    <s v="Town of Indialantic"/>
    <n v="0.24301916141430999"/>
    <n v="3871.1081095999698"/>
    <n v="10.524669680960001"/>
    <n v="1.8429092526078199"/>
    <n v="2.5576964000295499"/>
    <n v="0.44786226113143002"/>
    <n v="940.75344653913203"/>
    <n v="1200"/>
    <s v="Residential, Medium Density-Two-five dwellingunits per acre"/>
    <n v="1200"/>
    <s v="Town of Indialantic              Brevard County"/>
    <s v="Town of Indialantic"/>
    <m/>
    <m/>
    <m/>
    <n v="0"/>
    <n v="1"/>
    <n v="2.5576964000295499"/>
    <n v="0.44786226113143002"/>
    <n v="940.75344653913203"/>
    <m/>
    <n v="-1"/>
    <n v="-1"/>
    <n v="-1"/>
    <n v="-1"/>
    <n v="0"/>
    <m/>
    <m/>
    <s v="North IRL B"/>
    <n v="-1"/>
    <m/>
    <m/>
    <n v="579"/>
    <x v="0"/>
    <m/>
    <x v="0"/>
    <n v="132.71029999999999"/>
    <n v="145.87947025455301"/>
    <n v="983.46365413577405"/>
    <n v="0.76297927539999999"/>
  </r>
  <r>
    <n v="550000"/>
    <n v="900000"/>
    <n v="910000"/>
    <x v="1"/>
    <x v="1"/>
    <s v="IR8-11"/>
    <s v="62-304.520 (6), F.A.C."/>
    <n v="0.36"/>
    <n v="0.48"/>
    <s v="Town of Indialantic"/>
    <n v="4.0925563364489999E-2"/>
    <n v="3871.1081095999698"/>
    <n v="10.524669680960001"/>
    <n v="1.8429092526078199"/>
    <n v="0.43072803591853998"/>
    <n v="7.5422099392619998E-2"/>
    <n v="158.42728023025501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43072803591853998"/>
    <n v="7.5422099392619998E-2"/>
    <n v="158.427280230257"/>
    <m/>
    <n v="-1"/>
    <n v="-1"/>
    <n v="-1"/>
    <n v="-1"/>
    <n v="0"/>
    <m/>
    <m/>
    <s v="North IRL B"/>
    <n v="-1"/>
    <m/>
    <m/>
    <n v="579"/>
    <x v="0"/>
    <m/>
    <x v="0"/>
    <n v="132.71029999999999"/>
    <n v="66.064210004181504"/>
    <n v="165.61987894195801"/>
    <n v="0.12848927839999999"/>
  </r>
  <r>
    <n v="550000"/>
    <n v="900000"/>
    <n v="910000"/>
    <x v="1"/>
    <x v="1"/>
    <s v="IR8-11"/>
    <s v="62-304.520 (6), F.A.C."/>
    <n v="0.36"/>
    <n v="0.48"/>
    <s v="Town of Indialantic"/>
    <n v="6.8106762809599999E-3"/>
    <n v="3871.1081095999698"/>
    <n v="10.524669680960001"/>
    <n v="1.8429092526078199"/>
    <n v="7.1680118161129999E-2"/>
    <n v="1.2551458334710001E-2"/>
    <n v="26.364864183115401"/>
    <n v="1410"/>
    <s v="Retail Sales and Services"/>
    <n v="1410"/>
    <s v="Town of Indialantic              Brevard County"/>
    <s v="Town of Indialantic"/>
    <m/>
    <m/>
    <m/>
    <n v="0"/>
    <n v="1"/>
    <n v="7.1680118161129999E-2"/>
    <n v="1.2551458334710001E-2"/>
    <n v="30.619988304382701"/>
    <m/>
    <n v="-1"/>
    <n v="-1"/>
    <n v="-1"/>
    <n v="-1"/>
    <n v="0"/>
    <m/>
    <m/>
    <s v="North IRL B"/>
    <n v="-1"/>
    <m/>
    <m/>
    <n v="579"/>
    <x v="0"/>
    <m/>
    <x v="0"/>
    <n v="132.71029999999999"/>
    <n v="27.195051709762101"/>
    <n v="27.561829048524601"/>
    <n v="2.4833729400000001E-2"/>
  </r>
  <r>
    <n v="550000"/>
    <n v="900000"/>
    <n v="910000"/>
    <x v="1"/>
    <x v="1"/>
    <s v="IR8-11"/>
    <s v="62-304.520 (6), F.A.C."/>
    <n v="0.36"/>
    <n v="0.48"/>
    <s v="Town of Indialantic"/>
    <n v="9.2642332374160002E-2"/>
    <n v="3871.1081095999698"/>
    <n v="10.524669680960001"/>
    <n v="1.8429092526078199"/>
    <n v="0.97502994671181997"/>
    <n v="0.17073141151551999"/>
    <n v="358.628484145897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97502994671181997"/>
    <n v="0.17073141151551999"/>
    <n v="358.62848414589598"/>
    <m/>
    <n v="-1"/>
    <n v="-1"/>
    <n v="-1"/>
    <n v="-1"/>
    <n v="0"/>
    <m/>
    <m/>
    <s v="North IRL B"/>
    <n v="-1"/>
    <m/>
    <m/>
    <n v="579"/>
    <x v="0"/>
    <m/>
    <x v="0"/>
    <n v="132.71029999999999"/>
    <n v="80.859690127343896"/>
    <n v="374.91021775451497"/>
    <n v="0.29085846240000002"/>
  </r>
  <r>
    <n v="550000"/>
    <n v="900000"/>
    <n v="910000"/>
    <x v="1"/>
    <x v="1"/>
    <s v="IR8-11"/>
    <s v="62-304.520 (6), F.A.C."/>
    <n v="0.36"/>
    <n v="0.48"/>
    <s v="Town of Indialantic"/>
    <n v="9.8079942259000005E-2"/>
    <n v="3871.1081095999698"/>
    <n v="10.524669680960001"/>
    <n v="1.8429092526078199"/>
    <n v="1.0322589946036"/>
    <n v="0.18075243308434999"/>
    <n v="379.678059867912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1.0322589946036"/>
    <n v="0.18075243308434999"/>
    <n v="379.67805986791001"/>
    <m/>
    <n v="-1"/>
    <n v="-1"/>
    <n v="-1"/>
    <n v="-1"/>
    <n v="0"/>
    <m/>
    <m/>
    <s v="North IRL B"/>
    <n v="-1"/>
    <m/>
    <m/>
    <n v="579"/>
    <x v="0"/>
    <m/>
    <x v="0"/>
    <n v="132.71029999999999"/>
    <n v="83.3700297092265"/>
    <n v="396.915444239453"/>
    <n v="0.30793029999999999"/>
  </r>
  <r>
    <n v="550000"/>
    <n v="900000"/>
    <n v="910000"/>
    <x v="1"/>
    <x v="1"/>
    <s v="IR8-11"/>
    <s v="62-304.520 (6), F.A.C."/>
    <n v="0.36"/>
    <n v="0.48"/>
    <s v="Town of Indialantic"/>
    <n v="0.13228389510854"/>
    <n v="3871.1081095999698"/>
    <n v="10.524669680960001"/>
    <n v="1.8429092526078199"/>
    <n v="1.3922443001281899"/>
    <n v="0.24378721426653999"/>
    <n v="512.08525912415996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1.3922443001281899"/>
    <n v="0.24378721426653999"/>
    <n v="512.08525912415996"/>
    <m/>
    <n v="-1"/>
    <n v="-1"/>
    <n v="-1"/>
    <n v="-1"/>
    <n v="0"/>
    <m/>
    <m/>
    <s v="North IRL B"/>
    <n v="-1"/>
    <m/>
    <m/>
    <n v="579"/>
    <x v="0"/>
    <m/>
    <x v="0"/>
    <n v="132.71029999999999"/>
    <n v="98.104566010353096"/>
    <n v="535.33393050010204"/>
    <n v="0.41531651190000002"/>
  </r>
  <r>
    <n v="550000"/>
    <n v="900000"/>
    <n v="910000"/>
    <x v="1"/>
    <x v="1"/>
    <s v="IR8-11"/>
    <s v="62-304.520 (6), F.A.C."/>
    <n v="0.36"/>
    <n v="0.48"/>
    <s v="Town of Indialantic"/>
    <n v="4.0661412962990001E-2"/>
    <n v="3853.4581381551998"/>
    <n v="9.5741736737001695"/>
    <n v="1.4070385599095001"/>
    <n v="0.38929942952571001"/>
    <n v="5.721217593933E-2"/>
    <n v="156.68705269112701"/>
    <n v="1210"/>
    <s v="Fixed Single Family Units"/>
    <n v="1210"/>
    <s v="Town of Indialantic              Brevard County"/>
    <s v="Town of Indialantic"/>
    <m/>
    <m/>
    <m/>
    <n v="0"/>
    <n v="1"/>
    <n v="0.38929942952571001"/>
    <n v="5.721217593933E-2"/>
    <n v="156.68705269112499"/>
    <m/>
    <n v="-1"/>
    <n v="-1"/>
    <n v="-1"/>
    <n v="-1"/>
    <n v="0"/>
    <m/>
    <m/>
    <s v="North IRL B"/>
    <n v="-1"/>
    <m/>
    <m/>
    <n v="579"/>
    <x v="0"/>
    <m/>
    <x v="0"/>
    <n v="132.71029999999999"/>
    <n v="52.191045111322403"/>
    <n v="164.55090019313701"/>
    <n v="0.12707790159999999"/>
  </r>
  <r>
    <n v="550000"/>
    <n v="900000"/>
    <n v="910000"/>
    <x v="1"/>
    <x v="1"/>
    <s v="IR8-11"/>
    <s v="62-304.520 (6), F.A.C."/>
    <n v="0.36"/>
    <n v="0.48"/>
    <s v="Town of Indialantic"/>
    <n v="8.3564859648040002E-2"/>
    <n v="3853.4581381551998"/>
    <n v="9.5741736737001695"/>
    <n v="1.4070385599095001"/>
    <n v="0.80006447928872004"/>
    <n v="0.11757897977822"/>
    <n v="322.01368847454103"/>
    <n v="1210"/>
    <s v="Fixed Single Family Units"/>
    <n v="1210"/>
    <s v="Town of Indialantic              Brevard County"/>
    <s v="Town of Indialantic"/>
    <m/>
    <m/>
    <m/>
    <n v="0"/>
    <n v="1"/>
    <n v="0.80006447928872004"/>
    <n v="0.11757897977822"/>
    <n v="322.01368847454"/>
    <m/>
    <n v="-1"/>
    <n v="-1"/>
    <n v="-1"/>
    <n v="-1"/>
    <n v="0"/>
    <m/>
    <m/>
    <s v="North IRL B"/>
    <n v="-1"/>
    <m/>
    <m/>
    <n v="579"/>
    <x v="0"/>
    <m/>
    <x v="0"/>
    <n v="132.71029999999999"/>
    <n v="75.912120624596596"/>
    <n v="338.17498895362797"/>
    <n v="0.26116276440000002"/>
  </r>
  <r>
    <n v="550000"/>
    <n v="900000"/>
    <n v="910000"/>
    <x v="1"/>
    <x v="1"/>
    <s v="IR8-11"/>
    <s v="62-304.520 (6), F.A.C."/>
    <n v="0.36"/>
    <n v="0.48"/>
    <s v="Town of Indialantic"/>
    <n v="0.16702877136248001"/>
    <n v="3853.4581381551998"/>
    <n v="9.5741736737001695"/>
    <n v="1.4070385599095001"/>
    <n v="1.5991624655292001"/>
    <n v="0.23501592192132001"/>
    <n v="643.63837831284002"/>
    <n v="1210"/>
    <s v="Fixed Single Family Units"/>
    <n v="1210"/>
    <s v="Town of Indialantic              Brevard County"/>
    <s v="Town of Indialantic"/>
    <m/>
    <m/>
    <m/>
    <n v="0"/>
    <n v="1"/>
    <n v="1.5991624655292001"/>
    <n v="0.23501592192132001"/>
    <n v="643.63837831284002"/>
    <m/>
    <n v="-1"/>
    <n v="-1"/>
    <n v="-1"/>
    <n v="-1"/>
    <n v="0"/>
    <m/>
    <m/>
    <s v="North IRL B"/>
    <n v="-1"/>
    <m/>
    <m/>
    <n v="579"/>
    <x v="0"/>
    <m/>
    <x v="0"/>
    <n v="132.71029999999999"/>
    <n v="107.292440498912"/>
    <n v="675.94145611386102"/>
    <n v="0.5220100392"/>
  </r>
  <r>
    <n v="550000"/>
    <n v="900000"/>
    <n v="910000"/>
    <x v="1"/>
    <x v="1"/>
    <s v="IR8-11"/>
    <s v="62-304.520 (6), F.A.C."/>
    <n v="0.36"/>
    <n v="0.48"/>
    <s v="Town of Indialantic"/>
    <n v="0.23792506256911999"/>
    <n v="3853.4581381551998"/>
    <n v="9.5741736737001695"/>
    <n v="1.4070385599095001"/>
    <n v="2.2779358703627799"/>
    <n v="0.33476973740364002"/>
    <n v="916.83426862808096"/>
    <n v="1210"/>
    <s v="Fixed Single Family Units"/>
    <n v="1210"/>
    <s v="Town of Indialantic              Brevard County"/>
    <s v="Town of Indialantic"/>
    <m/>
    <m/>
    <m/>
    <n v="0"/>
    <n v="1"/>
    <n v="2.2779358703627799"/>
    <n v="0.33476973740364002"/>
    <n v="916.83426862808096"/>
    <m/>
    <n v="-1"/>
    <n v="-1"/>
    <n v="-1"/>
    <n v="-1"/>
    <n v="0"/>
    <m/>
    <m/>
    <s v="North IRL B"/>
    <n v="-1"/>
    <m/>
    <m/>
    <n v="579"/>
    <x v="0"/>
    <m/>
    <x v="0"/>
    <n v="132.71029999999999"/>
    <n v="123.90271969468"/>
    <n v="962.84856750778499"/>
    <n v="0.74358010429999999"/>
  </r>
  <r>
    <n v="550000"/>
    <n v="900000"/>
    <n v="910000"/>
    <x v="1"/>
    <x v="1"/>
    <s v="IR8-11"/>
    <s v="62-304.520 (6), F.A.C."/>
    <n v="0.36"/>
    <n v="0.48"/>
    <s v="Town of Indialantic"/>
    <n v="3.6819070591390002E-2"/>
    <n v="3853.4581381551998"/>
    <n v="9.5741736737001695"/>
    <n v="1.4070385599095001"/>
    <n v="0.35251217634625998"/>
    <n v="5.1805852062120003E-2"/>
    <n v="141.88074720972901"/>
    <n v="1210"/>
    <s v="Fixed Single Family Units"/>
    <n v="1210"/>
    <s v="Town of Indialantic              Brevard County"/>
    <s v="Town of Indialantic"/>
    <m/>
    <m/>
    <m/>
    <n v="0"/>
    <n v="1"/>
    <n v="0.35251217634625998"/>
    <n v="5.1805852062120003E-2"/>
    <n v="141.88074720972901"/>
    <m/>
    <n v="-1"/>
    <n v="-1"/>
    <n v="-1"/>
    <n v="-1"/>
    <n v="0"/>
    <m/>
    <m/>
    <s v="North IRL B"/>
    <n v="-1"/>
    <m/>
    <m/>
    <n v="579"/>
    <x v="0"/>
    <m/>
    <x v="0"/>
    <n v="132.71029999999999"/>
    <n v="72.375691285369101"/>
    <n v="149.00149228959299"/>
    <n v="0.1150695436"/>
  </r>
  <r>
    <n v="550000"/>
    <n v="900000"/>
    <n v="910000"/>
    <x v="1"/>
    <x v="1"/>
    <s v="IR8-11"/>
    <s v="62-304.520 (6), F.A.C."/>
    <n v="0.36"/>
    <n v="0.48"/>
    <s v="Town of Indialantic"/>
    <n v="5.1764276579900001E-2"/>
    <n v="3853.4581381551998"/>
    <n v="9.5741736737001695"/>
    <n v="1.4070385599095001"/>
    <n v="0.49560017406940998"/>
    <n v="7.2834333173739996E-2"/>
    <n v="199.471472852532"/>
    <n v="1210"/>
    <s v="Fixed Single Family Units"/>
    <n v="1210"/>
    <s v="Town of Indialantic              Brevard County"/>
    <s v="Town of Indialantic"/>
    <m/>
    <m/>
    <m/>
    <n v="0"/>
    <n v="1"/>
    <n v="0.49560017406940998"/>
    <n v="7.2834333173739996E-2"/>
    <n v="199.471472852532"/>
    <m/>
    <n v="-1"/>
    <n v="-1"/>
    <n v="-1"/>
    <n v="-1"/>
    <n v="0"/>
    <m/>
    <m/>
    <s v="North IRL B"/>
    <n v="-1"/>
    <m/>
    <m/>
    <n v="579"/>
    <x v="0"/>
    <m/>
    <x v="0"/>
    <n v="132.71029999999999"/>
    <n v="72.425657758549505"/>
    <n v="209.482595128258"/>
    <n v="0.1617773502"/>
  </r>
  <r>
    <n v="550000"/>
    <n v="910000"/>
    <n v="910000"/>
    <x v="1"/>
    <x v="1"/>
    <s v="IR8-11"/>
    <s v="62-304.520 (6), F.A.C."/>
    <n v="0.36"/>
    <n v="0.48"/>
    <s v="Town of Indialantic"/>
    <n v="0.19315012579511001"/>
    <n v="3903.4058798378901"/>
    <n v="11.808178734824899"/>
    <n v="1.5648286213312601"/>
    <n v="2.2807512080426702"/>
    <n v="0.30224684505792998"/>
    <n v="753.94333672008804"/>
    <n v="1400"/>
    <s v="Commercial and Services"/>
    <n v="1400"/>
    <s v="Town of Indialantic              Brevard County"/>
    <s v="Town of Indialantic"/>
    <m/>
    <m/>
    <m/>
    <n v="0"/>
    <n v="1"/>
    <n v="2.2807512080426702"/>
    <n v="0.30224684505792998"/>
    <n v="753.94333672008804"/>
    <m/>
    <n v="-1"/>
    <n v="-1"/>
    <n v="-1"/>
    <n v="-1"/>
    <n v="0"/>
    <m/>
    <m/>
    <s v="North IRL B"/>
    <n v="-1"/>
    <m/>
    <m/>
    <n v="579"/>
    <x v="0"/>
    <m/>
    <x v="0"/>
    <n v="132.71029999999999"/>
    <n v="217.055590754625"/>
    <n v="781.65082706133705"/>
    <n v="0.61147067050000004"/>
  </r>
  <r>
    <n v="550000"/>
    <n v="910000"/>
    <n v="910000"/>
    <x v="1"/>
    <x v="1"/>
    <s v="IR8-11"/>
    <s v="62-304.520 (6), F.A.C."/>
    <n v="0.36"/>
    <n v="0.48"/>
    <s v="Town of Indialantic"/>
    <n v="2.312446548644E-2"/>
    <n v="3903.4058798378901"/>
    <n v="11.808178734824899"/>
    <n v="1.5648286213312601"/>
    <n v="0.27305782161119002"/>
    <n v="3.6185825446170002E-2"/>
    <n v="90.2641745478861"/>
    <n v="1200"/>
    <s v="Residential, Medium Density-Two-five dwellingunits per acre"/>
    <n v="1200"/>
    <s v="Town of Indialantic              Brevard County"/>
    <s v="Town of Indialantic"/>
    <m/>
    <m/>
    <m/>
    <n v="0"/>
    <n v="1"/>
    <n v="0.27305782161119002"/>
    <n v="3.6185825446170002E-2"/>
    <n v="90.264174547885304"/>
    <m/>
    <n v="-1"/>
    <n v="-1"/>
    <n v="-1"/>
    <n v="-1"/>
    <n v="0"/>
    <m/>
    <m/>
    <s v="North IRL B"/>
    <n v="-1"/>
    <m/>
    <m/>
    <n v="579"/>
    <x v="0"/>
    <m/>
    <x v="0"/>
    <n v="132.71029999999999"/>
    <n v="64.207070821918506"/>
    <n v="93.581391668373996"/>
    <n v="7.3206954199999993E-2"/>
  </r>
  <r>
    <n v="550000"/>
    <n v="910000"/>
    <n v="910000"/>
    <x v="1"/>
    <x v="1"/>
    <s v="IR8-11"/>
    <s v="62-304.520 (6), F.A.C."/>
    <n v="0.36"/>
    <n v="0.48"/>
    <s v="Town of Indialantic"/>
    <n v="3.077640029697E-2"/>
    <n v="3903.4058798378901"/>
    <n v="11.808178734824899"/>
    <n v="1.5648286213312601"/>
    <n v="0.36341323552122001"/>
    <n v="4.8159792046249997E-2"/>
    <n v="120.13278187946401"/>
    <n v="1410"/>
    <s v="Retail Sales and Services"/>
    <n v="1410"/>
    <s v="Town of Indialantic              Brevard County"/>
    <s v="Town of Indialantic"/>
    <m/>
    <m/>
    <m/>
    <n v="0"/>
    <n v="1"/>
    <n v="0.36341323552122001"/>
    <n v="4.8159792046249997E-2"/>
    <n v="120.132781879465"/>
    <m/>
    <n v="-1"/>
    <n v="-1"/>
    <n v="-1"/>
    <n v="-1"/>
    <n v="0"/>
    <m/>
    <m/>
    <s v="North IRL B"/>
    <n v="-1"/>
    <m/>
    <m/>
    <n v="579"/>
    <x v="0"/>
    <m/>
    <x v="0"/>
    <n v="132.71029999999999"/>
    <n v="45.742648540831397"/>
    <n v="124.547673200175"/>
    <n v="9.7431291099999998E-2"/>
  </r>
  <r>
    <n v="550000"/>
    <n v="910000"/>
    <n v="910000"/>
    <x v="1"/>
    <x v="1"/>
    <s v="IR8-11"/>
    <s v="62-304.520 (6), F.A.C."/>
    <n v="0.36"/>
    <n v="0.48"/>
    <s v="Town of Indialantic"/>
    <n v="0.11654313902672001"/>
    <n v="3903.4058798378901"/>
    <n v="11.808178734824899"/>
    <n v="1.5648286213312601"/>
    <n v="1.3761622159450899"/>
    <n v="0.18237003956879999"/>
    <n v="454.91517413167099"/>
    <n v="1430"/>
    <s v="Professional Services"/>
    <n v="1430"/>
    <s v="Town of Indialantic              Brevard County"/>
    <s v="Town of Indialantic"/>
    <m/>
    <m/>
    <m/>
    <n v="0"/>
    <n v="1"/>
    <n v="1.3761622159450899"/>
    <n v="0.18237003956879999"/>
    <n v="454.91517413167099"/>
    <m/>
    <n v="-1"/>
    <n v="-1"/>
    <n v="-1"/>
    <n v="-1"/>
    <n v="0"/>
    <m/>
    <m/>
    <s v="North IRL B"/>
    <n v="-1"/>
    <m/>
    <m/>
    <n v="579"/>
    <x v="0"/>
    <m/>
    <x v="0"/>
    <n v="132.71029999999999"/>
    <n v="90.308925366880501"/>
    <n v="471.63335065694503"/>
    <n v="0.36894985740000003"/>
  </r>
  <r>
    <n v="550000"/>
    <n v="910000"/>
    <n v="910000"/>
    <x v="1"/>
    <x v="1"/>
    <s v="IR8-11"/>
    <s v="62-304.520 (6), F.A.C."/>
    <n v="0.36"/>
    <n v="0.48"/>
    <s v="Town of Indialantic"/>
    <n v="0.22324468489501001"/>
    <n v="3903.4058798378901"/>
    <n v="11.808178734824899"/>
    <n v="1.5648286213312601"/>
    <n v="2.6361131408400298"/>
    <n v="0.34933967248379999"/>
    <n v="871.41461566176304"/>
    <n v="1430"/>
    <s v="Professional Services"/>
    <n v="1430"/>
    <s v="Town of Indialantic              Brevard County"/>
    <s v="Town of Indialantic"/>
    <m/>
    <m/>
    <m/>
    <n v="0"/>
    <n v="1"/>
    <n v="2.6361131408400298"/>
    <n v="0.34933967248379999"/>
    <n v="871.41461566176304"/>
    <m/>
    <n v="-1"/>
    <n v="-1"/>
    <n v="-1"/>
    <n v="-1"/>
    <n v="0"/>
    <m/>
    <m/>
    <s v="North IRL B"/>
    <n v="-1"/>
    <m/>
    <m/>
    <n v="579"/>
    <x v="0"/>
    <m/>
    <x v="0"/>
    <n v="132.71029999999999"/>
    <n v="119.915205086451"/>
    <n v="903.43918683405798"/>
    <n v="0.70674340280000003"/>
  </r>
  <r>
    <n v="550000"/>
    <n v="910000"/>
    <n v="910000"/>
    <x v="1"/>
    <x v="1"/>
    <s v="IR8-11"/>
    <s v="62-304.520 (6), F.A.C."/>
    <n v="0.36"/>
    <n v="0.48"/>
    <s v="Town of Indialantic"/>
    <n v="1.2977656397989999E-2"/>
    <n v="3903.4058798378901"/>
    <n v="11.808178734824899"/>
    <n v="1.5648286213312601"/>
    <n v="0.15324248630671"/>
    <n v="2.0307808169389999E-2"/>
    <n v="50.657060290465097"/>
    <n v="1750"/>
    <s v="Governmental"/>
    <n v="1750"/>
    <s v="Town of Indialantic              Brevard County"/>
    <s v="Town of Indialantic"/>
    <m/>
    <m/>
    <m/>
    <n v="0"/>
    <n v="1"/>
    <n v="0.15324248630671"/>
    <n v="2.0307808169389999E-2"/>
    <n v="50.657060290463498"/>
    <m/>
    <n v="-1"/>
    <n v="-1"/>
    <n v="-1"/>
    <n v="-1"/>
    <n v="0"/>
    <m/>
    <m/>
    <s v="North IRL B"/>
    <n v="-1"/>
    <m/>
    <m/>
    <n v="579"/>
    <x v="0"/>
    <m/>
    <x v="0"/>
    <n v="132.71029999999999"/>
    <n v="41.245084396194798"/>
    <n v="52.518712141940902"/>
    <n v="4.1084396000000002E-2"/>
  </r>
  <r>
    <n v="550000"/>
    <n v="910000"/>
    <n v="910000"/>
    <x v="1"/>
    <x v="1"/>
    <s v="IR8-11"/>
    <s v="62-304.520 (6), F.A.C."/>
    <n v="0.36"/>
    <n v="0.48"/>
    <s v="Town of Indialantic"/>
    <n v="1.794695967509E-2"/>
    <n v="3903.4058798378901"/>
    <n v="11.808178734824899"/>
    <n v="1.5648286213312601"/>
    <n v="0.21192090759016999"/>
    <n v="2.808391616546E-2"/>
    <n v="70.054267920963696"/>
    <n v="1410"/>
    <s v="Retail Sales and Services"/>
    <n v="1410"/>
    <s v="Town of Indialantic              Brevard County"/>
    <s v="Town of Indialantic"/>
    <m/>
    <m/>
    <m/>
    <n v="0"/>
    <n v="1"/>
    <n v="0.21192090759016999"/>
    <n v="2.808391616546E-2"/>
    <n v="70.054267920963696"/>
    <m/>
    <n v="-1"/>
    <n v="-1"/>
    <n v="-1"/>
    <n v="-1"/>
    <n v="0"/>
    <m/>
    <m/>
    <s v="North IRL B"/>
    <n v="-1"/>
    <m/>
    <m/>
    <n v="579"/>
    <x v="0"/>
    <m/>
    <x v="0"/>
    <n v="132.71029999999999"/>
    <n v="40.023127297556996"/>
    <n v="72.628769023695796"/>
    <n v="5.6816113500000001E-2"/>
  </r>
  <r>
    <n v="550000"/>
    <n v="910000"/>
    <n v="910000"/>
    <x v="1"/>
    <x v="1"/>
    <s v="IR8-11"/>
    <s v="62-304.520 (6), F.A.C."/>
    <n v="0.36"/>
    <n v="0.48"/>
    <s v="Town of Indialantic"/>
    <n v="0.23054405892738"/>
    <n v="3866.8134012263299"/>
    <n v="10.335629996410701"/>
    <n v="1.76662458183602"/>
    <n v="2.3828180909441201"/>
    <n v="0.40728480169735998"/>
    <n v="891.47085663351504"/>
    <n v="1200"/>
    <s v="Residential, Medium Density-Two-five dwellingunits per acre"/>
    <n v="1200"/>
    <s v="Town of Indialantic              Brevard County"/>
    <s v="Town of Indialantic"/>
    <m/>
    <m/>
    <m/>
    <n v="0"/>
    <n v="1"/>
    <n v="2.3828180909441201"/>
    <n v="0.40728480169735998"/>
    <n v="891.47085663351504"/>
    <m/>
    <n v="-1"/>
    <n v="-1"/>
    <n v="-1"/>
    <n v="-1"/>
    <n v="0"/>
    <m/>
    <m/>
    <s v="North IRL B"/>
    <n v="-1"/>
    <m/>
    <m/>
    <n v="579"/>
    <x v="0"/>
    <m/>
    <x v="0"/>
    <n v="132.71029999999999"/>
    <n v="138.54384448718801"/>
    <n v="932.97870551643996"/>
    <n v="0.72300961610000003"/>
  </r>
  <r>
    <n v="550000"/>
    <n v="910000"/>
    <n v="910000"/>
    <x v="1"/>
    <x v="1"/>
    <s v="IR8-11"/>
    <s v="62-304.520 (6), F.A.C."/>
    <n v="0.36"/>
    <n v="0.48"/>
    <s v="Town of Indialantic"/>
    <n v="1.992750168383E-2"/>
    <n v="3866.8134012263299"/>
    <n v="10.335629996410701"/>
    <n v="1.76662458183602"/>
    <n v="0.20596328415694001"/>
    <n v="3.5204414329230001E-2"/>
    <n v="77.055930564005806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20596328415694001"/>
    <n v="3.5204414329230001E-2"/>
    <n v="77.0559305640042"/>
    <m/>
    <n v="-1"/>
    <n v="-1"/>
    <n v="-1"/>
    <n v="-1"/>
    <n v="0"/>
    <m/>
    <m/>
    <s v="North IRL B"/>
    <n v="-1"/>
    <m/>
    <m/>
    <n v="579"/>
    <x v="0"/>
    <m/>
    <x v="0"/>
    <n v="132.71029999999999"/>
    <n v="51.161570959181802"/>
    <n v="80.643738171604795"/>
    <n v="6.2494672000000001E-2"/>
  </r>
  <r>
    <n v="550000"/>
    <n v="910000"/>
    <n v="910000"/>
    <x v="1"/>
    <x v="1"/>
    <s v="IR8-11"/>
    <s v="62-304.520 (6), F.A.C."/>
    <n v="0.36"/>
    <n v="0.48"/>
    <s v="Town of Indialantic"/>
    <n v="1.84539192693E-3"/>
    <n v="3866.8134012263299"/>
    <n v="10.335629996410701"/>
    <n v="1.76662458183602"/>
    <n v="1.9073288155120001E-2"/>
    <n v="3.2601147412299998E-3"/>
    <n v="7.1357862335716797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1.9073288155120001E-2"/>
    <n v="3.2601147412299998E-3"/>
    <n v="7.1357862335729596"/>
    <m/>
    <n v="-1"/>
    <n v="-1"/>
    <n v="-1"/>
    <n v="-1"/>
    <n v="0"/>
    <m/>
    <m/>
    <s v="North IRL B"/>
    <n v="-1"/>
    <m/>
    <m/>
    <n v="579"/>
    <x v="0"/>
    <m/>
    <x v="0"/>
    <n v="132.71029999999999"/>
    <n v="15.807279429072"/>
    <n v="7.4680361713471504"/>
    <n v="5.7873368E-3"/>
  </r>
  <r>
    <n v="550000"/>
    <n v="910000"/>
    <n v="910000"/>
    <x v="1"/>
    <x v="1"/>
    <s v="IR8-11"/>
    <s v="62-304.520 (6), F.A.C."/>
    <n v="0.36"/>
    <n v="0.48"/>
    <s v="Town of Indialantic"/>
    <n v="5.3765105980069998E-2"/>
    <n v="3866.8134012263299"/>
    <n v="10.335629996410701"/>
    <n v="1.76662458183602"/>
    <n v="0.55569624212780999"/>
    <n v="9.4982757869410003E-2"/>
    <n v="207.899632322088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55569624212780999"/>
    <n v="9.4982757869410003E-2"/>
    <n v="207.899632322088"/>
    <m/>
    <n v="-1"/>
    <n v="-1"/>
    <n v="-1"/>
    <n v="-1"/>
    <n v="0"/>
    <m/>
    <m/>
    <s v="North IRL B"/>
    <n v="-1"/>
    <m/>
    <m/>
    <n v="579"/>
    <x v="0"/>
    <m/>
    <x v="0"/>
    <n v="132.71029999999999"/>
    <n v="61.478103790706797"/>
    <n v="217.57966443646299"/>
    <n v="0.1686128405"/>
  </r>
  <r>
    <n v="550000"/>
    <n v="910000"/>
    <n v="910000"/>
    <x v="1"/>
    <x v="1"/>
    <s v="IR8-11"/>
    <s v="62-304.520 (6), F.A.C."/>
    <n v="0.36"/>
    <n v="0.48"/>
    <s v="Town of Indialantic"/>
    <n v="0.19379951426708"/>
    <n v="3866.8134012263299"/>
    <n v="10.335629996410701"/>
    <n v="1.76662458183602"/>
    <n v="2.0030400729486999"/>
    <n v="0.34237098585211001"/>
    <n v="749.38655891911799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2.0030400729486999"/>
    <n v="0.34237098585211001"/>
    <n v="749.38655891911799"/>
    <m/>
    <n v="-1"/>
    <n v="-1"/>
    <n v="-1"/>
    <n v="-1"/>
    <n v="0"/>
    <m/>
    <m/>
    <s v="North IRL B"/>
    <n v="-1"/>
    <m/>
    <m/>
    <n v="579"/>
    <x v="0"/>
    <m/>
    <x v="0"/>
    <n v="132.71029999999999"/>
    <n v="111.912116590472"/>
    <n v="784.278808969755"/>
    <n v="0.60777498699999999"/>
  </r>
  <r>
    <n v="550000"/>
    <n v="910000"/>
    <n v="910000"/>
    <x v="1"/>
    <x v="1"/>
    <s v="IR8-11"/>
    <s v="62-304.520 (6), F.A.C."/>
    <n v="0.36"/>
    <n v="0.48"/>
    <s v="Town of Indialantic"/>
    <n v="1.1059311709E-4"/>
    <n v="3866.8134012263299"/>
    <n v="10.335629996410701"/>
    <n v="1.76662458183602"/>
    <n v="1.14304953839E-3"/>
    <n v="1.9537651922999999E-4"/>
    <n v="0.42764294724700003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1.14304953839E-3"/>
    <n v="1.9537651922999999E-4"/>
    <n v="0.42764294724874002"/>
    <m/>
    <n v="-1"/>
    <n v="-1"/>
    <n v="-1"/>
    <n v="-1"/>
    <n v="0"/>
    <m/>
    <m/>
    <s v="North IRL B"/>
    <n v="-1"/>
    <m/>
    <m/>
    <n v="579"/>
    <x v="0"/>
    <m/>
    <x v="0"/>
    <n v="132.71029999999999"/>
    <n v="3.9113458725724302"/>
    <n v="0.44755446617071998"/>
    <n v="3.4683130000000002E-4"/>
  </r>
  <r>
    <n v="550000"/>
    <n v="910000"/>
    <n v="910000"/>
    <x v="1"/>
    <x v="1"/>
    <s v="IR8-11"/>
    <s v="62-304.520 (6), F.A.C."/>
    <n v="0.36"/>
    <n v="0.48"/>
    <s v="Town of Indialantic"/>
    <n v="8.3898608393630003E-2"/>
    <n v="3866.8134012263299"/>
    <n v="10.335629996410701"/>
    <n v="1.76662458183602"/>
    <n v="0.86714497357035003"/>
    <n v="0.14821734397002001"/>
    <n v="324.420263280744"/>
    <n v="1210"/>
    <s v="Fixed Single Family Units"/>
    <n v="1210"/>
    <s v="Town of Indialantic              Brevard County"/>
    <s v="Town of Indialantic"/>
    <m/>
    <m/>
    <m/>
    <n v="0"/>
    <n v="1"/>
    <n v="0.86714497357035003"/>
    <n v="0.14821734397002001"/>
    <n v="324.42026328074598"/>
    <m/>
    <n v="-1"/>
    <n v="-1"/>
    <n v="-1"/>
    <n v="-1"/>
    <n v="0"/>
    <m/>
    <m/>
    <s v="North IRL B"/>
    <n v="-1"/>
    <m/>
    <m/>
    <n v="579"/>
    <x v="0"/>
    <m/>
    <x v="0"/>
    <n v="132.71029999999999"/>
    <n v="85.023697150848804"/>
    <n v="339.52562220820198"/>
    <n v="0.2631145688"/>
  </r>
  <r>
    <n v="550000"/>
    <n v="910000"/>
    <n v="910000"/>
    <x v="1"/>
    <x v="1"/>
    <s v="IR8-11"/>
    <s v="62-304.520 (6), F.A.C."/>
    <n v="0.36"/>
    <n v="0.48"/>
    <s v="Town of Indialantic"/>
    <n v="4.6969551806500002E-3"/>
    <n v="3866.8134012263299"/>
    <n v="10.335629996410701"/>
    <n v="1.76662458183602"/>
    <n v="4.8545990856919997E-2"/>
    <n v="8.2977564819099996E-3"/>
    <n v="18.162249237496798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4.8545990856919997E-2"/>
    <n v="8.2977564819099996E-3"/>
    <n v="18.1622492374978"/>
    <m/>
    <n v="-1"/>
    <n v="-1"/>
    <n v="-1"/>
    <n v="-1"/>
    <n v="0"/>
    <m/>
    <m/>
    <s v="North IRL B"/>
    <n v="-1"/>
    <m/>
    <m/>
    <n v="579"/>
    <x v="0"/>
    <m/>
    <x v="0"/>
    <n v="132.71029999999999"/>
    <n v="24.4698111524396"/>
    <n v="19.007903238539399"/>
    <n v="1.4730129099999999E-2"/>
  </r>
  <r>
    <n v="550000"/>
    <n v="910000"/>
    <n v="910000"/>
    <x v="1"/>
    <x v="1"/>
    <s v="IR8-11"/>
    <s v="62-304.520 (6), F.A.C."/>
    <n v="0.36"/>
    <n v="0.48"/>
    <s v="Town of Indialantic"/>
    <n v="2.9175724099180001E-2"/>
    <n v="3866.8134012263299"/>
    <n v="10.335629996410701"/>
    <n v="1.76662458183602"/>
    <n v="0.30154948916650998"/>
    <n v="5.154255138648E-2"/>
    <n v="112.817080937203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30154948916650998"/>
    <n v="5.154255138648E-2"/>
    <n v="112.81708093720199"/>
    <m/>
    <n v="-1"/>
    <n v="-1"/>
    <n v="-1"/>
    <n v="-1"/>
    <n v="0"/>
    <m/>
    <m/>
    <s v="North IRL B"/>
    <n v="-1"/>
    <m/>
    <m/>
    <n v="579"/>
    <x v="0"/>
    <m/>
    <x v="0"/>
    <n v="132.71029999999999"/>
    <n v="44.425656823878498"/>
    <n v="118.06996644894799"/>
    <n v="9.1498038099999998E-2"/>
  </r>
  <r>
    <n v="550000"/>
    <n v="910000"/>
    <n v="910000"/>
    <x v="1"/>
    <x v="1"/>
    <s v="IR8-11"/>
    <s v="62-304.520 (6), F.A.C."/>
    <n v="0.36"/>
    <n v="0.48"/>
    <s v="Town of Indialantic"/>
    <n v="3.9558967154900001E-3"/>
    <n v="3848.7050639391"/>
    <n v="9.5631105431828196"/>
    <n v="1.40543813869209"/>
    <n v="3.7830677587680002E-2"/>
    <n v="5.5597681166800004E-3"/>
    <n v="15.2250797213418"/>
    <n v="1200"/>
    <s v="Residential, Medium Density-Two-five dwellingunits per acre"/>
    <n v="1200"/>
    <s v="Town of Indialantic              Brevard County"/>
    <s v="Town of Indialantic"/>
    <m/>
    <m/>
    <m/>
    <n v="0"/>
    <n v="1"/>
    <n v="3.7830677587680002E-2"/>
    <n v="5.5597681166800004E-3"/>
    <n v="15.2250797213414"/>
    <m/>
    <n v="-1"/>
    <n v="-1"/>
    <n v="-1"/>
    <n v="-1"/>
    <n v="0"/>
    <m/>
    <m/>
    <s v="North IRL B"/>
    <n v="-1"/>
    <m/>
    <m/>
    <n v="579"/>
    <x v="0"/>
    <m/>
    <x v="0"/>
    <n v="132.71029999999999"/>
    <n v="31.484868108682399"/>
    <n v="16.0089460294475"/>
    <n v="1.23479965E-2"/>
  </r>
  <r>
    <n v="550000"/>
    <n v="910000"/>
    <n v="910000"/>
    <x v="1"/>
    <x v="1"/>
    <s v="IR8-11"/>
    <s v="62-304.520 (6), F.A.C."/>
    <n v="0.36"/>
    <n v="0.48"/>
    <s v="Town of Indialantic"/>
    <n v="9.8117454701929993E-2"/>
    <n v="3848.7050639391"/>
    <n v="9.5631105431828196"/>
    <n v="1.40543813869209"/>
    <n v="0.93830806553031998"/>
    <n v="0.13789801290949"/>
    <n v="377.62514477214899"/>
    <n v="1210"/>
    <s v="Fixed Single Family Units"/>
    <n v="1210"/>
    <s v="Town of Indialantic              Brevard County"/>
    <s v="Town of Indialantic"/>
    <m/>
    <m/>
    <m/>
    <n v="0"/>
    <n v="1"/>
    <n v="0.93830806553031998"/>
    <n v="0.13789801290949"/>
    <n v="377.625144772147"/>
    <m/>
    <n v="-1"/>
    <n v="-1"/>
    <n v="-1"/>
    <n v="-1"/>
    <n v="0"/>
    <m/>
    <m/>
    <s v="North IRL B"/>
    <n v="-1"/>
    <m/>
    <m/>
    <n v="579"/>
    <x v="0"/>
    <m/>
    <x v="0"/>
    <n v="132.71029999999999"/>
    <n v="81.366433098654696"/>
    <n v="397.06725171006002"/>
    <n v="0.30626532420000002"/>
  </r>
  <r>
    <n v="550000"/>
    <n v="910000"/>
    <n v="910000"/>
    <x v="1"/>
    <x v="1"/>
    <s v="IR8-11"/>
    <s v="62-304.520 (6), F.A.C."/>
    <n v="0.36"/>
    <n v="0.48"/>
    <s v="Town of Indialantic"/>
    <n v="6.5267914408960001E-2"/>
    <n v="3848.7050639391"/>
    <n v="9.5631105431828196"/>
    <n v="1.40543813869209"/>
    <n v="0.62416428041594996"/>
    <n v="9.1730016143250007E-2"/>
    <n v="251.19695269853901"/>
    <n v="1210"/>
    <s v="Fixed Single Family Units"/>
    <n v="1210"/>
    <s v="Town of Indialantic              Brevard County"/>
    <s v="Town of Indialantic"/>
    <m/>
    <m/>
    <m/>
    <n v="0"/>
    <n v="1"/>
    <n v="0.62416428041594996"/>
    <n v="9.1730016143250007E-2"/>
    <n v="251.19695269853699"/>
    <m/>
    <n v="-1"/>
    <n v="-1"/>
    <n v="-1"/>
    <n v="-1"/>
    <n v="0"/>
    <m/>
    <m/>
    <s v="North IRL B"/>
    <n v="-1"/>
    <m/>
    <m/>
    <n v="579"/>
    <x v="0"/>
    <m/>
    <x v="0"/>
    <n v="132.71029999999999"/>
    <n v="95.059820135376697"/>
    <n v="264.12987860258301"/>
    <n v="0.20372826660000001"/>
  </r>
  <r>
    <n v="550000"/>
    <n v="910000"/>
    <n v="910000"/>
    <x v="1"/>
    <x v="1"/>
    <s v="IR8-11"/>
    <s v="62-304.520 (6), F.A.C."/>
    <n v="0.36"/>
    <n v="0.48"/>
    <s v="Town of Indialantic"/>
    <n v="0.38570834231317003"/>
    <n v="3848.7050639391"/>
    <n v="9.5631105431828196"/>
    <n v="1.40543813869209"/>
    <n v="3.6885715149686802"/>
    <n v="0.54208921469864002"/>
    <n v="1484.4776502642701"/>
    <n v="1210"/>
    <s v="Fixed Single Family Units"/>
    <n v="1210"/>
    <s v="Town of Indialantic              Brevard County"/>
    <s v="Town of Indialantic"/>
    <m/>
    <m/>
    <m/>
    <n v="0"/>
    <n v="1"/>
    <n v="3.6885715149686802"/>
    <n v="0.54208921469864002"/>
    <n v="1484.4776502642701"/>
    <m/>
    <n v="-1"/>
    <n v="-1"/>
    <n v="-1"/>
    <n v="-1"/>
    <n v="0"/>
    <m/>
    <m/>
    <s v="North IRL B"/>
    <n v="-1"/>
    <m/>
    <m/>
    <n v="579"/>
    <x v="0"/>
    <m/>
    <x v="0"/>
    <n v="132.71029999999999"/>
    <n v="157.11464671019101"/>
    <n v="1560.90628226332"/>
    <n v="1.2039559206999999"/>
  </r>
  <r>
    <n v="550000"/>
    <n v="910000"/>
    <n v="910000"/>
    <x v="1"/>
    <x v="1"/>
    <s v="IR8-11"/>
    <s v="62-304.520 (6), F.A.C."/>
    <n v="0.36"/>
    <n v="0.48"/>
    <s v="Town of Indialantic"/>
    <n v="6.4713845528340003E-2"/>
    <n v="3848.7050639391"/>
    <n v="9.5631105431828196"/>
    <n v="1.40543813869209"/>
    <n v="0.61886565846201003"/>
    <n v="9.0951306606960006E-2"/>
    <n v="249.06450499191001"/>
    <n v="1210"/>
    <s v="Fixed Single Family Units"/>
    <n v="1210"/>
    <s v="Town of Indialantic              Brevard County"/>
    <s v="Town of Indialantic"/>
    <m/>
    <m/>
    <m/>
    <n v="0"/>
    <n v="1"/>
    <n v="0.61886565846201003"/>
    <n v="9.0951306606960006E-2"/>
    <n v="249.06450499191001"/>
    <m/>
    <n v="-1"/>
    <n v="-1"/>
    <n v="-1"/>
    <n v="-1"/>
    <n v="0"/>
    <m/>
    <m/>
    <s v="North IRL B"/>
    <n v="-1"/>
    <m/>
    <m/>
    <n v="579"/>
    <x v="0"/>
    <m/>
    <x v="0"/>
    <n v="132.71029999999999"/>
    <n v="76.992743033303995"/>
    <n v="261.88764139458101"/>
    <n v="0.2019987875"/>
  </r>
  <r>
    <n v="550000"/>
    <n v="910000"/>
    <n v="910000"/>
    <x v="1"/>
    <x v="1"/>
    <s v="IR8-11"/>
    <s v="62-304.520 (6), F.A.C."/>
    <n v="0.36"/>
    <n v="0.48"/>
    <s v="Town of Indialantic"/>
    <n v="8.1323873564700007E-3"/>
    <n v="3854.78049424442"/>
    <n v="9.57749166613136"/>
    <n v="1.40752728656882"/>
    <n v="7.7887872132350003E-2"/>
    <n v="1.144655710918E-2"/>
    <n v="31.348568153364301"/>
    <n v="1200"/>
    <s v="Residential, Medium Density-Two-five dwellingunits per acre"/>
    <n v="1200"/>
    <s v="Town of Indialantic              Brevard County"/>
    <s v="Town of Indialantic"/>
    <m/>
    <m/>
    <m/>
    <n v="0"/>
    <n v="1"/>
    <n v="7.7887872132350003E-2"/>
    <n v="1.144655710918E-2"/>
    <n v="31.348568153362599"/>
    <m/>
    <n v="-1"/>
    <n v="-1"/>
    <n v="-1"/>
    <n v="-1"/>
    <n v="0"/>
    <m/>
    <m/>
    <s v="North IRL B"/>
    <n v="-1"/>
    <m/>
    <m/>
    <n v="579"/>
    <x v="0"/>
    <m/>
    <x v="0"/>
    <n v="132.71029999999999"/>
    <n v="42.945775784347397"/>
    <n v="32.910604002977401"/>
    <n v="2.54246295E-2"/>
  </r>
  <r>
    <n v="550000"/>
    <n v="910000"/>
    <n v="910000"/>
    <x v="1"/>
    <x v="1"/>
    <s v="IR8-11"/>
    <s v="62-304.520 (6), F.A.C."/>
    <n v="0.36"/>
    <n v="0.48"/>
    <s v="Town of Indialantic"/>
    <n v="7.4397336509000002E-3"/>
    <n v="3854.78049424442"/>
    <n v="9.57749166613136"/>
    <n v="1.40752728656882"/>
    <n v="7.1253987039760006E-2"/>
    <n v="1.047162811845E-2"/>
    <n v="28.6785401598747"/>
    <n v="1210"/>
    <s v="Fixed Single Family Units"/>
    <n v="1210"/>
    <s v="Town of Indialantic              Brevard County"/>
    <s v="Town of Indialantic"/>
    <m/>
    <m/>
    <m/>
    <n v="0"/>
    <n v="1"/>
    <n v="7.1253987039760006E-2"/>
    <n v="1.047162811845E-2"/>
    <n v="28.678540159875102"/>
    <m/>
    <n v="-1"/>
    <n v="-1"/>
    <n v="-1"/>
    <n v="-1"/>
    <n v="0"/>
    <m/>
    <m/>
    <s v="North IRL B"/>
    <n v="-1"/>
    <m/>
    <m/>
    <n v="579"/>
    <x v="0"/>
    <m/>
    <x v="0"/>
    <n v="132.71029999999999"/>
    <n v="32.141903827259497"/>
    <n v="30.107533906102599"/>
    <n v="2.3259156699999999E-2"/>
  </r>
  <r>
    <n v="550000"/>
    <n v="910000"/>
    <n v="910000"/>
    <x v="1"/>
    <x v="1"/>
    <s v="IR8-11"/>
    <s v="62-304.520 (6), F.A.C."/>
    <n v="0.36"/>
    <n v="0.48"/>
    <s v="Town of Indialantic"/>
    <n v="0.17809836331272"/>
    <n v="3854.78049424442"/>
    <n v="9.57749166613136"/>
    <n v="1.40752728656882"/>
    <n v="1.7057355903792699"/>
    <n v="0.25067830605591002"/>
    <n v="686.53009695475203"/>
    <n v="1210"/>
    <s v="Fixed Single Family Units"/>
    <n v="1210"/>
    <s v="Town of Indialantic              Brevard County"/>
    <s v="Town of Indialantic"/>
    <m/>
    <m/>
    <m/>
    <n v="0"/>
    <n v="1"/>
    <n v="1.7057355903792699"/>
    <n v="0.25067830605591002"/>
    <n v="686.53009695475203"/>
    <m/>
    <n v="-1"/>
    <n v="-1"/>
    <n v="-1"/>
    <n v="-1"/>
    <n v="0"/>
    <m/>
    <m/>
    <s v="North IRL B"/>
    <n v="-1"/>
    <m/>
    <m/>
    <n v="579"/>
    <x v="0"/>
    <m/>
    <x v="0"/>
    <n v="132.71029999999999"/>
    <n v="109.36181634163501"/>
    <n v="720.73850539103296"/>
    <n v="0.55679651009999998"/>
  </r>
  <r>
    <n v="550000"/>
    <n v="910000"/>
    <n v="910000"/>
    <x v="1"/>
    <x v="1"/>
    <s v="IR8-11"/>
    <s v="62-304.520 (6), F.A.C."/>
    <n v="0.36"/>
    <n v="0.48"/>
    <s v="Town of Indialantic"/>
    <n v="0.13069356609075999"/>
    <n v="3854.78049424442"/>
    <n v="9.57749166613136"/>
    <n v="1.40752728656882"/>
    <n v="1.2517165400513"/>
    <n v="0.18395476045173001"/>
    <n v="503.79500928992798"/>
    <n v="1210"/>
    <s v="Fixed Single Family Units"/>
    <n v="1210"/>
    <s v="Town of Indialantic              Brevard County"/>
    <s v="Town of Indialantic"/>
    <m/>
    <m/>
    <m/>
    <n v="0"/>
    <n v="1"/>
    <n v="1.2517165400513"/>
    <n v="0.18395476045173001"/>
    <n v="503.79500928992798"/>
    <m/>
    <n v="-1"/>
    <n v="-1"/>
    <n v="-1"/>
    <n v="-1"/>
    <n v="0"/>
    <m/>
    <m/>
    <s v="North IRL B"/>
    <n v="-1"/>
    <m/>
    <m/>
    <n v="579"/>
    <x v="0"/>
    <m/>
    <x v="0"/>
    <n v="132.71029999999999"/>
    <n v="96.173794056875707"/>
    <n v="528.89809730077695"/>
    <n v="0.40859287049999998"/>
  </r>
  <r>
    <n v="550000"/>
    <n v="910000"/>
    <n v="910000"/>
    <x v="1"/>
    <x v="1"/>
    <s v="IR8-11"/>
    <s v="62-304.520 (6), F.A.C."/>
    <n v="0.36"/>
    <n v="0.48"/>
    <s v="Town of Indialantic"/>
    <n v="0.29339940291184002"/>
    <n v="3854.78049424442"/>
    <n v="9.57749166613136"/>
    <n v="1.40752728656882"/>
    <n v="2.8100303362361099"/>
    <n v="0.41296766546142"/>
    <n v="1130.9902953675401"/>
    <n v="1210"/>
    <s v="Fixed Single Family Units"/>
    <n v="1210"/>
    <s v="Town of Indialantic              Brevard County"/>
    <s v="Town of Indialantic"/>
    <m/>
    <m/>
    <m/>
    <n v="0"/>
    <n v="1"/>
    <n v="2.8100303362361099"/>
    <n v="0.41296766546142"/>
    <n v="1130.9902953675401"/>
    <m/>
    <n v="-1"/>
    <n v="-1"/>
    <n v="-1"/>
    <n v="-1"/>
    <n v="0"/>
    <m/>
    <m/>
    <s v="North IRL B"/>
    <n v="-1"/>
    <m/>
    <m/>
    <n v="579"/>
    <x v="0"/>
    <m/>
    <x v="0"/>
    <n v="132.71029999999999"/>
    <n v="147.85597121310099"/>
    <n v="1187.3452580021201"/>
    <n v="0.91726706840000005"/>
  </r>
  <r>
    <n v="550000"/>
    <n v="910000"/>
    <n v="910000"/>
    <x v="1"/>
    <x v="1"/>
    <s v="IR8-11"/>
    <s v="62-304.520 (6), F.A.C."/>
    <n v="0.36"/>
    <n v="0.48"/>
    <s v="Town of Indialantic"/>
    <n v="2.0822633512949999E-2"/>
    <n v="3903.12747503729"/>
    <n v="10.290256448487099"/>
    <n v="1.4553658551809601"/>
    <n v="0.21427023878120999"/>
    <n v="3.03045498297E-2"/>
    <n v="81.273392967062605"/>
    <n v="8140"/>
    <s v="Roads and Highways"/>
    <n v="8140"/>
    <s v="Town of Indialantic              Brevard County"/>
    <s v="Town of Indialantic"/>
    <m/>
    <m/>
    <m/>
    <n v="0"/>
    <n v="1"/>
    <n v="0.21427023878120999"/>
    <n v="3.03045498297E-2"/>
    <n v="85.652136262195597"/>
    <m/>
    <n v="-1"/>
    <n v="-1"/>
    <n v="-1"/>
    <n v="-1"/>
    <n v="0"/>
    <m/>
    <m/>
    <s v="North IRL B"/>
    <n v="-1"/>
    <m/>
    <m/>
    <n v="579"/>
    <x v="0"/>
    <m/>
    <x v="0"/>
    <n v="132.71029999999999"/>
    <n v="109.395957625126"/>
    <n v="84.266208163201398"/>
    <n v="6.9466452799999995E-2"/>
  </r>
  <r>
    <n v="550000"/>
    <n v="910000"/>
    <n v="910000"/>
    <x v="1"/>
    <x v="1"/>
    <s v="IR8-11"/>
    <s v="62-304.520 (6), F.A.C."/>
    <n v="0.36"/>
    <n v="0.48"/>
    <s v="Town of Indialantic"/>
    <n v="0.11843539729776"/>
    <n v="3903.12747503729"/>
    <n v="10.290256448487099"/>
    <n v="1.4553658551809601"/>
    <n v="1.21873061077246"/>
    <n v="0.17236683327196001"/>
    <n v="462.26845320986803"/>
    <n v="1410"/>
    <s v="Retail Sales and Services"/>
    <n v="1410"/>
    <s v="Town of Indialantic              Brevard County"/>
    <s v="Town of Indialantic"/>
    <m/>
    <m/>
    <m/>
    <n v="0"/>
    <n v="1"/>
    <n v="1.21873061077246"/>
    <n v="0.17236683327196001"/>
    <n v="462.26845320986803"/>
    <m/>
    <n v="-1"/>
    <n v="-1"/>
    <n v="-1"/>
    <n v="-1"/>
    <n v="0"/>
    <m/>
    <m/>
    <s v="North IRL B"/>
    <n v="-1"/>
    <m/>
    <m/>
    <n v="579"/>
    <x v="0"/>
    <m/>
    <x v="0"/>
    <n v="132.71029999999999"/>
    <n v="88.896071823936595"/>
    <n v="479.291048193959"/>
    <n v="0.37491358740000003"/>
  </r>
  <r>
    <n v="550000"/>
    <n v="910000"/>
    <n v="910000"/>
    <x v="1"/>
    <x v="1"/>
    <s v="IR8-11"/>
    <s v="62-304.520 (6), F.A.C."/>
    <n v="0.36"/>
    <n v="0.48"/>
    <s v="Town of Indialantic"/>
    <n v="9.4381029856840007E-2"/>
    <n v="3903.12747503729"/>
    <n v="10.290256448487099"/>
    <n v="1.4553658551809601"/>
    <n v="0.97120500109920005"/>
    <n v="0.13735892823046"/>
    <n v="368.38119075654703"/>
    <n v="1300"/>
    <s v="Residential, High Density"/>
    <n v="1300"/>
    <s v="Town of Indialantic              Brevard County"/>
    <s v="Town of Indialantic"/>
    <m/>
    <m/>
    <m/>
    <n v="0"/>
    <n v="1"/>
    <n v="0.97120500109920005"/>
    <n v="0.13735892823046"/>
    <n v="368.38119075654902"/>
    <m/>
    <n v="-1"/>
    <n v="-1"/>
    <n v="-1"/>
    <n v="-1"/>
    <n v="0"/>
    <m/>
    <m/>
    <s v="North IRL B"/>
    <n v="-1"/>
    <m/>
    <m/>
    <n v="579"/>
    <x v="0"/>
    <m/>
    <x v="0"/>
    <n v="132.71029999999999"/>
    <n v="85.536199233268107"/>
    <n v="381.94647682888001"/>
    <n v="0.29876820009999999"/>
  </r>
  <r>
    <n v="550000"/>
    <n v="910000"/>
    <n v="910000"/>
    <x v="1"/>
    <x v="1"/>
    <s v="IR8-11"/>
    <s v="62-304.520 (6), F.A.C."/>
    <n v="0.36"/>
    <n v="0.48"/>
    <s v="Town of Indialantic"/>
    <n v="1.8006433730699999E-2"/>
    <n v="3910.3521194611099"/>
    <n v="11.107763382770701"/>
    <n v="1.463068660697"/>
    <n v="0.20001120524818999"/>
    <n v="2.6344648882299999E-2"/>
    <n v="70.411496302790596"/>
    <n v="8140"/>
    <s v="Roads and Highways"/>
    <n v="8140"/>
    <s v="Town of Indialantic              Brevard County"/>
    <s v="Town of Indialantic"/>
    <m/>
    <m/>
    <m/>
    <n v="0"/>
    <n v="1"/>
    <n v="0.20001120524818999"/>
    <n v="2.6344648882299999E-2"/>
    <n v="70.411266683369803"/>
    <m/>
    <n v="-1"/>
    <n v="-1"/>
    <n v="-1"/>
    <n v="-1"/>
    <n v="0"/>
    <m/>
    <m/>
    <s v="North IRL B"/>
    <n v="-1"/>
    <m/>
    <m/>
    <n v="579"/>
    <x v="0"/>
    <m/>
    <x v="0"/>
    <n v="132.71029999999999"/>
    <n v="108.960165905434"/>
    <n v="72.8694519876165"/>
    <n v="5.7105650199999997E-2"/>
  </r>
  <r>
    <n v="550000"/>
    <n v="910000"/>
    <n v="910000"/>
    <x v="1"/>
    <x v="1"/>
    <s v="IR8-11"/>
    <s v="62-304.520 (6), F.A.C."/>
    <n v="0.36"/>
    <n v="0.48"/>
    <s v="Town of Indialantic"/>
    <n v="3.9200890245710003E-2"/>
    <n v="3910.3521194611099"/>
    <n v="11.107763382770701"/>
    <n v="1.463068660697"/>
    <n v="0.43543421324331999"/>
    <n v="5.7353593989920001E-2"/>
    <n v="153.28928425707801"/>
    <n v="1410"/>
    <s v="Retail Sales and Services"/>
    <n v="1410"/>
    <s v="Town of Indialantic              Brevard County"/>
    <s v="Town of Indialantic"/>
    <m/>
    <m/>
    <m/>
    <n v="0"/>
    <n v="1"/>
    <n v="0.43543421324331999"/>
    <n v="5.7353593989920001E-2"/>
    <n v="153.28928425708"/>
    <m/>
    <n v="-1"/>
    <n v="-1"/>
    <n v="-1"/>
    <n v="-1"/>
    <n v="0"/>
    <m/>
    <m/>
    <s v="North IRL B"/>
    <n v="-1"/>
    <m/>
    <m/>
    <n v="579"/>
    <x v="0"/>
    <m/>
    <x v="0"/>
    <n v="132.71029999999999"/>
    <n v="72.385299410945606"/>
    <n v="158.64037445465399"/>
    <n v="0.1243222095"/>
  </r>
  <r>
    <n v="550000"/>
    <n v="910000"/>
    <n v="910000"/>
    <x v="1"/>
    <x v="1"/>
    <s v="IR8-11"/>
    <s v="62-304.520 (6), F.A.C."/>
    <n v="0.36"/>
    <n v="0.48"/>
    <s v="Town of Indialantic"/>
    <n v="0.39318076159817"/>
    <n v="3910.3521194611099"/>
    <n v="11.107763382770701"/>
    <n v="1.463068660697"/>
    <n v="4.36735886649012"/>
    <n v="0.57525045028327004"/>
    <n v="1537.47522444676"/>
    <n v="1410"/>
    <s v="Retail Sales and Services"/>
    <n v="1410"/>
    <s v="Town of Indialantic              Brevard County"/>
    <s v="Town of Indialantic"/>
    <m/>
    <m/>
    <m/>
    <n v="0"/>
    <n v="1"/>
    <n v="4.36735886649012"/>
    <n v="0.57525045028327004"/>
    <n v="1537.47522444676"/>
    <m/>
    <n v="-1"/>
    <n v="-1"/>
    <n v="-1"/>
    <n v="-1"/>
    <n v="0"/>
    <m/>
    <m/>
    <s v="North IRL B"/>
    <n v="-1"/>
    <m/>
    <m/>
    <n v="579"/>
    <x v="0"/>
    <m/>
    <x v="0"/>
    <n v="132.71029999999999"/>
    <n v="160.63620814610599"/>
    <n v="1591.1460902377"/>
    <n v="1.2469385438"/>
  </r>
  <r>
    <n v="550000"/>
    <n v="910000"/>
    <n v="910000"/>
    <x v="1"/>
    <x v="1"/>
    <s v="IR8-11"/>
    <s v="62-304.520 (6), F.A.C."/>
    <n v="0.36"/>
    <n v="0.48"/>
    <s v="Town of Indialantic"/>
    <n v="0.21168693136496999"/>
    <n v="3850.7764038733699"/>
    <n v="9.6105422008137005"/>
    <n v="1.4090583146409701"/>
    <n v="2.03442618724385"/>
    <n v="0.29827923074064999"/>
    <n v="815.159040308611"/>
    <n v="1200"/>
    <s v="Residential, Medium Density-Two-five dwellingunits per acre"/>
    <n v="1200"/>
    <s v="Town of Indialantic              Brevard County"/>
    <s v="Town of Indialantic"/>
    <m/>
    <m/>
    <m/>
    <n v="0"/>
    <n v="1"/>
    <n v="2.03442618724385"/>
    <n v="0.29827923074064999"/>
    <n v="815.159040308611"/>
    <m/>
    <n v="-1"/>
    <n v="-1"/>
    <n v="-1"/>
    <n v="-1"/>
    <n v="0"/>
    <m/>
    <m/>
    <s v="North IRL B"/>
    <n v="-1"/>
    <m/>
    <m/>
    <n v="579"/>
    <x v="0"/>
    <m/>
    <x v="0"/>
    <n v="132.71029999999999"/>
    <n v="134.24048338910501"/>
    <n v="856.666617732502"/>
    <n v="0.66111844310000001"/>
  </r>
  <r>
    <n v="550000"/>
    <n v="910000"/>
    <n v="910000"/>
    <x v="1"/>
    <x v="1"/>
    <s v="IR8-11"/>
    <s v="62-304.520 (6), F.A.C."/>
    <n v="0.36"/>
    <n v="0.48"/>
    <s v="Town of Indialantic"/>
    <n v="6.0833324933599999E-3"/>
    <n v="3850.7764038733699"/>
    <n v="9.6105422008137005"/>
    <n v="1.4090583146409701"/>
    <n v="5.8464123649100003E-2"/>
    <n v="8.5717702305000004E-3"/>
    <n v="23.425553222381499"/>
    <n v="1210"/>
    <s v="Fixed Single Family Units"/>
    <n v="1210"/>
    <s v="Town of Indialantic              Brevard County"/>
    <s v="Town of Indialantic"/>
    <m/>
    <m/>
    <m/>
    <n v="0"/>
    <n v="1"/>
    <n v="5.8464123649100003E-2"/>
    <n v="8.5717702305000004E-3"/>
    <n v="23.4255532223833"/>
    <m/>
    <n v="-1"/>
    <n v="-1"/>
    <n v="-1"/>
    <n v="-1"/>
    <n v="0"/>
    <m/>
    <m/>
    <s v="North IRL B"/>
    <n v="-1"/>
    <m/>
    <m/>
    <n v="579"/>
    <x v="0"/>
    <m/>
    <x v="0"/>
    <n v="132.71029999999999"/>
    <n v="28.094527986003701"/>
    <n v="24.6183731703868"/>
    <n v="1.8998826600000001E-2"/>
  </r>
  <r>
    <n v="550000"/>
    <n v="910000"/>
    <n v="910000"/>
    <x v="1"/>
    <x v="1"/>
    <s v="IR8-11"/>
    <s v="62-304.520 (6), F.A.C."/>
    <n v="0.36"/>
    <n v="0.48"/>
    <s v="Town of Indialantic"/>
    <n v="1.154888000533E-2"/>
    <n v="3850.7764038733699"/>
    <n v="9.6105422008137005"/>
    <n v="1.4090583146409701"/>
    <n v="0.11099099866334999"/>
    <n v="1.62730453963E-2"/>
    <n v="44.472154615689703"/>
    <n v="1430"/>
    <s v="Professional Services"/>
    <n v="1430"/>
    <s v="Town of Indialantic              Brevard County"/>
    <s v="Town of Indialantic"/>
    <m/>
    <m/>
    <m/>
    <n v="0"/>
    <n v="1"/>
    <n v="0.11099099866334999"/>
    <n v="1.62730453963E-2"/>
    <n v="44.472154615688197"/>
    <m/>
    <n v="-1"/>
    <n v="-1"/>
    <n v="-1"/>
    <n v="-1"/>
    <n v="0"/>
    <m/>
    <m/>
    <s v="North IRL B"/>
    <n v="-1"/>
    <m/>
    <m/>
    <n v="579"/>
    <x v="0"/>
    <m/>
    <x v="0"/>
    <n v="132.71029999999999"/>
    <n v="28.265422709688899"/>
    <n v="46.736659221095103"/>
    <n v="3.6068251900000001E-2"/>
  </r>
  <r>
    <n v="550000"/>
    <n v="910000"/>
    <n v="910000"/>
    <x v="1"/>
    <x v="1"/>
    <s v="IR8-11"/>
    <s v="62-304.520 (6), F.A.C."/>
    <n v="0.36"/>
    <n v="0.48"/>
    <s v="Town of Indialantic"/>
    <n v="0.23378385335818999"/>
    <n v="3850.7764038733699"/>
    <n v="9.6105422008137005"/>
    <n v="1.4090583146409701"/>
    <n v="2.24678958856774"/>
    <n v="0.32941508240315998"/>
    <n v="900.24934611831804"/>
    <n v="1210"/>
    <s v="Fixed Single Family Units"/>
    <n v="1210"/>
    <s v="Town of Indialantic              Brevard County"/>
    <s v="Town of Indialantic"/>
    <m/>
    <m/>
    <m/>
    <n v="0"/>
    <n v="1"/>
    <n v="2.24678958856774"/>
    <n v="0.32941508240315998"/>
    <n v="900.24934611831804"/>
    <m/>
    <n v="-1"/>
    <n v="-1"/>
    <n v="-1"/>
    <n v="-1"/>
    <n v="0"/>
    <m/>
    <m/>
    <s v="North IRL B"/>
    <n v="-1"/>
    <m/>
    <m/>
    <n v="579"/>
    <x v="0"/>
    <m/>
    <x v="0"/>
    <n v="132.71029999999999"/>
    <n v="121.647867196701"/>
    <n v="946.08968841601995"/>
    <n v="0.7301292345"/>
  </r>
  <r>
    <n v="550000"/>
    <n v="910000"/>
    <n v="910000"/>
    <x v="1"/>
    <x v="1"/>
    <s v="IR8-11"/>
    <s v="62-304.520 (6), F.A.C."/>
    <n v="0.36"/>
    <n v="0.48"/>
    <s v="Town of Indialantic"/>
    <n v="2.5420819402910001E-2"/>
    <n v="3850.7764038733699"/>
    <n v="9.6105422008137005"/>
    <n v="1.4090583146409701"/>
    <n v="0.24430785765094001"/>
    <n v="3.5819416944649997E-2"/>
    <n v="97.889891523855994"/>
    <n v="1210"/>
    <s v="Fixed Single Family Units"/>
    <n v="1210"/>
    <s v="Town of Indialantic              Brevard County"/>
    <s v="Town of Indialantic"/>
    <m/>
    <m/>
    <m/>
    <n v="0"/>
    <n v="1"/>
    <n v="0.24430785765094001"/>
    <n v="3.5819416944649997E-2"/>
    <n v="97.8898915238576"/>
    <m/>
    <n v="-1"/>
    <n v="-1"/>
    <n v="-1"/>
    <n v="-1"/>
    <n v="0"/>
    <m/>
    <m/>
    <s v="North IRL B"/>
    <n v="-1"/>
    <m/>
    <m/>
    <n v="579"/>
    <x v="0"/>
    <m/>
    <x v="0"/>
    <n v="132.71029999999999"/>
    <n v="55.2082702379778"/>
    <n v="102.874406263342"/>
    <n v="7.93916395E-2"/>
  </r>
  <r>
    <n v="550000"/>
    <n v="910000"/>
    <n v="910000"/>
    <x v="1"/>
    <x v="1"/>
    <s v="IR8-11"/>
    <s v="62-304.520 (6), F.A.C."/>
    <n v="0.36"/>
    <n v="0.48"/>
    <s v="Town of Indialantic"/>
    <n v="1.9654125228459999E-2"/>
    <n v="3850.7764038733699"/>
    <n v="9.6105422008137005"/>
    <n v="1.4090583146409701"/>
    <n v="0.18888679992818999"/>
    <n v="2.769380857015E-2"/>
    <n v="75.683641668526107"/>
    <n v="1210"/>
    <s v="Fixed Single Family Units"/>
    <n v="1210"/>
    <s v="Town of Indialantic              Brevard County"/>
    <s v="Town of Indialantic"/>
    <m/>
    <m/>
    <m/>
    <n v="0"/>
    <n v="1"/>
    <n v="0.18888679992818999"/>
    <n v="2.769380857015E-2"/>
    <n v="75.683641668525695"/>
    <m/>
    <n v="-1"/>
    <n v="-1"/>
    <n v="-1"/>
    <n v="-1"/>
    <n v="0"/>
    <m/>
    <m/>
    <s v="North IRL B"/>
    <n v="-1"/>
    <m/>
    <m/>
    <n v="579"/>
    <x v="0"/>
    <m/>
    <x v="0"/>
    <n v="132.71029999999999"/>
    <n v="50.564968428706599"/>
    <n v="79.537422907446597"/>
    <n v="6.1381704500000002E-2"/>
  </r>
  <r>
    <n v="550000"/>
    <n v="910000"/>
    <n v="910000"/>
    <x v="1"/>
    <x v="1"/>
    <s v="IR8-11"/>
    <s v="62-304.520 (6), F.A.C."/>
    <n v="0.36"/>
    <n v="0.48"/>
    <s v="Town of Indialantic"/>
    <n v="0.10958551181466999"/>
    <n v="3850.7764038733699"/>
    <n v="9.6105422008137005"/>
    <n v="1.4090583146409701"/>
    <n v="1.05317618589269"/>
    <n v="0.15441237658665"/>
    <n v="421.989303102333"/>
    <n v="1210"/>
    <s v="Fixed Single Family Units"/>
    <n v="1210"/>
    <s v="Town of Indialantic              Brevard County"/>
    <s v="Town of Indialantic"/>
    <m/>
    <m/>
    <m/>
    <n v="0"/>
    <n v="1"/>
    <n v="1.05317618589269"/>
    <n v="0.15441237658665"/>
    <n v="421.989303102333"/>
    <m/>
    <n v="-1"/>
    <n v="-1"/>
    <n v="-1"/>
    <n v="-1"/>
    <n v="0"/>
    <m/>
    <m/>
    <s v="North IRL B"/>
    <n v="-1"/>
    <m/>
    <m/>
    <n v="579"/>
    <x v="0"/>
    <m/>
    <x v="0"/>
    <n v="132.71029999999999"/>
    <n v="92.780758594835305"/>
    <n v="443.47683228920602"/>
    <n v="0.34224598789999999"/>
  </r>
  <r>
    <n v="550000"/>
    <n v="910000"/>
    <n v="910000"/>
    <x v="1"/>
    <x v="1"/>
    <s v="IR8-11"/>
    <s v="62-304.520 (6), F.A.C."/>
    <n v="0.36"/>
    <n v="0.48"/>
    <s v="Town of Indialantic"/>
    <n v="0.22369311343316001"/>
    <n v="3875.0752197392999"/>
    <n v="10.573871113645801"/>
    <n v="1.87583063797836"/>
    <n v="2.3653021504524201"/>
    <n v="0.41961039568268999"/>
    <n v="866.827640691179"/>
    <n v="1200"/>
    <s v="Residential, Medium Density-Two-five dwellingunits per acre"/>
    <n v="1200"/>
    <s v="Town of Indialantic              Brevard County"/>
    <s v="Town of Indialantic"/>
    <m/>
    <m/>
    <m/>
    <n v="0"/>
    <n v="1"/>
    <n v="2.3653021504524201"/>
    <n v="0.41961039568268999"/>
    <n v="866.827640691179"/>
    <m/>
    <n v="-1"/>
    <n v="-1"/>
    <n v="-1"/>
    <n v="-1"/>
    <n v="0"/>
    <m/>
    <m/>
    <s v="North IRL B"/>
    <n v="-1"/>
    <m/>
    <m/>
    <n v="579"/>
    <x v="0"/>
    <m/>
    <x v="0"/>
    <n v="132.71029999999999"/>
    <n v="202.969431612981"/>
    <n v="905.25391274364301"/>
    <n v="0.70302322849999999"/>
  </r>
  <r>
    <n v="550000"/>
    <n v="910000"/>
    <n v="910000"/>
    <x v="1"/>
    <x v="1"/>
    <s v="IR8-11"/>
    <s v="62-304.520 (6), F.A.C."/>
    <n v="0.36"/>
    <n v="0.48"/>
    <s v="Town of Indialantic"/>
    <n v="0.29149588844117003"/>
    <n v="3875.0752197392999"/>
    <n v="10.573871113645801"/>
    <n v="1.87583063797836"/>
    <n v="3.0822399545346899"/>
    <n v="0.54679691838267996"/>
    <n v="1129.56849395429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3.0822399545346899"/>
    <n v="0.54679691838267996"/>
    <n v="1129.56849395429"/>
    <m/>
    <n v="-1"/>
    <n v="-1"/>
    <n v="-1"/>
    <n v="-1"/>
    <n v="0"/>
    <m/>
    <m/>
    <s v="North IRL B"/>
    <n v="-1"/>
    <m/>
    <m/>
    <n v="579"/>
    <x v="0"/>
    <m/>
    <x v="0"/>
    <n v="132.71029999999999"/>
    <n v="137.08599779369601"/>
    <n v="1179.6420082413599"/>
    <n v="0.91611394479999997"/>
  </r>
  <r>
    <n v="550000"/>
    <n v="910000"/>
    <n v="910000"/>
    <x v="1"/>
    <x v="1"/>
    <s v="IR8-11"/>
    <s v="62-304.520 (6), F.A.C."/>
    <n v="0.36"/>
    <n v="0.48"/>
    <s v="Town of Indialantic"/>
    <n v="8.0999728844929994E-2"/>
    <n v="3875.0752197392999"/>
    <n v="10.573871113645801"/>
    <n v="1.87583063797836"/>
    <n v="0.85648069304662"/>
    <n v="0.15194177303527001"/>
    <n v="313.88004205261802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85648069304662"/>
    <n v="0.15194177303527001"/>
    <n v="313.88004205261598"/>
    <m/>
    <n v="-1"/>
    <n v="-1"/>
    <n v="-1"/>
    <n v="-1"/>
    <n v="0"/>
    <m/>
    <m/>
    <s v="North IRL B"/>
    <n v="-1"/>
    <m/>
    <m/>
    <n v="579"/>
    <x v="0"/>
    <m/>
    <x v="0"/>
    <n v="132.71029999999999"/>
    <n v="103.265962538034"/>
    <n v="327.79427288878998"/>
    <n v="0.25456613309999998"/>
  </r>
  <r>
    <n v="550000"/>
    <n v="910000"/>
    <n v="910000"/>
    <x v="1"/>
    <x v="1"/>
    <s v="IR8-11"/>
    <s v="62-304.520 (6), F.A.C."/>
    <n v="0.36"/>
    <n v="0.48"/>
    <s v="Town of Indialantic"/>
    <n v="2.1574722925619998E-2"/>
    <n v="3875.0752197392999"/>
    <n v="10.573871113645801"/>
    <n v="1.87583063797836"/>
    <n v="0.22812833952816999"/>
    <n v="4.0470526269779997E-2"/>
    <n v="83.603674181830897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22812833952816999"/>
    <n v="4.0470526269779997E-2"/>
    <n v="83.603674181831707"/>
    <m/>
    <n v="-1"/>
    <n v="-1"/>
    <n v="-1"/>
    <n v="-1"/>
    <n v="0"/>
    <m/>
    <m/>
    <s v="North IRL B"/>
    <n v="-1"/>
    <m/>
    <m/>
    <n v="579"/>
    <x v="0"/>
    <m/>
    <x v="0"/>
    <n v="132.71029999999999"/>
    <n v="53.262427716333001"/>
    <n v="87.309806033066707"/>
    <n v="6.7805088499999999E-2"/>
  </r>
  <r>
    <n v="550000"/>
    <n v="910000"/>
    <n v="910000"/>
    <x v="1"/>
    <x v="1"/>
    <s v="IR8-11"/>
    <s v="62-304.520 (6), F.A.C."/>
    <n v="0.36"/>
    <n v="0.48"/>
    <s v="Town of Indialantic"/>
    <n v="8.0120884104219997E-2"/>
    <n v="3847.42469200289"/>
    <n v="9.5601531223170699"/>
    <n v="1.4050111379433099"/>
    <n v="0.76596792033179995"/>
    <n v="0.11257073454829999"/>
    <n v="308.25906784769302"/>
    <n v="1200"/>
    <s v="Residential, Medium Density-Two-five dwellingunits per acre"/>
    <n v="1200"/>
    <s v="Town of Indialantic              Brevard County"/>
    <s v="Town of Indialantic"/>
    <m/>
    <m/>
    <m/>
    <n v="0"/>
    <n v="1"/>
    <n v="0.76596792033179995"/>
    <n v="0.11257073454829999"/>
    <n v="308.25906784769302"/>
    <m/>
    <n v="-1"/>
    <n v="-1"/>
    <n v="-1"/>
    <n v="-1"/>
    <n v="0"/>
    <m/>
    <m/>
    <s v="North IRL B"/>
    <n v="-1"/>
    <m/>
    <m/>
    <n v="579"/>
    <x v="0"/>
    <m/>
    <x v="0"/>
    <n v="132.71029999999999"/>
    <n v="102.352127772969"/>
    <n v="324.23771440554498"/>
    <n v="0.25000735429999998"/>
  </r>
  <r>
    <n v="550000"/>
    <n v="910000"/>
    <n v="910000"/>
    <x v="1"/>
    <x v="1"/>
    <s v="IR8-11"/>
    <s v="62-304.520 (6), F.A.C."/>
    <n v="0.36"/>
    <n v="0.48"/>
    <s v="Town of Indialantic"/>
    <n v="9.4884063304000003E-4"/>
    <n v="3847.42469200289"/>
    <n v="9.5601531223170699"/>
    <n v="1.4050111379433099"/>
    <n v="9.0710617406100005E-3"/>
    <n v="1.3331316575599999E-3"/>
    <n v="3.65059288036452"/>
    <n v="1210"/>
    <s v="Fixed Single Family Units"/>
    <n v="1210"/>
    <s v="Town of Indialantic              Brevard County"/>
    <s v="Town of Indialantic"/>
    <m/>
    <m/>
    <m/>
    <n v="0"/>
    <n v="1"/>
    <n v="9.0710617406100005E-3"/>
    <n v="1.3331316575599999E-3"/>
    <n v="3.65059288036477"/>
    <m/>
    <n v="-1"/>
    <n v="-1"/>
    <n v="-1"/>
    <n v="-1"/>
    <n v="0"/>
    <m/>
    <m/>
    <s v="North IRL B"/>
    <n v="-1"/>
    <m/>
    <m/>
    <n v="579"/>
    <x v="0"/>
    <m/>
    <x v="0"/>
    <n v="132.71029999999999"/>
    <n v="11.0921763501323"/>
    <n v="3.8398218096846302"/>
    <n v="2.9607404E-3"/>
  </r>
  <r>
    <n v="550000"/>
    <n v="910000"/>
    <n v="910000"/>
    <x v="1"/>
    <x v="1"/>
    <s v="IR8-11"/>
    <s v="62-304.520 (6), F.A.C."/>
    <n v="0.36"/>
    <n v="0.48"/>
    <s v="Town of Indialantic"/>
    <n v="1.7440583419E-3"/>
    <n v="3847.42469200289"/>
    <n v="9.5601531223170699"/>
    <n v="1.4050111379433099"/>
    <n v="1.6673464802869999E-2"/>
    <n v="2.4504213956000002E-3"/>
    <n v="6.7101331289427604"/>
    <n v="1210"/>
    <s v="Fixed Single Family Units"/>
    <n v="1210"/>
    <s v="Town of Indialantic              Brevard County"/>
    <s v="Town of Indialantic"/>
    <m/>
    <m/>
    <m/>
    <n v="0"/>
    <n v="1"/>
    <n v="1.6673464802869999E-2"/>
    <n v="2.4504213956000002E-3"/>
    <n v="6.7101331289413002"/>
    <m/>
    <n v="-1"/>
    <n v="-1"/>
    <n v="-1"/>
    <n v="-1"/>
    <n v="0"/>
    <m/>
    <m/>
    <s v="North IRL B"/>
    <n v="-1"/>
    <m/>
    <m/>
    <n v="579"/>
    <x v="0"/>
    <m/>
    <x v="0"/>
    <n v="132.71029999999999"/>
    <n v="15.220453203778501"/>
    <n v="7.0579537019810497"/>
    <n v="5.4421193000000001E-3"/>
  </r>
  <r>
    <n v="550000"/>
    <n v="910000"/>
    <n v="910000"/>
    <x v="1"/>
    <x v="1"/>
    <s v="IR8-11"/>
    <s v="62-304.520 (6), F.A.C."/>
    <n v="0.36"/>
    <n v="0.48"/>
    <s v="Town of Indialantic"/>
    <n v="0.47259588938885"/>
    <n v="3847.42469200289"/>
    <n v="9.5601531223170699"/>
    <n v="1.4050111379433099"/>
    <n v="4.5180890675351097"/>
    <n v="0.66400248833757003"/>
    <n v="1818.2770941737599"/>
    <n v="1210"/>
    <s v="Fixed Single Family Units"/>
    <n v="1210"/>
    <s v="Town of Indialantic              Brevard County"/>
    <s v="Town of Indialantic"/>
    <m/>
    <m/>
    <m/>
    <n v="0"/>
    <n v="1"/>
    <n v="4.5180890675351097"/>
    <n v="0.66400248833757003"/>
    <n v="1818.2770941737599"/>
    <m/>
    <n v="-1"/>
    <n v="-1"/>
    <n v="-1"/>
    <n v="-1"/>
    <n v="0"/>
    <m/>
    <m/>
    <s v="North IRL B"/>
    <n v="-1"/>
    <m/>
    <m/>
    <n v="579"/>
    <x v="0"/>
    <m/>
    <x v="0"/>
    <n v="132.71029999999999"/>
    <n v="173.50793617519901"/>
    <n v="1912.5277101731399"/>
    <n v="1.4746772864"/>
  </r>
  <r>
    <n v="550000"/>
    <n v="910000"/>
    <n v="910000"/>
    <x v="1"/>
    <x v="1"/>
    <s v="IR8-11"/>
    <s v="62-304.520 (6), F.A.C."/>
    <n v="0.36"/>
    <n v="0.48"/>
    <s v="Town of Indialantic"/>
    <n v="1.1640922444E-2"/>
    <n v="3847.42469200289"/>
    <n v="9.5601531223170699"/>
    <n v="1.4050111379433099"/>
    <n v="0.11128900104974"/>
    <n v="1.6355625689760001E-2"/>
    <n v="44.787572448770803"/>
    <n v="1210"/>
    <s v="Fixed Single Family Units"/>
    <n v="1210"/>
    <s v="Town of Indialantic              Brevard County"/>
    <s v="Town of Indialantic"/>
    <m/>
    <m/>
    <m/>
    <n v="0"/>
    <n v="1"/>
    <n v="0.11128900104974"/>
    <n v="1.6355625689760001E-2"/>
    <n v="44.787572448771201"/>
    <m/>
    <n v="-1"/>
    <n v="-1"/>
    <n v="-1"/>
    <n v="-1"/>
    <n v="0"/>
    <m/>
    <m/>
    <s v="North IRL B"/>
    <n v="-1"/>
    <m/>
    <m/>
    <n v="579"/>
    <x v="0"/>
    <m/>
    <x v="0"/>
    <n v="132.71029999999999"/>
    <n v="33.180818521188598"/>
    <n v="47.1091417551986"/>
    <n v="3.6324065199999998E-2"/>
  </r>
  <r>
    <n v="550000"/>
    <n v="910000"/>
    <n v="910000"/>
    <x v="1"/>
    <x v="1"/>
    <s v="IR8-11"/>
    <s v="62-304.520 (6), F.A.C."/>
    <n v="0.36"/>
    <n v="0.48"/>
    <s v="Town of Indialantic"/>
    <n v="5.0408200226480002E-2"/>
    <n v="3847.42469200289"/>
    <n v="9.5601531223170699"/>
    <n v="1.4050111379433099"/>
    <n v="0.48191011278564"/>
    <n v="7.0824082761890006E-2"/>
    <n v="193.94175423081501"/>
    <n v="1210"/>
    <s v="Fixed Single Family Units"/>
    <n v="1210"/>
    <s v="Town of Indialantic              Brevard County"/>
    <s v="Town of Indialantic"/>
    <m/>
    <m/>
    <m/>
    <n v="0"/>
    <n v="1"/>
    <n v="0.48191011278564"/>
    <n v="7.0824082761890006E-2"/>
    <n v="193.941754230816"/>
    <m/>
    <n v="-1"/>
    <n v="-1"/>
    <n v="-1"/>
    <n v="-1"/>
    <n v="0"/>
    <m/>
    <m/>
    <s v="North IRL B"/>
    <n v="-1"/>
    <m/>
    <m/>
    <n v="579"/>
    <x v="0"/>
    <m/>
    <x v="0"/>
    <n v="132.71029999999999"/>
    <n v="74.933644538236194"/>
    <n v="203.99474882818799"/>
    <n v="0.1572925825"/>
  </r>
  <r>
    <n v="550000"/>
    <n v="910000"/>
    <n v="910000"/>
    <x v="1"/>
    <x v="1"/>
    <s v="IR8-11"/>
    <s v="62-304.520 (6), F.A.C."/>
    <n v="0.36"/>
    <n v="0.48"/>
    <s v="Town of Indialantic"/>
    <n v="3.0465839128999999E-4"/>
    <n v="3847.42469200289"/>
    <n v="9.5601531223170699"/>
    <n v="1.4050111379433099"/>
    <n v="2.9125808707999999E-3"/>
    <n v="4.2804843304000001E-4"/>
    <n v="1.1721502173058"/>
    <n v="1210"/>
    <s v="Fixed Single Family Units"/>
    <n v="1210"/>
    <s v="Town of Indialantic              Brevard County"/>
    <s v="Town of Indialantic"/>
    <m/>
    <m/>
    <m/>
    <n v="0"/>
    <n v="1"/>
    <n v="2.9125808707999999E-3"/>
    <n v="4.2804843304000001E-4"/>
    <n v="1.1721502173056499"/>
    <m/>
    <n v="-1"/>
    <n v="-1"/>
    <n v="-1"/>
    <n v="-1"/>
    <n v="0"/>
    <m/>
    <m/>
    <s v="North IRL B"/>
    <n v="-1"/>
    <m/>
    <m/>
    <n v="579"/>
    <x v="0"/>
    <m/>
    <x v="0"/>
    <n v="132.71029999999999"/>
    <n v="6.3941379784972598"/>
    <n v="1.2329087674621999"/>
    <n v="9.5064900000000003E-4"/>
  </r>
  <r>
    <n v="550000"/>
    <n v="910000"/>
    <n v="910000"/>
    <x v="1"/>
    <x v="1"/>
    <s v="IR8-11"/>
    <s v="62-304.520 (6), F.A.C."/>
    <n v="0.36"/>
    <n v="0.48"/>
    <s v="Town of Indialantic"/>
    <n v="2.4471988810300001E-3"/>
    <n v="3860.0828652958398"/>
    <n v="9.5896964670744502"/>
    <n v="1.40928788474486"/>
    <n v="2.346789446365E-2"/>
    <n v="3.4488077345899999E-3"/>
    <n v="9.4463904686389295"/>
    <n v="1200"/>
    <s v="Residential, Medium Density-Two-five dwellingunits per acre"/>
    <n v="1200"/>
    <s v="Town of Indialantic              Brevard County"/>
    <s v="Town of Indialantic"/>
    <m/>
    <m/>
    <m/>
    <n v="0"/>
    <n v="1"/>
    <n v="2.346789446365E-2"/>
    <n v="3.4488077345899999E-3"/>
    <n v="354.58509520146902"/>
    <m/>
    <n v="-1"/>
    <n v="-1"/>
    <n v="-1"/>
    <n v="-1"/>
    <n v="0"/>
    <m/>
    <m/>
    <s v="North IRL B"/>
    <n v="-1"/>
    <m/>
    <m/>
    <n v="579"/>
    <x v="0"/>
    <m/>
    <x v="0"/>
    <n v="132.71029999999999"/>
    <n v="52.386319151882901"/>
    <n v="9.9034625085919998"/>
    <n v="0.2875791526"/>
  </r>
  <r>
    <n v="550000"/>
    <n v="910000"/>
    <n v="910000"/>
    <x v="1"/>
    <x v="1"/>
    <s v="IR8-11"/>
    <s v="62-304.520 (6), F.A.C."/>
    <n v="0.36"/>
    <n v="0.48"/>
    <s v="Town of Indialantic"/>
    <n v="3.894615721097E-2"/>
    <n v="3850.4766351762501"/>
    <n v="9.5673638437771604"/>
    <n v="1.4060581568017501"/>
    <n v="0.3726120563543"/>
    <n v="5.4760562022560001E-2"/>
    <n v="149.96126837074499"/>
    <n v="1200"/>
    <s v="Residential, Medium Density-Two-five dwellingunits per acre"/>
    <n v="1200"/>
    <s v="Town of Indialantic              Brevard County"/>
    <s v="Town of Indialantic"/>
    <m/>
    <m/>
    <m/>
    <n v="0"/>
    <n v="1"/>
    <n v="0.3726120563543"/>
    <n v="5.4760562022560001E-2"/>
    <n v="149.961268370743"/>
    <m/>
    <n v="-1"/>
    <n v="-1"/>
    <n v="-1"/>
    <n v="-1"/>
    <n v="0"/>
    <m/>
    <m/>
    <s v="North IRL B"/>
    <n v="-1"/>
    <m/>
    <m/>
    <n v="579"/>
    <x v="0"/>
    <m/>
    <x v="0"/>
    <n v="132.71029999999999"/>
    <n v="71.172034577793696"/>
    <n v="157.60950643701599"/>
    <n v="0.12162308870000001"/>
  </r>
  <r>
    <n v="550000"/>
    <n v="910000"/>
    <n v="910000"/>
    <x v="1"/>
    <x v="1"/>
    <s v="IR8-11"/>
    <s v="62-304.520 (6), F.A.C."/>
    <n v="0.36"/>
    <n v="0.48"/>
    <s v="Town of Indialantic"/>
    <n v="7.4967615957879999E-2"/>
    <n v="3850.4766351762501"/>
    <n v="9.5673638437771604"/>
    <n v="1.4060581568017501"/>
    <n v="0.71724245836966005"/>
    <n v="0.10540882791356"/>
    <n v="288.66105364071001"/>
    <n v="1210"/>
    <s v="Fixed Single Family Units"/>
    <n v="1210"/>
    <s v="Town of Indialantic              Brevard County"/>
    <s v="Town of Indialantic"/>
    <m/>
    <m/>
    <m/>
    <n v="0"/>
    <n v="1"/>
    <n v="0.71724245836966005"/>
    <n v="0.10540882791356"/>
    <n v="288.66105364071097"/>
    <m/>
    <n v="-1"/>
    <n v="-1"/>
    <n v="-1"/>
    <n v="-1"/>
    <n v="0"/>
    <m/>
    <m/>
    <s v="North IRL B"/>
    <n v="-1"/>
    <m/>
    <m/>
    <n v="579"/>
    <x v="0"/>
    <m/>
    <x v="0"/>
    <n v="132.71029999999999"/>
    <n v="73.951165172515601"/>
    <n v="303.38317811119202"/>
    <n v="0.2341127767"/>
  </r>
  <r>
    <n v="550000"/>
    <n v="910000"/>
    <n v="910000"/>
    <x v="1"/>
    <x v="1"/>
    <s v="IR8-11"/>
    <s v="62-304.520 (6), F.A.C."/>
    <n v="0.36"/>
    <n v="0.48"/>
    <s v="Town of Indialantic"/>
    <n v="0.13963757199804"/>
    <n v="3850.4766351762501"/>
    <n v="9.5673638437771604"/>
    <n v="1.4060581568017501"/>
    <n v="1.3359634575669199"/>
    <n v="0.19633854710383999"/>
    <n v="537.67120837121399"/>
    <n v="1210"/>
    <s v="Fixed Single Family Units"/>
    <n v="1210"/>
    <s v="Town of Indialantic              Brevard County"/>
    <s v="Town of Indialantic"/>
    <m/>
    <m/>
    <m/>
    <n v="0"/>
    <n v="1"/>
    <n v="1.3359634575669199"/>
    <n v="0.19633854710383999"/>
    <n v="537.67120837121399"/>
    <m/>
    <n v="-1"/>
    <n v="-1"/>
    <n v="-1"/>
    <n v="-1"/>
    <n v="0"/>
    <m/>
    <m/>
    <s v="North IRL B"/>
    <n v="-1"/>
    <m/>
    <m/>
    <n v="579"/>
    <x v="0"/>
    <m/>
    <x v="0"/>
    <n v="132.71029999999999"/>
    <n v="95.566986225227794"/>
    <n v="565.09320504863103"/>
    <n v="0.43606748449999999"/>
  </r>
  <r>
    <n v="550000"/>
    <n v="910000"/>
    <n v="910000"/>
    <x v="1"/>
    <x v="1"/>
    <s v="IR8-11"/>
    <s v="62-304.520 (6), F.A.C."/>
    <n v="0.36"/>
    <n v="0.48"/>
    <s v="Town of Indialantic"/>
    <n v="0.21410709392790001"/>
    <n v="3850.4766351762501"/>
    <n v="9.5673638437771604"/>
    <n v="1.4060581568017501"/>
    <n v="2.0484404691420401"/>
    <n v="0.30104702584644999"/>
    <n v="824.41436259488898"/>
    <n v="1210"/>
    <s v="Fixed Single Family Units"/>
    <n v="1210"/>
    <s v="Town of Indialantic              Brevard County"/>
    <s v="Town of Indialantic"/>
    <m/>
    <m/>
    <m/>
    <n v="0"/>
    <n v="1"/>
    <n v="2.0484404691420401"/>
    <n v="0.30104702584644999"/>
    <n v="824.41436259488898"/>
    <m/>
    <n v="-1"/>
    <n v="-1"/>
    <n v="-1"/>
    <n v="-1"/>
    <n v="0"/>
    <m/>
    <m/>
    <s v="North IRL B"/>
    <n v="-1"/>
    <m/>
    <m/>
    <n v="579"/>
    <x v="0"/>
    <m/>
    <x v="0"/>
    <n v="132.71029999999999"/>
    <n v="115.939784258053"/>
    <n v="866.46066814354594"/>
    <n v="0.66862478719999996"/>
  </r>
  <r>
    <n v="550000"/>
    <n v="910000"/>
    <n v="910000"/>
    <x v="1"/>
    <x v="1"/>
    <s v="IR8-11"/>
    <s v="62-304.520 (6), F.A.C."/>
    <n v="0.36"/>
    <n v="0.48"/>
    <s v="Town of Indialantic"/>
    <n v="1.233573154381E-2"/>
    <n v="3850.4766351762501"/>
    <n v="9.5673638437771604"/>
    <n v="1.4060581568017501"/>
    <n v="0.11802043195884999"/>
    <n v="1.73447559573E-2"/>
    <n v="47.498446087273997"/>
    <n v="1210"/>
    <s v="Fixed Single Family Units"/>
    <n v="1210"/>
    <s v="Town of Indialantic              Brevard County"/>
    <s v="Town of Indialantic"/>
    <m/>
    <m/>
    <m/>
    <n v="0"/>
    <n v="1"/>
    <n v="0.11802043195884999"/>
    <n v="1.73447559573E-2"/>
    <n v="47.498446087272903"/>
    <m/>
    <n v="-1"/>
    <n v="-1"/>
    <n v="-1"/>
    <n v="-1"/>
    <n v="0"/>
    <m/>
    <m/>
    <s v="North IRL B"/>
    <n v="-1"/>
    <m/>
    <m/>
    <n v="579"/>
    <x v="0"/>
    <m/>
    <x v="0"/>
    <n v="132.71029999999999"/>
    <n v="40.021261478576299"/>
    <n v="49.920934423096803"/>
    <n v="3.8522665099999999E-2"/>
  </r>
  <r>
    <n v="550000"/>
    <n v="910000"/>
    <n v="910000"/>
    <x v="1"/>
    <x v="1"/>
    <s v="IR8-11"/>
    <s v="62-304.520 (6), F.A.C."/>
    <n v="0.36"/>
    <n v="0.48"/>
    <s v="Town of Indialantic"/>
    <n v="0.12065444580776"/>
    <n v="3850.4766351762501"/>
    <n v="9.5673638437771604"/>
    <n v="1.4060581568017501"/>
    <n v="1.1543449824121399"/>
    <n v="0.16964716768238999"/>
    <n v="464.57712451292298"/>
    <n v="1210"/>
    <s v="Fixed Single Family Units"/>
    <n v="1210"/>
    <s v="Town of Indialantic              Brevard County"/>
    <s v="Town of Indialantic"/>
    <m/>
    <m/>
    <m/>
    <n v="0"/>
    <n v="1"/>
    <n v="1.1543449824121399"/>
    <n v="0.16964716768238999"/>
    <n v="464.57712451292298"/>
    <m/>
    <n v="-1"/>
    <n v="-1"/>
    <n v="-1"/>
    <n v="-1"/>
    <n v="0"/>
    <m/>
    <m/>
    <s v="North IRL B"/>
    <n v="-1"/>
    <m/>
    <m/>
    <n v="579"/>
    <x v="0"/>
    <m/>
    <x v="0"/>
    <n v="132.71029999999999"/>
    <n v="94.315697318324794"/>
    <n v="488.271218908251"/>
    <n v="0.3767859891"/>
  </r>
  <r>
    <n v="550000"/>
    <n v="910000"/>
    <n v="910000"/>
    <x v="1"/>
    <x v="1"/>
    <s v="IR8-11"/>
    <s v="62-304.520 (6), F.A.C."/>
    <n v="0.36"/>
    <n v="0.48"/>
    <s v="Town of Indialantic"/>
    <n v="1.711483733659E-2"/>
    <n v="3850.4766351762501"/>
    <n v="9.5673638437771604"/>
    <n v="1.4060581568017501"/>
    <n v="0.16374387592625"/>
    <n v="2.4064456639450001E-2"/>
    <n v="65.900281279397404"/>
    <n v="1210"/>
    <s v="Fixed Single Family Units"/>
    <n v="1210"/>
    <s v="Town of Indialantic              Brevard County"/>
    <s v="Town of Indialantic"/>
    <m/>
    <m/>
    <m/>
    <n v="0"/>
    <n v="1"/>
    <n v="0.16374387592625"/>
    <n v="2.4064456639450001E-2"/>
    <n v="65.900281279397007"/>
    <m/>
    <n v="-1"/>
    <n v="-1"/>
    <n v="-1"/>
    <n v="-1"/>
    <n v="0"/>
    <m/>
    <m/>
    <s v="North IRL B"/>
    <n v="-1"/>
    <m/>
    <m/>
    <n v="579"/>
    <x v="0"/>
    <m/>
    <x v="0"/>
    <n v="132.71029999999999"/>
    <n v="33.973033898681301"/>
    <n v="69.261289393926504"/>
    <n v="5.3447105699999997E-2"/>
  </r>
  <r>
    <n v="550000"/>
    <n v="910000"/>
    <n v="910000"/>
    <x v="1"/>
    <x v="1"/>
    <s v="IR8-11"/>
    <s v="62-304.520 (6), F.A.C."/>
    <n v="0.36"/>
    <n v="0.48"/>
    <s v="Town of Indialantic"/>
    <n v="2.9366827934239999E-2"/>
    <n v="3982.34170711458"/>
    <n v="9.1133902766509909"/>
    <n v="1.22659486212748"/>
    <n v="0.26763136415203997"/>
    <n v="3.6021200261119997E-2"/>
    <n v="116.948743688205"/>
    <n v="1400"/>
    <s v="Commercial and Services"/>
    <n v="1400"/>
    <s v="Town of Indialantic              Brevard County"/>
    <s v="Town of Indialantic"/>
    <m/>
    <m/>
    <m/>
    <n v="0"/>
    <n v="1"/>
    <n v="0.26763136415203997"/>
    <n v="3.6021200261119997E-2"/>
    <n v="128.727877646536"/>
    <m/>
    <n v="-1"/>
    <n v="-1"/>
    <n v="-1"/>
    <n v="-1"/>
    <n v="0"/>
    <m/>
    <m/>
    <s v="North IRL B"/>
    <n v="-1"/>
    <m/>
    <m/>
    <n v="579"/>
    <x v="0"/>
    <m/>
    <x v="0"/>
    <n v="132.71029999999999"/>
    <n v="110.197118271683"/>
    <n v="118.84333623121999"/>
    <n v="0.1044021717"/>
  </r>
  <r>
    <n v="550000"/>
    <n v="910000"/>
    <n v="910000"/>
    <x v="1"/>
    <x v="1"/>
    <s v="IR8-11"/>
    <s v="62-304.520 (6), F.A.C."/>
    <n v="0.36"/>
    <n v="0.48"/>
    <s v="Town of Indialantic"/>
    <n v="1.08788647243E-3"/>
    <n v="3982.34170711458"/>
    <n v="9.1133902766509909"/>
    <n v="1.22659486212748"/>
    <n v="9.9143339999599994E-3"/>
    <n v="1.3343959576600001E-3"/>
    <n v="4.3323356717717001"/>
    <n v="8140"/>
    <s v="Roads and Highways"/>
    <n v="8140"/>
    <s v="Town of Indialantic              Brevard County"/>
    <s v="Town of Indialantic"/>
    <m/>
    <m/>
    <m/>
    <n v="0"/>
    <n v="1"/>
    <n v="9.9143339999599994E-3"/>
    <n v="1.3343959576600001E-3"/>
    <n v="5.4224583002998701"/>
    <m/>
    <n v="-1"/>
    <n v="-1"/>
    <n v="-1"/>
    <n v="-1"/>
    <n v="0"/>
    <m/>
    <m/>
    <s v="North IRL B"/>
    <n v="-1"/>
    <m/>
    <m/>
    <n v="579"/>
    <x v="0"/>
    <m/>
    <x v="0"/>
    <n v="132.71029999999999"/>
    <n v="37.747567107375197"/>
    <n v="4.4025203578049599"/>
    <n v="4.3977764000000001E-3"/>
  </r>
  <r>
    <n v="550000"/>
    <n v="910000"/>
    <n v="910000"/>
    <x v="1"/>
    <x v="1"/>
    <s v="IR8-11"/>
    <s v="62-304.520 (6), F.A.C."/>
    <n v="0.36"/>
    <n v="0.48"/>
    <s v="Town of Indialantic"/>
    <n v="0.41654901778332998"/>
    <n v="3982.34170711458"/>
    <n v="9.1133902766509909"/>
    <n v="1.22659486212748"/>
    <n v="3.7961737684151999"/>
    <n v="0.51093688503728996"/>
    <n v="1658.8405265762001"/>
    <n v="1410"/>
    <s v="Retail Sales and Services"/>
    <n v="1410"/>
    <s v="Town of Indialantic              Brevard County"/>
    <s v="Town of Indialantic"/>
    <m/>
    <m/>
    <m/>
    <n v="0"/>
    <n v="1"/>
    <n v="3.7961737684151999"/>
    <n v="0.51093688503728996"/>
    <n v="1682.20992820692"/>
    <m/>
    <n v="-1"/>
    <n v="-1"/>
    <n v="-1"/>
    <n v="-1"/>
    <n v="0"/>
    <m/>
    <m/>
    <s v="North IRL B"/>
    <n v="-1"/>
    <m/>
    <m/>
    <n v="579"/>
    <x v="0"/>
    <m/>
    <x v="0"/>
    <n v="132.71029999999999"/>
    <n v="168.972280023228"/>
    <n v="1685.7140678609101"/>
    <n v="1.3643227317"/>
  </r>
  <r>
    <n v="550000"/>
    <n v="910000"/>
    <n v="910000"/>
    <x v="1"/>
    <x v="1"/>
    <s v="IR8-11"/>
    <s v="62-304.520 (6), F.A.C."/>
    <n v="0.36"/>
    <n v="0.48"/>
    <s v="Town of Indialantic"/>
    <n v="0.34863483978608001"/>
    <n v="3848.7957917539702"/>
    <n v="9.5632603050280505"/>
    <n v="1.4054575688819799"/>
    <n v="3.33408572427606"/>
    <n v="0.48999147435329998"/>
    <n v="1341.8243042274901"/>
    <n v="1200"/>
    <s v="Residential, Medium Density-Two-five dwellingunits per acre"/>
    <n v="1200"/>
    <s v="Town of Indialantic              Brevard County"/>
    <s v="Town of Indialantic"/>
    <m/>
    <m/>
    <m/>
    <n v="0"/>
    <n v="1"/>
    <n v="3.33408572427606"/>
    <n v="0.48999147435329998"/>
    <n v="1341.8243042274901"/>
    <m/>
    <n v="-1"/>
    <n v="-1"/>
    <n v="-1"/>
    <n v="-1"/>
    <n v="0"/>
    <m/>
    <m/>
    <s v="North IRL B"/>
    <n v="-1"/>
    <m/>
    <m/>
    <n v="579"/>
    <x v="0"/>
    <m/>
    <x v="0"/>
    <n v="132.71029999999999"/>
    <n v="178.84122107410499"/>
    <n v="1410.8751404607001"/>
    <n v="1.0882597762999999"/>
  </r>
  <r>
    <n v="550000"/>
    <n v="910000"/>
    <n v="910000"/>
    <x v="1"/>
    <x v="1"/>
    <s v="IR8-11"/>
    <s v="62-304.520 (6), F.A.C."/>
    <n v="0.36"/>
    <n v="0.48"/>
    <s v="Town of Indialantic"/>
    <n v="1.316427938885E-2"/>
    <n v="3848.7957917539702"/>
    <n v="9.5632603050280505"/>
    <n v="1.4054575688819799"/>
    <n v="0.1258934305237"/>
    <n v="1.8501836105930002E-2"/>
    <n v="50.666623113287102"/>
    <n v="1210"/>
    <s v="Fixed Single Family Units"/>
    <n v="1210"/>
    <s v="Town of Indialantic              Brevard County"/>
    <s v="Town of Indialantic"/>
    <m/>
    <m/>
    <m/>
    <n v="0"/>
    <n v="1"/>
    <n v="0.1258934305237"/>
    <n v="1.8501836105930002E-2"/>
    <n v="50.666623113285901"/>
    <m/>
    <n v="-1"/>
    <n v="-1"/>
    <n v="-1"/>
    <n v="-1"/>
    <n v="0"/>
    <m/>
    <m/>
    <s v="North IRL B"/>
    <n v="-1"/>
    <m/>
    <m/>
    <n v="579"/>
    <x v="0"/>
    <m/>
    <x v="0"/>
    <n v="132.71029999999999"/>
    <n v="33.375057731773403"/>
    <n v="53.273948591042299"/>
    <n v="4.1092151799999997E-2"/>
  </r>
  <r>
    <n v="550000"/>
    <n v="910000"/>
    <n v="910000"/>
    <x v="1"/>
    <x v="1"/>
    <s v="IR8-11"/>
    <s v="62-304.520 (6), F.A.C."/>
    <n v="0.36"/>
    <n v="0.48"/>
    <s v="Town of Indialantic"/>
    <n v="5.29449068797E-2"/>
    <n v="3848.7957917539702"/>
    <n v="9.5632603050280505"/>
    <n v="1.4054575688819799"/>
    <n v="0.50632592631611995"/>
    <n v="7.4411820107829998E-2"/>
    <n v="203.774134793429"/>
    <n v="1210"/>
    <s v="Fixed Single Family Units"/>
    <n v="1210"/>
    <s v="Town of Indialantic              Brevard County"/>
    <s v="Town of Indialantic"/>
    <m/>
    <m/>
    <m/>
    <n v="0"/>
    <n v="1"/>
    <n v="0.50632592631611995"/>
    <n v="7.4411820107829998E-2"/>
    <n v="203.774134793429"/>
    <m/>
    <n v="-1"/>
    <n v="-1"/>
    <n v="-1"/>
    <n v="-1"/>
    <n v="0"/>
    <m/>
    <m/>
    <s v="North IRL B"/>
    <n v="-1"/>
    <m/>
    <m/>
    <n v="579"/>
    <x v="0"/>
    <m/>
    <x v="0"/>
    <n v="132.71029999999999"/>
    <n v="70.646626640476697"/>
    <n v="214.26043643951999"/>
    <n v="0.16526693819999999"/>
  </r>
  <r>
    <n v="550000"/>
    <n v="910000"/>
    <n v="910000"/>
    <x v="1"/>
    <x v="1"/>
    <s v="IR8-11"/>
    <s v="62-304.520 (6), F.A.C."/>
    <n v="0.36"/>
    <n v="0.48"/>
    <s v="Town of Indialantic"/>
    <n v="9.9864794154760003E-2"/>
    <n v="3848.7957917539702"/>
    <n v="9.5632603050280505"/>
    <n v="1.4054575688819799"/>
    <n v="0.95503302181004002"/>
    <n v="0.14035573080965"/>
    <n v="384.35919948722801"/>
    <n v="1200"/>
    <s v="Residential, Medium Density-Two-five dwellingunits per acre"/>
    <n v="1200"/>
    <s v="Town of Indialantic              Brevard County"/>
    <s v="Town of Indialantic"/>
    <m/>
    <m/>
    <m/>
    <n v="0"/>
    <n v="1"/>
    <n v="0.95503302181004002"/>
    <n v="0.14035573080965"/>
    <n v="384.35919948722898"/>
    <m/>
    <n v="-1"/>
    <n v="-1"/>
    <n v="-1"/>
    <n v="-1"/>
    <n v="0"/>
    <m/>
    <m/>
    <s v="North IRL B"/>
    <n v="-1"/>
    <m/>
    <m/>
    <n v="579"/>
    <x v="0"/>
    <m/>
    <x v="0"/>
    <n v="132.71029999999999"/>
    <n v="82.920934761736007"/>
    <n v="404.13848359685699"/>
    <n v="0.31172684470000001"/>
  </r>
  <r>
    <n v="550000"/>
    <n v="910000"/>
    <n v="910000"/>
    <x v="1"/>
    <x v="1"/>
    <s v="IR8-11"/>
    <s v="62-304.520 (6), F.A.C."/>
    <n v="0.36"/>
    <n v="0.48"/>
    <s v="Town of Indialantic"/>
    <n v="0.10315463361960001"/>
    <n v="3848.7957917539702"/>
    <n v="9.5632603050280505"/>
    <n v="1.4054575688819799"/>
    <n v="0.98649461297403995"/>
    <n v="0.14497946058590999"/>
    <n v="397.02111977504302"/>
    <n v="1210"/>
    <s v="Fixed Single Family Units"/>
    <n v="1210"/>
    <s v="Town of Indialantic              Brevard County"/>
    <s v="Town of Indialantic"/>
    <m/>
    <m/>
    <m/>
    <n v="0"/>
    <n v="1"/>
    <n v="0.98649461297403995"/>
    <n v="0.14497946058590999"/>
    <n v="397.02111977504302"/>
    <m/>
    <n v="-1"/>
    <n v="-1"/>
    <n v="-1"/>
    <n v="-1"/>
    <n v="0"/>
    <m/>
    <m/>
    <s v="North IRL B"/>
    <n v="-1"/>
    <m/>
    <m/>
    <n v="579"/>
    <x v="0"/>
    <m/>
    <x v="0"/>
    <n v="132.71029999999999"/>
    <n v="85.847135838130498"/>
    <n v="417.45199156379999"/>
    <n v="0.32199604199999998"/>
  </r>
  <r>
    <n v="550000"/>
    <n v="910000"/>
    <n v="910000"/>
    <x v="1"/>
    <x v="1"/>
    <s v="IR8-11"/>
    <s v="62-304.520 (6), F.A.C."/>
    <n v="0.36"/>
    <n v="0.48"/>
    <s v="Town of Indialantic"/>
    <n v="0.21359438294765001"/>
    <n v="3852.5613749304498"/>
    <n v="9.5721902004154096"/>
    <n v="1.40675540295418"/>
    <n v="2.0445660593152799"/>
    <n v="0.30047505225227"/>
    <n v="822.88546964622401"/>
    <n v="1200"/>
    <s v="Residential, Medium Density-Two-five dwellingunits per acre"/>
    <n v="1200"/>
    <s v="Town of Indialantic              Brevard County"/>
    <s v="Town of Indialantic"/>
    <m/>
    <m/>
    <m/>
    <n v="0"/>
    <n v="1"/>
    <n v="2.0445660593152799"/>
    <n v="0.30047505225227"/>
    <n v="822.88546964622401"/>
    <m/>
    <n v="-1"/>
    <n v="-1"/>
    <n v="-1"/>
    <n v="-1"/>
    <n v="0"/>
    <m/>
    <m/>
    <s v="North IRL B"/>
    <n v="-1"/>
    <m/>
    <m/>
    <n v="579"/>
    <x v="0"/>
    <m/>
    <x v="0"/>
    <n v="132.71029999999999"/>
    <n v="134.69195926859501"/>
    <n v="864.38580042026797"/>
    <n v="0.66738480909999998"/>
  </r>
  <r>
    <n v="550000"/>
    <n v="910000"/>
    <n v="910000"/>
    <x v="1"/>
    <x v="1"/>
    <s v="IR8-11"/>
    <s v="62-304.520 (6), F.A.C."/>
    <n v="0.36"/>
    <n v="0.48"/>
    <s v="Town of Indialantic"/>
    <n v="5.3733714799700004E-3"/>
    <n v="3852.5613749304498"/>
    <n v="9.5721902004154096"/>
    <n v="1.40675540295418"/>
    <n v="5.1434933823789997E-2"/>
    <n v="7.5590193615299997E-3"/>
    <n v="20.701243416900699"/>
    <n v="1210"/>
    <s v="Fixed Single Family Units"/>
    <n v="1210"/>
    <s v="Town of Indialantic              Brevard County"/>
    <s v="Town of Indialantic"/>
    <m/>
    <m/>
    <m/>
    <n v="0"/>
    <n v="1"/>
    <n v="5.1434933823789997E-2"/>
    <n v="7.5590193615299997E-3"/>
    <n v="20.7012434169012"/>
    <m/>
    <n v="-1"/>
    <n v="-1"/>
    <n v="-1"/>
    <n v="-1"/>
    <n v="0"/>
    <m/>
    <m/>
    <s v="North IRL B"/>
    <n v="-1"/>
    <m/>
    <m/>
    <n v="579"/>
    <x v="0"/>
    <m/>
    <x v="0"/>
    <n v="132.71029999999999"/>
    <n v="26.383281996623101"/>
    <n v="21.7452628836743"/>
    <n v="1.67893296E-2"/>
  </r>
  <r>
    <n v="550000"/>
    <n v="910000"/>
    <n v="910000"/>
    <x v="1"/>
    <x v="1"/>
    <s v="IR8-11"/>
    <s v="62-304.520 (6), F.A.C."/>
    <n v="0.36"/>
    <n v="0.48"/>
    <s v="Town of Indialantic"/>
    <n v="1.5972096827270001E-2"/>
    <n v="3852.5613749304498"/>
    <n v="9.5721902004154096"/>
    <n v="1.40675540295418"/>
    <n v="0.15288794873016001"/>
    <n v="2.2468833508279999E-2"/>
    <n v="61.533483313424298"/>
    <n v="1210"/>
    <s v="Fixed Single Family Units"/>
    <n v="1210"/>
    <s v="Town of Indialantic              Brevard County"/>
    <s v="Town of Indialantic"/>
    <m/>
    <m/>
    <m/>
    <n v="0"/>
    <n v="1"/>
    <n v="0.15288794873016001"/>
    <n v="2.2468833508279999E-2"/>
    <n v="61.533483313422799"/>
    <m/>
    <n v="-1"/>
    <n v="-1"/>
    <n v="-1"/>
    <n v="-1"/>
    <n v="0"/>
    <m/>
    <m/>
    <s v="North IRL B"/>
    <n v="-1"/>
    <m/>
    <m/>
    <n v="579"/>
    <x v="0"/>
    <m/>
    <x v="0"/>
    <n v="132.71029999999999"/>
    <n v="34.165297430899599"/>
    <n v="64.636782624666907"/>
    <n v="4.9905501499999998E-2"/>
  </r>
  <r>
    <n v="550000"/>
    <n v="910000"/>
    <n v="910000"/>
    <x v="1"/>
    <x v="1"/>
    <s v="IR8-11"/>
    <s v="62-304.520 (6), F.A.C."/>
    <n v="0.36"/>
    <n v="0.48"/>
    <s v="Town of Indialantic"/>
    <n v="5.1734668279999999E-5"/>
    <n v="3852.5613749304498"/>
    <n v="9.5721902004154096"/>
    <n v="1.40675540295418"/>
    <n v="4.9521408480000004E-4"/>
    <n v="7.277802413E-5"/>
    <n v="0.19931098479118001"/>
    <n v="1210"/>
    <s v="Fixed Single Family Units"/>
    <n v="1210"/>
    <s v="Town of Indialantic              Brevard County"/>
    <s v="Town of Indialantic"/>
    <m/>
    <m/>
    <m/>
    <n v="0"/>
    <n v="1"/>
    <n v="4.9521408480000004E-4"/>
    <n v="7.277802413E-5"/>
    <n v="0.19931098479122999"/>
    <m/>
    <n v="-1"/>
    <n v="-1"/>
    <n v="-1"/>
    <n v="-1"/>
    <n v="0"/>
    <m/>
    <m/>
    <s v="North IRL B"/>
    <n v="-1"/>
    <m/>
    <m/>
    <n v="579"/>
    <x v="0"/>
    <m/>
    <x v="0"/>
    <n v="132.71029999999999"/>
    <n v="2.54939689143304"/>
    <n v="0.20936277462207001"/>
    <n v="1.6164719999999999E-4"/>
  </r>
  <r>
    <n v="550000"/>
    <n v="910000"/>
    <n v="910000"/>
    <x v="1"/>
    <x v="1"/>
    <s v="IR8-11"/>
    <s v="62-304.520 (6), F.A.C."/>
    <n v="0.36"/>
    <n v="0.48"/>
    <s v="Town of Indialantic"/>
    <n v="0.20946142490721001"/>
    <n v="3852.5613749304498"/>
    <n v="9.5721902004154096"/>
    <n v="1.40675540295418"/>
    <n v="2.0050045988619298"/>
    <n v="0.29466099119870998"/>
    <n v="806.96299513544704"/>
    <n v="1210"/>
    <s v="Fixed Single Family Units"/>
    <n v="1210"/>
    <s v="Town of Indialantic              Brevard County"/>
    <s v="Town of Indialantic"/>
    <m/>
    <m/>
    <m/>
    <n v="0"/>
    <n v="1"/>
    <n v="2.0050045988619298"/>
    <n v="0.29466099119870998"/>
    <n v="806.96299513544704"/>
    <m/>
    <n v="-1"/>
    <n v="-1"/>
    <n v="-1"/>
    <n v="-1"/>
    <n v="0"/>
    <m/>
    <m/>
    <s v="North IRL B"/>
    <n v="-1"/>
    <m/>
    <m/>
    <n v="579"/>
    <x v="0"/>
    <m/>
    <x v="0"/>
    <n v="132.71029999999999"/>
    <n v="120.02423515807"/>
    <n v="847.66031263083505"/>
    <n v="0.65447120449999996"/>
  </r>
  <r>
    <n v="550000"/>
    <n v="910000"/>
    <n v="910000"/>
    <x v="1"/>
    <x v="1"/>
    <s v="IR8-11"/>
    <s v="62-304.520 (6), F.A.C."/>
    <n v="0.36"/>
    <n v="0.48"/>
    <s v="Town of Indialantic"/>
    <n v="0.17331044295256001"/>
    <n v="3852.5613749304498"/>
    <n v="9.5721902004154096"/>
    <n v="1.40675540295418"/>
    <n v="1.6589605236602301"/>
    <n v="0.24380540201191001"/>
    <n v="667.68911839115503"/>
    <n v="1210"/>
    <s v="Fixed Single Family Units"/>
    <n v="1210"/>
    <s v="Town of Indialantic              Brevard County"/>
    <s v="Town of Indialantic"/>
    <m/>
    <m/>
    <m/>
    <n v="0"/>
    <n v="1"/>
    <n v="1.6589605236602301"/>
    <n v="0.24380540201191001"/>
    <n v="667.68911839115503"/>
    <m/>
    <n v="-1"/>
    <n v="-1"/>
    <n v="-1"/>
    <n v="-1"/>
    <n v="0"/>
    <m/>
    <m/>
    <s v="North IRL B"/>
    <n v="-1"/>
    <m/>
    <m/>
    <n v="579"/>
    <x v="0"/>
    <m/>
    <x v="0"/>
    <n v="132.71029999999999"/>
    <n v="107.580509098349"/>
    <n v="701.362479131594"/>
    <n v="0.54151591109999997"/>
  </r>
  <r>
    <n v="550000"/>
    <n v="910000"/>
    <n v="910000"/>
    <x v="1"/>
    <x v="1"/>
    <s v="IR8-11"/>
    <s v="62-304.520 (6), F.A.C."/>
    <n v="0.36"/>
    <n v="0.48"/>
    <s v="Town of Indialantic"/>
    <n v="0.22193879521529"/>
    <n v="3857.7690412583302"/>
    <n v="9.5843984299594496"/>
    <n v="1.4085246430464999"/>
    <n v="2.12714984040855"/>
    <n v="0.31260626230879002"/>
    <n v="856.18861323573299"/>
    <n v="1200"/>
    <s v="Residential, Medium Density-Two-five dwellingunits per acre"/>
    <n v="1200"/>
    <s v="Town of Indialantic              Brevard County"/>
    <s v="Town of Indialantic"/>
    <m/>
    <m/>
    <m/>
    <n v="0"/>
    <n v="1"/>
    <n v="2.12714984040855"/>
    <n v="0.31260626230879002"/>
    <n v="856.18861323573299"/>
    <m/>
    <n v="-1"/>
    <n v="-1"/>
    <n v="-1"/>
    <n v="-1"/>
    <n v="0"/>
    <m/>
    <m/>
    <s v="North IRL B"/>
    <n v="-1"/>
    <m/>
    <m/>
    <n v="579"/>
    <x v="0"/>
    <m/>
    <x v="0"/>
    <n v="132.71029999999999"/>
    <n v="140.69730533050401"/>
    <n v="898.15443879673103"/>
    <n v="0.69439465789999999"/>
  </r>
  <r>
    <n v="550000"/>
    <n v="910000"/>
    <n v="910000"/>
    <x v="1"/>
    <x v="1"/>
    <s v="IR8-11"/>
    <s v="62-304.520 (6), F.A.C."/>
    <n v="0.36"/>
    <n v="0.48"/>
    <s v="Town of Indialantic"/>
    <n v="4.2708315742679998E-2"/>
    <n v="3857.7690412583302"/>
    <n v="9.5843984299594496"/>
    <n v="1.4085246430464999"/>
    <n v="0.40933351435034998"/>
    <n v="6.0155715186570001E-2"/>
    <n v="164.758818276396"/>
    <n v="1210"/>
    <s v="Fixed Single Family Units"/>
    <n v="1210"/>
    <s v="Town of Indialantic              Brevard County"/>
    <s v="Town of Indialantic"/>
    <m/>
    <m/>
    <m/>
    <n v="0"/>
    <n v="1"/>
    <n v="0.40933351435034998"/>
    <n v="6.0155715186570001E-2"/>
    <n v="164.758818276396"/>
    <m/>
    <n v="-1"/>
    <n v="-1"/>
    <n v="-1"/>
    <n v="-1"/>
    <n v="0"/>
    <m/>
    <m/>
    <s v="North IRL B"/>
    <n v="-1"/>
    <m/>
    <m/>
    <n v="579"/>
    <x v="0"/>
    <m/>
    <x v="0"/>
    <n v="132.71029999999999"/>
    <n v="54.927032396733097"/>
    <n v="172.83442185315101"/>
    <n v="0.13362434570000001"/>
  </r>
  <r>
    <n v="550000"/>
    <n v="910000"/>
    <n v="910000"/>
    <x v="1"/>
    <x v="1"/>
    <s v="IR8-11"/>
    <s v="62-304.520 (6), F.A.C."/>
    <n v="0.36"/>
    <n v="0.48"/>
    <s v="Town of Indialantic"/>
    <n v="0.24073358128465999"/>
    <n v="3857.7690412583302"/>
    <n v="9.5843984299594496"/>
    <n v="1.4085246430464999"/>
    <n v="2.3072865585032698"/>
    <n v="0.33907918164828998"/>
    <n v="928.69455707123404"/>
    <n v="1210"/>
    <s v="Fixed Single Family Units"/>
    <n v="1210"/>
    <s v="Town of Indialantic              Brevard County"/>
    <s v="Town of Indialantic"/>
    <m/>
    <m/>
    <m/>
    <n v="0"/>
    <n v="1"/>
    <n v="2.3072865585032698"/>
    <n v="0.33907918164828998"/>
    <n v="928.69455707123404"/>
    <m/>
    <n v="-1"/>
    <n v="-1"/>
    <n v="-1"/>
    <n v="-1"/>
    <n v="0"/>
    <m/>
    <m/>
    <s v="North IRL B"/>
    <n v="-1"/>
    <m/>
    <m/>
    <n v="579"/>
    <x v="0"/>
    <m/>
    <x v="0"/>
    <n v="132.71029999999999"/>
    <n v="126.611901263973"/>
    <n v="974.21423950920496"/>
    <n v="0.75319915420000005"/>
  </r>
  <r>
    <n v="550000"/>
    <n v="910000"/>
    <n v="910000"/>
    <x v="1"/>
    <x v="1"/>
    <s v="IR8-11"/>
    <s v="62-304.520 (6), F.A.C."/>
    <n v="0.36"/>
    <n v="0.48"/>
    <s v="Town of Indialantic"/>
    <n v="1.8869453139780001E-2"/>
    <n v="3857.7690412583302"/>
    <n v="9.5843984299594496"/>
    <n v="1.4085246430464999"/>
    <n v="0.18085235704711999"/>
    <n v="2.6578089748189999E-2"/>
    <n v="72.793992148125795"/>
    <n v="1210"/>
    <s v="Fixed Single Family Units"/>
    <n v="1210"/>
    <s v="Town of Indialantic              Brevard County"/>
    <s v="Town of Indialantic"/>
    <m/>
    <m/>
    <m/>
    <n v="0"/>
    <n v="1"/>
    <n v="0.18085235704711999"/>
    <n v="2.6578089748189999E-2"/>
    <n v="72.793992148125"/>
    <m/>
    <n v="-1"/>
    <n v="-1"/>
    <n v="-1"/>
    <n v="-1"/>
    <n v="0"/>
    <m/>
    <m/>
    <s v="North IRL B"/>
    <n v="-1"/>
    <m/>
    <m/>
    <n v="579"/>
    <x v="0"/>
    <m/>
    <x v="0"/>
    <n v="132.71029999999999"/>
    <n v="52.3412899833952"/>
    <n v="76.361967625901698"/>
    <n v="5.9038111999999997E-2"/>
  </r>
  <r>
    <n v="550000"/>
    <n v="910000"/>
    <n v="910000"/>
    <x v="1"/>
    <x v="1"/>
    <s v="IR8-11"/>
    <s v="62-304.520 (6), F.A.C."/>
    <n v="0.36"/>
    <n v="0.48"/>
    <s v="Town of Indialantic"/>
    <n v="8.0851586124119995E-2"/>
    <n v="3857.7690412583302"/>
    <n v="9.5843984299594496"/>
    <n v="1.4085246430464999"/>
    <n v="0.77491381510780999"/>
    <n v="0.11388145148523"/>
    <n v="311.90674588628798"/>
    <n v="1210"/>
    <s v="Fixed Single Family Units"/>
    <n v="1210"/>
    <s v="Town of Indialantic              Brevard County"/>
    <s v="Town of Indialantic"/>
    <m/>
    <m/>
    <m/>
    <n v="0"/>
    <n v="1"/>
    <n v="0.77491381510780999"/>
    <n v="0.11388145148523"/>
    <n v="311.90674588628798"/>
    <m/>
    <n v="-1"/>
    <n v="-1"/>
    <n v="-1"/>
    <n v="-1"/>
    <n v="0"/>
    <m/>
    <m/>
    <s v="North IRL B"/>
    <n v="-1"/>
    <m/>
    <m/>
    <n v="579"/>
    <x v="0"/>
    <m/>
    <x v="0"/>
    <n v="132.71029999999999"/>
    <n v="81.397252066383203"/>
    <n v="327.19476056764898"/>
    <n v="0.25296573059999999"/>
  </r>
  <r>
    <n v="550000"/>
    <n v="910000"/>
    <n v="910000"/>
    <x v="1"/>
    <x v="1"/>
    <s v="IR8-11"/>
    <s v="62-304.520 (6), F.A.C."/>
    <n v="0.36"/>
    <n v="0.48"/>
    <s v="Town of Indialantic"/>
    <n v="1.181258217089E-2"/>
    <n v="3857.7690412583302"/>
    <n v="9.5843984299594496"/>
    <n v="1.4085246430464999"/>
    <n v="0.11321649401245"/>
    <n v="1.663831308571E-2"/>
    <n v="45.570213796183403"/>
    <n v="1210"/>
    <s v="Fixed Single Family Units"/>
    <n v="1210"/>
    <s v="Town of Indialantic              Brevard County"/>
    <s v="Town of Indialantic"/>
    <m/>
    <m/>
    <m/>
    <n v="0"/>
    <n v="1"/>
    <n v="0.11321649401245"/>
    <n v="1.663831308571E-2"/>
    <n v="45.570213796182998"/>
    <m/>
    <n v="-1"/>
    <n v="-1"/>
    <n v="-1"/>
    <n v="-1"/>
    <n v="0"/>
    <m/>
    <m/>
    <s v="North IRL B"/>
    <n v="-1"/>
    <m/>
    <m/>
    <n v="579"/>
    <x v="0"/>
    <m/>
    <x v="0"/>
    <n v="132.71029999999999"/>
    <n v="39.304449676451597"/>
    <n v="47.803824023397503"/>
    <n v="3.69588109E-2"/>
  </r>
  <r>
    <n v="550000"/>
    <n v="910000"/>
    <n v="910000"/>
    <x v="1"/>
    <x v="1"/>
    <s v="IR8-11"/>
    <s v="62-304.520 (6), F.A.C."/>
    <n v="0.36"/>
    <n v="0.48"/>
    <s v="Town of Indialantic"/>
    <n v="8.4914003650000004E-4"/>
    <n v="3857.7690412583302"/>
    <n v="9.5843984299594496"/>
    <n v="1.4085246430464999"/>
    <n v="8.1384964326400005E-3"/>
    <n v="1.1960346668000001E-3"/>
    <n v="3.2757861445026601"/>
    <n v="1210"/>
    <s v="Fixed Single Family Units"/>
    <n v="1210"/>
    <s v="Town of Indialantic              Brevard County"/>
    <s v="Town of Indialantic"/>
    <m/>
    <m/>
    <m/>
    <n v="0"/>
    <n v="1"/>
    <n v="8.1384964326400005E-3"/>
    <n v="1.1960346668000001E-3"/>
    <n v="3.2757861445042402"/>
    <m/>
    <n v="-1"/>
    <n v="-1"/>
    <n v="-1"/>
    <n v="-1"/>
    <n v="0"/>
    <m/>
    <m/>
    <s v="North IRL B"/>
    <n v="-1"/>
    <m/>
    <m/>
    <n v="579"/>
    <x v="0"/>
    <m/>
    <x v="0"/>
    <n v="132.71029999999999"/>
    <n v="10.894822288316799"/>
    <n v="3.4363478102286402"/>
    <n v="2.6567609000000001E-3"/>
  </r>
  <r>
    <n v="550000"/>
    <n v="910000"/>
    <n v="910000"/>
    <x v="1"/>
    <x v="1"/>
    <s v="IR8-11"/>
    <s v="62-304.520 (6), F.A.C."/>
    <n v="0.36"/>
    <n v="0.48"/>
    <s v="Town of Indialantic"/>
    <n v="4.1100159724579997E-2"/>
    <n v="3861.94686106876"/>
    <n v="9.7363332266141498"/>
    <n v="1.38492767883728"/>
    <n v="0.40016485074562003"/>
    <n v="5.692074880721E-2"/>
    <n v="158.72663283778499"/>
    <n v="1400"/>
    <s v="Commercial and Services"/>
    <n v="1400"/>
    <s v="Town of Indialantic              Brevard County"/>
    <s v="Town of Indialantic"/>
    <m/>
    <m/>
    <m/>
    <n v="0"/>
    <n v="1"/>
    <n v="0.40016485074562003"/>
    <n v="5.692074880721E-2"/>
    <n v="158.72663283778601"/>
    <m/>
    <n v="-1"/>
    <n v="-1"/>
    <n v="-1"/>
    <n v="-1"/>
    <n v="0"/>
    <m/>
    <m/>
    <s v="North IRL B"/>
    <n v="-1"/>
    <m/>
    <m/>
    <n v="579"/>
    <x v="0"/>
    <m/>
    <x v="0"/>
    <n v="132.71029999999999"/>
    <n v="73.941978799801305"/>
    <n v="166.32644534310401"/>
    <n v="0.12873206230000001"/>
  </r>
  <r>
    <n v="550000"/>
    <n v="910000"/>
    <n v="910000"/>
    <x v="1"/>
    <x v="1"/>
    <s v="IR8-11"/>
    <s v="62-304.520 (6), F.A.C."/>
    <n v="0.36"/>
    <n v="0.48"/>
    <s v="Town of Indialantic"/>
    <n v="7.0175829764449998E-2"/>
    <n v="3861.94686106876"/>
    <n v="9.7363332266141498"/>
    <n v="1.38492767883728"/>
    <n v="0.68325526304091999"/>
    <n v="9.7188449026170007E-2"/>
    <n v="271.01532548174799"/>
    <n v="1200"/>
    <s v="Residential, Medium Density-Two-five dwellingunits per acre"/>
    <n v="1200"/>
    <s v="Town of Indialantic              Brevard County"/>
    <s v="Town of Indialantic"/>
    <m/>
    <m/>
    <m/>
    <n v="0"/>
    <n v="1"/>
    <n v="0.68325526304091999"/>
    <n v="9.7188449026170007E-2"/>
    <n v="271.01532548174703"/>
    <m/>
    <n v="-1"/>
    <n v="-1"/>
    <n v="-1"/>
    <n v="-1"/>
    <n v="0"/>
    <m/>
    <m/>
    <s v="North IRL B"/>
    <n v="-1"/>
    <m/>
    <m/>
    <n v="579"/>
    <x v="0"/>
    <m/>
    <x v="0"/>
    <n v="132.71029999999999"/>
    <n v="143.39869417817201"/>
    <n v="283.99150737954898"/>
    <n v="0.2198015616"/>
  </r>
  <r>
    <n v="550000"/>
    <n v="910000"/>
    <n v="910000"/>
    <x v="1"/>
    <x v="1"/>
    <s v="IR8-11"/>
    <s v="62-304.520 (6), F.A.C."/>
    <n v="0.36"/>
    <n v="0.48"/>
    <s v="Town of Indialantic"/>
    <n v="7.5300867617649994E-2"/>
    <n v="3861.94686106876"/>
    <n v="9.7363332266141498"/>
    <n v="1.38492767883728"/>
    <n v="0.73315433937861996"/>
    <n v="0.10428625580415"/>
    <n v="290.807949331749"/>
    <n v="1430"/>
    <s v="Professional Services"/>
    <n v="1430"/>
    <s v="Town of Indialantic              Brevard County"/>
    <s v="Town of Indialantic"/>
    <m/>
    <m/>
    <m/>
    <n v="0"/>
    <n v="1"/>
    <n v="0.73315433937861996"/>
    <n v="0.10428625580415"/>
    <n v="290.80794933174798"/>
    <m/>
    <n v="-1"/>
    <n v="-1"/>
    <n v="-1"/>
    <n v="-1"/>
    <n v="0"/>
    <m/>
    <m/>
    <s v="North IRL B"/>
    <n v="-1"/>
    <m/>
    <m/>
    <n v="579"/>
    <x v="0"/>
    <m/>
    <x v="0"/>
    <n v="132.71029999999999"/>
    <n v="81.631876888921397"/>
    <n v="304.73179973078999"/>
    <n v="0.23585397350000001"/>
  </r>
  <r>
    <n v="550000"/>
    <n v="910000"/>
    <n v="910000"/>
    <x v="1"/>
    <x v="1"/>
    <s v="IR8-11"/>
    <s v="62-304.520 (6), F.A.C."/>
    <n v="0.36"/>
    <n v="0.48"/>
    <s v="Town of Indialantic"/>
    <n v="7.7420610373580001E-2"/>
    <n v="3861.94686106876"/>
    <n v="9.7363332266141498"/>
    <n v="1.38492767883728"/>
    <n v="0.75379286120503997"/>
    <n v="0.10722194621885001"/>
    <n v="298.99428321427803"/>
    <n v="1210"/>
    <s v="Fixed Single Family Units"/>
    <n v="1210"/>
    <s v="Town of Indialantic              Brevard County"/>
    <s v="Town of Indialantic"/>
    <m/>
    <m/>
    <m/>
    <n v="0"/>
    <n v="1"/>
    <n v="0.75379286120503997"/>
    <n v="0.10722194621885001"/>
    <n v="298.994283214277"/>
    <m/>
    <n v="-1"/>
    <n v="-1"/>
    <n v="-1"/>
    <n v="-1"/>
    <n v="0"/>
    <m/>
    <m/>
    <s v="North IRL B"/>
    <n v="-1"/>
    <m/>
    <m/>
    <n v="579"/>
    <x v="0"/>
    <m/>
    <x v="0"/>
    <n v="132.71029999999999"/>
    <n v="71.970631827491403"/>
    <n v="313.31009431645202"/>
    <n v="0.2424933359"/>
  </r>
  <r>
    <n v="550000"/>
    <n v="910000"/>
    <n v="910000"/>
    <x v="1"/>
    <x v="1"/>
    <s v="IR8-11"/>
    <s v="62-304.520 (6), F.A.C."/>
    <n v="0.36"/>
    <n v="0.48"/>
    <s v="Town of Indialantic"/>
    <n v="9.4523249959449995E-2"/>
    <n v="3861.94686106876"/>
    <n v="9.7363332266141498"/>
    <n v="1.38492767883728"/>
    <n v="0.92030985926782005"/>
    <n v="0.1309078651625"/>
    <n v="365.04376847894599"/>
    <n v="1750"/>
    <s v="Governmental"/>
    <n v="1750"/>
    <s v="Town of Indialantic              Brevard County"/>
    <s v="Town of Indialantic"/>
    <m/>
    <m/>
    <m/>
    <n v="0"/>
    <n v="1"/>
    <n v="0.92030985926782005"/>
    <n v="0.1309078651625"/>
    <n v="365.04376847894702"/>
    <m/>
    <n v="-1"/>
    <n v="-1"/>
    <n v="-1"/>
    <n v="-1"/>
    <n v="0"/>
    <m/>
    <m/>
    <s v="North IRL B"/>
    <n v="-1"/>
    <m/>
    <m/>
    <n v="579"/>
    <x v="0"/>
    <m/>
    <x v="0"/>
    <n v="132.71029999999999"/>
    <n v="84.907971787569707"/>
    <n v="382.52202116455402"/>
    <n v="0.29606145049999999"/>
  </r>
  <r>
    <n v="550000"/>
    <n v="910000"/>
    <n v="910000"/>
    <x v="1"/>
    <x v="1"/>
    <s v="IR8-11"/>
    <s v="62-304.520 (6), F.A.C."/>
    <n v="0.36"/>
    <n v="0.48"/>
    <s v="Town of Indialantic"/>
    <n v="9.7712693736030004E-2"/>
    <n v="3861.94686106876"/>
    <n v="9.7363332266141498"/>
    <n v="1.38492767883728"/>
    <n v="0.95136334668413003"/>
    <n v="0.13532501412878001"/>
    <n v="377.36123086045302"/>
    <n v="1210"/>
    <s v="Fixed Single Family Units"/>
    <n v="1210"/>
    <s v="Town of Indialantic              Brevard County"/>
    <s v="Town of Indialantic"/>
    <m/>
    <m/>
    <m/>
    <n v="0"/>
    <n v="1"/>
    <n v="0.95136334668413003"/>
    <n v="0.13532501412878001"/>
    <n v="377.361230860452"/>
    <m/>
    <n v="-1"/>
    <n v="-1"/>
    <n v="-1"/>
    <n v="-1"/>
    <n v="0"/>
    <m/>
    <m/>
    <s v="North IRL B"/>
    <n v="-1"/>
    <m/>
    <m/>
    <n v="579"/>
    <x v="0"/>
    <m/>
    <x v="0"/>
    <n v="132.71029999999999"/>
    <n v="85.672716259936607"/>
    <n v="395.42924219567601"/>
    <n v="0.30605128209999999"/>
  </r>
  <r>
    <n v="550000"/>
    <n v="910000"/>
    <n v="910000"/>
    <x v="1"/>
    <x v="1"/>
    <s v="IR8-11"/>
    <s v="62-304.520 (6), F.A.C."/>
    <n v="0.36"/>
    <n v="0.48"/>
    <s v="Town of Indialantic"/>
    <n v="0.1180540545261"/>
    <n v="3861.94686106876"/>
    <n v="9.7363332266141498"/>
    <n v="1.38492767883728"/>
    <n v="1.14941361361904"/>
    <n v="0.16349632771216999"/>
    <n v="455.91848531353497"/>
    <n v="1210"/>
    <s v="Fixed Single Family Units"/>
    <n v="1210"/>
    <s v="Town of Indialantic              Brevard County"/>
    <s v="Town of Indialantic"/>
    <m/>
    <m/>
    <m/>
    <n v="0"/>
    <n v="1"/>
    <n v="1.14941361361904"/>
    <n v="0.16349632771216999"/>
    <n v="455.91848531353497"/>
    <m/>
    <n v="-1"/>
    <n v="-1"/>
    <n v="-1"/>
    <n v="-1"/>
    <n v="0"/>
    <m/>
    <m/>
    <s v="North IRL B"/>
    <n v="-1"/>
    <m/>
    <m/>
    <n v="579"/>
    <x v="0"/>
    <m/>
    <x v="0"/>
    <n v="132.71029999999999"/>
    <n v="91.317705166928206"/>
    <n v="477.747808749331"/>
    <n v="0.3697635728"/>
  </r>
  <r>
    <n v="550000"/>
    <n v="910000"/>
    <n v="910000"/>
    <x v="1"/>
    <x v="1"/>
    <s v="IR8-11"/>
    <s v="62-304.520 (6), F.A.C."/>
    <n v="0.36"/>
    <n v="0.48"/>
    <s v="Town of Indialantic"/>
    <n v="4.3475962755679998E-2"/>
    <n v="3861.94686106876"/>
    <n v="9.7363332266141498"/>
    <n v="1.38492767883728"/>
    <n v="0.42329646073718002"/>
    <n v="6.021106418444E-2"/>
    <n v="167.901857896248"/>
    <n v="1210"/>
    <s v="Fixed Single Family Units"/>
    <n v="1210"/>
    <s v="Town of Indialantic              Brevard County"/>
    <s v="Town of Indialantic"/>
    <m/>
    <m/>
    <m/>
    <n v="0"/>
    <n v="1"/>
    <n v="0.42329646073718002"/>
    <n v="6.021106418444E-2"/>
    <n v="167.90185789624999"/>
    <m/>
    <n v="-1"/>
    <n v="-1"/>
    <n v="-1"/>
    <n v="-1"/>
    <n v="0"/>
    <m/>
    <m/>
    <s v="North IRL B"/>
    <n v="-1"/>
    <m/>
    <m/>
    <n v="579"/>
    <x v="0"/>
    <m/>
    <x v="0"/>
    <n v="132.71029999999999"/>
    <n v="55.018534711810197"/>
    <n v="175.940979097856"/>
    <n v="0.13617344519999999"/>
  </r>
  <r>
    <n v="550000"/>
    <n v="910000"/>
    <n v="910000"/>
    <x v="1"/>
    <x v="1"/>
    <s v="IR8-11"/>
    <s v="62-304.520 (6), F.A.C."/>
    <n v="0.36"/>
    <n v="0.48"/>
    <s v="Town of Indialantic"/>
    <n v="2.5006004560099999E-2"/>
    <n v="3894.8025330534001"/>
    <n v="10.503735582587501"/>
    <n v="1.49382829482012"/>
    <n v="0.26265645987628"/>
    <n v="3.7354677152279997E-2"/>
    <n v="97.393449902230202"/>
    <n v="1400"/>
    <s v="Commercial and Services"/>
    <n v="1400"/>
    <s v="Town of Indialantic              Brevard County"/>
    <s v="Town of Indialantic"/>
    <m/>
    <m/>
    <m/>
    <n v="0"/>
    <n v="1"/>
    <n v="0.26265645987628"/>
    <n v="3.7354677152279997E-2"/>
    <n v="97.393449902229406"/>
    <m/>
    <n v="-1"/>
    <n v="-1"/>
    <n v="-1"/>
    <n v="-1"/>
    <n v="0"/>
    <m/>
    <m/>
    <s v="North IRL B"/>
    <n v="-1"/>
    <m/>
    <m/>
    <n v="579"/>
    <x v="0"/>
    <m/>
    <x v="0"/>
    <n v="132.71029999999999"/>
    <n v="109.927845827231"/>
    <n v="101.195710152611"/>
    <n v="7.8989010499999998E-2"/>
  </r>
  <r>
    <n v="550000"/>
    <n v="910000"/>
    <n v="910000"/>
    <x v="1"/>
    <x v="1"/>
    <s v="IR8-11"/>
    <s v="62-304.520 (6), F.A.C."/>
    <n v="0.36"/>
    <n v="0.48"/>
    <s v="Town of Indialantic"/>
    <n v="7.5752982651500003E-3"/>
    <n v="3894.8025330534001"/>
    <n v="10.503735582587501"/>
    <n v="1.49382829482012"/>
    <n v="7.9568929936390004E-2"/>
    <n v="1.1316194890180001E-2"/>
    <n v="29.504290871748999"/>
    <n v="8140"/>
    <s v="Roads and Highways"/>
    <n v="8140"/>
    <s v="Town of Indialantic              Brevard County"/>
    <s v="Town of Indialantic"/>
    <m/>
    <m/>
    <m/>
    <n v="0"/>
    <n v="1"/>
    <n v="7.9568929936390004E-2"/>
    <n v="1.1316194890180001E-2"/>
    <n v="31.705097563603999"/>
    <m/>
    <n v="-1"/>
    <n v="-1"/>
    <n v="-1"/>
    <n v="-1"/>
    <n v="0"/>
    <m/>
    <m/>
    <s v="North IRL B"/>
    <n v="-1"/>
    <m/>
    <m/>
    <n v="579"/>
    <x v="0"/>
    <m/>
    <x v="0"/>
    <n v="132.71029999999999"/>
    <n v="106.970204884053"/>
    <n v="30.6561444359244"/>
    <n v="2.5713785499999999E-2"/>
  </r>
  <r>
    <n v="550000"/>
    <n v="910000"/>
    <n v="910000"/>
    <x v="1"/>
    <x v="1"/>
    <s v="IR8-11"/>
    <s v="62-304.520 (6), F.A.C."/>
    <n v="0.36"/>
    <n v="0.48"/>
    <s v="Town of Indialantic"/>
    <n v="1.3082419968E-4"/>
    <n v="3894.8025330534001"/>
    <n v="10.503735582587501"/>
    <n v="1.49382829482012"/>
    <n v="1.37414280131E-3"/>
    <n v="1.9542889113999999E-4"/>
    <n v="0.50953442432561002"/>
    <n v="1410"/>
    <s v="Retail Sales and Services"/>
    <n v="1410"/>
    <s v="Town of Indialantic              Brevard County"/>
    <s v="Town of Indialantic"/>
    <m/>
    <m/>
    <m/>
    <n v="0"/>
    <n v="1"/>
    <n v="1.37414280131E-3"/>
    <n v="1.9542889113999999E-4"/>
    <n v="0.50953442432471996"/>
    <m/>
    <n v="-1"/>
    <n v="-1"/>
    <n v="-1"/>
    <n v="-1"/>
    <n v="0"/>
    <m/>
    <m/>
    <s v="North IRL B"/>
    <n v="-1"/>
    <m/>
    <m/>
    <n v="579"/>
    <x v="0"/>
    <m/>
    <x v="0"/>
    <n v="132.71029999999999"/>
    <n v="4.2304085000111504"/>
    <n v="0.52942675270774997"/>
    <n v="4.1324770000000002E-4"/>
  </r>
  <r>
    <n v="550000"/>
    <n v="910000"/>
    <n v="910000"/>
    <x v="1"/>
    <x v="1"/>
    <s v="IR8-11"/>
    <s v="62-304.520 (6), F.A.C."/>
    <n v="0.36"/>
    <n v="0.48"/>
    <s v="Town of Indialantic"/>
    <n v="6.497350001E-4"/>
    <n v="3894.8025330534001"/>
    <n v="10.503735582587501"/>
    <n v="1.49382829482012"/>
    <n v="6.8246446398600004E-3"/>
    <n v="9.7059252729000001E-4"/>
    <n v="2.5305895242263001"/>
    <n v="1410"/>
    <s v="Retail Sales and Services"/>
    <n v="1410"/>
    <s v="Town of Indialantic              Brevard County"/>
    <s v="Town of Indialantic"/>
    <m/>
    <m/>
    <m/>
    <n v="0"/>
    <n v="1"/>
    <n v="6.8246446398600004E-3"/>
    <n v="9.7059252729000001E-4"/>
    <n v="2.53058952422644"/>
    <m/>
    <n v="-1"/>
    <n v="-1"/>
    <n v="-1"/>
    <n v="-1"/>
    <n v="0"/>
    <m/>
    <m/>
    <s v="North IRL B"/>
    <n v="-1"/>
    <m/>
    <m/>
    <n v="579"/>
    <x v="0"/>
    <m/>
    <x v="0"/>
    <n v="132.71029999999999"/>
    <n v="9.0181714277207305"/>
    <n v="2.62938425803718"/>
    <n v="2.052384E-3"/>
  </r>
  <r>
    <n v="550000"/>
    <n v="910000"/>
    <n v="910000"/>
    <x v="1"/>
    <x v="1"/>
    <s v="IR8-11"/>
    <s v="62-304.520 (6), F.A.C."/>
    <n v="0.36"/>
    <n v="0.48"/>
    <s v="Town of Indialantic"/>
    <n v="4.5569626167040002E-2"/>
    <n v="3894.8025330534001"/>
    <n v="10.503735582587501"/>
    <n v="1.49382829482012"/>
    <n v="0.47865130385603"/>
    <n v="6.8073196952709997E-2"/>
    <n v="177.48469542571499"/>
    <n v="1410"/>
    <s v="Retail Sales and Services"/>
    <n v="1410"/>
    <s v="Town of Indialantic              Brevard County"/>
    <s v="Town of Indialantic"/>
    <m/>
    <m/>
    <m/>
    <n v="0"/>
    <n v="1"/>
    <n v="0.47865130385603"/>
    <n v="6.8073196952709997E-2"/>
    <n v="177.48469542571399"/>
    <m/>
    <n v="-1"/>
    <n v="-1"/>
    <n v="-1"/>
    <n v="-1"/>
    <n v="0"/>
    <m/>
    <m/>
    <s v="North IRL B"/>
    <n v="-1"/>
    <m/>
    <m/>
    <n v="579"/>
    <x v="0"/>
    <m/>
    <x v="0"/>
    <n v="132.71029999999999"/>
    <n v="75.202682966815701"/>
    <n v="184.413734320483"/>
    <n v="0.14394541399999999"/>
  </r>
  <r>
    <n v="550000"/>
    <n v="910000"/>
    <n v="910000"/>
    <x v="1"/>
    <x v="1"/>
    <s v="IR8-11"/>
    <s v="62-304.520 (6), F.A.C."/>
    <n v="0.36"/>
    <n v="0.48"/>
    <s v="Town of Indialantic"/>
    <n v="0.14704281503336"/>
    <n v="3894.8025330534001"/>
    <n v="10.503735582587501"/>
    <n v="1.49382829482012"/>
    <n v="1.5444988484298099"/>
    <n v="0.21965671764684"/>
    <n v="572.70272845926104"/>
    <n v="1410"/>
    <s v="Retail Sales and Services"/>
    <n v="1410"/>
    <s v="Town of Indialantic              Brevard County"/>
    <s v="Town of Indialantic"/>
    <m/>
    <m/>
    <m/>
    <n v="0"/>
    <n v="1"/>
    <n v="1.5444988484298099"/>
    <n v="0.21965671764684"/>
    <n v="572.70272845926104"/>
    <m/>
    <n v="-1"/>
    <n v="-1"/>
    <n v="-1"/>
    <n v="-1"/>
    <n v="0"/>
    <m/>
    <m/>
    <s v="North IRL B"/>
    <n v="-1"/>
    <m/>
    <m/>
    <n v="579"/>
    <x v="0"/>
    <m/>
    <x v="0"/>
    <n v="132.71029999999999"/>
    <n v="97.743988520030001"/>
    <n v="595.06116038555501"/>
    <n v="0.46447909850000002"/>
  </r>
  <r>
    <n v="550000"/>
    <n v="910000"/>
    <n v="910000"/>
    <x v="1"/>
    <x v="1"/>
    <s v="IR8-11"/>
    <s v="62-304.520 (6), F.A.C."/>
    <n v="0.36"/>
    <n v="0.48"/>
    <s v="Town of Indialantic"/>
    <n v="0.10359695752792"/>
    <n v="3894.8025330534001"/>
    <n v="10.503735582587501"/>
    <n v="1.49382829482012"/>
    <n v="1.0881550490338601"/>
    <n v="0.15475606641249001"/>
    <n v="403.48969259638397"/>
    <n v="1300"/>
    <s v="Residential, High Density"/>
    <n v="1300"/>
    <s v="Town of Indialantic              Brevard County"/>
    <s v="Town of Indialantic"/>
    <m/>
    <m/>
    <m/>
    <n v="0"/>
    <n v="1"/>
    <n v="1.0881550490338601"/>
    <n v="0.15475606641249001"/>
    <n v="403.48969259638397"/>
    <m/>
    <n v="-1"/>
    <n v="-1"/>
    <n v="-1"/>
    <n v="-1"/>
    <n v="0"/>
    <m/>
    <m/>
    <s v="North IRL B"/>
    <n v="-1"/>
    <m/>
    <m/>
    <n v="579"/>
    <x v="0"/>
    <m/>
    <x v="0"/>
    <n v="132.71029999999999"/>
    <n v="82.963838636386299"/>
    <n v="419.242012912978"/>
    <n v="0.32724224870000002"/>
  </r>
  <r>
    <n v="550000"/>
    <n v="910000"/>
    <n v="910000"/>
    <x v="1"/>
    <x v="1"/>
    <s v="IR8-11"/>
    <s v="62-304.520 (6), F.A.C."/>
    <n v="0.36"/>
    <n v="0.48"/>
    <s v="Town of Indialantic"/>
    <n v="0.18882076911057999"/>
    <n v="3847.42469128625"/>
    <n v="9.5601531205363504"/>
    <n v="1.4050111376816099"/>
    <n v="1.80515546503463"/>
    <n v="0.26529528362597998"/>
    <n v="726.473689303725"/>
    <n v="1200"/>
    <s v="Residential, Medium Density-Two-five dwellingunits per acre"/>
    <n v="1200"/>
    <s v="Town of Indialantic              Brevard County"/>
    <s v="Town of Indialantic"/>
    <m/>
    <m/>
    <m/>
    <n v="0"/>
    <n v="1"/>
    <n v="1.80515546503463"/>
    <n v="0.26529528362597998"/>
    <n v="726.473689303725"/>
    <m/>
    <n v="-1"/>
    <n v="-1"/>
    <n v="-1"/>
    <n v="-1"/>
    <n v="0"/>
    <m/>
    <m/>
    <s v="North IRL B"/>
    <n v="-1"/>
    <m/>
    <m/>
    <n v="579"/>
    <x v="0"/>
    <m/>
    <x v="0"/>
    <n v="132.71029999999999"/>
    <n v="181.67120336001"/>
    <n v="764.13054215767795"/>
    <n v="0.58919196210000002"/>
  </r>
  <r>
    <n v="550000"/>
    <n v="910000"/>
    <n v="910000"/>
    <x v="1"/>
    <x v="1"/>
    <s v="IR8-11"/>
    <s v="62-304.520 (6), F.A.C."/>
    <n v="0.36"/>
    <n v="0.48"/>
    <s v="Town of Indialantic"/>
    <n v="0.15701096678699999"/>
    <n v="3847.42469128625"/>
    <n v="9.5601531205363504"/>
    <n v="1.4050111376816099"/>
    <n v="1.50104888408722"/>
    <n v="0.22060215707389999"/>
    <n v="604.08787041905202"/>
    <n v="1210"/>
    <s v="Fixed Single Family Units"/>
    <n v="1210"/>
    <s v="Town of Indialantic              Brevard County"/>
    <s v="Town of Indialantic"/>
    <m/>
    <m/>
    <m/>
    <n v="0"/>
    <n v="1"/>
    <n v="1.50104888408722"/>
    <n v="0.22060215707389999"/>
    <n v="604.08787041905202"/>
    <m/>
    <n v="-1"/>
    <n v="-1"/>
    <n v="-1"/>
    <n v="-1"/>
    <n v="0"/>
    <m/>
    <m/>
    <s v="North IRL B"/>
    <n v="-1"/>
    <m/>
    <m/>
    <n v="579"/>
    <x v="0"/>
    <m/>
    <x v="0"/>
    <n v="132.71029999999999"/>
    <n v="100.845238987898"/>
    <n v="635.40083932922596"/>
    <n v="0.4899333904"/>
  </r>
  <r>
    <n v="550000"/>
    <n v="910000"/>
    <n v="910000"/>
    <x v="1"/>
    <x v="1"/>
    <s v="IR8-11"/>
    <s v="62-304.520 (6), F.A.C."/>
    <n v="0.36"/>
    <n v="0.48"/>
    <s v="Town of Indialantic"/>
    <n v="5.6220985967099998E-3"/>
    <n v="3847.42469128625"/>
    <n v="9.5601531205363504"/>
    <n v="1.4050111376816099"/>
    <n v="5.3748123443320001E-2"/>
    <n v="7.8991111455199992E-3"/>
    <n v="21.630600957839299"/>
    <n v="1210"/>
    <s v="Fixed Single Family Units"/>
    <n v="1210"/>
    <s v="Town of Indialantic              Brevard County"/>
    <s v="Town of Indialantic"/>
    <m/>
    <m/>
    <m/>
    <n v="0"/>
    <n v="1"/>
    <n v="5.3748123443320001E-2"/>
    <n v="7.8991111455199992E-3"/>
    <n v="21.6306009578398"/>
    <m/>
    <n v="-1"/>
    <n v="-1"/>
    <n v="-1"/>
    <n v="-1"/>
    <n v="0"/>
    <m/>
    <m/>
    <s v="North IRL B"/>
    <n v="-1"/>
    <m/>
    <m/>
    <n v="579"/>
    <x v="0"/>
    <m/>
    <x v="0"/>
    <n v="132.71029999999999"/>
    <n v="25.9120891303889"/>
    <n v="22.7518258134745"/>
    <n v="1.7543066499999999E-2"/>
  </r>
  <r>
    <n v="550000"/>
    <n v="910000"/>
    <n v="910000"/>
    <x v="1"/>
    <x v="1"/>
    <s v="IR8-11"/>
    <s v="62-304.520 (6), F.A.C."/>
    <n v="0.36"/>
    <n v="0.48"/>
    <s v="Town of Indialantic"/>
    <n v="7.0027891139999994E-5"/>
    <n v="3847.42469128625"/>
    <n v="9.5601531205363504"/>
    <n v="1.4050111376816099"/>
    <n v="6.6947736208000002E-4"/>
    <n v="9.8389967009999998E-5"/>
    <n v="0.26942703748152003"/>
    <n v="1210"/>
    <s v="Fixed Single Family Units"/>
    <n v="1210"/>
    <s v="Town of Indialantic              Brevard County"/>
    <s v="Town of Indialantic"/>
    <m/>
    <m/>
    <m/>
    <n v="0"/>
    <n v="1"/>
    <n v="6.6947736208000002E-4"/>
    <n v="9.8389967009999998E-5"/>
    <n v="0.26942703748032998"/>
    <m/>
    <n v="-1"/>
    <n v="-1"/>
    <n v="-1"/>
    <n v="-1"/>
    <n v="0"/>
    <m/>
    <m/>
    <s v="North IRL B"/>
    <n v="-1"/>
    <m/>
    <m/>
    <n v="579"/>
    <x v="0"/>
    <m/>
    <x v="0"/>
    <n v="132.71029999999999"/>
    <n v="3.1341285020396099"/>
    <n v="0.28339282103815999"/>
    <n v="2.1851339999999999E-4"/>
  </r>
  <r>
    <n v="550000"/>
    <n v="910000"/>
    <n v="910000"/>
    <x v="1"/>
    <x v="1"/>
    <s v="IR8-11"/>
    <s v="62-304.520 (6), F.A.C."/>
    <n v="0.36"/>
    <n v="0.48"/>
    <s v="Town of Indialantic"/>
    <n v="4.6542382578410001E-2"/>
    <n v="3847.42469128625"/>
    <n v="9.5601531205363504"/>
    <n v="1.4050111376816099"/>
    <n v="0.44495230404426001"/>
    <n v="6.5392565896910004E-2"/>
    <n v="179.068311923496"/>
    <n v="1210"/>
    <s v="Fixed Single Family Units"/>
    <n v="1210"/>
    <s v="Town of Indialantic              Brevard County"/>
    <s v="Town of Indialantic"/>
    <m/>
    <m/>
    <m/>
    <n v="0"/>
    <n v="1"/>
    <n v="0.44495230404426001"/>
    <n v="6.5392565896910004E-2"/>
    <n v="179.068311923496"/>
    <m/>
    <n v="-1"/>
    <n v="-1"/>
    <n v="-1"/>
    <n v="-1"/>
    <n v="0"/>
    <m/>
    <m/>
    <s v="North IRL B"/>
    <n v="-1"/>
    <m/>
    <m/>
    <n v="579"/>
    <x v="0"/>
    <m/>
    <x v="0"/>
    <n v="132.71029999999999"/>
    <n v="63.821037951279997"/>
    <n v="188.35033985126799"/>
    <n v="0.14522977449999999"/>
  </r>
  <r>
    <n v="550000"/>
    <n v="910000"/>
    <n v="910000"/>
    <x v="1"/>
    <x v="1"/>
    <s v="IR8-11"/>
    <s v="62-304.520 (6), F.A.C."/>
    <n v="0.36"/>
    <n v="0.48"/>
    <s v="Town of Indialantic"/>
    <n v="0.21969720868102999"/>
    <n v="3847.42469128625"/>
    <n v="9.5601531205363504"/>
    <n v="1.4050111376816099"/>
    <n v="2.1003389551450802"/>
    <n v="0.30867702511440998"/>
    <n v="845.26846528606598"/>
    <n v="1210"/>
    <s v="Fixed Single Family Units"/>
    <n v="1210"/>
    <s v="Town of Indialantic              Brevard County"/>
    <s v="Town of Indialantic"/>
    <m/>
    <m/>
    <m/>
    <n v="0"/>
    <n v="1"/>
    <n v="2.1003389551450802"/>
    <n v="0.30867702511440998"/>
    <n v="845.26846528606598"/>
    <m/>
    <n v="-1"/>
    <n v="-1"/>
    <n v="-1"/>
    <n v="-1"/>
    <n v="0"/>
    <m/>
    <m/>
    <s v="North IRL B"/>
    <n v="-1"/>
    <m/>
    <m/>
    <n v="579"/>
    <x v="0"/>
    <m/>
    <x v="0"/>
    <n v="132.71029999999999"/>
    <n v="117.573350271628"/>
    <n v="889.08305993418196"/>
    <n v="0.68553809030000001"/>
  </r>
  <r>
    <n v="550000"/>
    <n v="910000"/>
    <n v="910000"/>
    <x v="1"/>
    <x v="1"/>
    <s v="IR8-11"/>
    <s v="62-304.520 (6), F.A.C."/>
    <n v="0.36"/>
    <n v="0.48"/>
    <s v="Town of Indialantic"/>
    <n v="0.33059140807748999"/>
    <n v="3852.5613760786"/>
    <n v="9.5721902032681392"/>
    <n v="1.40675540337343"/>
    <n v="3.1644838376840001"/>
    <n v="0.46506124962183998"/>
    <n v="1273.62369002279"/>
    <n v="1200"/>
    <s v="Residential, Medium Density-Two-five dwellingunits per acre"/>
    <n v="1200"/>
    <s v="Town of Indialantic              Brevard County"/>
    <s v="Town of Indialantic"/>
    <m/>
    <m/>
    <m/>
    <n v="0"/>
    <n v="1"/>
    <n v="3.1644838376840001"/>
    <n v="0.46506124962183998"/>
    <n v="1273.62369002279"/>
    <m/>
    <n v="-1"/>
    <n v="-1"/>
    <n v="-1"/>
    <n v="-1"/>
    <n v="0"/>
    <m/>
    <m/>
    <s v="North IRL B"/>
    <n v="-1"/>
    <m/>
    <m/>
    <n v="579"/>
    <x v="0"/>
    <m/>
    <x v="0"/>
    <n v="132.71029999999999"/>
    <n v="205.23926406433699"/>
    <n v="1337.8559629686599"/>
    <n v="1.0329470316"/>
  </r>
  <r>
    <n v="550000"/>
    <n v="910000"/>
    <n v="910000"/>
    <x v="1"/>
    <x v="1"/>
    <s v="IR8-11"/>
    <s v="62-304.520 (6), F.A.C."/>
    <n v="0.36"/>
    <n v="0.48"/>
    <s v="Town of Indialantic"/>
    <n v="0.15713260762837"/>
    <n v="3852.5613760786"/>
    <n v="9.5721902032681392"/>
    <n v="1.40675540337343"/>
    <n v="1.5041032073543199"/>
    <n v="0.22104714482737001"/>
    <n v="605.36301507159999"/>
    <n v="1210"/>
    <s v="Fixed Single Family Units"/>
    <n v="1210"/>
    <s v="Town of Indialantic              Brevard County"/>
    <s v="Town of Indialantic"/>
    <m/>
    <m/>
    <m/>
    <n v="0"/>
    <n v="1"/>
    <n v="1.5041032073543199"/>
    <n v="0.22104714482737001"/>
    <n v="605.36301507159999"/>
    <m/>
    <n v="-1"/>
    <n v="-1"/>
    <n v="-1"/>
    <n v="-1"/>
    <n v="0"/>
    <m/>
    <m/>
    <s v="North IRL B"/>
    <n v="-1"/>
    <m/>
    <m/>
    <n v="579"/>
    <x v="0"/>
    <m/>
    <x v="0"/>
    <n v="132.71029999999999"/>
    <n v="103.43716252681899"/>
    <n v="635.89310234935601"/>
    <n v="0.49096757099999999"/>
  </r>
  <r>
    <n v="550000"/>
    <n v="910000"/>
    <n v="910000"/>
    <x v="1"/>
    <x v="1"/>
    <s v="IR8-11"/>
    <s v="62-304.520 (6), F.A.C."/>
    <n v="0.36"/>
    <n v="0.48"/>
    <s v="Town of Indialantic"/>
    <n v="0.12310507164027"/>
    <n v="3852.5613760786"/>
    <n v="9.5721902032681392"/>
    <n v="1.40675540337343"/>
    <n v="1.1783851607277001"/>
    <n v="0.17317872471262999"/>
    <n v="474.26984420072802"/>
    <n v="1210"/>
    <s v="Fixed Single Family Units"/>
    <n v="1210"/>
    <s v="Town of Indialantic              Brevard County"/>
    <s v="Town of Indialantic"/>
    <m/>
    <m/>
    <m/>
    <n v="0"/>
    <n v="1"/>
    <n v="1.1783851607277001"/>
    <n v="0.17317872471262999"/>
    <n v="474.26984420072802"/>
    <m/>
    <n v="-1"/>
    <n v="-1"/>
    <n v="-1"/>
    <n v="-1"/>
    <n v="0"/>
    <m/>
    <m/>
    <s v="North IRL B"/>
    <n v="-1"/>
    <m/>
    <m/>
    <n v="579"/>
    <x v="0"/>
    <m/>
    <x v="0"/>
    <n v="132.71029999999999"/>
    <n v="104.987274376803"/>
    <n v="498.18854979747499"/>
    <n v="0.3846470756"/>
  </r>
  <r>
    <n v="550000"/>
    <n v="910000"/>
    <n v="910000"/>
    <x v="1"/>
    <x v="1"/>
    <s v="IR8-11"/>
    <s v="62-304.520 (6), F.A.C."/>
    <n v="0.36"/>
    <n v="0.48"/>
    <s v="Town of Indialantic"/>
    <n v="3.1638704599999999E-3"/>
    <n v="3852.5613760786"/>
    <n v="9.5721902032681392"/>
    <n v="1.40675540337343"/>
    <n v="3.028516982167E-2"/>
    <n v="4.4507918651799996E-3"/>
    <n v="12.189005133135099"/>
    <n v="1210"/>
    <s v="Fixed Single Family Units"/>
    <n v="1210"/>
    <s v="Town of Indialantic              Brevard County"/>
    <s v="Town of Indialantic"/>
    <m/>
    <m/>
    <m/>
    <n v="0"/>
    <n v="1"/>
    <n v="3.028516982167E-2"/>
    <n v="4.4507918651799996E-3"/>
    <n v="12.189005133135799"/>
    <m/>
    <n v="-1"/>
    <n v="-1"/>
    <n v="-1"/>
    <n v="-1"/>
    <n v="0"/>
    <m/>
    <m/>
    <s v="North IRL B"/>
    <n v="-1"/>
    <m/>
    <m/>
    <n v="579"/>
    <x v="0"/>
    <m/>
    <x v="0"/>
    <n v="132.71029999999999"/>
    <n v="17.243983049344401"/>
    <n v="12.8037294907176"/>
    <n v="9.8856489000000002E-3"/>
  </r>
  <r>
    <n v="550000"/>
    <n v="910000"/>
    <n v="910000"/>
    <x v="1"/>
    <x v="1"/>
    <s v="IR8-11"/>
    <s v="62-304.520 (6), F.A.C."/>
    <n v="0.36"/>
    <n v="0.48"/>
    <s v="Town of Indialantic"/>
    <n v="3.77049565463E-3"/>
    <n v="3852.5613760786"/>
    <n v="9.5721902032681392"/>
    <n v="1.40675540337343"/>
    <n v="3.6091901566780001E-2"/>
    <n v="5.3041651355499996E-3"/>
    <n v="14.5260659277267"/>
    <n v="1210"/>
    <s v="Fixed Single Family Units"/>
    <n v="1210"/>
    <s v="Town of Indialantic              Brevard County"/>
    <s v="Town of Indialantic"/>
    <m/>
    <m/>
    <m/>
    <n v="0"/>
    <n v="1"/>
    <n v="3.6091901566780001E-2"/>
    <n v="5.3041651355499996E-3"/>
    <n v="14.526065927726201"/>
    <m/>
    <n v="-1"/>
    <n v="-1"/>
    <n v="-1"/>
    <n v="-1"/>
    <n v="0"/>
    <m/>
    <m/>
    <s v="North IRL B"/>
    <n v="-1"/>
    <m/>
    <m/>
    <n v="579"/>
    <x v="0"/>
    <m/>
    <x v="0"/>
    <n v="132.71029999999999"/>
    <n v="17.648867643146598"/>
    <n v="15.2586545555985"/>
    <n v="1.17810754E-2"/>
  </r>
  <r>
    <n v="550000"/>
    <n v="910000"/>
    <n v="910000"/>
    <x v="1"/>
    <x v="1"/>
    <s v="IR8-11"/>
    <s v="62-304.520 (6), F.A.C."/>
    <n v="0.36"/>
    <n v="0.48"/>
    <s v="Town of Indialantic"/>
    <n v="0.23624589697012"/>
    <n v="3848.9451513950498"/>
    <n v="9.5594772277647202"/>
    <n v="1.40472552674869"/>
    <n v="2.2583872722387701"/>
    <n v="0.33186064206357002"/>
    <n v="909.29749968014198"/>
    <n v="1200"/>
    <s v="Residential, Medium Density-Two-five dwellingunits per acre"/>
    <n v="1200"/>
    <s v="Town of Indialantic              Brevard County"/>
    <s v="Town of Indialantic"/>
    <m/>
    <m/>
    <m/>
    <n v="0"/>
    <n v="1"/>
    <n v="2.2583872722387701"/>
    <n v="0.33186064206357002"/>
    <n v="909.29749968014198"/>
    <m/>
    <n v="-1"/>
    <n v="-1"/>
    <n v="-1"/>
    <n v="-1"/>
    <n v="0"/>
    <m/>
    <m/>
    <s v="North IRL B"/>
    <n v="-1"/>
    <m/>
    <m/>
    <n v="579"/>
    <x v="0"/>
    <m/>
    <x v="0"/>
    <n v="132.71029999999999"/>
    <n v="150.536005561152"/>
    <n v="956.053225419201"/>
    <n v="0.73746755850000001"/>
  </r>
  <r>
    <n v="550000"/>
    <n v="910000"/>
    <n v="910000"/>
    <x v="1"/>
    <x v="1"/>
    <s v="IR8-11"/>
    <s v="62-304.520 (6), F.A.C."/>
    <n v="0.36"/>
    <n v="0.48"/>
    <s v="Town of Indialantic"/>
    <n v="5.0344497461000004E-4"/>
    <n v="3848.9451513950498"/>
    <n v="9.5594772277647202"/>
    <n v="1.40472552674869"/>
    <n v="4.8126707702499999E-3"/>
    <n v="7.0720200714999998E-4"/>
    <n v="1.93773209403476"/>
    <n v="1200"/>
    <s v="Residential, Medium Density-Two-five dwellingunits per acre"/>
    <n v="1200"/>
    <s v="Town of Indialantic              Brevard County"/>
    <s v="Town of Indialantic"/>
    <m/>
    <m/>
    <m/>
    <n v="0"/>
    <n v="1"/>
    <n v="4.8126707702499999E-3"/>
    <n v="7.0720200714999998E-4"/>
    <n v="1.93773209403447"/>
    <m/>
    <n v="-1"/>
    <n v="-1"/>
    <n v="-1"/>
    <n v="-1"/>
    <n v="0"/>
    <m/>
    <m/>
    <s v="North IRL B"/>
    <n v="-1"/>
    <m/>
    <m/>
    <n v="579"/>
    <x v="0"/>
    <m/>
    <x v="0"/>
    <n v="132.71029999999999"/>
    <n v="7.0175534799725998"/>
    <n v="2.03736952884136"/>
    <n v="1.5715588999999999E-3"/>
  </r>
  <r>
    <n v="550000"/>
    <n v="910000"/>
    <n v="910000"/>
    <x v="1"/>
    <x v="1"/>
    <s v="IR8-11"/>
    <s v="62-304.520 (6), F.A.C."/>
    <n v="0.36"/>
    <n v="0.48"/>
    <s v="Natural Lands"/>
    <n v="1.49927943598E-3"/>
    <n v="3848.9451513950498"/>
    <n v="9.5594772277647202"/>
    <n v="1.40472552674869"/>
    <n v="1.433232762634E-2"/>
    <n v="2.10607609545E-3"/>
    <n v="5.7706443157169298"/>
    <n v="3100"/>
    <s v="Herbaceous Dry Prairie"/>
    <n v="3100"/>
    <s v="Town of Indialantic              Brevard County"/>
    <s v="Town of Indialantic"/>
    <m/>
    <m/>
    <s v="Natural Lands"/>
    <n v="0"/>
    <n v="1"/>
    <n v="1.433232762634E-2"/>
    <n v="2.10607609545E-3"/>
    <n v="5.7706443157162397"/>
    <m/>
    <n v="-1"/>
    <n v="-1"/>
    <n v="-1"/>
    <n v="-1"/>
    <n v="0"/>
    <m/>
    <m/>
    <s v="North IRL B"/>
    <n v="-1"/>
    <m/>
    <m/>
    <n v="579"/>
    <x v="0"/>
    <m/>
    <x v="0"/>
    <n v="132.71029999999999"/>
    <n v="10.603165853946299"/>
    <n v="6.0673686144833496"/>
    <n v="4.6801656999999998E-3"/>
  </r>
  <r>
    <n v="550000"/>
    <n v="910000"/>
    <n v="910000"/>
    <x v="1"/>
    <x v="1"/>
    <s v="IR8-11"/>
    <s v="62-304.520 (6), F.A.C."/>
    <n v="0.36"/>
    <n v="0.48"/>
    <s v="Town of Indialantic"/>
    <n v="4.090716621E-5"/>
    <n v="3848.9451513950498"/>
    <n v="9.5594772277647202"/>
    <n v="1.40472552674869"/>
    <n v="3.9105112391999997E-4"/>
    <n v="5.7463340609999998E-5"/>
    <n v="0.15744943907593001"/>
    <n v="1210"/>
    <s v="Fixed Single Family Units"/>
    <n v="1210"/>
    <s v="Town of Indialantic              Brevard County"/>
    <s v="Town of Indialantic"/>
    <m/>
    <m/>
    <m/>
    <n v="0"/>
    <n v="1"/>
    <n v="3.9105112391999997E-4"/>
    <n v="5.7463340609999998E-5"/>
    <n v="0.15744943907646999"/>
    <m/>
    <n v="-1"/>
    <n v="-1"/>
    <n v="-1"/>
    <n v="-1"/>
    <n v="0"/>
    <m/>
    <m/>
    <s v="North IRL B"/>
    <n v="-1"/>
    <m/>
    <m/>
    <n v="579"/>
    <x v="0"/>
    <m/>
    <x v="0"/>
    <n v="132.71029999999999"/>
    <n v="2.4019486517942599"/>
    <n v="0.16554542833611"/>
    <n v="1.2769619999999999E-4"/>
  </r>
  <r>
    <n v="550000"/>
    <n v="910000"/>
    <n v="910000"/>
    <x v="1"/>
    <x v="1"/>
    <s v="IR8-11"/>
    <s v="62-304.520 (6), F.A.C."/>
    <n v="0.36"/>
    <n v="0.48"/>
    <s v="Town of Indialantic"/>
    <n v="5.28184761884E-2"/>
    <n v="3848.9451513950498"/>
    <n v="9.5594772277647202"/>
    <n v="1.40472552674869"/>
    <n v="0.50491702032830998"/>
    <n v="7.4195461785819997E-2"/>
    <n v="203.29541782944401"/>
    <n v="1210"/>
    <s v="Fixed Single Family Units"/>
    <n v="1210"/>
    <s v="Town of Indialantic              Brevard County"/>
    <s v="Town of Indialantic"/>
    <m/>
    <m/>
    <m/>
    <n v="0"/>
    <n v="1"/>
    <n v="0.50491702032830998"/>
    <n v="7.4195461785819997E-2"/>
    <n v="203.295417829445"/>
    <m/>
    <n v="-1"/>
    <n v="-1"/>
    <n v="-1"/>
    <n v="-1"/>
    <n v="0"/>
    <m/>
    <m/>
    <s v="North IRL B"/>
    <n v="-1"/>
    <m/>
    <m/>
    <n v="579"/>
    <x v="0"/>
    <m/>
    <x v="0"/>
    <n v="132.71029999999999"/>
    <n v="69.314552089316706"/>
    <n v="213.74878958443699"/>
    <n v="0.1648786844"/>
  </r>
  <r>
    <n v="550000"/>
    <n v="910000"/>
    <n v="910000"/>
    <x v="1"/>
    <x v="1"/>
    <s v="IR8-11"/>
    <s v="62-304.520 (6), F.A.C."/>
    <n v="0.36"/>
    <n v="0.48"/>
    <s v="Town of Indialantic"/>
    <n v="0.22988406179859999"/>
    <n v="3848.9451513950498"/>
    <n v="9.5594772277647202"/>
    <n v="1.40472552674869"/>
    <n v="2.1975714537898199"/>
    <n v="0.32292400980116998"/>
    <n v="884.81114504274206"/>
    <n v="1210"/>
    <s v="Fixed Single Family Units"/>
    <n v="1210"/>
    <s v="Town of Indialantic              Brevard County"/>
    <s v="Town of Indialantic"/>
    <m/>
    <m/>
    <m/>
    <n v="0"/>
    <n v="1"/>
    <n v="2.1975714537898199"/>
    <n v="0.32292400980116998"/>
    <n v="884.81114504274206"/>
    <m/>
    <n v="-1"/>
    <n v="-1"/>
    <n v="-1"/>
    <n v="-1"/>
    <n v="0"/>
    <m/>
    <m/>
    <s v="North IRL B"/>
    <n v="-1"/>
    <m/>
    <m/>
    <n v="579"/>
    <x v="0"/>
    <m/>
    <x v="0"/>
    <n v="132.71029999999999"/>
    <n v="125.97840970414001"/>
    <n v="930.30779189708198"/>
    <n v="0.71760839009999999"/>
  </r>
  <r>
    <n v="550000"/>
    <n v="910000"/>
    <n v="910000"/>
    <x v="1"/>
    <x v="1"/>
    <s v="IR8-11"/>
    <s v="62-304.520 (6), F.A.C."/>
    <n v="0.36"/>
    <n v="0.48"/>
    <s v="Town of Indialantic"/>
    <n v="9.0467294199859993E-2"/>
    <n v="3848.9451513950498"/>
    <n v="9.5594772277647202"/>
    <n v="1.40472552674869"/>
    <n v="0.86482003876110003"/>
    <n v="0.12708171749843"/>
    <n v="348.20365337039999"/>
    <n v="1210"/>
    <s v="Fixed Single Family Units"/>
    <n v="1210"/>
    <s v="Town of Indialantic              Brevard County"/>
    <s v="Town of Indialantic"/>
    <m/>
    <m/>
    <m/>
    <n v="0"/>
    <n v="1"/>
    <n v="0.86482003876110003"/>
    <n v="0.12708171749843"/>
    <n v="348.20365337039999"/>
    <m/>
    <n v="-1"/>
    <n v="-1"/>
    <n v="-1"/>
    <n v="-1"/>
    <n v="0"/>
    <m/>
    <m/>
    <s v="North IRL B"/>
    <n v="-1"/>
    <m/>
    <m/>
    <n v="579"/>
    <x v="0"/>
    <m/>
    <x v="0"/>
    <n v="132.71029999999999"/>
    <n v="86.480496015009805"/>
    <n v="366.10815054987302"/>
    <n v="0.28240361180000001"/>
  </r>
  <r>
    <n v="550000"/>
    <n v="910000"/>
    <n v="910000"/>
    <x v="1"/>
    <x v="1"/>
    <s v="IR8-11"/>
    <s v="62-304.520 (6), F.A.C."/>
    <n v="0.36"/>
    <n v="0.48"/>
    <s v="Town of Indialantic"/>
    <n v="6.3040930031299999E-3"/>
    <n v="3848.9451513950498"/>
    <n v="9.5594772277647202"/>
    <n v="1.40472552674869"/>
    <n v="6.0263833505169999E-2"/>
    <n v="8.8555203645E-3"/>
    <n v="24.264108198356102"/>
    <n v="1210"/>
    <s v="Fixed Single Family Units"/>
    <n v="1210"/>
    <s v="Town of Indialantic              Brevard County"/>
    <s v="Town of Indialantic"/>
    <m/>
    <m/>
    <m/>
    <n v="0"/>
    <n v="1"/>
    <n v="6.0263833505169999E-2"/>
    <n v="8.8555203645E-3"/>
    <n v="24.264108198357398"/>
    <m/>
    <n v="-1"/>
    <n v="-1"/>
    <n v="-1"/>
    <n v="-1"/>
    <n v="0"/>
    <m/>
    <m/>
    <s v="North IRL B"/>
    <n v="-1"/>
    <m/>
    <m/>
    <n v="579"/>
    <x v="0"/>
    <m/>
    <x v="0"/>
    <n v="132.71029999999999"/>
    <n v="29.829731624847501"/>
    <n v="25.511759257141101"/>
    <n v="1.9678919900000001E-2"/>
  </r>
  <r>
    <n v="550000"/>
    <n v="910000"/>
    <n v="910000"/>
    <x v="1"/>
    <x v="1"/>
    <s v="IR8-11"/>
    <s v="62-304.520 (6), F.A.C."/>
    <n v="0.36"/>
    <n v="0.48"/>
    <s v="Town of Indialantic"/>
    <n v="3.1595679719380002E-2"/>
    <n v="3851.8267512140601"/>
    <n v="9.4702073399562607"/>
    <n v="1.34987138070108"/>
    <n v="0.29921763798945999"/>
    <n v="4.2650103807000003E-2"/>
    <n v="121.70108436593399"/>
    <n v="1200"/>
    <s v="Residential, Medium Density-Two-five dwellingunits per acre"/>
    <n v="1200"/>
    <s v="Town of Indialantic              Brevard County"/>
    <s v="Town of Indialantic"/>
    <m/>
    <m/>
    <m/>
    <n v="0"/>
    <n v="1"/>
    <n v="0.29921763798945999"/>
    <n v="4.2650103807000003E-2"/>
    <n v="121.70108436593399"/>
    <m/>
    <n v="-1"/>
    <n v="-1"/>
    <n v="-1"/>
    <n v="-1"/>
    <n v="0"/>
    <m/>
    <m/>
    <s v="North IRL B"/>
    <n v="-1"/>
    <m/>
    <m/>
    <n v="579"/>
    <x v="0"/>
    <m/>
    <x v="0"/>
    <n v="132.71029999999999"/>
    <n v="64.312940273127197"/>
    <n v="127.863179392502"/>
    <n v="9.8703231399999994E-2"/>
  </r>
  <r>
    <n v="550000"/>
    <n v="910000"/>
    <n v="910000"/>
    <x v="1"/>
    <x v="1"/>
    <s v="IR8-11"/>
    <s v="62-304.520 (6), F.A.C."/>
    <n v="0.36"/>
    <n v="0.48"/>
    <s v="Town of Indialantic"/>
    <n v="5.6358121202989997E-2"/>
    <n v="3851.8267512140601"/>
    <n v="9.4702073399562607"/>
    <n v="1.34987138070108"/>
    <n v="0.53372309308274002"/>
    <n v="7.6076214882000004E-2"/>
    <n v="217.08171889786101"/>
    <n v="1430"/>
    <s v="Professional Services"/>
    <n v="1430"/>
    <s v="Town of Indialantic              Brevard County"/>
    <s v="Town of Indialantic"/>
    <m/>
    <m/>
    <m/>
    <n v="0"/>
    <n v="1"/>
    <n v="0.53372309308274002"/>
    <n v="7.6076214882000004E-2"/>
    <n v="217.08171889785899"/>
    <m/>
    <n v="-1"/>
    <n v="-1"/>
    <n v="-1"/>
    <n v="-1"/>
    <n v="0"/>
    <m/>
    <m/>
    <s v="North IRL B"/>
    <n v="-1"/>
    <m/>
    <m/>
    <n v="579"/>
    <x v="0"/>
    <m/>
    <x v="0"/>
    <n v="132.71029999999999"/>
    <n v="64.828319036757193"/>
    <n v="228.073224744736"/>
    <n v="0.17605978820000001"/>
  </r>
  <r>
    <n v="550000"/>
    <n v="910000"/>
    <n v="910000"/>
    <x v="1"/>
    <x v="1"/>
    <s v="IR8-11"/>
    <s v="62-304.520 (6), F.A.C."/>
    <n v="0.36"/>
    <n v="0.48"/>
    <s v="Town of Indialantic"/>
    <n v="0.16827096375854"/>
    <n v="3851.8267512140601"/>
    <n v="9.4702073399562607"/>
    <n v="1.34987138070108"/>
    <n v="1.5935609160877"/>
    <n v="0.22714415818065001"/>
    <n v="648.15059965774401"/>
    <n v="1210"/>
    <s v="Fixed Single Family Units"/>
    <n v="1210"/>
    <s v="Town of Indialantic              Brevard County"/>
    <s v="Town of Indialantic"/>
    <m/>
    <m/>
    <m/>
    <n v="0"/>
    <n v="1"/>
    <n v="1.5935609160877"/>
    <n v="0.22714415818065001"/>
    <n v="648.15059965774401"/>
    <m/>
    <n v="-1"/>
    <n v="-1"/>
    <n v="-1"/>
    <n v="-1"/>
    <n v="0"/>
    <m/>
    <m/>
    <s v="North IRL B"/>
    <n v="-1"/>
    <m/>
    <m/>
    <n v="579"/>
    <x v="0"/>
    <m/>
    <x v="0"/>
    <n v="132.71029999999999"/>
    <n v="104.51037680411"/>
    <n v="680.96843038971497"/>
    <n v="0.52566958610000003"/>
  </r>
  <r>
    <n v="550000"/>
    <n v="910000"/>
    <n v="910000"/>
    <x v="1"/>
    <x v="1"/>
    <s v="IR8-11"/>
    <s v="62-304.520 (6), F.A.C."/>
    <n v="0.36"/>
    <n v="0.48"/>
    <s v="Town of Indialantic"/>
    <n v="0.14322864195853"/>
    <n v="3851.8267512140601"/>
    <n v="9.4702073399562607"/>
    <n v="1.34987138070108"/>
    <n v="1.3564049363677"/>
    <n v="0.19334024467651001"/>
    <n v="551.69191463595405"/>
    <n v="1750"/>
    <s v="Governmental"/>
    <n v="1750"/>
    <s v="Town of Indialantic              Brevard County"/>
    <s v="Town of Indialantic"/>
    <m/>
    <m/>
    <m/>
    <n v="0"/>
    <n v="1"/>
    <n v="1.3564049363677"/>
    <n v="0.19334024467651001"/>
    <n v="551.69191463595405"/>
    <m/>
    <n v="-1"/>
    <n v="-1"/>
    <n v="-1"/>
    <n v="-1"/>
    <n v="0"/>
    <m/>
    <m/>
    <s v="North IRL B"/>
    <n v="-1"/>
    <m/>
    <m/>
    <n v="579"/>
    <x v="0"/>
    <m/>
    <x v="0"/>
    <n v="132.71029999999999"/>
    <n v="99.994430703115398"/>
    <n v="579.62574958153505"/>
    <n v="0.44743869800000002"/>
  </r>
  <r>
    <n v="550000"/>
    <n v="910000"/>
    <n v="910000"/>
    <x v="1"/>
    <x v="1"/>
    <s v="IR8-11"/>
    <s v="62-304.520 (6), F.A.C."/>
    <n v="0.36"/>
    <n v="0.48"/>
    <s v="Town of Indialantic"/>
    <n v="0.11288481236582"/>
    <n v="3851.8267512140601"/>
    <n v="9.4702073399562607"/>
    <n v="1.34987138070108"/>
    <n v="1.0690425786364599"/>
    <n v="0.15237997752844001"/>
    <n v="434.81274007648"/>
    <n v="1210"/>
    <s v="Fixed Single Family Units"/>
    <n v="1210"/>
    <s v="Town of Indialantic              Brevard County"/>
    <s v="Town of Indialantic"/>
    <m/>
    <m/>
    <m/>
    <n v="0"/>
    <n v="1"/>
    <n v="1.0690425786364599"/>
    <n v="0.15237997752844001"/>
    <n v="434.81274007648"/>
    <m/>
    <n v="-1"/>
    <n v="-1"/>
    <n v="-1"/>
    <n v="-1"/>
    <n v="0"/>
    <m/>
    <m/>
    <s v="North IRL B"/>
    <n v="-1"/>
    <m/>
    <m/>
    <n v="579"/>
    <x v="0"/>
    <m/>
    <x v="0"/>
    <n v="132.71029999999999"/>
    <n v="93.706010125258601"/>
    <n v="456.82862791407302"/>
    <n v="0.35264618009999998"/>
  </r>
  <r>
    <n v="550000"/>
    <n v="910000"/>
    <n v="910000"/>
    <x v="1"/>
    <x v="1"/>
    <s v="IR8-11"/>
    <s v="62-304.520 (6), F.A.C."/>
    <n v="0.36"/>
    <n v="0.48"/>
    <s v="Town of Indialantic"/>
    <n v="0.10542546872123"/>
    <n v="3851.8267512140601"/>
    <n v="9.4702073399562607"/>
    <n v="1.34987138070108"/>
    <n v="0.99840104770216997"/>
    <n v="0.14231082302379"/>
    <n v="406.08064067973498"/>
    <n v="1210"/>
    <s v="Fixed Single Family Units"/>
    <n v="1210"/>
    <s v="Town of Indialantic              Brevard County"/>
    <s v="Town of Indialantic"/>
    <m/>
    <m/>
    <m/>
    <n v="0"/>
    <n v="1"/>
    <n v="0.99840104770216997"/>
    <n v="0.14231082302379"/>
    <n v="406.08064067973498"/>
    <m/>
    <n v="-1"/>
    <n v="-1"/>
    <n v="-1"/>
    <n v="-1"/>
    <n v="0"/>
    <m/>
    <m/>
    <s v="North IRL B"/>
    <n v="-1"/>
    <m/>
    <m/>
    <n v="579"/>
    <x v="0"/>
    <m/>
    <x v="0"/>
    <n v="132.71029999999999"/>
    <n v="89.9121619433364"/>
    <n v="426.64173517906102"/>
    <n v="0.32934358530000002"/>
  </r>
  <r>
    <n v="550000"/>
    <n v="910000"/>
    <n v="910000"/>
    <x v="1"/>
    <x v="1"/>
    <s v="IR8-11"/>
    <s v="62-304.520 (6), F.A.C."/>
    <n v="0.36"/>
    <n v="0.48"/>
    <s v="Town of Indialantic"/>
    <n v="5.7982429666E-4"/>
    <n v="3857.7690405397602"/>
    <n v="9.5843984281742092"/>
    <n v="1.40852464278414"/>
    <n v="5.5572670776100003E-3"/>
    <n v="8.1669681033999996E-4"/>
    <n v="2.2368282206424102"/>
    <n v="1200"/>
    <s v="Residential, Medium Density-Two-five dwellingunits per acre"/>
    <n v="1200"/>
    <s v="Town of Indialantic              Brevard County"/>
    <s v="Town of Indialantic"/>
    <m/>
    <m/>
    <m/>
    <n v="0"/>
    <n v="1"/>
    <n v="5.5572670776100003E-3"/>
    <n v="8.1669681033999996E-4"/>
    <n v="2.23682822064375"/>
    <m/>
    <n v="-1"/>
    <n v="-1"/>
    <n v="-1"/>
    <n v="-1"/>
    <n v="0"/>
    <m/>
    <m/>
    <s v="North IRL B"/>
    <n v="-1"/>
    <m/>
    <m/>
    <n v="579"/>
    <x v="0"/>
    <m/>
    <x v="0"/>
    <n v="132.71029999999999"/>
    <n v="8.7334343832761405"/>
    <n v="2.3464656788399099"/>
    <n v="1.8141348000000001E-3"/>
  </r>
  <r>
    <n v="550000"/>
    <n v="910000"/>
    <n v="910000"/>
    <x v="1"/>
    <x v="1"/>
    <s v="IR8-11"/>
    <s v="62-304.520 (6), F.A.C."/>
    <n v="0.36"/>
    <n v="0.48"/>
    <s v="Town of Indialantic"/>
    <n v="9.7115920748619994E-2"/>
    <n v="3857.7690405397602"/>
    <n v="9.5843984281742092"/>
    <n v="1.40852464278414"/>
    <n v="0.93079767817382997"/>
    <n v="0.13679016758111001"/>
    <n v="374.65079240756597"/>
    <n v="1210"/>
    <s v="Fixed Single Family Units"/>
    <n v="1210"/>
    <s v="Town of Indialantic              Brevard County"/>
    <s v="Town of Indialantic"/>
    <m/>
    <m/>
    <m/>
    <n v="0"/>
    <n v="1"/>
    <n v="0.93079767817382997"/>
    <n v="0.13679016758111001"/>
    <n v="374.65079240756597"/>
    <m/>
    <n v="-1"/>
    <n v="-1"/>
    <n v="-1"/>
    <n v="-1"/>
    <n v="0"/>
    <m/>
    <m/>
    <s v="North IRL B"/>
    <n v="-1"/>
    <m/>
    <m/>
    <n v="579"/>
    <x v="0"/>
    <m/>
    <x v="0"/>
    <n v="132.71029999999999"/>
    <n v="93.073267110619298"/>
    <n v="393.01418759887002"/>
    <n v="0.30385303520000001"/>
  </r>
  <r>
    <n v="550000"/>
    <n v="910000"/>
    <n v="910000"/>
    <x v="1"/>
    <x v="1"/>
    <s v="IR8-11"/>
    <s v="62-304.520 (6), F.A.C."/>
    <n v="0.36"/>
    <n v="0.48"/>
    <s v="Town of Indialantic"/>
    <n v="0.25833619098589999"/>
    <n v="3857.7690405397602"/>
    <n v="9.5843984281742092"/>
    <n v="1.40852464278414"/>
    <n v="2.4759969828258299"/>
    <n v="0.36387289112664001"/>
    <n v="996.60135963639596"/>
    <n v="1210"/>
    <s v="Fixed Single Family Units"/>
    <n v="1210"/>
    <s v="Town of Indialantic              Brevard County"/>
    <s v="Town of Indialantic"/>
    <m/>
    <m/>
    <m/>
    <n v="0"/>
    <n v="1"/>
    <n v="2.4759969828258299"/>
    <n v="0.36387289112664001"/>
    <n v="996.60135963639596"/>
    <m/>
    <n v="-1"/>
    <n v="-1"/>
    <n v="-1"/>
    <n v="-1"/>
    <n v="0"/>
    <m/>
    <m/>
    <s v="North IRL B"/>
    <n v="-1"/>
    <m/>
    <m/>
    <n v="579"/>
    <x v="0"/>
    <m/>
    <x v="0"/>
    <n v="132.71029999999999"/>
    <n v="148.05272639077199"/>
    <n v="1045.4494736296599"/>
    <n v="0.80827360879999999"/>
  </r>
  <r>
    <n v="550000"/>
    <n v="910000"/>
    <n v="910000"/>
    <x v="1"/>
    <x v="1"/>
    <s v="IR8-11"/>
    <s v="62-304.520 (6), F.A.C."/>
    <n v="0.36"/>
    <n v="0.48"/>
    <s v="Town of Indialantic"/>
    <n v="0.11946836344703"/>
    <n v="3857.7690405397602"/>
    <n v="9.5843984281742092"/>
    <n v="1.40852464278414"/>
    <n v="1.1450323948382899"/>
    <n v="0.16827413394824001"/>
    <n v="460.88135382991999"/>
    <n v="1210"/>
    <s v="Fixed Single Family Units"/>
    <n v="1210"/>
    <s v="Town of Indialantic              Brevard County"/>
    <s v="Town of Indialantic"/>
    <m/>
    <m/>
    <m/>
    <n v="0"/>
    <n v="1"/>
    <n v="1.1450323948382899"/>
    <n v="0.16827413394824001"/>
    <n v="460.88135382991999"/>
    <m/>
    <n v="-1"/>
    <n v="-1"/>
    <n v="-1"/>
    <n v="-1"/>
    <n v="0"/>
    <m/>
    <m/>
    <s v="North IRL B"/>
    <n v="-1"/>
    <m/>
    <m/>
    <n v="579"/>
    <x v="0"/>
    <m/>
    <x v="0"/>
    <n v="132.71029999999999"/>
    <n v="112.326897815058"/>
    <n v="483.47131388924498"/>
    <n v="0.37378860809999997"/>
  </r>
  <r>
    <n v="550000"/>
    <n v="910000"/>
    <n v="910000"/>
    <x v="1"/>
    <x v="1"/>
    <s v="IR8-11"/>
    <s v="62-304.520 (6), F.A.C."/>
    <n v="0.36"/>
    <n v="0.48"/>
    <s v="Town of Indialantic"/>
    <n v="9.3703497171389996E-2"/>
    <n v="3857.7690405397602"/>
    <n v="9.5843984281742092"/>
    <n v="1.40852464278414"/>
    <n v="0.89809165100392996"/>
    <n v="0.13198368488095999"/>
    <n v="361.486450378109"/>
    <n v="1210"/>
    <s v="Fixed Single Family Units"/>
    <n v="1210"/>
    <s v="Town of Indialantic              Brevard County"/>
    <s v="Town of Indialantic"/>
    <m/>
    <m/>
    <m/>
    <n v="0"/>
    <n v="1"/>
    <n v="0.89809165100392996"/>
    <n v="0.13198368488095999"/>
    <n v="361.48645037810797"/>
    <m/>
    <n v="-1"/>
    <n v="-1"/>
    <n v="-1"/>
    <n v="-1"/>
    <n v="0"/>
    <m/>
    <m/>
    <s v="North IRL B"/>
    <n v="-1"/>
    <m/>
    <m/>
    <n v="579"/>
    <x v="0"/>
    <m/>
    <x v="0"/>
    <n v="132.71029999999999"/>
    <n v="98.592541580349604"/>
    <n v="379.204599329394"/>
    <n v="0.29317635879999998"/>
  </r>
  <r>
    <n v="550000"/>
    <n v="910000"/>
    <n v="910000"/>
    <x v="1"/>
    <x v="1"/>
    <s v="IR8-11"/>
    <s v="62-304.520 (6), F.A.C."/>
    <n v="0.36"/>
    <n v="0.48"/>
    <s v="Town of Indialantic"/>
    <n v="4.8559657179369997E-2"/>
    <n v="3857.7690405397602"/>
    <n v="9.5843984281742092"/>
    <n v="1.40852464278414"/>
    <n v="0.46541510194270003"/>
    <n v="6.8397473782300003E-2"/>
    <n v="187.33194208582901"/>
    <n v="1210"/>
    <s v="Fixed Single Family Units"/>
    <n v="1210"/>
    <s v="Town of Indialantic              Brevard County"/>
    <s v="Town of Indialantic"/>
    <m/>
    <m/>
    <m/>
    <n v="0"/>
    <n v="1"/>
    <n v="0.46541510194270003"/>
    <n v="6.8397473782300003E-2"/>
    <n v="187.331942085827"/>
    <m/>
    <n v="-1"/>
    <n v="-1"/>
    <n v="-1"/>
    <n v="-1"/>
    <n v="0"/>
    <m/>
    <m/>
    <s v="North IRL B"/>
    <n v="-1"/>
    <m/>
    <m/>
    <n v="579"/>
    <x v="0"/>
    <m/>
    <x v="0"/>
    <n v="132.71029999999999"/>
    <n v="58.399888327361097"/>
    <n v="196.51396052590701"/>
    <n v="0.15193182650000001"/>
  </r>
  <r>
    <n v="550000"/>
    <n v="910000"/>
    <n v="910000"/>
    <x v="1"/>
    <x v="1"/>
    <s v="IR8-11"/>
    <s v="62-304.520 (6), F.A.C."/>
    <n v="0.36"/>
    <n v="0.48"/>
    <s v="Town of Indialantic"/>
    <n v="0.10012280719140999"/>
    <n v="3852.5613756480502"/>
    <n v="9.5721902021983691"/>
    <n v="1.40675540321621"/>
    <n v="0.95839455401426998"/>
    <n v="0.14084830000170001"/>
    <n v="385.72925980711"/>
    <n v="1200"/>
    <s v="Residential, Medium Density-Two-five dwellingunits per acre"/>
    <n v="1200"/>
    <s v="Town of Indialantic              Brevard County"/>
    <s v="Town of Indialantic"/>
    <m/>
    <m/>
    <m/>
    <n v="0"/>
    <n v="1"/>
    <n v="0.95839455401426998"/>
    <n v="0.14084830000170001"/>
    <n v="385.72925980711"/>
    <m/>
    <n v="-1"/>
    <n v="-1"/>
    <n v="-1"/>
    <n v="-1"/>
    <n v="0"/>
    <m/>
    <m/>
    <s v="North IRL B"/>
    <n v="-1"/>
    <m/>
    <m/>
    <n v="579"/>
    <x v="0"/>
    <m/>
    <x v="0"/>
    <n v="132.71029999999999"/>
    <n v="153.20855475653599"/>
    <n v="405.18262531130199"/>
    <n v="0.31283800470000001"/>
  </r>
  <r>
    <n v="550000"/>
    <n v="910000"/>
    <n v="910000"/>
    <x v="1"/>
    <x v="1"/>
    <s v="IR8-11"/>
    <s v="62-304.520 (6), F.A.C."/>
    <n v="0.36"/>
    <n v="0.48"/>
    <s v="Town of Indialantic"/>
    <n v="1.5722834144300001E-2"/>
    <n v="3852.5613756480502"/>
    <n v="9.5721902021983691"/>
    <n v="1.40675540321621"/>
    <n v="0.15050195894689999"/>
    <n v="2.2118181886369999E-2"/>
    <n v="60.573183540069799"/>
    <n v="1210"/>
    <s v="Fixed Single Family Units"/>
    <n v="1210"/>
    <s v="Town of Indialantic              Brevard County"/>
    <s v="Town of Indialantic"/>
    <m/>
    <m/>
    <m/>
    <n v="0"/>
    <n v="1"/>
    <n v="0.15050195894689999"/>
    <n v="2.2118181886369999E-2"/>
    <n v="60.573183540069003"/>
    <m/>
    <n v="-1"/>
    <n v="-1"/>
    <n v="-1"/>
    <n v="-1"/>
    <n v="0"/>
    <m/>
    <m/>
    <s v="North IRL B"/>
    <n v="-1"/>
    <m/>
    <m/>
    <n v="579"/>
    <x v="0"/>
    <m/>
    <x v="0"/>
    <n v="132.71029999999999"/>
    <n v="42.710513530782201"/>
    <n v="63.628052335209901"/>
    <n v="4.9126669499999998E-2"/>
  </r>
  <r>
    <n v="550000"/>
    <n v="910000"/>
    <n v="910000"/>
    <x v="1"/>
    <x v="1"/>
    <s v="IR8-11"/>
    <s v="62-304.520 (6), F.A.C."/>
    <n v="0.36"/>
    <n v="0.48"/>
    <s v="Town of Indialantic"/>
    <n v="0.10352894583942999"/>
    <n v="3852.5613756480502"/>
    <n v="9.5721902021983691"/>
    <n v="1.40675540321621"/>
    <n v="0.99099876100812001"/>
    <n v="0.14563990394889001"/>
    <n v="398.85161800255003"/>
    <n v="1210"/>
    <s v="Fixed Single Family Units"/>
    <n v="1210"/>
    <s v="Town of Indialantic              Brevard County"/>
    <s v="Town of Indialantic"/>
    <m/>
    <m/>
    <m/>
    <n v="0"/>
    <n v="1"/>
    <n v="0.99099876100812001"/>
    <n v="0.14563990394889001"/>
    <n v="398.85161800255003"/>
    <m/>
    <n v="-1"/>
    <n v="-1"/>
    <n v="-1"/>
    <n v="-1"/>
    <n v="0"/>
    <m/>
    <m/>
    <s v="North IRL B"/>
    <n v="-1"/>
    <m/>
    <m/>
    <n v="579"/>
    <x v="0"/>
    <m/>
    <x v="0"/>
    <n v="132.71029999999999"/>
    <n v="103.221546631908"/>
    <n v="418.96677937460299"/>
    <n v="0.32348063100000002"/>
  </r>
  <r>
    <n v="550000"/>
    <n v="910000"/>
    <n v="910000"/>
    <x v="1"/>
    <x v="1"/>
    <s v="IR8-11"/>
    <s v="62-304.520 (6), F.A.C."/>
    <n v="0.36"/>
    <n v="0.48"/>
    <s v="Town of Indialantic"/>
    <n v="0.30004259810207001"/>
    <n v="3852.5613756480502"/>
    <n v="9.5721902021983691"/>
    <n v="1.40675540321621"/>
    <n v="2.87206481779483"/>
    <n v="0.42208654607511997"/>
    <n v="1155.9325244971401"/>
    <n v="1210"/>
    <s v="Fixed Single Family Units"/>
    <n v="1210"/>
    <s v="Town of Indialantic              Brevard County"/>
    <s v="Town of Indialantic"/>
    <m/>
    <m/>
    <m/>
    <n v="0"/>
    <n v="1"/>
    <n v="2.87206481779483"/>
    <n v="0.42208654607511997"/>
    <n v="1155.9325244971401"/>
    <m/>
    <n v="-1"/>
    <n v="-1"/>
    <n v="-1"/>
    <n v="-1"/>
    <n v="0"/>
    <m/>
    <m/>
    <s v="North IRL B"/>
    <n v="-1"/>
    <m/>
    <m/>
    <n v="579"/>
    <x v="0"/>
    <m/>
    <x v="0"/>
    <n v="132.71029999999999"/>
    <n v="138.019040248072"/>
    <n v="1214.2293151229701"/>
    <n v="0.93749596469999996"/>
  </r>
  <r>
    <n v="550000"/>
    <n v="910000"/>
    <n v="910000"/>
    <x v="1"/>
    <x v="1"/>
    <s v="IR8-11"/>
    <s v="62-304.520 (6), F.A.C."/>
    <n v="0.36"/>
    <n v="0.48"/>
    <s v="Town of Indialantic"/>
    <n v="9.8346268390680003E-2"/>
    <n v="3852.5613756480502"/>
    <n v="9.5721902021983691"/>
    <n v="1.40675540321621"/>
    <n v="0.94138918671206995"/>
    <n v="0.13834914444474"/>
    <n v="378.88503504106501"/>
    <n v="1210"/>
    <s v="Fixed Single Family Units"/>
    <n v="1210"/>
    <s v="Town of Indialantic              Brevard County"/>
    <s v="Town of Indialantic"/>
    <m/>
    <m/>
    <m/>
    <n v="0"/>
    <n v="1"/>
    <n v="0.94138918671206995"/>
    <n v="0.13834914444474"/>
    <n v="378.88503504106598"/>
    <m/>
    <n v="-1"/>
    <n v="-1"/>
    <n v="-1"/>
    <n v="-1"/>
    <n v="0"/>
    <m/>
    <m/>
    <s v="North IRL B"/>
    <n v="-1"/>
    <m/>
    <m/>
    <n v="579"/>
    <x v="0"/>
    <m/>
    <x v="0"/>
    <n v="132.71029999999999"/>
    <n v="88.659018450426402"/>
    <n v="397.99322785591397"/>
    <n v="0.30728713299999999"/>
  </r>
  <r>
    <n v="550000"/>
    <n v="910000"/>
    <n v="910000"/>
    <x v="1"/>
    <x v="1"/>
    <s v="IR8-11"/>
    <s v="62-304.520 (6), F.A.C."/>
    <n v="0.36"/>
    <n v="0.48"/>
    <s v="Town of Indialantic"/>
    <n v="0.13147024538853"/>
    <n v="3858.6945977180299"/>
    <n v="9.5865176976162907"/>
    <n v="1.4088299470136401"/>
    <n v="1.26034183412715"/>
    <n v="0.18521921884459999"/>
    <n v="507.30352564140799"/>
    <n v="1200"/>
    <s v="Residential, Medium Density-Two-five dwellingunits per acre"/>
    <n v="1200"/>
    <s v="Town of Indialantic              Brevard County"/>
    <s v="Town of Indialantic"/>
    <m/>
    <m/>
    <m/>
    <n v="0"/>
    <n v="1"/>
    <n v="1.26034183412715"/>
    <n v="0.18521921884459999"/>
    <n v="507.30352564140799"/>
    <m/>
    <n v="-1"/>
    <n v="-1"/>
    <n v="-1"/>
    <n v="-1"/>
    <n v="0"/>
    <m/>
    <m/>
    <s v="North IRL B"/>
    <n v="-1"/>
    <m/>
    <m/>
    <n v="579"/>
    <x v="0"/>
    <m/>
    <x v="0"/>
    <n v="132.71029999999999"/>
    <n v="122.934272375579"/>
    <n v="532.04120690509899"/>
    <n v="0.41143838249999998"/>
  </r>
  <r>
    <n v="550000"/>
    <n v="910000"/>
    <n v="910000"/>
    <x v="1"/>
    <x v="1"/>
    <s v="IR8-11"/>
    <s v="62-304.520 (6), F.A.C."/>
    <n v="0.36"/>
    <n v="0.48"/>
    <s v="Town of Indialantic"/>
    <n v="1.316423069399E-2"/>
    <n v="3858.6945977180299"/>
    <n v="9.5865176976162907"/>
    <n v="1.4088299470136401"/>
    <n v="0.12619913052344001"/>
    <n v="1.8546162431089998E-2"/>
    <n v="50.796745862016998"/>
    <n v="1210"/>
    <s v="Fixed Single Family Units"/>
    <n v="1210"/>
    <s v="Town of Indialantic              Brevard County"/>
    <s v="Town of Indialantic"/>
    <m/>
    <m/>
    <m/>
    <n v="0"/>
    <n v="1"/>
    <n v="0.12619913052344001"/>
    <n v="1.8546162431089998E-2"/>
    <n v="50.796745862018199"/>
    <m/>
    <n v="-1"/>
    <n v="-1"/>
    <n v="-1"/>
    <n v="-1"/>
    <n v="0"/>
    <m/>
    <m/>
    <s v="North IRL B"/>
    <n v="-1"/>
    <m/>
    <m/>
    <n v="579"/>
    <x v="0"/>
    <m/>
    <x v="0"/>
    <n v="132.71029999999999"/>
    <n v="31.925074594282702"/>
    <n v="53.273751529933698"/>
    <n v="4.11976852E-2"/>
  </r>
  <r>
    <n v="550000"/>
    <n v="910000"/>
    <n v="910000"/>
    <x v="1"/>
    <x v="1"/>
    <s v="IR8-11"/>
    <s v="62-304.520 (6), F.A.C."/>
    <n v="0.36"/>
    <n v="0.48"/>
    <s v="Town of Indialantic"/>
    <n v="3.1230107279599999E-3"/>
    <n v="3858.6945977180299"/>
    <n v="9.5865176976162907"/>
    <n v="1.4088299470136401"/>
    <n v="2.993879761347E-2"/>
    <n v="4.3997910384000003E-3"/>
    <n v="12.0507446246101"/>
    <n v="1210"/>
    <s v="Fixed Single Family Units"/>
    <n v="1210"/>
    <s v="Town of Indialantic              Brevard County"/>
    <s v="Town of Indialantic"/>
    <m/>
    <m/>
    <m/>
    <n v="0"/>
    <n v="1"/>
    <n v="2.993879761347E-2"/>
    <n v="4.3997910384000003E-3"/>
    <n v="12.050744624611101"/>
    <m/>
    <n v="-1"/>
    <n v="-1"/>
    <n v="-1"/>
    <n v="-1"/>
    <n v="0"/>
    <m/>
    <m/>
    <s v="North IRL B"/>
    <n v="-1"/>
    <m/>
    <m/>
    <n v="579"/>
    <x v="0"/>
    <m/>
    <x v="0"/>
    <n v="132.71029999999999"/>
    <n v="20.142159709249501"/>
    <n v="12.6383760216862"/>
    <n v="9.7735154999999997E-3"/>
  </r>
  <r>
    <n v="550000"/>
    <n v="910000"/>
    <n v="910000"/>
    <x v="1"/>
    <x v="1"/>
    <s v="IR8-11"/>
    <s v="62-304.520 (6), F.A.C."/>
    <n v="0.36"/>
    <n v="0.48"/>
    <s v="Town of Indialantic"/>
    <n v="1.77911446832E-3"/>
    <n v="3858.6945977180299"/>
    <n v="9.5865176976162907"/>
    <n v="1.4088299470136401"/>
    <n v="1.7055512336690001E-2"/>
    <n v="2.5064697421399999E-3"/>
    <n v="6.86505938765153"/>
    <n v="1210"/>
    <s v="Fixed Single Family Units"/>
    <n v="1210"/>
    <s v="Town of Indialantic              Brevard County"/>
    <s v="Town of Indialantic"/>
    <m/>
    <m/>
    <m/>
    <n v="0"/>
    <n v="1"/>
    <n v="1.7055512336690001E-2"/>
    <n v="2.5064697421399999E-3"/>
    <n v="6.86505938764983"/>
    <m/>
    <n v="-1"/>
    <n v="-1"/>
    <n v="-1"/>
    <n v="-1"/>
    <n v="0"/>
    <m/>
    <m/>
    <s v="North IRL B"/>
    <n v="-1"/>
    <m/>
    <m/>
    <n v="579"/>
    <x v="0"/>
    <m/>
    <x v="0"/>
    <n v="132.71029999999999"/>
    <n v="15.1709039630019"/>
    <n v="7.1998208123280696"/>
    <n v="5.5677692000000003E-3"/>
  </r>
  <r>
    <n v="550000"/>
    <n v="910000"/>
    <n v="910000"/>
    <x v="1"/>
    <x v="1"/>
    <s v="IR8-11"/>
    <s v="62-304.520 (6), F.A.C."/>
    <n v="0.36"/>
    <n v="0.48"/>
    <s v="Town of Indialantic"/>
    <n v="2.9735385091689999E-2"/>
    <n v="3858.6945977180299"/>
    <n v="9.5865176976162907"/>
    <n v="1.4088299470136401"/>
    <n v="0.28505879542700002"/>
    <n v="4.1892101003160001E-2"/>
    <n v="114.739769814404"/>
    <n v="1210"/>
    <s v="Fixed Single Family Units"/>
    <n v="1210"/>
    <s v="Town of Indialantic              Brevard County"/>
    <s v="Town of Indialantic"/>
    <m/>
    <m/>
    <m/>
    <n v="0"/>
    <n v="1"/>
    <n v="0.28505879542700002"/>
    <n v="4.1892101003160001E-2"/>
    <n v="114.739769814402"/>
    <m/>
    <n v="-1"/>
    <n v="-1"/>
    <n v="-1"/>
    <n v="-1"/>
    <n v="0"/>
    <m/>
    <m/>
    <s v="North IRL B"/>
    <n v="-1"/>
    <m/>
    <m/>
    <n v="579"/>
    <x v="0"/>
    <m/>
    <x v="0"/>
    <n v="132.71029999999999"/>
    <n v="64.490108034635497"/>
    <n v="120.334834130877"/>
    <n v="9.3057396400000006E-2"/>
  </r>
  <r>
    <n v="550000"/>
    <n v="910000"/>
    <n v="910000"/>
    <x v="1"/>
    <x v="1"/>
    <s v="IR8-11"/>
    <s v="62-304.520 (6), F.A.C."/>
    <n v="0.36"/>
    <n v="0.48"/>
    <s v="Town of Indialantic"/>
    <n v="0.29433107031935002"/>
    <n v="3858.6945977180299"/>
    <n v="9.5865176976162907"/>
    <n v="1.4088299470136401"/>
    <n v="2.82161001457483"/>
    <n v="0.41466242620248001"/>
    <n v="1135.73371098185"/>
    <n v="1210"/>
    <s v="Fixed Single Family Units"/>
    <n v="1210"/>
    <s v="Town of Indialantic              Brevard County"/>
    <s v="Town of Indialantic"/>
    <m/>
    <m/>
    <m/>
    <n v="0"/>
    <n v="1"/>
    <n v="2.82161001457483"/>
    <n v="0.41466242620248001"/>
    <n v="1135.73371098185"/>
    <m/>
    <n v="-1"/>
    <n v="-1"/>
    <n v="-1"/>
    <n v="-1"/>
    <n v="0"/>
    <m/>
    <m/>
    <s v="North IRL B"/>
    <n v="-1"/>
    <m/>
    <m/>
    <n v="579"/>
    <x v="0"/>
    <m/>
    <x v="0"/>
    <n v="132.71029999999999"/>
    <n v="135.216738292656"/>
    <n v="1191.11558223374"/>
    <n v="0.92111412079999999"/>
  </r>
  <r>
    <n v="550000"/>
    <n v="910000"/>
    <n v="910000"/>
    <x v="1"/>
    <x v="1"/>
    <s v="IR8-11"/>
    <s v="62-304.520 (6), F.A.C."/>
    <n v="0.36"/>
    <n v="0.48"/>
    <s v="Town of Indialantic"/>
    <n v="0.14416039674789999"/>
    <n v="3858.6945977180299"/>
    <n v="9.5865176976162907"/>
    <n v="1.4088299470136401"/>
    <n v="1.3819961947192101"/>
    <n v="0.20309748411181999"/>
    <n v="556.27094413604505"/>
    <n v="1210"/>
    <s v="Fixed Single Family Units"/>
    <n v="1210"/>
    <s v="Town of Indialantic              Brevard County"/>
    <s v="Town of Indialantic"/>
    <m/>
    <m/>
    <m/>
    <n v="0"/>
    <n v="1"/>
    <n v="1.3819961947192101"/>
    <n v="0.20309748411181999"/>
    <n v="556.27094413604505"/>
    <m/>
    <n v="-1"/>
    <n v="-1"/>
    <n v="-1"/>
    <n v="-1"/>
    <n v="0"/>
    <m/>
    <m/>
    <s v="North IRL B"/>
    <n v="-1"/>
    <m/>
    <m/>
    <n v="579"/>
    <x v="0"/>
    <m/>
    <x v="0"/>
    <n v="132.71029999999999"/>
    <n v="102.38341432227899"/>
    <n v="583.39642743500804"/>
    <n v="0.45115242830000002"/>
  </r>
  <r>
    <n v="550000"/>
    <n v="910000"/>
    <n v="910000"/>
    <x v="1"/>
    <x v="1"/>
    <s v="IR8-11"/>
    <s v="62-304.520 (6), F.A.C."/>
    <n v="0.36"/>
    <n v="0.48"/>
    <s v="Town of Indialantic"/>
    <n v="0.29940979421186997"/>
    <n v="3955.91651574661"/>
    <n v="10.6903894198981"/>
    <n v="1.4359943084946201"/>
    <n v="3.2008072962564702"/>
    <n v="0.42995076039579"/>
    <n v="1184.4401498990401"/>
    <n v="1400"/>
    <s v="Commercial and Services"/>
    <n v="1400"/>
    <s v="Town of Indialantic              Brevard County"/>
    <s v="Town of Indialantic"/>
    <m/>
    <m/>
    <m/>
    <n v="0"/>
    <n v="1"/>
    <n v="3.2008072962564702"/>
    <n v="0.42995076039579"/>
    <n v="1184.4401498990401"/>
    <m/>
    <n v="-1"/>
    <n v="-1"/>
    <n v="-1"/>
    <n v="-1"/>
    <n v="0"/>
    <m/>
    <m/>
    <s v="North IRL B"/>
    <n v="-1"/>
    <m/>
    <m/>
    <n v="579"/>
    <x v="0"/>
    <m/>
    <x v="0"/>
    <n v="132.71029999999999"/>
    <n v="185.448850971659"/>
    <n v="1211.6684486357699"/>
    <n v="0.96061650440000002"/>
  </r>
  <r>
    <n v="550000"/>
    <n v="910000"/>
    <n v="910000"/>
    <x v="1"/>
    <x v="1"/>
    <s v="IR8-11"/>
    <s v="62-304.520 (6), F.A.C."/>
    <n v="0.36"/>
    <n v="0.48"/>
    <s v="Town of Indialantic"/>
    <n v="4.9134577986010002E-2"/>
    <n v="3955.91651574661"/>
    <n v="10.6903894198981"/>
    <n v="1.4359943084946201"/>
    <n v="0.52526777265286995"/>
    <n v="7.0556974338200004E-2"/>
    <n v="194.37228854912399"/>
    <n v="1200"/>
    <s v="Residential, Medium Density-Two-five dwellingunits per acre"/>
    <n v="1200"/>
    <s v="Town of Indialantic              Brevard County"/>
    <s v="Town of Indialantic"/>
    <m/>
    <m/>
    <m/>
    <n v="0"/>
    <n v="1"/>
    <n v="0.52526777265286995"/>
    <n v="7.0556974338200004E-2"/>
    <n v="194.37228854912499"/>
    <m/>
    <n v="-1"/>
    <n v="-1"/>
    <n v="-1"/>
    <n v="-1"/>
    <n v="0"/>
    <m/>
    <m/>
    <s v="North IRL B"/>
    <n v="-1"/>
    <m/>
    <m/>
    <n v="579"/>
    <x v="0"/>
    <m/>
    <x v="0"/>
    <n v="132.71029999999999"/>
    <n v="97.0226257990021"/>
    <n v="198.84058248462699"/>
    <n v="0.1576417588"/>
  </r>
  <r>
    <n v="550000"/>
    <n v="910000"/>
    <n v="910000"/>
    <x v="1"/>
    <x v="1"/>
    <s v="IR8-11"/>
    <s v="62-304.520 (6), F.A.C."/>
    <n v="0.36"/>
    <n v="0.48"/>
    <s v="Town of Indialantic"/>
    <n v="1.402801755391E-2"/>
    <n v="3955.91651574661"/>
    <n v="10.6903894198981"/>
    <n v="1.4359943084946201"/>
    <n v="0.14996497044050999"/>
    <n v="2.014415336688E-2"/>
    <n v="55.493666324715797"/>
    <n v="1410"/>
    <s v="Retail Sales and Services"/>
    <n v="1410"/>
    <s v="Town of Indialantic              Brevard County"/>
    <s v="Town of Indialantic"/>
    <m/>
    <m/>
    <m/>
    <n v="0"/>
    <n v="1"/>
    <n v="0.14996497044050999"/>
    <n v="2.014415336688E-2"/>
    <n v="55.493666324717303"/>
    <m/>
    <n v="-1"/>
    <n v="-1"/>
    <n v="-1"/>
    <n v="-1"/>
    <n v="0"/>
    <m/>
    <m/>
    <s v="North IRL B"/>
    <n v="-1"/>
    <m/>
    <m/>
    <n v="579"/>
    <x v="0"/>
    <m/>
    <x v="0"/>
    <n v="132.71029999999999"/>
    <n v="43.095883522808897"/>
    <n v="56.769372931602298"/>
    <n v="4.5007028599999999E-2"/>
  </r>
  <r>
    <n v="550000"/>
    <n v="910000"/>
    <n v="910000"/>
    <x v="1"/>
    <x v="1"/>
    <s v="IR8-11"/>
    <s v="62-304.520 (6), F.A.C."/>
    <n v="0.36"/>
    <n v="0.48"/>
    <s v="Town of Indialantic"/>
    <n v="1.5480071658069999E-2"/>
    <n v="3955.91651574661"/>
    <n v="10.6903894198981"/>
    <n v="1.4359943084946201"/>
    <n v="0.1654879942727"/>
    <n v="2.2229294796070002E-2"/>
    <n v="61.237871137104101"/>
    <n v="1430"/>
    <s v="Professional Services"/>
    <n v="1430"/>
    <s v="Town of Indialantic              Brevard County"/>
    <s v="Town of Indialantic"/>
    <m/>
    <m/>
    <m/>
    <n v="0"/>
    <n v="1"/>
    <n v="0.1654879942727"/>
    <n v="2.2229294796070002E-2"/>
    <n v="61.237871137105699"/>
    <m/>
    <n v="-1"/>
    <n v="-1"/>
    <n v="-1"/>
    <n v="-1"/>
    <n v="0"/>
    <m/>
    <m/>
    <s v="North IRL B"/>
    <n v="-1"/>
    <m/>
    <m/>
    <n v="579"/>
    <x v="0"/>
    <m/>
    <x v="0"/>
    <n v="132.71029999999999"/>
    <n v="41.019647326453999"/>
    <n v="62.645627408678301"/>
    <n v="4.9665751100000002E-2"/>
  </r>
  <r>
    <n v="550000"/>
    <n v="910000"/>
    <n v="910000"/>
    <x v="1"/>
    <x v="1"/>
    <s v="IR8-11"/>
    <s v="62-304.520 (6), F.A.C."/>
    <n v="0.36"/>
    <n v="0.48"/>
    <s v="Town of Indialantic"/>
    <n v="1.088774920503E-2"/>
    <n v="3955.91651574661"/>
    <n v="10.6903894198981"/>
    <n v="1.4359943084946201"/>
    <n v="0.116394278908"/>
    <n v="1.5634745890740001E-2"/>
    <n v="43.071026899501"/>
    <n v="1430"/>
    <s v="Professional Services"/>
    <n v="1430"/>
    <s v="Town of Indialantic              Brevard County"/>
    <s v="Town of Indialantic"/>
    <m/>
    <m/>
    <m/>
    <n v="0"/>
    <n v="1"/>
    <n v="0.116394278908"/>
    <n v="1.5634745890740001E-2"/>
    <n v="43.071026899502201"/>
    <m/>
    <n v="-1"/>
    <n v="-1"/>
    <n v="-1"/>
    <n v="-1"/>
    <n v="0"/>
    <m/>
    <m/>
    <s v="North IRL B"/>
    <n v="-1"/>
    <m/>
    <m/>
    <n v="579"/>
    <x v="0"/>
    <m/>
    <x v="0"/>
    <n v="132.71029999999999"/>
    <n v="38.145219973365101"/>
    <n v="44.061157795873399"/>
    <n v="3.4931895300000002E-2"/>
  </r>
  <r>
    <n v="550000"/>
    <n v="910000"/>
    <n v="910000"/>
    <x v="1"/>
    <x v="1"/>
    <s v="IR8-11"/>
    <s v="62-304.520 (6), F.A.C."/>
    <n v="0.36"/>
    <n v="0.48"/>
    <s v="Town of Indialantic"/>
    <n v="1.392632713445E-2"/>
    <n v="3955.91651574661"/>
    <n v="10.6903894198981"/>
    <n v="1.4359943084946201"/>
    <n v="0.14887786025617999"/>
    <n v="1.99981265033E-2"/>
    <n v="55.091387514868899"/>
    <n v="1410"/>
    <s v="Retail Sales and Services"/>
    <n v="1410"/>
    <s v="Town of Indialantic              Brevard County"/>
    <s v="Town of Indialantic"/>
    <m/>
    <m/>
    <m/>
    <n v="0"/>
    <n v="1"/>
    <n v="0.14887786025617999"/>
    <n v="1.99981265033E-2"/>
    <n v="55.091387514869297"/>
    <m/>
    <n v="-1"/>
    <n v="-1"/>
    <n v="-1"/>
    <n v="-1"/>
    <n v="0"/>
    <m/>
    <m/>
    <s v="North IRL B"/>
    <n v="-1"/>
    <m/>
    <m/>
    <n v="579"/>
    <x v="0"/>
    <m/>
    <x v="0"/>
    <n v="132.71029999999999"/>
    <n v="30.461770738520102"/>
    <n v="56.357846404500897"/>
    <n v="4.4680768500000002E-2"/>
  </r>
  <r>
    <n v="550000"/>
    <n v="910000"/>
    <n v="910000"/>
    <x v="1"/>
    <x v="1"/>
    <s v="IR8-11"/>
    <s v="62-304.520 (6), F.A.C."/>
    <n v="0.36"/>
    <n v="0.48"/>
    <s v="Town of Indialantic"/>
    <n v="0.21228542565974001"/>
    <n v="3955.91651574661"/>
    <n v="10.6903894198981"/>
    <n v="1.4359943084946201"/>
    <n v="2.2694138684715002"/>
    <n v="0.30484066302375001"/>
    <n v="839.78342141968096"/>
    <n v="1430"/>
    <s v="Professional Services"/>
    <n v="1430"/>
    <s v="Town of Indialantic              Brevard County"/>
    <s v="Town of Indialantic"/>
    <m/>
    <m/>
    <m/>
    <n v="0"/>
    <n v="1"/>
    <n v="2.2694138684715002"/>
    <n v="0.30484066302375001"/>
    <n v="839.78342141968096"/>
    <m/>
    <n v="-1"/>
    <n v="-1"/>
    <n v="-1"/>
    <n v="-1"/>
    <n v="0"/>
    <m/>
    <m/>
    <s v="North IRL B"/>
    <n v="-1"/>
    <m/>
    <m/>
    <n v="579"/>
    <x v="0"/>
    <m/>
    <x v="0"/>
    <n v="132.71029999999999"/>
    <n v="116.52397292926599"/>
    <n v="859.08863821305204"/>
    <n v="0.68108955510000002"/>
  </r>
  <r>
    <n v="550000"/>
    <n v="910000"/>
    <n v="910000"/>
    <x v="1"/>
    <x v="1"/>
    <s v="IR8-11"/>
    <s v="62-304.520 (6), F.A.C."/>
    <n v="0.36"/>
    <n v="0.48"/>
    <s v="Town of Indialantic"/>
    <n v="2.6114903278400001E-3"/>
    <n v="3955.91651574661"/>
    <n v="10.6903894198981"/>
    <n v="1.4359943084946201"/>
    <n v="2.791784857099E-2"/>
    <n v="3.75008524747E-3"/>
    <n v="10.3308377186464"/>
    <n v="1210"/>
    <s v="Fixed Single Family Units"/>
    <n v="1210"/>
    <s v="Town of Indialantic              Brevard County"/>
    <s v="Town of Indialantic"/>
    <m/>
    <m/>
    <m/>
    <n v="0"/>
    <n v="1"/>
    <n v="2.791784857099E-2"/>
    <n v="3.75008524747E-3"/>
    <n v="10.330837718646301"/>
    <m/>
    <n v="-1"/>
    <n v="-1"/>
    <n v="-1"/>
    <n v="-1"/>
    <n v="0"/>
    <m/>
    <m/>
    <s v="North IRL B"/>
    <n v="-1"/>
    <m/>
    <m/>
    <n v="579"/>
    <x v="0"/>
    <m/>
    <x v="0"/>
    <n v="132.71029999999999"/>
    <n v="18.888554536223602"/>
    <n v="10.568326405286999"/>
    <n v="8.3786194000000005E-3"/>
  </r>
  <r>
    <n v="550000"/>
    <n v="910000"/>
    <n v="910000"/>
    <x v="1"/>
    <x v="1"/>
    <s v="IR8-11"/>
    <s v="62-304.520 (6), F.A.C."/>
    <n v="0.36"/>
    <n v="0.48"/>
    <s v="Town of Indialantic"/>
    <n v="0.10000630574491"/>
    <n v="3502.7487114137102"/>
    <n v="7.8983492134901701"/>
    <n v="1.12620792520881"/>
    <n v="0.78988472632439"/>
    <n v="0.11262789410077"/>
    <n v="350.29695858124302"/>
    <n v="1200"/>
    <s v="Residential, Medium Density-Two-five dwellingunits per acre"/>
    <n v="1200"/>
    <s v="Town of Indialantic              Brevard County"/>
    <s v="Town of Indialantic"/>
    <m/>
    <m/>
    <m/>
    <n v="0"/>
    <n v="1"/>
    <n v="0.78988472632439"/>
    <n v="0.11262789410077"/>
    <n v="350.29695858124302"/>
    <m/>
    <n v="-1"/>
    <n v="-1"/>
    <n v="-1"/>
    <n v="-1"/>
    <n v="0"/>
    <m/>
    <m/>
    <s v="North IRL B"/>
    <n v="-1"/>
    <m/>
    <m/>
    <n v="579"/>
    <x v="0"/>
    <m/>
    <x v="0"/>
    <n v="132.71029999999999"/>
    <n v="131.19384696629399"/>
    <n v="404.71116068430399"/>
    <n v="0.28410134520000002"/>
  </r>
  <r>
    <n v="550000"/>
    <n v="910000"/>
    <n v="910000"/>
    <x v="1"/>
    <x v="1"/>
    <s v="IR8-11"/>
    <s v="62-304.520 (6), F.A.C."/>
    <n v="0.36"/>
    <n v="0.48"/>
    <s v="Natural Lands"/>
    <n v="0.30997158435108002"/>
    <n v="3502.7487114137102"/>
    <n v="7.8983492134901701"/>
    <n v="1.12620792520881"/>
    <n v="2.4482638194636501"/>
    <n v="0.34909245488571"/>
    <n v="1085.7525676606101"/>
    <n v="3100"/>
    <s v="Herbaceous Dry Prairie"/>
    <n v="3100"/>
    <s v="Town of Indialantic              Brevard County"/>
    <s v="Town of Indialantic"/>
    <m/>
    <m/>
    <s v="Natural Lands"/>
    <n v="0"/>
    <n v="1"/>
    <n v="2.4482638194636501"/>
    <n v="0.34909245488571"/>
    <n v="1085.7525676606101"/>
    <m/>
    <n v="-1"/>
    <n v="-1"/>
    <n v="-1"/>
    <n v="-1"/>
    <n v="0"/>
    <m/>
    <m/>
    <s v="North IRL B"/>
    <n v="-1"/>
    <m/>
    <m/>
    <n v="579"/>
    <x v="0"/>
    <m/>
    <x v="0"/>
    <n v="132.71029999999999"/>
    <n v="204.60449441962501"/>
    <n v="1254.4104968926699"/>
    <n v="0.88057791379999995"/>
  </r>
  <r>
    <n v="550000"/>
    <n v="910000"/>
    <n v="910000"/>
    <x v="1"/>
    <x v="1"/>
    <s v="IR8-11"/>
    <s v="62-304.520 (6), F.A.C."/>
    <n v="0.36"/>
    <n v="0.48"/>
    <s v="Town of Indialantic"/>
    <n v="0.20778556352589"/>
    <n v="3502.7487114137102"/>
    <n v="7.8983492134901701"/>
    <n v="1.12620792520881"/>
    <n v="1.6411629422493399"/>
    <n v="0.23400974838683"/>
    <n v="727.82061489068997"/>
    <n v="1210"/>
    <s v="Fixed Single Family Units"/>
    <n v="1210"/>
    <s v="Town of Indialantic              Brevard County"/>
    <s v="Town of Indialantic"/>
    <m/>
    <m/>
    <m/>
    <n v="0"/>
    <n v="1"/>
    <n v="1.6411629422493399"/>
    <n v="0.23400974838683"/>
    <n v="727.82061489068997"/>
    <m/>
    <n v="-1"/>
    <n v="-1"/>
    <n v="-1"/>
    <n v="-1"/>
    <n v="0"/>
    <m/>
    <m/>
    <s v="North IRL B"/>
    <n v="-1"/>
    <m/>
    <m/>
    <n v="579"/>
    <x v="0"/>
    <m/>
    <x v="0"/>
    <n v="132.71029999999999"/>
    <n v="117.70936475836901"/>
    <n v="840.87834223675895"/>
    <n v="0.5902843592"/>
  </r>
  <r>
    <n v="550000"/>
    <n v="910000"/>
    <n v="910000"/>
    <x v="1"/>
    <x v="1"/>
    <s v="IR8-11"/>
    <s v="62-304.520 (6), F.A.C."/>
    <n v="0.36"/>
    <n v="0.48"/>
    <s v="Town of Indialantic"/>
    <n v="0.14839962056605999"/>
    <n v="3860.08286601484"/>
    <n v="9.5896964688606605"/>
    <n v="1.40928788500736"/>
    <n v="1.4231073173226001"/>
    <n v="0.20913778740343"/>
    <n v="572.83483267015197"/>
    <n v="1200"/>
    <s v="Residential, Medium Density-Two-five dwellingunits per acre"/>
    <n v="1200"/>
    <s v="Town of Indialantic              Brevard County"/>
    <s v="Town of Indialantic"/>
    <m/>
    <m/>
    <m/>
    <n v="0"/>
    <n v="1"/>
    <n v="1.4231073173226001"/>
    <n v="0.20913778740343"/>
    <n v="572.83483267015197"/>
    <m/>
    <n v="-1"/>
    <n v="-1"/>
    <n v="-1"/>
    <n v="-1"/>
    <n v="0"/>
    <m/>
    <m/>
    <s v="North IRL B"/>
    <n v="-1"/>
    <m/>
    <m/>
    <n v="579"/>
    <x v="0"/>
    <m/>
    <x v="0"/>
    <n v="132.71029999999999"/>
    <n v="124.827094979585"/>
    <n v="600.55195756948206"/>
    <n v="0.46458623900000001"/>
  </r>
  <r>
    <n v="550000"/>
    <n v="910000"/>
    <n v="910000"/>
    <x v="1"/>
    <x v="1"/>
    <s v="IR8-11"/>
    <s v="62-304.520 (6), F.A.C."/>
    <n v="0.36"/>
    <n v="0.48"/>
    <s v="Town of Indialantic"/>
    <n v="3.0137926343280001E-2"/>
    <n v="3860.08286601484"/>
    <n v="9.5896964688606605"/>
    <n v="1.40928788500736"/>
    <n v="0.28901356583298998"/>
    <n v="4.2473014474829998E-2"/>
    <n v="116.334893094935"/>
    <n v="1210"/>
    <s v="Fixed Single Family Units"/>
    <n v="1210"/>
    <s v="Town of Indialantic              Brevard County"/>
    <s v="Town of Indialantic"/>
    <m/>
    <m/>
    <m/>
    <n v="0"/>
    <n v="1"/>
    <n v="0.28901356583298998"/>
    <n v="4.2473014474829998E-2"/>
    <n v="116.334893094935"/>
    <m/>
    <n v="-1"/>
    <n v="-1"/>
    <n v="-1"/>
    <n v="-1"/>
    <n v="0"/>
    <m/>
    <m/>
    <s v="North IRL B"/>
    <n v="-1"/>
    <m/>
    <m/>
    <n v="579"/>
    <x v="0"/>
    <m/>
    <x v="0"/>
    <n v="132.71029999999999"/>
    <n v="65.028954265687503"/>
    <n v="121.963860780144"/>
    <n v="9.4351089299999996E-2"/>
  </r>
  <r>
    <n v="550000"/>
    <n v="910000"/>
    <n v="910000"/>
    <x v="1"/>
    <x v="1"/>
    <s v="IR8-11"/>
    <s v="62-304.520 (6), F.A.C."/>
    <n v="0.36"/>
    <n v="0.48"/>
    <s v="Town of Indialantic"/>
    <n v="7.1437277160100003E-3"/>
    <n v="3860.08286601484"/>
    <n v="9.5896964688606605"/>
    <n v="1.40928788500736"/>
    <n v="6.8506180452779994E-2"/>
    <n v="1.006756892397E-2"/>
    <n v="27.575380956068699"/>
    <n v="1210"/>
    <s v="Fixed Single Family Units"/>
    <n v="1210"/>
    <s v="Town of Indialantic              Brevard County"/>
    <s v="Town of Indialantic"/>
    <m/>
    <m/>
    <m/>
    <n v="0"/>
    <n v="1"/>
    <n v="6.8506180452779994E-2"/>
    <n v="1.006756892397E-2"/>
    <n v="27.575380956067399"/>
    <m/>
    <n v="-1"/>
    <n v="-1"/>
    <n v="-1"/>
    <n v="-1"/>
    <n v="0"/>
    <m/>
    <m/>
    <s v="North IRL B"/>
    <n v="-1"/>
    <m/>
    <m/>
    <n v="579"/>
    <x v="0"/>
    <m/>
    <x v="0"/>
    <n v="132.71029999999999"/>
    <n v="30.734386809044199"/>
    <n v="28.909640387434798"/>
    <n v="2.2364461400000001E-2"/>
  </r>
  <r>
    <n v="550000"/>
    <n v="910000"/>
    <n v="910000"/>
    <x v="1"/>
    <x v="1"/>
    <s v="IR8-11"/>
    <s v="62-304.520 (6), F.A.C."/>
    <n v="0.36"/>
    <n v="0.48"/>
    <s v="Town of Indialantic"/>
    <n v="0.16188893634765"/>
    <n v="3860.08286601484"/>
    <n v="9.5896964688606605"/>
    <n v="1.40928788500736"/>
    <n v="1.55246576124068"/>
    <n v="0.22814811671147001"/>
    <n v="624.90470939293903"/>
    <n v="1210"/>
    <s v="Fixed Single Family Units"/>
    <n v="1210"/>
    <s v="Town of Indialantic              Brevard County"/>
    <s v="Town of Indialantic"/>
    <m/>
    <m/>
    <m/>
    <n v="0"/>
    <n v="1"/>
    <n v="1.55246576124068"/>
    <n v="0.22814811671147001"/>
    <n v="624.90470939293903"/>
    <m/>
    <n v="-1"/>
    <n v="-1"/>
    <n v="-1"/>
    <n v="-1"/>
    <n v="0"/>
    <m/>
    <m/>
    <s v="North IRL B"/>
    <n v="-1"/>
    <m/>
    <m/>
    <n v="579"/>
    <x v="0"/>
    <m/>
    <x v="0"/>
    <n v="132.71029999999999"/>
    <n v="114.781673871028"/>
    <n v="655.14128177399903"/>
    <n v="0.50681647149999998"/>
  </r>
  <r>
    <n v="550000"/>
    <n v="910000"/>
    <n v="910000"/>
    <x v="1"/>
    <x v="1"/>
    <s v="IR8-11"/>
    <s v="62-304.520 (6), F.A.C."/>
    <n v="0.36"/>
    <n v="0.48"/>
    <s v="Town of Indialantic"/>
    <n v="5.5808417306000002E-3"/>
    <n v="3860.08286601484"/>
    <n v="9.5896964688606605"/>
    <n v="1.40928788500736"/>
    <n v="5.3518578237289997E-2"/>
    <n v="7.8650126390900008E-3"/>
    <n v="21.5425115422644"/>
    <n v="1210"/>
    <s v="Fixed Single Family Units"/>
    <n v="1210"/>
    <s v="Town of Indialantic              Brevard County"/>
    <s v="Town of Indialantic"/>
    <m/>
    <m/>
    <m/>
    <n v="0"/>
    <n v="1"/>
    <n v="5.3518578237289997E-2"/>
    <n v="7.8650126390900008E-3"/>
    <n v="21.542511542264702"/>
    <m/>
    <n v="-1"/>
    <n v="-1"/>
    <n v="-1"/>
    <n v="-1"/>
    <n v="0"/>
    <m/>
    <m/>
    <s v="North IRL B"/>
    <n v="-1"/>
    <m/>
    <m/>
    <n v="579"/>
    <x v="0"/>
    <m/>
    <x v="0"/>
    <n v="132.71029999999999"/>
    <n v="27.094803211513"/>
    <n v="22.5848651999132"/>
    <n v="1.7471623299999999E-2"/>
  </r>
  <r>
    <n v="550000"/>
    <n v="910000"/>
    <n v="910000"/>
    <x v="1"/>
    <x v="1"/>
    <s v="IR8-11"/>
    <s v="62-304.520 (6), F.A.C."/>
    <n v="0.36"/>
    <n v="0.48"/>
    <s v="Town of Indialantic"/>
    <n v="0.26461240080318998"/>
    <n v="3860.08286601484"/>
    <n v="9.5896964688606605"/>
    <n v="1.40928788500736"/>
    <n v="2.53755260559916"/>
    <n v="0.37291505067464997"/>
    <n v="1021.42579447547"/>
    <n v="1210"/>
    <s v="Fixed Single Family Units"/>
    <n v="1210"/>
    <s v="Town of Indialantic              Brevard County"/>
    <s v="Town of Indialantic"/>
    <m/>
    <m/>
    <m/>
    <n v="0"/>
    <n v="1"/>
    <n v="2.53755260559916"/>
    <n v="0.37291505067464997"/>
    <n v="1021.42579447547"/>
    <m/>
    <n v="-1"/>
    <n v="-1"/>
    <n v="-1"/>
    <n v="-1"/>
    <n v="0"/>
    <m/>
    <m/>
    <s v="North IRL B"/>
    <n v="-1"/>
    <m/>
    <m/>
    <n v="579"/>
    <x v="0"/>
    <m/>
    <x v="0"/>
    <n v="132.71029999999999"/>
    <n v="131.30596982403901"/>
    <n v="1070.8483936370901"/>
    <n v="0.8284069704"/>
  </r>
  <r>
    <n v="550000"/>
    <n v="910000"/>
    <n v="910000"/>
    <x v="1"/>
    <x v="1"/>
    <s v="IR8-11"/>
    <s v="62-304.520 (6), F.A.C."/>
    <n v="0.36"/>
    <n v="0.48"/>
    <s v="Town of Indialantic"/>
    <n v="8.7785587634859996E-2"/>
    <n v="3858.1883496876799"/>
    <n v="9.5852546227418909"/>
    <n v="1.40864414357844"/>
    <n v="0.84144720968719"/>
    <n v="0.12365865391244001"/>
    <n v="338.69333148331901"/>
    <n v="1200"/>
    <s v="Residential, Medium Density-Two-five dwellingunits per acre"/>
    <n v="1200"/>
    <s v="Town of Indialantic              Brevard County"/>
    <s v="Town of Indialantic"/>
    <m/>
    <m/>
    <m/>
    <n v="0"/>
    <n v="1"/>
    <n v="0.84144720968719"/>
    <n v="0.12365865391244001"/>
    <n v="338.69333148331998"/>
    <m/>
    <n v="-1"/>
    <n v="-1"/>
    <n v="-1"/>
    <n v="-1"/>
    <n v="0"/>
    <m/>
    <m/>
    <s v="North IRL B"/>
    <n v="-1"/>
    <m/>
    <m/>
    <n v="579"/>
    <x v="0"/>
    <m/>
    <x v="0"/>
    <n v="132.71029999999999"/>
    <n v="163.05660833712099"/>
    <n v="355.25566911430701"/>
    <n v="0.27469045539999998"/>
  </r>
  <r>
    <n v="550000"/>
    <n v="910000"/>
    <n v="910000"/>
    <x v="1"/>
    <x v="1"/>
    <s v="IR8-11"/>
    <s v="62-304.520 (6), F.A.C."/>
    <n v="0.36"/>
    <n v="0.48"/>
    <s v="Town of Indialantic"/>
    <n v="0.18332347432293999"/>
    <n v="3858.1883496876799"/>
    <n v="9.5852546227418909"/>
    <n v="1.40864414357844"/>
    <n v="1.7572021797111399"/>
    <n v="0.25823753848546999"/>
    <n v="707.29649285706796"/>
    <n v="1210"/>
    <s v="Fixed Single Family Units"/>
    <n v="1210"/>
    <s v="Town of Indialantic              Brevard County"/>
    <s v="Town of Indialantic"/>
    <m/>
    <m/>
    <m/>
    <n v="0"/>
    <n v="1"/>
    <n v="1.7572021797111399"/>
    <n v="0.25823753848546999"/>
    <n v="707.29649285706796"/>
    <m/>
    <n v="-1"/>
    <n v="-1"/>
    <n v="-1"/>
    <n v="-1"/>
    <n v="0"/>
    <m/>
    <m/>
    <s v="North IRL B"/>
    <n v="-1"/>
    <m/>
    <m/>
    <n v="579"/>
    <x v="0"/>
    <m/>
    <x v="0"/>
    <n v="132.71029999999999"/>
    <n v="123.866474518936"/>
    <n v="741.88377944050296"/>
    <n v="0.57363868029999998"/>
  </r>
  <r>
    <n v="550000"/>
    <n v="910000"/>
    <n v="910000"/>
    <x v="1"/>
    <x v="1"/>
    <s v="IR8-11"/>
    <s v="62-304.520 (6), F.A.C."/>
    <n v="0.36"/>
    <n v="0.48"/>
    <s v="Town of Indialantic"/>
    <n v="0.31222496714063003"/>
    <n v="3858.1883496876799"/>
    <n v="9.5852546227418909"/>
    <n v="1.40864414357844"/>
    <n v="2.9927558096201898"/>
    <n v="0.43981387144161999"/>
    <n v="1204.6227307036099"/>
    <n v="1210"/>
    <s v="Fixed Single Family Units"/>
    <n v="1210"/>
    <s v="Town of Indialantic              Brevard County"/>
    <s v="Town of Indialantic"/>
    <m/>
    <m/>
    <m/>
    <n v="0"/>
    <n v="1"/>
    <n v="2.9927558096201898"/>
    <n v="0.43981387144161999"/>
    <n v="1204.6227307036099"/>
    <m/>
    <n v="-1"/>
    <n v="-1"/>
    <n v="-1"/>
    <n v="-1"/>
    <n v="0"/>
    <m/>
    <m/>
    <s v="North IRL B"/>
    <n v="-1"/>
    <m/>
    <m/>
    <n v="579"/>
    <x v="0"/>
    <m/>
    <x v="0"/>
    <n v="132.71029999999999"/>
    <n v="143.22258859407501"/>
    <n v="1263.5296135066999"/>
    <n v="0.97698518310000004"/>
  </r>
  <r>
    <n v="550000"/>
    <n v="910000"/>
    <n v="910000"/>
    <x v="1"/>
    <x v="1"/>
    <s v="IR8-11"/>
    <s v="62-304.520 (6), F.A.C."/>
    <n v="0.36"/>
    <n v="0.48"/>
    <s v="Town of Indialantic"/>
    <n v="3.4429424615489999E-2"/>
    <n v="3858.1883496876799"/>
    <n v="9.5852546227418909"/>
    <n v="1.40864414357844"/>
    <n v="0.33001480145399997"/>
    <n v="4.8498807351389998E-2"/>
    <n v="132.83520493794899"/>
    <n v="1210"/>
    <s v="Fixed Single Family Units"/>
    <n v="1210"/>
    <s v="Town of Indialantic              Brevard County"/>
    <s v="Town of Indialantic"/>
    <m/>
    <m/>
    <m/>
    <n v="0"/>
    <n v="1"/>
    <n v="0.33001480145399997"/>
    <n v="4.8498807351389998E-2"/>
    <n v="132.83520493794799"/>
    <m/>
    <n v="-1"/>
    <n v="-1"/>
    <n v="-1"/>
    <n v="-1"/>
    <n v="0"/>
    <m/>
    <m/>
    <s v="North IRL B"/>
    <n v="-1"/>
    <m/>
    <m/>
    <n v="579"/>
    <x v="0"/>
    <m/>
    <x v="0"/>
    <n v="132.71029999999999"/>
    <n v="68.940970782479098"/>
    <n v="139.33093812474701"/>
    <n v="0.1077333373"/>
  </r>
  <r>
    <n v="550000"/>
    <n v="910000"/>
    <n v="910000"/>
    <x v="1"/>
    <x v="1"/>
    <s v="IR8-11"/>
    <s v="62-304.520 (6), F.A.C."/>
    <n v="0.36"/>
    <n v="0.48"/>
    <s v="Town of Indialantic"/>
    <n v="0.16843803593348"/>
    <n v="3864.8748673155301"/>
    <n v="9.6009378304260302"/>
    <n v="1.4109172781347801"/>
    <n v="1.61716311127644"/>
    <n v="0.23765213519364001"/>
    <n v="650.99193177931295"/>
    <n v="1200"/>
    <s v="Residential, Medium Density-Two-five dwellingunits per acre"/>
    <n v="1200"/>
    <s v="Town of Indialantic              Brevard County"/>
    <s v="Town of Indialantic"/>
    <m/>
    <m/>
    <m/>
    <n v="0"/>
    <n v="1"/>
    <n v="1.61716311127644"/>
    <n v="0.23765213519364001"/>
    <n v="1162.19887479864"/>
    <m/>
    <n v="-1"/>
    <n v="-1"/>
    <n v="-1"/>
    <n v="-1"/>
    <n v="0"/>
    <m/>
    <m/>
    <s v="North IRL B"/>
    <n v="-1"/>
    <m/>
    <m/>
    <n v="579"/>
    <x v="0"/>
    <m/>
    <x v="0"/>
    <n v="132.71029999999999"/>
    <n v="195.363198857757"/>
    <n v="681.64454749386096"/>
    <n v="0.94257816289999996"/>
  </r>
  <r>
    <n v="550000"/>
    <n v="910000"/>
    <n v="910000"/>
    <x v="1"/>
    <x v="1"/>
    <s v="IR8-11"/>
    <s v="62-304.520 (6), F.A.C."/>
    <n v="0.36"/>
    <n v="0.48"/>
    <s v="Town of Indialantic"/>
    <n v="0.12970738016989999"/>
    <n v="3864.8748673155301"/>
    <n v="9.6009378304260302"/>
    <n v="1.4109172781347801"/>
    <n v="1.2453124931587201"/>
    <n v="0.18300638378331999"/>
    <n v="501.30279372401901"/>
    <n v="1210"/>
    <s v="Fixed Single Family Units"/>
    <n v="1210"/>
    <s v="Town of Indialantic              Brevard County"/>
    <s v="Town of Indialantic"/>
    <m/>
    <m/>
    <m/>
    <n v="0"/>
    <n v="1"/>
    <n v="1.2453124931587201"/>
    <n v="0.18300638378331999"/>
    <n v="501.30279372401901"/>
    <m/>
    <n v="-1"/>
    <n v="-1"/>
    <n v="-1"/>
    <n v="-1"/>
    <n v="0"/>
    <m/>
    <m/>
    <s v="North IRL B"/>
    <n v="-1"/>
    <m/>
    <m/>
    <n v="579"/>
    <x v="0"/>
    <m/>
    <x v="0"/>
    <n v="132.71029999999999"/>
    <n v="136.52614752409499"/>
    <n v="524.90714447327002"/>
    <n v="0.40657160889999999"/>
  </r>
  <r>
    <n v="550000"/>
    <n v="910000"/>
    <n v="910000"/>
    <x v="1"/>
    <x v="1"/>
    <s v="IR8-11"/>
    <s v="62-304.520 (6), F.A.C."/>
    <n v="0.36"/>
    <n v="0.48"/>
    <s v="Town of Indialantic"/>
    <n v="0.18734805183323999"/>
    <n v="3864.8748673155301"/>
    <n v="9.6009378304260302"/>
    <n v="1.4109172781347801"/>
    <n v="1.7987169983024101"/>
    <n v="0.26433260335641001"/>
    <n v="724.07677697083705"/>
    <n v="1210"/>
    <s v="Fixed Single Family Units"/>
    <n v="1210"/>
    <s v="Town of Indialantic              Brevard County"/>
    <s v="Town of Indialantic"/>
    <m/>
    <m/>
    <m/>
    <n v="0"/>
    <n v="1"/>
    <n v="1.7987169983024101"/>
    <n v="0.26433260335641001"/>
    <n v="724.07677697083705"/>
    <m/>
    <n v="-1"/>
    <n v="-1"/>
    <n v="-1"/>
    <n v="-1"/>
    <n v="0"/>
    <m/>
    <m/>
    <s v="North IRL B"/>
    <n v="-1"/>
    <m/>
    <m/>
    <n v="579"/>
    <x v="0"/>
    <m/>
    <x v="0"/>
    <n v="132.71029999999999"/>
    <n v="113.38881558875499"/>
    <n v="758.17066678549702"/>
    <n v="0.58724799429999996"/>
  </r>
  <r>
    <n v="550000"/>
    <n v="910000"/>
    <n v="910000"/>
    <x v="1"/>
    <x v="1"/>
    <s v="IR8-11"/>
    <s v="62-304.520 (6), F.A.C."/>
    <n v="0.36"/>
    <n v="0.48"/>
    <s v="Town of Indialantic"/>
    <n v="0.19141126953762999"/>
    <n v="3852.56137521749"/>
    <n v="9.5721902011285902"/>
    <n v="1.4067554030589899"/>
    <n v="1.83222507865372"/>
    <n v="0.26926883762844001"/>
    <n v="737.42366380203305"/>
    <n v="1200"/>
    <s v="Residential, Medium Density-Two-five dwellingunits per acre"/>
    <n v="1200"/>
    <s v="Town of Indialantic              Brevard County"/>
    <s v="Town of Indialantic"/>
    <m/>
    <m/>
    <m/>
    <n v="0"/>
    <n v="1"/>
    <n v="1.83222507865372"/>
    <n v="0.26926883762844001"/>
    <n v="737.42366380203305"/>
    <m/>
    <n v="-1"/>
    <n v="-1"/>
    <n v="-1"/>
    <n v="-1"/>
    <n v="0"/>
    <m/>
    <m/>
    <s v="North IRL B"/>
    <n v="-1"/>
    <m/>
    <m/>
    <n v="579"/>
    <x v="0"/>
    <m/>
    <x v="0"/>
    <n v="132.71029999999999"/>
    <n v="131.16343007061101"/>
    <n v="774.61392544811099"/>
    <n v="0.59807272"/>
  </r>
  <r>
    <n v="550000"/>
    <n v="910000"/>
    <n v="910000"/>
    <x v="1"/>
    <x v="1"/>
    <s v="IR8-11"/>
    <s v="62-304.520 (6), F.A.C."/>
    <n v="0.36"/>
    <n v="0.48"/>
    <s v="Town of Indialantic"/>
    <n v="1.720606270547E-2"/>
    <n v="3852.56137521749"/>
    <n v="9.5721902011285902"/>
    <n v="1.4067554030589899"/>
    <n v="0.16469970482931001"/>
    <n v="2.4204721676290002E-2"/>
    <n v="66.2874125986677"/>
    <n v="1210"/>
    <s v="Fixed Single Family Units"/>
    <n v="1210"/>
    <s v="Town of Indialantic              Brevard County"/>
    <s v="Town of Indialantic"/>
    <m/>
    <m/>
    <m/>
    <n v="0"/>
    <n v="1"/>
    <n v="0.16469970482931001"/>
    <n v="2.4204721676290002E-2"/>
    <n v="66.287412598666194"/>
    <m/>
    <n v="-1"/>
    <n v="-1"/>
    <n v="-1"/>
    <n v="-1"/>
    <n v="0"/>
    <m/>
    <m/>
    <s v="North IRL B"/>
    <n v="-1"/>
    <m/>
    <m/>
    <n v="579"/>
    <x v="0"/>
    <m/>
    <x v="0"/>
    <n v="132.71029999999999"/>
    <n v="47.829776685221098"/>
    <n v="69.630465363850803"/>
    <n v="5.37610808E-2"/>
  </r>
  <r>
    <n v="550000"/>
    <n v="910000"/>
    <n v="910000"/>
    <x v="1"/>
    <x v="1"/>
    <s v="IR8-11"/>
    <s v="62-304.520 (6), F.A.C."/>
    <n v="0.36"/>
    <n v="0.48"/>
    <s v="Town of Indialantic"/>
    <n v="0.22178016973698"/>
    <n v="3852.56137521749"/>
    <n v="9.5721902011285902"/>
    <n v="1.4067554030589899"/>
    <n v="2.1229219675610298"/>
    <n v="0.31199045206884002"/>
    <n v="854.42171571789902"/>
    <n v="1210"/>
    <s v="Fixed Single Family Units"/>
    <n v="1210"/>
    <s v="Town of Indialantic              Brevard County"/>
    <s v="Town of Indialantic"/>
    <m/>
    <m/>
    <m/>
    <n v="0"/>
    <n v="1"/>
    <n v="2.1229219675610298"/>
    <n v="0.31199045206884002"/>
    <n v="854.42171571789902"/>
    <m/>
    <n v="-1"/>
    <n v="-1"/>
    <n v="-1"/>
    <n v="-1"/>
    <n v="0"/>
    <m/>
    <m/>
    <s v="North IRL B"/>
    <n v="-1"/>
    <m/>
    <m/>
    <n v="579"/>
    <x v="0"/>
    <m/>
    <x v="0"/>
    <n v="132.71029999999999"/>
    <n v="121.56924404418901"/>
    <n v="897.512504261093"/>
    <n v="0.69296165099999996"/>
  </r>
  <r>
    <n v="550000"/>
    <n v="910000"/>
    <n v="910000"/>
    <x v="1"/>
    <x v="1"/>
    <s v="IR8-11"/>
    <s v="62-304.520 (6), F.A.C."/>
    <n v="0.36"/>
    <n v="0.48"/>
    <s v="Town of Indialantic"/>
    <n v="0.14242334442084001"/>
    <n v="3852.56137521749"/>
    <n v="9.5721902011285902"/>
    <n v="1.4067554030589899"/>
    <n v="1.3633033418771501"/>
    <n v="0.20035480928575"/>
    <n v="548.69467564503702"/>
    <n v="1210"/>
    <s v="Fixed Single Family Units"/>
    <n v="1210"/>
    <s v="Town of Indialantic              Brevard County"/>
    <s v="Town of Indialantic"/>
    <m/>
    <m/>
    <m/>
    <n v="0"/>
    <n v="1"/>
    <n v="1.3633033418771501"/>
    <n v="0.20035480928575"/>
    <n v="548.69467564503702"/>
    <m/>
    <n v="-1"/>
    <n v="-1"/>
    <n v="-1"/>
    <n v="-1"/>
    <n v="0"/>
    <m/>
    <m/>
    <s v="North IRL B"/>
    <n v="-1"/>
    <m/>
    <m/>
    <n v="579"/>
    <x v="0"/>
    <m/>
    <x v="0"/>
    <n v="132.71029999999999"/>
    <n v="95.762469835450304"/>
    <n v="576.366826069176"/>
    <n v="0.44500784719999997"/>
  </r>
  <r>
    <n v="550000"/>
    <n v="910000"/>
    <n v="910000"/>
    <x v="1"/>
    <x v="1"/>
    <s v="IR8-11"/>
    <s v="62-304.520 (6), F.A.C."/>
    <n v="0.36"/>
    <n v="0.48"/>
    <s v="Town of Indialantic"/>
    <n v="1.8979431516330001E-2"/>
    <n v="3852.56137521749"/>
    <n v="9.5721902011285902"/>
    <n v="1.4067554030589899"/>
    <n v="0.18167472838359999"/>
    <n v="2.6699417832580001E-2"/>
    <n v="73.1194247833985"/>
    <n v="1210"/>
    <s v="Fixed Single Family Units"/>
    <n v="1210"/>
    <s v="Town of Indialantic              Brevard County"/>
    <s v="Town of Indialantic"/>
    <m/>
    <m/>
    <m/>
    <n v="0"/>
    <n v="1"/>
    <n v="0.18167472838359999"/>
    <n v="2.6699417832580001E-2"/>
    <n v="73.119424783398898"/>
    <m/>
    <n v="-1"/>
    <n v="-1"/>
    <n v="-1"/>
    <n v="-1"/>
    <n v="0"/>
    <m/>
    <m/>
    <s v="North IRL B"/>
    <n v="-1"/>
    <m/>
    <m/>
    <n v="579"/>
    <x v="0"/>
    <m/>
    <x v="0"/>
    <n v="132.71029999999999"/>
    <n v="35.740319919968996"/>
    <n v="76.8070343253614"/>
    <n v="5.9302047699999999E-2"/>
  </r>
  <r>
    <n v="550000"/>
    <n v="910000"/>
    <n v="910000"/>
    <x v="1"/>
    <x v="1"/>
    <s v="IR8-11"/>
    <s v="62-304.520 (6), F.A.C."/>
    <n v="0.36"/>
    <n v="0.48"/>
    <s v="Town of Indialantic"/>
    <n v="2.5963175819679999E-2"/>
    <n v="3852.56137521749"/>
    <n v="9.5721902011285902"/>
    <n v="1.4067554030589899"/>
    <n v="0.24852445717138999"/>
    <n v="3.6523837864910001E-2"/>
    <n v="100.02472834091"/>
    <n v="1210"/>
    <s v="Fixed Single Family Units"/>
    <n v="1210"/>
    <s v="Town of Indialantic              Brevard County"/>
    <s v="Town of Indialantic"/>
    <m/>
    <m/>
    <m/>
    <n v="0"/>
    <n v="1"/>
    <n v="0.24852445717138999"/>
    <n v="3.6523837864910001E-2"/>
    <n v="100.02472834090899"/>
    <m/>
    <n v="-1"/>
    <n v="-1"/>
    <n v="-1"/>
    <n v="-1"/>
    <n v="0"/>
    <m/>
    <m/>
    <s v="North IRL B"/>
    <n v="-1"/>
    <m/>
    <m/>
    <n v="579"/>
    <x v="0"/>
    <m/>
    <x v="0"/>
    <n v="132.71029999999999"/>
    <n v="58.628789901340802"/>
    <n v="105.069244811803"/>
    <n v="8.1123056200000002E-2"/>
  </r>
  <r>
    <n v="550000"/>
    <n v="910000"/>
    <n v="910000"/>
    <x v="1"/>
    <x v="1"/>
    <s v="IR8-11"/>
    <s v="62-304.520 (6), F.A.C."/>
    <n v="0.36"/>
    <n v="0.48"/>
    <s v="Town of Indialantic"/>
    <n v="0.32671496204707001"/>
    <n v="3854.7804929519998"/>
    <n v="9.5774916629202593"/>
    <n v="1.4075272860969099"/>
    <n v="3.1291098251571698"/>
    <n v="0.45986022385737002"/>
    <n v="1259.41446245461"/>
    <n v="1200"/>
    <s v="Residential, Medium Density-Two-five dwellingunits per acre"/>
    <n v="1200"/>
    <s v="Town of Indialantic              Brevard County"/>
    <s v="Town of Indialantic"/>
    <m/>
    <m/>
    <m/>
    <n v="0"/>
    <n v="1"/>
    <n v="3.1291098251571698"/>
    <n v="0.45986022385737002"/>
    <n v="1259.41446245461"/>
    <m/>
    <n v="-1"/>
    <n v="-1"/>
    <n v="-1"/>
    <n v="-1"/>
    <n v="0"/>
    <m/>
    <m/>
    <s v="North IRL B"/>
    <n v="-1"/>
    <m/>
    <m/>
    <n v="579"/>
    <x v="0"/>
    <m/>
    <x v="0"/>
    <n v="132.71029999999999"/>
    <n v="196.49486559905"/>
    <n v="1322.16854245437"/>
    <n v="1.0214229216999999"/>
  </r>
  <r>
    <n v="550000"/>
    <n v="910000"/>
    <n v="910000"/>
    <x v="1"/>
    <x v="1"/>
    <s v="IR8-11"/>
    <s v="62-304.520 (6), F.A.C."/>
    <n v="0.36"/>
    <n v="0.48"/>
    <s v="Town of Indialantic"/>
    <n v="3.3222785270000001E-5"/>
    <n v="3854.7804929519998"/>
    <n v="9.5774916629202593"/>
    <n v="1.4075272860969099"/>
    <n v="3.1819094897000001E-4"/>
    <n v="4.6761976790000001E-5"/>
    <n v="0.12806654459189001"/>
    <n v="1210"/>
    <s v="Fixed Single Family Units"/>
    <n v="1210"/>
    <s v="Town of Indialantic              Brevard County"/>
    <s v="Town of Indialantic"/>
    <m/>
    <m/>
    <m/>
    <n v="0"/>
    <n v="1"/>
    <n v="3.1819094897000001E-4"/>
    <n v="4.6761976790000001E-5"/>
    <n v="0.12806654459019001"/>
    <m/>
    <n v="-1"/>
    <n v="-1"/>
    <n v="-1"/>
    <n v="-1"/>
    <n v="0"/>
    <m/>
    <m/>
    <s v="North IRL B"/>
    <n v="-1"/>
    <m/>
    <m/>
    <n v="579"/>
    <x v="0"/>
    <m/>
    <x v="0"/>
    <n v="132.71029999999999"/>
    <n v="2.1162904167547101"/>
    <n v="0.13444784195026999"/>
    <n v="1.038658E-4"/>
  </r>
  <r>
    <n v="550000"/>
    <n v="910000"/>
    <n v="910000"/>
    <x v="1"/>
    <x v="1"/>
    <s v="IR8-11"/>
    <s v="62-304.520 (6), F.A.C."/>
    <n v="0.36"/>
    <n v="0.48"/>
    <s v="Town of Indialantic"/>
    <n v="3.0915378495020001E-2"/>
    <n v="3854.7804929519998"/>
    <n v="9.5774916629202593"/>
    <n v="1.4075272860969099"/>
    <n v="0.29609177979207002"/>
    <n v="4.3514238791750003E-2"/>
    <n v="119.171997954831"/>
    <n v="1210"/>
    <s v="Fixed Single Family Units"/>
    <n v="1210"/>
    <s v="Town of Indialantic              Brevard County"/>
    <s v="Town of Indialantic"/>
    <m/>
    <m/>
    <m/>
    <n v="0"/>
    <n v="1"/>
    <n v="0.29609177979207002"/>
    <n v="4.3514238791750003E-2"/>
    <n v="119.171997954831"/>
    <m/>
    <n v="-1"/>
    <n v="-1"/>
    <n v="-1"/>
    <n v="-1"/>
    <n v="0"/>
    <m/>
    <m/>
    <s v="North IRL B"/>
    <n v="-1"/>
    <m/>
    <m/>
    <n v="579"/>
    <x v="0"/>
    <m/>
    <x v="0"/>
    <n v="132.71029999999999"/>
    <n v="64.445027655722399"/>
    <n v="125.110098013498"/>
    <n v="9.6652066499999995E-2"/>
  </r>
  <r>
    <n v="550000"/>
    <n v="910000"/>
    <n v="910000"/>
    <x v="1"/>
    <x v="1"/>
    <s v="IR8-11"/>
    <s v="62-304.520 (6), F.A.C."/>
    <n v="0.36"/>
    <n v="0.48"/>
    <s v="Town of Indialantic"/>
    <n v="8.1615577787500004E-2"/>
    <n v="3854.7804929519998"/>
    <n v="9.5774916629202593"/>
    <n v="1.4075272860969099"/>
    <n v="0.78167251582426001"/>
    <n v="0.11487615270647999"/>
    <n v="314.61013717628902"/>
    <n v="1210"/>
    <s v="Fixed Single Family Units"/>
    <n v="1210"/>
    <s v="Town of Indialantic              Brevard County"/>
    <s v="Town of Indialantic"/>
    <m/>
    <m/>
    <m/>
    <n v="0"/>
    <n v="1"/>
    <n v="0.78167251582426001"/>
    <n v="0.11487615270647999"/>
    <n v="314.61013717628703"/>
    <m/>
    <n v="-1"/>
    <n v="-1"/>
    <n v="-1"/>
    <n v="-1"/>
    <n v="0"/>
    <m/>
    <m/>
    <s v="North IRL B"/>
    <n v="-1"/>
    <m/>
    <m/>
    <n v="579"/>
    <x v="0"/>
    <m/>
    <x v="0"/>
    <n v="132.71029999999999"/>
    <n v="82.902436594338994"/>
    <n v="330.28652513725802"/>
    <n v="0.25515826209999998"/>
  </r>
  <r>
    <n v="550000"/>
    <n v="910000"/>
    <n v="910000"/>
    <x v="1"/>
    <x v="1"/>
    <s v="IR8-11"/>
    <s v="62-304.520 (6), F.A.C."/>
    <n v="0.36"/>
    <n v="0.48"/>
    <s v="Town of Indialantic"/>
    <n v="0.13372464370527001"/>
    <n v="3854.7804929519998"/>
    <n v="9.5774916629202593"/>
    <n v="1.4075272860969099"/>
    <n v="1.2807466602142701"/>
    <n v="0.18822108483875999"/>
    <n v="515.47914798205898"/>
    <n v="1210"/>
    <s v="Fixed Single Family Units"/>
    <n v="1210"/>
    <s v="Town of Indialantic              Brevard County"/>
    <s v="Town of Indialantic"/>
    <m/>
    <m/>
    <m/>
    <n v="0"/>
    <n v="1"/>
    <n v="1.2807466602142701"/>
    <n v="0.18822108483875999"/>
    <n v="515.47914798205898"/>
    <m/>
    <n v="-1"/>
    <n v="-1"/>
    <n v="-1"/>
    <n v="-1"/>
    <n v="0"/>
    <m/>
    <m/>
    <s v="North IRL B"/>
    <n v="-1"/>
    <m/>
    <m/>
    <n v="579"/>
    <x v="0"/>
    <m/>
    <x v="0"/>
    <n v="132.71029999999999"/>
    <n v="94.476483558512399"/>
    <n v="541.16443321185204"/>
    <n v="0.41806905760000002"/>
  </r>
  <r>
    <n v="550000"/>
    <n v="910000"/>
    <n v="910000"/>
    <x v="1"/>
    <x v="1"/>
    <s v="IR8-11"/>
    <s v="62-304.520 (6), F.A.C."/>
    <n v="0.36"/>
    <n v="0.48"/>
    <s v="Town of Indialantic"/>
    <n v="2.0497915782299999E-3"/>
    <n v="3854.7804929519998"/>
    <n v="9.5774916629202593"/>
    <n v="1.4075272860969099"/>
    <n v="1.9631861751270002E-2"/>
    <n v="2.88513757717E-3"/>
    <n v="7.9014965903975796"/>
    <n v="1210"/>
    <s v="Fixed Single Family Units"/>
    <n v="1210"/>
    <s v="Town of Indialantic              Brevard County"/>
    <s v="Town of Indialantic"/>
    <m/>
    <m/>
    <m/>
    <n v="0"/>
    <n v="1"/>
    <n v="1.9631861751270002E-2"/>
    <n v="2.88513757717E-3"/>
    <n v="7.9014965903991996"/>
    <m/>
    <n v="-1"/>
    <n v="-1"/>
    <n v="-1"/>
    <n v="-1"/>
    <n v="0"/>
    <m/>
    <m/>
    <s v="North IRL B"/>
    <n v="-1"/>
    <m/>
    <m/>
    <n v="579"/>
    <x v="0"/>
    <m/>
    <x v="0"/>
    <n v="132.71029999999999"/>
    <n v="16.715795778507498"/>
    <n v="8.2952122129634294"/>
    <n v="6.4083508000000004E-3"/>
  </r>
  <r>
    <n v="550000"/>
    <n v="910000"/>
    <n v="910000"/>
    <x v="1"/>
    <x v="1"/>
    <s v="IR8-11"/>
    <s v="62-304.520 (6), F.A.C."/>
    <n v="0.36"/>
    <n v="0.48"/>
    <s v="Town of Indialantic"/>
    <n v="1.5482505781099999E-3"/>
    <n v="3854.7804929519998"/>
    <n v="9.5774916629202593"/>
    <n v="1.4075272860969099"/>
    <n v="1.482835700397E-2"/>
    <n v="2.1792049344000002E-3"/>
    <n v="5.9681661267077999"/>
    <n v="1210"/>
    <s v="Fixed Single Family Units"/>
    <n v="1210"/>
    <s v="Town of Indialantic              Brevard County"/>
    <s v="Town of Indialantic"/>
    <m/>
    <m/>
    <m/>
    <n v="0"/>
    <n v="1"/>
    <n v="1.482835700397E-2"/>
    <n v="2.1792049344000002E-3"/>
    <n v="5.9681661267078399"/>
    <m/>
    <n v="-1"/>
    <n v="-1"/>
    <n v="-1"/>
    <n v="-1"/>
    <n v="0"/>
    <m/>
    <m/>
    <s v="North IRL B"/>
    <n v="-1"/>
    <m/>
    <m/>
    <n v="579"/>
    <x v="0"/>
    <m/>
    <x v="0"/>
    <n v="132.71029999999999"/>
    <n v="13.322580492813801"/>
    <n v="6.2655477955170902"/>
    <n v="4.8403617999999999E-3"/>
  </r>
  <r>
    <n v="550000"/>
    <n v="910000"/>
    <n v="910000"/>
    <x v="1"/>
    <x v="1"/>
    <s v="IR8-11"/>
    <s v="62-304.520 (6), F.A.C."/>
    <n v="0.36"/>
    <n v="0.48"/>
    <s v="Town of Indialantic"/>
    <n v="4.1161626691409998E-2"/>
    <n v="3854.7804929519998"/>
    <n v="9.5774916629202593"/>
    <n v="1.4075272860969099"/>
    <n v="0.39422513646926"/>
    <n v="5.79361127083E-2"/>
    <n v="158.66903562823899"/>
    <n v="1210"/>
    <s v="Fixed Single Family Units"/>
    <n v="1210"/>
    <s v="Town of Indialantic              Brevard County"/>
    <s v="Town of Indialantic"/>
    <m/>
    <m/>
    <m/>
    <n v="0"/>
    <n v="1"/>
    <n v="0.39422513646926"/>
    <n v="5.79361127083E-2"/>
    <n v="158.669035628237"/>
    <m/>
    <n v="-1"/>
    <n v="-1"/>
    <n v="-1"/>
    <n v="-1"/>
    <n v="0"/>
    <m/>
    <m/>
    <s v="North IRL B"/>
    <n v="-1"/>
    <m/>
    <m/>
    <n v="579"/>
    <x v="0"/>
    <m/>
    <x v="0"/>
    <n v="132.71029999999999"/>
    <n v="52.743015809960902"/>
    <n v="166.57519333258199"/>
    <n v="0.1286853493"/>
  </r>
  <r>
    <n v="550000"/>
    <n v="910000"/>
    <n v="910000"/>
    <x v="1"/>
    <x v="1"/>
    <s v="IR8-11"/>
    <s v="62-304.520 (6), F.A.C."/>
    <n v="0.36"/>
    <n v="0.48"/>
    <s v="Town of Indialantic"/>
    <n v="2.6606020711680001E-2"/>
    <n v="3904.2166495630299"/>
    <n v="11.346696099940299"/>
    <n v="1.49936126234871"/>
    <n v="0.30189043144424998"/>
    <n v="3.989203680035E-2"/>
    <n v="103.875669041195"/>
    <n v="1400"/>
    <s v="Commercial and Services"/>
    <n v="1400"/>
    <s v="Town of Indialantic              Brevard County"/>
    <s v="Town of Indialantic"/>
    <m/>
    <m/>
    <m/>
    <n v="0"/>
    <n v="1"/>
    <n v="0.30189043144424998"/>
    <n v="3.989203680035E-2"/>
    <n v="103.875669041194"/>
    <m/>
    <n v="-1"/>
    <n v="-1"/>
    <n v="-1"/>
    <n v="-1"/>
    <n v="0"/>
    <m/>
    <m/>
    <s v="North IRL B"/>
    <n v="-1"/>
    <m/>
    <m/>
    <n v="579"/>
    <x v="0"/>
    <m/>
    <x v="0"/>
    <n v="132.71029999999999"/>
    <n v="100.96775917956499"/>
    <n v="107.670745791605"/>
    <n v="8.4246284699999993E-2"/>
  </r>
  <r>
    <n v="550000"/>
    <n v="910000"/>
    <n v="910000"/>
    <x v="1"/>
    <x v="1"/>
    <s v="IR8-11"/>
    <s v="62-304.520 (6), F.A.C."/>
    <n v="0.36"/>
    <n v="0.48"/>
    <s v="Town of Indialantic"/>
    <n v="1.107657679279E-2"/>
    <n v="3904.2166495630299"/>
    <n v="11.346696099940299"/>
    <n v="1.49936126234871"/>
    <n v="0.12568255069549"/>
    <n v="1.660779016254E-2"/>
    <n v="43.245355534593699"/>
    <n v="8140"/>
    <s v="Roads and Highways"/>
    <n v="8140"/>
    <s v="Town of Indialantic              Brevard County"/>
    <s v="Town of Indialantic"/>
    <m/>
    <m/>
    <m/>
    <n v="0"/>
    <n v="1"/>
    <n v="0.12568255069549"/>
    <n v="1.660779016254E-2"/>
    <n v="43.2452683686748"/>
    <m/>
    <n v="-1"/>
    <n v="-1"/>
    <n v="-1"/>
    <n v="-1"/>
    <n v="0"/>
    <m/>
    <m/>
    <s v="North IRL B"/>
    <n v="-1"/>
    <m/>
    <m/>
    <n v="579"/>
    <x v="0"/>
    <m/>
    <x v="0"/>
    <n v="132.71029999999999"/>
    <n v="87.147356315970598"/>
    <n v="44.825315932127602"/>
    <n v="3.5073210399999999E-2"/>
  </r>
  <r>
    <n v="550000"/>
    <n v="910000"/>
    <n v="910000"/>
    <x v="1"/>
    <x v="1"/>
    <s v="IR8-11"/>
    <s v="62-304.520 (6), F.A.C."/>
    <n v="0.36"/>
    <n v="0.48"/>
    <s v="Town of Indialantic"/>
    <n v="0.16533750452849999"/>
    <n v="3904.2166495630299"/>
    <n v="11.346696099940299"/>
    <n v="1.49936126234871"/>
    <n v="1.8760344178074599"/>
    <n v="0.24790064950344001"/>
    <n v="645.51343797739605"/>
    <n v="1430"/>
    <s v="Professional Services"/>
    <n v="1430"/>
    <s v="Town of Indialantic              Brevard County"/>
    <s v="Town of Indialantic"/>
    <m/>
    <m/>
    <m/>
    <n v="0"/>
    <n v="1"/>
    <n v="1.8760344178074599"/>
    <n v="0.24790064950344001"/>
    <n v="645.51343797739605"/>
    <m/>
    <n v="-1"/>
    <n v="-1"/>
    <n v="-1"/>
    <n v="-1"/>
    <n v="0"/>
    <m/>
    <m/>
    <s v="North IRL B"/>
    <n v="-1"/>
    <m/>
    <m/>
    <n v="579"/>
    <x v="0"/>
    <m/>
    <x v="0"/>
    <n v="132.71029999999999"/>
    <n v="106.422069578334"/>
    <n v="669.09714206477497"/>
    <n v="0.52353076880000005"/>
  </r>
  <r>
    <n v="550000"/>
    <n v="910000"/>
    <n v="910000"/>
    <x v="1"/>
    <x v="1"/>
    <s v="IR8-11"/>
    <s v="62-304.520 (6), F.A.C."/>
    <n v="0.36"/>
    <n v="0.48"/>
    <s v="Town of Indialantic"/>
    <n v="4.3097947193210001E-2"/>
    <n v="3904.2166495630299"/>
    <n v="11.346696099940299"/>
    <n v="1.49936126234871"/>
    <n v="0.48901930933262999"/>
    <n v="6.4619392508240003E-2"/>
    <n v="168.26372299371801"/>
    <n v="1750"/>
    <s v="Governmental"/>
    <n v="1750"/>
    <s v="Town of Indialantic              Brevard County"/>
    <s v="Town of Indialantic"/>
    <m/>
    <m/>
    <m/>
    <n v="0"/>
    <n v="1"/>
    <n v="0.48901930933262999"/>
    <n v="6.4619392508240003E-2"/>
    <n v="168.26372299371801"/>
    <m/>
    <n v="-1"/>
    <n v="-1"/>
    <n v="-1"/>
    <n v="-1"/>
    <n v="0"/>
    <m/>
    <m/>
    <s v="North IRL B"/>
    <n v="-1"/>
    <m/>
    <m/>
    <n v="579"/>
    <x v="0"/>
    <m/>
    <x v="0"/>
    <n v="132.71029999999999"/>
    <n v="69.423574805506902"/>
    <n v="174.41120439109699"/>
    <n v="0.13646692860000001"/>
  </r>
  <r>
    <n v="550000"/>
    <n v="910000"/>
    <n v="910000"/>
    <x v="1"/>
    <x v="1"/>
    <s v="IR8-11"/>
    <s v="62-304.520 (6), F.A.C."/>
    <n v="0.36"/>
    <n v="0.48"/>
    <s v="Town of Indialantic"/>
    <n v="0.31226435803022001"/>
    <n v="3904.2166495630299"/>
    <n v="11.346696099940299"/>
    <n v="1.49936126234871"/>
    <n v="3.5431687734118702"/>
    <n v="0.4681970820427"/>
    <n v="1219.14770568669"/>
    <n v="1430"/>
    <s v="Professional Services"/>
    <n v="1430"/>
    <s v="Town of Indialantic              Brevard County"/>
    <s v="Town of Indialantic"/>
    <m/>
    <m/>
    <m/>
    <n v="0"/>
    <n v="1"/>
    <n v="3.5431687734118702"/>
    <n v="0.4681970820427"/>
    <n v="1219.14770568669"/>
    <m/>
    <n v="-1"/>
    <n v="-1"/>
    <n v="-1"/>
    <n v="-1"/>
    <n v="0"/>
    <m/>
    <m/>
    <s v="North IRL B"/>
    <n v="-1"/>
    <m/>
    <m/>
    <n v="579"/>
    <x v="0"/>
    <m/>
    <x v="0"/>
    <n v="132.71029999999999"/>
    <n v="147.366747702634"/>
    <n v="1263.68902278121"/>
    <n v="0.98876537360000005"/>
  </r>
  <r>
    <n v="550000"/>
    <n v="910000"/>
    <n v="910000"/>
    <x v="1"/>
    <x v="1"/>
    <s v="IR8-11"/>
    <s v="62-304.520 (6), F.A.C."/>
    <n v="0.36"/>
    <n v="0.48"/>
    <s v="Town of Indialantic"/>
    <n v="4.3850621064900001E-2"/>
    <n v="3862.0123550827998"/>
    <n v="9.2434743072591505"/>
    <n v="1.34328105455081"/>
    <n v="0.40533208917080998"/>
    <n v="5.890370850677E-2"/>
    <n v="169.35164033072101"/>
    <n v="1200"/>
    <s v="Residential, Medium Density-Two-five dwellingunits per acre"/>
    <n v="1200"/>
    <s v="Town of Indialantic              Brevard County"/>
    <s v="Town of Indialantic"/>
    <m/>
    <m/>
    <m/>
    <n v="0"/>
    <n v="1"/>
    <n v="0.40533208917080998"/>
    <n v="5.890370850677E-2"/>
    <n v="848.79544577526406"/>
    <m/>
    <n v="-1"/>
    <n v="-1"/>
    <n v="-1"/>
    <n v="-1"/>
    <n v="0"/>
    <m/>
    <m/>
    <s v="North IRL B"/>
    <n v="-1"/>
    <m/>
    <m/>
    <n v="579"/>
    <x v="0"/>
    <m/>
    <x v="0"/>
    <n v="132.71029999999999"/>
    <n v="70.803212488444998"/>
    <n v="177.45716748274401"/>
    <n v="0.68839857729999998"/>
  </r>
  <r>
    <n v="550000"/>
    <n v="910000"/>
    <n v="910000"/>
    <x v="1"/>
    <x v="1"/>
    <s v="IR8-11"/>
    <s v="62-304.520 (6), F.A.C."/>
    <n v="0.36"/>
    <n v="0.48"/>
    <s v="Town of Indialantic"/>
    <n v="3.6508358914000001E-4"/>
    <n v="3432.0431720690699"/>
    <n v="7.1866430341281404"/>
    <n v="1.05664402673438"/>
    <n v="2.62372543281E-3"/>
    <n v="3.8576339373000001E-4"/>
    <n v="1.2529826393664301"/>
    <n v="1200"/>
    <s v="Residential, Medium Density-Two-five dwellingunits per acre"/>
    <n v="1200"/>
    <s v="Town of Indialantic              Brevard County"/>
    <s v="Town of Indialantic"/>
    <m/>
    <m/>
    <m/>
    <n v="0"/>
    <n v="1"/>
    <n v="2.62372543281E-3"/>
    <n v="3.8576339373000001E-4"/>
    <n v="1.2529826393661501"/>
    <m/>
    <n v="-1"/>
    <n v="-1"/>
    <n v="-1"/>
    <n v="-1"/>
    <n v="0"/>
    <m/>
    <m/>
    <s v="North IRL B"/>
    <n v="-1"/>
    <m/>
    <m/>
    <n v="579"/>
    <x v="0"/>
    <m/>
    <x v="0"/>
    <n v="132.71029999999999"/>
    <n v="5.1579005933343298"/>
    <n v="1.4774408674520501"/>
    <n v="1.0162064999999999E-3"/>
  </r>
  <r>
    <n v="550000"/>
    <n v="910000"/>
    <n v="910000"/>
    <x v="1"/>
    <x v="1"/>
    <s v="IR8-11"/>
    <s v="62-304.520 (6), F.A.C."/>
    <n v="0.36"/>
    <n v="0.48"/>
    <s v="Natural Lands"/>
    <n v="0.18093236060532"/>
    <n v="3432.0431720690699"/>
    <n v="7.1866430341281404"/>
    <n v="1.05664402673438"/>
    <n v="1.3002962889926399"/>
    <n v="0.19118109807656999"/>
    <n v="620.96767282185499"/>
    <n v="3100"/>
    <s v="Herbaceous Dry Prairie"/>
    <n v="3100"/>
    <s v="Town of Indialantic              Brevard County"/>
    <s v="Town of Indialantic"/>
    <m/>
    <m/>
    <s v="Natural Lands"/>
    <n v="0"/>
    <n v="1"/>
    <n v="1.3002962889926399"/>
    <n v="0.19118109807656999"/>
    <n v="1300.94814306849"/>
    <m/>
    <n v="-1"/>
    <n v="-1"/>
    <n v="-1"/>
    <n v="-1"/>
    <n v="0"/>
    <m/>
    <m/>
    <s v="North IRL B"/>
    <n v="-1"/>
    <m/>
    <m/>
    <n v="579"/>
    <x v="0"/>
    <m/>
    <x v="0"/>
    <n v="132.71029999999999"/>
    <n v="145.683400222232"/>
    <n v="732.20728553566403"/>
    <n v="1.0551079830000001"/>
  </r>
  <r>
    <n v="550000"/>
    <n v="910000"/>
    <n v="910000"/>
    <x v="1"/>
    <x v="1"/>
    <s v="IR8-11"/>
    <s v="62-304.520 (6), F.A.C."/>
    <n v="0.36"/>
    <n v="0.48"/>
    <s v="Town of Indialantic"/>
    <n v="5.7897652364989997E-2"/>
    <n v="3432.0431720690699"/>
    <n v="7.1866430341281404"/>
    <n v="1.05664402673438"/>
    <n v="0.41608976006128001"/>
    <n v="6.117720853341E-2"/>
    <n v="198.70724247812001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41608976006128001"/>
    <n v="6.117720853341E-2"/>
    <n v="198.70724247811901"/>
    <m/>
    <n v="-1"/>
    <n v="-1"/>
    <n v="-1"/>
    <n v="-1"/>
    <n v="0"/>
    <m/>
    <m/>
    <s v="North IRL B"/>
    <n v="-1"/>
    <m/>
    <m/>
    <n v="579"/>
    <x v="0"/>
    <m/>
    <x v="0"/>
    <n v="132.71029999999999"/>
    <n v="70.483777742176699"/>
    <n v="234.30348631517299"/>
    <n v="0.1611575365"/>
  </r>
  <r>
    <n v="550000"/>
    <n v="910000"/>
    <n v="910000"/>
    <x v="1"/>
    <x v="1"/>
    <s v="IR8-11"/>
    <s v="62-304.520 (6), F.A.C."/>
    <n v="0.36"/>
    <n v="0.48"/>
    <s v="Town of Indialantic"/>
    <n v="1.4985926665699999E-3"/>
    <n v="3863.06695574182"/>
    <n v="9.5968072628980607"/>
    <n v="1.4103225588649599"/>
    <n v="1.438170498667E-2"/>
    <n v="2.1134990442099998E-3"/>
    <n v="5.7891638103474596"/>
    <n v="1200"/>
    <s v="Residential, Medium Density-Two-five dwellingunits per acre"/>
    <n v="1200"/>
    <s v="Town of Indialantic              Brevard County"/>
    <s v="Town of Indialantic"/>
    <m/>
    <m/>
    <m/>
    <n v="0"/>
    <n v="1"/>
    <n v="1.438170498667E-2"/>
    <n v="2.1134990442099998E-3"/>
    <n v="437.12286192071599"/>
    <m/>
    <n v="-1"/>
    <n v="-1"/>
    <n v="-1"/>
    <n v="-1"/>
    <n v="0"/>
    <m/>
    <m/>
    <s v="North IRL B"/>
    <n v="-1"/>
    <m/>
    <m/>
    <n v="579"/>
    <x v="0"/>
    <m/>
    <x v="0"/>
    <n v="132.71029999999999"/>
    <n v="13.121257647565301"/>
    <n v="6.0645893572759997"/>
    <n v="0.35451975819999998"/>
  </r>
  <r>
    <n v="550000"/>
    <n v="910000"/>
    <n v="910000"/>
    <x v="1"/>
    <x v="1"/>
    <s v="IR8-11"/>
    <s v="62-304.520 (6), F.A.C."/>
    <n v="0.36"/>
    <n v="0.48"/>
    <s v="Town of Indialantic"/>
    <n v="0.36801348097535003"/>
    <n v="3860.9478641642399"/>
    <n v="9.5918438745603005"/>
    <n v="1.4096034124747501"/>
    <n v="3.5299278532490299"/>
    <n v="0.51875305861956"/>
    <n v="1420.8808633554299"/>
    <n v="1200"/>
    <s v="Residential, Medium Density-Two-five dwellingunits per acre"/>
    <n v="1200"/>
    <s v="Town of Indialantic              Brevard County"/>
    <s v="Town of Indialantic"/>
    <m/>
    <m/>
    <m/>
    <n v="0"/>
    <n v="1"/>
    <n v="3.5299278532490299"/>
    <n v="0.51875305861956"/>
    <n v="1866.8841489947999"/>
    <m/>
    <n v="-1"/>
    <n v="-1"/>
    <n v="-1"/>
    <n v="-1"/>
    <n v="0"/>
    <m/>
    <m/>
    <s v="North IRL B"/>
    <n v="-1"/>
    <m/>
    <m/>
    <n v="579"/>
    <x v="0"/>
    <m/>
    <x v="0"/>
    <n v="132.71029999999999"/>
    <n v="198.57655592215099"/>
    <n v="1489.2977190148799"/>
    <n v="1.5140990665"/>
  </r>
  <r>
    <n v="550000"/>
    <n v="910000"/>
    <n v="910000"/>
    <x v="1"/>
    <x v="1"/>
    <s v="IR8-11"/>
    <s v="62-304.520 (6), F.A.C."/>
    <n v="0.36"/>
    <n v="0.48"/>
    <s v="Town of Indialantic"/>
    <n v="7.8885556521299995E-3"/>
    <n v="3860.9478641642399"/>
    <n v="9.5918438745603005"/>
    <n v="1.4096034124747501"/>
    <n v="7.5665794211050005E-2"/>
    <n v="1.111973496674E-2"/>
    <n v="30.457302096447499"/>
    <n v="1210"/>
    <s v="Fixed Single Family Units"/>
    <n v="1210"/>
    <s v="Town of Indialantic              Brevard County"/>
    <s v="Town of Indialantic"/>
    <m/>
    <m/>
    <m/>
    <n v="0"/>
    <n v="1"/>
    <n v="7.5665794211050005E-2"/>
    <n v="1.111973496674E-2"/>
    <n v="30.457302096446199"/>
    <m/>
    <n v="-1"/>
    <n v="-1"/>
    <n v="-1"/>
    <n v="-1"/>
    <n v="0"/>
    <m/>
    <m/>
    <s v="North IRL B"/>
    <n v="-1"/>
    <m/>
    <m/>
    <n v="579"/>
    <x v="0"/>
    <m/>
    <x v="0"/>
    <n v="132.71029999999999"/>
    <n v="23.559728020591798"/>
    <n v="31.923852104296799"/>
    <n v="2.4701786E-2"/>
  </r>
  <r>
    <n v="550000"/>
    <n v="910000"/>
    <n v="910000"/>
    <x v="1"/>
    <x v="1"/>
    <s v="IR8-11"/>
    <s v="62-304.520 (6), F.A.C."/>
    <n v="0.36"/>
    <n v="0.48"/>
    <s v="Town of Indialantic"/>
    <n v="0.12634489077172001"/>
    <n v="3860.9478641642399"/>
    <n v="9.5918438745603005"/>
    <n v="1.4096034124747501"/>
    <n v="1.2118804666307801"/>
    <n v="0.17809618918056999"/>
    <n v="487.81103617316398"/>
    <n v="1210"/>
    <s v="Fixed Single Family Units"/>
    <n v="1210"/>
    <s v="Town of Indialantic              Brevard County"/>
    <s v="Town of Indialantic"/>
    <m/>
    <m/>
    <m/>
    <n v="0"/>
    <n v="1"/>
    <n v="1.2118804666307801"/>
    <n v="0.17809618918056999"/>
    <n v="487.81103617316398"/>
    <m/>
    <n v="-1"/>
    <n v="-1"/>
    <n v="-1"/>
    <n v="-1"/>
    <n v="0"/>
    <m/>
    <m/>
    <s v="North IRL B"/>
    <n v="-1"/>
    <m/>
    <m/>
    <n v="579"/>
    <x v="0"/>
    <m/>
    <x v="0"/>
    <n v="132.71029999999999"/>
    <n v="103.62557216578"/>
    <n v="511.29963265699098"/>
    <n v="0.39562938860000002"/>
  </r>
  <r>
    <n v="550000"/>
    <n v="910000"/>
    <n v="910000"/>
    <x v="1"/>
    <x v="1"/>
    <s v="IR8-11"/>
    <s v="62-304.520 (6), F.A.C."/>
    <n v="0.36"/>
    <n v="0.48"/>
    <s v="Town of Indialantic"/>
    <n v="9.5402060772399998E-3"/>
    <n v="3545.2354142409099"/>
    <n v="8.1201429310741506"/>
    <n v="1.16959130902266"/>
    <n v="7.7467836939089998E-2"/>
    <n v="1.1158142114219999E-2"/>
    <n v="33.822276444191097"/>
    <n v="1200"/>
    <s v="Residential, Medium Density-Two-five dwellingunits per acre"/>
    <n v="1200"/>
    <s v="Town of Indialantic              Brevard County"/>
    <s v="Town of Indialantic"/>
    <m/>
    <m/>
    <m/>
    <n v="0"/>
    <n v="1"/>
    <n v="7.7467836939089998E-2"/>
    <n v="1.1158142114219999E-2"/>
    <n v="33.822276444192802"/>
    <m/>
    <n v="-1"/>
    <n v="-1"/>
    <n v="-1"/>
    <n v="-1"/>
    <n v="0"/>
    <m/>
    <m/>
    <s v="North IRL B"/>
    <n v="-1"/>
    <m/>
    <m/>
    <n v="579"/>
    <x v="0"/>
    <m/>
    <x v="0"/>
    <n v="132.71029999999999"/>
    <n v="41.771249733001099"/>
    <n v="38.607844234704103"/>
    <n v="2.7430881099999999E-2"/>
  </r>
  <r>
    <n v="550000"/>
    <n v="910000"/>
    <n v="910000"/>
    <x v="1"/>
    <x v="1"/>
    <s v="IR8-11"/>
    <s v="62-304.520 (6), F.A.C."/>
    <n v="0.36"/>
    <n v="0.48"/>
    <s v="Natural Lands"/>
    <n v="0.27269942202248998"/>
    <n v="3545.2354142409099"/>
    <n v="8.1201429310741506"/>
    <n v="1.16959130902266"/>
    <n v="2.21435828404395"/>
    <n v="0.31894687397301003"/>
    <n v="966.78364839717005"/>
    <n v="3100"/>
    <s v="Herbaceous Dry Prairie"/>
    <n v="3100"/>
    <s v="Town of Indialantic              Brevard County"/>
    <s v="Town of Indialantic"/>
    <m/>
    <m/>
    <s v="Natural Lands"/>
    <n v="0"/>
    <n v="1"/>
    <n v="2.21435828404395"/>
    <n v="0.31894687397301003"/>
    <n v="966.78364839717005"/>
    <m/>
    <n v="-1"/>
    <n v="-1"/>
    <n v="-1"/>
    <n v="-1"/>
    <n v="0"/>
    <m/>
    <m/>
    <s v="North IRL B"/>
    <n v="-1"/>
    <m/>
    <m/>
    <n v="579"/>
    <x v="0"/>
    <m/>
    <x v="0"/>
    <n v="132.71029999999999"/>
    <n v="176.14751731528901"/>
    <n v="1103.5754073964899"/>
    <n v="0.78409055019999996"/>
  </r>
  <r>
    <n v="550000"/>
    <n v="910000"/>
    <n v="910000"/>
    <x v="1"/>
    <x v="1"/>
    <s v="IR8-11"/>
    <s v="62-304.520 (6), F.A.C."/>
    <n v="0.36"/>
    <n v="0.48"/>
    <s v="Town of Indialantic"/>
    <n v="7.11416383162E-3"/>
    <n v="3545.2354142409099"/>
    <n v="8.1201429310741506"/>
    <n v="1.16959130902266"/>
    <n v="5.7768027147839997E-2"/>
    <n v="8.3206641884200003E-3"/>
    <n v="25.221385558578099"/>
    <n v="1210"/>
    <s v="Fixed Single Family Units"/>
    <n v="1210"/>
    <s v="Town of Indialantic              Brevard County"/>
    <s v="Town of Indialantic"/>
    <m/>
    <m/>
    <m/>
    <n v="0"/>
    <n v="1"/>
    <n v="5.7768027147839997E-2"/>
    <n v="8.3206641884200003E-3"/>
    <n v="25.221385558577499"/>
    <m/>
    <n v="-1"/>
    <n v="-1"/>
    <n v="-1"/>
    <n v="-1"/>
    <n v="0"/>
    <m/>
    <m/>
    <s v="North IRL B"/>
    <n v="-1"/>
    <m/>
    <m/>
    <n v="579"/>
    <x v="0"/>
    <m/>
    <x v="0"/>
    <n v="132.71029999999999"/>
    <n v="30.376390990689099"/>
    <n v="28.789999592004602"/>
    <n v="2.0455300499999999E-2"/>
  </r>
  <r>
    <n v="550000"/>
    <n v="910000"/>
    <n v="910000"/>
    <x v="1"/>
    <x v="1"/>
    <s v="IR8-11"/>
    <s v="62-304.520 (6), F.A.C."/>
    <n v="0.36"/>
    <n v="0.48"/>
    <s v="Town of Indialantic"/>
    <n v="0.27602241948685002"/>
    <n v="3545.2354142409099"/>
    <n v="8.1201429310741506"/>
    <n v="1.16959130902266"/>
    <n v="2.24134149841418"/>
    <n v="0.32283342292723"/>
    <n v="978.56445668926597"/>
    <n v="1210"/>
    <s v="Fixed Single Family Units"/>
    <n v="1210"/>
    <s v="Town of Indialantic              Brevard County"/>
    <s v="Town of Indialantic"/>
    <m/>
    <m/>
    <m/>
    <n v="0"/>
    <n v="1"/>
    <n v="2.24134149841418"/>
    <n v="0.32283342292723"/>
    <n v="978.56445668926597"/>
    <m/>
    <n v="-1"/>
    <n v="-1"/>
    <n v="-1"/>
    <n v="-1"/>
    <n v="0"/>
    <m/>
    <m/>
    <s v="North IRL B"/>
    <n v="-1"/>
    <m/>
    <m/>
    <n v="579"/>
    <x v="0"/>
    <m/>
    <x v="0"/>
    <n v="132.71029999999999"/>
    <n v="132.05209505822299"/>
    <n v="1117.0231010267701"/>
    <n v="0.79364513920000002"/>
  </r>
  <r>
    <n v="550000"/>
    <n v="910000"/>
    <n v="910000"/>
    <x v="1"/>
    <x v="1"/>
    <s v="IR8-11"/>
    <s v="62-304.520 (6), F.A.C."/>
    <n v="0.36"/>
    <n v="0.48"/>
    <s v="Town of Indialantic"/>
    <n v="8.1130811876299995E-3"/>
    <n v="3545.2354142409099"/>
    <n v="8.1201429310741506"/>
    <n v="1.16959130902266"/>
    <n v="6.5879378855029994E-2"/>
    <n v="9.4889892464500008E-3"/>
    <n v="28.762782745029501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6.5879378855029994E-2"/>
    <n v="9.4889892464500008E-3"/>
    <n v="28.7627827450289"/>
    <m/>
    <n v="-1"/>
    <n v="-1"/>
    <n v="-1"/>
    <n v="-1"/>
    <n v="0"/>
    <m/>
    <m/>
    <s v="North IRL B"/>
    <n v="-1"/>
    <m/>
    <m/>
    <n v="579"/>
    <x v="0"/>
    <m/>
    <x v="0"/>
    <n v="132.71029999999999"/>
    <n v="33.787475448060803"/>
    <n v="32.8324747096488"/>
    <n v="2.33274799E-2"/>
  </r>
  <r>
    <n v="550000"/>
    <n v="910000"/>
    <n v="910000"/>
    <x v="1"/>
    <x v="1"/>
    <s v="IR8-11"/>
    <s v="62-304.520 (6), F.A.C."/>
    <n v="0.36"/>
    <n v="0.48"/>
    <s v="Town of Indialantic"/>
    <n v="4.4274161062060002E-2"/>
    <n v="3545.2354142409099"/>
    <n v="8.1201429310741506"/>
    <n v="1.16959130902266"/>
    <n v="0.35951251597733003"/>
    <n v="5.1782673992449998E-2"/>
    <n v="156.96232373302399"/>
    <n v="1210"/>
    <s v="Fixed Single Family Units"/>
    <n v="1210"/>
    <s v="Town of Indialantic              Brevard County"/>
    <s v="Town of Indialantic"/>
    <m/>
    <m/>
    <m/>
    <n v="0"/>
    <n v="1"/>
    <n v="0.35951251597733003"/>
    <n v="5.1782673992449998E-2"/>
    <n v="156.962323733023"/>
    <m/>
    <n v="-1"/>
    <n v="-1"/>
    <n v="-1"/>
    <n v="-1"/>
    <n v="0"/>
    <m/>
    <m/>
    <s v="North IRL B"/>
    <n v="-1"/>
    <m/>
    <m/>
    <n v="579"/>
    <x v="0"/>
    <m/>
    <x v="0"/>
    <n v="132.71029999999999"/>
    <n v="60.5202905042403"/>
    <n v="179.171173040372"/>
    <n v="0.1273011547"/>
  </r>
  <r>
    <n v="550000"/>
    <n v="910000"/>
    <n v="910000"/>
    <x v="1"/>
    <x v="1"/>
    <s v="IR8-11"/>
    <s v="62-304.520 (6), F.A.C."/>
    <n v="0.36"/>
    <n v="0.48"/>
    <s v="Town of Indialantic"/>
    <n v="3.5614594551889998E-2"/>
    <n v="3853.67543569185"/>
    <n v="9.5747508243389401"/>
    <n v="1.40712464922532"/>
    <n v="0.34100086854419998"/>
    <n v="5.0114173866129999E-2"/>
    <n v="137.24708817674301"/>
    <n v="1200"/>
    <s v="Residential, Medium Density-Two-five dwellingunits per acre"/>
    <n v="1200"/>
    <s v="Town of Indialantic              Brevard County"/>
    <s v="Town of Indialantic"/>
    <m/>
    <m/>
    <m/>
    <n v="0"/>
    <n v="1"/>
    <n v="0.34100086854419998"/>
    <n v="5.0114173866129999E-2"/>
    <n v="137.247088176744"/>
    <m/>
    <n v="-1"/>
    <n v="-1"/>
    <n v="-1"/>
    <n v="-1"/>
    <n v="0"/>
    <m/>
    <m/>
    <s v="North IRL B"/>
    <n v="-1"/>
    <m/>
    <m/>
    <n v="579"/>
    <x v="0"/>
    <m/>
    <x v="0"/>
    <n v="132.71029999999999"/>
    <n v="68.441558174997098"/>
    <n v="144.127150693489"/>
    <n v="0.111311507"/>
  </r>
  <r>
    <n v="550000"/>
    <n v="910000"/>
    <n v="910000"/>
    <x v="1"/>
    <x v="1"/>
    <s v="IR8-11"/>
    <s v="62-304.520 (6), F.A.C."/>
    <n v="0.36"/>
    <n v="0.48"/>
    <s v="Town of Indialantic"/>
    <n v="6.9987671232339996E-2"/>
    <n v="3853.67543569185"/>
    <n v="9.5747508243389401"/>
    <n v="1.40712464922532"/>
    <n v="0.67011451282543999"/>
    <n v="9.8481377332899994E-2"/>
    <n v="269.70976942936102"/>
    <n v="1210"/>
    <s v="Fixed Single Family Units"/>
    <n v="1210"/>
    <s v="Town of Indialantic              Brevard County"/>
    <s v="Town of Indialantic"/>
    <m/>
    <m/>
    <m/>
    <n v="0"/>
    <n v="1"/>
    <n v="0.67011451282543999"/>
    <n v="9.8481377332899994E-2"/>
    <n v="269.70976942936198"/>
    <m/>
    <n v="-1"/>
    <n v="-1"/>
    <n v="-1"/>
    <n v="-1"/>
    <n v="0"/>
    <m/>
    <m/>
    <s v="North IRL B"/>
    <n v="-1"/>
    <m/>
    <m/>
    <n v="579"/>
    <x v="0"/>
    <m/>
    <x v="0"/>
    <n v="132.71029999999999"/>
    <n v="93.263019605859398"/>
    <n v="283.230056815431"/>
    <n v="0.21874271649999999"/>
  </r>
  <r>
    <n v="550000"/>
    <n v="910000"/>
    <n v="910000"/>
    <x v="1"/>
    <x v="1"/>
    <s v="IR8-11"/>
    <s v="62-304.520 (6), F.A.C."/>
    <n v="0.36"/>
    <n v="0.48"/>
    <s v="Town of Indialantic"/>
    <n v="2.065086913144E-2"/>
    <n v="3853.67543569185"/>
    <n v="9.5747508243389401"/>
    <n v="1.40712464922532"/>
    <n v="0.19772692623963001"/>
    <n v="2.9058346982779999E-2"/>
    <n v="79.581747097544493"/>
    <n v="1210"/>
    <s v="Fixed Single Family Units"/>
    <n v="1210"/>
    <s v="Town of Indialantic              Brevard County"/>
    <s v="Town of Indialantic"/>
    <m/>
    <m/>
    <m/>
    <n v="0"/>
    <n v="1"/>
    <n v="0.19772692623963001"/>
    <n v="2.9058346982779999E-2"/>
    <n v="79.581747097544095"/>
    <m/>
    <n v="-1"/>
    <n v="-1"/>
    <n v="-1"/>
    <n v="-1"/>
    <n v="0"/>
    <m/>
    <m/>
    <s v="North IRL B"/>
    <n v="-1"/>
    <m/>
    <m/>
    <n v="579"/>
    <x v="0"/>
    <m/>
    <x v="0"/>
    <n v="132.71029999999999"/>
    <n v="42.0092869784649"/>
    <n v="83.571102372737599"/>
    <n v="6.4543185000000003E-2"/>
  </r>
  <r>
    <n v="550000"/>
    <n v="910000"/>
    <n v="910000"/>
    <x v="1"/>
    <x v="1"/>
    <s v="IR8-11"/>
    <s v="62-304.520 (6), F.A.C."/>
    <n v="0.36"/>
    <n v="0.48"/>
    <s v="Town of Indialantic"/>
    <n v="0.30432013126274998"/>
    <n v="3853.67543569185"/>
    <n v="9.5747508243389401"/>
    <n v="1.40712464922532"/>
    <n v="2.9137894276709702"/>
    <n v="0.4282163579553"/>
    <n v="1172.75101443378"/>
    <n v="1210"/>
    <s v="Fixed Single Family Units"/>
    <n v="1210"/>
    <s v="Town of Indialantic              Brevard County"/>
    <s v="Town of Indialantic"/>
    <m/>
    <m/>
    <m/>
    <n v="0"/>
    <n v="1"/>
    <n v="2.9137894276709702"/>
    <n v="0.4282163579553"/>
    <n v="1172.75101443378"/>
    <m/>
    <n v="-1"/>
    <n v="-1"/>
    <n v="-1"/>
    <n v="-1"/>
    <n v="0"/>
    <m/>
    <m/>
    <s v="North IRL B"/>
    <n v="-1"/>
    <m/>
    <m/>
    <n v="579"/>
    <x v="0"/>
    <m/>
    <x v="0"/>
    <n v="132.71029999999999"/>
    <n v="140.41453514192901"/>
    <n v="1231.5398776662801"/>
    <n v="0.95113626470000001"/>
  </r>
  <r>
    <n v="550000"/>
    <n v="910000"/>
    <n v="910000"/>
    <x v="1"/>
    <x v="1"/>
    <s v="IR8-11"/>
    <s v="62-304.520 (6), F.A.C."/>
    <n v="0.36"/>
    <n v="0.48"/>
    <s v="Town of Indialantic"/>
    <n v="0.11608762740479001"/>
    <n v="3853.67543569185"/>
    <n v="9.5747508243389401"/>
    <n v="1.40712464922532"/>
    <n v="1.11151010618958"/>
    <n v="0.16334976199136"/>
    <n v="447.36403811759601"/>
    <n v="1210"/>
    <s v="Fixed Single Family Units"/>
    <n v="1210"/>
    <s v="Town of Indialantic              Brevard County"/>
    <s v="Town of Indialantic"/>
    <m/>
    <m/>
    <m/>
    <n v="0"/>
    <n v="1"/>
    <n v="1.11151010618958"/>
    <n v="0.16334976199136"/>
    <n v="447.36403811759601"/>
    <m/>
    <n v="-1"/>
    <n v="-1"/>
    <n v="-1"/>
    <n v="-1"/>
    <n v="0"/>
    <m/>
    <m/>
    <s v="North IRL B"/>
    <n v="-1"/>
    <m/>
    <m/>
    <n v="579"/>
    <x v="0"/>
    <m/>
    <x v="0"/>
    <n v="132.71029999999999"/>
    <n v="98.501916281826993"/>
    <n v="469.78996052425902"/>
    <n v="0.36282565950000001"/>
  </r>
  <r>
    <n v="550000"/>
    <n v="910000"/>
    <n v="910000"/>
    <x v="1"/>
    <x v="1"/>
    <s v="IR8-11"/>
    <s v="62-304.520 (6), F.A.C."/>
    <n v="0.36"/>
    <n v="0.48"/>
    <s v="Town of Indialantic"/>
    <n v="6.7975087579169993E-2"/>
    <n v="3853.67543569185"/>
    <n v="9.5747508243389401"/>
    <n v="1.40712464922532"/>
    <n v="0.65084452583317998"/>
    <n v="9.5649421265899995E-2"/>
    <n v="261.953925242857"/>
    <n v="1210"/>
    <s v="Fixed Single Family Units"/>
    <n v="1210"/>
    <s v="Town of Indialantic              Brevard County"/>
    <s v="Town of Indialantic"/>
    <m/>
    <m/>
    <m/>
    <n v="0"/>
    <n v="1"/>
    <n v="0.65084452583317998"/>
    <n v="9.5649421265899995E-2"/>
    <n v="261.95392524285597"/>
    <m/>
    <n v="-1"/>
    <n v="-1"/>
    <n v="-1"/>
    <n v="-1"/>
    <n v="0"/>
    <m/>
    <m/>
    <s v="North IRL B"/>
    <n v="-1"/>
    <m/>
    <m/>
    <n v="579"/>
    <x v="0"/>
    <m/>
    <x v="0"/>
    <n v="132.71029999999999"/>
    <n v="82.255012860843294"/>
    <n v="275.08541973297298"/>
    <n v="0.2124524941"/>
  </r>
  <r>
    <n v="550000"/>
    <n v="910000"/>
    <n v="910000"/>
    <x v="1"/>
    <x v="1"/>
    <s v="IR8-11"/>
    <s v="62-304.520 (6), F.A.C."/>
    <n v="0.36"/>
    <n v="0.48"/>
    <s v="Town of Indialantic"/>
    <n v="3.1274725055099998E-3"/>
    <n v="3853.67543569185"/>
    <n v="9.5747508243389401"/>
    <n v="1.40712464922532"/>
    <n v="2.9944769950289999E-2"/>
    <n v="4.4007436522800003E-3"/>
    <n v="12.052263970312501"/>
    <n v="1210"/>
    <s v="Fixed Single Family Units"/>
    <n v="1210"/>
    <s v="Town of Indialantic              Brevard County"/>
    <s v="Town of Indialantic"/>
    <m/>
    <m/>
    <m/>
    <n v="0"/>
    <n v="1"/>
    <n v="2.9944769950289999E-2"/>
    <n v="4.4007436522800003E-3"/>
    <n v="12.052263970311101"/>
    <m/>
    <n v="-1"/>
    <n v="-1"/>
    <n v="-1"/>
    <n v="-1"/>
    <n v="0"/>
    <m/>
    <m/>
    <s v="North IRL B"/>
    <n v="-1"/>
    <m/>
    <m/>
    <n v="579"/>
    <x v="0"/>
    <m/>
    <x v="0"/>
    <n v="132.71029999999999"/>
    <n v="20.044339339681201"/>
    <n v="12.656432194829399"/>
    <n v="9.7747476999999992E-3"/>
  </r>
  <r>
    <n v="550000"/>
    <n v="910000"/>
    <n v="910000"/>
    <x v="1"/>
    <x v="1"/>
    <s v="IR8-11"/>
    <s v="62-304.520 (6), F.A.C."/>
    <n v="0.36"/>
    <n v="0.48"/>
    <s v="Town of Indialantic"/>
    <n v="0.11789042735489"/>
    <n v="3857.7690414020399"/>
    <n v="9.5843984303164902"/>
    <n v="1.40852464309897"/>
    <n v="1.12990882688963"/>
    <n v="0.16605157211484001"/>
    <n v="454.79404092738599"/>
    <n v="1200"/>
    <s v="Residential, Medium Density-Two-five dwellingunits per acre"/>
    <n v="1200"/>
    <s v="Town of Indialantic              Brevard County"/>
    <s v="Town of Indialantic"/>
    <m/>
    <m/>
    <m/>
    <n v="0"/>
    <n v="1"/>
    <n v="1.12990882688963"/>
    <n v="0.16605157211484001"/>
    <n v="454.79404092738599"/>
    <m/>
    <n v="-1"/>
    <n v="-1"/>
    <n v="-1"/>
    <n v="-1"/>
    <n v="0"/>
    <m/>
    <m/>
    <s v="North IRL B"/>
    <n v="-1"/>
    <m/>
    <m/>
    <n v="579"/>
    <x v="0"/>
    <m/>
    <x v="0"/>
    <n v="132.71029999999999"/>
    <n v="120.753177111616"/>
    <n v="477.08563308065499"/>
    <n v="0.3688516147"/>
  </r>
  <r>
    <n v="550000"/>
    <n v="910000"/>
    <n v="910000"/>
    <x v="1"/>
    <x v="1"/>
    <s v="IR8-11"/>
    <s v="62-304.520 (6), F.A.C."/>
    <n v="0.36"/>
    <n v="0.48"/>
    <s v="Town of Indialantic"/>
    <n v="0.1942052516484"/>
    <n v="3857.7690414020399"/>
    <n v="9.5843984303164902"/>
    <n v="1.40852464309897"/>
    <n v="1.8613405090582"/>
    <n v="0.27354288276601002"/>
    <n v="749.19900748691305"/>
    <n v="1210"/>
    <s v="Fixed Single Family Units"/>
    <n v="1210"/>
    <s v="Town of Indialantic              Brevard County"/>
    <s v="Town of Indialantic"/>
    <m/>
    <m/>
    <m/>
    <n v="0"/>
    <n v="1"/>
    <n v="1.8613405090582"/>
    <n v="0.27354288276601002"/>
    <n v="749.19900748691305"/>
    <m/>
    <n v="-1"/>
    <n v="-1"/>
    <n v="-1"/>
    <n v="-1"/>
    <n v="0"/>
    <m/>
    <m/>
    <s v="North IRL B"/>
    <n v="-1"/>
    <m/>
    <m/>
    <n v="579"/>
    <x v="0"/>
    <m/>
    <x v="0"/>
    <n v="132.71029999999999"/>
    <n v="122.03261122377199"/>
    <n v="785.92076989715895"/>
    <n v="0.60762287709999996"/>
  </r>
  <r>
    <n v="550000"/>
    <n v="910000"/>
    <n v="910000"/>
    <x v="1"/>
    <x v="1"/>
    <s v="IR8-11"/>
    <s v="62-304.520 (6), F.A.C."/>
    <n v="0.36"/>
    <n v="0.48"/>
    <s v="Town of Indialantic"/>
    <n v="0.26402727478732002"/>
    <n v="3857.7690414020399"/>
    <n v="9.5843984303164902"/>
    <n v="1.40852464309897"/>
    <n v="2.5305425980323601"/>
    <n v="0.37188892298819998"/>
    <n v="1018.55624676028"/>
    <n v="1210"/>
    <s v="Fixed Single Family Units"/>
    <n v="1210"/>
    <s v="Town of Indialantic              Brevard County"/>
    <s v="Town of Indialantic"/>
    <m/>
    <m/>
    <m/>
    <n v="0"/>
    <n v="1"/>
    <n v="2.5305425980323601"/>
    <n v="0.37188892298819998"/>
    <n v="1018.55624676028"/>
    <m/>
    <n v="-1"/>
    <n v="-1"/>
    <n v="-1"/>
    <n v="-1"/>
    <n v="0"/>
    <m/>
    <m/>
    <s v="North IRL B"/>
    <n v="-1"/>
    <m/>
    <m/>
    <n v="579"/>
    <x v="0"/>
    <m/>
    <x v="0"/>
    <n v="132.71029999999999"/>
    <n v="129.68676354550999"/>
    <n v="1068.4804726618399"/>
    <n v="0.82607968109999996"/>
  </r>
  <r>
    <n v="550000"/>
    <n v="910000"/>
    <n v="910000"/>
    <x v="1"/>
    <x v="1"/>
    <s v="IR8-11"/>
    <s v="62-304.520 (6), F.A.C."/>
    <n v="0.36"/>
    <n v="0.48"/>
    <s v="Town of Indialantic"/>
    <n v="5.6950150955899998E-3"/>
    <n v="3857.7690414020399"/>
    <n v="9.5843984303164902"/>
    <n v="1.40852464309897"/>
    <n v="5.4583293742829997E-2"/>
    <n v="8.02156910496E-3"/>
    <n v="21.970052926095899"/>
    <n v="1210"/>
    <s v="Fixed Single Family Units"/>
    <n v="1210"/>
    <s v="Town of Indialantic              Brevard County"/>
    <s v="Town of Indialantic"/>
    <m/>
    <m/>
    <m/>
    <n v="0"/>
    <n v="1"/>
    <n v="5.4583293742829997E-2"/>
    <n v="8.02156910496E-3"/>
    <n v="21.970052926097601"/>
    <m/>
    <n v="-1"/>
    <n v="-1"/>
    <n v="-1"/>
    <n v="-1"/>
    <n v="0"/>
    <m/>
    <m/>
    <s v="North IRL B"/>
    <n v="-1"/>
    <m/>
    <m/>
    <n v="579"/>
    <x v="0"/>
    <m/>
    <x v="0"/>
    <n v="132.71029999999999"/>
    <n v="19.781443472348101"/>
    <n v="23.0469084152672"/>
    <n v="1.7818372200000002E-2"/>
  </r>
  <r>
    <n v="550000"/>
    <n v="910000"/>
    <n v="910000"/>
    <x v="1"/>
    <x v="1"/>
    <s v="IR8-11"/>
    <s v="62-304.520 (6), F.A.C."/>
    <n v="0.36"/>
    <n v="0.48"/>
    <s v="Town of Indialantic"/>
    <n v="9.4330597562299993E-3"/>
    <n v="3857.7690414020399"/>
    <n v="9.5843984303164902"/>
    <n v="1.40852464309897"/>
    <n v="9.0410203120710006E-2"/>
    <n v="1.3286697126469999E-2"/>
    <n v="36.390565893287302"/>
    <n v="1210"/>
    <s v="Fixed Single Family Units"/>
    <n v="1210"/>
    <s v="Town of Indialantic              Brevard County"/>
    <s v="Town of Indialantic"/>
    <m/>
    <m/>
    <m/>
    <n v="0"/>
    <n v="1"/>
    <n v="9.0410203120710006E-2"/>
    <n v="1.3286697126469999E-2"/>
    <n v="36.3905658932877"/>
    <m/>
    <n v="-1"/>
    <n v="-1"/>
    <n v="-1"/>
    <n v="-1"/>
    <n v="0"/>
    <m/>
    <m/>
    <s v="North IRL B"/>
    <n v="-1"/>
    <m/>
    <m/>
    <n v="579"/>
    <x v="0"/>
    <m/>
    <x v="0"/>
    <n v="132.71029999999999"/>
    <n v="35.388684464234998"/>
    <n v="38.174238457390899"/>
    <n v="2.9513840999999999E-2"/>
  </r>
  <r>
    <n v="550000"/>
    <n v="910000"/>
    <n v="910000"/>
    <x v="1"/>
    <x v="1"/>
    <s v="IR8-11"/>
    <s v="62-304.520 (6), F.A.C."/>
    <n v="0.36"/>
    <n v="0.48"/>
    <s v="Town of Indialantic"/>
    <n v="1.68997443246E-3"/>
    <n v="3857.7690414020399"/>
    <n v="9.5843984303164902"/>
    <n v="1.40852464309897"/>
    <n v="1.6197388297790001E-2"/>
    <n v="2.3803706343300001E-3"/>
    <n v="6.5195310463244596"/>
    <n v="1210"/>
    <s v="Fixed Single Family Units"/>
    <n v="1210"/>
    <s v="Town of Indialantic              Brevard County"/>
    <s v="Town of Indialantic"/>
    <m/>
    <m/>
    <m/>
    <n v="0"/>
    <n v="1"/>
    <n v="1.6197388297790001E-2"/>
    <n v="2.3803706343300001E-3"/>
    <n v="6.5195310463248104"/>
    <m/>
    <n v="-1"/>
    <n v="-1"/>
    <n v="-1"/>
    <n v="-1"/>
    <n v="0"/>
    <m/>
    <m/>
    <s v="North IRL B"/>
    <n v="-1"/>
    <m/>
    <m/>
    <n v="579"/>
    <x v="0"/>
    <m/>
    <x v="0"/>
    <n v="132.71029999999999"/>
    <n v="14.8868227155279"/>
    <n v="6.83908388571313"/>
    <n v="5.2875353E-3"/>
  </r>
  <r>
    <n v="550000"/>
    <n v="910000"/>
    <n v="910000"/>
    <x v="1"/>
    <x v="1"/>
    <s v="IR8-11"/>
    <s v="62-304.520 (6), F.A.C."/>
    <n v="0.36"/>
    <n v="0.48"/>
    <s v="Town of Indialantic"/>
    <n v="2.4822450431900001E-2"/>
    <n v="3857.7690414020399"/>
    <n v="9.5843984303164902"/>
    <n v="1.40852464309897"/>
    <n v="0.23790825495612"/>
    <n v="3.4963033135429998E-2"/>
    <n v="95.759280807924398"/>
    <n v="1210"/>
    <s v="Fixed Single Family Units"/>
    <n v="1210"/>
    <s v="Town of Indialantic              Brevard County"/>
    <s v="Town of Indialantic"/>
    <m/>
    <m/>
    <m/>
    <n v="0"/>
    <n v="1"/>
    <n v="0.23790825495612"/>
    <n v="3.4963033135429998E-2"/>
    <n v="95.759280807922906"/>
    <m/>
    <n v="-1"/>
    <n v="-1"/>
    <n v="-1"/>
    <n v="-1"/>
    <n v="0"/>
    <m/>
    <m/>
    <s v="North IRL B"/>
    <n v="-1"/>
    <m/>
    <m/>
    <n v="579"/>
    <x v="0"/>
    <m/>
    <x v="0"/>
    <n v="132.71029999999999"/>
    <n v="58.965617999963897"/>
    <n v="100.452892950042"/>
    <n v="7.7663650299999998E-2"/>
  </r>
  <r>
    <n v="550000"/>
    <n v="910000"/>
    <n v="910000"/>
    <x v="1"/>
    <x v="1"/>
    <s v="IR8-11"/>
    <s v="62-304.520 (6), F.A.C."/>
    <n v="0.36"/>
    <n v="0.48"/>
    <s v="Town of Indialantic"/>
    <n v="0.50386389156741995"/>
    <n v="3850.6255307596998"/>
    <n v="9.5675464969183395"/>
    <n v="1.4060786153817699"/>
    <n v="4.8207412106895502"/>
    <n v="0.70847224299598999"/>
    <n v="1940.1911648974601"/>
    <n v="1200"/>
    <s v="Residential, Medium Density-Two-five dwellingunits per acre"/>
    <n v="1200"/>
    <s v="Town of Indialantic              Brevard County"/>
    <s v="Town of Indialantic"/>
    <m/>
    <m/>
    <m/>
    <n v="0"/>
    <n v="1"/>
    <n v="4.8207412106895502"/>
    <n v="0.70847224299598999"/>
    <n v="1940.1911648974601"/>
    <m/>
    <n v="-1"/>
    <n v="-1"/>
    <n v="-1"/>
    <n v="-1"/>
    <n v="0"/>
    <m/>
    <m/>
    <s v="North IRL B"/>
    <n v="-1"/>
    <m/>
    <m/>
    <n v="579"/>
    <x v="0"/>
    <m/>
    <x v="0"/>
    <n v="132.71029999999999"/>
    <n v="211.12188199983299"/>
    <n v="2039.0648256050799"/>
    <n v="1.5735532562000001"/>
  </r>
  <r>
    <n v="550000"/>
    <n v="910000"/>
    <n v="910000"/>
    <x v="1"/>
    <x v="1"/>
    <s v="IR8-11"/>
    <s v="62-304.520 (6), F.A.C."/>
    <n v="0.36"/>
    <n v="0.48"/>
    <s v="Town of Indialantic"/>
    <n v="4.7433868861659997E-2"/>
    <n v="3850.6255307596998"/>
    <n v="9.5675464969183395"/>
    <n v="1.4060786153817699"/>
    <n v="0.45382574586266999"/>
    <n v="6.6695748651199996E-2"/>
    <n v="182.65006646142299"/>
    <n v="1210"/>
    <s v="Fixed Single Family Units"/>
    <n v="1210"/>
    <s v="Town of Indialantic              Brevard County"/>
    <s v="Town of Indialantic"/>
    <m/>
    <m/>
    <m/>
    <n v="0"/>
    <n v="1"/>
    <n v="0.45382574586266999"/>
    <n v="6.6695748651199996E-2"/>
    <n v="182.65006646142501"/>
    <m/>
    <n v="-1"/>
    <n v="-1"/>
    <n v="-1"/>
    <n v="-1"/>
    <n v="0"/>
    <m/>
    <m/>
    <s v="North IRL B"/>
    <n v="-1"/>
    <m/>
    <m/>
    <n v="579"/>
    <x v="0"/>
    <m/>
    <x v="0"/>
    <n v="132.71029999999999"/>
    <n v="56.378317755917998"/>
    <n v="191.95805684209699"/>
    <n v="0.14813468490000001"/>
  </r>
  <r>
    <n v="550000"/>
    <n v="910000"/>
    <n v="910000"/>
    <x v="1"/>
    <x v="1"/>
    <s v="IR8-11"/>
    <s v="62-304.520 (6), F.A.C."/>
    <n v="0.36"/>
    <n v="0.48"/>
    <s v="Town of Indialantic"/>
    <n v="5.8957672625970001E-2"/>
    <n v="3850.6255307596998"/>
    <n v="9.5675464969183395"/>
    <n v="1.4060786153817699"/>
    <n v="0.56408027419909001"/>
    <n v="8.2899122692059998E-2"/>
    <n v="227.023919447748"/>
    <n v="1210"/>
    <s v="Fixed Single Family Units"/>
    <n v="1210"/>
    <s v="Town of Indialantic              Brevard County"/>
    <s v="Town of Indialantic"/>
    <m/>
    <m/>
    <m/>
    <n v="0"/>
    <n v="1"/>
    <n v="0.56408027419909001"/>
    <n v="8.2899122692059998E-2"/>
    <n v="227.02391944774601"/>
    <m/>
    <n v="-1"/>
    <n v="-1"/>
    <n v="-1"/>
    <n v="-1"/>
    <n v="0"/>
    <m/>
    <m/>
    <s v="North IRL B"/>
    <n v="-1"/>
    <m/>
    <m/>
    <n v="579"/>
    <x v="0"/>
    <m/>
    <x v="0"/>
    <n v="132.71029999999999"/>
    <n v="82.429705197951293"/>
    <n v="238.593236116177"/>
    <n v="0.1841232112"/>
  </r>
  <r>
    <n v="550000"/>
    <n v="910000"/>
    <n v="910000"/>
    <x v="1"/>
    <x v="1"/>
    <s v="IR8-11"/>
    <s v="62-304.520 (6), F.A.C."/>
    <n v="0.36"/>
    <n v="0.48"/>
    <s v="Town of Indialantic"/>
    <n v="7.5080205668199996E-3"/>
    <n v="3850.6255307596998"/>
    <n v="9.5675464969183395"/>
    <n v="1.4060786153817699"/>
    <n v="7.1833335872919998E-2"/>
    <n v="1.0556867162860001E-2"/>
    <n v="28.910575680089099"/>
    <n v="1210"/>
    <s v="Fixed Single Family Units"/>
    <n v="1210"/>
    <s v="Town of Indialantic              Brevard County"/>
    <s v="Town of Indialantic"/>
    <m/>
    <m/>
    <m/>
    <n v="0"/>
    <n v="1"/>
    <n v="7.1833335872919998E-2"/>
    <n v="1.0556867162860001E-2"/>
    <n v="28.910575680089"/>
    <m/>
    <n v="-1"/>
    <n v="-1"/>
    <n v="-1"/>
    <n v="-1"/>
    <n v="0"/>
    <m/>
    <m/>
    <s v="North IRL B"/>
    <n v="-1"/>
    <m/>
    <m/>
    <n v="579"/>
    <x v="0"/>
    <m/>
    <x v="0"/>
    <n v="132.71029999999999"/>
    <n v="31.206282020073498"/>
    <n v="30.383881250371001"/>
    <n v="2.34473444E-2"/>
  </r>
  <r>
    <n v="550000"/>
    <n v="910000"/>
    <n v="910000"/>
    <x v="1"/>
    <x v="1"/>
    <s v="IR8-11"/>
    <s v="62-304.520 (6), F.A.C."/>
    <n v="0.36"/>
    <n v="0.48"/>
    <s v="Town of Indialantic"/>
    <n v="0.21284071734231"/>
    <n v="3869.40425286034"/>
    <n v="10.003063245956101"/>
    <n v="1.44797433893934"/>
    <n v="2.12905915688988"/>
    <n v="0.30818789699311"/>
    <n v="823.56677686621197"/>
    <n v="1200"/>
    <s v="Residential, Medium Density-Two-five dwellingunits per acre"/>
    <n v="1200"/>
    <s v="Town of Indialantic              Brevard County"/>
    <s v="Town of Indialantic"/>
    <m/>
    <m/>
    <m/>
    <n v="0"/>
    <n v="1"/>
    <n v="2.12905915688988"/>
    <n v="0.30818789699311"/>
    <n v="823.56677686621197"/>
    <m/>
    <n v="-1"/>
    <n v="-1"/>
    <n v="-1"/>
    <n v="-1"/>
    <n v="0"/>
    <m/>
    <m/>
    <s v="North IRL B"/>
    <n v="-1"/>
    <m/>
    <m/>
    <n v="579"/>
    <x v="0"/>
    <m/>
    <x v="0"/>
    <n v="132.71029999999999"/>
    <n v="176.541749047352"/>
    <n v="861.33582392498397"/>
    <n v="0.66793736969999995"/>
  </r>
  <r>
    <n v="550000"/>
    <n v="910000"/>
    <n v="910000"/>
    <x v="1"/>
    <x v="1"/>
    <s v="IR8-11"/>
    <s v="62-304.520 (6), F.A.C."/>
    <n v="0.36"/>
    <n v="0.48"/>
    <s v="Town of Indialantic"/>
    <n v="7.2275226815519997E-2"/>
    <n v="3869.40425286034"/>
    <n v="10.003063245956101"/>
    <n v="1.44797433893934"/>
    <n v="0.72297366495149995"/>
    <n v="0.10465267376989"/>
    <n v="279.66207001642999"/>
    <n v="1430"/>
    <s v="Professional Services"/>
    <n v="1430"/>
    <s v="Town of Indialantic              Brevard County"/>
    <s v="Town of Indialantic"/>
    <m/>
    <m/>
    <m/>
    <n v="0"/>
    <n v="1"/>
    <n v="0.72297366495149995"/>
    <n v="0.10465267376989"/>
    <n v="279.66207001642903"/>
    <m/>
    <n v="-1"/>
    <n v="-1"/>
    <n v="-1"/>
    <n v="-1"/>
    <n v="0"/>
    <m/>
    <m/>
    <s v="North IRL B"/>
    <n v="-1"/>
    <m/>
    <m/>
    <n v="579"/>
    <x v="0"/>
    <m/>
    <x v="0"/>
    <n v="132.71029999999999"/>
    <n v="72.225606724974099"/>
    <n v="292.48746581881397"/>
    <n v="0.2268143309"/>
  </r>
  <r>
    <n v="550000"/>
    <n v="910000"/>
    <n v="910000"/>
    <x v="1"/>
    <x v="1"/>
    <s v="IR8-11"/>
    <s v="62-304.520 (6), F.A.C."/>
    <n v="0.36"/>
    <n v="0.48"/>
    <s v="Town of Indialantic"/>
    <n v="2.8301021164209999E-2"/>
    <n v="3869.40425286034"/>
    <n v="10.003063245956101"/>
    <n v="1.44797433893934"/>
    <n v="0.28309690463075998"/>
    <n v="4.0979152411559999E-2"/>
    <n v="109.508091653096"/>
    <n v="1430"/>
    <s v="Professional Services"/>
    <n v="1430"/>
    <s v="Town of Indialantic              Brevard County"/>
    <s v="Town of Indialantic"/>
    <m/>
    <m/>
    <m/>
    <n v="0"/>
    <n v="1"/>
    <n v="0.28309690463075998"/>
    <n v="4.0979152411559999E-2"/>
    <n v="109.508091653096"/>
    <m/>
    <n v="-1"/>
    <n v="-1"/>
    <n v="-1"/>
    <n v="-1"/>
    <n v="0"/>
    <m/>
    <m/>
    <s v="North IRL B"/>
    <n v="-1"/>
    <m/>
    <m/>
    <n v="579"/>
    <x v="0"/>
    <m/>
    <x v="0"/>
    <n v="132.71029999999999"/>
    <n v="61.514085817076896"/>
    <n v="114.530169258873"/>
    <n v="8.8814348500000001E-2"/>
  </r>
  <r>
    <n v="550000"/>
    <n v="910000"/>
    <n v="910000"/>
    <x v="1"/>
    <x v="1"/>
    <s v="IR8-11"/>
    <s v="62-304.520 (6), F.A.C."/>
    <n v="0.36"/>
    <n v="0.48"/>
    <s v="Town of Indialantic"/>
    <n v="0.23919184693702999"/>
    <n v="3869.40425286034"/>
    <n v="10.003063245956101"/>
    <n v="1.44797433893934"/>
    <n v="2.3926511728282098"/>
    <n v="0.34634365644832998"/>
    <n v="925.52994978768004"/>
    <n v="1210"/>
    <s v="Fixed Single Family Units"/>
    <n v="1210"/>
    <s v="Town of Indialantic              Brevard County"/>
    <s v="Town of Indialantic"/>
    <m/>
    <m/>
    <m/>
    <n v="0"/>
    <n v="1"/>
    <n v="2.3926511728282098"/>
    <n v="0.34634365644832998"/>
    <n v="925.52994978768004"/>
    <m/>
    <n v="-1"/>
    <n v="-1"/>
    <n v="-1"/>
    <n v="-1"/>
    <n v="0"/>
    <m/>
    <m/>
    <s v="North IRL B"/>
    <n v="-1"/>
    <m/>
    <m/>
    <n v="579"/>
    <x v="0"/>
    <m/>
    <x v="0"/>
    <n v="132.71029999999999"/>
    <n v="124.268286468285"/>
    <n v="967.97506196285201"/>
    <n v="0.75063256270000001"/>
  </r>
  <r>
    <n v="550000"/>
    <n v="910000"/>
    <n v="910000"/>
    <x v="1"/>
    <x v="1"/>
    <s v="IR8-11"/>
    <s v="62-304.520 (6), F.A.C."/>
    <n v="0.36"/>
    <n v="0.48"/>
    <s v="Town of Indialantic"/>
    <n v="5.6445696748469998E-2"/>
    <n v="3869.40425286034"/>
    <n v="10.003063245956101"/>
    <n v="1.44797433893934"/>
    <n v="0.56462987453704006"/>
    <n v="8.173192043534E-2"/>
    <n v="218.41121905420999"/>
    <n v="1210"/>
    <s v="Fixed Single Family Units"/>
    <n v="1210"/>
    <s v="Town of Indialantic              Brevard County"/>
    <s v="Town of Indialantic"/>
    <m/>
    <m/>
    <m/>
    <n v="0"/>
    <n v="1"/>
    <n v="0.56462987453704006"/>
    <n v="8.173192043534E-2"/>
    <n v="218.41121905420999"/>
    <m/>
    <n v="-1"/>
    <n v="-1"/>
    <n v="-1"/>
    <n v="-1"/>
    <n v="0"/>
    <m/>
    <m/>
    <s v="North IRL B"/>
    <n v="-1"/>
    <m/>
    <m/>
    <n v="579"/>
    <x v="0"/>
    <m/>
    <x v="0"/>
    <n v="132.71029999999999"/>
    <n v="78.351027093314897"/>
    <n v="228.42763040340401"/>
    <n v="0.1771380528"/>
  </r>
  <r>
    <n v="550000"/>
    <n v="910000"/>
    <n v="910000"/>
    <x v="1"/>
    <x v="1"/>
    <s v="IR8-11"/>
    <s v="62-304.520 (6), F.A.C."/>
    <n v="0.36"/>
    <n v="0.48"/>
    <s v="Town of Indialantic"/>
    <n v="8.7089447754099998E-3"/>
    <n v="3869.40425286034"/>
    <n v="10.003063245956101"/>
    <n v="1.44797433893934"/>
    <n v="8.7116125394050004E-2"/>
    <n v="1.261032855404E-2"/>
    <n v="33.698427951932103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8.7116125394050004E-2"/>
    <n v="1.261032855404E-2"/>
    <n v="33.6984279519327"/>
    <m/>
    <n v="-1"/>
    <n v="-1"/>
    <n v="-1"/>
    <n v="-1"/>
    <n v="0"/>
    <m/>
    <m/>
    <s v="North IRL B"/>
    <n v="-1"/>
    <m/>
    <m/>
    <n v="579"/>
    <x v="0"/>
    <m/>
    <x v="0"/>
    <n v="132.71029999999999"/>
    <n v="35.472146740926803"/>
    <n v="35.2438490967318"/>
    <n v="2.73304363E-2"/>
  </r>
  <r>
    <n v="550000"/>
    <n v="910000"/>
    <n v="910000"/>
    <x v="1"/>
    <x v="1"/>
    <s v="IR8-11"/>
    <s v="62-304.520 (6), F.A.C."/>
    <n v="0.36"/>
    <n v="0.48"/>
    <s v="Town of Indialantic"/>
    <n v="0.20394014108964001"/>
    <n v="3852.56137521749"/>
    <n v="9.5721902011285902"/>
    <n v="1.4067554030589899"/>
    <n v="1.9521538201550499"/>
    <n v="0.28689389537846"/>
    <n v="785.69191041835995"/>
    <n v="1200"/>
    <s v="Residential, Medium Density-Two-five dwellingunits per acre"/>
    <n v="1200"/>
    <s v="Town of Indialantic              Brevard County"/>
    <s v="Town of Indialantic"/>
    <m/>
    <m/>
    <m/>
    <n v="0"/>
    <n v="1"/>
    <n v="1.9521538201550499"/>
    <n v="0.28689389537846"/>
    <n v="785.69191041835995"/>
    <m/>
    <n v="-1"/>
    <n v="-1"/>
    <n v="-1"/>
    <n v="-1"/>
    <n v="0"/>
    <m/>
    <m/>
    <s v="North IRL B"/>
    <n v="-1"/>
    <m/>
    <m/>
    <n v="579"/>
    <x v="0"/>
    <m/>
    <x v="0"/>
    <n v="132.71029999999999"/>
    <n v="167.34794129511101"/>
    <n v="825.31646975377998"/>
    <n v="0.63721971649999998"/>
  </r>
  <r>
    <n v="550000"/>
    <n v="910000"/>
    <n v="910000"/>
    <x v="1"/>
    <x v="1"/>
    <s v="IR8-11"/>
    <s v="62-304.520 (6), F.A.C."/>
    <n v="0.36"/>
    <n v="0.48"/>
    <s v="Town of Indialantic"/>
    <n v="6.1094215197679998E-2"/>
    <n v="3852.56137521749"/>
    <n v="9.5721902011285902"/>
    <n v="1.4067554030589899"/>
    <n v="0.58480544806095003"/>
    <n v="8.5944617324989994E-2"/>
    <n v="235.369213719838"/>
    <n v="1210"/>
    <s v="Fixed Single Family Units"/>
    <n v="1210"/>
    <s v="Town of Indialantic              Brevard County"/>
    <s v="Town of Indialantic"/>
    <m/>
    <m/>
    <m/>
    <n v="0"/>
    <n v="1"/>
    <n v="0.58480544806095003"/>
    <n v="8.5944617324989994E-2"/>
    <n v="235.369213719839"/>
    <m/>
    <n v="-1"/>
    <n v="-1"/>
    <n v="-1"/>
    <n v="-1"/>
    <n v="0"/>
    <m/>
    <m/>
    <s v="North IRL B"/>
    <n v="-1"/>
    <m/>
    <m/>
    <n v="579"/>
    <x v="0"/>
    <m/>
    <x v="0"/>
    <n v="132.71029999999999"/>
    <n v="73.941142198414397"/>
    <n v="247.23951714425201"/>
    <n v="0.19089149529999999"/>
  </r>
  <r>
    <n v="550000"/>
    <n v="910000"/>
    <n v="910000"/>
    <x v="1"/>
    <x v="1"/>
    <s v="IR8-11"/>
    <s v="62-304.520 (6), F.A.C."/>
    <n v="0.36"/>
    <n v="0.48"/>
    <s v="Town of Indialantic"/>
    <n v="4.2231194373739997E-2"/>
    <n v="3852.56137521749"/>
    <n v="9.5721902011285902"/>
    <n v="1.4067554030589899"/>
    <n v="0.40424502496631998"/>
    <n v="5.9408960862899998E-2"/>
    <n v="162.698268273596"/>
    <n v="1210"/>
    <s v="Fixed Single Family Units"/>
    <n v="1210"/>
    <s v="Town of Indialantic              Brevard County"/>
    <s v="Town of Indialantic"/>
    <m/>
    <m/>
    <m/>
    <n v="0"/>
    <n v="1"/>
    <n v="0.40424502496631998"/>
    <n v="5.9408960862899998E-2"/>
    <n v="162.69826827359401"/>
    <m/>
    <n v="-1"/>
    <n v="-1"/>
    <n v="-1"/>
    <n v="-1"/>
    <n v="0"/>
    <m/>
    <m/>
    <s v="North IRL B"/>
    <n v="-1"/>
    <m/>
    <m/>
    <n v="579"/>
    <x v="0"/>
    <m/>
    <x v="0"/>
    <n v="132.71029999999999"/>
    <n v="75.590463416604194"/>
    <n v="170.90358017701399"/>
    <n v="0.13195317779999999"/>
  </r>
  <r>
    <n v="550000"/>
    <n v="910000"/>
    <n v="910000"/>
    <x v="1"/>
    <x v="1"/>
    <s v="IR8-11"/>
    <s v="62-304.520 (6), F.A.C."/>
    <n v="0.36"/>
    <n v="0.48"/>
    <s v="Town of Indialantic"/>
    <n v="1.340144047663E-2"/>
    <n v="3852.56137521749"/>
    <n v="9.5721902011285902"/>
    <n v="1.4067554030589899"/>
    <n v="0.12828113721143999"/>
    <n v="1.8852548799270001E-2"/>
    <n v="51.6298719525564"/>
    <n v="1210"/>
    <s v="Fixed Single Family Units"/>
    <n v="1210"/>
    <s v="Town of Indialantic              Brevard County"/>
    <s v="Town of Indialantic"/>
    <m/>
    <m/>
    <m/>
    <n v="0"/>
    <n v="1"/>
    <n v="0.12828113721143999"/>
    <n v="1.8852548799270001E-2"/>
    <n v="51.629871952555703"/>
    <m/>
    <n v="-1"/>
    <n v="-1"/>
    <n v="-1"/>
    <n v="-1"/>
    <n v="0"/>
    <m/>
    <m/>
    <s v="North IRL B"/>
    <n v="-1"/>
    <m/>
    <m/>
    <n v="579"/>
    <x v="0"/>
    <m/>
    <x v="0"/>
    <n v="132.71029999999999"/>
    <n v="43.4300615016733"/>
    <n v="54.233705462276703"/>
    <n v="4.1873375499999997E-2"/>
  </r>
  <r>
    <n v="550000"/>
    <n v="910000"/>
    <n v="910000"/>
    <x v="1"/>
    <x v="1"/>
    <s v="IR8-11"/>
    <s v="62-304.520 (6), F.A.C."/>
    <n v="0.36"/>
    <n v="0.48"/>
    <s v="Town of Indialantic"/>
    <n v="0.29709646250719002"/>
    <n v="3852.56137521749"/>
    <n v="9.5721902011285902"/>
    <n v="1.4067554030589899"/>
    <n v="2.8438638472012898"/>
    <n v="0.41794205386170002"/>
    <n v="1144.5823561689499"/>
    <n v="1210"/>
    <s v="Fixed Single Family Units"/>
    <n v="1210"/>
    <s v="Town of Indialantic              Brevard County"/>
    <s v="Town of Indialantic"/>
    <m/>
    <m/>
    <m/>
    <n v="0"/>
    <n v="1"/>
    <n v="2.8438638472012898"/>
    <n v="0.41794205386170002"/>
    <n v="1144.5823561689499"/>
    <m/>
    <n v="-1"/>
    <n v="-1"/>
    <n v="-1"/>
    <n v="-1"/>
    <n v="0"/>
    <m/>
    <m/>
    <s v="North IRL B"/>
    <n v="-1"/>
    <m/>
    <m/>
    <n v="579"/>
    <x v="0"/>
    <m/>
    <x v="0"/>
    <n v="132.71029999999999"/>
    <n v="137.43949017959599"/>
    <n v="1202.3067273695401"/>
    <n v="0.92829063759999997"/>
  </r>
  <r>
    <n v="550000"/>
    <n v="910000"/>
    <n v="920000"/>
    <x v="1"/>
    <x v="1"/>
    <s v="IR8-11"/>
    <s v="62-304.520 (6), F.A.C."/>
    <n v="0.36"/>
    <n v="0.48"/>
    <s v="Town of Indialantic"/>
    <n v="0.24618687366674"/>
    <n v="3855.3464395690798"/>
    <n v="9.57859158916939"/>
    <n v="1.40767849505342"/>
    <n v="2.35812351746821"/>
    <n v="0.34655196782511"/>
    <n v="949.13568685973905"/>
    <n v="1200"/>
    <s v="Residential, Medium Density-Two-five dwellingunits per acre"/>
    <n v="1200"/>
    <s v="Town of Indialantic              Brevard County"/>
    <s v="Town of Indialantic"/>
    <m/>
    <m/>
    <m/>
    <n v="0"/>
    <n v="1"/>
    <n v="2.35812351746821"/>
    <n v="0.34655196782511"/>
    <n v="949.13568685973905"/>
    <m/>
    <n v="-1"/>
    <n v="-1"/>
    <n v="-1"/>
    <n v="-1"/>
    <n v="0"/>
    <m/>
    <m/>
    <s v="North IRL B"/>
    <n v="-1"/>
    <m/>
    <m/>
    <n v="579"/>
    <x v="0"/>
    <m/>
    <x v="0"/>
    <n v="132.71029999999999"/>
    <n v="150.69088724551099"/>
    <n v="996.28293080885805"/>
    <n v="0.76977752379999997"/>
  </r>
  <r>
    <n v="550000"/>
    <n v="910000"/>
    <n v="920000"/>
    <x v="1"/>
    <x v="1"/>
    <s v="IR8-11"/>
    <s v="62-304.520 (6), F.A.C."/>
    <n v="0.36"/>
    <n v="0.48"/>
    <s v="Town of Indialantic"/>
    <n v="2.1941097341740001E-2"/>
    <n v="3855.3464395690798"/>
    <n v="9.57859158916939"/>
    <n v="1.40767849505342"/>
    <n v="0.21016481045474"/>
    <n v="3.0886010885840001E-2"/>
    <n v="84.590531516719693"/>
    <n v="1210"/>
    <s v="Fixed Single Family Units"/>
    <n v="1210"/>
    <s v="Town of Indialantic              Brevard County"/>
    <s v="Town of Indialantic"/>
    <m/>
    <m/>
    <m/>
    <n v="0"/>
    <n v="1"/>
    <n v="0.21016481045474"/>
    <n v="3.0886010885840001E-2"/>
    <n v="84.590531516721697"/>
    <m/>
    <n v="-1"/>
    <n v="-1"/>
    <n v="-1"/>
    <n v="-1"/>
    <n v="0"/>
    <m/>
    <m/>
    <s v="North IRL B"/>
    <n v="-1"/>
    <m/>
    <m/>
    <n v="579"/>
    <x v="0"/>
    <m/>
    <x v="0"/>
    <n v="132.71029999999999"/>
    <n v="45.999035682368003"/>
    <n v="88.792470691930106"/>
    <n v="6.8605459499999993E-2"/>
  </r>
  <r>
    <n v="550000"/>
    <n v="910000"/>
    <n v="920000"/>
    <x v="1"/>
    <x v="1"/>
    <s v="IR8-11"/>
    <s v="62-304.520 (6), F.A.C."/>
    <n v="0.36"/>
    <n v="0.48"/>
    <s v="Town of Indialantic"/>
    <n v="6.1444130723599999E-2"/>
    <n v="3855.3464395690798"/>
    <n v="9.57859158916939"/>
    <n v="1.40767849505342"/>
    <n v="0.58854823375292997"/>
    <n v="8.6493581466859995E-2"/>
    <n v="236.888410617663"/>
    <n v="1210"/>
    <s v="Fixed Single Family Units"/>
    <n v="1210"/>
    <s v="Town of Indialantic              Brevard County"/>
    <s v="Town of Indialantic"/>
    <m/>
    <m/>
    <m/>
    <n v="0"/>
    <n v="1"/>
    <n v="0.58854823375292997"/>
    <n v="8.6493581466859995E-2"/>
    <n v="236.888410617662"/>
    <m/>
    <n v="-1"/>
    <n v="-1"/>
    <n v="-1"/>
    <n v="-1"/>
    <n v="0"/>
    <m/>
    <m/>
    <s v="North IRL B"/>
    <n v="-1"/>
    <m/>
    <m/>
    <n v="579"/>
    <x v="0"/>
    <m/>
    <x v="0"/>
    <n v="132.71029999999999"/>
    <n v="64.187632620461201"/>
    <n v="248.65557503759999"/>
    <n v="0.19212360959999999"/>
  </r>
  <r>
    <n v="550000"/>
    <n v="910000"/>
    <n v="920000"/>
    <x v="1"/>
    <x v="1"/>
    <s v="IR8-11"/>
    <s v="62-304.520 (6), F.A.C."/>
    <n v="0.36"/>
    <n v="0.48"/>
    <s v="Town of Indialantic"/>
    <n v="0.10084898419804"/>
    <n v="3855.3464395690798"/>
    <n v="9.57859158916939"/>
    <n v="1.40767849505342"/>
    <n v="0.96599123181569002"/>
    <n v="0.14196294630357001"/>
    <n v="388.80777216209901"/>
    <n v="1210"/>
    <s v="Fixed Single Family Units"/>
    <n v="1210"/>
    <s v="Town of Indialantic              Brevard County"/>
    <s v="Town of Indialantic"/>
    <m/>
    <m/>
    <m/>
    <n v="0"/>
    <n v="1"/>
    <n v="0.96599123181569002"/>
    <n v="0.14196294630357001"/>
    <n v="388.80777216209901"/>
    <m/>
    <n v="-1"/>
    <n v="-1"/>
    <n v="-1"/>
    <n v="-1"/>
    <n v="0"/>
    <m/>
    <m/>
    <s v="North IRL B"/>
    <n v="-1"/>
    <m/>
    <m/>
    <n v="579"/>
    <x v="0"/>
    <m/>
    <x v="0"/>
    <n v="132.71029999999999"/>
    <n v="103.105456693454"/>
    <n v="408.12135939438201"/>
    <n v="0.31533477059999998"/>
  </r>
  <r>
    <n v="550000"/>
    <n v="910000"/>
    <n v="920000"/>
    <x v="1"/>
    <x v="1"/>
    <s v="IR8-11"/>
    <s v="62-304.520 (6), F.A.C."/>
    <n v="0.36"/>
    <n v="0.48"/>
    <s v="Town of Indialantic"/>
    <n v="0.18734236773776999"/>
    <n v="3855.3464395690798"/>
    <n v="9.57859158916939"/>
    <n v="1.40767849505342"/>
    <n v="1.79447602790811"/>
    <n v="0.26371782227684998"/>
    <n v="722.26973043826399"/>
    <n v="1210"/>
    <s v="Fixed Single Family Units"/>
    <n v="1210"/>
    <s v="Town of Indialantic              Brevard County"/>
    <s v="Town of Indialantic"/>
    <m/>
    <m/>
    <m/>
    <n v="0"/>
    <n v="1"/>
    <n v="1.79447602790811"/>
    <n v="0.26371782227684998"/>
    <n v="722.26973043826399"/>
    <m/>
    <n v="-1"/>
    <n v="-1"/>
    <n v="-1"/>
    <n v="-1"/>
    <n v="0"/>
    <m/>
    <m/>
    <s v="North IRL B"/>
    <n v="-1"/>
    <m/>
    <m/>
    <n v="579"/>
    <x v="0"/>
    <m/>
    <x v="0"/>
    <n v="132.71029999999999"/>
    <n v="113.83919345617601"/>
    <n v="758.14766406722799"/>
    <n v="0.58578242530000002"/>
  </r>
  <r>
    <n v="550000"/>
    <n v="910000"/>
    <n v="920000"/>
    <x v="1"/>
    <x v="1"/>
    <s v="IR8-11"/>
    <s v="62-304.520 (6), F.A.C."/>
    <n v="0.36"/>
    <n v="0.48"/>
    <s v="Town of Indialantic"/>
    <n v="3.6948035758469999E-2"/>
    <n v="3852.5613757915598"/>
    <n v="9.5721902025549603"/>
    <n v="1.40675540326862"/>
    <n v="0.35367362589096002"/>
    <n v="5.1976848943400003E-2"/>
    <n v="142.34457547448099"/>
    <n v="1200"/>
    <s v="Residential, Medium Density-Two-five dwellingunits per acre"/>
    <n v="1200"/>
    <s v="Town of Indialantic              Brevard County"/>
    <s v="Town of Indialantic"/>
    <m/>
    <m/>
    <m/>
    <n v="0"/>
    <n v="1"/>
    <n v="0.35367362589096002"/>
    <n v="5.1976848943400003E-2"/>
    <n v="142.34457547448099"/>
    <m/>
    <n v="-1"/>
    <n v="-1"/>
    <n v="-1"/>
    <n v="-1"/>
    <n v="0"/>
    <m/>
    <m/>
    <s v="North IRL B"/>
    <n v="-1"/>
    <m/>
    <m/>
    <n v="579"/>
    <x v="0"/>
    <m/>
    <x v="0"/>
    <n v="132.71029999999999"/>
    <n v="69.309501742005395"/>
    <n v="149.52339580426499"/>
    <n v="0.1154457222"/>
  </r>
  <r>
    <n v="550000"/>
    <n v="910000"/>
    <n v="920000"/>
    <x v="1"/>
    <x v="1"/>
    <s v="IR8-11"/>
    <s v="62-304.520 (6), F.A.C."/>
    <n v="0.36"/>
    <n v="0.48"/>
    <s v="Town of Indialantic"/>
    <n v="0.11871870069031"/>
    <n v="3852.5613757915598"/>
    <n v="9.5721902025549603"/>
    <n v="1.40675540326862"/>
    <n v="1.1363979836078699"/>
    <n v="0.16700817366512"/>
    <n v="457.371080863663"/>
    <n v="1210"/>
    <s v="Fixed Single Family Units"/>
    <n v="1210"/>
    <s v="Town of Indialantic              Brevard County"/>
    <s v="Town of Indialantic"/>
    <m/>
    <m/>
    <m/>
    <n v="0"/>
    <n v="1"/>
    <n v="1.1363979836078699"/>
    <n v="0.16700817366512"/>
    <n v="457.371080863663"/>
    <m/>
    <n v="-1"/>
    <n v="-1"/>
    <n v="-1"/>
    <n v="-1"/>
    <n v="0"/>
    <m/>
    <m/>
    <s v="North IRL B"/>
    <n v="-1"/>
    <m/>
    <m/>
    <n v="579"/>
    <x v="0"/>
    <m/>
    <x v="0"/>
    <n v="132.71029999999999"/>
    <n v="95.175817331784998"/>
    <n v="480.43753634758002"/>
    <n v="0.37094167140000001"/>
  </r>
  <r>
    <n v="550000"/>
    <n v="910000"/>
    <n v="920000"/>
    <x v="1"/>
    <x v="1"/>
    <s v="IR8-11"/>
    <s v="62-304.520 (6), F.A.C."/>
    <n v="0.36"/>
    <n v="0.48"/>
    <s v="Town of Indialantic"/>
    <n v="1.286457198851E-2"/>
    <n v="3852.5613757915598"/>
    <n v="9.5721902025549603"/>
    <n v="1.40675540326862"/>
    <n v="0.12314212994852999"/>
    <n v="1.8097306155580001E-2"/>
    <n v="49.561553159046802"/>
    <n v="1210"/>
    <s v="Fixed Single Family Units"/>
    <n v="1210"/>
    <s v="Town of Indialantic              Brevard County"/>
    <s v="Town of Indialantic"/>
    <m/>
    <m/>
    <m/>
    <n v="0"/>
    <n v="1"/>
    <n v="0.12314212994852999"/>
    <n v="1.8097306155580001E-2"/>
    <n v="49.561553159046099"/>
    <m/>
    <n v="-1"/>
    <n v="-1"/>
    <n v="-1"/>
    <n v="-1"/>
    <n v="0"/>
    <m/>
    <m/>
    <s v="North IRL B"/>
    <n v="-1"/>
    <m/>
    <m/>
    <n v="579"/>
    <x v="0"/>
    <m/>
    <x v="0"/>
    <n v="132.71029999999999"/>
    <n v="29.265372556136001"/>
    <n v="52.061075773152098"/>
    <n v="4.0195906900000002E-2"/>
  </r>
  <r>
    <n v="550000"/>
    <n v="910000"/>
    <n v="920000"/>
    <x v="1"/>
    <x v="1"/>
    <s v="IR8-11"/>
    <s v="62-304.520 (6), F.A.C."/>
    <n v="0.36"/>
    <n v="0.48"/>
    <s v="Town of Indialantic"/>
    <n v="0.23112402685141001"/>
    <n v="3852.5613757915598"/>
    <n v="9.5721902025549603"/>
    <n v="1.40675540326862"/>
    <n v="2.21236314540214"/>
    <n v="0.32513497359841997"/>
    <n v="890.41949886516704"/>
    <n v="1210"/>
    <s v="Fixed Single Family Units"/>
    <n v="1210"/>
    <s v="Town of Indialantic              Brevard County"/>
    <s v="Town of Indialantic"/>
    <m/>
    <m/>
    <m/>
    <n v="0"/>
    <n v="1"/>
    <n v="2.21236314540214"/>
    <n v="0.32513497359841997"/>
    <n v="890.41949886516704"/>
    <m/>
    <n v="-1"/>
    <n v="-1"/>
    <n v="-1"/>
    <n v="-1"/>
    <n v="0"/>
    <m/>
    <m/>
    <s v="North IRL B"/>
    <n v="-1"/>
    <m/>
    <m/>
    <n v="579"/>
    <x v="0"/>
    <m/>
    <x v="0"/>
    <n v="132.71029999999999"/>
    <n v="120.29991821565"/>
    <n v="935.32575243458996"/>
    <n v="0.72215693339999998"/>
  </r>
  <r>
    <n v="550000"/>
    <n v="910000"/>
    <n v="920000"/>
    <x v="1"/>
    <x v="1"/>
    <s v="IR8-11"/>
    <s v="62-304.520 (6), F.A.C."/>
    <n v="0.36"/>
    <n v="0.48"/>
    <s v="Town of Indialantic"/>
    <n v="0.17442015061704"/>
    <n v="3852.5613757915598"/>
    <n v="9.5721902025549603"/>
    <n v="1.40675540326862"/>
    <n v="1.66958285686463"/>
    <n v="0.24536648931944999"/>
    <n v="671.96433542697105"/>
    <n v="1210"/>
    <s v="Fixed Single Family Units"/>
    <n v="1210"/>
    <s v="Town of Indialantic              Brevard County"/>
    <s v="Town of Indialantic"/>
    <m/>
    <m/>
    <m/>
    <n v="0"/>
    <n v="1"/>
    <n v="1.66958285686463"/>
    <n v="0.24536648931944999"/>
    <n v="671.96433542697105"/>
    <m/>
    <n v="-1"/>
    <n v="-1"/>
    <n v="-1"/>
    <n v="-1"/>
    <n v="0"/>
    <m/>
    <m/>
    <s v="North IRL B"/>
    <n v="-1"/>
    <m/>
    <m/>
    <n v="579"/>
    <x v="0"/>
    <m/>
    <x v="0"/>
    <n v="132.71029999999999"/>
    <n v="119.082084322527"/>
    <n v="705.85330672055898"/>
    <n v="0.54498324040000001"/>
  </r>
  <r>
    <n v="550000"/>
    <n v="910000"/>
    <n v="920000"/>
    <x v="1"/>
    <x v="1"/>
    <s v="IR8-11"/>
    <s v="62-304.520 (6), F.A.C."/>
    <n v="0.36"/>
    <n v="0.48"/>
    <s v="Town of Indialantic"/>
    <n v="2.5291339323E-3"/>
    <n v="3852.5613757915598"/>
    <n v="9.5721902025549603"/>
    <n v="1.40675540326862"/>
    <n v="2.420935104774E-2"/>
    <n v="3.5578728248500001E-3"/>
    <n v="9.7436437017943796"/>
    <n v="1210"/>
    <s v="Fixed Single Family Units"/>
    <n v="1210"/>
    <s v="Town of Indialantic              Brevard County"/>
    <s v="Town of Indialantic"/>
    <m/>
    <m/>
    <m/>
    <n v="0"/>
    <n v="1"/>
    <n v="2.420935104774E-2"/>
    <n v="3.5578728248500001E-3"/>
    <n v="9.7436437017937294"/>
    <m/>
    <n v="-1"/>
    <n v="-1"/>
    <n v="-1"/>
    <n v="-1"/>
    <n v="0"/>
    <m/>
    <m/>
    <s v="North IRL B"/>
    <n v="-1"/>
    <m/>
    <m/>
    <n v="579"/>
    <x v="0"/>
    <m/>
    <x v="0"/>
    <n v="132.71029999999999"/>
    <n v="18.344476065824001"/>
    <n v="10.235041897049401"/>
    <n v="7.9023874000000004E-3"/>
  </r>
  <r>
    <n v="550000"/>
    <n v="910000"/>
    <n v="920000"/>
    <x v="1"/>
    <x v="1"/>
    <s v="IR8-11"/>
    <s v="62-304.520 (6), F.A.C."/>
    <n v="0.36"/>
    <n v="0.48"/>
    <s v="Town of Indialantic"/>
    <n v="4.1158833760799998E-2"/>
    <n v="3852.5613757915598"/>
    <n v="9.5721902025549603"/>
    <n v="1.40675540326862"/>
    <n v="0.39398018527376"/>
    <n v="5.7900411785239997E-2"/>
    <n v="158.566933219503"/>
    <n v="1210"/>
    <s v="Fixed Single Family Units"/>
    <n v="1210"/>
    <s v="Town of Indialantic              Brevard County"/>
    <s v="Town of Indialantic"/>
    <m/>
    <m/>
    <m/>
    <n v="0"/>
    <n v="1"/>
    <n v="0.39398018527376"/>
    <n v="5.7900411785239997E-2"/>
    <n v="158.56693321950101"/>
    <m/>
    <n v="-1"/>
    <n v="-1"/>
    <n v="-1"/>
    <n v="-1"/>
    <n v="0"/>
    <m/>
    <m/>
    <s v="North IRL B"/>
    <n v="-1"/>
    <m/>
    <m/>
    <n v="579"/>
    <x v="0"/>
    <m/>
    <x v="0"/>
    <n v="132.71029999999999"/>
    <n v="66.014902387345103"/>
    <n v="166.56389074340601"/>
    <n v="0.1286025411"/>
  </r>
  <r>
    <n v="550000"/>
    <n v="910000"/>
    <n v="920000"/>
    <x v="1"/>
    <x v="1"/>
    <s v="IR8-11"/>
    <s v="62-304.520 (6), F.A.C."/>
    <n v="0.36"/>
    <n v="0.48"/>
    <s v="Town of Indialantic"/>
    <n v="0.10248141831929"/>
    <n v="3862.9581217249101"/>
    <n v="9.5964413931121904"/>
    <n v="1.4102655356604601"/>
    <n v="0.98345692478408997"/>
    <n v="0.14452601230129"/>
    <n v="395.88142722239297"/>
    <n v="1200"/>
    <s v="Residential, Medium Density-Two-five dwellingunits per acre"/>
    <n v="1200"/>
    <s v="Town of Indialantic              Brevard County"/>
    <s v="Town of Indialantic"/>
    <m/>
    <m/>
    <m/>
    <n v="0"/>
    <n v="1"/>
    <n v="0.98345692478408997"/>
    <n v="0.14452601230129"/>
    <n v="395.88142722239297"/>
    <m/>
    <n v="-1"/>
    <n v="-1"/>
    <n v="-1"/>
    <n v="-1"/>
    <n v="0"/>
    <m/>
    <m/>
    <s v="North IRL B"/>
    <n v="-1"/>
    <m/>
    <m/>
    <n v="579"/>
    <x v="0"/>
    <m/>
    <x v="0"/>
    <n v="132.71029999999999"/>
    <n v="123.066080854752"/>
    <n v="414.72758590208201"/>
    <n v="0.32107171709999999"/>
  </r>
  <r>
    <n v="550000"/>
    <n v="910000"/>
    <n v="920000"/>
    <x v="1"/>
    <x v="1"/>
    <s v="IR8-11"/>
    <s v="62-304.520 (6), F.A.C."/>
    <n v="0.36"/>
    <n v="0.48"/>
    <s v="Town of Indialantic"/>
    <n v="0.10357449794782"/>
    <n v="3862.9581217249101"/>
    <n v="9.5964413931121904"/>
    <n v="1.4102655356604601"/>
    <n v="0.99394659937734997"/>
    <n v="0.14606754482914999"/>
    <n v="400.10394805114203"/>
    <n v="1210"/>
    <s v="Fixed Single Family Units"/>
    <n v="1210"/>
    <s v="Town of Indialantic              Brevard County"/>
    <s v="Town of Indialantic"/>
    <m/>
    <m/>
    <m/>
    <n v="0"/>
    <n v="1"/>
    <n v="0.99394659937734997"/>
    <n v="0.14606754482914999"/>
    <n v="400.10394805114203"/>
    <m/>
    <n v="-1"/>
    <n v="-1"/>
    <n v="-1"/>
    <n v="-1"/>
    <n v="0"/>
    <m/>
    <m/>
    <s v="North IRL B"/>
    <n v="-1"/>
    <m/>
    <m/>
    <n v="579"/>
    <x v="0"/>
    <m/>
    <x v="0"/>
    <n v="132.71029999999999"/>
    <n v="103.42740228504"/>
    <n v="419.15112221702401"/>
    <n v="0.32449630820000003"/>
  </r>
  <r>
    <n v="550000"/>
    <n v="910000"/>
    <n v="920000"/>
    <x v="1"/>
    <x v="1"/>
    <s v="IR8-11"/>
    <s v="62-304.520 (6), F.A.C."/>
    <n v="0.36"/>
    <n v="0.48"/>
    <s v="Town of Indialantic"/>
    <n v="0.39071169150211998"/>
    <n v="3862.9581217249101"/>
    <n v="9.5964413931121904"/>
    <n v="1.4102655356604601"/>
    <n v="3.7494418491038402"/>
    <n v="0.55100723290503995"/>
    <n v="1509.3029019410001"/>
    <n v="1210"/>
    <s v="Fixed Single Family Units"/>
    <n v="1210"/>
    <s v="Town of Indialantic              Brevard County"/>
    <s v="Town of Indialantic"/>
    <m/>
    <m/>
    <m/>
    <n v="0"/>
    <n v="1"/>
    <n v="3.7494418491038402"/>
    <n v="0.55100723290503995"/>
    <n v="1509.3029019410001"/>
    <m/>
    <n v="-1"/>
    <n v="-1"/>
    <n v="-1"/>
    <n v="-1"/>
    <n v="0"/>
    <m/>
    <m/>
    <s v="North IRL B"/>
    <n v="-1"/>
    <m/>
    <m/>
    <n v="579"/>
    <x v="0"/>
    <m/>
    <x v="0"/>
    <n v="132.71029999999999"/>
    <n v="159.07718898585401"/>
    <n v="1581.15411806212"/>
    <n v="1.2240899448"/>
  </r>
  <r>
    <n v="550000"/>
    <n v="910000"/>
    <n v="920000"/>
    <x v="1"/>
    <x v="1"/>
    <s v="IR8-11"/>
    <s v="62-304.520 (6), F.A.C."/>
    <n v="0.36"/>
    <n v="0.48"/>
    <s v="Town of Indialantic"/>
    <n v="8.3523708206999995E-4"/>
    <n v="3862.9581217249101"/>
    <n v="9.5964413931121904"/>
    <n v="1.4102655356604601"/>
    <n v="8.0153037074499993E-3"/>
    <n v="1.17790607095E-3"/>
    <n v="3.2264858697558498"/>
    <n v="1210"/>
    <s v="Fixed Single Family Units"/>
    <n v="1210"/>
    <s v="Town of Indialantic              Brevard County"/>
    <s v="Town of Indialantic"/>
    <m/>
    <m/>
    <m/>
    <n v="0"/>
    <n v="1"/>
    <n v="8.0153037074499993E-3"/>
    <n v="1.17790607095E-3"/>
    <n v="3.2264858697564098"/>
    <m/>
    <n v="-1"/>
    <n v="-1"/>
    <n v="-1"/>
    <n v="-1"/>
    <n v="0"/>
    <m/>
    <m/>
    <s v="North IRL B"/>
    <n v="-1"/>
    <m/>
    <m/>
    <n v="579"/>
    <x v="0"/>
    <m/>
    <x v="0"/>
    <n v="132.71029999999999"/>
    <n v="10.8419355626848"/>
    <n v="3.3800845498102898"/>
    <n v="2.6167768999999998E-3"/>
  </r>
  <r>
    <n v="550000"/>
    <n v="910000"/>
    <n v="920000"/>
    <x v="1"/>
    <x v="1"/>
    <s v="IR8-11"/>
    <s v="62-304.520 (6), F.A.C."/>
    <n v="0.36"/>
    <n v="0.48"/>
    <s v="Town of Indialantic"/>
    <n v="2.016060877057E-2"/>
    <n v="3862.9581217249101"/>
    <n v="9.5964413931121904"/>
    <n v="1.4102655356604601"/>
    <n v="0.19347010051627"/>
    <n v="2.8431811727069999E-2"/>
    <n v="77.879587389207302"/>
    <n v="1210"/>
    <s v="Fixed Single Family Units"/>
    <n v="1210"/>
    <s v="Town of Indialantic              Brevard County"/>
    <s v="Town of Indialantic"/>
    <m/>
    <m/>
    <m/>
    <n v="0"/>
    <n v="1"/>
    <n v="0.19347010051627"/>
    <n v="2.8431811727069999E-2"/>
    <n v="77.879587389205795"/>
    <m/>
    <n v="-1"/>
    <n v="-1"/>
    <n v="-1"/>
    <n v="-1"/>
    <n v="0"/>
    <m/>
    <m/>
    <s v="North IRL B"/>
    <n v="-1"/>
    <m/>
    <m/>
    <n v="579"/>
    <x v="0"/>
    <m/>
    <x v="0"/>
    <n v="132.71029999999999"/>
    <n v="51.044520229778101"/>
    <n v="81.587089082689701"/>
    <n v="6.3162682400000003E-2"/>
  </r>
  <r>
    <n v="550000"/>
    <n v="910000"/>
    <n v="920000"/>
    <x v="1"/>
    <x v="1"/>
    <s v="IR8-11"/>
    <s v="62-304.520 (6), F.A.C."/>
    <n v="0.36"/>
    <n v="0.48"/>
    <s v="Town of Indialantic"/>
    <n v="0.28700316641577001"/>
    <n v="3868.45615924002"/>
    <n v="10.227577131306701"/>
    <n v="1.71269790147957"/>
    <n v="2.93534702144663"/>
    <n v="0.49154972083829002"/>
    <n v="1110.2591668425"/>
    <n v="1200"/>
    <s v="Residential, Medium Density-Two-five dwellingunits per acre"/>
    <n v="1200"/>
    <s v="Town of Indialantic              Brevard County"/>
    <s v="Town of Indialantic"/>
    <m/>
    <m/>
    <m/>
    <n v="0"/>
    <n v="1"/>
    <n v="2.93534702144663"/>
    <n v="0.49154972083829002"/>
    <n v="1110.2591668425"/>
    <m/>
    <n v="-1"/>
    <n v="-1"/>
    <n v="-1"/>
    <n v="-1"/>
    <n v="0"/>
    <m/>
    <m/>
    <s v="North IRL B"/>
    <n v="-1"/>
    <m/>
    <m/>
    <n v="579"/>
    <x v="0"/>
    <m/>
    <x v="0"/>
    <n v="132.71029999999999"/>
    <n v="192.43967224400501"/>
    <n v="1161.4606072588199"/>
    <n v="0.9004535011"/>
  </r>
  <r>
    <n v="550000"/>
    <n v="910000"/>
    <n v="920000"/>
    <x v="1"/>
    <x v="1"/>
    <s v="IR8-11"/>
    <s v="62-304.520 (6), F.A.C."/>
    <n v="0.36"/>
    <n v="0.48"/>
    <s v="Town of Indialantic"/>
    <n v="2.0162434637500001E-2"/>
    <n v="3868.45615924002"/>
    <n v="10.227577131306701"/>
    <n v="1.71269790147957"/>
    <n v="0.20621285540997999"/>
    <n v="3.453215949236E-2"/>
    <n v="77.997494458719004"/>
    <n v="1210"/>
    <s v="Fixed Single Family Units"/>
    <n v="1210"/>
    <s v="Town of Indialantic              Brevard County"/>
    <s v="Town of Indialantic"/>
    <m/>
    <m/>
    <m/>
    <n v="0"/>
    <n v="1"/>
    <n v="0.20621285540997999"/>
    <n v="3.453215949236E-2"/>
    <n v="77.997494458718606"/>
    <m/>
    <n v="-1"/>
    <n v="-1"/>
    <n v="-1"/>
    <n v="-1"/>
    <n v="0"/>
    <m/>
    <m/>
    <s v="North IRL B"/>
    <n v="-1"/>
    <m/>
    <m/>
    <n v="579"/>
    <x v="0"/>
    <m/>
    <x v="0"/>
    <n v="132.71029999999999"/>
    <n v="52.913187662230598"/>
    <n v="81.594478103994803"/>
    <n v="6.3258308599999993E-2"/>
  </r>
  <r>
    <n v="550000"/>
    <n v="910000"/>
    <n v="920000"/>
    <x v="1"/>
    <x v="1"/>
    <s v="IR8-11"/>
    <s v="62-304.520 (6), F.A.C."/>
    <n v="0.36"/>
    <n v="0.48"/>
    <s v="Town of Indialantic"/>
    <n v="5.0199701300309998E-2"/>
    <n v="3868.45615924002"/>
    <n v="10.227577131306701"/>
    <n v="1.71269790147957"/>
    <n v="0.51342131701753002"/>
    <n v="8.5976923071949998E-2"/>
    <n v="194.19534368721301"/>
    <n v="1210"/>
    <s v="Fixed Single Family Units"/>
    <n v="1210"/>
    <s v="Town of Indialantic              Brevard County"/>
    <s v="Town of Indialantic"/>
    <m/>
    <m/>
    <m/>
    <n v="0"/>
    <n v="1"/>
    <n v="0.51342131701753002"/>
    <n v="8.5976923071949998E-2"/>
    <n v="194.19534368721301"/>
    <m/>
    <n v="-1"/>
    <n v="-1"/>
    <n v="-1"/>
    <n v="-1"/>
    <n v="0"/>
    <m/>
    <m/>
    <s v="North IRL B"/>
    <n v="-1"/>
    <m/>
    <m/>
    <n v="579"/>
    <x v="0"/>
    <m/>
    <x v="0"/>
    <n v="132.71029999999999"/>
    <n v="58.397318464350299"/>
    <n v="203.15098360974099"/>
    <n v="0.15749825119999999"/>
  </r>
  <r>
    <n v="550000"/>
    <n v="910000"/>
    <n v="920000"/>
    <x v="1"/>
    <x v="1"/>
    <s v="IR8-11"/>
    <s v="62-304.520 (6), F.A.C."/>
    <n v="0.36"/>
    <n v="0.48"/>
    <s v="Town of Indialantic"/>
    <n v="0.22863145929112"/>
    <n v="3868.45615924002"/>
    <n v="10.227577131306701"/>
    <n v="1.71269790147957"/>
    <n v="2.3383458845431901"/>
    <n v="0.39157662054011999"/>
    <n v="884.45077689078403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2.3383458845431901"/>
    <n v="0.39157662054011999"/>
    <n v="884.45077689078403"/>
    <m/>
    <n v="-1"/>
    <n v="-1"/>
    <n v="-1"/>
    <n v="-1"/>
    <n v="0"/>
    <m/>
    <m/>
    <s v="North IRL B"/>
    <n v="-1"/>
    <m/>
    <m/>
    <n v="579"/>
    <x v="0"/>
    <m/>
    <x v="0"/>
    <n v="132.71029999999999"/>
    <n v="120.815145744414"/>
    <n v="925.23868939496799"/>
    <n v="0.71731612079999996"/>
  </r>
  <r>
    <n v="550000"/>
    <n v="910000"/>
    <n v="920000"/>
    <x v="1"/>
    <x v="1"/>
    <s v="IR8-11"/>
    <s v="62-304.520 (6), F.A.C."/>
    <n v="0.36"/>
    <n v="0.48"/>
    <s v="Town of Indialantic"/>
    <n v="3.9496968944599999E-3"/>
    <n v="3868.45615924002"/>
    <n v="10.227577131306701"/>
    <n v="1.71269790147957"/>
    <n v="4.0395829633460001E-2"/>
    <n v="6.7646375826300002E-3"/>
    <n v="15.2792292785398"/>
    <n v="1210"/>
    <s v="Fixed Single Family Units"/>
    <n v="1210"/>
    <s v="Town of Indialantic              Brevard County"/>
    <s v="Town of Indialantic"/>
    <m/>
    <m/>
    <m/>
    <n v="0"/>
    <n v="1"/>
    <n v="4.0395829633460001E-2"/>
    <n v="6.7646375826300002E-3"/>
    <n v="15.279229278541001"/>
    <m/>
    <n v="-1"/>
    <n v="-1"/>
    <n v="-1"/>
    <n v="-1"/>
    <n v="0"/>
    <m/>
    <m/>
    <s v="North IRL B"/>
    <n v="-1"/>
    <m/>
    <m/>
    <n v="579"/>
    <x v="0"/>
    <m/>
    <x v="0"/>
    <n v="132.71029999999999"/>
    <n v="23.217262398728199"/>
    <n v="15.983856243916501"/>
    <n v="1.2391913399999999E-2"/>
  </r>
  <r>
    <n v="550000"/>
    <n v="910000"/>
    <n v="920000"/>
    <x v="1"/>
    <x v="1"/>
    <s v="IR8-11"/>
    <s v="62-304.520 (6), F.A.C."/>
    <n v="0.36"/>
    <n v="0.48"/>
    <s v="Town of Indialantic"/>
    <n v="2.7816995013649998E-2"/>
    <n v="3868.45615924002"/>
    <n v="10.227577131306701"/>
    <n v="1.71269790147957"/>
    <n v="0.28450046206335999"/>
    <n v="4.7642108985359997E-2"/>
    <n v="107.608825692134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28450046206335999"/>
    <n v="4.7642108985359997E-2"/>
    <n v="107.608825692133"/>
    <m/>
    <n v="-1"/>
    <n v="-1"/>
    <n v="-1"/>
    <n v="-1"/>
    <n v="0"/>
    <m/>
    <m/>
    <s v="North IRL B"/>
    <n v="-1"/>
    <m/>
    <m/>
    <n v="579"/>
    <x v="0"/>
    <m/>
    <x v="0"/>
    <n v="132.71029999999999"/>
    <n v="50.657378158379103"/>
    <n v="112.571384922889"/>
    <n v="8.7273986799999995E-2"/>
  </r>
  <r>
    <n v="550000"/>
    <n v="910000"/>
    <n v="920000"/>
    <x v="1"/>
    <x v="1"/>
    <s v="IR8-11"/>
    <s v="62-304.520 (6), F.A.C."/>
    <n v="0.36"/>
    <n v="0.48"/>
    <s v="Town of Indialantic"/>
    <n v="0.17825488044757001"/>
    <n v="3852.5613759350799"/>
    <n v="9.5721902029115498"/>
    <n v="1.4067554033210199"/>
    <n v="1.7062896202414299"/>
    <n v="0.25076101623795999"/>
    <n v="686.73786748425005"/>
    <n v="1200"/>
    <s v="Residential, Medium Density-Two-five dwellingunits per acre"/>
    <n v="1200"/>
    <s v="Town of Indialantic              Brevard County"/>
    <s v="Town of Indialantic"/>
    <m/>
    <m/>
    <m/>
    <n v="0"/>
    <n v="1"/>
    <n v="1.7062896202414299"/>
    <n v="0.25076101623795999"/>
    <n v="686.73786748425005"/>
    <m/>
    <n v="-1"/>
    <n v="-1"/>
    <n v="-1"/>
    <n v="-1"/>
    <n v="0"/>
    <m/>
    <m/>
    <s v="North IRL B"/>
    <n v="-1"/>
    <m/>
    <m/>
    <n v="579"/>
    <x v="0"/>
    <m/>
    <x v="0"/>
    <n v="132.71029999999999"/>
    <n v="128.877414006489"/>
    <n v="721.37190776340901"/>
    <n v="0.55696501819999999"/>
  </r>
  <r>
    <n v="550000"/>
    <n v="910000"/>
    <n v="920000"/>
    <x v="1"/>
    <x v="1"/>
    <s v="IR8-11"/>
    <s v="62-304.520 (6), F.A.C."/>
    <n v="0.36"/>
    <n v="0.48"/>
    <s v="Town of Indialantic"/>
    <n v="3.8173029202000002E-4"/>
    <n v="3852.5613759350799"/>
    <n v="9.5721902029115498"/>
    <n v="1.4067554033210199"/>
    <n v="3.6539949614899998E-3"/>
    <n v="5.3700115091999997E-4"/>
    <n v="1.47063937908764"/>
    <n v="1210"/>
    <s v="Fixed Single Family Units"/>
    <n v="1210"/>
    <s v="Town of Indialantic              Brevard County"/>
    <s v="Town of Indialantic"/>
    <m/>
    <m/>
    <m/>
    <n v="0"/>
    <n v="1"/>
    <n v="3.6539949614899998E-3"/>
    <n v="5.3700115091999997E-4"/>
    <n v="1.4706393790866401"/>
    <m/>
    <n v="-1"/>
    <n v="-1"/>
    <n v="-1"/>
    <n v="-1"/>
    <n v="0"/>
    <m/>
    <m/>
    <s v="North IRL B"/>
    <n v="-1"/>
    <m/>
    <m/>
    <n v="579"/>
    <x v="0"/>
    <m/>
    <x v="0"/>
    <n v="132.71029999999999"/>
    <n v="7.0760261885668001"/>
    <n v="1.54480768391304"/>
    <n v="1.1927327E-3"/>
  </r>
  <r>
    <n v="550000"/>
    <n v="910000"/>
    <n v="920000"/>
    <x v="1"/>
    <x v="1"/>
    <s v="IR8-11"/>
    <s v="62-304.520 (6), F.A.C."/>
    <n v="0.36"/>
    <n v="0.48"/>
    <s v="Town of Indialantic"/>
    <n v="0.21747024586805"/>
    <n v="3852.5613759350799"/>
    <n v="9.5721902029115498"/>
    <n v="1.4067554033210199"/>
    <n v="2.0816665569229298"/>
    <n v="0.30592744343643002"/>
    <n v="837.81746964636397"/>
    <n v="1210"/>
    <s v="Fixed Single Family Units"/>
    <n v="1210"/>
    <s v="Town of Indialantic              Brevard County"/>
    <s v="Town of Indialantic"/>
    <m/>
    <m/>
    <m/>
    <n v="0"/>
    <n v="1"/>
    <n v="2.0816665569229298"/>
    <n v="0.30592744343643002"/>
    <n v="837.81746964636397"/>
    <m/>
    <n v="-1"/>
    <n v="-1"/>
    <n v="-1"/>
    <n v="-1"/>
    <n v="0"/>
    <m/>
    <m/>
    <s v="North IRL B"/>
    <n v="-1"/>
    <m/>
    <m/>
    <n v="579"/>
    <x v="0"/>
    <m/>
    <x v="0"/>
    <n v="132.71029999999999"/>
    <n v="118.88532010788801"/>
    <n v="880.07086117203505"/>
    <n v="0.6794951092"/>
  </r>
  <r>
    <n v="550000"/>
    <n v="910000"/>
    <n v="920000"/>
    <x v="1"/>
    <x v="1"/>
    <s v="IR8-11"/>
    <s v="62-304.520 (6), F.A.C."/>
    <n v="0.36"/>
    <n v="0.48"/>
    <s v="Town of Indialantic"/>
    <n v="1.2251286222000001E-4"/>
    <n v="3852.5613759350799"/>
    <n v="9.5721902029115498"/>
    <n v="1.4067554033210199"/>
    <n v="1.17271641947E-3"/>
    <n v="1.7234563090000001E-4"/>
    <n v="0.47198832104402"/>
    <n v="1210"/>
    <s v="Fixed Single Family Units"/>
    <n v="1210"/>
    <s v="Town of Indialantic              Brevard County"/>
    <s v="Town of Indialantic"/>
    <m/>
    <m/>
    <m/>
    <n v="0"/>
    <n v="1"/>
    <n v="1.17271641947E-3"/>
    <n v="1.7234563090000001E-4"/>
    <n v="0.47198832104564997"/>
    <m/>
    <n v="-1"/>
    <n v="-1"/>
    <n v="-1"/>
    <n v="-1"/>
    <n v="0"/>
    <m/>
    <m/>
    <s v="North IRL B"/>
    <n v="-1"/>
    <m/>
    <m/>
    <n v="579"/>
    <x v="0"/>
    <m/>
    <x v="0"/>
    <n v="132.71029999999999"/>
    <n v="4.0030182225223703"/>
    <n v="0.49579196330330999"/>
    <n v="3.8279669999999999E-4"/>
  </r>
  <r>
    <n v="550000"/>
    <n v="910000"/>
    <n v="920000"/>
    <x v="1"/>
    <x v="1"/>
    <s v="IR8-11"/>
    <s v="62-304.520 (6), F.A.C."/>
    <n v="0.36"/>
    <n v="0.48"/>
    <s v="Town of Indialantic"/>
    <n v="2.128948719E-3"/>
    <n v="3852.5613759350799"/>
    <n v="9.5721902029115498"/>
    <n v="1.4067554033210199"/>
    <n v="2.0378702070530001E-2"/>
    <n v="2.9949101138399999E-3"/>
    <n v="8.2019056061735895"/>
    <n v="1210"/>
    <s v="Fixed Single Family Units"/>
    <n v="1210"/>
    <s v="Town of Indialantic              Brevard County"/>
    <s v="Town of Indialantic"/>
    <m/>
    <m/>
    <m/>
    <n v="0"/>
    <n v="1"/>
    <n v="2.0378702070530001E-2"/>
    <n v="2.9949101138399999E-3"/>
    <n v="8.2019056061717706"/>
    <m/>
    <n v="-1"/>
    <n v="-1"/>
    <n v="-1"/>
    <n v="-1"/>
    <n v="0"/>
    <m/>
    <m/>
    <s v="North IRL B"/>
    <n v="-1"/>
    <m/>
    <m/>
    <n v="579"/>
    <x v="0"/>
    <m/>
    <x v="0"/>
    <n v="132.71029999999999"/>
    <n v="17.4091698887874"/>
    <n v="8.6155497964516101"/>
    <n v="6.6519915999999997E-3"/>
  </r>
  <r>
    <n v="550000"/>
    <n v="910000"/>
    <n v="920000"/>
    <x v="1"/>
    <x v="1"/>
    <s v="IR8-11"/>
    <s v="62-304.520 (6), F.A.C."/>
    <n v="0.36"/>
    <n v="0.48"/>
    <s v="Town of Indialantic"/>
    <n v="2.083229913486E-2"/>
    <n v="3852.5613759350799"/>
    <n v="9.5721902029115498"/>
    <n v="1.4067554033210199"/>
    <n v="0.1994107296829"/>
    <n v="2.9305949371569998E-2"/>
    <n v="80.2577110189184"/>
    <n v="1210"/>
    <s v="Fixed Single Family Units"/>
    <n v="1210"/>
    <s v="Town of Indialantic              Brevard County"/>
    <s v="Town of Indialantic"/>
    <m/>
    <m/>
    <m/>
    <n v="0"/>
    <n v="1"/>
    <n v="0.1994107296829"/>
    <n v="2.9305949371569998E-2"/>
    <n v="80.257711018917604"/>
    <m/>
    <n v="-1"/>
    <n v="-1"/>
    <n v="-1"/>
    <n v="-1"/>
    <n v="0"/>
    <m/>
    <m/>
    <s v="North IRL B"/>
    <n v="-1"/>
    <m/>
    <m/>
    <n v="579"/>
    <x v="0"/>
    <m/>
    <x v="0"/>
    <n v="132.71029999999999"/>
    <n v="47.847635252200803"/>
    <n v="84.305323547297704"/>
    <n v="6.5091412000000001E-2"/>
  </r>
  <r>
    <n v="550000"/>
    <n v="910000"/>
    <n v="920000"/>
    <x v="1"/>
    <x v="1"/>
    <s v="IR8-11"/>
    <s v="62-304.520 (6), F.A.C."/>
    <n v="0.36"/>
    <n v="0.48"/>
    <s v="Town of Indialantic"/>
    <n v="0.19857283629813999"/>
    <n v="3852.5613759350799"/>
    <n v="9.5721902029115498"/>
    <n v="1.4067554033210199"/>
    <n v="1.9007769581774401"/>
    <n v="0.27934341041519001"/>
    <n v="765.01403943210596"/>
    <n v="1210"/>
    <s v="Fixed Single Family Units"/>
    <n v="1210"/>
    <s v="Town of Indialantic              Brevard County"/>
    <s v="Town of Indialantic"/>
    <m/>
    <m/>
    <m/>
    <n v="0"/>
    <n v="1"/>
    <n v="1.9007769581774401"/>
    <n v="0.27934341041519001"/>
    <n v="765.01403943210596"/>
    <m/>
    <n v="-1"/>
    <n v="-1"/>
    <n v="-1"/>
    <n v="-1"/>
    <n v="0"/>
    <m/>
    <m/>
    <s v="North IRL B"/>
    <n v="-1"/>
    <m/>
    <m/>
    <n v="579"/>
    <x v="0"/>
    <m/>
    <x v="0"/>
    <n v="132.71029999999999"/>
    <n v="120.073066973015"/>
    <n v="803.59575788732502"/>
    <n v="0.62044934259999995"/>
  </r>
  <r>
    <n v="550000"/>
    <n v="920000"/>
    <n v="920000"/>
    <x v="1"/>
    <x v="1"/>
    <s v="IR8-11"/>
    <s v="62-304.520 (6), F.A.C."/>
    <n v="0.36"/>
    <n v="0.48"/>
    <s v="Town of Indialantic"/>
    <n v="0.19939372328621999"/>
    <n v="3878.5767093167101"/>
    <n v="10.5926001232778"/>
    <n v="1.88211018465657"/>
    <n v="2.11209797786251"/>
    <n v="0.37528095735360001"/>
    <n v="773.36385112190203"/>
    <n v="1200"/>
    <s v="Residential, Medium Density-Two-five dwellingunits per acre"/>
    <n v="1200"/>
    <s v="Town of Indialantic              Brevard County"/>
    <s v="Town of Indialantic"/>
    <m/>
    <m/>
    <m/>
    <n v="0"/>
    <n v="1"/>
    <n v="2.11209797786251"/>
    <n v="0.37528095735360001"/>
    <n v="773.36385112190203"/>
    <m/>
    <n v="-1"/>
    <n v="-1"/>
    <n v="-1"/>
    <n v="-1"/>
    <n v="0"/>
    <m/>
    <m/>
    <s v="North IRL B"/>
    <n v="-1"/>
    <m/>
    <m/>
    <n v="579"/>
    <x v="0"/>
    <m/>
    <x v="0"/>
    <n v="132.71029999999999"/>
    <n v="193.54994030456601"/>
    <n v="806.91776966711404"/>
    <n v="0.62722129039999996"/>
  </r>
  <r>
    <n v="550000"/>
    <n v="920000"/>
    <n v="920000"/>
    <x v="1"/>
    <x v="1"/>
    <s v="IR8-11"/>
    <s v="62-304.520 (6), F.A.C."/>
    <n v="0.36"/>
    <n v="0.48"/>
    <s v="Town of Indialantic"/>
    <n v="2.02035293915E-2"/>
    <n v="3878.5767093167101"/>
    <n v="10.5926001232778"/>
    <n v="1.88211018465657"/>
    <n v="0.21400790792308999"/>
    <n v="3.8025268433750002E-2"/>
    <n v="78.360938543883094"/>
    <n v="1210"/>
    <s v="Fixed Single Family Units"/>
    <n v="1210"/>
    <s v="Town of Indialantic              Brevard County"/>
    <s v="Town of Indialantic"/>
    <m/>
    <m/>
    <m/>
    <n v="0"/>
    <n v="1"/>
    <n v="0.21400790792308999"/>
    <n v="3.8025268433750002E-2"/>
    <n v="78.360938543881602"/>
    <m/>
    <n v="-1"/>
    <n v="-1"/>
    <n v="-1"/>
    <n v="-1"/>
    <n v="0"/>
    <m/>
    <m/>
    <s v="North IRL B"/>
    <n v="-1"/>
    <m/>
    <m/>
    <n v="579"/>
    <x v="0"/>
    <m/>
    <x v="0"/>
    <n v="132.71029999999999"/>
    <n v="50.9852346550257"/>
    <n v="81.7607826731535"/>
    <n v="6.3553072599999996E-2"/>
  </r>
  <r>
    <n v="550000"/>
    <n v="920000"/>
    <n v="920000"/>
    <x v="1"/>
    <x v="1"/>
    <s v="IR8-11"/>
    <s v="62-304.520 (6), F.A.C."/>
    <n v="0.36"/>
    <n v="0.48"/>
    <s v="Town of Indialantic"/>
    <n v="0.39504563050559"/>
    <n v="3878.5767093167101"/>
    <n v="10.5926001232778"/>
    <n v="1.88211018465657"/>
    <n v="4.18456039439398"/>
    <n v="0.74351940457865995"/>
    <n v="1532.2147815963499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4.18456039439398"/>
    <n v="0.74351940457865995"/>
    <n v="1532.2147815963499"/>
    <m/>
    <n v="-1"/>
    <n v="-1"/>
    <n v="-1"/>
    <n v="-1"/>
    <n v="0"/>
    <m/>
    <m/>
    <s v="North IRL B"/>
    <n v="-1"/>
    <m/>
    <m/>
    <n v="579"/>
    <x v="0"/>
    <m/>
    <x v="0"/>
    <n v="132.71029999999999"/>
    <n v="156.31777498404699"/>
    <n v="1598.6929469526301"/>
    <n v="1.2426721667"/>
  </r>
  <r>
    <n v="550000"/>
    <n v="920000"/>
    <n v="920000"/>
    <x v="1"/>
    <x v="1"/>
    <s v="IR8-11"/>
    <s v="62-304.520 (6), F.A.C."/>
    <n v="0.36"/>
    <n v="0.48"/>
    <s v="Town of Indialantic"/>
    <n v="3.0122677019999999E-5"/>
    <n v="3878.5767093167101"/>
    <n v="10.5926001232778"/>
    <n v="1.88211018465657"/>
    <n v="3.1907747235999999E-4"/>
    <n v="5.6694197210000002E-5"/>
    <n v="0.11683311353143"/>
    <n v="1210"/>
    <s v="Fixed Single Family Units"/>
    <n v="1210"/>
    <s v="Town of Indialantic              Brevard County"/>
    <s v="Town of Indialantic"/>
    <m/>
    <m/>
    <m/>
    <n v="0"/>
    <n v="1"/>
    <n v="3.1907747235999999E-4"/>
    <n v="5.6694197210000002E-5"/>
    <n v="0.11683311353156001"/>
    <m/>
    <n v="-1"/>
    <n v="-1"/>
    <n v="-1"/>
    <n v="-1"/>
    <n v="0"/>
    <m/>
    <m/>
    <s v="North IRL B"/>
    <n v="-1"/>
    <m/>
    <m/>
    <n v="579"/>
    <x v="0"/>
    <m/>
    <x v="0"/>
    <n v="132.71029999999999"/>
    <n v="1.9976793715913499"/>
    <n v="0.12190214897864"/>
    <n v="9.4755199999999997E-5"/>
  </r>
  <r>
    <n v="550000"/>
    <n v="920000"/>
    <n v="920000"/>
    <x v="1"/>
    <x v="1"/>
    <s v="IR8-11"/>
    <s v="62-304.520 (6), F.A.C."/>
    <n v="0.36"/>
    <n v="0.48"/>
    <s v="Town of Indialantic"/>
    <n v="2.5798601469999999E-5"/>
    <n v="3878.5767093167101"/>
    <n v="10.5926001232778"/>
    <n v="1.88211018465657"/>
    <n v="2.7327426914999998E-4"/>
    <n v="4.8555810579999997E-5"/>
    <n v="0.10006185481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2.7327426914999998E-4"/>
    <n v="4.8555810579999997E-5"/>
    <n v="0.10006185481132999"/>
    <m/>
    <n v="-1"/>
    <n v="-1"/>
    <n v="-1"/>
    <n v="-1"/>
    <n v="0"/>
    <m/>
    <m/>
    <s v="North IRL B"/>
    <n v="-1"/>
    <m/>
    <m/>
    <n v="579"/>
    <x v="0"/>
    <m/>
    <x v="0"/>
    <n v="132.71029999999999"/>
    <n v="1.31571779664644"/>
    <n v="0.10440323606538"/>
    <n v="8.1153200000000001E-5"/>
  </r>
  <r>
    <n v="550000"/>
    <n v="920000"/>
    <n v="920000"/>
    <x v="1"/>
    <x v="1"/>
    <s v="IR8-11"/>
    <s v="62-304.520 (6), F.A.C."/>
    <n v="0.36"/>
    <n v="0.48"/>
    <s v="Town of Indialantic"/>
    <n v="3.06464925211E-3"/>
    <n v="3878.5767093167101"/>
    <n v="10.5926001232778"/>
    <n v="1.88211018465657"/>
    <n v="3.2462604045720003E-2"/>
    <n v="5.7680075698000001E-3"/>
    <n v="11.886477211466399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3.2462604045720003E-2"/>
    <n v="5.7680075698000001E-3"/>
    <n v="11.886477211467099"/>
    <m/>
    <n v="-1"/>
    <n v="-1"/>
    <n v="-1"/>
    <n v="-1"/>
    <n v="0"/>
    <m/>
    <m/>
    <s v="North IRL B"/>
    <n v="-1"/>
    <m/>
    <m/>
    <n v="579"/>
    <x v="0"/>
    <m/>
    <x v="0"/>
    <n v="132.71029999999999"/>
    <n v="20.084359982717299"/>
    <n v="12.402195508313399"/>
    <n v="9.6402897000000005E-3"/>
  </r>
  <r>
    <n v="550000"/>
    <n v="920000"/>
    <n v="920000"/>
    <x v="1"/>
    <x v="1"/>
    <s v="IR8-11"/>
    <s v="62-304.520 (6), F.A.C."/>
    <n v="0.36"/>
    <n v="0.48"/>
    <s v="Town of Indialantic"/>
    <n v="0.22242819978045"/>
    <n v="3850.5067674417901"/>
    <n v="9.5673754974343002"/>
    <n v="1.40605771460804"/>
    <n v="2.12805410851798"/>
    <n v="0.31274688624768998"/>
    <n v="856.46128852455297"/>
    <n v="1200"/>
    <s v="Residential, Medium Density-Two-five dwellingunits per acre"/>
    <n v="1200"/>
    <s v="Town of Indialantic              Brevard County"/>
    <s v="Town of Indialantic"/>
    <m/>
    <m/>
    <m/>
    <n v="0"/>
    <n v="1"/>
    <n v="2.12805410851798"/>
    <n v="0.31274688624768998"/>
    <n v="856.46128852455297"/>
    <m/>
    <n v="-1"/>
    <n v="-1"/>
    <n v="-1"/>
    <n v="-1"/>
    <n v="0"/>
    <m/>
    <m/>
    <s v="North IRL B"/>
    <n v="-1"/>
    <m/>
    <m/>
    <n v="579"/>
    <x v="0"/>
    <m/>
    <x v="0"/>
    <n v="132.71029999999999"/>
    <n v="181.34479957671101"/>
    <n v="900.13498880442205"/>
    <n v="0.69461580580000004"/>
  </r>
  <r>
    <n v="550000"/>
    <n v="920000"/>
    <n v="920000"/>
    <x v="1"/>
    <x v="1"/>
    <s v="IR8-11"/>
    <s v="62-304.520 (6), F.A.C."/>
    <n v="0.36"/>
    <n v="0.48"/>
    <s v="Town of Indialantic"/>
    <n v="3.6432517468069997E-2"/>
    <n v="3850.5067674417901"/>
    <n v="9.5673754974343002"/>
    <n v="1.40605771460804"/>
    <n v="0.34856357493394002"/>
    <n v="5.1226222248579999E-2"/>
    <n v="140.28365506577899"/>
    <n v="1210"/>
    <s v="Fixed Single Family Units"/>
    <n v="1210"/>
    <s v="Town of Indialantic              Brevard County"/>
    <s v="Town of Indialantic"/>
    <m/>
    <m/>
    <m/>
    <n v="0"/>
    <n v="1"/>
    <n v="0.34856357493394002"/>
    <n v="5.1226222248579999E-2"/>
    <n v="140.28365506577899"/>
    <m/>
    <n v="-1"/>
    <n v="-1"/>
    <n v="-1"/>
    <n v="-1"/>
    <n v="0"/>
    <m/>
    <m/>
    <s v="North IRL B"/>
    <n v="-1"/>
    <m/>
    <m/>
    <n v="579"/>
    <x v="0"/>
    <m/>
    <x v="0"/>
    <n v="132.71029999999999"/>
    <n v="68.239511370722596"/>
    <n v="147.43716729989401"/>
    <n v="0.1137742539"/>
  </r>
  <r>
    <n v="550000"/>
    <n v="920000"/>
    <n v="920000"/>
    <x v="1"/>
    <x v="1"/>
    <s v="IR8-11"/>
    <s v="62-304.520 (6), F.A.C."/>
    <n v="0.36"/>
    <n v="0.48"/>
    <s v="Town of Indialantic"/>
    <n v="0.22769140621173001"/>
    <n v="3850.5067674417901"/>
    <n v="9.5673754974343002"/>
    <n v="1.40605771460804"/>
    <n v="2.17840918076649"/>
    <n v="0.32014725825396001"/>
    <n v="876.72730050661698"/>
    <n v="1210"/>
    <s v="Fixed Single Family Units"/>
    <n v="1210"/>
    <s v="Town of Indialantic              Brevard County"/>
    <s v="Town of Indialantic"/>
    <m/>
    <m/>
    <m/>
    <n v="0"/>
    <n v="1"/>
    <n v="2.17840918076649"/>
    <n v="0.32014725825396001"/>
    <n v="876.72730050661698"/>
    <m/>
    <n v="-1"/>
    <n v="-1"/>
    <n v="-1"/>
    <n v="-1"/>
    <n v="0"/>
    <m/>
    <m/>
    <s v="North IRL B"/>
    <n v="-1"/>
    <m/>
    <m/>
    <n v="579"/>
    <x v="0"/>
    <m/>
    <x v="0"/>
    <n v="132.71029999999999"/>
    <n v="121.14941399746"/>
    <n v="921.43442955323997"/>
    <n v="0.71105214959999996"/>
  </r>
  <r>
    <n v="550000"/>
    <n v="920000"/>
    <n v="920000"/>
    <x v="1"/>
    <x v="1"/>
    <s v="IR8-11"/>
    <s v="62-304.520 (6), F.A.C."/>
    <n v="0.36"/>
    <n v="0.48"/>
    <s v="Town of Indialantic"/>
    <n v="5.3807834370000002E-6"/>
    <n v="3850.5067674417901"/>
    <n v="9.5673754974343002"/>
    <n v="1.40605771460804"/>
    <n v="5.1479975609999999E-5"/>
    <n v="7.5656920622290001E-6"/>
    <n v="2.07187430383E-2"/>
    <n v="1210"/>
    <s v="Fixed Single Family Units"/>
    <n v="1210"/>
    <s v="Town of Indialantic              Brevard County"/>
    <s v="Town of Indialantic"/>
    <m/>
    <m/>
    <m/>
    <n v="0"/>
    <n v="1"/>
    <n v="5.1479975609999999E-5"/>
    <n v="7.5656920622290001E-6"/>
    <n v="2.071874303827E-2"/>
    <m/>
    <n v="-1"/>
    <n v="-1"/>
    <n v="-1"/>
    <n v="-1"/>
    <n v="0"/>
    <m/>
    <m/>
    <s v="North IRL B"/>
    <n v="-1"/>
    <m/>
    <m/>
    <n v="579"/>
    <x v="0"/>
    <m/>
    <x v="0"/>
    <n v="132.71029999999999"/>
    <n v="0.83317766389464998"/>
    <n v="2.1775258009530001E-2"/>
    <n v="1.6803499999999999E-5"/>
  </r>
  <r>
    <n v="550000"/>
    <n v="920000"/>
    <n v="920000"/>
    <x v="1"/>
    <x v="1"/>
    <s v="IR8-11"/>
    <s v="62-304.520 (6), F.A.C."/>
    <n v="0.36"/>
    <n v="0.48"/>
    <s v="Town of Indialantic"/>
    <n v="0.12008047770676"/>
    <n v="3850.5067674417901"/>
    <n v="9.5673754974343002"/>
    <n v="1.40605771460804"/>
    <n v="1.1488550201318699"/>
    <n v="0.16884008205341"/>
    <n v="462.37069204752697"/>
    <n v="1210"/>
    <s v="Fixed Single Family Units"/>
    <n v="1210"/>
    <s v="Town of Indialantic              Brevard County"/>
    <s v="Town of Indialantic"/>
    <m/>
    <m/>
    <m/>
    <n v="0"/>
    <n v="1"/>
    <n v="1.1488550201318699"/>
    <n v="0.16884008205341"/>
    <n v="462.37069204752697"/>
    <m/>
    <n v="-1"/>
    <n v="-1"/>
    <n v="-1"/>
    <n v="-1"/>
    <n v="0"/>
    <m/>
    <m/>
    <s v="North IRL B"/>
    <n v="-1"/>
    <m/>
    <m/>
    <n v="579"/>
    <x v="0"/>
    <m/>
    <x v="0"/>
    <n v="132.71029999999999"/>
    <n v="91.444715597642599"/>
    <n v="485.948452412466"/>
    <n v="0.37499650610000002"/>
  </r>
  <r>
    <n v="550000"/>
    <n v="920000"/>
    <n v="920000"/>
    <x v="1"/>
    <x v="1"/>
    <s v="IR8-11"/>
    <s v="62-304.520 (6), F.A.C."/>
    <n v="0.36"/>
    <n v="0.48"/>
    <s v="Town of Indialantic"/>
    <n v="7.1980297217400001E-3"/>
    <n v="3850.5067674417901"/>
    <n v="9.5673754974343002"/>
    <n v="1.40605771460804"/>
    <n v="6.8866253189650006E-2"/>
    <n v="1.012084522024E-2"/>
    <n v="27.7160621558378"/>
    <n v="1210"/>
    <s v="Fixed Single Family Units"/>
    <n v="1210"/>
    <s v="Town of Indialantic              Brevard County"/>
    <s v="Town of Indialantic"/>
    <m/>
    <m/>
    <m/>
    <n v="0"/>
    <n v="1"/>
    <n v="6.8866253189650006E-2"/>
    <n v="1.012084522024E-2"/>
    <n v="27.7160621558365"/>
    <m/>
    <n v="-1"/>
    <n v="-1"/>
    <n v="-1"/>
    <n v="-1"/>
    <n v="0"/>
    <m/>
    <m/>
    <s v="North IRL B"/>
    <n v="-1"/>
    <m/>
    <m/>
    <n v="579"/>
    <x v="0"/>
    <m/>
    <x v="0"/>
    <n v="132.71029999999999"/>
    <n v="22.302814117860599"/>
    <n v="29.1293928080805"/>
    <n v="2.2478558100000001E-2"/>
  </r>
  <r>
    <n v="550000"/>
    <n v="920000"/>
    <n v="920000"/>
    <x v="1"/>
    <x v="1"/>
    <s v="IR8-11"/>
    <s v="62-304.520 (6), F.A.C."/>
    <n v="0.36"/>
    <n v="0.48"/>
    <s v="Town of Indialantic"/>
    <n v="3.92744215679E-3"/>
    <n v="3850.5067674417901"/>
    <n v="9.5673754974343002"/>
    <n v="1.40605771460804"/>
    <n v="3.7575313858459997E-2"/>
    <n v="5.5222103432299996E-3"/>
    <n v="15.1226426034561"/>
    <n v="1210"/>
    <s v="Fixed Single Family Units"/>
    <n v="1210"/>
    <s v="Town of Indialantic              Brevard County"/>
    <s v="Town of Indialantic"/>
    <m/>
    <m/>
    <m/>
    <n v="0"/>
    <n v="1"/>
    <n v="3.7575313858459997E-2"/>
    <n v="5.5222103432299996E-3"/>
    <n v="15.1226426034579"/>
    <m/>
    <n v="-1"/>
    <n v="-1"/>
    <n v="-1"/>
    <n v="-1"/>
    <n v="0"/>
    <m/>
    <m/>
    <s v="North IRL B"/>
    <n v="-1"/>
    <m/>
    <m/>
    <n v="579"/>
    <x v="0"/>
    <m/>
    <x v="0"/>
    <n v="132.71029999999999"/>
    <n v="22.725294147559001"/>
    <n v="15.893794515812001"/>
    <n v="1.2264917E-2"/>
  </r>
  <r>
    <n v="550000"/>
    <n v="920000"/>
    <n v="920000"/>
    <x v="1"/>
    <x v="1"/>
    <s v="IR8-11"/>
    <s v="62-304.520 (6), F.A.C."/>
    <n v="0.36"/>
    <n v="0.48"/>
    <s v="Town of Indialantic"/>
    <n v="0.1543763075788"/>
    <n v="3887.7417695365102"/>
    <n v="9.5607344176064899"/>
    <n v="1.30049449400037"/>
    <n v="1.4759508771316401"/>
    <n v="0.20076553801033001"/>
    <n v="600.17521920091599"/>
    <n v="1400"/>
    <s v="Commercial and Services"/>
    <n v="1400"/>
    <s v="Town of Indialantic              Brevard County"/>
    <s v="Town of Indialantic"/>
    <m/>
    <m/>
    <m/>
    <n v="0"/>
    <n v="1"/>
    <n v="1.4759508771316401"/>
    <n v="0.20076553801033001"/>
    <n v="600.17521920091599"/>
    <m/>
    <n v="-1"/>
    <n v="-1"/>
    <n v="-1"/>
    <n v="-1"/>
    <n v="0"/>
    <m/>
    <m/>
    <s v="North IRL B"/>
    <n v="-1"/>
    <m/>
    <m/>
    <n v="579"/>
    <x v="0"/>
    <m/>
    <x v="0"/>
    <n v="132.71029999999999"/>
    <n v="130.992934551844"/>
    <n v="624.73875179166396"/>
    <n v="0.48676011289999999"/>
  </r>
  <r>
    <n v="550000"/>
    <n v="920000"/>
    <n v="920000"/>
    <x v="1"/>
    <x v="1"/>
    <s v="IR8-11"/>
    <s v="62-304.520 (6), F.A.C."/>
    <n v="0.36"/>
    <n v="0.48"/>
    <s v="Town of Indialantic"/>
    <n v="0.15603089581564999"/>
    <n v="3887.7417695365102"/>
    <n v="9.5607344176064899"/>
    <n v="1.30049449400037"/>
    <n v="1.49176995583469"/>
    <n v="0.20291732090219999"/>
    <n v="606.60783100071706"/>
    <n v="1200"/>
    <s v="Residential, Medium Density-Two-five dwellingunits per acre"/>
    <n v="1200"/>
    <s v="Town of Indialantic              Brevard County"/>
    <s v="Town of Indialantic"/>
    <m/>
    <m/>
    <m/>
    <n v="0"/>
    <n v="1"/>
    <n v="1.49176995583469"/>
    <n v="0.20291732090219999"/>
    <n v="606.60783100071706"/>
    <m/>
    <n v="-1"/>
    <n v="-1"/>
    <n v="-1"/>
    <n v="-1"/>
    <n v="0"/>
    <m/>
    <m/>
    <s v="North IRL B"/>
    <n v="-1"/>
    <m/>
    <m/>
    <n v="579"/>
    <x v="0"/>
    <m/>
    <x v="0"/>
    <n v="132.71029999999999"/>
    <n v="141.69548042940701"/>
    <n v="631.43463282440302"/>
    <n v="0.49197715409999998"/>
  </r>
  <r>
    <n v="550000"/>
    <n v="920000"/>
    <n v="920000"/>
    <x v="1"/>
    <x v="1"/>
    <s v="IR8-11"/>
    <s v="62-304.520 (6), F.A.C."/>
    <n v="0.36"/>
    <n v="0.48"/>
    <s v="Town of Indialantic"/>
    <n v="0.19856084282919001"/>
    <n v="3887.7417695365102"/>
    <n v="9.5607344176064899"/>
    <n v="1.30049449400037"/>
    <n v="1.89838748402602"/>
    <n v="0.25822728282343999"/>
    <n v="771.95328246143197"/>
    <n v="1750"/>
    <s v="Governmental"/>
    <n v="1750"/>
    <s v="Town of Indialantic              Brevard County"/>
    <s v="Town of Indialantic"/>
    <m/>
    <m/>
    <m/>
    <n v="0"/>
    <n v="1"/>
    <n v="1.89838748402602"/>
    <n v="0.25822728282343999"/>
    <n v="771.95328246143197"/>
    <m/>
    <n v="-1"/>
    <n v="-1"/>
    <n v="-1"/>
    <n v="-1"/>
    <n v="0"/>
    <m/>
    <m/>
    <s v="North IRL B"/>
    <n v="-1"/>
    <m/>
    <m/>
    <n v="579"/>
    <x v="0"/>
    <m/>
    <x v="0"/>
    <n v="132.71029999999999"/>
    <n v="116.293214357114"/>
    <n v="803.54722204048096"/>
    <n v="0.62607727690000003"/>
  </r>
  <r>
    <n v="550000"/>
    <n v="920000"/>
    <n v="920000"/>
    <x v="1"/>
    <x v="1"/>
    <s v="IR8-11"/>
    <s v="62-304.520 (6), F.A.C."/>
    <n v="0.36"/>
    <n v="0.48"/>
    <s v="Town of Indialantic"/>
    <n v="2.5757670626100002E-2"/>
    <n v="3887.7417695365102"/>
    <n v="9.5607344176064899"/>
    <n v="1.30049449400037"/>
    <n v="0.24626224807234001"/>
    <n v="3.3497708827519998E-2"/>
    <n v="100.13917197906"/>
    <n v="1410"/>
    <s v="Retail Sales and Services"/>
    <n v="1410"/>
    <s v="Town of Indialantic              Brevard County"/>
    <s v="Town of Indialantic"/>
    <m/>
    <m/>
    <m/>
    <n v="0"/>
    <n v="1"/>
    <n v="0.24626224807234001"/>
    <n v="3.3497708827519998E-2"/>
    <n v="100.139171979061"/>
    <m/>
    <n v="-1"/>
    <n v="-1"/>
    <n v="-1"/>
    <n v="-1"/>
    <n v="0"/>
    <m/>
    <m/>
    <s v="North IRL B"/>
    <n v="-1"/>
    <m/>
    <m/>
    <n v="579"/>
    <x v="0"/>
    <m/>
    <x v="0"/>
    <n v="132.71029999999999"/>
    <n v="48.903336496728301"/>
    <n v="104.237594799305"/>
    <n v="8.1215873499999994E-2"/>
  </r>
  <r>
    <n v="550000"/>
    <n v="920000"/>
    <n v="920000"/>
    <x v="1"/>
    <x v="1"/>
    <s v="IR8-11"/>
    <s v="62-304.520 (6), F.A.C."/>
    <n v="0.36"/>
    <n v="0.48"/>
    <s v="Town of Indialantic"/>
    <n v="6.9907673415189997E-2"/>
    <n v="3887.7417695365102"/>
    <n v="9.5607344176064899"/>
    <n v="1.30049449400037"/>
    <n v="0.66836869927539999"/>
    <n v="9.0914544364829999E-2"/>
    <n v="271.782981947351"/>
    <n v="1430"/>
    <s v="Professional Services"/>
    <n v="1430"/>
    <s v="Town of Indialantic              Brevard County"/>
    <s v="Town of Indialantic"/>
    <m/>
    <m/>
    <m/>
    <n v="0"/>
    <n v="1"/>
    <n v="0.66836869927539999"/>
    <n v="9.0914544364829999E-2"/>
    <n v="271.78298194735299"/>
    <m/>
    <n v="-1"/>
    <n v="-1"/>
    <n v="-1"/>
    <n v="-1"/>
    <n v="0"/>
    <m/>
    <m/>
    <s v="North IRL B"/>
    <n v="-1"/>
    <m/>
    <m/>
    <n v="579"/>
    <x v="0"/>
    <m/>
    <x v="0"/>
    <n v="132.71029999999999"/>
    <n v="68.321630532416094"/>
    <n v="282.90631713530502"/>
    <n v="0.22042415409999999"/>
  </r>
  <r>
    <n v="550000"/>
    <n v="920000"/>
    <n v="920000"/>
    <x v="1"/>
    <x v="1"/>
    <s v="IR8-11"/>
    <s v="62-304.520 (6), F.A.C."/>
    <n v="0.36"/>
    <n v="0.48"/>
    <s v="Town of Indialantic"/>
    <n v="1.313012695003E-2"/>
    <n v="3887.7417695365102"/>
    <n v="9.5607344176064899"/>
    <n v="1.30049449400037"/>
    <n v="0.12553365663871999"/>
    <n v="1.7075657804039999E-2"/>
    <n v="51.046542982960297"/>
    <n v="1750"/>
    <s v="Governmental"/>
    <n v="1750"/>
    <s v="Town of Indialantic              Brevard County"/>
    <s v="Town of Indialantic"/>
    <m/>
    <m/>
    <m/>
    <n v="0"/>
    <n v="1"/>
    <n v="0.12553365663871999"/>
    <n v="1.7075657804039999E-2"/>
    <n v="51.046542982959899"/>
    <m/>
    <n v="-1"/>
    <n v="-1"/>
    <n v="-1"/>
    <n v="-1"/>
    <n v="0"/>
    <m/>
    <m/>
    <s v="North IRL B"/>
    <n v="-1"/>
    <m/>
    <m/>
    <n v="579"/>
    <x v="0"/>
    <m/>
    <x v="0"/>
    <n v="132.71029999999999"/>
    <n v="35.070821456644502"/>
    <n v="53.135738574668103"/>
    <n v="4.1400278200000001E-2"/>
  </r>
  <r>
    <n v="550000"/>
    <n v="920000"/>
    <n v="920000"/>
    <x v="1"/>
    <x v="1"/>
    <s v="IR8-11"/>
    <s v="62-304.520 (6), F.A.C."/>
    <n v="0.36"/>
    <n v="0.48"/>
    <s v="Town of Indialantic"/>
    <n v="0.39439949270919"/>
    <n v="3847.8714452516401"/>
    <n v="9.5752729355517801"/>
    <n v="1.4120066440340999"/>
    <n v="3.7764827883336598"/>
    <n v="0.55689470410904995"/>
    <n v="1517.5985460174199"/>
    <n v="1200"/>
    <s v="Residential, Medium Density-Two-five dwellingunits per acre"/>
    <n v="1200"/>
    <s v="Town of Indialantic              Brevard County"/>
    <s v="Town of Indialantic"/>
    <m/>
    <m/>
    <m/>
    <n v="0"/>
    <n v="1"/>
    <n v="3.7764827883336598"/>
    <n v="0.55689470410904995"/>
    <n v="1517.5985460174199"/>
    <m/>
    <n v="-1"/>
    <n v="-1"/>
    <n v="-1"/>
    <n v="-1"/>
    <n v="0"/>
    <m/>
    <m/>
    <s v="North IRL B"/>
    <n v="-1"/>
    <m/>
    <m/>
    <n v="579"/>
    <x v="0"/>
    <m/>
    <x v="0"/>
    <n v="132.71029999999999"/>
    <n v="211.803928213897"/>
    <n v="1596.0781200614899"/>
    <n v="1.2308179611000001"/>
  </r>
  <r>
    <n v="550000"/>
    <n v="920000"/>
    <n v="920000"/>
    <x v="1"/>
    <x v="1"/>
    <s v="IR8-11"/>
    <s v="62-304.520 (6), F.A.C."/>
    <n v="0.36"/>
    <n v="0.48"/>
    <s v="Town of Indialantic"/>
    <n v="3.09134289999E-3"/>
    <n v="3847.8714452516401"/>
    <n v="9.5752729355517801"/>
    <n v="1.4120066440340999"/>
    <n v="2.960045200483E-2"/>
    <n v="4.3649967137799998E-3"/>
    <n v="11.895090072372099"/>
    <n v="1210"/>
    <s v="Fixed Single Family Units"/>
    <n v="1210"/>
    <s v="Town of Indialantic              Brevard County"/>
    <s v="Town of Indialantic"/>
    <m/>
    <m/>
    <m/>
    <n v="0"/>
    <n v="1"/>
    <n v="2.960045200483E-2"/>
    <n v="4.3649967137799998E-3"/>
    <n v="11.895090072372"/>
    <m/>
    <n v="-1"/>
    <n v="-1"/>
    <n v="-1"/>
    <n v="-1"/>
    <n v="0"/>
    <m/>
    <m/>
    <s v="North IRL B"/>
    <n v="-1"/>
    <m/>
    <m/>
    <n v="579"/>
    <x v="0"/>
    <m/>
    <x v="0"/>
    <n v="132.71029999999999"/>
    <n v="19.970855153530898"/>
    <n v="12.510220868685201"/>
    <n v="9.6472750000000003E-3"/>
  </r>
  <r>
    <n v="550000"/>
    <n v="920000"/>
    <n v="920000"/>
    <x v="1"/>
    <x v="1"/>
    <s v="IR8-11"/>
    <s v="62-304.520 (6), F.A.C."/>
    <n v="0.36"/>
    <n v="0.48"/>
    <s v="Town of Indialantic"/>
    <n v="5.8425034056100002E-3"/>
    <n v="3847.8714452516401"/>
    <n v="9.5752729355517801"/>
    <n v="1.4120066440340999"/>
    <n v="5.5943564735690003E-2"/>
    <n v="8.24965362652E-3"/>
    <n v="22.4812020232668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5.5943564735690003E-2"/>
    <n v="8.24965362652E-3"/>
    <n v="22.4812020232675"/>
    <m/>
    <n v="-1"/>
    <n v="-1"/>
    <n v="-1"/>
    <n v="-1"/>
    <n v="0"/>
    <m/>
    <m/>
    <s v="North IRL B"/>
    <n v="-1"/>
    <m/>
    <m/>
    <n v="579"/>
    <x v="0"/>
    <m/>
    <x v="0"/>
    <n v="132.71029999999999"/>
    <n v="28.528407503420102"/>
    <n v="23.6437724299238"/>
    <n v="1.8232929500000002E-2"/>
  </r>
  <r>
    <n v="550000"/>
    <n v="920000"/>
    <n v="920000"/>
    <x v="1"/>
    <x v="1"/>
    <s v="IR8-11"/>
    <s v="62-304.520 (6), F.A.C."/>
    <n v="0.36"/>
    <n v="0.48"/>
    <s v="Town of Indialantic"/>
    <n v="2.2429978588540001E-2"/>
    <n v="3847.8714452516401"/>
    <n v="9.5752729355517801"/>
    <n v="1.4120066440340999"/>
    <n v="0.21477316692387999"/>
    <n v="3.1671278792560001E-2"/>
    <n v="86.307674128460206"/>
    <n v="1210"/>
    <s v="Fixed Single Family Units"/>
    <n v="1210"/>
    <s v="Town of Indialantic              Brevard County"/>
    <s v="Town of Indialantic"/>
    <m/>
    <m/>
    <m/>
    <n v="0"/>
    <n v="1"/>
    <n v="0.21477316692387999"/>
    <n v="3.1671278792560001E-2"/>
    <n v="86.307674128460604"/>
    <m/>
    <n v="-1"/>
    <n v="-1"/>
    <n v="-1"/>
    <n v="-1"/>
    <n v="0"/>
    <m/>
    <m/>
    <s v="North IRL B"/>
    <n v="-1"/>
    <m/>
    <m/>
    <n v="579"/>
    <x v="0"/>
    <m/>
    <x v="0"/>
    <n v="132.71029999999999"/>
    <n v="43.230304712173897"/>
    <n v="90.770902905340193"/>
    <n v="6.9998113599999995E-2"/>
  </r>
  <r>
    <n v="550000"/>
    <n v="920000"/>
    <n v="920000"/>
    <x v="1"/>
    <x v="1"/>
    <s v="IR8-11"/>
    <s v="62-304.520 (6), F.A.C."/>
    <n v="0.36"/>
    <n v="0.48"/>
    <s v="Town of Indialantic"/>
    <n v="5.2213802648950002E-2"/>
    <n v="3847.8714452516401"/>
    <n v="9.5752729355517801"/>
    <n v="1.4120066440340999"/>
    <n v="0.49996141136673999"/>
    <n v="7.37262362506E-2"/>
    <n v="200.912000260902"/>
    <n v="1210"/>
    <s v="Fixed Single Family Units"/>
    <n v="1210"/>
    <s v="Town of Indialantic              Brevard County"/>
    <s v="Town of Indialantic"/>
    <m/>
    <m/>
    <m/>
    <n v="0"/>
    <n v="1"/>
    <n v="0.49996141136673999"/>
    <n v="7.37262362506E-2"/>
    <n v="200.912000260902"/>
    <m/>
    <n v="-1"/>
    <n v="-1"/>
    <n v="-1"/>
    <n v="-1"/>
    <n v="0"/>
    <m/>
    <m/>
    <s v="North IRL B"/>
    <n v="-1"/>
    <m/>
    <m/>
    <n v="579"/>
    <x v="0"/>
    <m/>
    <x v="0"/>
    <n v="132.71029999999999"/>
    <n v="59.469720441258197"/>
    <n v="211.301762587833"/>
    <n v="0.16294566120000001"/>
  </r>
  <r>
    <n v="550000"/>
    <n v="920000"/>
    <n v="920000"/>
    <x v="1"/>
    <x v="1"/>
    <s v="IR8-11"/>
    <s v="62-304.520 (6), F.A.C."/>
    <n v="0.36"/>
    <n v="0.48"/>
    <s v="Town of Indialantic"/>
    <n v="6.7613250193000003E-4"/>
    <n v="3847.8714452516401"/>
    <n v="9.5752729355517801"/>
    <n v="1.4120066440340999"/>
    <n v="6.4741532466099996E-3"/>
    <n v="9.5470358496999995E-4"/>
    <n v="2.6016709473983801"/>
    <n v="1210"/>
    <s v="Fixed Single Family Units"/>
    <n v="1210"/>
    <s v="Town of Indialantic              Brevard County"/>
    <s v="Town of Indialantic"/>
    <m/>
    <m/>
    <m/>
    <n v="0"/>
    <n v="1"/>
    <n v="6.4741532466099996E-3"/>
    <n v="9.5470358496999995E-4"/>
    <n v="2.6016709473992501"/>
    <m/>
    <n v="-1"/>
    <n v="-1"/>
    <n v="-1"/>
    <n v="-1"/>
    <n v="0"/>
    <m/>
    <m/>
    <s v="North IRL B"/>
    <n v="-1"/>
    <m/>
    <m/>
    <n v="579"/>
    <x v="0"/>
    <m/>
    <x v="0"/>
    <n v="132.71029999999999"/>
    <n v="9.3475279825121795"/>
    <n v="2.7362111578458901"/>
    <n v="2.1100331999999999E-3"/>
  </r>
  <r>
    <n v="550000"/>
    <n v="920000"/>
    <n v="920000"/>
    <x v="1"/>
    <x v="1"/>
    <s v="IR8-11"/>
    <s v="62-304.520 (6), F.A.C."/>
    <n v="0.36"/>
    <n v="0.48"/>
    <s v="Town of Indialantic"/>
    <n v="0.13911020102874"/>
    <n v="3847.8714452516401"/>
    <n v="9.5752729355517801"/>
    <n v="1.4120066440340999"/>
    <n v="1.33201814296972"/>
    <n v="0.19642452810551"/>
    <n v="535.27817028173001"/>
    <n v="1210"/>
    <s v="Fixed Single Family Units"/>
    <n v="1210"/>
    <s v="Town of Indialantic              Brevard County"/>
    <s v="Town of Indialantic"/>
    <m/>
    <m/>
    <m/>
    <n v="0"/>
    <n v="1"/>
    <n v="1.33201814296972"/>
    <n v="0.19642452810551"/>
    <n v="535.27817028173001"/>
    <m/>
    <n v="-1"/>
    <n v="-1"/>
    <n v="-1"/>
    <n v="-1"/>
    <n v="0"/>
    <m/>
    <m/>
    <s v="North IRL B"/>
    <n v="-1"/>
    <m/>
    <m/>
    <n v="579"/>
    <x v="0"/>
    <m/>
    <x v="0"/>
    <n v="132.71029999999999"/>
    <n v="96.940393458168202"/>
    <n v="562.95901045454104"/>
    <n v="0.43412665880000001"/>
  </r>
  <r>
    <n v="550000"/>
    <n v="920000"/>
    <n v="920000"/>
    <x v="1"/>
    <x v="1"/>
    <s v="IR8-11"/>
    <s v="62-304.520 (6), F.A.C."/>
    <n v="0.36"/>
    <n v="0.48"/>
    <s v="Town of Indialantic"/>
    <n v="0.16831088324339999"/>
    <n v="3855.3464394254502"/>
    <n v="9.5785915888125608"/>
    <n v="1.40767849500098"/>
    <n v="1.6121812105409099"/>
    <n v="0.23692761081635999"/>
    <n v="648.89676442902305"/>
    <n v="1210"/>
    <s v="Fixed Single Family Units"/>
    <n v="1210"/>
    <s v="Town of Indialantic              Brevard County"/>
    <s v="Town of Indialantic"/>
    <m/>
    <m/>
    <m/>
    <n v="0"/>
    <n v="1"/>
    <n v="1.6121812105409099"/>
    <n v="0.23692761081635999"/>
    <n v="648.89676442902305"/>
    <m/>
    <n v="-1"/>
    <n v="-1"/>
    <n v="-1"/>
    <n v="-1"/>
    <n v="0"/>
    <m/>
    <m/>
    <s v="North IRL B"/>
    <n v="-1"/>
    <m/>
    <m/>
    <n v="579"/>
    <x v="0"/>
    <m/>
    <x v="0"/>
    <n v="132.71029999999999"/>
    <n v="106.52182700212801"/>
    <n v="681.12997881339902"/>
    <n v="0.52627474809999997"/>
  </r>
  <r>
    <n v="550000"/>
    <n v="920000"/>
    <n v="920000"/>
    <x v="1"/>
    <x v="1"/>
    <s v="IR8-11"/>
    <s v="62-304.520 (6), F.A.C."/>
    <n v="0.36"/>
    <n v="0.48"/>
    <s v="Town of Indialantic"/>
    <n v="3.5923146309600001E-3"/>
    <n v="3855.3464394254502"/>
    <n v="9.5785915888125608"/>
    <n v="1.40767849500098"/>
    <n v="3.4409314708530002E-2"/>
    <n v="5.0568240532799999E-3"/>
    <n v="13.8496174217868"/>
    <n v="1210"/>
    <s v="Fixed Single Family Units"/>
    <n v="1210"/>
    <s v="Town of Indialantic              Brevard County"/>
    <s v="Town of Indialantic"/>
    <m/>
    <m/>
    <m/>
    <n v="0"/>
    <n v="1"/>
    <n v="3.4409314708530002E-2"/>
    <n v="5.0568240532799999E-3"/>
    <n v="13.8496174217853"/>
    <m/>
    <n v="-1"/>
    <n v="-1"/>
    <n v="-1"/>
    <n v="-1"/>
    <n v="0"/>
    <m/>
    <m/>
    <s v="North IRL B"/>
    <n v="-1"/>
    <m/>
    <m/>
    <n v="579"/>
    <x v="0"/>
    <m/>
    <x v="0"/>
    <n v="132.71029999999999"/>
    <n v="22.469388998214601"/>
    <n v="14.5375815356005"/>
    <n v="1.1232455299999999E-2"/>
  </r>
  <r>
    <n v="550000"/>
    <n v="920000"/>
    <n v="920000"/>
    <x v="1"/>
    <x v="1"/>
    <s v="IR8-11"/>
    <s v="62-304.520 (6), F.A.C."/>
    <n v="0.36"/>
    <n v="0.48"/>
    <s v="Town of Indialantic"/>
    <n v="0.17164456625853"/>
    <n v="3855.3464394254502"/>
    <n v="9.5785915888125608"/>
    <n v="1.40767849500098"/>
    <n v="1.64411319862937"/>
    <n v="0.24162036470591"/>
    <n v="661.74926737156602"/>
    <n v="1210"/>
    <s v="Fixed Single Family Units"/>
    <n v="1210"/>
    <s v="Town of Indialantic              Brevard County"/>
    <s v="Town of Indialantic"/>
    <m/>
    <m/>
    <m/>
    <n v="0"/>
    <n v="1"/>
    <n v="1.64411319862937"/>
    <n v="0.24162036470591"/>
    <n v="661.74926737156602"/>
    <m/>
    <n v="-1"/>
    <n v="-1"/>
    <n v="-1"/>
    <n v="-1"/>
    <n v="0"/>
    <m/>
    <m/>
    <s v="North IRL B"/>
    <n v="-1"/>
    <m/>
    <m/>
    <n v="579"/>
    <x v="0"/>
    <m/>
    <x v="0"/>
    <n v="132.71029999999999"/>
    <n v="107.50683173033001"/>
    <n v="694.62091533341095"/>
    <n v="0.53669851369999999"/>
  </r>
  <r>
    <n v="550000"/>
    <n v="920000"/>
    <n v="920000"/>
    <x v="1"/>
    <x v="1"/>
    <s v="IR8-11"/>
    <s v="62-304.520 (6), F.A.C."/>
    <n v="0.36"/>
    <n v="0.48"/>
    <s v="Town of Indialantic"/>
    <n v="0.13974176741040001"/>
    <n v="3855.3464394254502"/>
    <n v="9.5785915888125608"/>
    <n v="1.40767849500098"/>
    <n v="1.3385293179230999"/>
    <n v="0.19671148083705001"/>
    <n v="538.75292542472505"/>
    <n v="1210"/>
    <s v="Fixed Single Family Units"/>
    <n v="1210"/>
    <s v="Town of Indialantic              Brevard County"/>
    <s v="Town of Indialantic"/>
    <m/>
    <m/>
    <m/>
    <n v="0"/>
    <n v="1"/>
    <n v="1.3385293179230999"/>
    <n v="0.19671148083705001"/>
    <n v="538.75292542472505"/>
    <m/>
    <n v="-1"/>
    <n v="-1"/>
    <n v="-1"/>
    <n v="-1"/>
    <n v="0"/>
    <m/>
    <m/>
    <s v="North IRL B"/>
    <n v="-1"/>
    <m/>
    <m/>
    <n v="579"/>
    <x v="0"/>
    <m/>
    <x v="0"/>
    <n v="132.71029999999999"/>
    <n v="99.465072682154002"/>
    <n v="565.51486892232197"/>
    <n v="0.43694478949999999"/>
  </r>
  <r>
    <n v="550000"/>
    <n v="920000"/>
    <n v="920000"/>
    <x v="1"/>
    <x v="1"/>
    <s v="IR8-11"/>
    <s v="62-304.520 (6), F.A.C."/>
    <n v="0.36"/>
    <n v="0.48"/>
    <s v="Town of Indialantic"/>
    <n v="0.13447392219363999"/>
    <n v="3855.3464394254502"/>
    <n v="9.5785915888125608"/>
    <n v="1.40767849500098"/>
    <n v="1.2880707800386599"/>
    <n v="0.18929604841042"/>
    <n v="518.44355712483696"/>
    <n v="1210"/>
    <s v="Fixed Single Family Units"/>
    <n v="1210"/>
    <s v="Town of Indialantic              Brevard County"/>
    <s v="Town of Indialantic"/>
    <m/>
    <m/>
    <m/>
    <n v="0"/>
    <n v="1"/>
    <n v="1.2880707800386599"/>
    <n v="0.18929604841042"/>
    <n v="518.44355712483696"/>
    <m/>
    <n v="-1"/>
    <n v="-1"/>
    <n v="-1"/>
    <n v="-1"/>
    <n v="0"/>
    <m/>
    <m/>
    <s v="North IRL B"/>
    <n v="-1"/>
    <m/>
    <m/>
    <n v="579"/>
    <x v="0"/>
    <m/>
    <x v="0"/>
    <n v="132.71029999999999"/>
    <n v="95.659808053304005"/>
    <n v="544.196655674662"/>
    <n v="0.42047328229999997"/>
  </r>
  <r>
    <n v="550000"/>
    <n v="920000"/>
    <n v="920000"/>
    <x v="1"/>
    <x v="1"/>
    <s v="IR8-11"/>
    <s v="62-304.520 (6), F.A.C."/>
    <n v="0.36"/>
    <n v="0.48"/>
    <s v="Town of Indialantic"/>
    <n v="0.15002793671070999"/>
    <n v="3960.1965847136798"/>
    <n v="10.097621620420799"/>
    <n v="1.3479497682689201"/>
    <n v="1.51492533739729"/>
    <n v="0.20223012252306999"/>
    <n v="594.14012257342904"/>
    <n v="1400"/>
    <s v="Commercial and Services"/>
    <n v="1400"/>
    <s v="Town of Indialantic              Brevard County"/>
    <s v="Town of Indialantic"/>
    <m/>
    <m/>
    <m/>
    <n v="0"/>
    <n v="1"/>
    <n v="1.51492533739729"/>
    <n v="0.20223012252306999"/>
    <n v="594.14012257342904"/>
    <m/>
    <n v="-1"/>
    <n v="-1"/>
    <n v="-1"/>
    <n v="-1"/>
    <n v="0"/>
    <m/>
    <m/>
    <s v="North IRL B"/>
    <n v="-1"/>
    <m/>
    <m/>
    <n v="579"/>
    <x v="0"/>
    <m/>
    <x v="0"/>
    <n v="132.71029999999999"/>
    <n v="188.34787766675899"/>
    <n v="607.14151921719395"/>
    <n v="0.4818654684"/>
  </r>
  <r>
    <n v="550000"/>
    <n v="920000"/>
    <n v="920000"/>
    <x v="1"/>
    <x v="1"/>
    <s v="IR8-11"/>
    <s v="62-304.520 (6), F.A.C."/>
    <n v="0.36"/>
    <n v="0.48"/>
    <s v="Town of Indialantic"/>
    <n v="7.7812807200899996E-3"/>
    <n v="3960.1965847136798"/>
    <n v="10.097621620420799"/>
    <n v="1.3479497682689201"/>
    <n v="7.8572428433779998E-2"/>
    <n v="1.0488775543479999E-2"/>
    <n v="30.815401332414599"/>
    <n v="8140"/>
    <s v="Roads and Highways"/>
    <n v="8140"/>
    <s v="Town of Indialantic              Brevard County"/>
    <s v="Town of Indialantic"/>
    <m/>
    <m/>
    <m/>
    <n v="0"/>
    <n v="1"/>
    <n v="7.8572428433779998E-2"/>
    <n v="1.0488775543479999E-2"/>
    <n v="30.815110485222402"/>
    <m/>
    <n v="-1"/>
    <n v="-1"/>
    <n v="-1"/>
    <n v="-1"/>
    <n v="0"/>
    <m/>
    <m/>
    <s v="North IRL B"/>
    <n v="-1"/>
    <m/>
    <m/>
    <n v="579"/>
    <x v="0"/>
    <m/>
    <x v="0"/>
    <n v="132.71029999999999"/>
    <n v="95.428769577293806"/>
    <n v="31.4897258566081"/>
    <n v="2.4991979300000002E-2"/>
  </r>
  <r>
    <n v="550000"/>
    <n v="920000"/>
    <n v="920000"/>
    <x v="1"/>
    <x v="1"/>
    <s v="IR8-11"/>
    <s v="62-304.520 (6), F.A.C."/>
    <n v="0.36"/>
    <n v="0.48"/>
    <s v="Town of Indialantic"/>
    <n v="0.29885233541259998"/>
    <n v="3960.1965847136798"/>
    <n v="10.097621620420799"/>
    <n v="1.3479497682689201"/>
    <n v="3.0176978033756199"/>
    <n v="0.40283793626605002"/>
    <n v="1183.5139980347101"/>
    <n v="1430"/>
    <s v="Professional Services"/>
    <n v="1430"/>
    <s v="Town of Indialantic              Brevard County"/>
    <s v="Town of Indialantic"/>
    <m/>
    <m/>
    <m/>
    <n v="0"/>
    <n v="1"/>
    <n v="3.0176978033756199"/>
    <n v="0.40283793626605002"/>
    <n v="1183.5139980347101"/>
    <m/>
    <n v="-1"/>
    <n v="-1"/>
    <n v="-1"/>
    <n v="-1"/>
    <n v="0"/>
    <m/>
    <m/>
    <s v="North IRL B"/>
    <n v="-1"/>
    <m/>
    <m/>
    <n v="579"/>
    <x v="0"/>
    <m/>
    <x v="0"/>
    <n v="132.71029999999999"/>
    <n v="142.954187869246"/>
    <n v="1209.4124929137399"/>
    <n v="0.95986536739999995"/>
  </r>
  <r>
    <n v="550000"/>
    <n v="920000"/>
    <n v="920000"/>
    <x v="1"/>
    <x v="1"/>
    <s v="IR8-11"/>
    <s v="62-304.520 (6), F.A.C."/>
    <n v="0.36"/>
    <n v="0.48"/>
    <s v="Town of Indialantic"/>
    <n v="8.3664917812679998E-2"/>
    <n v="3960.1965847136798"/>
    <n v="10.097621620420799"/>
    <n v="1.3479497682689201"/>
    <n v="0.84481668297607004"/>
    <n v="0.11277610657784"/>
    <n v="331.32952178213401"/>
    <n v="1410"/>
    <s v="Retail Sales and Services"/>
    <n v="1410"/>
    <s v="Town of Indialantic              Brevard County"/>
    <s v="Town of Indialantic"/>
    <m/>
    <m/>
    <m/>
    <n v="0"/>
    <n v="1"/>
    <n v="0.84481668297607004"/>
    <n v="0.11277610657784"/>
    <n v="331.32952178213401"/>
    <m/>
    <n v="-1"/>
    <n v="-1"/>
    <n v="-1"/>
    <n v="-1"/>
    <n v="0"/>
    <m/>
    <m/>
    <s v="North IRL B"/>
    <n v="-1"/>
    <m/>
    <m/>
    <n v="579"/>
    <x v="0"/>
    <m/>
    <x v="0"/>
    <n v="132.71029999999999"/>
    <n v="88.843990896749702"/>
    <n v="338.57990997982102"/>
    <n v="0.26871818469999997"/>
  </r>
  <r>
    <n v="550000"/>
    <n v="920000"/>
    <n v="920000"/>
    <x v="1"/>
    <x v="1"/>
    <s v="IR8-11"/>
    <s v="62-304.520 (6), F.A.C."/>
    <n v="0.36"/>
    <n v="0.48"/>
    <s v="Town of Indialantic"/>
    <n v="6.8199351369000001E-3"/>
    <n v="3853.67543569186"/>
    <n v="9.5747508243389401"/>
    <n v="1.40712464922532"/>
    <n v="6.5299179573999999E-2"/>
    <n v="9.5964988372500004E-3"/>
    <n v="26.281816510094799"/>
    <n v="1210"/>
    <s v="Fixed Single Family Units"/>
    <n v="1210"/>
    <s v="Town of Indialantic              Brevard County"/>
    <s v="Town of Indialantic"/>
    <m/>
    <m/>
    <m/>
    <n v="0"/>
    <n v="1"/>
    <n v="6.5299179573999999E-2"/>
    <n v="9.5964988372500004E-3"/>
    <n v="26.281816510094799"/>
    <m/>
    <n v="-1"/>
    <n v="-1"/>
    <n v="-1"/>
    <n v="-1"/>
    <n v="0"/>
    <m/>
    <m/>
    <s v="North IRL B"/>
    <n v="-1"/>
    <m/>
    <m/>
    <n v="579"/>
    <x v="0"/>
    <m/>
    <x v="0"/>
    <n v="132.71029999999999"/>
    <n v="30.934591505533401"/>
    <n v="27.599298309127299"/>
    <n v="2.13153419E-2"/>
  </r>
  <r>
    <n v="550000"/>
    <n v="920000"/>
    <n v="920000"/>
    <x v="1"/>
    <x v="1"/>
    <s v="IR8-11"/>
    <s v="62-304.520 (6), F.A.C."/>
    <n v="0.36"/>
    <n v="0.48"/>
    <s v="Town of Indialantic"/>
    <n v="0.13731464923156"/>
    <n v="3853.67543569186"/>
    <n v="9.5747508243389401"/>
    <n v="1.40712464922532"/>
    <n v="1.31475355092372"/>
    <n v="0.19321882763345999"/>
    <n v="529.16609070431798"/>
    <n v="1210"/>
    <s v="Fixed Single Family Units"/>
    <n v="1210"/>
    <s v="Town of Indialantic              Brevard County"/>
    <s v="Town of Indialantic"/>
    <m/>
    <m/>
    <m/>
    <n v="0"/>
    <n v="1"/>
    <n v="1.31475355092372"/>
    <n v="0.19321882763345999"/>
    <n v="529.16609070431798"/>
    <m/>
    <n v="-1"/>
    <n v="-1"/>
    <n v="-1"/>
    <n v="-1"/>
    <n v="0"/>
    <m/>
    <m/>
    <s v="North IRL B"/>
    <n v="-1"/>
    <m/>
    <m/>
    <n v="579"/>
    <x v="0"/>
    <m/>
    <x v="0"/>
    <n v="132.71029999999999"/>
    <n v="96.341458805531801"/>
    <n v="555.69267013235503"/>
    <n v="0.42916957880000001"/>
  </r>
  <r>
    <n v="550000"/>
    <n v="920000"/>
    <n v="920000"/>
    <x v="1"/>
    <x v="1"/>
    <s v="IR8-11"/>
    <s v="62-304.520 (6), F.A.C."/>
    <n v="0.36"/>
    <n v="0.48"/>
    <s v="Town of Indialantic"/>
    <n v="0.15841416710844999"/>
    <n v="3853.67543569186"/>
    <n v="9.5747508243389401"/>
    <n v="1.40712464922532"/>
    <n v="1.5167761771086199"/>
    <n v="0.22290847932480001"/>
    <n v="610.47678445143004"/>
    <n v="1210"/>
    <s v="Fixed Single Family Units"/>
    <n v="1210"/>
    <s v="Town of Indialantic              Brevard County"/>
    <s v="Town of Indialantic"/>
    <m/>
    <m/>
    <m/>
    <n v="0"/>
    <n v="1"/>
    <n v="1.5167761771086199"/>
    <n v="0.22290847932480001"/>
    <n v="610.47678445143004"/>
    <m/>
    <n v="-1"/>
    <n v="-1"/>
    <n v="-1"/>
    <n v="-1"/>
    <n v="0"/>
    <m/>
    <m/>
    <s v="North IRL B"/>
    <n v="-1"/>
    <m/>
    <m/>
    <n v="579"/>
    <x v="0"/>
    <m/>
    <x v="0"/>
    <n v="132.71029999999999"/>
    <n v="103.57148543309501"/>
    <n v="641.07938956199098"/>
    <n v="0.49511499139999998"/>
  </r>
  <r>
    <n v="550000"/>
    <n v="920000"/>
    <n v="920000"/>
    <x v="1"/>
    <x v="1"/>
    <s v="IR8-11"/>
    <s v="62-304.520 (6), F.A.C."/>
    <n v="0.36"/>
    <n v="0.48"/>
    <s v="Town of Indialantic"/>
    <n v="0.13870432993269"/>
    <n v="3853.67543569186"/>
    <n v="9.5747508243389401"/>
    <n v="1.40712464922532"/>
    <n v="1.3280593973624499"/>
    <n v="0.19517428160257"/>
    <n v="534.52146908572502"/>
    <n v="1210"/>
    <s v="Fixed Single Family Units"/>
    <n v="1210"/>
    <s v="Town of Indialantic              Brevard County"/>
    <s v="Town of Indialantic"/>
    <m/>
    <m/>
    <m/>
    <n v="0"/>
    <n v="1"/>
    <n v="1.3280593973624499"/>
    <n v="0.19517428160257"/>
    <n v="534.52146908572502"/>
    <m/>
    <n v="-1"/>
    <n v="-1"/>
    <n v="-1"/>
    <n v="-1"/>
    <n v="0"/>
    <m/>
    <m/>
    <s v="North IRL B"/>
    <n v="-1"/>
    <m/>
    <m/>
    <n v="579"/>
    <x v="0"/>
    <m/>
    <x v="0"/>
    <n v="132.71029999999999"/>
    <n v="98.6162595413589"/>
    <n v="561.31650840281497"/>
    <n v="0.43351295140000001"/>
  </r>
  <r>
    <n v="550000"/>
    <n v="920000"/>
    <n v="920000"/>
    <x v="1"/>
    <x v="1"/>
    <s v="IR8-11"/>
    <s v="62-304.520 (6), F.A.C."/>
    <n v="0.36"/>
    <n v="0.48"/>
    <s v="Town of Indialantic"/>
    <n v="0.17651037225829"/>
    <n v="3853.67543569186"/>
    <n v="9.5747508243389401"/>
    <n v="1.40712464922532"/>
    <n v="1.69004283228451"/>
    <n v="0.24837209564858001"/>
    <n v="680.21368571662799"/>
    <n v="1210"/>
    <s v="Fixed Single Family Units"/>
    <n v="1210"/>
    <s v="Town of Indialantic              Brevard County"/>
    <s v="Town of Indialantic"/>
    <m/>
    <m/>
    <m/>
    <n v="0"/>
    <n v="1"/>
    <n v="1.69004283228451"/>
    <n v="0.24837209564858001"/>
    <n v="680.21368571662799"/>
    <m/>
    <n v="-1"/>
    <n v="-1"/>
    <n v="-1"/>
    <n v="-1"/>
    <n v="0"/>
    <m/>
    <m/>
    <s v="North IRL B"/>
    <n v="-1"/>
    <m/>
    <m/>
    <n v="579"/>
    <x v="0"/>
    <m/>
    <x v="0"/>
    <n v="132.71029999999999"/>
    <n v="109.0175974892"/>
    <n v="714.31213359370997"/>
    <n v="0.55167371099999996"/>
  </r>
  <r>
    <n v="550000"/>
    <n v="920000"/>
    <n v="920000"/>
    <x v="1"/>
    <x v="1"/>
    <s v="IR8-11"/>
    <s v="62-304.520 (6), F.A.C."/>
    <n v="0.36"/>
    <n v="0.48"/>
    <s v="Town of Indialantic"/>
    <n v="0.14808876059932999"/>
    <n v="3854.7812746594"/>
    <n v="9.5775183048363495"/>
    <n v="1.4075396150688899"/>
    <n v="1.4183228153806899"/>
    <n v="0.20844079709002"/>
    <n v="570.84978134585106"/>
    <n v="1200"/>
    <s v="Residential, Medium Density-Two-five dwellingunits per acre"/>
    <n v="1200"/>
    <s v="Town of Indialantic              Brevard County"/>
    <s v="Town of Indialantic"/>
    <m/>
    <m/>
    <m/>
    <n v="0"/>
    <n v="1"/>
    <n v="1.4183228153806899"/>
    <n v="0.20844079709002"/>
    <n v="570.84978134585106"/>
    <m/>
    <n v="-1"/>
    <n v="-1"/>
    <n v="-1"/>
    <n v="-1"/>
    <n v="0"/>
    <m/>
    <m/>
    <s v="North IRL B"/>
    <n v="-1"/>
    <m/>
    <m/>
    <n v="579"/>
    <x v="0"/>
    <m/>
    <x v="0"/>
    <n v="132.71029999999999"/>
    <n v="160.028634840172"/>
    <n v="599.29395191668902"/>
    <n v="0.46297630280000002"/>
  </r>
  <r>
    <n v="550000"/>
    <n v="920000"/>
    <n v="920000"/>
    <x v="1"/>
    <x v="1"/>
    <s v="IR8-11"/>
    <s v="62-304.520 (6), F.A.C."/>
    <n v="0.36"/>
    <n v="0.48"/>
    <s v="Town of Indialantic"/>
    <n v="0.22357619646407001"/>
    <n v="3854.7812746594"/>
    <n v="9.5775183048363495"/>
    <n v="1.4075396150688899"/>
    <n v="2.1413051141603998"/>
    <n v="0.31469235350961"/>
    <n v="861.83733558930396"/>
    <n v="1210"/>
    <s v="Fixed Single Family Units"/>
    <n v="1210"/>
    <s v="Town of Indialantic              Brevard County"/>
    <s v="Town of Indialantic"/>
    <m/>
    <m/>
    <m/>
    <n v="0"/>
    <n v="1"/>
    <n v="2.1413051141603998"/>
    <n v="0.31469235350961"/>
    <n v="861.83733558930396"/>
    <m/>
    <n v="-1"/>
    <n v="-1"/>
    <n v="-1"/>
    <n v="-1"/>
    <n v="0"/>
    <m/>
    <m/>
    <s v="North IRL B"/>
    <n v="-1"/>
    <m/>
    <m/>
    <n v="579"/>
    <x v="0"/>
    <m/>
    <x v="0"/>
    <n v="132.71029999999999"/>
    <n v="118.581505440866"/>
    <n v="904.78076655641996"/>
    <n v="0.69897594129999996"/>
  </r>
  <r>
    <n v="550000"/>
    <n v="920000"/>
    <n v="920000"/>
    <x v="1"/>
    <x v="1"/>
    <s v="IR8-11"/>
    <s v="62-304.520 (6), F.A.C."/>
    <n v="0.36"/>
    <n v="0.48"/>
    <s v="Town of Indialantic"/>
    <n v="7.3973008119139996E-2"/>
    <n v="3854.7812746594"/>
    <n v="9.5775183048363495"/>
    <n v="1.4075396150688899"/>
    <n v="0.70847783932494002"/>
    <n v="0.10411993937351"/>
    <n v="285.14976652791898"/>
    <n v="1210"/>
    <s v="Fixed Single Family Units"/>
    <n v="1210"/>
    <s v="Town of Indialantic              Brevard County"/>
    <s v="Town of Indialantic"/>
    <m/>
    <m/>
    <m/>
    <n v="0"/>
    <n v="1"/>
    <n v="0.70847783932494002"/>
    <n v="0.10411993937351"/>
    <n v="285.14976652791802"/>
    <m/>
    <n v="-1"/>
    <n v="-1"/>
    <n v="-1"/>
    <n v="-1"/>
    <n v="0"/>
    <m/>
    <m/>
    <s v="North IRL B"/>
    <n v="-1"/>
    <m/>
    <m/>
    <n v="579"/>
    <x v="0"/>
    <m/>
    <x v="0"/>
    <n v="132.71029999999999"/>
    <n v="80.258334074274998"/>
    <n v="299.35814299122001"/>
    <n v="0.2312650175"/>
  </r>
  <r>
    <n v="550000"/>
    <n v="920000"/>
    <n v="920000"/>
    <x v="1"/>
    <x v="1"/>
    <s v="IR8-11"/>
    <s v="62-304.520 (6), F.A.C."/>
    <n v="0.36"/>
    <n v="0.48"/>
    <s v="Town of Indialantic"/>
    <n v="0.16031113321507001"/>
    <n v="3854.7812746594"/>
    <n v="9.5775183048363495"/>
    <n v="1.4075396150688899"/>
    <n v="1.53538281283645"/>
    <n v="0.22564427073679999"/>
    <n v="617.96435443690405"/>
    <n v="1210"/>
    <s v="Fixed Single Family Units"/>
    <n v="1210"/>
    <s v="Town of Indialantic              Brevard County"/>
    <s v="Town of Indialantic"/>
    <m/>
    <m/>
    <m/>
    <n v="0"/>
    <n v="1"/>
    <n v="1.53538281283645"/>
    <n v="0.22564427073679999"/>
    <n v="617.96435443690405"/>
    <m/>
    <n v="-1"/>
    <n v="-1"/>
    <n v="-1"/>
    <n v="-1"/>
    <n v="0"/>
    <m/>
    <m/>
    <s v="North IRL B"/>
    <n v="-1"/>
    <m/>
    <m/>
    <n v="579"/>
    <x v="0"/>
    <m/>
    <x v="0"/>
    <n v="132.71029999999999"/>
    <n v="105.351613812829"/>
    <n v="648.75613903365399"/>
    <n v="0.5011876354"/>
  </r>
  <r>
    <n v="550000"/>
    <n v="920000"/>
    <n v="920000"/>
    <x v="1"/>
    <x v="1"/>
    <s v="IR8-11"/>
    <s v="62-304.520 (6), F.A.C."/>
    <n v="0.36"/>
    <n v="0.48"/>
    <s v="Town of Indialantic"/>
    <n v="1.027013126E-5"/>
    <n v="3854.7812746594"/>
    <n v="9.5775183048363495"/>
    <n v="1.4075396150688899"/>
    <n v="9.8362370149999997E-5"/>
    <n v="1.4455616599999999E-5"/>
    <n v="3.9589109677049997E-2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9.8362370149999997E-5"/>
    <n v="1.4455616599999999E-5"/>
    <n v="3.9589109678920001E-2"/>
    <m/>
    <n v="-1"/>
    <n v="-1"/>
    <n v="-1"/>
    <n v="-1"/>
    <n v="0"/>
    <m/>
    <m/>
    <s v="North IRL B"/>
    <n v="-1"/>
    <m/>
    <m/>
    <n v="579"/>
    <x v="0"/>
    <m/>
    <x v="0"/>
    <n v="132.71029999999999"/>
    <n v="1.16912947421528"/>
    <n v="4.1561746658480003E-2"/>
    <n v="3.2107999999999998E-5"/>
  </r>
  <r>
    <n v="550000"/>
    <n v="920000"/>
    <n v="920000"/>
    <x v="1"/>
    <x v="1"/>
    <s v="IR8-11"/>
    <s v="62-304.520 (6), F.A.C."/>
    <n v="0.36"/>
    <n v="0.48"/>
    <s v="Town of Indialantic"/>
    <n v="1.166531503775E-2"/>
    <n v="3854.7812746594"/>
    <n v="9.5775183048363495"/>
    <n v="1.4075396150688899"/>
    <n v="0.11172476830576999"/>
    <n v="1.6419393037890001E-2"/>
    <n v="44.9672379705368"/>
    <n v="1210"/>
    <s v="Fixed Single Family Units"/>
    <n v="1210"/>
    <s v="Town of Indialantic              Brevard County"/>
    <s v="Town of Indialantic"/>
    <m/>
    <m/>
    <m/>
    <n v="0"/>
    <n v="1"/>
    <n v="0.11172476830576999"/>
    <n v="1.6419393037890001E-2"/>
    <n v="44.967237970535301"/>
    <m/>
    <n v="-1"/>
    <n v="-1"/>
    <n v="-1"/>
    <n v="-1"/>
    <n v="0"/>
    <m/>
    <m/>
    <s v="North IRL B"/>
    <n v="-1"/>
    <m/>
    <m/>
    <n v="579"/>
    <x v="0"/>
    <m/>
    <x v="0"/>
    <n v="132.71029999999999"/>
    <n v="41.642837302416098"/>
    <n v="47.207855079852401"/>
    <n v="3.6469779399999999E-2"/>
  </r>
  <r>
    <n v="550000"/>
    <n v="920000"/>
    <n v="920000"/>
    <x v="1"/>
    <x v="1"/>
    <s v="IR8-11"/>
    <s v="62-304.520 (6), F.A.C."/>
    <n v="0.36"/>
    <n v="0.48"/>
    <s v="Town of Indialantic"/>
    <n v="1.3877003221E-4"/>
    <n v="3854.7812746594"/>
    <n v="9.5775183048363495"/>
    <n v="1.4075396150688899"/>
    <n v="1.32907252371E-3"/>
    <n v="1.9532431772E-4"/>
    <n v="0.53492812167010995"/>
    <n v="1210"/>
    <s v="Fixed Single Family Units"/>
    <n v="1210"/>
    <s v="Town of Indialantic              Brevard County"/>
    <s v="Town of Indialantic"/>
    <m/>
    <m/>
    <m/>
    <n v="0"/>
    <n v="1"/>
    <n v="1.32907252371E-3"/>
    <n v="1.9532431772E-4"/>
    <n v="0.53492812166824"/>
    <m/>
    <n v="-1"/>
    <n v="-1"/>
    <n v="-1"/>
    <n v="-1"/>
    <n v="0"/>
    <m/>
    <m/>
    <s v="North IRL B"/>
    <n v="-1"/>
    <m/>
    <m/>
    <n v="579"/>
    <x v="0"/>
    <m/>
    <x v="0"/>
    <n v="132.71029999999999"/>
    <n v="4.3932330347997599"/>
    <n v="0.56158239610799998"/>
    <n v="4.3384279999999999E-4"/>
  </r>
  <r>
    <n v="550000"/>
    <n v="920000"/>
    <n v="920000"/>
    <x v="1"/>
    <x v="1"/>
    <s v="IR8-11"/>
    <s v="62-304.520 (6), F.A.C."/>
    <n v="0.36"/>
    <n v="0.48"/>
    <s v="Town of Indialantic"/>
    <n v="0.10050024797168999"/>
    <n v="3847.42469128625"/>
    <n v="9.5601531205363504"/>
    <n v="1.4050111376816099"/>
    <n v="0.96079775926123001"/>
    <n v="0.14120396773998001"/>
    <n v="386.66713552667102"/>
    <n v="1200"/>
    <s v="Residential, Medium Density-Two-five dwellingunits per acre"/>
    <n v="1200"/>
    <s v="Town of Indialantic              Brevard County"/>
    <s v="Town of Indialantic"/>
    <m/>
    <m/>
    <m/>
    <n v="0"/>
    <n v="1"/>
    <n v="0.96079775926123001"/>
    <n v="0.14120396773998001"/>
    <n v="386.66713552667102"/>
    <m/>
    <n v="-1"/>
    <n v="-1"/>
    <n v="-1"/>
    <n v="-1"/>
    <n v="0"/>
    <m/>
    <m/>
    <s v="North IRL B"/>
    <n v="-1"/>
    <m/>
    <m/>
    <n v="579"/>
    <x v="0"/>
    <m/>
    <x v="0"/>
    <n v="132.71029999999999"/>
    <n v="113.836640580978"/>
    <n v="406.71007395702401"/>
    <n v="0.31359865009999999"/>
  </r>
  <r>
    <n v="550000"/>
    <n v="920000"/>
    <n v="920000"/>
    <x v="1"/>
    <x v="1"/>
    <s v="IR8-11"/>
    <s v="62-304.520 (6), F.A.C."/>
    <n v="0.36"/>
    <n v="0.48"/>
    <s v="Town of Indialantic"/>
    <n v="0.10106372200862999"/>
    <n v="3847.42469128625"/>
    <n v="9.5601531205363504"/>
    <n v="1.4050111376816099"/>
    <n v="0.96618465733381997"/>
    <n v="0.14199565503768"/>
    <n v="388.83505944929198"/>
    <n v="1210"/>
    <s v="Fixed Single Family Units"/>
    <n v="1210"/>
    <s v="Town of Indialantic              Brevard County"/>
    <s v="Town of Indialantic"/>
    <m/>
    <m/>
    <m/>
    <n v="0"/>
    <n v="1"/>
    <n v="0.96618465733381997"/>
    <n v="0.14199565503768"/>
    <n v="388.83505944929198"/>
    <m/>
    <n v="-1"/>
    <n v="-1"/>
    <n v="-1"/>
    <n v="-1"/>
    <n v="0"/>
    <m/>
    <m/>
    <s v="North IRL B"/>
    <n v="-1"/>
    <m/>
    <m/>
    <n v="579"/>
    <x v="0"/>
    <m/>
    <x v="0"/>
    <n v="132.71029999999999"/>
    <n v="91.1034610437043"/>
    <n v="408.99037248227103"/>
    <n v="0.3153569014"/>
  </r>
  <r>
    <n v="550000"/>
    <n v="920000"/>
    <n v="920000"/>
    <x v="1"/>
    <x v="1"/>
    <s v="IR8-11"/>
    <s v="62-304.520 (6), F.A.C."/>
    <n v="0.36"/>
    <n v="0.48"/>
    <s v="Town of Indialantic"/>
    <n v="0.23120367122426999"/>
    <n v="3847.42469128625"/>
    <n v="9.5601531205363504"/>
    <n v="1.4050111376816099"/>
    <n v="2.2103424989341698"/>
    <n v="0.32484373314296999"/>
    <n v="889.53871338428905"/>
    <n v="1210"/>
    <s v="Fixed Single Family Units"/>
    <n v="1210"/>
    <s v="Town of Indialantic              Brevard County"/>
    <s v="Town of Indialantic"/>
    <m/>
    <m/>
    <m/>
    <n v="0"/>
    <n v="1"/>
    <n v="2.2103424989341698"/>
    <n v="0.32484373314296999"/>
    <n v="889.53871338428905"/>
    <m/>
    <n v="-1"/>
    <n v="-1"/>
    <n v="-1"/>
    <n v="-1"/>
    <n v="0"/>
    <m/>
    <m/>
    <s v="North IRL B"/>
    <n v="-1"/>
    <m/>
    <m/>
    <n v="579"/>
    <x v="0"/>
    <m/>
    <x v="0"/>
    <n v="132.71029999999999"/>
    <n v="122.545588144749"/>
    <n v="935.64806177640003"/>
    <n v="0.72144258989999999"/>
  </r>
  <r>
    <n v="550000"/>
    <n v="920000"/>
    <n v="920000"/>
    <x v="1"/>
    <x v="1"/>
    <s v="IR8-11"/>
    <s v="62-304.520 (6), F.A.C."/>
    <n v="0.36"/>
    <n v="0.48"/>
    <s v="Town of Indialantic"/>
    <n v="8.0591783713610005E-2"/>
    <n v="3847.42469128625"/>
    <n v="9.5601531205363504"/>
    <n v="1.4050111376816099"/>
    <n v="0.77046979255932002"/>
    <n v="0.11323235372326"/>
    <n v="310.07081857457098"/>
    <n v="1210"/>
    <s v="Fixed Single Family Units"/>
    <n v="1210"/>
    <s v="Town of Indialantic              Brevard County"/>
    <s v="Town of Indialantic"/>
    <m/>
    <m/>
    <m/>
    <n v="0"/>
    <n v="1"/>
    <n v="0.77046979255932002"/>
    <n v="0.11323235372326"/>
    <n v="310.070818574572"/>
    <m/>
    <n v="-1"/>
    <n v="-1"/>
    <n v="-1"/>
    <n v="-1"/>
    <n v="0"/>
    <m/>
    <m/>
    <s v="North IRL B"/>
    <n v="-1"/>
    <m/>
    <m/>
    <n v="579"/>
    <x v="0"/>
    <m/>
    <x v="0"/>
    <n v="132.71029999999999"/>
    <n v="81.4663143731334"/>
    <n v="326.14337751412398"/>
    <n v="0.25147673850000002"/>
  </r>
  <r>
    <n v="550000"/>
    <n v="920000"/>
    <n v="920000"/>
    <x v="1"/>
    <x v="1"/>
    <s v="IR8-11"/>
    <s v="62-304.520 (6), F.A.C."/>
    <n v="0.36"/>
    <n v="0.48"/>
    <s v="Town of Indialantic"/>
    <n v="1.6058830040410001E-2"/>
    <n v="3847.42469128625"/>
    <n v="9.5601531205363504"/>
    <n v="1.4050111376816099"/>
    <n v="0.153524874123"/>
    <n v="2.2562835064910001E-2"/>
    <n v="61.785139210650499"/>
    <n v="1210"/>
    <s v="Fixed Single Family Units"/>
    <n v="1210"/>
    <s v="Town of Indialantic              Brevard County"/>
    <s v="Town of Indialantic"/>
    <m/>
    <m/>
    <m/>
    <n v="0"/>
    <n v="1"/>
    <n v="0.153524874123"/>
    <n v="2.2562835064910001E-2"/>
    <n v="61.785139210649703"/>
    <m/>
    <n v="-1"/>
    <n v="-1"/>
    <n v="-1"/>
    <n v="-1"/>
    <n v="0"/>
    <m/>
    <m/>
    <s v="North IRL B"/>
    <n v="-1"/>
    <m/>
    <m/>
    <n v="579"/>
    <x v="0"/>
    <m/>
    <x v="0"/>
    <n v="132.71029999999999"/>
    <n v="45.5161150144638"/>
    <n v="64.987779485270394"/>
    <n v="5.0109602000000003E-2"/>
  </r>
  <r>
    <n v="550000"/>
    <n v="920000"/>
    <n v="920000"/>
    <x v="1"/>
    <x v="1"/>
    <s v="IR8-11"/>
    <s v="62-304.520 (6), F.A.C."/>
    <n v="0.36"/>
    <n v="0.48"/>
    <s v="Town of Indialantic"/>
    <n v="1.5482860707550001E-2"/>
    <n v="3847.42469128625"/>
    <n v="9.5601531205363504"/>
    <n v="1.4050111376816099"/>
    <n v="0.14801851910818001"/>
    <n v="2.1753591737289999E-2"/>
    <n v="59.5691405780005"/>
    <n v="1210"/>
    <s v="Fixed Single Family Units"/>
    <n v="1210"/>
    <s v="Town of Indialantic              Brevard County"/>
    <s v="Town of Indialantic"/>
    <m/>
    <m/>
    <m/>
    <n v="0"/>
    <n v="1"/>
    <n v="0.14801851910818001"/>
    <n v="2.1753591737289999E-2"/>
    <n v="59.569140578002397"/>
    <m/>
    <n v="-1"/>
    <n v="-1"/>
    <n v="-1"/>
    <n v="-1"/>
    <n v="0"/>
    <m/>
    <m/>
    <s v="North IRL B"/>
    <n v="-1"/>
    <m/>
    <m/>
    <n v="579"/>
    <x v="0"/>
    <m/>
    <x v="0"/>
    <n v="132.71029999999999"/>
    <n v="39.180088262705198"/>
    <n v="62.656914291503497"/>
    <n v="4.83123606E-2"/>
  </r>
  <r>
    <n v="550000"/>
    <n v="920000"/>
    <n v="920000"/>
    <x v="1"/>
    <x v="1"/>
    <s v="IR8-11"/>
    <s v="62-304.520 (6), F.A.C."/>
    <n v="0.36"/>
    <n v="0.48"/>
    <s v="Town of Indialantic"/>
    <n v="7.286233807077E-2"/>
    <n v="3847.42469128625"/>
    <n v="9.5601531205363504"/>
    <n v="1.4050111376816099"/>
    <n v="0.69657510867690997"/>
    <n v="0.10237239650696001"/>
    <n v="280.33235855835301"/>
    <n v="1210"/>
    <s v="Fixed Single Family Units"/>
    <n v="1210"/>
    <s v="Town of Indialantic              Brevard County"/>
    <s v="Town of Indialantic"/>
    <m/>
    <m/>
    <m/>
    <n v="0"/>
    <n v="1"/>
    <n v="0.69657510867690997"/>
    <n v="0.10237239650696001"/>
    <n v="280.33235855835198"/>
    <m/>
    <n v="-1"/>
    <n v="-1"/>
    <n v="-1"/>
    <n v="-1"/>
    <n v="0"/>
    <m/>
    <m/>
    <s v="North IRL B"/>
    <n v="-1"/>
    <m/>
    <m/>
    <n v="579"/>
    <x v="0"/>
    <m/>
    <x v="0"/>
    <n v="132.71029999999999"/>
    <n v="80.5256880174407"/>
    <n v="294.86342077280199"/>
    <n v="0.227357955"/>
  </r>
  <r>
    <n v="550000"/>
    <n v="920000"/>
    <n v="920000"/>
    <x v="1"/>
    <x v="1"/>
    <s v="IR8-11"/>
    <s v="62-304.520 (6), F.A.C."/>
    <n v="0.36"/>
    <n v="0.48"/>
    <s v="Town of Indialantic"/>
    <n v="0.37167404126270998"/>
    <n v="3849.08674214959"/>
    <n v="9.5641461430011798"/>
    <n v="1.40559330818843"/>
    <n v="3.5547448481964699"/>
    <n v="0.52242254522622"/>
    <n v="1430.60562462548"/>
    <n v="1200"/>
    <s v="Residential, Medium Density-Two-five dwellingunits per acre"/>
    <n v="1200"/>
    <s v="Town of Indialantic              Brevard County"/>
    <s v="Town of Indialantic"/>
    <m/>
    <m/>
    <m/>
    <n v="0"/>
    <n v="1"/>
    <n v="3.5547448481964699"/>
    <n v="0.52242254522622"/>
    <n v="1430.60562462548"/>
    <m/>
    <n v="-1"/>
    <n v="-1"/>
    <n v="-1"/>
    <n v="-1"/>
    <n v="0"/>
    <m/>
    <m/>
    <s v="North IRL B"/>
    <n v="-1"/>
    <m/>
    <m/>
    <n v="579"/>
    <x v="0"/>
    <m/>
    <x v="0"/>
    <n v="132.71029999999999"/>
    <n v="204.42089884594199"/>
    <n v="1504.11148092338"/>
    <n v="1.1602640913"/>
  </r>
  <r>
    <n v="550000"/>
    <n v="920000"/>
    <n v="920000"/>
    <x v="1"/>
    <x v="1"/>
    <s v="IR8-11"/>
    <s v="62-304.520 (6), F.A.C."/>
    <n v="0.36"/>
    <n v="0.48"/>
    <s v="Town of Indialantic"/>
    <n v="5.7584848675900002E-3"/>
    <n v="3849.08674214959"/>
    <n v="9.5641461430011798"/>
    <n v="1.40559330818843"/>
    <n v="5.507499083589E-2"/>
    <n v="8.0940877951799998E-3"/>
    <n v="22.164907758709699"/>
    <n v="1210"/>
    <s v="Fixed Single Family Units"/>
    <n v="1210"/>
    <s v="Town of Indialantic              Brevard County"/>
    <s v="Town of Indialantic"/>
    <m/>
    <m/>
    <m/>
    <n v="0"/>
    <n v="1"/>
    <n v="5.507499083589E-2"/>
    <n v="8.0940877951799998E-3"/>
    <n v="22.164907758709901"/>
    <m/>
    <n v="-1"/>
    <n v="-1"/>
    <n v="-1"/>
    <n v="-1"/>
    <n v="0"/>
    <m/>
    <m/>
    <s v="North IRL B"/>
    <n v="-1"/>
    <m/>
    <m/>
    <n v="579"/>
    <x v="0"/>
    <m/>
    <x v="0"/>
    <n v="132.71029999999999"/>
    <n v="21.817936638435199"/>
    <n v="23.3037614697"/>
    <n v="1.7976405300000001E-2"/>
  </r>
  <r>
    <n v="550000"/>
    <n v="920000"/>
    <n v="920000"/>
    <x v="1"/>
    <x v="1"/>
    <s v="IR8-11"/>
    <s v="62-304.520 (6), F.A.C."/>
    <n v="0.36"/>
    <n v="0.48"/>
    <s v="Town of Indialantic"/>
    <n v="0.11358400274579999"/>
    <n v="3849.08674214959"/>
    <n v="9.5641461430011798"/>
    <n v="1.40559330818843"/>
    <n v="1.08633400176787"/>
    <n v="0.15965291417675001"/>
    <n v="437.194679089141"/>
    <n v="1210"/>
    <s v="Fixed Single Family Units"/>
    <n v="1210"/>
    <s v="Town of Indialantic              Brevard County"/>
    <s v="Town of Indialantic"/>
    <m/>
    <m/>
    <m/>
    <n v="0"/>
    <n v="1"/>
    <n v="1.08633400176787"/>
    <n v="0.15965291417675001"/>
    <n v="437.194679089141"/>
    <m/>
    <n v="-1"/>
    <n v="-1"/>
    <n v="-1"/>
    <n v="-1"/>
    <n v="0"/>
    <m/>
    <m/>
    <s v="North IRL B"/>
    <n v="-1"/>
    <m/>
    <m/>
    <n v="579"/>
    <x v="0"/>
    <m/>
    <x v="0"/>
    <n v="132.71029999999999"/>
    <n v="106.603435987297"/>
    <n v="459.65815099373799"/>
    <n v="0.35457800410000001"/>
  </r>
  <r>
    <n v="550000"/>
    <n v="920000"/>
    <n v="920000"/>
    <x v="1"/>
    <x v="1"/>
    <s v="IR8-11"/>
    <s v="62-304.520 (6), F.A.C."/>
    <n v="0.36"/>
    <n v="0.48"/>
    <s v="Town of Indialantic"/>
    <n v="0.1252237214054"/>
    <n v="3849.08674214959"/>
    <n v="9.5641461430011798"/>
    <n v="1.40559330818843"/>
    <n v="1.1976579720917899"/>
    <n v="0.17601362483388999"/>
    <n v="481.99696586419401"/>
    <n v="1210"/>
    <s v="Fixed Single Family Units"/>
    <n v="1210"/>
    <s v="Town of Indialantic              Brevard County"/>
    <s v="Town of Indialantic"/>
    <m/>
    <m/>
    <m/>
    <n v="0"/>
    <n v="1"/>
    <n v="1.1976579720917899"/>
    <n v="0.17601362483388999"/>
    <n v="481.99696586419401"/>
    <m/>
    <n v="-1"/>
    <n v="-1"/>
    <n v="-1"/>
    <n v="-1"/>
    <n v="0"/>
    <m/>
    <m/>
    <s v="North IRL B"/>
    <n v="-1"/>
    <m/>
    <m/>
    <n v="579"/>
    <x v="0"/>
    <m/>
    <x v="0"/>
    <n v="132.71029999999999"/>
    <n v="91.761366727026797"/>
    <n v="506.762421206309"/>
    <n v="0.39091400310000002"/>
  </r>
  <r>
    <n v="550000"/>
    <n v="920000"/>
    <n v="920000"/>
    <x v="1"/>
    <x v="1"/>
    <s v="IR8-11"/>
    <s v="62-304.520 (6), F.A.C."/>
    <n v="0.36"/>
    <n v="0.48"/>
    <s v="Town of Indialantic"/>
    <n v="1.5232033403700001E-3"/>
    <n v="3849.08674214959"/>
    <n v="9.5641461430011798"/>
    <n v="1.40559330818843"/>
    <n v="1.45681393528E-2"/>
    <n v="2.1410044222299998E-3"/>
    <n v="5.8629417830161401"/>
    <n v="1210"/>
    <s v="Fixed Single Family Units"/>
    <n v="1210"/>
    <s v="Town of Indialantic              Brevard County"/>
    <s v="Town of Indialantic"/>
    <m/>
    <m/>
    <m/>
    <n v="0"/>
    <n v="1"/>
    <n v="1.45681393528E-2"/>
    <n v="2.1410044222299998E-3"/>
    <n v="5.8629417830169501"/>
    <m/>
    <n v="-1"/>
    <n v="-1"/>
    <n v="-1"/>
    <n v="-1"/>
    <n v="0"/>
    <m/>
    <m/>
    <s v="North IRL B"/>
    <n v="-1"/>
    <m/>
    <m/>
    <n v="579"/>
    <x v="0"/>
    <m/>
    <x v="0"/>
    <n v="132.71029999999999"/>
    <n v="14.2808892475564"/>
    <n v="6.1641852205983101"/>
    <n v="4.7550216999999997E-3"/>
  </r>
  <r>
    <n v="550000"/>
    <n v="920000"/>
    <n v="920000"/>
    <x v="1"/>
    <x v="1"/>
    <s v="IR8-11"/>
    <s v="62-304.520 (6), F.A.C."/>
    <n v="0.36"/>
    <n v="0.48"/>
    <s v="Town of Indialantic"/>
    <n v="0.16843803867605001"/>
    <n v="3860.9478650272299"/>
    <n v="9.5918438767042407"/>
    <n v="1.40960341278982"/>
    <n v="1.6156313698790099"/>
    <n v="0.23743083416138999"/>
    <n v="650.33048581569699"/>
    <n v="1200"/>
    <s v="Residential, Medium Density-Two-five dwellingunits per acre"/>
    <n v="1200"/>
    <s v="Town of Indialantic              Brevard County"/>
    <s v="Town of Indialantic"/>
    <m/>
    <m/>
    <m/>
    <n v="0"/>
    <n v="1"/>
    <n v="1.6156313698790099"/>
    <n v="0.23743083416138999"/>
    <n v="1306.3025254648201"/>
    <m/>
    <n v="-1"/>
    <n v="-1"/>
    <n v="-1"/>
    <n v="-1"/>
    <n v="0"/>
    <m/>
    <m/>
    <s v="North IRL B"/>
    <n v="-1"/>
    <m/>
    <m/>
    <n v="579"/>
    <x v="0"/>
    <m/>
    <x v="0"/>
    <n v="132.71029999999999"/>
    <n v="140.48118363784101"/>
    <n v="681.64455859266195"/>
    <n v="1.0594505478"/>
  </r>
  <r>
    <n v="550000"/>
    <n v="920000"/>
    <n v="920000"/>
    <x v="1"/>
    <x v="1"/>
    <s v="IR8-11"/>
    <s v="62-304.520 (6), F.A.C."/>
    <n v="0.36"/>
    <n v="0.48"/>
    <s v="Town of Indialantic"/>
    <n v="2.87076165613E-3"/>
    <n v="3860.9478650272299"/>
    <n v="9.5918438767042407"/>
    <n v="1.40960341278982"/>
    <n v="2.7535897612829999E-2"/>
    <n v="4.0466354277799996E-3"/>
    <n v="11.083861087241001"/>
    <n v="1210"/>
    <s v="Fixed Single Family Units"/>
    <n v="1210"/>
    <s v="Town of Indialantic              Brevard County"/>
    <s v="Town of Indialantic"/>
    <m/>
    <m/>
    <m/>
    <n v="0"/>
    <n v="1"/>
    <n v="2.7535897612829999E-2"/>
    <n v="4.0466354277799996E-3"/>
    <n v="11.0838610872405"/>
    <m/>
    <n v="-1"/>
    <n v="-1"/>
    <n v="-1"/>
    <n v="-1"/>
    <n v="0"/>
    <m/>
    <m/>
    <s v="North IRL B"/>
    <n v="-1"/>
    <m/>
    <m/>
    <n v="579"/>
    <x v="0"/>
    <m/>
    <x v="0"/>
    <n v="132.71029999999999"/>
    <n v="18.492377626347"/>
    <n v="11.6175602452929"/>
    <n v="8.9893439000000002E-3"/>
  </r>
  <r>
    <n v="550000"/>
    <n v="920000"/>
    <n v="920000"/>
    <x v="1"/>
    <x v="1"/>
    <s v="IR8-11"/>
    <s v="62-304.520 (6), F.A.C."/>
    <n v="0.36"/>
    <n v="0.48"/>
    <s v="Town of Indialantic"/>
    <n v="4.1480898291309999E-2"/>
    <n v="3860.9478650272299"/>
    <n v="9.5918438767042407"/>
    <n v="1.40960341278982"/>
    <n v="0.39787830027577997"/>
    <n v="5.8471615797030002E-2"/>
    <n v="160.15558569727901"/>
    <n v="1210"/>
    <s v="Fixed Single Family Units"/>
    <n v="1210"/>
    <s v="Town of Indialantic              Brevard County"/>
    <s v="Town of Indialantic"/>
    <m/>
    <m/>
    <m/>
    <n v="0"/>
    <n v="1"/>
    <n v="0.39787830027577997"/>
    <n v="5.8471615797030002E-2"/>
    <n v="1044.2491102450699"/>
    <m/>
    <n v="-1"/>
    <n v="-1"/>
    <n v="-1"/>
    <n v="-1"/>
    <n v="0"/>
    <m/>
    <m/>
    <s v="North IRL B"/>
    <n v="-1"/>
    <m/>
    <m/>
    <n v="579"/>
    <x v="0"/>
    <m/>
    <x v="0"/>
    <n v="132.71029999999999"/>
    <n v="73.838196419764003"/>
    <n v="167.86723965714501"/>
    <n v="0.84691736439999998"/>
  </r>
  <r>
    <n v="550000"/>
    <n v="920000"/>
    <n v="920000"/>
    <x v="1"/>
    <x v="1"/>
    <s v="IR8-11"/>
    <s v="62-304.520 (6), F.A.C."/>
    <n v="0.36"/>
    <n v="0.48"/>
    <s v="Town of Indialantic"/>
    <n v="4.2968324019399999E-3"/>
    <n v="3860.9478650272299"/>
    <n v="9.5918438767042407"/>
    <n v="1.40960341278982"/>
    <n v="4.1214545563820003E-2"/>
    <n v="6.0568296179599997E-3"/>
    <n v="16.589845888669299"/>
    <n v="1210"/>
    <s v="Fixed Single Family Units"/>
    <n v="1210"/>
    <s v="Town of Indialantic              Brevard County"/>
    <s v="Town of Indialantic"/>
    <m/>
    <m/>
    <m/>
    <n v="0"/>
    <n v="1"/>
    <n v="4.1214545563820003E-2"/>
    <n v="6.0568296179599997E-3"/>
    <n v="23.516990289572998"/>
    <m/>
    <n v="-1"/>
    <n v="-1"/>
    <n v="-1"/>
    <n v="-1"/>
    <n v="0"/>
    <m/>
    <m/>
    <s v="North IRL B"/>
    <n v="-1"/>
    <m/>
    <m/>
    <n v="579"/>
    <x v="0"/>
    <m/>
    <x v="0"/>
    <n v="132.71029999999999"/>
    <n v="17.2827964895755"/>
    <n v="17.388663801787001"/>
    <n v="1.9072984800000001E-2"/>
  </r>
  <r>
    <n v="550000"/>
    <n v="920000"/>
    <n v="920000"/>
    <x v="1"/>
    <x v="1"/>
    <s v="IR8-11"/>
    <s v="62-304.520 (6), F.A.C."/>
    <n v="0.36"/>
    <n v="0.48"/>
    <s v="Town of Indialantic"/>
    <n v="0.24550176536816001"/>
    <n v="3847.42469200289"/>
    <n v="9.5601531223170699"/>
    <n v="1.4050111379433099"/>
    <n v="2.34703446871884"/>
    <n v="0.34493271472701997"/>
    <n v="944.54955400778897"/>
    <n v="1200"/>
    <s v="Residential, Medium Density-Two-five dwellingunits per acre"/>
    <n v="1200"/>
    <s v="Town of Indialantic              Brevard County"/>
    <s v="Town of Indialantic"/>
    <m/>
    <m/>
    <m/>
    <n v="0"/>
    <n v="1"/>
    <n v="2.34703446871884"/>
    <n v="0.34493271472701997"/>
    <n v="944.54955400778897"/>
    <m/>
    <n v="-1"/>
    <n v="-1"/>
    <n v="-1"/>
    <n v="-1"/>
    <n v="0"/>
    <m/>
    <m/>
    <s v="North IRL B"/>
    <n v="-1"/>
    <m/>
    <m/>
    <n v="579"/>
    <x v="0"/>
    <m/>
    <x v="0"/>
    <n v="132.71029999999999"/>
    <n v="141.59221734975901"/>
    <n v="993.51039589070695"/>
    <n v="0.76605803240000003"/>
  </r>
  <r>
    <n v="550000"/>
    <n v="920000"/>
    <n v="920000"/>
    <x v="1"/>
    <x v="1"/>
    <s v="IR8-11"/>
    <s v="62-304.520 (6), F.A.C."/>
    <n v="0.36"/>
    <n v="0.48"/>
    <s v="Town of Indialantic"/>
    <n v="7.426964908342E-2"/>
    <n v="3847.42469200289"/>
    <n v="9.5601531223170699"/>
    <n v="1.4050111379433099"/>
    <n v="0.71002921757826998"/>
    <n v="0.10434968417335"/>
    <n v="285.74688174994702"/>
    <n v="1210"/>
    <s v="Fixed Single Family Units"/>
    <n v="1210"/>
    <s v="Town of Indialantic              Brevard County"/>
    <s v="Town of Indialantic"/>
    <m/>
    <m/>
    <m/>
    <n v="0"/>
    <n v="1"/>
    <n v="0.71002921757826998"/>
    <n v="0.10434968417335"/>
    <n v="285.746881749946"/>
    <m/>
    <n v="-1"/>
    <n v="-1"/>
    <n v="-1"/>
    <n v="-1"/>
    <n v="0"/>
    <m/>
    <m/>
    <s v="North IRL B"/>
    <n v="-1"/>
    <m/>
    <m/>
    <n v="579"/>
    <x v="0"/>
    <m/>
    <x v="0"/>
    <n v="132.71029999999999"/>
    <n v="70.576986365407194"/>
    <n v="300.55860638263903"/>
    <n v="0.2317492958"/>
  </r>
  <r>
    <n v="550000"/>
    <n v="920000"/>
    <n v="920000"/>
    <x v="1"/>
    <x v="1"/>
    <s v="IR8-11"/>
    <s v="62-304.520 (6), F.A.C."/>
    <n v="0.36"/>
    <n v="0.48"/>
    <s v="Town of Indialantic"/>
    <n v="3.27831985133E-3"/>
    <n v="3847.42469200289"/>
    <n v="9.5601531223170699"/>
    <n v="1.4050111379433099"/>
    <n v="3.1341239762709999E-2"/>
    <n v="4.6060759048599997E-3"/>
    <n v="12.613088744317199"/>
    <n v="1210"/>
    <s v="Fixed Single Family Units"/>
    <n v="1210"/>
    <s v="Town of Indialantic              Brevard County"/>
    <s v="Town of Indialantic"/>
    <m/>
    <m/>
    <m/>
    <n v="0"/>
    <n v="1"/>
    <n v="3.1341239762709999E-2"/>
    <n v="4.6060759048599997E-3"/>
    <n v="12.6130887443167"/>
    <m/>
    <n v="-1"/>
    <n v="-1"/>
    <n v="-1"/>
    <n v="-1"/>
    <n v="0"/>
    <m/>
    <m/>
    <s v="North IRL B"/>
    <n v="-1"/>
    <m/>
    <m/>
    <n v="579"/>
    <x v="0"/>
    <m/>
    <x v="0"/>
    <n v="132.71029999999999"/>
    <n v="22.7602050540455"/>
    <n v="13.2668897450641"/>
    <n v="1.02295935E-2"/>
  </r>
  <r>
    <n v="550000"/>
    <n v="920000"/>
    <n v="920000"/>
    <x v="1"/>
    <x v="1"/>
    <s v="IR8-11"/>
    <s v="62-304.520 (6), F.A.C."/>
    <n v="0.36"/>
    <n v="0.48"/>
    <s v="Town of Indialantic"/>
    <n v="3.8985871283319998E-2"/>
    <n v="3847.42469200289"/>
    <n v="9.5601531223170699"/>
    <n v="1.4050111379433099"/>
    <n v="0.37271089907555999"/>
    <n v="5.4775583375500002E-2"/>
    <n v="149.99520381472601"/>
    <n v="1210"/>
    <s v="Fixed Single Family Units"/>
    <n v="1210"/>
    <s v="Town of Indialantic              Brevard County"/>
    <s v="Town of Indialantic"/>
    <m/>
    <m/>
    <m/>
    <n v="0"/>
    <n v="1"/>
    <n v="0.37271089907555999"/>
    <n v="5.4775583375500002E-2"/>
    <n v="149.99520381472601"/>
    <m/>
    <n v="-1"/>
    <n v="-1"/>
    <n v="-1"/>
    <n v="-1"/>
    <n v="0"/>
    <m/>
    <m/>
    <s v="North IRL B"/>
    <n v="-1"/>
    <m/>
    <m/>
    <n v="579"/>
    <x v="0"/>
    <m/>
    <x v="0"/>
    <n v="132.71029999999999"/>
    <n v="72.369868890735404"/>
    <n v="157.77022358579899"/>
    <n v="0.1216506114"/>
  </r>
  <r>
    <n v="550000"/>
    <n v="920000"/>
    <n v="920000"/>
    <x v="1"/>
    <x v="1"/>
    <s v="IR8-11"/>
    <s v="62-304.520 (6), F.A.C."/>
    <n v="0.36"/>
    <n v="0.48"/>
    <s v="Town of Indialantic"/>
    <n v="5.4562127666889997E-2"/>
    <n v="3847.42469200289"/>
    <n v="9.5601531223170699"/>
    <n v="1.4050111379433099"/>
    <n v="0.52162229517490999"/>
    <n v="7.6660397081870002E-2"/>
    <n v="209.92367723382199"/>
    <n v="1210"/>
    <s v="Fixed Single Family Units"/>
    <n v="1210"/>
    <s v="Town of Indialantic              Brevard County"/>
    <s v="Town of Indialantic"/>
    <m/>
    <m/>
    <m/>
    <n v="0"/>
    <n v="1"/>
    <n v="0.52162229517490999"/>
    <n v="7.6660397081870002E-2"/>
    <n v="209.92367723382199"/>
    <m/>
    <n v="-1"/>
    <n v="-1"/>
    <n v="-1"/>
    <n v="-1"/>
    <n v="0"/>
    <m/>
    <m/>
    <s v="North IRL B"/>
    <n v="-1"/>
    <m/>
    <m/>
    <n v="579"/>
    <x v="0"/>
    <m/>
    <x v="0"/>
    <n v="132.71029999999999"/>
    <n v="76.225973820126598"/>
    <n v="220.80509676857901"/>
    <n v="0.17025440159999999"/>
  </r>
  <r>
    <n v="550000"/>
    <n v="920000"/>
    <n v="920000"/>
    <x v="1"/>
    <x v="1"/>
    <s v="IR8-11"/>
    <s v="62-304.520 (6), F.A.C."/>
    <n v="0.36"/>
    <n v="0.48"/>
    <s v="Town of Indialantic"/>
    <n v="0.20023066338675999"/>
    <n v="3847.42469200289"/>
    <n v="9.5601531223170699"/>
    <n v="1.4050111379433099"/>
    <n v="1.9142358017605701"/>
    <n v="0.28132631221617999"/>
    <n v="770.37239841034705"/>
    <n v="1210"/>
    <s v="Fixed Single Family Units"/>
    <n v="1210"/>
    <s v="Town of Indialantic              Brevard County"/>
    <s v="Town of Indialantic"/>
    <m/>
    <m/>
    <m/>
    <n v="0"/>
    <n v="1"/>
    <n v="1.9142358017605701"/>
    <n v="0.28132631221617999"/>
    <n v="770.37239841034705"/>
    <m/>
    <n v="-1"/>
    <n v="-1"/>
    <n v="-1"/>
    <n v="-1"/>
    <n v="0"/>
    <m/>
    <m/>
    <s v="North IRL B"/>
    <n v="-1"/>
    <m/>
    <m/>
    <n v="579"/>
    <x v="0"/>
    <m/>
    <x v="0"/>
    <n v="132.71029999999999"/>
    <n v="114.691224108882"/>
    <n v="810.30474608812995"/>
    <n v="0.62479513249999996"/>
  </r>
  <r>
    <n v="550000"/>
    <n v="920000"/>
    <n v="920000"/>
    <x v="1"/>
    <x v="1"/>
    <s v="IR8-11"/>
    <s v="62-304.520 (6), F.A.C."/>
    <n v="0.36"/>
    <n v="0.48"/>
    <s v="Town of Indialantic"/>
    <n v="9.3505698196999997E-4"/>
    <n v="3847.42469200289"/>
    <n v="9.5601531223170699"/>
    <n v="1.4050111379433099"/>
    <n v="8.9392879257699995E-3"/>
    <n v="1.31376547428E-3"/>
    <n v="3.5975613208803101"/>
    <n v="1210"/>
    <s v="Fixed Single Family Units"/>
    <n v="1210"/>
    <s v="Town of Indialantic              Brevard County"/>
    <s v="Town of Indialantic"/>
    <m/>
    <m/>
    <m/>
    <n v="0"/>
    <n v="1"/>
    <n v="8.9392879257699995E-3"/>
    <n v="1.31376547428E-3"/>
    <n v="3.5975613208806401"/>
    <m/>
    <n v="-1"/>
    <n v="-1"/>
    <n v="-1"/>
    <n v="-1"/>
    <n v="0"/>
    <m/>
    <m/>
    <s v="North IRL B"/>
    <n v="-1"/>
    <m/>
    <m/>
    <n v="579"/>
    <x v="0"/>
    <m/>
    <x v="0"/>
    <n v="132.71029999999999"/>
    <n v="11.050760138479299"/>
    <n v="3.7840413528158301"/>
    <n v="2.9177302E-3"/>
  </r>
  <r>
    <n v="550000"/>
    <n v="920000"/>
    <n v="920000"/>
    <x v="1"/>
    <x v="1"/>
    <s v="IR8-11"/>
    <s v="62-304.520 (6), F.A.C."/>
    <n v="0.36"/>
    <n v="0.48"/>
    <s v="Town of Indialantic"/>
    <n v="0.29429943692872002"/>
    <n v="3869.0949129539799"/>
    <n v="9.6591190696812408"/>
    <n v="1.4698198053259799"/>
    <n v="2.8426733034347"/>
    <n v="0.43256714109411998"/>
    <n v="1138.67245430615"/>
    <n v="1200"/>
    <s v="Residential, Medium Density-Two-five dwellingunits per acre"/>
    <n v="1200"/>
    <s v="Town of Indialantic              Brevard County"/>
    <s v="Town of Indialantic"/>
    <m/>
    <m/>
    <m/>
    <n v="0"/>
    <n v="1"/>
    <n v="2.8426733034347"/>
    <n v="0.43256714109411998"/>
    <n v="1503.8788639085201"/>
    <m/>
    <n v="-1"/>
    <n v="-1"/>
    <n v="-1"/>
    <n v="-1"/>
    <n v="0"/>
    <m/>
    <m/>
    <s v="North IRL B"/>
    <n v="-1"/>
    <m/>
    <m/>
    <n v="579"/>
    <x v="0"/>
    <m/>
    <x v="0"/>
    <n v="132.71029999999999"/>
    <n v="170.40199255880299"/>
    <n v="1190.98756644371"/>
    <n v="1.2196908872000001"/>
  </r>
  <r>
    <n v="550000"/>
    <n v="920000"/>
    <n v="920000"/>
    <x v="1"/>
    <x v="1"/>
    <s v="IR8-11"/>
    <s v="62-304.520 (6), F.A.C."/>
    <n v="0.36"/>
    <n v="0.48"/>
    <s v="Town of Indialantic"/>
    <n v="0.12055527226513001"/>
    <n v="3869.0949129539799"/>
    <n v="9.6591190696812408"/>
    <n v="1.4698198053259799"/>
    <n v="1.1644577292867599"/>
    <n v="0.17719452681174999"/>
    <n v="466.43979065080799"/>
    <n v="1210"/>
    <s v="Fixed Single Family Units"/>
    <n v="1210"/>
    <s v="Town of Indialantic              Brevard County"/>
    <s v="Town of Indialantic"/>
    <m/>
    <m/>
    <m/>
    <n v="0"/>
    <n v="1"/>
    <n v="1.1644577292867599"/>
    <n v="0.17719452681174999"/>
    <n v="466.43979065080799"/>
    <m/>
    <n v="-1"/>
    <n v="-1"/>
    <n v="-1"/>
    <n v="-1"/>
    <n v="0"/>
    <m/>
    <m/>
    <s v="North IRL B"/>
    <n v="-1"/>
    <m/>
    <m/>
    <n v="579"/>
    <x v="0"/>
    <m/>
    <x v="0"/>
    <n v="132.71029999999999"/>
    <n v="90.991236021183099"/>
    <n v="487.86987782033299"/>
    <n v="0.37829666719999999"/>
  </r>
  <r>
    <n v="550000"/>
    <n v="920000"/>
    <n v="920000"/>
    <x v="1"/>
    <x v="1"/>
    <s v="IR8-11"/>
    <s v="62-304.520 (6), F.A.C."/>
    <n v="0.36"/>
    <n v="0.48"/>
    <s v="Natural Lands"/>
    <n v="0.20244195435306001"/>
    <n v="3564.1792695361301"/>
    <n v="7.1969936635328899"/>
    <n v="1.01934749208088"/>
    <n v="1.45697346271221"/>
    <n v="0.20635869846173999"/>
    <n v="721.53941698956999"/>
    <n v="3100"/>
    <s v="Herbaceous Dry Prairie"/>
    <n v="3100"/>
    <s v="Town of Indialantic              Brevard County"/>
    <s v="Town of Indialantic"/>
    <m/>
    <m/>
    <s v="Natural Lands"/>
    <n v="0"/>
    <n v="1"/>
    <n v="1.45697346271221"/>
    <n v="0.20635869846173999"/>
    <n v="935.92048468799396"/>
    <m/>
    <n v="-1"/>
    <n v="-1"/>
    <n v="-1"/>
    <n v="-1"/>
    <n v="0"/>
    <m/>
    <m/>
    <s v="North IRL B"/>
    <n v="-1"/>
    <m/>
    <m/>
    <n v="579"/>
    <x v="0"/>
    <m/>
    <x v="0"/>
    <n v="132.71029999999999"/>
    <n v="132.792258943267"/>
    <n v="819.25352313690303"/>
    <n v="0.75905959830000003"/>
  </r>
  <r>
    <n v="550000"/>
    <n v="920000"/>
    <n v="920000"/>
    <x v="1"/>
    <x v="1"/>
    <s v="IR8-11"/>
    <s v="62-304.520 (6), F.A.C."/>
    <n v="0.36"/>
    <n v="0.48"/>
    <s v="Town of Indialantic"/>
    <n v="0.21967017490594001"/>
    <n v="3869.3117740468801"/>
    <n v="10.076858692929999"/>
    <n v="1.6386991469999601"/>
    <n v="2.2135853115783801"/>
    <n v="0.35997332823969003"/>
    <n v="849.97239417049695"/>
    <n v="1200"/>
    <s v="Residential, Medium Density-Two-five dwellingunits per acre"/>
    <n v="1200"/>
    <s v="Town of Indialantic              Brevard County"/>
    <s v="Town of Indialantic"/>
    <m/>
    <m/>
    <m/>
    <n v="0"/>
    <n v="1"/>
    <n v="2.2135853115783801"/>
    <n v="0.35997332823969003"/>
    <n v="849.97239417049695"/>
    <m/>
    <n v="-1"/>
    <n v="-1"/>
    <n v="-1"/>
    <n v="-1"/>
    <n v="0"/>
    <m/>
    <m/>
    <s v="North IRL B"/>
    <n v="-1"/>
    <m/>
    <m/>
    <n v="579"/>
    <x v="0"/>
    <m/>
    <x v="0"/>
    <n v="132.71029999999999"/>
    <n v="141.721868033953"/>
    <n v="888.97365812783698"/>
    <n v="0.68935311769999996"/>
  </r>
  <r>
    <n v="550000"/>
    <n v="920000"/>
    <n v="920000"/>
    <x v="1"/>
    <x v="1"/>
    <s v="IR8-11"/>
    <s v="62-304.520 (6), F.A.C."/>
    <n v="0.36"/>
    <n v="0.48"/>
    <s v="Town of Indialantic"/>
    <n v="0.19281343366402001"/>
    <n v="3869.3117740468801"/>
    <n v="10.076858692929999"/>
    <n v="1.6386991469999601"/>
    <n v="1.9429537251309901"/>
    <n v="0.31596320927535998"/>
    <n v="746.05528907061296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1.9429537251309901"/>
    <n v="0.31596320927535998"/>
    <n v="746.05528907061296"/>
    <m/>
    <n v="-1"/>
    <n v="-1"/>
    <n v="-1"/>
    <n v="-1"/>
    <n v="0"/>
    <m/>
    <m/>
    <s v="North IRL B"/>
    <n v="-1"/>
    <m/>
    <m/>
    <n v="579"/>
    <x v="0"/>
    <m/>
    <x v="0"/>
    <n v="132.71029999999999"/>
    <n v="110.49092160509601"/>
    <n v="780.28828234824596"/>
    <n v="0.6050732271"/>
  </r>
  <r>
    <n v="550000"/>
    <n v="920000"/>
    <n v="920000"/>
    <x v="1"/>
    <x v="1"/>
    <s v="IR8-11"/>
    <s v="62-304.520 (6), F.A.C."/>
    <n v="0.36"/>
    <n v="0.48"/>
    <s v="Town of Indialantic"/>
    <n v="2.1597239706999999E-4"/>
    <n v="3869.3117740468801"/>
    <n v="10.076858692929999"/>
    <n v="1.6386991469999601"/>
    <n v="2.1763233269200002E-3"/>
    <n v="3.5391378286E-4"/>
    <n v="0.83566453888303005"/>
    <n v="1210"/>
    <s v="Fixed Single Family Units"/>
    <n v="1210"/>
    <s v="Town of Indialantic              Brevard County"/>
    <s v="Town of Indialantic"/>
    <m/>
    <m/>
    <m/>
    <n v="0"/>
    <n v="1"/>
    <n v="2.1763233269200002E-3"/>
    <n v="3.5391378286E-4"/>
    <n v="0.83566453888355996"/>
    <m/>
    <n v="-1"/>
    <n v="-1"/>
    <n v="-1"/>
    <n v="-1"/>
    <n v="0"/>
    <m/>
    <m/>
    <s v="North IRL B"/>
    <n v="-1"/>
    <m/>
    <m/>
    <n v="579"/>
    <x v="0"/>
    <m/>
    <x v="0"/>
    <n v="132.71029999999999"/>
    <n v="5.4955834226067699"/>
    <n v="0.87400928217677998"/>
    <n v="6.7774899999999995E-4"/>
  </r>
  <r>
    <n v="550000"/>
    <n v="920000"/>
    <n v="920000"/>
    <x v="1"/>
    <x v="1"/>
    <s v="IR8-11"/>
    <s v="62-304.520 (6), F.A.C."/>
    <n v="0.36"/>
    <n v="0.48"/>
    <s v="Town of Indialantic"/>
    <n v="2.8375388560559999E-2"/>
    <n v="3869.3117740468801"/>
    <n v="10.076858692929999"/>
    <n v="1.6386991469999601"/>
    <n v="0.28593478088183"/>
    <n v="4.6498725029990001E-2"/>
    <n v="109.793225050565"/>
    <n v="1210"/>
    <s v="Fixed Single Family Units"/>
    <n v="1210"/>
    <s v="Town of Indialantic              Brevard County"/>
    <s v="Town of Indialantic"/>
    <m/>
    <m/>
    <m/>
    <n v="0"/>
    <n v="1"/>
    <n v="0.28593478088183"/>
    <n v="4.6498725029990001E-2"/>
    <n v="109.793225050563"/>
    <m/>
    <n v="-1"/>
    <n v="-1"/>
    <n v="-1"/>
    <n v="-1"/>
    <n v="0"/>
    <m/>
    <m/>
    <s v="North IRL B"/>
    <n v="-1"/>
    <m/>
    <m/>
    <n v="579"/>
    <x v="0"/>
    <m/>
    <x v="0"/>
    <n v="132.71029999999999"/>
    <n v="47.360045240991901"/>
    <n v="114.831123434432"/>
    <n v="8.9045600200000005E-2"/>
  </r>
  <r>
    <n v="550000"/>
    <n v="920000"/>
    <n v="920000"/>
    <x v="1"/>
    <x v="1"/>
    <s v="IR8-11"/>
    <s v="62-304.520 (6), F.A.C."/>
    <n v="0.36"/>
    <n v="0.48"/>
    <s v="Town of Indialantic"/>
    <n v="8.2117927943129998E-2"/>
    <n v="3869.3117740468801"/>
    <n v="10.076858692929999"/>
    <n v="1.6386991469999601"/>
    <n v="0.82749075603916999"/>
    <n v="0.13456657847381001"/>
    <n v="317.73986545070198"/>
    <n v="1210"/>
    <s v="Fixed Single Family Units"/>
    <n v="1210"/>
    <s v="Town of Indialantic              Brevard County"/>
    <s v="Town of Indialantic"/>
    <m/>
    <m/>
    <m/>
    <n v="0"/>
    <n v="1"/>
    <n v="0.82749075603916999"/>
    <n v="0.13456657847381001"/>
    <n v="317.73986545070198"/>
    <m/>
    <n v="-1"/>
    <n v="-1"/>
    <n v="-1"/>
    <n v="-1"/>
    <n v="0"/>
    <m/>
    <m/>
    <s v="North IRL B"/>
    <n v="-1"/>
    <m/>
    <m/>
    <n v="579"/>
    <x v="0"/>
    <m/>
    <x v="0"/>
    <n v="132.71029999999999"/>
    <n v="104.091734101734"/>
    <n v="332.319464090851"/>
    <n v="0.25769656569999999"/>
  </r>
  <r>
    <n v="550000"/>
    <n v="920000"/>
    <n v="920000"/>
    <x v="1"/>
    <x v="1"/>
    <s v="IR8-11"/>
    <s v="62-304.520 (6), F.A.C."/>
    <n v="0.36"/>
    <n v="0.48"/>
    <s v="Town of Indialantic"/>
    <n v="8.0275545829950001E-2"/>
    <n v="3869.3117740468801"/>
    <n v="10.076858692929999"/>
    <n v="1.6386991469999601"/>
    <n v="0.80892533182628001"/>
    <n v="0.13154746847650001"/>
    <n v="310.61111464788502"/>
    <n v="1210"/>
    <s v="Fixed Single Family Units"/>
    <n v="1210"/>
    <s v="Town of Indialantic              Brevard County"/>
    <s v="Town of Indialantic"/>
    <m/>
    <m/>
    <m/>
    <n v="0"/>
    <n v="1"/>
    <n v="0.80892533182628001"/>
    <n v="0.13154746847650001"/>
    <n v="310.61111464788502"/>
    <m/>
    <n v="-1"/>
    <n v="-1"/>
    <n v="-1"/>
    <n v="-1"/>
    <n v="0"/>
    <m/>
    <m/>
    <s v="North IRL B"/>
    <n v="-1"/>
    <m/>
    <m/>
    <n v="579"/>
    <x v="0"/>
    <m/>
    <x v="0"/>
    <n v="132.71029999999999"/>
    <n v="73.2177917995771"/>
    <n v="324.86360820361801"/>
    <n v="0.25191493479999999"/>
  </r>
  <r>
    <n v="550000"/>
    <n v="920000"/>
    <n v="920000"/>
    <x v="1"/>
    <x v="1"/>
    <s v="IR8-11"/>
    <s v="62-304.520 (6), F.A.C."/>
    <n v="0.36"/>
    <n v="0.48"/>
    <s v="Town of Indialantic"/>
    <n v="1.4295010091049999E-2"/>
    <n v="3869.3117740468801"/>
    <n v="10.076858692929999"/>
    <n v="1.6386991469999601"/>
    <n v="0.14404879670154999"/>
    <n v="2.3425220842560001E-2"/>
    <n v="55.3118508554304"/>
    <n v="1210"/>
    <s v="Fixed Single Family Units"/>
    <n v="1210"/>
    <s v="Town of Indialantic              Brevard County"/>
    <s v="Town of Indialantic"/>
    <m/>
    <m/>
    <m/>
    <n v="0"/>
    <n v="1"/>
    <n v="0.14404879670154999"/>
    <n v="2.3425220842560001E-2"/>
    <n v="55.311850855428901"/>
    <m/>
    <n v="-1"/>
    <n v="-1"/>
    <n v="-1"/>
    <n v="-1"/>
    <n v="0"/>
    <m/>
    <m/>
    <s v="North IRL B"/>
    <n v="-1"/>
    <m/>
    <m/>
    <n v="579"/>
    <x v="0"/>
    <m/>
    <x v="0"/>
    <n v="132.71029999999999"/>
    <n v="46.0103508310861"/>
    <n v="57.849853395249099"/>
    <n v="4.4859570799999998E-2"/>
  </r>
  <r>
    <n v="550000"/>
    <n v="920000"/>
    <n v="920000"/>
    <x v="1"/>
    <x v="1"/>
    <s v="IR8-11"/>
    <s v="62-304.520 (6), F.A.C."/>
    <n v="0.36"/>
    <n v="0.48"/>
    <s v="Town of Indialantic"/>
    <n v="0.21662087938899999"/>
    <n v="3858.6945965680502"/>
    <n v="9.5865176947592907"/>
    <n v="1.4088299465937799"/>
    <n v="2.0766398933169801"/>
    <n v="0.30518198194070001"/>
    <n v="835.87381680216299"/>
    <n v="1200"/>
    <s v="Residential, Medium Density-Two-five dwellingunits per acre"/>
    <n v="1200"/>
    <s v="Town of Indialantic              Brevard County"/>
    <s v="Town of Indialantic"/>
    <m/>
    <m/>
    <m/>
    <n v="0"/>
    <n v="1"/>
    <n v="2.0766398933169801"/>
    <n v="0.30518198194070001"/>
    <n v="835.87381680216299"/>
    <m/>
    <n v="-1"/>
    <n v="-1"/>
    <n v="-1"/>
    <n v="-1"/>
    <n v="0"/>
    <m/>
    <m/>
    <s v="North IRL B"/>
    <n v="-1"/>
    <m/>
    <m/>
    <n v="579"/>
    <x v="0"/>
    <m/>
    <x v="0"/>
    <n v="132.71029999999999"/>
    <n v="141.63870437115099"/>
    <n v="876.63359698131899"/>
    <n v="0.67791874839999999"/>
  </r>
  <r>
    <n v="550000"/>
    <n v="920000"/>
    <n v="920000"/>
    <x v="1"/>
    <x v="1"/>
    <s v="IR8-11"/>
    <s v="62-304.520 (6), F.A.C."/>
    <n v="0.36"/>
    <n v="0.48"/>
    <s v="Town of Indialantic"/>
    <n v="0.12958167032599999"/>
    <n v="3858.6945965680502"/>
    <n v="9.5865176947592907"/>
    <n v="1.4088299465937799"/>
    <n v="1.24223697549673"/>
    <n v="0.18255853768492"/>
    <n v="500.01609110122598"/>
    <n v="1210"/>
    <s v="Fixed Single Family Units"/>
    <n v="1210"/>
    <s v="Town of Indialantic              Brevard County"/>
    <s v="Town of Indialantic"/>
    <m/>
    <m/>
    <m/>
    <n v="0"/>
    <n v="1"/>
    <n v="1.24223697549673"/>
    <n v="0.18255853768492"/>
    <n v="500.01609110122598"/>
    <m/>
    <n v="-1"/>
    <n v="-1"/>
    <n v="-1"/>
    <n v="-1"/>
    <n v="0"/>
    <m/>
    <m/>
    <s v="North IRL B"/>
    <n v="-1"/>
    <m/>
    <m/>
    <n v="579"/>
    <x v="0"/>
    <m/>
    <x v="0"/>
    <n v="132.71029999999999"/>
    <n v="97.145287124038902"/>
    <n v="524.398414784122"/>
    <n v="0.4055280544"/>
  </r>
  <r>
    <n v="550000"/>
    <n v="920000"/>
    <n v="920000"/>
    <x v="1"/>
    <x v="1"/>
    <s v="IR8-11"/>
    <s v="62-304.520 (6), F.A.C."/>
    <n v="0.36"/>
    <n v="0.48"/>
    <s v="Town of Indialantic"/>
    <n v="7.0312519017599997E-3"/>
    <n v="3858.6945965680502"/>
    <n v="9.5865176947592907"/>
    <n v="1.4088299465937799"/>
    <n v="6.7405220772549998E-2"/>
    <n v="9.9058382412400003E-3"/>
    <n v="27.1314537204379"/>
    <n v="1210"/>
    <s v="Fixed Single Family Units"/>
    <n v="1210"/>
    <s v="Town of Indialantic              Brevard County"/>
    <s v="Town of Indialantic"/>
    <m/>
    <m/>
    <m/>
    <n v="0"/>
    <n v="1"/>
    <n v="6.7405220772549998E-2"/>
    <n v="9.9058382412400003E-3"/>
    <n v="27.131453720436401"/>
    <m/>
    <n v="-1"/>
    <n v="-1"/>
    <n v="-1"/>
    <n v="-1"/>
    <n v="0"/>
    <m/>
    <m/>
    <s v="North IRL B"/>
    <n v="-1"/>
    <m/>
    <m/>
    <n v="579"/>
    <x v="0"/>
    <m/>
    <x v="0"/>
    <n v="132.71029999999999"/>
    <n v="23.199639728056098"/>
    <n v="28.4544669161561"/>
    <n v="2.20044231E-2"/>
  </r>
  <r>
    <n v="550000"/>
    <n v="920000"/>
    <n v="920000"/>
    <x v="1"/>
    <x v="1"/>
    <s v="IR8-11"/>
    <s v="62-304.520 (6), F.A.C."/>
    <n v="0.36"/>
    <n v="0.48"/>
    <s v="Town of Indialantic"/>
    <n v="7.5549576975649999E-2"/>
    <n v="3858.6945965680502"/>
    <n v="9.5865176947592907"/>
    <n v="1.4088299465937799"/>
    <n v="0.72425735650869005"/>
    <n v="0.10643650649579001"/>
    <n v="291.52274444896199"/>
    <n v="1210"/>
    <s v="Fixed Single Family Units"/>
    <n v="1210"/>
    <s v="Town of Indialantic              Brevard County"/>
    <s v="Town of Indialantic"/>
    <m/>
    <m/>
    <m/>
    <n v="0"/>
    <n v="1"/>
    <n v="0.72425735650869005"/>
    <n v="0.10643650649579001"/>
    <n v="291.52274444896199"/>
    <m/>
    <n v="-1"/>
    <n v="-1"/>
    <n v="-1"/>
    <n v="-1"/>
    <n v="0"/>
    <m/>
    <m/>
    <s v="North IRL B"/>
    <n v="-1"/>
    <m/>
    <m/>
    <n v="579"/>
    <x v="0"/>
    <m/>
    <x v="0"/>
    <n v="132.71029999999999"/>
    <n v="80.983842087014693"/>
    <n v="305.73829079353197"/>
    <n v="0.23643369380000001"/>
  </r>
  <r>
    <n v="550000"/>
    <n v="920000"/>
    <n v="920000"/>
    <x v="1"/>
    <x v="1"/>
    <s v="IR8-11"/>
    <s v="62-304.520 (6), F.A.C."/>
    <n v="0.36"/>
    <n v="0.48"/>
    <s v="Town of Indialantic"/>
    <n v="6.0559660374659999E-2"/>
    <n v="3858.6945965680502"/>
    <n v="9.5865176947592907"/>
    <n v="1.4088299465937799"/>
    <n v="0.58055625577032999"/>
    <n v="8.531826309137E-2"/>
    <n v="233.681234257716"/>
    <n v="1210"/>
    <s v="Fixed Single Family Units"/>
    <n v="1210"/>
    <s v="Town of Indialantic              Brevard County"/>
    <s v="Town of Indialantic"/>
    <m/>
    <m/>
    <m/>
    <n v="0"/>
    <n v="1"/>
    <n v="0.58055625577032999"/>
    <n v="8.531826309137E-2"/>
    <n v="233.681234257715"/>
    <m/>
    <n v="-1"/>
    <n v="-1"/>
    <n v="-1"/>
    <n v="-1"/>
    <n v="0"/>
    <m/>
    <m/>
    <s v="North IRL B"/>
    <n v="-1"/>
    <m/>
    <m/>
    <n v="579"/>
    <x v="0"/>
    <m/>
    <x v="0"/>
    <n v="132.71029999999999"/>
    <n v="64.2747423407708"/>
    <n v="245.07625052557401"/>
    <n v="0.18952249330000001"/>
  </r>
  <r>
    <n v="550000"/>
    <n v="920000"/>
    <n v="920000"/>
    <x v="1"/>
    <x v="1"/>
    <s v="IR8-11"/>
    <s v="62-304.520 (6), F.A.C."/>
    <n v="0.36"/>
    <n v="0.48"/>
    <s v="Town of Indialantic"/>
    <n v="0.12842041474683999"/>
    <n v="3858.6945965680502"/>
    <n v="9.5865176947592907"/>
    <n v="1.4088299465937799"/>
    <n v="1.23110457833899"/>
    <n v="0.18092252604935"/>
    <n v="495.535160472695"/>
    <n v="1210"/>
    <s v="Fixed Single Family Units"/>
    <n v="1210"/>
    <s v="Town of Indialantic              Brevard County"/>
    <s v="Town of Indialantic"/>
    <m/>
    <m/>
    <m/>
    <n v="0"/>
    <n v="1"/>
    <n v="1.23110457833899"/>
    <n v="0.18092252604935"/>
    <n v="495.535160472695"/>
    <m/>
    <n v="-1"/>
    <n v="-1"/>
    <n v="-1"/>
    <n v="-1"/>
    <n v="0"/>
    <m/>
    <m/>
    <s v="North IRL B"/>
    <n v="-1"/>
    <m/>
    <m/>
    <n v="579"/>
    <x v="0"/>
    <m/>
    <x v="0"/>
    <n v="132.71029999999999"/>
    <n v="93.405276472834501"/>
    <n v="519.69898018555898"/>
    <n v="0.40189388520000002"/>
  </r>
  <r>
    <n v="550000"/>
    <n v="920000"/>
    <n v="920000"/>
    <x v="1"/>
    <x v="1"/>
    <s v="IR8-11"/>
    <s v="62-304.520 (6), F.A.C."/>
    <n v="0.36"/>
    <n v="0.48"/>
    <s v="Town of Indialantic"/>
    <n v="0.23168138915096001"/>
    <n v="3850.6255307596998"/>
    <n v="9.5675464969183395"/>
    <n v="1.4060786153817699"/>
    <n v="2.21662246317248"/>
    <n v="0.32576224686710997"/>
    <n v="892.11827206657699"/>
    <n v="1200"/>
    <s v="Residential, Medium Density-Two-five dwellingunits per acre"/>
    <n v="1200"/>
    <s v="Town of Indialantic              Brevard County"/>
    <s v="Town of Indialantic"/>
    <m/>
    <m/>
    <m/>
    <n v="0"/>
    <n v="1"/>
    <n v="2.21662246317248"/>
    <n v="0.32576224686710997"/>
    <n v="892.11827206657699"/>
    <m/>
    <n v="-1"/>
    <n v="-1"/>
    <n v="-1"/>
    <n v="-1"/>
    <n v="0"/>
    <m/>
    <m/>
    <s v="North IRL B"/>
    <n v="-1"/>
    <m/>
    <m/>
    <n v="579"/>
    <x v="0"/>
    <m/>
    <x v="0"/>
    <n v="132.71029999999999"/>
    <n v="165.19628690333201"/>
    <n v="937.58131763613096"/>
    <n v="0.72353468939999999"/>
  </r>
  <r>
    <n v="550000"/>
    <n v="920000"/>
    <n v="920000"/>
    <x v="1"/>
    <x v="1"/>
    <s v="IR8-11"/>
    <s v="62-304.520 (6), F.A.C."/>
    <n v="0.36"/>
    <n v="0.48"/>
    <s v="Town of Indialantic"/>
    <n v="7.3163113197810006E-2"/>
    <n v="3850.6255307596998"/>
    <n v="9.5675464969183395"/>
    <n v="1.4060786153817699"/>
    <n v="0.69999148737939998"/>
    <n v="0.1028730889022"/>
    <n v="281.723751589372"/>
    <n v="1210"/>
    <s v="Fixed Single Family Units"/>
    <n v="1210"/>
    <s v="Town of Indialantic              Brevard County"/>
    <s v="Town of Indialantic"/>
    <m/>
    <m/>
    <m/>
    <n v="0"/>
    <n v="1"/>
    <n v="0.69999148737939998"/>
    <n v="0.1028730889022"/>
    <n v="281.72375158937302"/>
    <m/>
    <n v="-1"/>
    <n v="-1"/>
    <n v="-1"/>
    <n v="-1"/>
    <n v="0"/>
    <m/>
    <m/>
    <s v="North IRL B"/>
    <n v="-1"/>
    <m/>
    <m/>
    <n v="579"/>
    <x v="0"/>
    <m/>
    <x v="0"/>
    <n v="132.71029999999999"/>
    <n v="97.090527618253205"/>
    <n v="296.08061452736001"/>
    <n v="0.22848641650000001"/>
  </r>
  <r>
    <n v="550000"/>
    <n v="920000"/>
    <n v="920000"/>
    <x v="1"/>
    <x v="1"/>
    <s v="IR8-11"/>
    <s v="62-304.520 (6), F.A.C."/>
    <n v="0.36"/>
    <n v="0.48"/>
    <s v="Town of Indialantic"/>
    <n v="7.4515357888679995E-2"/>
    <n v="3850.6255307596998"/>
    <n v="9.5675464969183395"/>
    <n v="1.4060786153817699"/>
    <n v="0.71292915133453005"/>
    <n v="0.1047744512448"/>
    <n v="286.93073951987799"/>
    <n v="1210"/>
    <s v="Fixed Single Family Units"/>
    <n v="1210"/>
    <s v="Town of Indialantic              Brevard County"/>
    <s v="Town of Indialantic"/>
    <m/>
    <m/>
    <m/>
    <n v="0"/>
    <n v="1"/>
    <n v="0.71292915133453005"/>
    <n v="0.1047744512448"/>
    <n v="286.93073951987799"/>
    <m/>
    <n v="-1"/>
    <n v="-1"/>
    <n v="-1"/>
    <n v="-1"/>
    <n v="0"/>
    <m/>
    <m/>
    <s v="North IRL B"/>
    <n v="-1"/>
    <m/>
    <m/>
    <n v="579"/>
    <x v="0"/>
    <m/>
    <x v="0"/>
    <n v="132.71029999999999"/>
    <n v="70.704748690074894"/>
    <n v="301.55295463927098"/>
    <n v="0.23270943999999999"/>
  </r>
  <r>
    <n v="550000"/>
    <n v="920000"/>
    <n v="920000"/>
    <x v="1"/>
    <x v="1"/>
    <s v="IR8-11"/>
    <s v="62-304.520 (6), F.A.C."/>
    <n v="0.36"/>
    <n v="0.48"/>
    <s v="Town of Indialantic"/>
    <n v="0.21120421926630001"/>
    <n v="3850.6255307596998"/>
    <n v="9.5675464969183395"/>
    <n v="1.4060786153817699"/>
    <n v="2.02070618817572"/>
    <n v="0.29696973618875"/>
    <n v="813.26835891101302"/>
    <n v="1210"/>
    <s v="Fixed Single Family Units"/>
    <n v="1210"/>
    <s v="Town of Indialantic              Brevard County"/>
    <s v="Town of Indialantic"/>
    <m/>
    <m/>
    <m/>
    <n v="0"/>
    <n v="1"/>
    <n v="2.02070618817572"/>
    <n v="0.29696973618875"/>
    <n v="813.26835891101302"/>
    <m/>
    <n v="-1"/>
    <n v="-1"/>
    <n v="-1"/>
    <n v="-1"/>
    <n v="0"/>
    <m/>
    <m/>
    <s v="North IRL B"/>
    <n v="-1"/>
    <m/>
    <m/>
    <n v="579"/>
    <x v="0"/>
    <m/>
    <x v="0"/>
    <n v="132.71029999999999"/>
    <n v="116.98316278999501"/>
    <n v="854.71315117583401"/>
    <n v="0.65958504370000004"/>
  </r>
  <r>
    <n v="550000"/>
    <n v="920000"/>
    <n v="920000"/>
    <x v="1"/>
    <x v="1"/>
    <s v="IR8-11"/>
    <s v="62-304.520 (6), F.A.C."/>
    <n v="0.36"/>
    <n v="0.48"/>
    <s v="Town of Indialantic"/>
    <n v="2.7199374118109999E-2"/>
    <n v="3850.6255307596998"/>
    <n v="9.5675464969183395"/>
    <n v="1.4060786153817699"/>
    <n v="0.26023127656209999"/>
    <n v="3.8244458299240003E-2"/>
    <n v="104.734604399883"/>
    <n v="1210"/>
    <s v="Fixed Single Family Units"/>
    <n v="1210"/>
    <s v="Town of Indialantic              Brevard County"/>
    <s v="Town of Indialantic"/>
    <m/>
    <m/>
    <m/>
    <n v="0"/>
    <n v="1"/>
    <n v="0.26023127656209999"/>
    <n v="3.8244458299240003E-2"/>
    <n v="104.734604399883"/>
    <m/>
    <n v="-1"/>
    <n v="-1"/>
    <n v="-1"/>
    <n v="-1"/>
    <n v="0"/>
    <m/>
    <m/>
    <s v="North IRL B"/>
    <n v="-1"/>
    <m/>
    <m/>
    <n v="579"/>
    <x v="0"/>
    <m/>
    <x v="0"/>
    <n v="132.71029999999999"/>
    <n v="63.159441690687103"/>
    <n v="110.071961835138"/>
    <n v="8.4942907100000006E-2"/>
  </r>
  <r>
    <n v="550000"/>
    <n v="920000"/>
    <n v="920000"/>
    <x v="1"/>
    <x v="1"/>
    <s v="IR8-11"/>
    <s v="62-304.520 (6), F.A.C."/>
    <n v="0.36"/>
    <n v="0.48"/>
    <s v="Town of Indialantic"/>
    <n v="0.1285951622082"/>
    <n v="3872.6287867157198"/>
    <n v="9.7815280547095398"/>
    <n v="1.5262717560085799"/>
    <n v="1.2578571868394799"/>
    <n v="0.19627116403771999"/>
    <n v="498.00132699987302"/>
    <n v="1200"/>
    <s v="Residential, Medium Density-Two-five dwellingunits per acre"/>
    <n v="1200"/>
    <s v="Town of Indialantic              Brevard County"/>
    <s v="Town of Indialantic"/>
    <m/>
    <m/>
    <m/>
    <n v="0"/>
    <n v="1"/>
    <n v="1.2578571868394799"/>
    <n v="0.19627116403771999"/>
    <n v="741.42575325775101"/>
    <m/>
    <n v="-1"/>
    <n v="-1"/>
    <n v="-1"/>
    <n v="-1"/>
    <n v="0"/>
    <m/>
    <m/>
    <s v="North IRL B"/>
    <n v="-1"/>
    <m/>
    <m/>
    <n v="579"/>
    <x v="0"/>
    <m/>
    <x v="0"/>
    <n v="132.71029999999999"/>
    <n v="121.54753764442999"/>
    <n v="520.40615807184304"/>
    <n v="0.60131853469999996"/>
  </r>
  <r>
    <n v="550000"/>
    <n v="920000"/>
    <n v="920000"/>
    <x v="1"/>
    <x v="1"/>
    <s v="IR8-11"/>
    <s v="62-304.520 (6), F.A.C."/>
    <n v="0.36"/>
    <n v="0.48"/>
    <s v="Town of Indialantic"/>
    <n v="0.20731754403354999"/>
    <n v="3864.3645948941198"/>
    <n v="9.8108218840070602"/>
    <n v="1.51333213288336"/>
    <n v="2.0339554979430199"/>
    <n v="0.31374030109644002"/>
    <n v="801.15057706367998"/>
    <n v="1200"/>
    <s v="Residential, Medium Density-Two-five dwellingunits per acre"/>
    <n v="1200"/>
    <s v="Town of Indialantic              Brevard County"/>
    <s v="Town of Indialantic"/>
    <m/>
    <m/>
    <m/>
    <n v="0"/>
    <n v="1"/>
    <n v="2.0339554979430199"/>
    <n v="0.31374030109644002"/>
    <n v="801.15057706367998"/>
    <m/>
    <n v="-1"/>
    <n v="-1"/>
    <n v="-1"/>
    <n v="-1"/>
    <n v="0"/>
    <m/>
    <m/>
    <s v="North IRL B"/>
    <n v="-1"/>
    <m/>
    <m/>
    <n v="579"/>
    <x v="0"/>
    <m/>
    <x v="0"/>
    <n v="132.71029999999999"/>
    <n v="140.07073430089801"/>
    <n v="838.98433454839403"/>
    <n v="0.64975715899999997"/>
  </r>
  <r>
    <n v="550000"/>
    <n v="920000"/>
    <n v="920000"/>
    <x v="1"/>
    <x v="1"/>
    <s v="IR8-11"/>
    <s v="62-304.520 (6), F.A.C."/>
    <n v="0.36"/>
    <n v="0.48"/>
    <s v="Town of Indialantic"/>
    <n v="1.4517985168E-3"/>
    <n v="3864.3645948941198"/>
    <n v="9.8108218840070602"/>
    <n v="1.51333213288336"/>
    <n v="1.424333665985E-2"/>
    <n v="2.19705334595E-3"/>
    <n v="5.6102787872687596"/>
    <n v="1210"/>
    <s v="Fixed Single Family Units"/>
    <n v="1210"/>
    <s v="Town of Indialantic              Brevard County"/>
    <s v="Town of Indialantic"/>
    <m/>
    <m/>
    <m/>
    <n v="0"/>
    <n v="1"/>
    <n v="1.424333665985E-2"/>
    <n v="2.19705334595E-3"/>
    <n v="5.6102787872678004"/>
    <m/>
    <n v="-1"/>
    <n v="-1"/>
    <n v="-1"/>
    <n v="-1"/>
    <n v="0"/>
    <m/>
    <m/>
    <s v="North IRL B"/>
    <n v="-1"/>
    <m/>
    <m/>
    <n v="579"/>
    <x v="0"/>
    <m/>
    <x v="0"/>
    <n v="132.71029999999999"/>
    <n v="14.275607791948801"/>
    <n v="5.8752201517701899"/>
    <n v="4.5501044999999999E-3"/>
  </r>
  <r>
    <n v="550000"/>
    <n v="920000"/>
    <n v="920000"/>
    <x v="1"/>
    <x v="1"/>
    <s v="IR8-11"/>
    <s v="62-304.520 (6), F.A.C."/>
    <n v="0.36"/>
    <n v="0.48"/>
    <s v="Town of Indialantic"/>
    <n v="4.8545664422819997E-2"/>
    <n v="3864.3645948941198"/>
    <n v="9.8108218840070602"/>
    <n v="1.51333213288336"/>
    <n v="0.47627286689314002"/>
    <n v="7.3465713883230005E-2"/>
    <n v="187.59814683118699"/>
    <n v="1210"/>
    <s v="Fixed Single Family Units"/>
    <n v="1210"/>
    <s v="Town of Indialantic              Brevard County"/>
    <s v="Town of Indialantic"/>
    <m/>
    <m/>
    <m/>
    <n v="0"/>
    <n v="1"/>
    <n v="0.47627286689314002"/>
    <n v="7.3465713883230005E-2"/>
    <n v="187.598146831186"/>
    <m/>
    <n v="-1"/>
    <n v="-1"/>
    <n v="-1"/>
    <n v="-1"/>
    <n v="0"/>
    <m/>
    <m/>
    <s v="North IRL B"/>
    <n v="-1"/>
    <m/>
    <m/>
    <n v="579"/>
    <x v="0"/>
    <m/>
    <x v="0"/>
    <n v="132.71029999999999"/>
    <n v="58.833572794971801"/>
    <n v="196.45733384919501"/>
    <n v="0.1521477265"/>
  </r>
  <r>
    <n v="550000"/>
    <n v="920000"/>
    <n v="920000"/>
    <x v="1"/>
    <x v="1"/>
    <s v="IR8-11"/>
    <s v="62-304.520 (6), F.A.C."/>
    <n v="0.36"/>
    <n v="0.48"/>
    <s v="Town of Indialantic"/>
    <n v="8.7908722397299997E-3"/>
    <n v="3864.3645948941198"/>
    <n v="9.8108218840070602"/>
    <n v="1.51333213288336"/>
    <n v="8.6245681749120007E-2"/>
    <n v="1.330350943646E-2"/>
    <n v="33.971135441477202"/>
    <n v="1210"/>
    <s v="Fixed Single Family Units"/>
    <n v="1210"/>
    <s v="Town of Indialantic              Brevard County"/>
    <s v="Town of Indialantic"/>
    <m/>
    <m/>
    <m/>
    <n v="0"/>
    <n v="1"/>
    <n v="8.6245681749120007E-2"/>
    <n v="1.330350943646E-2"/>
    <n v="33.971135441476598"/>
    <m/>
    <n v="-1"/>
    <n v="-1"/>
    <n v="-1"/>
    <n v="-1"/>
    <n v="0"/>
    <m/>
    <m/>
    <s v="North IRL B"/>
    <n v="-1"/>
    <m/>
    <m/>
    <n v="579"/>
    <x v="0"/>
    <m/>
    <x v="0"/>
    <n v="132.71029999999999"/>
    <n v="26.610784789103398"/>
    <n v="35.575397781876902"/>
    <n v="2.7551610300000001E-2"/>
  </r>
  <r>
    <n v="550000"/>
    <n v="920000"/>
    <n v="920000"/>
    <x v="1"/>
    <x v="1"/>
    <s v="IR8-11"/>
    <s v="62-304.520 (6), F.A.C."/>
    <n v="0.36"/>
    <n v="0.48"/>
    <s v="Town of Indialantic"/>
    <n v="8.7360294517529996E-2"/>
    <n v="3864.3645948941198"/>
    <n v="9.8108218840070602"/>
    <n v="1.51333213288336"/>
    <n v="0.85707628924594004"/>
    <n v="0.13220514083154"/>
    <n v="337.592029133089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85707628924594004"/>
    <n v="0.13220514083154"/>
    <n v="337.59202913309002"/>
    <m/>
    <n v="-1"/>
    <n v="-1"/>
    <n v="-1"/>
    <n v="-1"/>
    <n v="0"/>
    <m/>
    <m/>
    <s v="North IRL B"/>
    <n v="-1"/>
    <m/>
    <m/>
    <n v="579"/>
    <x v="0"/>
    <m/>
    <x v="0"/>
    <n v="132.71029999999999"/>
    <n v="77.038474007265407"/>
    <n v="353.53456893104698"/>
    <n v="0.27379726609999999"/>
  </r>
  <r>
    <n v="550000"/>
    <n v="920000"/>
    <n v="920000"/>
    <x v="1"/>
    <x v="1"/>
    <s v="IR8-11"/>
    <s v="62-304.520 (6), F.A.C."/>
    <n v="0.36"/>
    <n v="0.48"/>
    <s v="Town of Indialantic"/>
    <n v="8.2609592978469995E-2"/>
    <n v="3864.3645948941198"/>
    <n v="9.8108218840070602"/>
    <n v="1.51333213288336"/>
    <n v="0.81046800262213003"/>
    <n v="0.12501575153874001"/>
    <n v="319.23358630463201"/>
    <n v="1210"/>
    <s v="Fixed Single Family Units"/>
    <n v="1210"/>
    <s v="Town of Indialantic              Brevard County"/>
    <s v="Town of Indialantic"/>
    <m/>
    <m/>
    <m/>
    <n v="0"/>
    <n v="1"/>
    <n v="0.81046800262213003"/>
    <n v="0.12501575153874001"/>
    <n v="319.23358630463201"/>
    <m/>
    <n v="-1"/>
    <n v="-1"/>
    <n v="-1"/>
    <n v="-1"/>
    <n v="0"/>
    <m/>
    <m/>
    <s v="North IRL B"/>
    <n v="-1"/>
    <m/>
    <m/>
    <n v="579"/>
    <x v="0"/>
    <m/>
    <x v="0"/>
    <n v="132.71029999999999"/>
    <n v="84.388617922026299"/>
    <n v="334.30916189679101"/>
    <n v="0.25890801810000003"/>
  </r>
  <r>
    <n v="550000"/>
    <n v="920000"/>
    <n v="920000"/>
    <x v="1"/>
    <x v="1"/>
    <s v="IR8-11"/>
    <s v="62-304.520 (6), F.A.C."/>
    <n v="0.36"/>
    <n v="0.48"/>
    <s v="Town of Indialantic"/>
    <n v="0.18168768707404001"/>
    <n v="3864.3645948941198"/>
    <n v="9.8108218840070602"/>
    <n v="1.51333213288336"/>
    <n v="1.7825055364006399"/>
    <n v="0.27495381499839999"/>
    <n v="702.10746525713"/>
    <n v="1210"/>
    <s v="Fixed Single Family Units"/>
    <n v="1210"/>
    <s v="Town of Indialantic              Brevard County"/>
    <s v="Town of Indialantic"/>
    <m/>
    <m/>
    <m/>
    <n v="0"/>
    <n v="1"/>
    <n v="1.7825055364006399"/>
    <n v="0.27495381499839999"/>
    <n v="702.10746525713"/>
    <m/>
    <n v="-1"/>
    <n v="-1"/>
    <n v="-1"/>
    <n v="-1"/>
    <n v="0"/>
    <m/>
    <m/>
    <s v="North IRL B"/>
    <n v="-1"/>
    <m/>
    <m/>
    <n v="579"/>
    <x v="0"/>
    <m/>
    <x v="0"/>
    <n v="132.71029999999999"/>
    <n v="108.46144873157"/>
    <n v="735.26398330658606"/>
    <n v="0.56943022320000003"/>
  </r>
  <r>
    <n v="550000"/>
    <n v="920000"/>
    <n v="920000"/>
    <x v="1"/>
    <x v="1"/>
    <s v="IR8-11"/>
    <s v="62-304.520 (6), F.A.C."/>
    <n v="0.36"/>
    <n v="0.48"/>
    <s v="Town of Indialantic"/>
    <n v="0.24344572043217999"/>
    <n v="3860.0828652958398"/>
    <n v="9.5896964670744502"/>
    <n v="1.40928788474486"/>
    <n v="2.3345705651528901"/>
    <n v="0.34308510439806"/>
    <n v="939.72065406986906"/>
    <n v="1200"/>
    <s v="Residential, Medium Density-Two-five dwellingunits per acre"/>
    <n v="1200"/>
    <s v="Town of Indialantic              Brevard County"/>
    <s v="Town of Indialantic"/>
    <m/>
    <m/>
    <m/>
    <n v="0"/>
    <n v="1"/>
    <n v="2.3345705651528901"/>
    <n v="0.34308510439806"/>
    <n v="948.02687018828897"/>
    <m/>
    <n v="-1"/>
    <n v="-1"/>
    <n v="-1"/>
    <n v="-1"/>
    <n v="0"/>
    <m/>
    <m/>
    <s v="North IRL B"/>
    <n v="-1"/>
    <m/>
    <m/>
    <n v="579"/>
    <x v="0"/>
    <m/>
    <x v="0"/>
    <n v="132.71029999999999"/>
    <n v="153.827402051268"/>
    <n v="985.18987723677105"/>
    <n v="0.76887824019999995"/>
  </r>
  <r>
    <n v="550000"/>
    <n v="920000"/>
    <n v="920000"/>
    <x v="1"/>
    <x v="1"/>
    <s v="IR8-11"/>
    <s v="62-304.520 (6), F.A.C."/>
    <n v="0.36"/>
    <n v="0.48"/>
    <s v="Town of Indialantic"/>
    <n v="0.13472504355956999"/>
    <n v="3860.0828652958398"/>
    <n v="9.5896964670744502"/>
    <n v="1.40928788474486"/>
    <n v="1.29197227424967"/>
    <n v="0.18986637166022"/>
    <n v="520.04983217053996"/>
    <n v="1210"/>
    <s v="Fixed Single Family Units"/>
    <n v="1210"/>
    <s v="Town of Indialantic              Brevard County"/>
    <s v="Town of Indialantic"/>
    <m/>
    <m/>
    <m/>
    <n v="0"/>
    <n v="1"/>
    <n v="1.29197227424967"/>
    <n v="0.18986637166022"/>
    <n v="520.04983217053996"/>
    <m/>
    <n v="-1"/>
    <n v="-1"/>
    <n v="-1"/>
    <n v="-1"/>
    <n v="0"/>
    <m/>
    <m/>
    <s v="North IRL B"/>
    <n v="-1"/>
    <m/>
    <m/>
    <n v="579"/>
    <x v="0"/>
    <m/>
    <x v="0"/>
    <n v="132.71029999999999"/>
    <n v="94.906674706654499"/>
    <n v="545.21290778717298"/>
    <n v="0.4217760196"/>
  </r>
  <r>
    <n v="550000"/>
    <n v="920000"/>
    <n v="920000"/>
    <x v="1"/>
    <x v="1"/>
    <s v="IR8-11"/>
    <s v="62-304.520 (6), F.A.C."/>
    <n v="0.36"/>
    <n v="0.48"/>
    <s v="Town of Indialantic"/>
    <n v="0.23575055929097"/>
    <n v="3860.0828652958398"/>
    <n v="9.5896964670744502"/>
    <n v="1.40928788474486"/>
    <n v="2.2607763055434602"/>
    <n v="0.33224040703058999"/>
    <n v="910.01669440299395"/>
    <n v="1210"/>
    <s v="Fixed Single Family Units"/>
    <n v="1210"/>
    <s v="Town of Indialantic              Brevard County"/>
    <s v="Town of Indialantic"/>
    <m/>
    <m/>
    <m/>
    <n v="0"/>
    <n v="1"/>
    <n v="2.2607763055434602"/>
    <n v="0.33224040703058999"/>
    <n v="910.01669440299395"/>
    <m/>
    <n v="-1"/>
    <n v="-1"/>
    <n v="-1"/>
    <n v="-1"/>
    <n v="0"/>
    <m/>
    <m/>
    <s v="North IRL B"/>
    <n v="-1"/>
    <m/>
    <m/>
    <n v="579"/>
    <x v="0"/>
    <m/>
    <x v="0"/>
    <n v="132.71029999999999"/>
    <n v="125.943688230085"/>
    <n v="954.04866495106103"/>
    <n v="0.73805084700000001"/>
  </r>
  <r>
    <n v="550000"/>
    <n v="920000"/>
    <n v="920000"/>
    <x v="1"/>
    <x v="1"/>
    <s v="IR8-11"/>
    <s v="62-304.520 (6), F.A.C."/>
    <n v="0.36"/>
    <n v="0.48"/>
    <s v="Town of Indialantic"/>
    <n v="1.6903071651600001E-3"/>
    <n v="3860.0828652958398"/>
    <n v="9.5896964670744502"/>
    <n v="1.40928788474486"/>
    <n v="1.6209532650049999E-2"/>
    <n v="2.3821294093600001E-3"/>
    <n v="6.5247257253402102"/>
    <n v="1210"/>
    <s v="Fixed Single Family Units"/>
    <n v="1210"/>
    <s v="Town of Indialantic              Brevard County"/>
    <s v="Town of Indialantic"/>
    <m/>
    <m/>
    <m/>
    <n v="0"/>
    <n v="1"/>
    <n v="1.6209532650049999E-2"/>
    <n v="2.3821294093600001E-3"/>
    <n v="6.5247257253407502"/>
    <m/>
    <n v="-1"/>
    <n v="-1"/>
    <n v="-1"/>
    <n v="-1"/>
    <n v="0"/>
    <m/>
    <m/>
    <s v="North IRL B"/>
    <n v="-1"/>
    <m/>
    <m/>
    <n v="579"/>
    <x v="0"/>
    <m/>
    <x v="0"/>
    <n v="132.71029999999999"/>
    <n v="15.4471117871296"/>
    <n v="6.8404304071772897"/>
    <n v="5.2917483999999999E-3"/>
  </r>
  <r>
    <n v="550000"/>
    <n v="920000"/>
    <n v="920000"/>
    <x v="1"/>
    <x v="1"/>
    <s v="IR8-11"/>
    <s v="62-304.520 (6), F.A.C."/>
    <n v="0.36"/>
    <n v="0.48"/>
    <s v="Town of Indialantic"/>
    <n v="0.32440197215879002"/>
    <n v="3860.0828650082499"/>
    <n v="9.5896964663599604"/>
    <n v="1.40928788463986"/>
    <n v="3.1109164460913501"/>
    <n v="0.45717576911666002"/>
    <n v="1252.21849410502"/>
    <n v="1200"/>
    <s v="Residential, Medium Density-Two-five dwellingunits per acre"/>
    <n v="1200"/>
    <s v="Town of Indialantic              Brevard County"/>
    <s v="Town of Indialantic"/>
    <m/>
    <m/>
    <m/>
    <n v="0"/>
    <n v="1"/>
    <n v="3.1109164460913501"/>
    <n v="0.45717576911666002"/>
    <n v="1341.71056880007"/>
    <m/>
    <n v="-1"/>
    <n v="-1"/>
    <n v="-1"/>
    <n v="-1"/>
    <n v="0"/>
    <m/>
    <m/>
    <s v="North IRL B"/>
    <n v="-1"/>
    <m/>
    <m/>
    <n v="579"/>
    <x v="0"/>
    <m/>
    <x v="0"/>
    <n v="132.71029999999999"/>
    <n v="258.809994538669"/>
    <n v="1312.80820447002"/>
    <n v="1.0881675335000001"/>
  </r>
  <r>
    <n v="550000"/>
    <n v="920000"/>
    <n v="920000"/>
    <x v="1"/>
    <x v="1"/>
    <s v="IR8-11"/>
    <s v="62-304.520 (6), F.A.C."/>
    <n v="0.36"/>
    <n v="0.48"/>
    <s v="Town of Indialantic"/>
    <n v="5.0589483403500002E-2"/>
    <n v="3860.0828650082499"/>
    <n v="9.5896964663599604"/>
    <n v="1.40928788463986"/>
    <n v="0.48513779022953002"/>
    <n v="7.1295146050739999E-2"/>
    <n v="195.27959803547699"/>
    <n v="1210"/>
    <s v="Fixed Single Family Units"/>
    <n v="1210"/>
    <s v="Town of Indialantic              Brevard County"/>
    <s v="Town of Indialantic"/>
    <m/>
    <m/>
    <m/>
    <n v="0"/>
    <n v="1"/>
    <n v="0.48513779022953002"/>
    <n v="7.1295146050739999E-2"/>
    <n v="195.279598035476"/>
    <m/>
    <n v="-1"/>
    <n v="-1"/>
    <n v="-1"/>
    <n v="-1"/>
    <n v="0"/>
    <m/>
    <m/>
    <s v="North IRL B"/>
    <n v="-1"/>
    <m/>
    <m/>
    <n v="579"/>
    <x v="0"/>
    <m/>
    <x v="0"/>
    <n v="132.71029999999999"/>
    <n v="71.640890647291101"/>
    <n v="204.728375817358"/>
    <n v="0.158377614"/>
  </r>
  <r>
    <n v="550000"/>
    <n v="920000"/>
    <n v="920000"/>
    <x v="1"/>
    <x v="1"/>
    <s v="IR8-11"/>
    <s v="62-304.520 (6), F.A.C."/>
    <n v="0.36"/>
    <n v="0.48"/>
    <s v="Town of Indialantic"/>
    <n v="9.1822214290340001E-2"/>
    <n v="3860.0828650082499"/>
    <n v="9.5896964663599604"/>
    <n v="1.40928788463986"/>
    <n v="0.88054716391345"/>
    <n v="0.12940393414018"/>
    <n v="354.441356009272"/>
    <n v="1210"/>
    <s v="Fixed Single Family Units"/>
    <n v="1210"/>
    <s v="Town of Indialantic              Brevard County"/>
    <s v="Town of Indialantic"/>
    <m/>
    <m/>
    <m/>
    <n v="0"/>
    <n v="1"/>
    <n v="0.88054716391345"/>
    <n v="0.12940393414018"/>
    <n v="354.44135600927302"/>
    <m/>
    <n v="-1"/>
    <n v="-1"/>
    <n v="-1"/>
    <n v="-1"/>
    <n v="0"/>
    <m/>
    <m/>
    <s v="North IRL B"/>
    <n v="-1"/>
    <m/>
    <m/>
    <n v="579"/>
    <x v="0"/>
    <m/>
    <x v="0"/>
    <n v="132.71029999999999"/>
    <n v="79.386110296562705"/>
    <n v="371.59131761986799"/>
    <n v="0.28746257580000001"/>
  </r>
  <r>
    <n v="550000"/>
    <n v="920000"/>
    <n v="920000"/>
    <x v="1"/>
    <x v="1"/>
    <s v="IR8-11"/>
    <s v="62-304.520 (6), F.A.C."/>
    <n v="0.36"/>
    <n v="0.48"/>
    <s v="Town of Indialantic"/>
    <n v="0.12776580621047001"/>
    <n v="3860.0828650082499"/>
    <n v="9.5896964663599604"/>
    <n v="1.40928788463986"/>
    <n v="1.2252353003381899"/>
    <n v="0.18005880276365999"/>
    <n v="493.18659928700703"/>
    <n v="1210"/>
    <s v="Fixed Single Family Units"/>
    <n v="1210"/>
    <s v="Town of Indialantic              Brevard County"/>
    <s v="Town of Indialantic"/>
    <m/>
    <m/>
    <m/>
    <n v="0"/>
    <n v="1"/>
    <n v="1.2252353003381899"/>
    <n v="0.18005880276365999"/>
    <n v="493.18659928700703"/>
    <m/>
    <n v="-1"/>
    <n v="-1"/>
    <n v="-1"/>
    <n v="-1"/>
    <n v="0"/>
    <m/>
    <m/>
    <s v="North IRL B"/>
    <n v="-1"/>
    <m/>
    <m/>
    <n v="579"/>
    <x v="0"/>
    <m/>
    <x v="0"/>
    <n v="132.71029999999999"/>
    <n v="123.978875375933"/>
    <n v="517.04987342596405"/>
    <n v="0.39998913159999999"/>
  </r>
  <r>
    <n v="550000"/>
    <n v="920000"/>
    <n v="920000"/>
    <x v="1"/>
    <x v="1"/>
    <s v="IR8-11"/>
    <s v="62-304.520 (6), F.A.C."/>
    <n v="0.36"/>
    <n v="0.48"/>
    <s v="Town of Indialantic"/>
    <n v="0.10910376500173"/>
    <n v="3855.34643928183"/>
    <n v="9.5785915884557191"/>
    <n v="1.4076784949485399"/>
    <n v="1.0450604057144699"/>
    <n v="0.15358302371085999"/>
    <n v="420.63281191168102"/>
    <n v="1200"/>
    <s v="Residential, Medium Density-Two-five dwellingunits per acre"/>
    <n v="1200"/>
    <s v="Town of Indialantic              Brevard County"/>
    <s v="Town of Indialantic"/>
    <m/>
    <m/>
    <m/>
    <n v="0"/>
    <n v="1"/>
    <n v="1.0450604057144699"/>
    <n v="0.15358302371085999"/>
    <n v="799.14331538345402"/>
    <m/>
    <n v="-1"/>
    <n v="-1"/>
    <n v="-1"/>
    <n v="-1"/>
    <n v="0"/>
    <m/>
    <m/>
    <s v="North IRL B"/>
    <n v="-1"/>
    <m/>
    <m/>
    <n v="579"/>
    <x v="0"/>
    <m/>
    <x v="0"/>
    <n v="132.71029999999999"/>
    <n v="118.29450270379201"/>
    <n v="441.52727210529002"/>
    <n v="0.64812920959999998"/>
  </r>
  <r>
    <n v="550000"/>
    <n v="920000"/>
    <n v="920000"/>
    <x v="1"/>
    <x v="1"/>
    <s v="IR8-11"/>
    <s v="62-304.520 (6), F.A.C."/>
    <n v="0.36"/>
    <n v="0.48"/>
    <s v="Town of Indialantic"/>
    <n v="1.6965861201439999E-2"/>
    <n v="3855.34643928183"/>
    <n v="9.5785915884557191"/>
    <n v="1.4076784949485399"/>
    <n v="0.16250905539505001"/>
    <n v="2.3882477961549999E-2"/>
    <n v="65.409272572336903"/>
    <n v="1210"/>
    <s v="Fixed Single Family Units"/>
    <n v="1210"/>
    <s v="Town of Indialantic              Brevard County"/>
    <s v="Town of Indialantic"/>
    <m/>
    <m/>
    <m/>
    <n v="0"/>
    <n v="1"/>
    <n v="0.16250905539505001"/>
    <n v="2.3882477961549999E-2"/>
    <n v="65.409272572337699"/>
    <m/>
    <n v="-1"/>
    <n v="-1"/>
    <n v="-1"/>
    <n v="-1"/>
    <n v="0"/>
    <m/>
    <m/>
    <s v="North IRL B"/>
    <n v="-1"/>
    <m/>
    <m/>
    <n v="579"/>
    <x v="0"/>
    <m/>
    <x v="0"/>
    <n v="132.71029999999999"/>
    <n v="65.757233276946096"/>
    <n v="68.658404364611499"/>
    <n v="5.3048882899999997E-2"/>
  </r>
  <r>
    <n v="550000"/>
    <n v="920000"/>
    <n v="920000"/>
    <x v="1"/>
    <x v="1"/>
    <s v="IR8-11"/>
    <s v="62-304.520 (6), F.A.C."/>
    <n v="0.36"/>
    <n v="0.48"/>
    <s v="Town of Indialantic"/>
    <n v="2.8645808866199999E-3"/>
    <n v="3855.34643928183"/>
    <n v="9.5785915884557191"/>
    <n v="1.4076784949485399"/>
    <n v="2.7438650385029999E-2"/>
    <n v="4.0324089111299999E-3"/>
    <n v="11.043951721269"/>
    <n v="1210"/>
    <s v="Fixed Single Family Units"/>
    <n v="1210"/>
    <s v="Town of Indialantic              Brevard County"/>
    <s v="Town of Indialantic"/>
    <m/>
    <m/>
    <m/>
    <n v="0"/>
    <n v="1"/>
    <n v="2.7438650385029999E-2"/>
    <n v="4.0324089111299999E-3"/>
    <n v="11.043951721267799"/>
    <m/>
    <n v="-1"/>
    <n v="-1"/>
    <n v="-1"/>
    <n v="-1"/>
    <n v="0"/>
    <m/>
    <m/>
    <s v="North IRL B"/>
    <n v="-1"/>
    <m/>
    <m/>
    <n v="579"/>
    <x v="0"/>
    <m/>
    <x v="0"/>
    <n v="132.71029999999999"/>
    <n v="21.0555424733042"/>
    <n v="11.592547558505199"/>
    <n v="8.9569763000000007E-3"/>
  </r>
  <r>
    <n v="550000"/>
    <n v="920000"/>
    <n v="920000"/>
    <x v="1"/>
    <x v="1"/>
    <s v="IR8-11"/>
    <s v="62-304.520 (6), F.A.C."/>
    <n v="0.36"/>
    <n v="0.48"/>
    <s v="Town of Indialantic"/>
    <n v="0.13289215200432999"/>
    <n v="3848.7050639391"/>
    <n v="9.5631105431828196"/>
    <n v="1.40543813869209"/>
    <n v="1.27086233993894"/>
    <n v="0.18677169875975999"/>
    <n v="511.46269837686401"/>
    <n v="1200"/>
    <s v="Residential, Medium Density-Two-five dwellingunits per acre"/>
    <n v="1200"/>
    <s v="Town of Indialantic              Brevard County"/>
    <s v="Town of Indialantic"/>
    <m/>
    <m/>
    <m/>
    <n v="0"/>
    <n v="1"/>
    <n v="1.27086233993894"/>
    <n v="0.18677169875975999"/>
    <n v="511.46269837686401"/>
    <m/>
    <n v="-1"/>
    <n v="-1"/>
    <n v="-1"/>
    <n v="-1"/>
    <n v="0"/>
    <m/>
    <m/>
    <s v="North IRL B"/>
    <n v="-1"/>
    <m/>
    <m/>
    <n v="579"/>
    <x v="0"/>
    <m/>
    <x v="0"/>
    <n v="132.71029999999999"/>
    <n v="122.69140672038699"/>
    <n v="537.79545882531704"/>
    <n v="0.41481159639999998"/>
  </r>
  <r>
    <n v="550000"/>
    <n v="920000"/>
    <n v="920000"/>
    <x v="1"/>
    <x v="1"/>
    <s v="IR8-11"/>
    <s v="62-304.520 (6), F.A.C."/>
    <n v="0.36"/>
    <n v="0.48"/>
    <s v="Town of Indialantic"/>
    <n v="0.24353036487810001"/>
    <n v="3848.7050639391"/>
    <n v="9.5631105431828196"/>
    <n v="1.40543813869209"/>
    <n v="2.3289077999509602"/>
    <n v="0.34226686272929002"/>
    <n v="937.27654852930004"/>
    <n v="1210"/>
    <s v="Fixed Single Family Units"/>
    <n v="1210"/>
    <s v="Town of Indialantic              Brevard County"/>
    <s v="Town of Indialantic"/>
    <m/>
    <m/>
    <m/>
    <n v="0"/>
    <n v="1"/>
    <n v="2.3289077999509602"/>
    <n v="0.34226686272929002"/>
    <n v="937.27654852930004"/>
    <m/>
    <n v="-1"/>
    <n v="-1"/>
    <n v="-1"/>
    <n v="-1"/>
    <n v="0"/>
    <m/>
    <m/>
    <s v="North IRL B"/>
    <n v="-1"/>
    <m/>
    <m/>
    <n v="579"/>
    <x v="0"/>
    <m/>
    <x v="0"/>
    <n v="132.71029999999999"/>
    <n v="130.96235734060701"/>
    <n v="985.53242115637295"/>
    <n v="0.76015940680000005"/>
  </r>
  <r>
    <n v="550000"/>
    <n v="920000"/>
    <n v="920000"/>
    <x v="1"/>
    <x v="1"/>
    <s v="IR8-11"/>
    <s v="62-304.520 (6), F.A.C."/>
    <n v="0.36"/>
    <n v="0.48"/>
    <s v="Town of Indialantic"/>
    <n v="1.2304433128999999E-4"/>
    <n v="3848.7050639391"/>
    <n v="9.5631105431828196"/>
    <n v="1.40543813869209"/>
    <n v="1.1766865419100001E-3"/>
    <n v="1.7293119594999999E-4"/>
    <n v="0.47356134095560998"/>
    <n v="1210"/>
    <s v="Fixed Single Family Units"/>
    <n v="1210"/>
    <s v="Town of Indialantic              Brevard County"/>
    <s v="Town of Indialantic"/>
    <m/>
    <m/>
    <m/>
    <n v="0"/>
    <n v="1"/>
    <n v="1.1766865419100001E-3"/>
    <n v="1.7293119594999999E-4"/>
    <n v="0.47356134095645003"/>
    <m/>
    <n v="-1"/>
    <n v="-1"/>
    <n v="-1"/>
    <n v="-1"/>
    <n v="0"/>
    <m/>
    <m/>
    <s v="North IRL B"/>
    <n v="-1"/>
    <m/>
    <m/>
    <n v="579"/>
    <x v="0"/>
    <m/>
    <x v="0"/>
    <n v="132.71029999999999"/>
    <n v="4.1318370921823302"/>
    <n v="0.49794274235410002"/>
    <n v="3.8407250000000001E-4"/>
  </r>
  <r>
    <n v="550000"/>
    <n v="920000"/>
    <n v="920000"/>
    <x v="1"/>
    <x v="1"/>
    <s v="IR8-11"/>
    <s v="62-304.520 (6), F.A.C."/>
    <n v="0.36"/>
    <n v="0.48"/>
    <s v="Town of Indialantic"/>
    <n v="1.53997252859E-3"/>
    <n v="3848.7050639391"/>
    <n v="9.5631105431828196"/>
    <n v="1.40543813869209"/>
    <n v="1.4726927524389999E-2"/>
    <n v="2.1643361242199999E-3"/>
    <n v="5.9269000691191298"/>
    <n v="1210"/>
    <s v="Fixed Single Family Units"/>
    <n v="1210"/>
    <s v="Town of Indialantic              Brevard County"/>
    <s v="Town of Indialantic"/>
    <m/>
    <m/>
    <m/>
    <n v="0"/>
    <n v="1"/>
    <n v="1.4726927524389999E-2"/>
    <n v="2.1643361242199999E-3"/>
    <n v="5.9269000691209799"/>
    <m/>
    <n v="-1"/>
    <n v="-1"/>
    <n v="-1"/>
    <n v="-1"/>
    <n v="0"/>
    <m/>
    <m/>
    <s v="North IRL B"/>
    <n v="-1"/>
    <m/>
    <m/>
    <n v="579"/>
    <x v="0"/>
    <m/>
    <x v="0"/>
    <n v="132.71029999999999"/>
    <n v="10.1641808853045"/>
    <n v="6.2320477176540301"/>
    <n v="4.8068937999999999E-3"/>
  </r>
  <r>
    <n v="550000"/>
    <n v="920000"/>
    <n v="920000"/>
    <x v="1"/>
    <x v="1"/>
    <s v="IR8-11"/>
    <s v="62-304.520 (6), F.A.C."/>
    <n v="0.36"/>
    <n v="0.48"/>
    <s v="Town of Indialantic"/>
    <n v="5.0081326626299997E-3"/>
    <n v="3848.7050639391"/>
    <n v="9.5631105431828196"/>
    <n v="1.40543813869209"/>
    <n v="4.7893326267680003E-2"/>
    <n v="7.0386206476900004E-3"/>
    <n v="19.274825539554399"/>
    <n v="1210"/>
    <s v="Fixed Single Family Units"/>
    <n v="1210"/>
    <s v="Town of Indialantic              Brevard County"/>
    <s v="Town of Indialantic"/>
    <m/>
    <m/>
    <m/>
    <n v="0"/>
    <n v="1"/>
    <n v="4.7893326267680003E-2"/>
    <n v="7.0386206476900004E-3"/>
    <n v="19.2748255395557"/>
    <m/>
    <n v="-1"/>
    <n v="-1"/>
    <n v="-1"/>
    <n v="-1"/>
    <n v="0"/>
    <m/>
    <m/>
    <s v="North IRL B"/>
    <n v="-1"/>
    <m/>
    <m/>
    <n v="579"/>
    <x v="0"/>
    <m/>
    <x v="0"/>
    <n v="132.71029999999999"/>
    <n v="25.5022675880607"/>
    <n v="20.2671938300088"/>
    <n v="1.5632461899999998E-2"/>
  </r>
  <r>
    <n v="550000"/>
    <n v="920000"/>
    <n v="920000"/>
    <x v="1"/>
    <x v="1"/>
    <s v="IR8-11"/>
    <s v="62-304.520 (6), F.A.C."/>
    <n v="0.36"/>
    <n v="0.48"/>
    <s v="Town of Indialantic"/>
    <n v="1.0130737811E-3"/>
    <n v="3848.7050639391"/>
    <n v="9.5631105431828196"/>
    <n v="1.40543813869209"/>
    <n v="9.6881365570699995E-3"/>
    <n v="1.42381252927E-3"/>
    <n v="3.8990221914712002"/>
    <n v="1210"/>
    <s v="Fixed Single Family Units"/>
    <n v="1210"/>
    <s v="Town of Indialantic              Brevard County"/>
    <s v="Town of Indialantic"/>
    <m/>
    <m/>
    <m/>
    <n v="0"/>
    <n v="1"/>
    <n v="9.6881365570699995E-3"/>
    <n v="1.42381252927E-3"/>
    <n v="3.8990221914703098"/>
    <m/>
    <n v="-1"/>
    <n v="-1"/>
    <n v="-1"/>
    <n v="-1"/>
    <n v="0"/>
    <m/>
    <m/>
    <s v="North IRL B"/>
    <n v="-1"/>
    <m/>
    <m/>
    <n v="579"/>
    <x v="0"/>
    <m/>
    <x v="0"/>
    <n v="132.71029999999999"/>
    <n v="11.7618587917482"/>
    <n v="4.09976413741673"/>
    <n v="3.1622239999999999E-3"/>
  </r>
  <r>
    <n v="550000"/>
    <n v="920000"/>
    <n v="920000"/>
    <x v="1"/>
    <x v="1"/>
    <s v="IR8-11"/>
    <s v="62-304.520 (6), F.A.C."/>
    <n v="0.36"/>
    <n v="0.48"/>
    <s v="Town of Indialantic"/>
    <n v="0.23022506758302999"/>
    <n v="3848.7050639391"/>
    <n v="9.5631105431828196"/>
    <n v="1.40543813869209"/>
    <n v="2.2016677711082799"/>
    <n v="0.32356709046415999"/>
    <n v="886.06838345254096"/>
    <n v="1210"/>
    <s v="Fixed Single Family Units"/>
    <n v="1210"/>
    <s v="Town of Indialantic              Brevard County"/>
    <s v="Town of Indialantic"/>
    <m/>
    <m/>
    <m/>
    <n v="0"/>
    <n v="1"/>
    <n v="2.2016677711082799"/>
    <n v="0.32356709046415999"/>
    <n v="886.06838345254096"/>
    <m/>
    <n v="-1"/>
    <n v="-1"/>
    <n v="-1"/>
    <n v="-1"/>
    <n v="0"/>
    <m/>
    <m/>
    <s v="North IRL B"/>
    <n v="-1"/>
    <m/>
    <m/>
    <n v="579"/>
    <x v="0"/>
    <m/>
    <x v="0"/>
    <n v="132.71029999999999"/>
    <n v="123.392025134009"/>
    <n v="931.687793345871"/>
    <n v="0.71862804820000004"/>
  </r>
  <r>
    <n v="550000"/>
    <n v="920000"/>
    <n v="920000"/>
    <x v="1"/>
    <x v="1"/>
    <s v="IR8-11"/>
    <s v="62-304.520 (6), F.A.C."/>
    <n v="0.36"/>
    <n v="0.48"/>
    <s v="Town of Indialantic"/>
    <n v="1.6100194717000001E-3"/>
    <n v="3848.7050639391"/>
    <n v="9.5631105431828196"/>
    <n v="1.40543813869209"/>
    <n v="1.539679418459E-2"/>
    <n v="2.2627827695699998E-3"/>
    <n v="6.1964900937915903"/>
    <n v="1210"/>
    <s v="Fixed Single Family Units"/>
    <n v="1210"/>
    <s v="Town of Indialantic              Brevard County"/>
    <s v="Town of Indialantic"/>
    <m/>
    <m/>
    <m/>
    <n v="0"/>
    <n v="1"/>
    <n v="1.539679418459E-2"/>
    <n v="2.2627827695699998E-3"/>
    <n v="6.1964900937927103"/>
    <m/>
    <n v="-1"/>
    <n v="-1"/>
    <n v="-1"/>
    <n v="-1"/>
    <n v="0"/>
    <m/>
    <m/>
    <s v="North IRL B"/>
    <n v="-1"/>
    <m/>
    <m/>
    <n v="579"/>
    <x v="0"/>
    <m/>
    <x v="0"/>
    <n v="132.71029999999999"/>
    <n v="11.487543184914101"/>
    <n v="6.5155176392596097"/>
    <n v="5.0255394E-3"/>
  </r>
  <r>
    <n v="550000"/>
    <n v="920000"/>
    <n v="920000"/>
    <x v="1"/>
    <x v="1"/>
    <s v="IR8-11"/>
    <s v="62-304.520 (6), F.A.C."/>
    <n v="0.36"/>
    <n v="0.48"/>
    <s v="Town of Indialantic"/>
    <n v="1.8216263350499999E-3"/>
    <n v="3848.7050639391"/>
    <n v="9.5631105431828196"/>
    <n v="1.40543813869209"/>
    <n v="1.742041401046E-2"/>
    <n v="2.5601831257200001E-3"/>
    <n v="7.01090250031561"/>
    <n v="1210"/>
    <s v="Fixed Single Family Units"/>
    <n v="1210"/>
    <s v="Town of Indialantic              Brevard County"/>
    <s v="Town of Indialantic"/>
    <m/>
    <m/>
    <m/>
    <n v="0"/>
    <n v="1"/>
    <n v="1.742041401046E-2"/>
    <n v="2.5601831257200001E-3"/>
    <n v="7.0109025003160701"/>
    <m/>
    <n v="-1"/>
    <n v="-1"/>
    <n v="-1"/>
    <n v="-1"/>
    <n v="0"/>
    <m/>
    <m/>
    <s v="North IRL B"/>
    <n v="-1"/>
    <m/>
    <m/>
    <n v="579"/>
    <x v="0"/>
    <m/>
    <x v="0"/>
    <n v="132.71029999999999"/>
    <n v="15.234451793444901"/>
    <n v="7.3718602332146004"/>
    <n v="5.6860523000000001E-3"/>
  </r>
  <r>
    <n v="550000"/>
    <n v="920000"/>
    <n v="920000"/>
    <x v="1"/>
    <x v="1"/>
    <s v="IR8-11"/>
    <s v="62-304.520 (6), F.A.C."/>
    <n v="0.36"/>
    <n v="0.48"/>
    <s v="Town of Indialantic"/>
    <n v="0.11500948401152"/>
    <n v="3962.6880924073598"/>
    <n v="10.6522669659961"/>
    <n v="1.4214530895347599"/>
    <n v="1.2251117273122301"/>
    <n v="0.16348058637398"/>
    <n v="455.74671280638898"/>
    <n v="1400"/>
    <s v="Commercial and Services"/>
    <n v="1400"/>
    <s v="Town of Indialantic              Brevard County"/>
    <s v="Town of Indialantic"/>
    <m/>
    <m/>
    <m/>
    <n v="0"/>
    <n v="1"/>
    <n v="1.2251117273122301"/>
    <n v="0.16348058637398"/>
    <n v="455.74671280638898"/>
    <m/>
    <n v="-1"/>
    <n v="-1"/>
    <n v="-1"/>
    <n v="-1"/>
    <n v="0"/>
    <m/>
    <m/>
    <s v="North IRL B"/>
    <n v="-1"/>
    <m/>
    <m/>
    <n v="579"/>
    <x v="0"/>
    <m/>
    <x v="0"/>
    <n v="132.71029999999999"/>
    <n v="141.32531015946"/>
    <n v="465.426869008952"/>
    <n v="0.3696242602"/>
  </r>
  <r>
    <n v="550000"/>
    <n v="920000"/>
    <n v="920000"/>
    <x v="1"/>
    <x v="1"/>
    <s v="IR8-11"/>
    <s v="62-304.520 (6), F.A.C."/>
    <n v="0.36"/>
    <n v="0.48"/>
    <s v="Town of Indialantic"/>
    <n v="4.4152621421619999E-2"/>
    <n v="3962.6880924073598"/>
    <n v="10.6522669659961"/>
    <n v="1.4214530895347599"/>
    <n v="0.47032551063166"/>
    <n v="6.2760880130819999E-2"/>
    <n v="174.96306715602799"/>
    <n v="1430"/>
    <s v="Professional Services"/>
    <n v="1430"/>
    <s v="Town of Indialantic              Brevard County"/>
    <s v="Town of Indialantic"/>
    <m/>
    <m/>
    <m/>
    <n v="0"/>
    <n v="1"/>
    <n v="0.47032551063166"/>
    <n v="6.2760880130819999E-2"/>
    <n v="174.96306715602699"/>
    <m/>
    <n v="-1"/>
    <n v="-1"/>
    <n v="-1"/>
    <n v="-1"/>
    <n v="0"/>
    <m/>
    <m/>
    <s v="North IRL B"/>
    <n v="-1"/>
    <m/>
    <m/>
    <n v="579"/>
    <x v="0"/>
    <m/>
    <x v="0"/>
    <n v="132.71029999999999"/>
    <n v="73.467298927418"/>
    <n v="178.679319565882"/>
    <n v="0.14190029779999999"/>
  </r>
  <r>
    <n v="550000"/>
    <n v="920000"/>
    <n v="920000"/>
    <x v="1"/>
    <x v="1"/>
    <s v="IR8-11"/>
    <s v="62-304.520 (6), F.A.C."/>
    <n v="0.36"/>
    <n v="0.48"/>
    <s v="Town of Indialantic"/>
    <n v="0.27165866530286997"/>
    <n v="3962.6880924073598"/>
    <n v="10.6522669659961"/>
    <n v="1.4214530895347599"/>
    <n v="2.8937806264323802"/>
    <n v="0.38615004909365003"/>
    <n v="1076.49855819496"/>
    <n v="1410"/>
    <s v="Retail Sales and Services"/>
    <n v="1410"/>
    <s v="Town of Indialantic              Brevard County"/>
    <s v="Town of Indialantic"/>
    <m/>
    <m/>
    <m/>
    <n v="0"/>
    <n v="1"/>
    <n v="2.8937806264323802"/>
    <n v="0.38615004909365003"/>
    <n v="1076.49855819496"/>
    <m/>
    <n v="-1"/>
    <n v="-1"/>
    <n v="-1"/>
    <n v="-1"/>
    <n v="0"/>
    <m/>
    <m/>
    <s v="North IRL B"/>
    <n v="-1"/>
    <m/>
    <m/>
    <n v="579"/>
    <x v="0"/>
    <m/>
    <x v="0"/>
    <n v="132.71029999999999"/>
    <n v="137.88054879430601"/>
    <n v="1099.3636143815399"/>
    <n v="0.87307263440000005"/>
  </r>
  <r>
    <n v="550000"/>
    <n v="920000"/>
    <n v="920000"/>
    <x v="1"/>
    <x v="1"/>
    <s v="IR8-11"/>
    <s v="62-304.520 (6), F.A.C."/>
    <n v="0.36"/>
    <n v="0.48"/>
    <s v="Town of Indialantic"/>
    <n v="0.18694254933532001"/>
    <n v="3962.6880924073598"/>
    <n v="10.6522669659961"/>
    <n v="1.4214530895347599"/>
    <n v="1.9913619428237901"/>
    <n v="0.26573006431820001"/>
    <n v="740.79501421537304"/>
    <n v="1430"/>
    <s v="Professional Services"/>
    <n v="1430"/>
    <s v="Town of Indialantic              Brevard County"/>
    <s v="Town of Indialantic"/>
    <m/>
    <m/>
    <m/>
    <n v="0"/>
    <n v="1"/>
    <n v="1.9913619428237901"/>
    <n v="0.26573006431820001"/>
    <n v="740.79501421537304"/>
    <m/>
    <n v="-1"/>
    <n v="-1"/>
    <n v="-1"/>
    <n v="-1"/>
    <n v="0"/>
    <m/>
    <m/>
    <s v="North IRL B"/>
    <n v="-1"/>
    <m/>
    <m/>
    <n v="579"/>
    <x v="0"/>
    <m/>
    <x v="0"/>
    <n v="132.71029999999999"/>
    <n v="111.303583515841"/>
    <n v="756.529656397493"/>
    <n v="0.60080698639999996"/>
  </r>
  <r>
    <n v="550000"/>
    <n v="920000"/>
    <n v="920000"/>
    <x v="1"/>
    <x v="1"/>
    <s v="IR8-11"/>
    <s v="62-304.520 (6), F.A.C."/>
    <n v="0.36"/>
    <n v="0.48"/>
    <s v="Town of Indialantic"/>
    <n v="0.33467802283557002"/>
    <n v="3860.0828648644501"/>
    <n v="9.5896964660027102"/>
    <n v="1.40928788458736"/>
    <n v="3.20946065283505"/>
    <n v="0.47165768281982001"/>
    <n v="1291.8849011943"/>
    <n v="1200"/>
    <s v="Residential, Medium Density-Two-five dwellingunits per acre"/>
    <n v="1200"/>
    <s v="Town of Indialantic              Brevard County"/>
    <s v="Town of Indialantic"/>
    <m/>
    <m/>
    <m/>
    <n v="0"/>
    <n v="1"/>
    <n v="3.20946065283505"/>
    <n v="0.47165768281982001"/>
    <n v="1291.8849011943"/>
    <m/>
    <n v="-1"/>
    <n v="-1"/>
    <n v="-1"/>
    <n v="-1"/>
    <n v="0"/>
    <m/>
    <m/>
    <s v="North IRL B"/>
    <n v="-1"/>
    <m/>
    <m/>
    <n v="579"/>
    <x v="0"/>
    <m/>
    <x v="0"/>
    <n v="132.71029999999999"/>
    <n v="206.69779772659899"/>
    <n v="1354.3939061482599"/>
    <n v="1.0477574219000001"/>
  </r>
  <r>
    <n v="550000"/>
    <n v="920000"/>
    <n v="920000"/>
    <x v="1"/>
    <x v="1"/>
    <s v="IR8-11"/>
    <s v="62-304.520 (6), F.A.C."/>
    <n v="0.36"/>
    <n v="0.48"/>
    <s v="Town of Indialantic"/>
    <n v="0.16295902505651"/>
    <n v="3860.0828648644501"/>
    <n v="9.5896964660027102"/>
    <n v="1.40928788458736"/>
    <n v="1.5627275866877"/>
    <n v="0.22965617969631"/>
    <n v="629.03534029566595"/>
    <n v="1210"/>
    <s v="Fixed Single Family Units"/>
    <n v="1210"/>
    <s v="Town of Indialantic              Brevard County"/>
    <s v="Town of Indialantic"/>
    <m/>
    <m/>
    <m/>
    <n v="0"/>
    <n v="1"/>
    <n v="1.5627275866877"/>
    <n v="0.22965617969631"/>
    <n v="629.03534029566595"/>
    <m/>
    <n v="-1"/>
    <n v="-1"/>
    <n v="-1"/>
    <n v="-1"/>
    <n v="0"/>
    <m/>
    <m/>
    <s v="North IRL B"/>
    <n v="-1"/>
    <m/>
    <m/>
    <n v="579"/>
    <x v="0"/>
    <m/>
    <x v="0"/>
    <n v="132.71029999999999"/>
    <n v="104.56840981103799"/>
    <n v="659.47177713799397"/>
    <n v="0.51016653710000004"/>
  </r>
  <r>
    <n v="550000"/>
    <n v="920000"/>
    <n v="920000"/>
    <x v="1"/>
    <x v="1"/>
    <s v="IR8-11"/>
    <s v="62-304.520 (6), F.A.C."/>
    <n v="0.36"/>
    <n v="0.48"/>
    <s v="Town of Indialantic"/>
    <n v="7.96890127392E-3"/>
    <n v="3860.0828648644501"/>
    <n v="9.5896964660027102"/>
    <n v="1.40928788458736"/>
    <n v="7.6419344384500001E-2"/>
    <n v="1.123047601881E-2"/>
    <n v="30.760619259282102"/>
    <n v="1210"/>
    <s v="Fixed Single Family Units"/>
    <n v="1210"/>
    <s v="Town of Indialantic              Brevard County"/>
    <s v="Town of Indialantic"/>
    <m/>
    <m/>
    <m/>
    <n v="0"/>
    <n v="1"/>
    <n v="7.6419344384500001E-2"/>
    <n v="1.123047601881E-2"/>
    <n v="30.760619259281999"/>
    <m/>
    <n v="-1"/>
    <n v="-1"/>
    <n v="-1"/>
    <n v="-1"/>
    <n v="0"/>
    <m/>
    <m/>
    <s v="North IRL B"/>
    <n v="-1"/>
    <m/>
    <m/>
    <n v="579"/>
    <x v="0"/>
    <m/>
    <x v="0"/>
    <n v="132.71029999999999"/>
    <n v="23.185942749427799"/>
    <n v="32.248999299862902"/>
    <n v="2.4947785300000001E-2"/>
  </r>
  <r>
    <n v="550000"/>
    <n v="920000"/>
    <n v="920000"/>
    <x v="1"/>
    <x v="1"/>
    <s v="IR8-11"/>
    <s v="62-304.520 (6), F.A.C."/>
    <n v="0.36"/>
    <n v="0.48"/>
    <s v="Town of Indialantic"/>
    <n v="9.7344639063310007E-2"/>
    <n v="3860.0828648644501"/>
    <n v="9.5896964660027102"/>
    <n v="1.40928788458736"/>
    <n v="0.93350554120974005"/>
    <n v="0.13718662046145"/>
    <n v="375.75837323470103"/>
    <n v="1210"/>
    <s v="Fixed Single Family Units"/>
    <n v="1210"/>
    <s v="Town of Indialantic              Brevard County"/>
    <s v="Town of Indialantic"/>
    <m/>
    <m/>
    <m/>
    <n v="0"/>
    <n v="1"/>
    <n v="0.93350554120974005"/>
    <n v="0.13718662046145"/>
    <n v="375.7583732347"/>
    <m/>
    <n v="-1"/>
    <n v="-1"/>
    <n v="-1"/>
    <n v="-1"/>
    <n v="0"/>
    <m/>
    <m/>
    <s v="North IRL B"/>
    <n v="-1"/>
    <m/>
    <m/>
    <n v="579"/>
    <x v="0"/>
    <m/>
    <x v="0"/>
    <n v="132.71029999999999"/>
    <n v="90.474124923305794"/>
    <n v="393.939777779569"/>
    <n v="0.30475131649999998"/>
  </r>
  <r>
    <n v="550000"/>
    <n v="920000"/>
    <n v="920000"/>
    <x v="1"/>
    <x v="1"/>
    <s v="IR8-11"/>
    <s v="62-304.520 (6), F.A.C."/>
    <n v="0.36"/>
    <n v="0.48"/>
    <s v="Town of Indialantic"/>
    <n v="1.4772903598890001E-2"/>
    <n v="3860.0828648644501"/>
    <n v="9.5896964660027102"/>
    <n v="1.40928788458736"/>
    <n v="0.14166766143490001"/>
    <n v="2.0819274062089999E-2"/>
    <n v="57.0246320463812"/>
    <n v="1210"/>
    <s v="Fixed Single Family Units"/>
    <n v="1210"/>
    <s v="Town of Indialantic              Brevard County"/>
    <s v="Town of Indialantic"/>
    <m/>
    <m/>
    <m/>
    <n v="0"/>
    <n v="1"/>
    <n v="0.14166766143490001"/>
    <n v="2.0819274062089999E-2"/>
    <n v="57.024632046380802"/>
    <m/>
    <n v="-1"/>
    <n v="-1"/>
    <n v="-1"/>
    <n v="-1"/>
    <n v="0"/>
    <m/>
    <m/>
    <s v="North IRL B"/>
    <n v="-1"/>
    <m/>
    <m/>
    <n v="579"/>
    <x v="0"/>
    <m/>
    <x v="0"/>
    <n v="132.71029999999999"/>
    <n v="33.376284841875098"/>
    <n v="59.783819806676"/>
    <n v="4.62486878E-2"/>
  </r>
  <r>
    <n v="550000"/>
    <n v="920000"/>
    <n v="920000"/>
    <x v="1"/>
    <x v="1"/>
    <s v="IR8-11"/>
    <s v="62-304.520 (6), F.A.C."/>
    <n v="0.36"/>
    <n v="0.48"/>
    <s v="Town of Indialantic"/>
    <n v="3.9961954760000002E-5"/>
    <n v="3860.0828648644501"/>
    <n v="9.5896964660027102"/>
    <n v="1.40928788458736"/>
    <n v="3.8322301637999998E-4"/>
    <n v="5.6317898689999998E-5"/>
    <n v="0.15425645683486"/>
    <n v="1210"/>
    <s v="Fixed Single Family Units"/>
    <n v="1210"/>
    <s v="Town of Indialantic              Brevard County"/>
    <s v="Town of Indialantic"/>
    <m/>
    <m/>
    <m/>
    <n v="0"/>
    <n v="1"/>
    <n v="3.8322301637999998E-4"/>
    <n v="5.6317898689999998E-5"/>
    <n v="0.15425645683632999"/>
    <m/>
    <n v="-1"/>
    <n v="-1"/>
    <n v="-1"/>
    <n v="-1"/>
    <n v="0"/>
    <m/>
    <m/>
    <s v="North IRL B"/>
    <n v="-1"/>
    <m/>
    <m/>
    <n v="579"/>
    <x v="0"/>
    <m/>
    <x v="0"/>
    <n v="132.71029999999999"/>
    <n v="2.3703663279703502"/>
    <n v="0.16172029329394"/>
    <n v="1.2510660000000001E-4"/>
  </r>
  <r>
    <n v="550000"/>
    <n v="920000"/>
    <n v="920000"/>
    <x v="1"/>
    <x v="1"/>
    <s v="IR8-11"/>
    <s v="62-304.520 (6), F.A.C."/>
    <n v="0.36"/>
    <n v="0.48"/>
    <s v="Town of Indialantic"/>
    <n v="9.8292609493450006E-2"/>
    <n v="3853.4581378681"/>
    <n v="9.5741736729868396"/>
    <n v="1.40703855980467"/>
    <n v="0.94107051406140996"/>
    <n v="0.13830149170111"/>
    <n v="378.76645594484501"/>
    <n v="1200"/>
    <s v="Residential, Medium Density-Two-five dwellingunits per acre"/>
    <n v="1200"/>
    <s v="Town of Indialantic              Brevard County"/>
    <s v="Town of Indialantic"/>
    <m/>
    <m/>
    <m/>
    <n v="0"/>
    <n v="1"/>
    <n v="0.94107051406140996"/>
    <n v="0.13830149170111"/>
    <n v="744.047670794071"/>
    <m/>
    <n v="-1"/>
    <n v="-1"/>
    <n v="-1"/>
    <n v="-1"/>
    <n v="0"/>
    <m/>
    <m/>
    <s v="North IRL B"/>
    <n v="-1"/>
    <m/>
    <m/>
    <n v="579"/>
    <x v="0"/>
    <m/>
    <x v="0"/>
    <n v="132.71029999999999"/>
    <n v="116.078537171028"/>
    <n v="397.77607800304497"/>
    <n v="0.60344498849999995"/>
  </r>
  <r>
    <n v="550000"/>
    <n v="920000"/>
    <n v="920000"/>
    <x v="1"/>
    <x v="1"/>
    <s v="IR8-11"/>
    <s v="62-304.520 (6), F.A.C."/>
    <n v="0.36"/>
    <n v="0.48"/>
    <s v="Town of Indialantic"/>
    <n v="1.1352902826300001E-3"/>
    <n v="3853.4581378681"/>
    <n v="9.5741736729868396"/>
    <n v="1.40703855980467"/>
    <n v="1.086946633516E-2"/>
    <n v="1.5973972042300001E-3"/>
    <n v="4.374793578447"/>
    <n v="1210"/>
    <s v="Fixed Single Family Units"/>
    <n v="1210"/>
    <s v="Town of Indialantic              Brevard County"/>
    <s v="Town of Indialantic"/>
    <m/>
    <m/>
    <m/>
    <n v="0"/>
    <n v="1"/>
    <n v="1.086946633516E-2"/>
    <n v="1.5973972042300001E-3"/>
    <n v="4.3747935784456899"/>
    <m/>
    <n v="-1"/>
    <n v="-1"/>
    <n v="-1"/>
    <n v="-1"/>
    <n v="0"/>
    <m/>
    <m/>
    <s v="North IRL B"/>
    <n v="-1"/>
    <m/>
    <m/>
    <n v="579"/>
    <x v="0"/>
    <m/>
    <x v="0"/>
    <n v="132.71029999999999"/>
    <n v="9.1522812622307494"/>
    <n v="4.59435677155221"/>
    <n v="3.5480888999999999E-3"/>
  </r>
  <r>
    <n v="550000"/>
    <n v="920000"/>
    <n v="920000"/>
    <x v="1"/>
    <x v="1"/>
    <s v="IR8-11"/>
    <s v="62-304.520 (6), F.A.C."/>
    <n v="0.36"/>
    <n v="0.48"/>
    <s v="Town of Indialantic"/>
    <n v="2.91828736604E-2"/>
    <n v="3853.4581378681"/>
    <n v="9.5741736729868396"/>
    <n v="1.40703855980467"/>
    <n v="0.27940190070151999"/>
    <n v="4.1061428526090002E-2"/>
    <n v="112.454981993052"/>
    <n v="1210"/>
    <s v="Fixed Single Family Units"/>
    <n v="1210"/>
    <s v="Town of Indialantic              Brevard County"/>
    <s v="Town of Indialantic"/>
    <m/>
    <m/>
    <m/>
    <n v="0"/>
    <n v="1"/>
    <n v="0.27940190070151999"/>
    <n v="4.1061428526090002E-2"/>
    <n v="112.454981993053"/>
    <m/>
    <n v="-1"/>
    <n v="-1"/>
    <n v="-1"/>
    <n v="-1"/>
    <n v="0"/>
    <m/>
    <m/>
    <s v="North IRL B"/>
    <n v="-1"/>
    <m/>
    <m/>
    <n v="579"/>
    <x v="0"/>
    <m/>
    <x v="0"/>
    <n v="132.71029999999999"/>
    <n v="72.005679324991107"/>
    <n v="118.098899696686"/>
    <n v="9.1204364999999996E-2"/>
  </r>
  <r>
    <n v="550000"/>
    <n v="920000"/>
    <n v="920000"/>
    <x v="1"/>
    <x v="1"/>
    <s v="IR8-11"/>
    <s v="62-304.520 (6), F.A.C."/>
    <n v="0.36"/>
    <n v="0.48"/>
    <s v="Town of Indialantic"/>
    <n v="1.870027578906E-2"/>
    <n v="3853.4581378681"/>
    <n v="9.5741736729868396"/>
    <n v="1.40703855980467"/>
    <n v="0.17903968813724999"/>
    <n v="2.6312009114189999E-2"/>
    <n v="72.060729919750301"/>
    <n v="1210"/>
    <s v="Fixed Single Family Units"/>
    <n v="1210"/>
    <s v="Town of Indialantic              Brevard County"/>
    <s v="Town of Indialantic"/>
    <m/>
    <m/>
    <m/>
    <n v="0"/>
    <n v="1"/>
    <n v="0.17903968813724999"/>
    <n v="2.6312009114189999E-2"/>
    <n v="72.060729919751395"/>
    <m/>
    <n v="-1"/>
    <n v="-1"/>
    <n v="-1"/>
    <n v="-1"/>
    <n v="0"/>
    <m/>
    <m/>
    <s v="North IRL B"/>
    <n v="-1"/>
    <m/>
    <m/>
    <n v="579"/>
    <x v="0"/>
    <m/>
    <x v="0"/>
    <n v="132.71029999999999"/>
    <n v="42.097196958459499"/>
    <n v="75.677331177630194"/>
    <n v="5.8443414399999997E-2"/>
  </r>
  <r>
    <n v="550000"/>
    <n v="920000"/>
    <n v="920000"/>
    <x v="1"/>
    <x v="1"/>
    <s v="IR8-11"/>
    <s v="62-304.520 (6), F.A.C."/>
    <n v="0.36"/>
    <n v="0.48"/>
    <s v="Town of Indialantic"/>
    <n v="0.23592202731525"/>
    <n v="3850.5067683024499"/>
    <n v="9.5673754995727798"/>
    <n v="1.4060577149223199"/>
    <n v="2.2571546239454601"/>
    <n v="0.33171998662671998"/>
    <n v="908.41936296900599"/>
    <n v="1200"/>
    <s v="Residential, Medium Density-Two-five dwellingunits per acre"/>
    <n v="1200"/>
    <s v="Town of Indialantic              Brevard County"/>
    <s v="Town of Indialantic"/>
    <m/>
    <m/>
    <m/>
    <n v="0"/>
    <n v="1"/>
    <n v="2.2571546239454601"/>
    <n v="0.33171998662671998"/>
    <n v="908.41936296900599"/>
    <m/>
    <n v="-1"/>
    <n v="-1"/>
    <n v="-1"/>
    <n v="-1"/>
    <n v="0"/>
    <m/>
    <m/>
    <s v="North IRL B"/>
    <n v="-1"/>
    <m/>
    <m/>
    <n v="579"/>
    <x v="0"/>
    <m/>
    <x v="0"/>
    <n v="132.71029999999999"/>
    <n v="171.935200906002"/>
    <n v="954.74257142634599"/>
    <n v="0.73675536330000002"/>
  </r>
  <r>
    <n v="550000"/>
    <n v="920000"/>
    <n v="920000"/>
    <x v="1"/>
    <x v="1"/>
    <s v="IR8-11"/>
    <s v="62-304.520 (6), F.A.C."/>
    <n v="0.36"/>
    <n v="0.48"/>
    <s v="Town of Indialantic"/>
    <n v="1.8361336199380001E-2"/>
    <n v="3850.5067683024499"/>
    <n v="9.5673754995727798"/>
    <n v="1.4060577149223199"/>
    <n v="0.17566979809336"/>
    <n v="2.5817098419419999E-2"/>
    <n v="70.700449310789494"/>
    <n v="1210"/>
    <s v="Fixed Single Family Units"/>
    <n v="1210"/>
    <s v="Town of Indialantic              Brevard County"/>
    <s v="Town of Indialantic"/>
    <m/>
    <m/>
    <m/>
    <n v="0"/>
    <n v="1"/>
    <n v="0.17566979809336"/>
    <n v="2.5817098419419999E-2"/>
    <n v="70.700449310789907"/>
    <m/>
    <n v="-1"/>
    <n v="-1"/>
    <n v="-1"/>
    <n v="-1"/>
    <n v="0"/>
    <m/>
    <m/>
    <s v="North IRL B"/>
    <n v="-1"/>
    <m/>
    <m/>
    <n v="579"/>
    <x v="0"/>
    <m/>
    <x v="0"/>
    <n v="132.71029999999999"/>
    <n v="51.804752291408199"/>
    <n v="74.305691322306899"/>
    <n v="5.7340186000000001E-2"/>
  </r>
  <r>
    <n v="550000"/>
    <n v="920000"/>
    <n v="920000"/>
    <x v="1"/>
    <x v="1"/>
    <s v="IR8-11"/>
    <s v="62-304.520 (6), F.A.C."/>
    <n v="0.36"/>
    <n v="0.48"/>
    <s v="Town of Indialantic"/>
    <n v="1.1685948117249999E-2"/>
    <n v="3850.5067683024499"/>
    <n v="9.5673754995727798"/>
    <n v="1.4060577149223199"/>
    <n v="0.11180385370628999"/>
    <n v="1.643111750644E-2"/>
    <n v="44.996822319517797"/>
    <n v="1210"/>
    <s v="Fixed Single Family Units"/>
    <n v="1210"/>
    <s v="Town of Indialantic              Brevard County"/>
    <s v="Town of Indialantic"/>
    <m/>
    <m/>
    <m/>
    <n v="0"/>
    <n v="1"/>
    <n v="0.11180385370628999"/>
    <n v="1.643111750644E-2"/>
    <n v="44.9968223195186"/>
    <m/>
    <n v="-1"/>
    <n v="-1"/>
    <n v="-1"/>
    <n v="-1"/>
    <n v="0"/>
    <m/>
    <m/>
    <s v="North IRL B"/>
    <n v="-1"/>
    <m/>
    <m/>
    <n v="579"/>
    <x v="0"/>
    <m/>
    <x v="0"/>
    <n v="132.71029999999999"/>
    <n v="39.428800882778397"/>
    <n v="47.291354190143103"/>
    <n v="3.6493773200000003E-2"/>
  </r>
  <r>
    <n v="550000"/>
    <n v="920000"/>
    <n v="920000"/>
    <x v="1"/>
    <x v="1"/>
    <s v="IR8-11"/>
    <s v="62-304.520 (6), F.A.C."/>
    <n v="0.36"/>
    <n v="0.48"/>
    <s v="Town of Indialantic"/>
    <n v="0.20944595551595999"/>
    <n v="3850.5067683024499"/>
    <n v="9.5673754995727798"/>
    <n v="1.4060577149223199"/>
    <n v="2.00384810328804"/>
    <n v="0.29449310161248998"/>
    <n v="806.47306930779405"/>
    <n v="1210"/>
    <s v="Fixed Single Family Units"/>
    <n v="1210"/>
    <s v="Town of Indialantic              Brevard County"/>
    <s v="Town of Indialantic"/>
    <m/>
    <m/>
    <m/>
    <n v="0"/>
    <n v="1"/>
    <n v="2.00384810328804"/>
    <n v="0.29449310161248998"/>
    <n v="806.47306930779405"/>
    <m/>
    <n v="-1"/>
    <n v="-1"/>
    <n v="-1"/>
    <n v="-1"/>
    <n v="0"/>
    <m/>
    <m/>
    <s v="North IRL B"/>
    <n v="-1"/>
    <m/>
    <m/>
    <n v="579"/>
    <x v="0"/>
    <m/>
    <x v="0"/>
    <n v="132.71029999999999"/>
    <n v="113.32187334014699"/>
    <n v="847.59771022548205"/>
    <n v="0.6540738599"/>
  </r>
  <r>
    <n v="550000"/>
    <n v="920000"/>
    <n v="920000"/>
    <x v="1"/>
    <x v="1"/>
    <s v="IR8-11"/>
    <s v="62-304.520 (6), F.A.C."/>
    <n v="0.36"/>
    <n v="0.48"/>
    <s v="Town of Indialantic"/>
    <n v="0.12624223094518999"/>
    <n v="3850.5067683024499"/>
    <n v="9.5673754995727798"/>
    <n v="1.4060577149223199"/>
    <n v="1.20780682735642"/>
    <n v="0.17750386276949001"/>
    <n v="486.09656470005899"/>
    <n v="1210"/>
    <s v="Fixed Single Family Units"/>
    <n v="1210"/>
    <s v="Town of Indialantic              Brevard County"/>
    <s v="Town of Indialantic"/>
    <m/>
    <m/>
    <m/>
    <n v="0"/>
    <n v="1"/>
    <n v="1.20780682735642"/>
    <n v="0.17750386276949001"/>
    <n v="486.09656470005899"/>
    <m/>
    <n v="-1"/>
    <n v="-1"/>
    <n v="-1"/>
    <n v="-1"/>
    <n v="0"/>
    <m/>
    <m/>
    <s v="North IRL B"/>
    <n v="-1"/>
    <m/>
    <m/>
    <n v="579"/>
    <x v="0"/>
    <m/>
    <x v="0"/>
    <n v="132.71029999999999"/>
    <n v="92.048530603908205"/>
    <n v="510.88418307865101"/>
    <n v="0.39423890080000001"/>
  </r>
  <r>
    <n v="550000"/>
    <n v="920000"/>
    <n v="920000"/>
    <x v="1"/>
    <x v="1"/>
    <s v="IR8-11"/>
    <s v="62-304.520 (6), F.A.C."/>
    <n v="0.36"/>
    <n v="0.48"/>
    <s v="Town of Indialantic"/>
    <n v="1.610595555186E-2"/>
    <n v="3850.5067683024499"/>
    <n v="9.5673754995727798"/>
    <n v="1.4060577149223199"/>
    <n v="0.15409172454407999"/>
    <n v="2.2645903059890001E-2"/>
    <n v="62.016090862419198"/>
    <n v="1210"/>
    <s v="Fixed Single Family Units"/>
    <n v="1210"/>
    <s v="Town of Indialantic              Brevard County"/>
    <s v="Town of Indialantic"/>
    <m/>
    <m/>
    <m/>
    <n v="0"/>
    <n v="1"/>
    <n v="0.15409172454407999"/>
    <n v="2.2645903059890001E-2"/>
    <n v="62.016090862419198"/>
    <m/>
    <n v="-1"/>
    <n v="-1"/>
    <n v="-1"/>
    <n v="-1"/>
    <n v="0"/>
    <m/>
    <m/>
    <s v="North IRL B"/>
    <n v="-1"/>
    <m/>
    <m/>
    <n v="579"/>
    <x v="0"/>
    <m/>
    <x v="0"/>
    <n v="132.71029999999999"/>
    <n v="32.7443647254075"/>
    <n v="65.178489663937597"/>
    <n v="5.0296910700000003E-2"/>
  </r>
  <r>
    <n v="550000"/>
    <n v="920000"/>
    <n v="920000"/>
    <x v="1"/>
    <x v="1"/>
    <s v="IR8-11"/>
    <s v="62-304.520 (6), F.A.C."/>
    <n v="0.36"/>
    <n v="0.48"/>
    <s v="Town of Indialantic"/>
    <n v="0.20749745204163"/>
    <n v="3892.1521496402702"/>
    <n v="11.2204809409051"/>
    <n v="1.58013068177615"/>
    <n v="2.32822120591953"/>
    <n v="0.32787309036135998"/>
    <n v="807.61165400872903"/>
    <n v="1400"/>
    <s v="Commercial and Services"/>
    <n v="1400"/>
    <s v="Town of Indialantic              Brevard County"/>
    <s v="Town of Indialantic"/>
    <m/>
    <m/>
    <m/>
    <n v="0"/>
    <n v="1"/>
    <n v="2.32822120591953"/>
    <n v="0.32787309036135998"/>
    <n v="807.61165400872903"/>
    <m/>
    <n v="-1"/>
    <n v="-1"/>
    <n v="-1"/>
    <n v="-1"/>
    <n v="0"/>
    <m/>
    <m/>
    <s v="North IRL B"/>
    <n v="-1"/>
    <m/>
    <m/>
    <n v="579"/>
    <x v="0"/>
    <m/>
    <x v="0"/>
    <n v="132.71029999999999"/>
    <n v="152.10519189186201"/>
    <n v="839.71239642632599"/>
    <n v="0.65499728629999998"/>
  </r>
  <r>
    <n v="550000"/>
    <n v="920000"/>
    <n v="920000"/>
    <x v="1"/>
    <x v="1"/>
    <s v="IR8-11"/>
    <s v="62-304.520 (6), F.A.C."/>
    <n v="0.36"/>
    <n v="0.48"/>
    <s v="Town of Indialantic"/>
    <n v="0.17663862475676001"/>
    <n v="3892.1521496402702"/>
    <n v="11.2204809409051"/>
    <n v="1.58013068177615"/>
    <n v="1.9819703225109799"/>
    <n v="0.27911211056490998"/>
    <n v="687.50440305654797"/>
    <n v="1200"/>
    <s v="Residential, Medium Density-Two-five dwellingunits per acre"/>
    <n v="1200"/>
    <s v="Town of Indialantic              Brevard County"/>
    <s v="Town of Indialantic"/>
    <m/>
    <m/>
    <m/>
    <n v="0"/>
    <n v="1"/>
    <n v="1.9819703225109799"/>
    <n v="0.27911211056490998"/>
    <n v="687.50440305654797"/>
    <m/>
    <n v="-1"/>
    <n v="-1"/>
    <n v="-1"/>
    <n v="-1"/>
    <n v="0"/>
    <m/>
    <m/>
    <s v="North IRL B"/>
    <n v="-1"/>
    <m/>
    <m/>
    <n v="579"/>
    <x v="0"/>
    <m/>
    <x v="0"/>
    <n v="132.71029999999999"/>
    <n v="178.78920273425501"/>
    <n v="714.83115304082196"/>
    <n v="0.55758670160000001"/>
  </r>
  <r>
    <n v="550000"/>
    <n v="920000"/>
    <n v="920000"/>
    <x v="1"/>
    <x v="1"/>
    <s v="IR8-11"/>
    <s v="62-304.520 (6), F.A.C."/>
    <n v="0.36"/>
    <n v="0.48"/>
    <s v="Town of Indialantic"/>
    <n v="0.14390663820581001"/>
    <n v="3892.1521496402702"/>
    <n v="11.2204809409051"/>
    <n v="1.58013068177615"/>
    <n v="1.6147016912580501"/>
    <n v="0.22739129434026001"/>
    <n v="560.10653124025998"/>
    <n v="1430"/>
    <s v="Professional Services"/>
    <n v="1430"/>
    <s v="Town of Indialantic              Brevard County"/>
    <s v="Town of Indialantic"/>
    <m/>
    <m/>
    <m/>
    <n v="0"/>
    <n v="1"/>
    <n v="1.6147016912580501"/>
    <n v="0.22739129434026001"/>
    <n v="560.10653124025998"/>
    <m/>
    <n v="-1"/>
    <n v="-1"/>
    <n v="-1"/>
    <n v="-1"/>
    <n v="0"/>
    <m/>
    <m/>
    <s v="North IRL B"/>
    <n v="-1"/>
    <m/>
    <m/>
    <n v="579"/>
    <x v="0"/>
    <m/>
    <x v="0"/>
    <n v="132.71029999999999"/>
    <n v="98.687323118788896"/>
    <n v="582.36950304918901"/>
    <n v="0.45426320460000003"/>
  </r>
  <r>
    <n v="550000"/>
    <n v="920000"/>
    <n v="920000"/>
    <x v="1"/>
    <x v="1"/>
    <s v="IR8-11"/>
    <s v="62-304.520 (6), F.A.C."/>
    <n v="0.36"/>
    <n v="0.48"/>
    <s v="Town of Indialantic"/>
    <n v="1.4872942415999999E-4"/>
    <n v="3892.1521496402702"/>
    <n v="11.2204809409051"/>
    <n v="1.58013068177615"/>
    <n v="1.6688156691500001E-3"/>
    <n v="2.3501192640000001E-4"/>
    <n v="0.57887754796298996"/>
    <n v="1430"/>
    <s v="Professional Services"/>
    <n v="1430"/>
    <s v="Town of Indialantic              Brevard County"/>
    <s v="Town of Indialantic"/>
    <m/>
    <m/>
    <m/>
    <n v="0"/>
    <n v="1"/>
    <n v="1.6688156691500001E-3"/>
    <n v="2.3501192640000001E-4"/>
    <n v="0.57887754796136004"/>
    <m/>
    <n v="-1"/>
    <n v="-1"/>
    <n v="-1"/>
    <n v="-1"/>
    <n v="0"/>
    <m/>
    <m/>
    <s v="North IRL B"/>
    <n v="-1"/>
    <m/>
    <m/>
    <n v="579"/>
    <x v="0"/>
    <m/>
    <x v="0"/>
    <n v="132.71029999999999"/>
    <n v="4.5481400117756001"/>
    <n v="0.60188662536409998"/>
    <n v="4.6948710000000002E-4"/>
  </r>
  <r>
    <n v="550000"/>
    <n v="920000"/>
    <n v="920000"/>
    <x v="1"/>
    <x v="1"/>
    <s v="IR8-11"/>
    <s v="62-304.520 (6), F.A.C."/>
    <n v="0.36"/>
    <n v="0.48"/>
    <s v="Town of Indialantic"/>
    <n v="5.3148858569570002E-2"/>
    <n v="3892.1521496402702"/>
    <n v="11.2204809409051"/>
    <n v="1.58013068177615"/>
    <n v="0.59635575461080004"/>
    <n v="8.3982142127170006E-2"/>
    <n v="206.863444132506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59635575461080004"/>
    <n v="8.3982142127170006E-2"/>
    <n v="206.86344413250399"/>
    <m/>
    <n v="-1"/>
    <n v="-1"/>
    <n v="-1"/>
    <n v="-1"/>
    <n v="0"/>
    <m/>
    <m/>
    <s v="North IRL B"/>
    <n v="-1"/>
    <m/>
    <m/>
    <n v="579"/>
    <x v="0"/>
    <m/>
    <x v="0"/>
    <n v="132.71029999999999"/>
    <n v="60.2147628492515"/>
    <n v="215.08579964552001"/>
    <n v="0.1677724608"/>
  </r>
  <r>
    <n v="550000"/>
    <n v="920000"/>
    <n v="920000"/>
    <x v="1"/>
    <x v="1"/>
    <s v="IR8-11"/>
    <s v="62-304.520 (6), F.A.C."/>
    <n v="0.36"/>
    <n v="0.48"/>
    <s v="Town of Indialantic"/>
    <n v="3.6423150831050001E-2"/>
    <n v="3892.1521496402702"/>
    <n v="11.2204809409051"/>
    <n v="1.58013068177615"/>
    <n v="0.40868526970757002"/>
    <n v="5.7553338155109997E-2"/>
    <n v="141.764444803766"/>
    <n v="1430"/>
    <s v="Professional Services"/>
    <n v="1430"/>
    <s v="Town of Indialantic              Brevard County"/>
    <s v="Town of Indialantic"/>
    <m/>
    <m/>
    <m/>
    <n v="0"/>
    <n v="1"/>
    <n v="0.40868526970757002"/>
    <n v="5.7553338155109997E-2"/>
    <n v="141.764444803766"/>
    <m/>
    <n v="-1"/>
    <n v="-1"/>
    <n v="-1"/>
    <n v="-1"/>
    <n v="0"/>
    <m/>
    <m/>
    <s v="North IRL B"/>
    <n v="-1"/>
    <m/>
    <m/>
    <n v="579"/>
    <x v="0"/>
    <m/>
    <x v="0"/>
    <n v="132.71029999999999"/>
    <n v="68.3369041188908"/>
    <n v="147.399261864702"/>
    <n v="0.1149752188"/>
  </r>
  <r>
    <n v="550000"/>
    <n v="920000"/>
    <n v="920000"/>
    <x v="1"/>
    <x v="1"/>
    <s v="IR8-11"/>
    <s v="62-304.520 (6), F.A.C."/>
    <n v="0.36"/>
    <n v="0.48"/>
    <s v="Town of Indialantic"/>
    <n v="0.22949275834524999"/>
    <n v="3855.3464395690798"/>
    <n v="9.57859158916939"/>
    <n v="1.40767849505342"/>
    <n v="2.1982174048611101"/>
    <n v="0.32305202069310002"/>
    <n v="884.77408879325401"/>
    <n v="1200"/>
    <s v="Residential, Medium Density-Two-five dwellingunits per acre"/>
    <n v="1200"/>
    <s v="Town of Indialantic              Brevard County"/>
    <s v="Town of Indialantic"/>
    <m/>
    <m/>
    <m/>
    <n v="0"/>
    <n v="1"/>
    <n v="2.1982174048611101"/>
    <n v="0.32305202069310002"/>
    <n v="884.77408879325401"/>
    <m/>
    <n v="-1"/>
    <n v="-1"/>
    <n v="-1"/>
    <n v="-1"/>
    <n v="0"/>
    <m/>
    <m/>
    <s v="North IRL B"/>
    <n v="-1"/>
    <m/>
    <m/>
    <n v="579"/>
    <x v="0"/>
    <m/>
    <x v="0"/>
    <n v="132.71029999999999"/>
    <n v="237.430580985288"/>
    <n v="928.72424300377497"/>
    <n v="0.71757833640000002"/>
  </r>
  <r>
    <n v="550000"/>
    <n v="920000"/>
    <n v="920000"/>
    <x v="1"/>
    <x v="1"/>
    <s v="IR8-11"/>
    <s v="62-304.520 (6), F.A.C."/>
    <n v="0.36"/>
    <n v="0.48"/>
    <s v="Town of Indialantic"/>
    <n v="2.1067367221169999E-2"/>
    <n v="3855.3464395690798"/>
    <n v="9.57859158916939"/>
    <n v="1.40767849505342"/>
    <n v="0.20179570647067999"/>
    <n v="2.9656079784640001E-2"/>
    <n v="81.221999207247507"/>
    <n v="1210"/>
    <s v="Fixed Single Family Units"/>
    <n v="1210"/>
    <s v="Town of Indialantic              Brevard County"/>
    <s v="Town of Indialantic"/>
    <m/>
    <m/>
    <m/>
    <n v="0"/>
    <n v="1"/>
    <n v="0.20179570647067999"/>
    <n v="2.9656079784640001E-2"/>
    <n v="81.221999207248999"/>
    <m/>
    <n v="-1"/>
    <n v="-1"/>
    <n v="-1"/>
    <n v="-1"/>
    <n v="0"/>
    <m/>
    <m/>
    <s v="North IRL B"/>
    <n v="-1"/>
    <m/>
    <m/>
    <n v="579"/>
    <x v="0"/>
    <m/>
    <x v="0"/>
    <n v="132.71029999999999"/>
    <n v="40.952250750475102"/>
    <n v="85.256610342068797"/>
    <n v="6.5873478700000002E-2"/>
  </r>
  <r>
    <n v="550000"/>
    <n v="920000"/>
    <n v="920000"/>
    <x v="1"/>
    <x v="1"/>
    <s v="IR8-11"/>
    <s v="62-304.520 (6), F.A.C."/>
    <n v="0.36"/>
    <n v="0.48"/>
    <s v="Town of Indialantic"/>
    <n v="4.4461687385199998E-3"/>
    <n v="3855.3464395690798"/>
    <n v="9.57859158916939"/>
    <n v="1.40767849505342"/>
    <n v="4.2588034482859999E-2"/>
    <n v="6.2587761186000002E-3"/>
    <n v="17.141520815795701"/>
    <n v="1210"/>
    <s v="Fixed Single Family Units"/>
    <n v="1210"/>
    <s v="Town of Indialantic              Brevard County"/>
    <s v="Town of Indialantic"/>
    <m/>
    <m/>
    <m/>
    <n v="0"/>
    <n v="1"/>
    <n v="4.2588034482859999E-2"/>
    <n v="6.2587761186000002E-3"/>
    <n v="17.1415208157966"/>
    <m/>
    <n v="-1"/>
    <n v="-1"/>
    <n v="-1"/>
    <n v="-1"/>
    <n v="0"/>
    <m/>
    <m/>
    <s v="North IRL B"/>
    <n v="-1"/>
    <m/>
    <m/>
    <n v="579"/>
    <x v="0"/>
    <m/>
    <x v="0"/>
    <n v="132.71029999999999"/>
    <n v="24.163837689279902"/>
    <n v="17.993006514574901"/>
    <n v="1.39022878E-2"/>
  </r>
  <r>
    <n v="550000"/>
    <n v="920000"/>
    <n v="920000"/>
    <x v="1"/>
    <x v="1"/>
    <s v="IR8-11"/>
    <s v="62-304.520 (6), F.A.C."/>
    <n v="0.36"/>
    <n v="0.48"/>
    <s v="Town of Indialantic"/>
    <n v="2.6991515208800001E-3"/>
    <n v="3855.3464395690798"/>
    <n v="9.57859158916939"/>
    <n v="1.40767849505342"/>
    <n v="2.585407005583E-2"/>
    <n v="3.7995375508300001E-3"/>
    <n v="10.4061642058975"/>
    <n v="1210"/>
    <s v="Fixed Single Family Units"/>
    <n v="1210"/>
    <s v="Town of Indialantic              Brevard County"/>
    <s v="Town of Indialantic"/>
    <m/>
    <m/>
    <m/>
    <n v="0"/>
    <n v="1"/>
    <n v="2.585407005583E-2"/>
    <n v="3.7995375508300001E-3"/>
    <n v="10.406164205898801"/>
    <m/>
    <n v="-1"/>
    <n v="-1"/>
    <n v="-1"/>
    <n v="-1"/>
    <n v="0"/>
    <m/>
    <m/>
    <s v="North IRL B"/>
    <n v="-1"/>
    <m/>
    <m/>
    <n v="579"/>
    <x v="0"/>
    <m/>
    <x v="0"/>
    <n v="132.71029999999999"/>
    <n v="19.3332114479004"/>
    <n v="10.9230786673214"/>
    <n v="8.4397113999999992E-3"/>
  </r>
  <r>
    <n v="550000"/>
    <n v="920000"/>
    <n v="920000"/>
    <x v="1"/>
    <x v="1"/>
    <s v="IR8-11"/>
    <s v="62-304.520 (6), F.A.C."/>
    <n v="0.36"/>
    <n v="0.48"/>
    <s v="Town of Indialantic"/>
    <n v="0.21115967027783"/>
    <n v="3855.3464395690798"/>
    <n v="9.57859158916939"/>
    <n v="1.40767849505342"/>
    <n v="2.0226122416950698"/>
    <n v="0.29724492687268"/>
    <n v="814.09368298623895"/>
    <n v="1210"/>
    <s v="Fixed Single Family Units"/>
    <n v="1210"/>
    <s v="Town of Indialantic              Brevard County"/>
    <s v="Town of Indialantic"/>
    <m/>
    <m/>
    <m/>
    <n v="0"/>
    <n v="1"/>
    <n v="2.0226122416950698"/>
    <n v="0.29724492687268"/>
    <n v="814.09368298623895"/>
    <m/>
    <n v="-1"/>
    <n v="-1"/>
    <n v="-1"/>
    <n v="-1"/>
    <n v="0"/>
    <m/>
    <m/>
    <s v="North IRL B"/>
    <n v="-1"/>
    <m/>
    <m/>
    <n v="579"/>
    <x v="0"/>
    <m/>
    <x v="0"/>
    <n v="132.71029999999999"/>
    <n v="116.77756150264"/>
    <n v="854.53286781573001"/>
    <n v="0.66025440629999999"/>
  </r>
  <r>
    <n v="550000"/>
    <n v="920000"/>
    <n v="920000"/>
    <x v="1"/>
    <x v="1"/>
    <s v="IR8-11"/>
    <s v="62-304.520 (6), F.A.C."/>
    <n v="0.36"/>
    <n v="0.48"/>
    <s v="Town of Indialantic"/>
    <n v="0.14889833742615"/>
    <n v="3855.3464395690798"/>
    <n v="9.57859158916939"/>
    <n v="1.40767849505342"/>
    <n v="1.42623636251151"/>
    <n v="0.20960098754400999"/>
    <n v="574.054675053697"/>
    <n v="1210"/>
    <s v="Fixed Single Family Units"/>
    <n v="1210"/>
    <s v="Town of Indialantic              Brevard County"/>
    <s v="Town of Indialantic"/>
    <m/>
    <m/>
    <m/>
    <n v="0"/>
    <n v="1"/>
    <n v="1.42623636251151"/>
    <n v="0.20960098754400999"/>
    <n v="574.054675053697"/>
    <m/>
    <n v="-1"/>
    <n v="-1"/>
    <n v="-1"/>
    <n v="-1"/>
    <n v="0"/>
    <m/>
    <m/>
    <s v="North IRL B"/>
    <n v="-1"/>
    <m/>
    <m/>
    <n v="579"/>
    <x v="0"/>
    <m/>
    <x v="0"/>
    <n v="132.71029999999999"/>
    <n v="99.392855489338501"/>
    <n v="602.570193097735"/>
    <n v="0.46557556779999998"/>
  </r>
  <r>
    <n v="550000"/>
    <n v="920000"/>
    <n v="920000"/>
    <x v="1"/>
    <x v="1"/>
    <s v="IR8-11"/>
    <s v="62-304.520 (6), F.A.C."/>
    <n v="0.36"/>
    <n v="0.48"/>
    <s v="Town of Indialantic"/>
    <n v="0.11993799549358"/>
    <n v="3847.42469185956"/>
    <n v="9.5601531219609299"/>
    <n v="1.40501113789097"/>
    <n v="1.1466256020597401"/>
    <n v="0.1685142195248"/>
    <n v="461.45240535416298"/>
    <n v="1200"/>
    <s v="Residential, Medium Density-Two-five dwellingunits per acre"/>
    <n v="1200"/>
    <s v="Town of Indialantic              Brevard County"/>
    <s v="Town of Indialantic"/>
    <m/>
    <m/>
    <m/>
    <n v="0"/>
    <n v="1"/>
    <n v="1.1466256020597401"/>
    <n v="0.1685142195248"/>
    <n v="461.45240535416298"/>
    <m/>
    <n v="-1"/>
    <n v="-1"/>
    <n v="-1"/>
    <n v="-1"/>
    <n v="0"/>
    <m/>
    <m/>
    <s v="North IRL B"/>
    <n v="-1"/>
    <m/>
    <m/>
    <n v="579"/>
    <x v="0"/>
    <m/>
    <x v="0"/>
    <n v="132.71029999999999"/>
    <n v="139.35957178499601"/>
    <n v="485.37184735300201"/>
    <n v="0.3742517481"/>
  </r>
  <r>
    <n v="550000"/>
    <n v="920000"/>
    <n v="920000"/>
    <x v="1"/>
    <x v="1"/>
    <s v="IR8-11"/>
    <s v="62-304.520 (6), F.A.C."/>
    <n v="0.36"/>
    <n v="0.48"/>
    <s v="Town of Indialantic"/>
    <n v="0.16011810125938999"/>
    <n v="3847.42469185956"/>
    <n v="9.5601531219609299"/>
    <n v="1.40501113789097"/>
    <n v="1.53075356563746"/>
    <n v="0.22496771564740001"/>
    <n v="616.04233639906602"/>
    <n v="1210"/>
    <s v="Fixed Single Family Units"/>
    <n v="1210"/>
    <s v="Town of Indialantic              Brevard County"/>
    <s v="Town of Indialantic"/>
    <m/>
    <m/>
    <m/>
    <n v="0"/>
    <n v="1"/>
    <n v="1.53075356563746"/>
    <n v="0.22496771564740001"/>
    <n v="616.04233639906602"/>
    <m/>
    <n v="-1"/>
    <n v="-1"/>
    <n v="-1"/>
    <n v="-1"/>
    <n v="0"/>
    <m/>
    <m/>
    <s v="North IRL B"/>
    <n v="-1"/>
    <m/>
    <m/>
    <n v="579"/>
    <x v="0"/>
    <m/>
    <x v="0"/>
    <n v="132.71029999999999"/>
    <n v="104.2576473271"/>
    <n v="647.97496642407395"/>
    <n v="0.49962882110000001"/>
  </r>
  <r>
    <n v="550000"/>
    <n v="920000"/>
    <n v="920000"/>
    <x v="1"/>
    <x v="1"/>
    <s v="IR8-11"/>
    <s v="62-304.520 (6), F.A.C."/>
    <n v="0.36"/>
    <n v="0.48"/>
    <s v="Town of Indialantic"/>
    <n v="5.4096175981370002E-2"/>
    <n v="3847.42469185956"/>
    <n v="9.5601531219609299"/>
    <n v="1.40501113789097"/>
    <n v="0.51716772569450997"/>
    <n v="7.6005729771139993E-2"/>
    <n v="208.130963205933"/>
    <n v="1210"/>
    <s v="Fixed Single Family Units"/>
    <n v="1210"/>
    <s v="Town of Indialantic              Brevard County"/>
    <s v="Town of Indialantic"/>
    <m/>
    <m/>
    <m/>
    <n v="0"/>
    <n v="1"/>
    <n v="0.51716772569450997"/>
    <n v="7.6005729771139993E-2"/>
    <n v="208.130963205933"/>
    <m/>
    <n v="-1"/>
    <n v="-1"/>
    <n v="-1"/>
    <n v="-1"/>
    <n v="0"/>
    <m/>
    <m/>
    <s v="North IRL B"/>
    <n v="-1"/>
    <m/>
    <m/>
    <n v="579"/>
    <x v="0"/>
    <m/>
    <x v="0"/>
    <n v="132.71029999999999"/>
    <n v="60.221626973947501"/>
    <n v="218.91945719751899"/>
    <n v="0.1688004568"/>
  </r>
  <r>
    <n v="550000"/>
    <n v="920000"/>
    <n v="920000"/>
    <x v="1"/>
    <x v="1"/>
    <s v="IR8-11"/>
    <s v="62-304.520 (6), F.A.C."/>
    <n v="0.36"/>
    <n v="0.48"/>
    <s v="Town of Indialantic"/>
    <n v="0.18726470294031"/>
    <n v="3847.42469185956"/>
    <n v="9.5601531219609299"/>
    <n v="1.40501113789097"/>
    <n v="1.7902792344479299"/>
    <n v="0.26310899336498"/>
    <n v="720.48684200631396"/>
    <n v="1210"/>
    <s v="Fixed Single Family Units"/>
    <n v="1210"/>
    <s v="Town of Indialantic              Brevard County"/>
    <s v="Town of Indialantic"/>
    <m/>
    <m/>
    <m/>
    <n v="0"/>
    <n v="1"/>
    <n v="1.7902792344479299"/>
    <n v="0.26310899336498"/>
    <n v="720.48684200631396"/>
    <m/>
    <n v="-1"/>
    <n v="-1"/>
    <n v="-1"/>
    <n v="-1"/>
    <n v="0"/>
    <m/>
    <m/>
    <s v="North IRL B"/>
    <n v="-1"/>
    <m/>
    <m/>
    <n v="579"/>
    <x v="0"/>
    <m/>
    <x v="0"/>
    <n v="132.71029999999999"/>
    <n v="112.62923240663"/>
    <n v="757.83336578284002"/>
    <n v="0.58433644929999995"/>
  </r>
  <r>
    <n v="550000"/>
    <n v="920000"/>
    <n v="920000"/>
    <x v="1"/>
    <x v="1"/>
    <s v="IR8-11"/>
    <s v="62-304.520 (6), F.A.C."/>
    <n v="0.36"/>
    <n v="0.48"/>
    <s v="Town of Indialantic"/>
    <n v="9.6346477924199994E-2"/>
    <n v="3847.42469185956"/>
    <n v="9.5601531219609299"/>
    <n v="1.40501113789097"/>
    <n v="0.92108708171697995"/>
    <n v="0.13536787458006"/>
    <n v="370.68581813926897"/>
    <n v="1210"/>
    <s v="Fixed Single Family Units"/>
    <n v="1210"/>
    <s v="Town of Indialantic              Brevard County"/>
    <s v="Town of Indialantic"/>
    <m/>
    <m/>
    <m/>
    <n v="0"/>
    <n v="1"/>
    <n v="0.92108708171697995"/>
    <n v="0.13536787458006"/>
    <n v="370.68581813926698"/>
    <m/>
    <n v="-1"/>
    <n v="-1"/>
    <n v="-1"/>
    <n v="-1"/>
    <n v="0"/>
    <m/>
    <m/>
    <s v="North IRL B"/>
    <n v="-1"/>
    <m/>
    <m/>
    <n v="579"/>
    <x v="0"/>
    <m/>
    <x v="0"/>
    <n v="132.71029999999999"/>
    <n v="82.332720178550204"/>
    <n v="389.900362963166"/>
    <n v="0.30063732209999999"/>
  </r>
  <r>
    <n v="550000"/>
    <n v="920000"/>
    <n v="920000"/>
    <x v="1"/>
    <x v="1"/>
    <s v="IR8-11"/>
    <s v="62-304.520 (6), F.A.C."/>
    <n v="0.36"/>
    <n v="0.48"/>
    <s v="Town of Indialantic"/>
    <n v="2.3927083524579999E-2"/>
    <n v="3849.0022628535298"/>
    <n v="7.8007982396440303"/>
    <n v="1.06786911679485"/>
    <n v="0.18665035103836"/>
    <n v="2.555099355087E-2"/>
    <n v="92.095398629597597"/>
    <n v="1200"/>
    <s v="Residential, Medium Density-Two-five dwellingunits per acre"/>
    <n v="1200"/>
    <s v="Town of Indialantic              Brevard County"/>
    <s v="Town of Indialantic"/>
    <m/>
    <m/>
    <m/>
    <n v="0"/>
    <n v="1"/>
    <n v="0.18665035103836"/>
    <n v="2.555099355087E-2"/>
    <n v="92.095398629598407"/>
    <m/>
    <n v="-1"/>
    <n v="-1"/>
    <n v="-1"/>
    <n v="-1"/>
    <n v="0"/>
    <m/>
    <m/>
    <s v="North IRL B"/>
    <n v="-1"/>
    <m/>
    <m/>
    <n v="579"/>
    <x v="0"/>
    <m/>
    <x v="0"/>
    <n v="132.71029999999999"/>
    <n v="52.495447271559101"/>
    <n v="96.829471630752806"/>
    <n v="7.46921319E-2"/>
  </r>
  <r>
    <n v="550000"/>
    <n v="920000"/>
    <n v="920000"/>
    <x v="1"/>
    <x v="1"/>
    <s v="IR8-11"/>
    <s v="62-304.520 (6), F.A.C."/>
    <n v="0.36"/>
    <n v="0.48"/>
    <s v="Town of Indialantic"/>
    <n v="2.2215473900030001E-2"/>
    <n v="3849.0022628535298"/>
    <n v="7.8007982396440303"/>
    <n v="1.06786911679485"/>
    <n v="0.17329842969226"/>
    <n v="2.3723218492809998E-2"/>
    <n v="85.507409311605898"/>
    <n v="1700"/>
    <s v="Institutional (Educational,religious,health and military facilities)"/>
    <n v="1700"/>
    <s v="Town of Indialantic              Brevard County"/>
    <s v="Town of Indialantic"/>
    <m/>
    <m/>
    <m/>
    <n v="0"/>
    <n v="1"/>
    <n v="0.17329842969226"/>
    <n v="2.3723218492809998E-2"/>
    <n v="135.95873612116199"/>
    <m/>
    <n v="-1"/>
    <n v="-1"/>
    <n v="-1"/>
    <n v="-1"/>
    <n v="0"/>
    <m/>
    <m/>
    <s v="North IRL B"/>
    <n v="-1"/>
    <m/>
    <m/>
    <n v="579"/>
    <x v="0"/>
    <m/>
    <x v="0"/>
    <n v="132.71029999999999"/>
    <n v="65.430806369319598"/>
    <n v="89.902833229025802"/>
    <n v="0.1102666149"/>
  </r>
  <r>
    <n v="550000"/>
    <n v="920000"/>
    <n v="920000"/>
    <x v="1"/>
    <x v="1"/>
    <s v="IR8-11"/>
    <s v="62-304.520 (6), F.A.C."/>
    <n v="0.36"/>
    <n v="0.48"/>
    <s v="Town of Indialantic"/>
    <n v="0.28435977097303"/>
    <n v="3860.0828648644501"/>
    <n v="9.5896964660027102"/>
    <n v="1.40928788458736"/>
    <n v="2.7269238907734201"/>
    <n v="0.40074478009633002"/>
    <n v="1097.65227938978"/>
    <n v="1210"/>
    <s v="Fixed Single Family Units"/>
    <n v="1210"/>
    <s v="Town of Indialantic              Brevard County"/>
    <s v="Town of Indialantic"/>
    <m/>
    <m/>
    <m/>
    <n v="0"/>
    <n v="1"/>
    <n v="2.7269238907734201"/>
    <n v="0.40074478009633002"/>
    <n v="1097.65227938978"/>
    <m/>
    <n v="-1"/>
    <n v="-1"/>
    <n v="-1"/>
    <n v="-1"/>
    <n v="0"/>
    <m/>
    <m/>
    <s v="North IRL B"/>
    <n v="-1"/>
    <m/>
    <m/>
    <n v="579"/>
    <x v="0"/>
    <m/>
    <x v="0"/>
    <n v="132.71029999999999"/>
    <n v="137.43669258801"/>
    <n v="1150.7631654344"/>
    <n v="0.89022893709999995"/>
  </r>
  <r>
    <n v="550000"/>
    <n v="920000"/>
    <n v="920000"/>
    <x v="1"/>
    <x v="1"/>
    <s v="IR8-11"/>
    <s v="62-304.520 (6), F.A.C."/>
    <n v="0.36"/>
    <n v="0.48"/>
    <s v="Town of Indialantic"/>
    <n v="0.10208637315296"/>
    <n v="3860.0828648644501"/>
    <n v="9.5896964660027102"/>
    <n v="1.40928788458736"/>
    <n v="0.97897733185197999"/>
    <n v="0.14386908886593"/>
    <n v="394.06185974390303"/>
    <n v="1210"/>
    <s v="Fixed Single Family Units"/>
    <n v="1210"/>
    <s v="Town of Indialantic              Brevard County"/>
    <s v="Town of Indialantic"/>
    <m/>
    <m/>
    <m/>
    <n v="0"/>
    <n v="1"/>
    <n v="0.97897733185197999"/>
    <n v="0.14386908886593"/>
    <n v="394.06185974390303"/>
    <m/>
    <n v="-1"/>
    <n v="-1"/>
    <n v="-1"/>
    <n v="-1"/>
    <n v="0"/>
    <m/>
    <m/>
    <s v="North IRL B"/>
    <n v="-1"/>
    <m/>
    <m/>
    <n v="579"/>
    <x v="0"/>
    <m/>
    <x v="0"/>
    <n v="132.71029999999999"/>
    <n v="84.039503479887998"/>
    <n v="413.128894833581"/>
    <n v="0.31959599329999999"/>
  </r>
  <r>
    <n v="550000"/>
    <n v="920000"/>
    <n v="920000"/>
    <x v="1"/>
    <x v="1"/>
    <s v="IR8-11"/>
    <s v="62-304.520 (6), F.A.C."/>
    <n v="0.36"/>
    <n v="0.48"/>
    <s v="Town of Indialantic"/>
    <n v="9.3061145243870005E-2"/>
    <n v="3860.0828648644501"/>
    <n v="9.5896964660027102"/>
    <n v="1.40928788458736"/>
    <n v="0.89242813566733004"/>
    <n v="0.13114994451800999"/>
    <n v="359.22373214053601"/>
    <n v="1210"/>
    <s v="Fixed Single Family Units"/>
    <n v="1210"/>
    <s v="Town of Indialantic              Brevard County"/>
    <s v="Town of Indialantic"/>
    <m/>
    <m/>
    <m/>
    <n v="0"/>
    <n v="1"/>
    <n v="0.89242813566733004"/>
    <n v="0.13114994451800999"/>
    <n v="359.22373214053698"/>
    <m/>
    <n v="-1"/>
    <n v="-1"/>
    <n v="-1"/>
    <n v="-1"/>
    <n v="0"/>
    <m/>
    <m/>
    <s v="North IRL B"/>
    <n v="-1"/>
    <m/>
    <m/>
    <n v="579"/>
    <x v="0"/>
    <m/>
    <x v="0"/>
    <n v="132.71029999999999"/>
    <n v="82.416799103023706"/>
    <n v="376.605093306068"/>
    <n v="0.29134122639999999"/>
  </r>
  <r>
    <n v="550000"/>
    <n v="920000"/>
    <n v="920000"/>
    <x v="1"/>
    <x v="1"/>
    <s v="IR8-11"/>
    <s v="62-304.520 (6), F.A.C."/>
    <n v="0.36"/>
    <n v="0.48"/>
    <s v="Town of Indialantic"/>
    <n v="0.13825616441311001"/>
    <n v="3860.0828648644501"/>
    <n v="9.5896964660027102"/>
    <n v="1.40928788458736"/>
    <n v="1.3258346512755299"/>
    <n v="0.19484273747691999"/>
    <n v="533.68025121294295"/>
    <n v="1210"/>
    <s v="Fixed Single Family Units"/>
    <n v="1210"/>
    <s v="Town of Indialantic              Brevard County"/>
    <s v="Town of Indialantic"/>
    <m/>
    <m/>
    <m/>
    <n v="0"/>
    <n v="1"/>
    <n v="1.3258346512755299"/>
    <n v="0.19484273747691999"/>
    <n v="533.68025121294295"/>
    <m/>
    <n v="-1"/>
    <n v="-1"/>
    <n v="-1"/>
    <n v="-1"/>
    <n v="0"/>
    <m/>
    <m/>
    <s v="North IRL B"/>
    <n v="-1"/>
    <m/>
    <m/>
    <n v="579"/>
    <x v="0"/>
    <m/>
    <x v="0"/>
    <n v="132.71029999999999"/>
    <n v="95.9044692600486"/>
    <n v="559.50284689160196"/>
    <n v="0.4328306985"/>
  </r>
  <r>
    <n v="550000"/>
    <n v="920000"/>
    <n v="920000"/>
    <x v="1"/>
    <x v="1"/>
    <s v="IR8-11"/>
    <s v="62-304.520 (6), F.A.C."/>
    <n v="0.36"/>
    <n v="0.48"/>
    <s v="Town of Indialantic"/>
    <n v="1.0808890257129999E-2"/>
    <n v="3855.6860419560198"/>
    <n v="9.5795152697717594"/>
    <n v="1.4078169651472401"/>
    <n v="0.10354392926753"/>
    <n v="1.5216939078409999E-2"/>
    <n v="41.675687293477502"/>
    <n v="1200"/>
    <s v="Residential, Medium Density-Two-five dwellingunits per acre"/>
    <n v="1200"/>
    <s v="Town of Indialantic              Brevard County"/>
    <s v="Town of Indialantic"/>
    <m/>
    <m/>
    <m/>
    <n v="0"/>
    <n v="1"/>
    <n v="0.10354392926753"/>
    <n v="1.5216939078409999E-2"/>
    <n v="41.6756872934764"/>
    <m/>
    <n v="-1"/>
    <n v="-1"/>
    <n v="-1"/>
    <n v="-1"/>
    <n v="0"/>
    <m/>
    <m/>
    <s v="North IRL B"/>
    <n v="-1"/>
    <m/>
    <m/>
    <n v="579"/>
    <x v="0"/>
    <m/>
    <x v="0"/>
    <n v="132.71029999999999"/>
    <n v="37.6270896410822"/>
    <n v="43.7420269561106"/>
    <n v="3.3800232999999999E-2"/>
  </r>
  <r>
    <n v="550000"/>
    <n v="920000"/>
    <n v="920000"/>
    <x v="1"/>
    <x v="1"/>
    <s v="IR8-11"/>
    <s v="62-304.520 (6), F.A.C."/>
    <n v="0.36"/>
    <n v="0.48"/>
    <s v="Town of Indialantic"/>
    <n v="2.57051655571E-2"/>
    <n v="3855.6860419560198"/>
    <n v="9.5795152697717594"/>
    <n v="1.4078169651472401"/>
    <n v="0.24624302596632999"/>
    <n v="3.6188168163210001E-2"/>
    <n v="99.111048044713897"/>
    <n v="1210"/>
    <s v="Fixed Single Family Units"/>
    <n v="1210"/>
    <s v="Town of Indialantic              Brevard County"/>
    <s v="Town of Indialantic"/>
    <m/>
    <m/>
    <m/>
    <n v="0"/>
    <n v="1"/>
    <n v="0.24624302596632999"/>
    <n v="3.6188168163210001E-2"/>
    <n v="99.111048044713499"/>
    <m/>
    <n v="-1"/>
    <n v="-1"/>
    <n v="-1"/>
    <n v="-1"/>
    <n v="0"/>
    <m/>
    <m/>
    <s v="North IRL B"/>
    <n v="-1"/>
    <m/>
    <m/>
    <n v="579"/>
    <x v="0"/>
    <m/>
    <x v="0"/>
    <n v="132.71029999999999"/>
    <n v="60.153121800123998"/>
    <n v="104.02511432364101"/>
    <n v="8.0382034099999999E-2"/>
  </r>
  <r>
    <n v="550000"/>
    <n v="920000"/>
    <n v="920000"/>
    <x v="1"/>
    <x v="1"/>
    <s v="IR8-11"/>
    <s v="62-304.520 (6), F.A.C."/>
    <n v="0.36"/>
    <n v="0.48"/>
    <s v="Town of Indialantic"/>
    <n v="0.16442880181795"/>
    <n v="3855.6860419560198"/>
    <n v="9.5795152697717594"/>
    <n v="1.4078169651472401"/>
    <n v="1.57514821780537"/>
    <n v="0.23148565675815"/>
    <n v="633.98583606504201"/>
    <n v="1210"/>
    <s v="Fixed Single Family Units"/>
    <n v="1210"/>
    <s v="Town of Indialantic              Brevard County"/>
    <s v="Town of Indialantic"/>
    <m/>
    <m/>
    <m/>
    <n v="0"/>
    <n v="1"/>
    <n v="1.57514821780537"/>
    <n v="0.23148565675815"/>
    <n v="633.98583606504201"/>
    <m/>
    <n v="-1"/>
    <n v="-1"/>
    <n v="-1"/>
    <n v="-1"/>
    <n v="0"/>
    <m/>
    <m/>
    <s v="North IRL B"/>
    <n v="-1"/>
    <m/>
    <m/>
    <n v="579"/>
    <x v="0"/>
    <m/>
    <x v="0"/>
    <n v="132.71029999999999"/>
    <n v="113.832759006496"/>
    <n v="665.41975266452903"/>
    <n v="0.51418153779999998"/>
  </r>
  <r>
    <n v="550000"/>
    <n v="920000"/>
    <n v="920000"/>
    <x v="1"/>
    <x v="1"/>
    <s v="IR8-11"/>
    <s v="62-304.520 (6), F.A.C."/>
    <n v="0.36"/>
    <n v="0.48"/>
    <s v="Town of Indialantic"/>
    <n v="0.10928153352519"/>
    <n v="3855.6860419560198"/>
    <n v="9.5795152697717594"/>
    <n v="1.4078169651472401"/>
    <n v="1.0468641191086601"/>
    <n v="0.15384839687407001"/>
    <n v="421.35528345663602"/>
    <n v="1210"/>
    <s v="Fixed Single Family Units"/>
    <n v="1210"/>
    <s v="Town of Indialantic              Brevard County"/>
    <s v="Town of Indialantic"/>
    <m/>
    <m/>
    <m/>
    <n v="0"/>
    <n v="1"/>
    <n v="1.0468641191086601"/>
    <n v="0.15384839687407001"/>
    <n v="421.35528345663602"/>
    <m/>
    <n v="-1"/>
    <n v="-1"/>
    <n v="-1"/>
    <n v="-1"/>
    <n v="0"/>
    <m/>
    <m/>
    <s v="North IRL B"/>
    <n v="-1"/>
    <m/>
    <m/>
    <n v="579"/>
    <x v="0"/>
    <m/>
    <x v="0"/>
    <n v="132.71029999999999"/>
    <n v="87.559330503045004"/>
    <n v="442.24667579614697"/>
    <n v="0.34173177900000001"/>
  </r>
  <r>
    <n v="550000"/>
    <n v="920000"/>
    <n v="920000"/>
    <x v="1"/>
    <x v="1"/>
    <s v="IR8-11"/>
    <s v="62-304.520 (6), F.A.C."/>
    <n v="0.36"/>
    <n v="0.48"/>
    <s v="Town of Indialantic"/>
    <n v="0.26004620214731"/>
    <n v="3855.6860419560198"/>
    <n v="9.5795152697717594"/>
    <n v="1.4078169651472401"/>
    <n v="2.49111656431635"/>
    <n v="0.3660974551051"/>
    <n v="1002.65651188307"/>
    <n v="1210"/>
    <s v="Fixed Single Family Units"/>
    <n v="1210"/>
    <s v="Town of Indialantic              Brevard County"/>
    <s v="Town of Indialantic"/>
    <m/>
    <m/>
    <m/>
    <n v="0"/>
    <n v="1"/>
    <n v="2.49111656431635"/>
    <n v="0.3660974551051"/>
    <n v="1002.65651188308"/>
    <m/>
    <n v="-1"/>
    <n v="-1"/>
    <n v="-1"/>
    <n v="-1"/>
    <n v="0"/>
    <m/>
    <m/>
    <s v="North IRL B"/>
    <n v="-1"/>
    <m/>
    <m/>
    <n v="579"/>
    <x v="0"/>
    <m/>
    <x v="0"/>
    <n v="132.71029999999999"/>
    <n v="129.10998727906801"/>
    <n v="1052.36964328059"/>
    <n v="0.81318451899999999"/>
  </r>
  <r>
    <n v="550000"/>
    <n v="920000"/>
    <n v="920000"/>
    <x v="1"/>
    <x v="1"/>
    <s v="IR8-11"/>
    <s v="62-304.520 (6), F.A.C."/>
    <n v="0.36"/>
    <n v="0.48"/>
    <s v="Town of Indialantic"/>
    <n v="4.7492860340189999E-2"/>
    <n v="3855.6860419560198"/>
    <n v="9.5795152697717594"/>
    <n v="1.4078169651472401"/>
    <n v="0.45495858083398999"/>
    <n v="6.686125451029E-2"/>
    <n v="183.117558706241"/>
    <n v="1210"/>
    <s v="Fixed Single Family Units"/>
    <n v="1210"/>
    <s v="Town of Indialantic              Brevard County"/>
    <s v="Town of Indialantic"/>
    <m/>
    <m/>
    <m/>
    <n v="0"/>
    <n v="1"/>
    <n v="0.45495858083398999"/>
    <n v="6.686125451029E-2"/>
    <n v="183.11755870623901"/>
    <m/>
    <n v="-1"/>
    <n v="-1"/>
    <n v="-1"/>
    <n v="-1"/>
    <n v="0"/>
    <m/>
    <m/>
    <s v="North IRL B"/>
    <n v="-1"/>
    <m/>
    <m/>
    <n v="579"/>
    <x v="0"/>
    <m/>
    <x v="0"/>
    <n v="132.71029999999999"/>
    <n v="65.596071075304494"/>
    <n v="192.196786885846"/>
    <n v="0.14851383509999999"/>
  </r>
  <r>
    <n v="550000"/>
    <n v="920000"/>
    <n v="920000"/>
    <x v="1"/>
    <x v="1"/>
    <s v="IR8-11"/>
    <s v="62-304.520 (6), F.A.C."/>
    <n v="0.36"/>
    <n v="0.48"/>
    <s v="Town of Indialantic"/>
    <n v="0.16963920503589"/>
    <n v="3855.3464398563201"/>
    <n v="9.5785915898830503"/>
    <n v="1.4076784951582999"/>
    <n v="1.62490466267122"/>
    <n v="0.23879746086476999"/>
    <n v="654.01790519517499"/>
    <n v="1200"/>
    <s v="Residential, Medium Density-Two-five dwellingunits per acre"/>
    <n v="1200"/>
    <s v="Town of Indialantic              Brevard County"/>
    <s v="Town of Indialantic"/>
    <m/>
    <m/>
    <m/>
    <n v="0"/>
    <n v="1"/>
    <n v="1.62490466267122"/>
    <n v="0.23879746086476999"/>
    <n v="654.01790519517499"/>
    <m/>
    <n v="-1"/>
    <n v="-1"/>
    <n v="-1"/>
    <n v="-1"/>
    <n v="0"/>
    <m/>
    <m/>
    <s v="North IRL B"/>
    <n v="-1"/>
    <m/>
    <m/>
    <n v="579"/>
    <x v="0"/>
    <m/>
    <x v="0"/>
    <n v="132.71029999999999"/>
    <n v="127.815811232687"/>
    <n v="686.50550639032303"/>
    <n v="0.53042814699999996"/>
  </r>
  <r>
    <n v="550000"/>
    <n v="920000"/>
    <n v="920000"/>
    <x v="1"/>
    <x v="1"/>
    <s v="IR8-11"/>
    <s v="62-304.520 (6), F.A.C."/>
    <n v="0.36"/>
    <n v="0.48"/>
    <s v="Town of Indialantic"/>
    <n v="1.1619919954199999E-3"/>
    <n v="3855.3464398563201"/>
    <n v="9.5785915898830503"/>
    <n v="1.4076784951582999"/>
    <n v="1.1130246754910001E-2"/>
    <n v="1.6357111435100001E-3"/>
    <n v="4.4798817027148798"/>
    <n v="1210"/>
    <s v="Fixed Single Family Units"/>
    <n v="1210"/>
    <s v="Town of Indialantic              Brevard County"/>
    <s v="Town of Indialantic"/>
    <m/>
    <m/>
    <m/>
    <n v="0"/>
    <n v="1"/>
    <n v="1.1130246754910001E-2"/>
    <n v="1.6357111435100001E-3"/>
    <n v="4.4798817027140698"/>
    <m/>
    <n v="-1"/>
    <n v="-1"/>
    <n v="-1"/>
    <n v="-1"/>
    <n v="0"/>
    <m/>
    <m/>
    <s v="North IRL B"/>
    <n v="-1"/>
    <m/>
    <m/>
    <n v="579"/>
    <x v="0"/>
    <m/>
    <x v="0"/>
    <n v="132.71029999999999"/>
    <n v="12.222089557751399"/>
    <n v="4.7024147694743599"/>
    <n v="3.6333185000000001E-3"/>
  </r>
  <r>
    <n v="550000"/>
    <n v="920000"/>
    <n v="920000"/>
    <x v="1"/>
    <x v="1"/>
    <s v="IR8-11"/>
    <s v="62-304.520 (6), F.A.C."/>
    <n v="0.36"/>
    <n v="0.48"/>
    <s v="Town of Indialantic"/>
    <n v="3.1488054931199999E-3"/>
    <n v="3855.3464398563201"/>
    <n v="9.5785915898830503"/>
    <n v="1.4076784951582999"/>
    <n v="3.016112181464E-2"/>
    <n v="4.4325057781099998E-3"/>
    <n v="12.139736047727199"/>
    <n v="1210"/>
    <s v="Fixed Single Family Units"/>
    <n v="1210"/>
    <s v="Town of Indialantic              Brevard County"/>
    <s v="Town of Indialantic"/>
    <m/>
    <m/>
    <m/>
    <n v="0"/>
    <n v="1"/>
    <n v="3.016112181464E-2"/>
    <n v="4.4325057781099998E-3"/>
    <n v="12.139736047726601"/>
    <m/>
    <n v="-1"/>
    <n v="-1"/>
    <n v="-1"/>
    <n v="-1"/>
    <n v="0"/>
    <m/>
    <m/>
    <s v="North IRL B"/>
    <n v="-1"/>
    <m/>
    <m/>
    <n v="579"/>
    <x v="0"/>
    <m/>
    <x v="0"/>
    <n v="132.71029999999999"/>
    <n v="20.599426381436601"/>
    <n v="12.742763732748699"/>
    <n v="9.8456901999999999E-3"/>
  </r>
  <r>
    <n v="550000"/>
    <n v="920000"/>
    <n v="920000"/>
    <x v="1"/>
    <x v="1"/>
    <s v="IR8-11"/>
    <s v="62-304.520 (6), F.A.C."/>
    <n v="0.36"/>
    <n v="0.48"/>
    <s v="Town of Indialantic"/>
    <n v="0.22757988366241"/>
    <n v="3855.3464398563201"/>
    <n v="9.5785915898830503"/>
    <n v="1.4076784951582999"/>
    <n v="2.1798947596753999"/>
    <n v="0.32035930816220998"/>
    <n v="877.39929426082006"/>
    <n v="1210"/>
    <s v="Fixed Single Family Units"/>
    <n v="1210"/>
    <s v="Town of Indialantic              Brevard County"/>
    <s v="Town of Indialantic"/>
    <m/>
    <m/>
    <m/>
    <n v="0"/>
    <n v="1"/>
    <n v="2.1798947596753999"/>
    <n v="0.32035930816220998"/>
    <n v="877.39929426082006"/>
    <m/>
    <n v="-1"/>
    <n v="-1"/>
    <n v="-1"/>
    <n v="-1"/>
    <n v="0"/>
    <m/>
    <m/>
    <s v="North IRL B"/>
    <n v="-1"/>
    <m/>
    <m/>
    <n v="579"/>
    <x v="0"/>
    <m/>
    <x v="0"/>
    <n v="132.71029999999999"/>
    <n v="121.739406123425"/>
    <n v="920.98311380830103"/>
    <n v="0.71159715670000001"/>
  </r>
  <r>
    <n v="550000"/>
    <n v="920000"/>
    <n v="920000"/>
    <x v="1"/>
    <x v="1"/>
    <s v="IR8-11"/>
    <s v="62-304.520 (6), F.A.C."/>
    <n v="0.36"/>
    <n v="0.48"/>
    <s v="Town of Indialantic"/>
    <n v="0.20300420267402999"/>
    <n v="3855.3464398563201"/>
    <n v="9.5785915898830503"/>
    <n v="1.4076784951582999"/>
    <n v="1.9444943484444499"/>
    <n v="0.28576465053099998"/>
    <n v="782.65153005522404"/>
    <n v="1210"/>
    <s v="Fixed Single Family Units"/>
    <n v="1210"/>
    <s v="Town of Indialantic              Brevard County"/>
    <s v="Town of Indialantic"/>
    <m/>
    <m/>
    <m/>
    <n v="0"/>
    <n v="1"/>
    <n v="1.9444943484444499"/>
    <n v="0.28576465053099998"/>
    <n v="782.65153005522404"/>
    <m/>
    <n v="-1"/>
    <n v="-1"/>
    <n v="-1"/>
    <n v="-1"/>
    <n v="0"/>
    <m/>
    <m/>
    <s v="North IRL B"/>
    <n v="-1"/>
    <m/>
    <m/>
    <n v="579"/>
    <x v="0"/>
    <m/>
    <x v="0"/>
    <n v="132.71029999999999"/>
    <n v="121.860505383939"/>
    <n v="821.52886136562199"/>
    <n v="0.63475387679999995"/>
  </r>
  <r>
    <n v="550000"/>
    <n v="920000"/>
    <n v="920000"/>
    <x v="1"/>
    <x v="1"/>
    <s v="IR8-11"/>
    <s v="62-304.520 (6), F.A.C."/>
    <n v="0.36"/>
    <n v="0.48"/>
    <s v="Town of Indialantic"/>
    <n v="1.322936476098E-2"/>
    <n v="3855.3464398563201"/>
    <n v="9.5785915898830503"/>
    <n v="1.4076784951582999"/>
    <n v="0.12671868203906"/>
    <n v="1.862269227864E-2"/>
    <n v="51.003784332824203"/>
    <n v="1210"/>
    <s v="Fixed Single Family Units"/>
    <n v="1210"/>
    <s v="Town of Indialantic              Brevard County"/>
    <s v="Town of Indialantic"/>
    <m/>
    <m/>
    <m/>
    <n v="0"/>
    <n v="1"/>
    <n v="0.12671868203906"/>
    <n v="1.862269227864E-2"/>
    <n v="51.003784332825397"/>
    <m/>
    <n v="-1"/>
    <n v="-1"/>
    <n v="-1"/>
    <n v="-1"/>
    <n v="0"/>
    <m/>
    <m/>
    <s v="North IRL B"/>
    <n v="-1"/>
    <m/>
    <m/>
    <n v="579"/>
    <x v="0"/>
    <m/>
    <x v="0"/>
    <n v="132.71029999999999"/>
    <n v="41.716038077332897"/>
    <n v="53.537339747265399"/>
    <n v="4.1365599599999997E-2"/>
  </r>
  <r>
    <n v="550000"/>
    <n v="920000"/>
    <n v="920000"/>
    <x v="1"/>
    <x v="1"/>
    <s v="IR8-11"/>
    <s v="62-304.520 (6), F.A.C."/>
    <n v="0.36"/>
    <n v="0.48"/>
    <s v="Town of Indialantic"/>
    <n v="2.5309394779930001E-2"/>
    <n v="3953.55423701053"/>
    <n v="10.4170036255484"/>
    <n v="1.4066543137758301"/>
    <n v="0.26364805718306"/>
    <n v="3.560156934625E-2"/>
    <n v="100.06206496839999"/>
    <n v="1400"/>
    <s v="Commercial and Services"/>
    <n v="1400"/>
    <s v="Town of Indialantic              Brevard County"/>
    <s v="Town of Indialantic"/>
    <m/>
    <m/>
    <m/>
    <n v="0"/>
    <n v="1"/>
    <n v="0.26364805718306"/>
    <n v="3.560156934625E-2"/>
    <n v="109.025604876743"/>
    <m/>
    <n v="-1"/>
    <n v="-1"/>
    <n v="-1"/>
    <n v="-1"/>
    <n v="0"/>
    <m/>
    <m/>
    <s v="North IRL B"/>
    <n v="-1"/>
    <m/>
    <m/>
    <n v="579"/>
    <x v="0"/>
    <m/>
    <x v="0"/>
    <n v="132.71029999999999"/>
    <n v="43.693458919224703"/>
    <n v="102.42348681225501"/>
    <n v="8.8423037199999999E-2"/>
  </r>
  <r>
    <n v="550000"/>
    <n v="920000"/>
    <n v="920000"/>
    <x v="1"/>
    <x v="1"/>
    <s v="IR8-11"/>
    <s v="62-304.520 (6), F.A.C."/>
    <n v="0.36"/>
    <n v="0.48"/>
    <s v="Town of Indialantic"/>
    <n v="2.97585245975E-3"/>
    <n v="3953.55423701053"/>
    <n v="10.4170036255484"/>
    <n v="1.4066543137758301"/>
    <n v="3.099946586239E-2"/>
    <n v="4.1859956996700004E-3"/>
    <n v="11.7651941009944"/>
    <n v="1200"/>
    <s v="Residential, Medium Density-Two-five dwellingunits per acre"/>
    <n v="1200"/>
    <s v="Town of Indialantic              Brevard County"/>
    <s v="Town of Indialantic"/>
    <m/>
    <m/>
    <m/>
    <n v="0"/>
    <n v="1"/>
    <n v="3.099946586239E-2"/>
    <n v="4.1859956996700004E-3"/>
    <n v="15.2919407699159"/>
    <m/>
    <n v="-1"/>
    <n v="-1"/>
    <n v="-1"/>
    <n v="-1"/>
    <n v="0"/>
    <m/>
    <m/>
    <s v="North IRL B"/>
    <n v="-1"/>
    <m/>
    <m/>
    <n v="579"/>
    <x v="0"/>
    <m/>
    <x v="0"/>
    <n v="132.71029999999999"/>
    <n v="16.075857918489799"/>
    <n v="12.042847638887199"/>
    <n v="1.2402222799999999E-2"/>
  </r>
  <r>
    <n v="550000"/>
    <n v="920000"/>
    <n v="920000"/>
    <x v="1"/>
    <x v="1"/>
    <s v="IR8-11"/>
    <s v="62-304.520 (6), F.A.C."/>
    <n v="0.36"/>
    <n v="0.48"/>
    <s v="Town of Indialantic"/>
    <n v="2.1946044505999999E-4"/>
    <n v="3953.55423701053"/>
    <n v="10.4170036255484"/>
    <n v="1.4066543137758301"/>
    <n v="2.2861202519099998E-3"/>
    <n v="3.0870498175000001E-4"/>
    <n v="0.86764877244689997"/>
    <n v="1410"/>
    <s v="Retail Sales and Services"/>
    <n v="1410"/>
    <s v="Town of Indialantic              Brevard County"/>
    <s v="Town of Indialantic"/>
    <m/>
    <m/>
    <m/>
    <n v="0"/>
    <n v="1"/>
    <n v="2.2861202519099998E-3"/>
    <n v="3.0870498175000001E-4"/>
    <n v="2.5049107201743501"/>
    <m/>
    <n v="-1"/>
    <n v="-1"/>
    <n v="-1"/>
    <n v="-1"/>
    <n v="0"/>
    <m/>
    <m/>
    <s v="North IRL B"/>
    <n v="-1"/>
    <m/>
    <m/>
    <n v="579"/>
    <x v="0"/>
    <m/>
    <x v="0"/>
    <n v="132.71029999999999"/>
    <n v="5.04921901512893"/>
    <n v="0.88812491157955997"/>
    <n v="2.0315578000000001E-3"/>
  </r>
  <r>
    <n v="550000"/>
    <n v="920000"/>
    <n v="920000"/>
    <x v="1"/>
    <x v="1"/>
    <s v="IR8-11"/>
    <s v="62-304.520 (6), F.A.C."/>
    <n v="0.36"/>
    <n v="0.48"/>
    <s v="Town of Indialantic"/>
    <n v="8.7105115899930002E-2"/>
    <n v="3953.55423701053"/>
    <n v="10.4170036255484"/>
    <n v="1.4066543137758301"/>
    <n v="0.90737430813342002"/>
    <n v="0.12252678703258001"/>
    <n v="344.37480003147698"/>
    <n v="1410"/>
    <s v="Retail Sales and Services"/>
    <n v="1410"/>
    <s v="Town of Indialantic              Brevard County"/>
    <s v="Town of Indialantic"/>
    <m/>
    <m/>
    <m/>
    <n v="0"/>
    <n v="1"/>
    <n v="0.90737430813342002"/>
    <n v="0.12252678703258001"/>
    <n v="361.63642967503301"/>
    <m/>
    <n v="-1"/>
    <n v="-1"/>
    <n v="-1"/>
    <n v="-1"/>
    <n v="0"/>
    <m/>
    <m/>
    <s v="North IRL B"/>
    <n v="-1"/>
    <m/>
    <m/>
    <n v="579"/>
    <x v="0"/>
    <m/>
    <x v="0"/>
    <n v="132.71029999999999"/>
    <n v="80.006013760607701"/>
    <n v="352.50189770354399"/>
    <n v="0.29329799649999999"/>
  </r>
  <r>
    <n v="550000"/>
    <n v="920000"/>
    <n v="920000"/>
    <x v="1"/>
    <x v="1"/>
    <s v="IR8-11"/>
    <s v="62-304.520 (6), F.A.C."/>
    <n v="0.36"/>
    <n v="0.48"/>
    <s v="Town of Indialantic"/>
    <n v="0.23885888399286001"/>
    <n v="3855.3464395690798"/>
    <n v="9.57859158916939"/>
    <n v="1.40767849505342"/>
    <n v="2.28793169721239"/>
    <n v="0.33623651434920998"/>
    <n v="920.88374796131598"/>
    <n v="1200"/>
    <s v="Residential, Medium Density-Two-five dwellingunits per acre"/>
    <n v="1200"/>
    <s v="Town of Indialantic              Brevard County"/>
    <s v="Town of Indialantic"/>
    <m/>
    <m/>
    <m/>
    <n v="0"/>
    <n v="1"/>
    <n v="2.28793169721239"/>
    <n v="0.33623651434920998"/>
    <n v="920.88374796131598"/>
    <m/>
    <n v="-1"/>
    <n v="-1"/>
    <n v="-1"/>
    <n v="-1"/>
    <n v="0"/>
    <m/>
    <m/>
    <s v="North IRL B"/>
    <n v="-1"/>
    <m/>
    <m/>
    <n v="579"/>
    <x v="0"/>
    <m/>
    <x v="0"/>
    <n v="132.71029999999999"/>
    <n v="245.163051949665"/>
    <n v="966.62760873380103"/>
    <n v="0.74686435360000003"/>
  </r>
  <r>
    <n v="550000"/>
    <n v="920000"/>
    <n v="920000"/>
    <x v="1"/>
    <x v="1"/>
    <s v="IR8-11"/>
    <s v="62-304.520 (6), F.A.C."/>
    <n v="0.36"/>
    <n v="0.48"/>
    <s v="Town of Indialantic"/>
    <n v="4.8589213417769998E-2"/>
    <n v="3855.3464395690798"/>
    <n v="9.57859158916939"/>
    <n v="1.40767849505342"/>
    <n v="0.46541623096785001"/>
    <n v="6.8397990819760002E-2"/>
    <n v="187.32825095168101"/>
    <n v="1210"/>
    <s v="Fixed Single Family Units"/>
    <n v="1210"/>
    <s v="Town of Indialantic              Brevard County"/>
    <s v="Town of Indialantic"/>
    <m/>
    <m/>
    <m/>
    <n v="0"/>
    <n v="1"/>
    <n v="0.46541623096785001"/>
    <n v="6.8397990819760002E-2"/>
    <n v="187.328250951679"/>
    <m/>
    <n v="-1"/>
    <n v="-1"/>
    <n v="-1"/>
    <n v="-1"/>
    <n v="0"/>
    <m/>
    <m/>
    <s v="North IRL B"/>
    <n v="-1"/>
    <m/>
    <m/>
    <n v="579"/>
    <x v="0"/>
    <m/>
    <x v="0"/>
    <n v="132.71029999999999"/>
    <n v="58.045039546366098"/>
    <n v="196.633570379085"/>
    <n v="0.1519288329"/>
  </r>
  <r>
    <n v="550000"/>
    <n v="920000"/>
    <n v="920000"/>
    <x v="1"/>
    <x v="1"/>
    <s v="IR8-11"/>
    <s v="62-304.520 (6), F.A.C."/>
    <n v="0.36"/>
    <n v="0.48"/>
    <s v="Town of Indialantic"/>
    <n v="0.1538388124243"/>
    <n v="3855.3464395690798"/>
    <n v="9.57859158916939"/>
    <n v="1.40767849505342"/>
    <n v="1.47355915477526"/>
    <n v="0.21655558795425001"/>
    <n v="593.101917747583"/>
    <n v="1210"/>
    <s v="Fixed Single Family Units"/>
    <n v="1210"/>
    <s v="Town of Indialantic              Brevard County"/>
    <s v="Town of Indialantic"/>
    <m/>
    <m/>
    <m/>
    <n v="0"/>
    <n v="1"/>
    <n v="1.47355915477526"/>
    <n v="0.21655558795425001"/>
    <n v="593.101917747583"/>
    <m/>
    <n v="-1"/>
    <n v="-1"/>
    <n v="-1"/>
    <n v="-1"/>
    <n v="0"/>
    <m/>
    <m/>
    <s v="North IRL B"/>
    <n v="-1"/>
    <m/>
    <m/>
    <n v="579"/>
    <x v="0"/>
    <m/>
    <x v="0"/>
    <n v="132.71029999999999"/>
    <n v="102.04437197351299"/>
    <n v="622.56358607368998"/>
    <n v="0.48102345320000001"/>
  </r>
  <r>
    <n v="550000"/>
    <n v="920000"/>
    <n v="920000"/>
    <x v="1"/>
    <x v="1"/>
    <s v="IR8-11"/>
    <s v="62-304.520 (6), F.A.C."/>
    <n v="0.36"/>
    <n v="0.48"/>
    <s v="Town of Indialantic"/>
    <n v="1.7870803416199999E-2"/>
    <n v="3855.3464395690798"/>
    <n v="9.57859158916939"/>
    <n v="1.40767849505342"/>
    <n v="0.17117712729415999"/>
    <n v="2.515634565831E-2"/>
    <n v="68.898138322904799"/>
    <n v="1210"/>
    <s v="Fixed Single Family Units"/>
    <n v="1210"/>
    <s v="Town of Indialantic              Brevard County"/>
    <s v="Town of Indialantic"/>
    <m/>
    <m/>
    <m/>
    <n v="0"/>
    <n v="1"/>
    <n v="0.17117712729415999"/>
    <n v="2.515634565831E-2"/>
    <n v="68.898138322906405"/>
    <m/>
    <n v="-1"/>
    <n v="-1"/>
    <n v="-1"/>
    <n v="-1"/>
    <n v="0"/>
    <m/>
    <m/>
    <s v="North IRL B"/>
    <n v="-1"/>
    <m/>
    <m/>
    <n v="579"/>
    <x v="0"/>
    <m/>
    <x v="0"/>
    <n v="132.71029999999999"/>
    <n v="49.708857675973299"/>
    <n v="72.320575578318795"/>
    <n v="5.5878457700000002E-2"/>
  </r>
  <r>
    <n v="550000"/>
    <n v="920000"/>
    <n v="920000"/>
    <x v="1"/>
    <x v="1"/>
    <s v="IR8-11"/>
    <s v="62-304.520 (6), F.A.C."/>
    <n v="0.36"/>
    <n v="0.48"/>
    <s v="Town of Indialantic"/>
    <n v="0.15860574037073999"/>
    <n v="3855.3464395690798"/>
    <n v="9.57859158916939"/>
    <n v="1.40767849505342"/>
    <n v="1.51921961070916"/>
    <n v="0.22326588991190999"/>
    <n v="611.48007643355402"/>
    <n v="1210"/>
    <s v="Fixed Single Family Units"/>
    <n v="1210"/>
    <s v="Town of Indialantic              Brevard County"/>
    <s v="Town of Indialantic"/>
    <m/>
    <m/>
    <m/>
    <n v="0"/>
    <n v="1"/>
    <n v="1.51921961070916"/>
    <n v="0.22326588991190999"/>
    <n v="611.48007643355402"/>
    <m/>
    <n v="-1"/>
    <n v="-1"/>
    <n v="-1"/>
    <n v="-1"/>
    <n v="0"/>
    <m/>
    <m/>
    <s v="North IRL B"/>
    <n v="-1"/>
    <m/>
    <m/>
    <n v="579"/>
    <x v="0"/>
    <m/>
    <x v="0"/>
    <n v="132.71029999999999"/>
    <n v="128.98929984916799"/>
    <n v="641.85465904883995"/>
    <n v="0.4959286913"/>
  </r>
  <r>
    <n v="550000"/>
    <n v="920000"/>
    <n v="920000"/>
    <x v="1"/>
    <x v="1"/>
    <s v="IR8-11"/>
    <s v="62-304.520 (6), F.A.C."/>
    <n v="0.36"/>
    <n v="0.48"/>
    <s v="Town of Indialantic"/>
    <n v="0.17151311029404001"/>
    <n v="3863.0404146064202"/>
    <n v="9.5931970436173497"/>
    <n v="1.4096391920889699"/>
    <n v="1.6453590626143999"/>
    <n v="0.24177160222755001"/>
    <n v="662.56207670072502"/>
    <n v="1200"/>
    <s v="Residential, Medium Density-Two-five dwellingunits per acre"/>
    <n v="1200"/>
    <s v="Town of Indialantic              Brevard County"/>
    <s v="Town of Indialantic"/>
    <m/>
    <m/>
    <m/>
    <n v="0"/>
    <n v="1"/>
    <n v="1.6453590626143999"/>
    <n v="0.24177160222755001"/>
    <n v="699.64963604892205"/>
    <m/>
    <n v="-1"/>
    <n v="-1"/>
    <n v="-1"/>
    <n v="-1"/>
    <n v="0"/>
    <m/>
    <m/>
    <s v="North IRL B"/>
    <n v="-1"/>
    <m/>
    <m/>
    <n v="579"/>
    <x v="0"/>
    <m/>
    <x v="0"/>
    <n v="132.71029999999999"/>
    <n v="132.69050317299099"/>
    <n v="694.08893191923403"/>
    <n v="0.56743684999999999"/>
  </r>
  <r>
    <n v="550000"/>
    <n v="920000"/>
    <n v="920000"/>
    <x v="1"/>
    <x v="1"/>
    <s v="IR8-11"/>
    <s v="62-304.520 (6), F.A.C."/>
    <n v="0.36"/>
    <n v="0.48"/>
    <s v="Town of Indialantic"/>
    <n v="6.7274008489999997E-5"/>
    <n v="3863.0404146064202"/>
    <n v="9.5931970436173497"/>
    <n v="1.4096391920889699"/>
    <n v="6.4537281936999998E-4"/>
    <n v="9.4832078970000003E-5"/>
    <n v="0.25988221365717001"/>
    <n v="1210"/>
    <s v="Fixed Single Family Units"/>
    <n v="1210"/>
    <s v="Town of Indialantic              Brevard County"/>
    <s v="Town of Indialantic"/>
    <m/>
    <m/>
    <m/>
    <n v="0"/>
    <n v="1"/>
    <n v="6.4537281936999998E-4"/>
    <n v="9.4832078970000003E-5"/>
    <n v="0.25988221365907999"/>
    <m/>
    <n v="-1"/>
    <n v="-1"/>
    <n v="-1"/>
    <n v="-1"/>
    <n v="0"/>
    <m/>
    <m/>
    <s v="North IRL B"/>
    <n v="-1"/>
    <m/>
    <m/>
    <n v="579"/>
    <x v="0"/>
    <m/>
    <x v="0"/>
    <n v="132.71029999999999"/>
    <n v="2.67121922206768"/>
    <n v="0.27224825332843999"/>
    <n v="2.1077229999999999E-4"/>
  </r>
  <r>
    <n v="550000"/>
    <n v="920000"/>
    <n v="920000"/>
    <x v="1"/>
    <x v="1"/>
    <s v="IR8-11"/>
    <s v="62-304.520 (6), F.A.C."/>
    <n v="0.36"/>
    <n v="0.48"/>
    <s v="Town of Indialantic"/>
    <n v="7.1237458489999999E-6"/>
    <n v="3863.0404146064202"/>
    <n v="9.5931970436173497"/>
    <n v="1.4096391920889699"/>
    <n v="6.8339497609999996E-5"/>
    <n v="1.004191134E-5"/>
    <n v="2.7519318118069999E-2"/>
    <n v="1210"/>
    <s v="Fixed Single Family Units"/>
    <n v="1210"/>
    <s v="Town of Indialantic              Brevard County"/>
    <s v="Town of Indialantic"/>
    <m/>
    <m/>
    <m/>
    <n v="0"/>
    <n v="1"/>
    <n v="6.8339497609999996E-5"/>
    <n v="1.004191134E-5"/>
    <n v="251.620098392611"/>
    <m/>
    <n v="-1"/>
    <n v="-1"/>
    <n v="-1"/>
    <n v="-1"/>
    <n v="0"/>
    <m/>
    <m/>
    <s v="North IRL B"/>
    <n v="-1"/>
    <m/>
    <m/>
    <n v="579"/>
    <x v="0"/>
    <m/>
    <x v="0"/>
    <n v="132.71029999999999"/>
    <n v="1.31125053581554"/>
    <n v="2.8828776639870001E-2"/>
    <n v="0.20407145039999999"/>
  </r>
  <r>
    <n v="550000"/>
    <n v="920000"/>
    <n v="920000"/>
    <x v="1"/>
    <x v="1"/>
    <s v="IR8-11"/>
    <s v="62-304.520 (6), F.A.C."/>
    <n v="0.36"/>
    <n v="0.48"/>
    <s v="Town of Indialantic"/>
    <n v="1.05358438896E-3"/>
    <n v="3863.0404146064202"/>
    <n v="9.5931970436173497"/>
    <n v="1.4096391920889699"/>
    <n v="1.0107242645419999E-2"/>
    <n v="1.4851738468500001E-3"/>
    <n v="4.07003907477021"/>
    <n v="1210"/>
    <s v="Fixed Single Family Units"/>
    <n v="1210"/>
    <s v="Town of Indialantic              Brevard County"/>
    <s v="Town of Indialantic"/>
    <m/>
    <m/>
    <m/>
    <n v="0"/>
    <n v="1"/>
    <n v="1.0107242645419999E-2"/>
    <n v="1.4851738468500001E-3"/>
    <n v="1414.8203749453301"/>
    <m/>
    <n v="-1"/>
    <n v="-1"/>
    <n v="-1"/>
    <n v="-1"/>
    <n v="0"/>
    <m/>
    <m/>
    <s v="North IRL B"/>
    <n v="-1"/>
    <m/>
    <m/>
    <n v="579"/>
    <x v="0"/>
    <m/>
    <x v="0"/>
    <n v="132.71029999999999"/>
    <n v="30.994202203830099"/>
    <n v="4.2637047510214403"/>
    <n v="1.1474617802"/>
  </r>
  <r>
    <n v="550000"/>
    <n v="920000"/>
    <n v="920000"/>
    <x v="1"/>
    <x v="1"/>
    <s v="IR8-11"/>
    <s v="62-304.520 (6), F.A.C."/>
    <n v="0.36"/>
    <n v="0.48"/>
    <s v="Town of Indialantic"/>
    <n v="8.9529581606000001E-4"/>
    <n v="3936.2372382793101"/>
    <n v="9.6334741287995698"/>
    <n v="1.2745182964826201"/>
    <n v="8.6248090816300003E-3"/>
    <n v="1.1410708983299999E-3"/>
    <n v="3.52409673045103"/>
    <n v="1400"/>
    <s v="Commercial and Services"/>
    <n v="1400"/>
    <s v="Town of Indialantic              Brevard County"/>
    <s v="Town of Indialantic"/>
    <m/>
    <m/>
    <m/>
    <n v="0"/>
    <n v="1"/>
    <n v="8.6248090816300003E-3"/>
    <n v="1.1410708983299999E-3"/>
    <n v="3.5240967304508199"/>
    <m/>
    <n v="-1"/>
    <n v="-1"/>
    <n v="-1"/>
    <n v="-1"/>
    <n v="0"/>
    <m/>
    <m/>
    <s v="North IRL B"/>
    <n v="-1"/>
    <m/>
    <m/>
    <n v="579"/>
    <x v="0"/>
    <m/>
    <x v="0"/>
    <n v="132.71029999999999"/>
    <n v="43.904492670172097"/>
    <n v="3.6231336231700402"/>
    <n v="2.8581482000000001E-3"/>
  </r>
  <r>
    <n v="550000"/>
    <n v="920000"/>
    <n v="920000"/>
    <x v="1"/>
    <x v="1"/>
    <s v="IR8-11"/>
    <s v="62-304.520 (6), F.A.C."/>
    <n v="0.36"/>
    <n v="0.48"/>
    <s v="Town of Indialantic"/>
    <n v="2.0339266137859999E-2"/>
    <n v="3936.2372382793101"/>
    <n v="9.6334741287995698"/>
    <n v="1.2745182964826201"/>
    <n v="0.19593779413792001"/>
    <n v="2.5922766829739999E-2"/>
    <n v="80.060176771149401"/>
    <n v="8140"/>
    <s v="Roads and Highways"/>
    <n v="8140"/>
    <s v="Town of Indialantic              Brevard County"/>
    <s v="Town of Indialantic"/>
    <m/>
    <m/>
    <m/>
    <n v="0"/>
    <n v="1"/>
    <n v="0.19593779413792001"/>
    <n v="2.5922766829739999E-2"/>
    <n v="85.333371649284203"/>
    <m/>
    <n v="-1"/>
    <n v="-1"/>
    <n v="-1"/>
    <n v="-1"/>
    <n v="0"/>
    <m/>
    <m/>
    <s v="North IRL B"/>
    <n v="-1"/>
    <m/>
    <m/>
    <n v="579"/>
    <x v="0"/>
    <m/>
    <x v="0"/>
    <n v="132.71029999999999"/>
    <n v="109.25244884567999"/>
    <n v="82.310089796933894"/>
    <n v="6.9207925099999998E-2"/>
  </r>
  <r>
    <n v="550000"/>
    <n v="920000"/>
    <n v="920000"/>
    <x v="1"/>
    <x v="1"/>
    <s v="IR8-11"/>
    <s v="62-304.520 (6), F.A.C."/>
    <n v="0.36"/>
    <n v="0.48"/>
    <s v="Town of Indialantic"/>
    <n v="5.2758470169000005E-4"/>
    <n v="3936.2372382793101"/>
    <n v="9.6334741287995698"/>
    <n v="1.2745182964826201"/>
    <n v="5.0824735745199998E-3"/>
    <n v="6.7241635525E-4"/>
    <n v="2.0766985491583401"/>
    <n v="1430"/>
    <s v="Professional Services"/>
    <n v="1430"/>
    <s v="Town of Indialantic              Brevard County"/>
    <s v="Town of Indialantic"/>
    <m/>
    <m/>
    <m/>
    <n v="0"/>
    <n v="1"/>
    <n v="5.0824735745199998E-3"/>
    <n v="6.7241635525E-4"/>
    <n v="2.0766985491601102"/>
    <m/>
    <n v="-1"/>
    <n v="-1"/>
    <n v="-1"/>
    <n v="-1"/>
    <n v="0"/>
    <m/>
    <m/>
    <s v="North IRL B"/>
    <n v="-1"/>
    <m/>
    <m/>
    <n v="579"/>
    <x v="0"/>
    <m/>
    <x v="0"/>
    <n v="132.71029999999999"/>
    <n v="8.6848778311662702"/>
    <n v="2.1350595384162201"/>
    <n v="1.6842648E-3"/>
  </r>
  <r>
    <n v="550000"/>
    <n v="920000"/>
    <n v="920000"/>
    <x v="1"/>
    <x v="1"/>
    <s v="IR8-11"/>
    <s v="62-304.520 (6), F.A.C."/>
    <n v="0.36"/>
    <n v="0.48"/>
    <s v="Town of Indialantic"/>
    <n v="0.16349652323811001"/>
    <n v="3936.2372382793101"/>
    <n v="9.6334741287995698"/>
    <n v="1.2745182964826201"/>
    <n v="1.5750395267630499"/>
    <n v="0.20837931027827"/>
    <n v="643.56110309906205"/>
    <n v="1410"/>
    <s v="Retail Sales and Services"/>
    <n v="1410"/>
    <s v="Town of Indialantic              Brevard County"/>
    <s v="Town of Indialantic"/>
    <m/>
    <m/>
    <m/>
    <n v="0"/>
    <n v="1"/>
    <n v="1.5750395267630499"/>
    <n v="0.20837931027827"/>
    <n v="643.56110309906205"/>
    <m/>
    <n v="-1"/>
    <n v="-1"/>
    <n v="-1"/>
    <n v="-1"/>
    <n v="0"/>
    <m/>
    <m/>
    <s v="North IRL B"/>
    <n v="-1"/>
    <m/>
    <m/>
    <n v="579"/>
    <x v="0"/>
    <m/>
    <x v="0"/>
    <n v="132.71029999999999"/>
    <n v="119.24840245076901"/>
    <n v="661.64695510623005"/>
    <n v="0.52194736669999997"/>
  </r>
  <r>
    <n v="550000"/>
    <n v="920000"/>
    <n v="920000"/>
    <x v="1"/>
    <x v="1"/>
    <s v="IR8-11"/>
    <s v="62-304.520 (6), F.A.C."/>
    <n v="0.36"/>
    <n v="0.48"/>
    <s v="Town of Indialantic"/>
    <n v="9.4072161912699993E-3"/>
    <n v="3936.2372382793101"/>
    <n v="9.6334741287995698"/>
    <n v="1.2745182964826201"/>
    <n v="9.0624173802700006E-2"/>
    <n v="1.1989669154750001E-2"/>
    <n v="37.029034680652501"/>
    <n v="1430"/>
    <s v="Professional Services"/>
    <n v="1430"/>
    <s v="Town of Indialantic              Brevard County"/>
    <s v="Town of Indialantic"/>
    <m/>
    <m/>
    <m/>
    <n v="0"/>
    <n v="1"/>
    <n v="9.0624173802700006E-2"/>
    <n v="1.1989669154750001E-2"/>
    <n v="37.029034680651002"/>
    <m/>
    <n v="-1"/>
    <n v="-1"/>
    <n v="-1"/>
    <n v="-1"/>
    <n v="0"/>
    <m/>
    <m/>
    <s v="North IRL B"/>
    <n v="-1"/>
    <m/>
    <m/>
    <n v="579"/>
    <x v="0"/>
    <m/>
    <x v="0"/>
    <n v="132.71029999999999"/>
    <n v="25.038938201563699"/>
    <n v="38.069653260577098"/>
    <n v="3.00316583E-2"/>
  </r>
  <r>
    <n v="550000"/>
    <n v="920000"/>
    <n v="920000"/>
    <x v="1"/>
    <x v="1"/>
    <s v="IR8-11"/>
    <s v="62-304.520 (6), F.A.C."/>
    <n v="0.36"/>
    <n v="0.48"/>
    <s v="Town of Indialantic"/>
    <n v="0.25575995885462999"/>
    <n v="3850.4766354631302"/>
    <n v="9.5673638444899805"/>
    <n v="1.40605815690651"/>
    <n v="2.4469485832140401"/>
    <n v="0.35961337635761997"/>
    <n v="984.79774585677001"/>
    <n v="1200"/>
    <s v="Residential, Medium Density-Two-five dwellingunits per acre"/>
    <n v="1200"/>
    <s v="Town of Indialantic              Brevard County"/>
    <s v="Town of Indialantic"/>
    <m/>
    <m/>
    <m/>
    <n v="0"/>
    <n v="1"/>
    <n v="2.4469485832140401"/>
    <n v="0.35961337635761997"/>
    <n v="984.79774585677001"/>
    <m/>
    <n v="-1"/>
    <n v="-1"/>
    <n v="-1"/>
    <n v="-1"/>
    <n v="0"/>
    <m/>
    <m/>
    <s v="North IRL B"/>
    <n v="-1"/>
    <m/>
    <m/>
    <n v="579"/>
    <x v="0"/>
    <m/>
    <x v="0"/>
    <n v="132.71029999999999"/>
    <n v="181.554042066379"/>
    <n v="1035.0238320836199"/>
    <n v="0.79870052380000001"/>
  </r>
  <r>
    <n v="550000"/>
    <n v="920000"/>
    <n v="920000"/>
    <x v="1"/>
    <x v="1"/>
    <s v="IR8-11"/>
    <s v="62-304.520 (6), F.A.C."/>
    <n v="0.36"/>
    <n v="0.48"/>
    <s v="Town of Indialantic"/>
    <n v="0.15661057652574001"/>
    <n v="3850.4766354631302"/>
    <n v="9.5673638444899805"/>
    <n v="1.40605815690651"/>
    <n v="1.4983503675171299"/>
    <n v="0.22020357858185"/>
    <n v="603.02536577878902"/>
    <n v="1210"/>
    <s v="Fixed Single Family Units"/>
    <n v="1210"/>
    <s v="Town of Indialantic              Brevard County"/>
    <s v="Town of Indialantic"/>
    <m/>
    <m/>
    <m/>
    <n v="0"/>
    <n v="1"/>
    <n v="1.4983503675171299"/>
    <n v="0.22020357858185"/>
    <n v="603.02536577878902"/>
    <m/>
    <n v="-1"/>
    <n v="-1"/>
    <n v="-1"/>
    <n v="-1"/>
    <n v="0"/>
    <m/>
    <m/>
    <s v="North IRL B"/>
    <n v="-1"/>
    <m/>
    <m/>
    <n v="579"/>
    <x v="0"/>
    <m/>
    <x v="0"/>
    <n v="132.71029999999999"/>
    <n v="105.575338122406"/>
    <n v="633.78051742897401"/>
    <n v="0.48907166730000001"/>
  </r>
  <r>
    <n v="550000"/>
    <n v="920000"/>
    <n v="920000"/>
    <x v="1"/>
    <x v="1"/>
    <s v="IR8-11"/>
    <s v="62-304.520 (6), F.A.C."/>
    <n v="0.36"/>
    <n v="0.48"/>
    <s v="Town of Indialantic"/>
    <n v="5.7051668671600003E-3"/>
    <n v="3850.4766354631302"/>
    <n v="9.5673638444899805"/>
    <n v="1.40605815690651"/>
    <n v="5.4583407211720003E-2"/>
    <n v="8.0217964100899996E-3"/>
    <n v="21.967611723448801"/>
    <n v="1210"/>
    <s v="Fixed Single Family Units"/>
    <n v="1210"/>
    <s v="Town of Indialantic              Brevard County"/>
    <s v="Town of Indialantic"/>
    <m/>
    <m/>
    <m/>
    <n v="0"/>
    <n v="1"/>
    <n v="5.4583407211720003E-2"/>
    <n v="8.0217964100899996E-3"/>
    <n v="21.967611723448901"/>
    <m/>
    <n v="-1"/>
    <n v="-1"/>
    <n v="-1"/>
    <n v="-1"/>
    <n v="0"/>
    <m/>
    <m/>
    <s v="North IRL B"/>
    <n v="-1"/>
    <m/>
    <m/>
    <n v="579"/>
    <x v="0"/>
    <m/>
    <x v="0"/>
    <n v="132.71029999999999"/>
    <n v="19.789657949871899"/>
    <n v="23.087991177262602"/>
    <n v="1.7816392300000001E-2"/>
  </r>
  <r>
    <n v="550000"/>
    <n v="920000"/>
    <n v="920000"/>
    <x v="1"/>
    <x v="1"/>
    <s v="IR8-11"/>
    <s v="62-304.520 (6), F.A.C."/>
    <n v="0.36"/>
    <n v="0.48"/>
    <s v="Town of Indialantic"/>
    <n v="0.14494932241066999"/>
    <n v="3850.4766354631302"/>
    <n v="9.5673638444899805"/>
    <n v="1.40605815690651"/>
    <n v="1.38678290651518"/>
    <n v="0.20380717711359"/>
    <n v="558.12397926850497"/>
    <n v="1210"/>
    <s v="Fixed Single Family Units"/>
    <n v="1210"/>
    <s v="Town of Indialantic              Brevard County"/>
    <s v="Town of Indialantic"/>
    <m/>
    <m/>
    <m/>
    <n v="0"/>
    <n v="1"/>
    <n v="1.38678290651518"/>
    <n v="0.20380717711359"/>
    <n v="558.12397926850497"/>
    <m/>
    <n v="-1"/>
    <n v="-1"/>
    <n v="-1"/>
    <n v="-1"/>
    <n v="0"/>
    <m/>
    <m/>
    <s v="North IRL B"/>
    <n v="-1"/>
    <m/>
    <m/>
    <n v="579"/>
    <x v="0"/>
    <m/>
    <x v="0"/>
    <n v="132.71029999999999"/>
    <n v="116.087645397496"/>
    <n v="586.58909632015695"/>
    <n v="0.45265529539999999"/>
  </r>
  <r>
    <n v="550000"/>
    <n v="920000"/>
    <n v="920000"/>
    <x v="1"/>
    <x v="1"/>
    <s v="IR8-11"/>
    <s v="62-304.520 (6), F.A.C."/>
    <n v="0.36"/>
    <n v="0.48"/>
    <s v="Town of Indialantic"/>
    <n v="5.473842898668E-2"/>
    <n v="3850.4766354631302"/>
    <n v="9.5673638444899805"/>
    <n v="1.40605815690651"/>
    <n v="0.52370246639138995"/>
    <n v="7.6965414572970001E-2"/>
    <n v="210.76904187518801"/>
    <n v="1210"/>
    <s v="Fixed Single Family Units"/>
    <n v="1210"/>
    <s v="Town of Indialantic              Brevard County"/>
    <s v="Town of Indialantic"/>
    <m/>
    <m/>
    <m/>
    <n v="0"/>
    <n v="1"/>
    <n v="0.52370246639138995"/>
    <n v="7.6965414572970001E-2"/>
    <n v="210.76904187518701"/>
    <m/>
    <n v="-1"/>
    <n v="-1"/>
    <n v="-1"/>
    <n v="-1"/>
    <n v="0"/>
    <m/>
    <m/>
    <s v="North IRL B"/>
    <n v="-1"/>
    <m/>
    <m/>
    <n v="579"/>
    <x v="0"/>
    <m/>
    <x v="0"/>
    <n v="132.71029999999999"/>
    <n v="71.085653591760803"/>
    <n v="221.51856289685099"/>
    <n v="0.1709400177"/>
  </r>
  <r>
    <n v="550000"/>
    <n v="920000"/>
    <n v="920000"/>
    <x v="1"/>
    <x v="1"/>
    <s v="IR8-11"/>
    <s v="62-304.520 (6), F.A.C."/>
    <n v="0.36"/>
    <n v="0.48"/>
    <s v="Town of Indialantic"/>
    <n v="9.1040130845100008E-3"/>
    <n v="3847.42469128625"/>
    <n v="9.5601531205363504"/>
    <n v="1.4050111376816099"/>
    <n v="8.7035759099330007E-2"/>
    <n v="1.2791239781340001E-2"/>
    <n v="35.027004731156097"/>
    <n v="1200"/>
    <s v="Residential, Medium Density-Two-five dwellingunits per acre"/>
    <n v="1200"/>
    <s v="Town of Indialantic              Brevard County"/>
    <s v="Town of Indialantic"/>
    <m/>
    <m/>
    <m/>
    <n v="0"/>
    <n v="1"/>
    <n v="8.7035759099330007E-2"/>
    <n v="1.2791239781340001E-2"/>
    <n v="35.0270047311556"/>
    <m/>
    <n v="-1"/>
    <n v="-1"/>
    <n v="-1"/>
    <n v="-1"/>
    <n v="0"/>
    <m/>
    <m/>
    <s v="North IRL B"/>
    <n v="-1"/>
    <m/>
    <m/>
    <n v="579"/>
    <x v="0"/>
    <m/>
    <x v="0"/>
    <n v="132.71029999999999"/>
    <n v="34.500964023376"/>
    <n v="36.8426338206826"/>
    <n v="2.8407951899999999E-2"/>
  </r>
  <r>
    <n v="550000"/>
    <n v="920000"/>
    <n v="920000"/>
    <x v="1"/>
    <x v="1"/>
    <s v="IR8-11"/>
    <s v="62-304.520 (6), F.A.C."/>
    <n v="0.36"/>
    <n v="0.48"/>
    <s v="Town of Indialantic"/>
    <n v="0.13331992042963001"/>
    <n v="3847.42469128625"/>
    <n v="9.5601531205363504"/>
    <n v="1.4050111376816099"/>
    <n v="1.27455885332506"/>
    <n v="0.18731597307846001"/>
    <n v="512.93835370130705"/>
    <n v="1210"/>
    <s v="Fixed Single Family Units"/>
    <n v="1210"/>
    <s v="Town of Indialantic              Brevard County"/>
    <s v="Town of Indialantic"/>
    <m/>
    <m/>
    <m/>
    <n v="0"/>
    <n v="1"/>
    <n v="1.27455885332506"/>
    <n v="0.18731597307846001"/>
    <n v="512.93835370130705"/>
    <m/>
    <n v="-1"/>
    <n v="-1"/>
    <n v="-1"/>
    <n v="-1"/>
    <n v="0"/>
    <m/>
    <m/>
    <s v="North IRL B"/>
    <n v="-1"/>
    <m/>
    <m/>
    <n v="579"/>
    <x v="0"/>
    <m/>
    <x v="0"/>
    <n v="132.71029999999999"/>
    <n v="98.132699667755901"/>
    <n v="539.52657622453899"/>
    <n v="0.41600839719999999"/>
  </r>
  <r>
    <n v="550000"/>
    <n v="920000"/>
    <n v="920000"/>
    <x v="1"/>
    <x v="1"/>
    <s v="IR8-11"/>
    <s v="62-304.520 (6), F.A.C."/>
    <n v="0.36"/>
    <n v="0.48"/>
    <s v="Town of Indialantic"/>
    <n v="6.1603264350900003E-3"/>
    <n v="3847.42469128625"/>
    <n v="9.5601531205363504"/>
    <n v="1.4050111376816099"/>
    <n v="5.889366399195E-2"/>
    <n v="8.6553272530500002E-3"/>
    <n v="23.701392032752501"/>
    <n v="1210"/>
    <s v="Fixed Single Family Units"/>
    <n v="1210"/>
    <s v="Town of Indialantic              Brevard County"/>
    <s v="Town of Indialantic"/>
    <m/>
    <m/>
    <m/>
    <n v="0"/>
    <n v="1"/>
    <n v="5.889366399195E-2"/>
    <n v="8.6553272530500002E-3"/>
    <n v="23.701392032753901"/>
    <m/>
    <n v="-1"/>
    <n v="-1"/>
    <n v="-1"/>
    <n v="-1"/>
    <n v="0"/>
    <m/>
    <m/>
    <s v="North IRL B"/>
    <n v="-1"/>
    <m/>
    <m/>
    <n v="579"/>
    <x v="0"/>
    <m/>
    <x v="0"/>
    <n v="132.71029999999999"/>
    <n v="28.164181406161699"/>
    <n v="24.929956597930001"/>
    <n v="1.9222540199999999E-2"/>
  </r>
  <r>
    <n v="550000"/>
    <n v="920000"/>
    <n v="920000"/>
    <x v="1"/>
    <x v="1"/>
    <s v="IR8-11"/>
    <s v="62-304.520 (6), F.A.C."/>
    <n v="0.36"/>
    <n v="0.48"/>
    <s v="Town of Indialantic"/>
    <n v="0.11704854575297"/>
    <n v="3847.42469128625"/>
    <n v="9.5601531205363504"/>
    <n v="1.4050111376816099"/>
    <n v="1.11900201993457"/>
    <n v="0.16445451043237"/>
    <n v="450.335465009156"/>
    <n v="1210"/>
    <s v="Fixed Single Family Units"/>
    <n v="1210"/>
    <s v="Town of Indialantic              Brevard County"/>
    <s v="Town of Indialantic"/>
    <m/>
    <m/>
    <m/>
    <n v="0"/>
    <n v="1"/>
    <n v="1.11900201993457"/>
    <n v="0.16445451043237"/>
    <n v="450.335465009156"/>
    <m/>
    <n v="-1"/>
    <n v="-1"/>
    <n v="-1"/>
    <n v="-1"/>
    <n v="0"/>
    <m/>
    <m/>
    <s v="North IRL B"/>
    <n v="-1"/>
    <m/>
    <m/>
    <n v="579"/>
    <x v="0"/>
    <m/>
    <x v="0"/>
    <n v="132.71029999999999"/>
    <n v="89.992333372010407"/>
    <n v="473.67865911301902"/>
    <n v="0.36523557579999999"/>
  </r>
  <r>
    <n v="550000"/>
    <n v="920000"/>
    <n v="920000"/>
    <x v="1"/>
    <x v="1"/>
    <s v="IR8-11"/>
    <s v="62-304.520 (6), F.A.C."/>
    <n v="0.36"/>
    <n v="0.48"/>
    <s v="Town of Indialantic"/>
    <n v="3.4294916030000003E-5"/>
    <n v="3847.42469128625"/>
    <n v="9.5601531205363504"/>
    <n v="1.4050111376816099"/>
    <n v="3.2786464854E-4"/>
    <n v="4.8184738990000003E-5"/>
    <n v="0.13194710673480001"/>
    <n v="1210"/>
    <s v="Fixed Single Family Units"/>
    <n v="1210"/>
    <s v="Town of Indialantic              Brevard County"/>
    <s v="Town of Indialantic"/>
    <m/>
    <m/>
    <m/>
    <n v="0"/>
    <n v="1"/>
    <n v="3.2786464854E-4"/>
    <n v="4.8184738990000003E-5"/>
    <n v="0.13194710673613"/>
    <m/>
    <n v="-1"/>
    <n v="-1"/>
    <n v="-1"/>
    <n v="-1"/>
    <n v="0"/>
    <m/>
    <m/>
    <s v="North IRL B"/>
    <n v="-1"/>
    <m/>
    <m/>
    <n v="579"/>
    <x v="0"/>
    <m/>
    <x v="0"/>
    <n v="132.71029999999999"/>
    <n v="2.2072029543251901"/>
    <n v="0.13878660120926001"/>
    <n v="1.0701309999999999E-4"/>
  </r>
  <r>
    <n v="550000"/>
    <n v="920000"/>
    <n v="920000"/>
    <x v="1"/>
    <x v="1"/>
    <s v="IR8-11"/>
    <s v="62-304.520 (6), F.A.C."/>
    <n v="0.36"/>
    <n v="0.48"/>
    <s v="Town of Indialantic"/>
    <n v="0.15932016572716001"/>
    <n v="3847.42469128625"/>
    <n v="9.5601531205363504"/>
    <n v="1.4050111376816099"/>
    <n v="1.52312517954093"/>
    <n v="0.22384660730393999"/>
    <n v="612.97233943851597"/>
    <n v="1210"/>
    <s v="Fixed Single Family Units"/>
    <n v="1210"/>
    <s v="Town of Indialantic              Brevard County"/>
    <s v="Town of Indialantic"/>
    <m/>
    <m/>
    <m/>
    <n v="0"/>
    <n v="1"/>
    <n v="1.52312517954093"/>
    <n v="0.22384660730393999"/>
    <n v="612.97233943851597"/>
    <m/>
    <n v="-1"/>
    <n v="-1"/>
    <n v="-1"/>
    <n v="-1"/>
    <n v="0"/>
    <m/>
    <m/>
    <s v="North IRL B"/>
    <n v="-1"/>
    <m/>
    <m/>
    <n v="579"/>
    <x v="0"/>
    <m/>
    <x v="0"/>
    <n v="132.71029999999999"/>
    <n v="103.175795432584"/>
    <n v="644.74583589081499"/>
    <n v="0.49713896140000002"/>
  </r>
  <r>
    <n v="550000"/>
    <n v="920000"/>
    <n v="920000"/>
    <x v="1"/>
    <x v="1"/>
    <s v="IR8-11"/>
    <s v="62-304.520 (6), F.A.C."/>
    <n v="0.36"/>
    <n v="0.48"/>
    <s v="Town of Indialantic"/>
    <n v="0.19277618739152999"/>
    <n v="3847.42469128625"/>
    <n v="9.5601531205363504"/>
    <n v="1.4050111376816099"/>
    <n v="1.84296986945623"/>
    <n v="0.27085269036489001"/>
    <n v="741.69186326219801"/>
    <n v="1210"/>
    <s v="Fixed Single Family Units"/>
    <n v="1210"/>
    <s v="Town of Indialantic              Brevard County"/>
    <s v="Town of Indialantic"/>
    <m/>
    <m/>
    <m/>
    <n v="0"/>
    <n v="1"/>
    <n v="1.84296986945623"/>
    <n v="0.27085269036489001"/>
    <n v="741.69186326219801"/>
    <m/>
    <n v="-1"/>
    <n v="-1"/>
    <n v="-1"/>
    <n v="-1"/>
    <n v="0"/>
    <m/>
    <m/>
    <s v="North IRL B"/>
    <n v="-1"/>
    <m/>
    <m/>
    <n v="579"/>
    <x v="0"/>
    <m/>
    <x v="0"/>
    <n v="132.71029999999999"/>
    <n v="112.74027131374"/>
    <n v="780.13755203120002"/>
    <n v="0.60153435789999998"/>
  </r>
  <r>
    <n v="550000"/>
    <n v="920000"/>
    <n v="920000"/>
    <x v="1"/>
    <x v="1"/>
    <s v="IR8-11"/>
    <s v="62-304.520 (6), F.A.C."/>
    <n v="0.36"/>
    <n v="0.48"/>
    <s v="Town of Indialantic"/>
    <n v="7.6596030974120002E-2"/>
    <n v="3852.5030731336901"/>
    <n v="9.5721536123165105"/>
    <n v="1.4067537166060999"/>
    <n v="0.73318897457804999"/>
    <n v="0.10775175125012"/>
    <n v="295.086444717652"/>
    <n v="1200"/>
    <s v="Residential, Medium Density-Two-five dwellingunits per acre"/>
    <n v="1200"/>
    <s v="Town of Indialantic              Brevard County"/>
    <s v="Town of Indialantic"/>
    <m/>
    <m/>
    <m/>
    <n v="0"/>
    <n v="1"/>
    <n v="0.73318897457804999"/>
    <n v="0.10775175125012"/>
    <n v="295.08644471765302"/>
    <m/>
    <n v="-1"/>
    <n v="-1"/>
    <n v="-1"/>
    <n v="-1"/>
    <n v="0"/>
    <m/>
    <m/>
    <s v="North IRL B"/>
    <n v="-1"/>
    <m/>
    <m/>
    <n v="579"/>
    <x v="0"/>
    <m/>
    <x v="0"/>
    <n v="132.71029999999999"/>
    <n v="100.378437854876"/>
    <n v="309.97313987797997"/>
    <n v="0.2393239617"/>
  </r>
  <r>
    <n v="550000"/>
    <n v="920000"/>
    <n v="920000"/>
    <x v="1"/>
    <x v="1"/>
    <s v="IR8-11"/>
    <s v="62-304.520 (6), F.A.C."/>
    <n v="0.36"/>
    <n v="0.48"/>
    <s v="Town of Indialantic"/>
    <n v="2.4942484456870001E-2"/>
    <n v="3852.5030731336901"/>
    <n v="9.5721536123165105"/>
    <n v="1.4067537166060999"/>
    <n v="0.238753292694"/>
    <n v="3.5087932711090002E-2"/>
    <n v="96.090998021692499"/>
    <n v="1210"/>
    <s v="Fixed Single Family Units"/>
    <n v="1210"/>
    <s v="Town of Indialantic              Brevard County"/>
    <s v="Town of Indialantic"/>
    <m/>
    <m/>
    <m/>
    <n v="0"/>
    <n v="1"/>
    <n v="0.238753292694"/>
    <n v="3.5087932711090002E-2"/>
    <n v="96.090998021692101"/>
    <m/>
    <n v="-1"/>
    <n v="-1"/>
    <n v="-1"/>
    <n v="-1"/>
    <n v="0"/>
    <m/>
    <m/>
    <s v="North IRL B"/>
    <n v="-1"/>
    <m/>
    <m/>
    <n v="579"/>
    <x v="0"/>
    <m/>
    <x v="0"/>
    <n v="132.71029999999999"/>
    <n v="58.252374222425097"/>
    <n v="100.938653414908"/>
    <n v="7.7932682899999994E-2"/>
  </r>
  <r>
    <n v="550000"/>
    <n v="920000"/>
    <n v="920000"/>
    <x v="1"/>
    <x v="1"/>
    <s v="IR8-11"/>
    <s v="62-304.520 (6), F.A.C."/>
    <n v="0.36"/>
    <n v="0.48"/>
    <s v="Town of Indialantic"/>
    <n v="0.24138369693584999"/>
    <n v="3852.5030731336901"/>
    <n v="9.5721536123165105"/>
    <n v="1.4067537166060999"/>
    <n v="2.3105618265788501"/>
    <n v="0.33956741279262997"/>
    <n v="929.93143424975301"/>
    <n v="1210"/>
    <s v="Fixed Single Family Units"/>
    <n v="1210"/>
    <s v="Town of Indialantic              Brevard County"/>
    <s v="Town of Indialantic"/>
    <m/>
    <m/>
    <m/>
    <n v="0"/>
    <n v="1"/>
    <n v="2.3105618265788501"/>
    <n v="0.33956741279262997"/>
    <n v="929.93143424975301"/>
    <m/>
    <n v="-1"/>
    <n v="-1"/>
    <n v="-1"/>
    <n v="-1"/>
    <n v="0"/>
    <m/>
    <m/>
    <s v="North IRL B"/>
    <n v="-1"/>
    <m/>
    <m/>
    <n v="579"/>
    <x v="0"/>
    <m/>
    <x v="0"/>
    <n v="132.71029999999999"/>
    <n v="123.48093966432801"/>
    <n v="976.84516420751902"/>
    <n v="0.7542022987"/>
  </r>
  <r>
    <n v="550000"/>
    <n v="920000"/>
    <n v="920000"/>
    <x v="1"/>
    <x v="1"/>
    <s v="IR8-11"/>
    <s v="62-304.520 (6), F.A.C."/>
    <n v="0.36"/>
    <n v="0.48"/>
    <s v="Town of Indialantic"/>
    <n v="0.14134879697586"/>
    <n v="3852.5030731336901"/>
    <n v="9.5721536123165105"/>
    <n v="1.4067537166060999"/>
    <n v="1.35301239756911"/>
    <n v="0.19884294548358999"/>
    <n v="544.54667473326595"/>
    <n v="1210"/>
    <s v="Fixed Single Family Units"/>
    <n v="1210"/>
    <s v="Town of Indialantic              Brevard County"/>
    <s v="Town of Indialantic"/>
    <m/>
    <m/>
    <m/>
    <n v="0"/>
    <n v="1"/>
    <n v="1.35301239756911"/>
    <n v="0.19884294548358999"/>
    <n v="544.54667473326595"/>
    <m/>
    <n v="-1"/>
    <n v="-1"/>
    <n v="-1"/>
    <n v="-1"/>
    <n v="0"/>
    <m/>
    <m/>
    <s v="North IRL B"/>
    <n v="-1"/>
    <m/>
    <m/>
    <n v="579"/>
    <x v="0"/>
    <m/>
    <x v="0"/>
    <n v="132.71029999999999"/>
    <n v="98.299749318028802"/>
    <n v="572.01828684028703"/>
    <n v="0.44164369399999998"/>
  </r>
  <r>
    <n v="550000"/>
    <n v="920000"/>
    <n v="920000"/>
    <x v="1"/>
    <x v="1"/>
    <s v="IR8-11"/>
    <s v="62-304.520 (6), F.A.C."/>
    <n v="0.36"/>
    <n v="0.48"/>
    <s v="Town of Indialantic"/>
    <n v="3.3674624607840001E-2"/>
    <n v="3852.5030731336901"/>
    <n v="9.5721536123165105"/>
    <n v="1.4067537166060999"/>
    <n v="0.32233867958335999"/>
    <n v="4.7371903322389997E-2"/>
    <n v="129.73159478833799"/>
    <n v="1210"/>
    <s v="Fixed Single Family Units"/>
    <n v="1210"/>
    <s v="Town of Indialantic              Brevard County"/>
    <s v="Town of Indialantic"/>
    <m/>
    <m/>
    <m/>
    <n v="0"/>
    <n v="1"/>
    <n v="0.32233867958335999"/>
    <n v="4.7371903322389997E-2"/>
    <n v="129.73159478833901"/>
    <m/>
    <n v="-1"/>
    <n v="-1"/>
    <n v="-1"/>
    <n v="-1"/>
    <n v="0"/>
    <m/>
    <m/>
    <s v="North IRL B"/>
    <n v="-1"/>
    <m/>
    <m/>
    <n v="579"/>
    <x v="0"/>
    <m/>
    <x v="0"/>
    <n v="132.71029999999999"/>
    <n v="59.351264867611597"/>
    <n v="136.276370866159"/>
    <n v="0.10521621640000001"/>
  </r>
  <r>
    <n v="550000"/>
    <n v="920000"/>
    <n v="920000"/>
    <x v="1"/>
    <x v="1"/>
    <s v="IR8-11"/>
    <s v="62-304.520 (6), F.A.C."/>
    <n v="0.36"/>
    <n v="0.48"/>
    <s v="Town of Indialantic"/>
    <n v="9.981781976338E-2"/>
    <n v="3852.5030731336901"/>
    <n v="9.5721536123165105"/>
    <n v="1.4067537166060999"/>
    <n v="0.95547150402160996"/>
    <n v="0.14041908893565"/>
    <n v="384.54845739193399"/>
    <n v="1210"/>
    <s v="Fixed Single Family Units"/>
    <n v="1210"/>
    <s v="Town of Indialantic              Brevard County"/>
    <s v="Town of Indialantic"/>
    <m/>
    <m/>
    <m/>
    <n v="0"/>
    <n v="1"/>
    <n v="0.95547150402160996"/>
    <n v="0.14041908893565"/>
    <n v="384.54845739193399"/>
    <m/>
    <n v="-1"/>
    <n v="-1"/>
    <n v="-1"/>
    <n v="-1"/>
    <n v="0"/>
    <m/>
    <m/>
    <s v="North IRL B"/>
    <n v="-1"/>
    <m/>
    <m/>
    <n v="579"/>
    <x v="0"/>
    <m/>
    <x v="0"/>
    <n v="132.71029999999999"/>
    <n v="85.376704282299698"/>
    <n v="403.94838497940799"/>
    <n v="0.31188033850000002"/>
  </r>
  <r>
    <n v="550000"/>
    <n v="920000"/>
    <n v="920000"/>
    <x v="1"/>
    <x v="1"/>
    <s v="IR8-11"/>
    <s v="62-304.520 (6), F.A.C."/>
    <n v="0.36"/>
    <n v="0.48"/>
    <s v="Town of Indialantic"/>
    <n v="0.18063156692358001"/>
    <n v="3905.65105316361"/>
    <n v="11.9750719897577"/>
    <n v="1.5812596925892799"/>
    <n v="2.1630760175327199"/>
    <n v="0.28562541598551"/>
    <n v="705.48386958970798"/>
    <n v="1400"/>
    <s v="Commercial and Services"/>
    <n v="1400"/>
    <s v="Town of Indialantic              Brevard County"/>
    <s v="Town of Indialantic"/>
    <m/>
    <m/>
    <m/>
    <n v="0"/>
    <n v="1"/>
    <n v="2.1630760175327199"/>
    <n v="0.28562541598551"/>
    <n v="705.48386958970798"/>
    <m/>
    <n v="-1"/>
    <n v="-1"/>
    <n v="-1"/>
    <n v="-1"/>
    <n v="0"/>
    <m/>
    <m/>
    <s v="North IRL B"/>
    <n v="-1"/>
    <m/>
    <m/>
    <n v="579"/>
    <x v="0"/>
    <m/>
    <x v="0"/>
    <n v="132.71029999999999"/>
    <n v="139.11597316381901"/>
    <n v="730.99001669289999"/>
    <n v="0.57216858849999996"/>
  </r>
  <r>
    <n v="550000"/>
    <n v="920000"/>
    <n v="920000"/>
    <x v="1"/>
    <x v="1"/>
    <s v="IR8-11"/>
    <s v="62-304.520 (6), F.A.C."/>
    <n v="0.36"/>
    <n v="0.48"/>
    <s v="Town of Indialantic"/>
    <n v="7.1658661198700001E-3"/>
    <n v="3905.65105316361"/>
    <n v="11.9750719897577"/>
    <n v="1.5812596925892799"/>
    <n v="8.5811762654440002E-2"/>
    <n v="1.133109525784E-2"/>
    <n v="27.987372557911399"/>
    <n v="1410"/>
    <s v="Retail Sales and Services"/>
    <n v="1410"/>
    <s v="Town of Indialantic              Brevard County"/>
    <s v="Town of Indialantic"/>
    <m/>
    <m/>
    <m/>
    <n v="0"/>
    <n v="1"/>
    <n v="8.5811762654440002E-2"/>
    <n v="1.133109525784E-2"/>
    <n v="27.987372557909801"/>
    <m/>
    <n v="-1"/>
    <n v="-1"/>
    <n v="-1"/>
    <n v="-1"/>
    <n v="0"/>
    <m/>
    <m/>
    <s v="North IRL B"/>
    <n v="-1"/>
    <m/>
    <m/>
    <n v="579"/>
    <x v="0"/>
    <m/>
    <x v="0"/>
    <n v="132.71029999999999"/>
    <n v="30.07891028333"/>
    <n v="28.999231329264902"/>
    <n v="2.2698599E-2"/>
  </r>
  <r>
    <n v="550000"/>
    <n v="920000"/>
    <n v="920000"/>
    <x v="1"/>
    <x v="1"/>
    <s v="IR8-11"/>
    <s v="62-304.520 (6), F.A.C."/>
    <n v="0.36"/>
    <n v="0.48"/>
    <s v="Town of Indialantic"/>
    <n v="2.7871287900000001E-5"/>
    <n v="3905.65105316361"/>
    <n v="11.9750719897577"/>
    <n v="1.5812596925892799"/>
    <n v="3.3376067906000002E-4"/>
    <n v="4.4071744130000002E-5"/>
    <n v="0.10885552494356"/>
    <n v="1430"/>
    <s v="Professional Services"/>
    <n v="1430"/>
    <s v="Town of Indialantic              Brevard County"/>
    <s v="Town of Indialantic"/>
    <m/>
    <m/>
    <m/>
    <n v="0"/>
    <n v="1"/>
    <n v="3.3376067906000002E-4"/>
    <n v="4.4071744130000002E-5"/>
    <n v="0.10885552494443999"/>
    <m/>
    <n v="-1"/>
    <n v="-1"/>
    <n v="-1"/>
    <n v="-1"/>
    <n v="0"/>
    <m/>
    <m/>
    <s v="North IRL B"/>
    <n v="-1"/>
    <m/>
    <m/>
    <n v="579"/>
    <x v="0"/>
    <m/>
    <x v="0"/>
    <n v="132.71029999999999"/>
    <n v="1.9926578335554099"/>
    <n v="0.11279110044363"/>
    <n v="8.8285100000000006E-5"/>
  </r>
  <r>
    <n v="550000"/>
    <n v="920000"/>
    <n v="920000"/>
    <x v="1"/>
    <x v="1"/>
    <s v="IR8-11"/>
    <s v="62-304.520 (6), F.A.C."/>
    <n v="0.36"/>
    <n v="0.48"/>
    <s v="Town of Indialantic"/>
    <n v="0.42993803154695998"/>
    <n v="3905.65105316361"/>
    <n v="11.9750719897577"/>
    <n v="1.5812596925892799"/>
    <n v="5.1485388789096502"/>
    <n v="0.67984367959639003"/>
    <n v="1679.18792570649"/>
    <n v="1430"/>
    <s v="Professional Services"/>
    <n v="1430"/>
    <s v="Town of Indialantic              Brevard County"/>
    <s v="Town of Indialantic"/>
    <m/>
    <m/>
    <m/>
    <n v="0"/>
    <n v="1"/>
    <n v="5.1485388789096502"/>
    <n v="0.67984367959639003"/>
    <n v="1679.18792570649"/>
    <m/>
    <n v="-1"/>
    <n v="-1"/>
    <n v="-1"/>
    <n v="-1"/>
    <n v="0"/>
    <m/>
    <m/>
    <s v="North IRL B"/>
    <n v="-1"/>
    <m/>
    <m/>
    <n v="579"/>
    <x v="0"/>
    <m/>
    <x v="0"/>
    <n v="132.71029999999999"/>
    <n v="170.013002649588"/>
    <n v="1739.8974841998399"/>
    <n v="1.3618717970000001"/>
  </r>
  <r>
    <n v="550000"/>
    <n v="920000"/>
    <n v="920000"/>
    <x v="1"/>
    <x v="1"/>
    <s v="IR8-11"/>
    <s v="62-304.520 (6), F.A.C."/>
    <n v="0.36"/>
    <n v="0.48"/>
    <s v="Town of Indialantic"/>
    <n v="3.73677502092E-3"/>
    <n v="3860.0828651520401"/>
    <n v="9.5896964667172"/>
    <n v="1.40928788469236"/>
    <n v="3.5834538215109998E-2"/>
    <n v="5.26619176481E-3"/>
    <n v="14.4242612292123"/>
    <n v="1200"/>
    <s v="Residential, Medium Density-Two-five dwellingunits per acre"/>
    <n v="1200"/>
    <s v="Town of Indialantic              Brevard County"/>
    <s v="Town of Indialantic"/>
    <m/>
    <m/>
    <m/>
    <n v="0"/>
    <n v="1"/>
    <n v="3.5834538215109998E-2"/>
    <n v="5.26619176481E-3"/>
    <n v="14.4242612292133"/>
    <m/>
    <n v="-1"/>
    <n v="-1"/>
    <n v="-1"/>
    <n v="-1"/>
    <n v="0"/>
    <m/>
    <m/>
    <s v="North IRL B"/>
    <n v="-1"/>
    <m/>
    <m/>
    <n v="579"/>
    <x v="0"/>
    <m/>
    <x v="0"/>
    <n v="132.71029999999999"/>
    <n v="22.1402787174578"/>
    <n v="15.1221919925074"/>
    <n v="1.16985087E-2"/>
  </r>
  <r>
    <n v="550000"/>
    <n v="920000"/>
    <n v="920000"/>
    <x v="1"/>
    <x v="1"/>
    <s v="IR8-11"/>
    <s v="62-304.520 (6), F.A.C."/>
    <n v="0.36"/>
    <n v="0.48"/>
    <s v="Town of Indialantic"/>
    <n v="0.12330907147642001"/>
    <n v="3860.0828651520401"/>
    <n v="9.5896964667172"/>
    <n v="1.40928788469236"/>
    <n v="1.1824965670516101"/>
    <n v="0.17377798050438001"/>
    <n v="475.98323392394201"/>
    <n v="1210"/>
    <s v="Fixed Single Family Units"/>
    <n v="1210"/>
    <s v="Town of Indialantic              Brevard County"/>
    <s v="Town of Indialantic"/>
    <m/>
    <m/>
    <m/>
    <n v="0"/>
    <n v="1"/>
    <n v="1.1824965670516101"/>
    <n v="0.17377798050438001"/>
    <n v="475.98323392394201"/>
    <m/>
    <n v="-1"/>
    <n v="-1"/>
    <n v="-1"/>
    <n v="-1"/>
    <n v="0"/>
    <m/>
    <m/>
    <s v="North IRL B"/>
    <n v="-1"/>
    <m/>
    <m/>
    <n v="579"/>
    <x v="0"/>
    <m/>
    <x v="0"/>
    <n v="132.71029999999999"/>
    <n v="94.124668113012106"/>
    <n v="499.01410784453401"/>
    <n v="0.38603668610000003"/>
  </r>
  <r>
    <n v="550000"/>
    <n v="920000"/>
    <n v="920000"/>
    <x v="1"/>
    <x v="1"/>
    <s v="IR8-11"/>
    <s v="62-304.520 (6), F.A.C."/>
    <n v="0.36"/>
    <n v="0.48"/>
    <s v="Town of Indialantic"/>
    <n v="4.311205994279E-2"/>
    <n v="3860.0828651520401"/>
    <n v="9.5896964667172"/>
    <n v="1.40928788469236"/>
    <n v="0.41343156890629001"/>
    <n v="6.0757303761500001E-2"/>
    <n v="166.416123866579"/>
    <n v="1210"/>
    <s v="Fixed Single Family Units"/>
    <n v="1210"/>
    <s v="Town of Indialantic              Brevard County"/>
    <s v="Town of Indialantic"/>
    <m/>
    <m/>
    <m/>
    <n v="0"/>
    <n v="1"/>
    <n v="0.41343156890629001"/>
    <n v="6.0757303761500001E-2"/>
    <n v="166.416123866578"/>
    <m/>
    <n v="-1"/>
    <n v="-1"/>
    <n v="-1"/>
    <n v="-1"/>
    <n v="0"/>
    <m/>
    <m/>
    <s v="North IRL B"/>
    <n v="-1"/>
    <m/>
    <m/>
    <n v="579"/>
    <x v="0"/>
    <m/>
    <x v="0"/>
    <n v="132.71029999999999"/>
    <n v="59.997317482241101"/>
    <n v="174.46831666238"/>
    <n v="0.1349684703"/>
  </r>
  <r>
    <n v="550000"/>
    <n v="920000"/>
    <n v="920000"/>
    <x v="1"/>
    <x v="1"/>
    <s v="IR8-11"/>
    <s v="62-304.520 (6), F.A.C."/>
    <n v="0.36"/>
    <n v="0.48"/>
    <s v="Town of Indialantic"/>
    <n v="0.26674350964935001"/>
    <n v="3860.0828651520401"/>
    <n v="9.5896964667172"/>
    <n v="1.40928788469236"/>
    <n v="2.5579892920041098"/>
    <n v="0.37591839646914998"/>
    <n v="1029.6520509879699"/>
    <n v="1210"/>
    <s v="Fixed Single Family Units"/>
    <n v="1210"/>
    <s v="Town of Indialantic              Brevard County"/>
    <s v="Town of Indialantic"/>
    <m/>
    <m/>
    <m/>
    <n v="0"/>
    <n v="1"/>
    <n v="2.5579892920041098"/>
    <n v="0.37591839646914998"/>
    <n v="1029.6520509879699"/>
    <m/>
    <n v="-1"/>
    <n v="-1"/>
    <n v="-1"/>
    <n v="-1"/>
    <n v="0"/>
    <m/>
    <m/>
    <s v="North IRL B"/>
    <n v="-1"/>
    <m/>
    <m/>
    <n v="579"/>
    <x v="0"/>
    <m/>
    <x v="0"/>
    <n v="132.71029999999999"/>
    <n v="132.41400327794199"/>
    <n v="1079.4726851579801"/>
    <n v="0.8350787113"/>
  </r>
  <r>
    <n v="550000"/>
    <n v="920000"/>
    <n v="920000"/>
    <x v="1"/>
    <x v="1"/>
    <s v="IR8-11"/>
    <s v="62-304.520 (6), F.A.C."/>
    <n v="0.36"/>
    <n v="0.48"/>
    <s v="Town of Indialantic"/>
    <n v="0.13641382233074001"/>
    <n v="3860.0828651520401"/>
    <n v="9.5896964667172"/>
    <n v="1.40928788469236"/>
    <n v="1.3081671500165699"/>
    <n v="0.1922463471153"/>
    <n v="526.56865814881996"/>
    <n v="1210"/>
    <s v="Fixed Single Family Units"/>
    <n v="1210"/>
    <s v="Town of Indialantic              Brevard County"/>
    <s v="Town of Indialantic"/>
    <m/>
    <m/>
    <m/>
    <n v="0"/>
    <n v="1"/>
    <n v="1.3081671500165699"/>
    <n v="0.1922463471153"/>
    <n v="526.56865814881996"/>
    <m/>
    <n v="-1"/>
    <n v="-1"/>
    <n v="-1"/>
    <n v="-1"/>
    <n v="0"/>
    <m/>
    <m/>
    <s v="North IRL B"/>
    <n v="-1"/>
    <m/>
    <m/>
    <n v="579"/>
    <x v="0"/>
    <m/>
    <x v="0"/>
    <n v="132.71029999999999"/>
    <n v="109.737983432451"/>
    <n v="552.04715300332396"/>
    <n v="0.42706298310000002"/>
  </r>
  <r>
    <n v="550000"/>
    <n v="920000"/>
    <n v="920000"/>
    <x v="1"/>
    <x v="1"/>
    <s v="IR8-11"/>
    <s v="62-304.520 (6), F.A.C."/>
    <n v="0.36"/>
    <n v="0.48"/>
    <s v="Town of Indialantic"/>
    <n v="4.4448215408759997E-2"/>
    <n v="3860.0828651520401"/>
    <n v="9.5896964667172"/>
    <n v="1.40928788469236"/>
    <n v="0.42624489425734002"/>
    <n v="6.2640331471770005E-2"/>
    <n v="171.57379468597199"/>
    <n v="1210"/>
    <s v="Fixed Single Family Units"/>
    <n v="1210"/>
    <s v="Town of Indialantic              Brevard County"/>
    <s v="Town of Indialantic"/>
    <m/>
    <m/>
    <m/>
    <n v="0"/>
    <n v="1"/>
    <n v="0.42624489425734002"/>
    <n v="6.2640331471770005E-2"/>
    <n v="171.57379468597301"/>
    <m/>
    <n v="-1"/>
    <n v="-1"/>
    <n v="-1"/>
    <n v="-1"/>
    <n v="0"/>
    <m/>
    <m/>
    <s v="North IRL B"/>
    <n v="-1"/>
    <m/>
    <m/>
    <n v="579"/>
    <x v="0"/>
    <m/>
    <x v="0"/>
    <n v="132.71029999999999"/>
    <n v="70.056396064012901"/>
    <n v="179.87554599119201"/>
    <n v="0.13915149609999999"/>
  </r>
  <r>
    <n v="550000"/>
    <n v="920000"/>
    <n v="920000"/>
    <x v="1"/>
    <x v="1"/>
    <s v="IR8-11"/>
    <s v="62-304.520 (6), F.A.C."/>
    <n v="0.36"/>
    <n v="0.48"/>
    <s v="Town of Indialantic"/>
    <n v="5.9894776659999997E-5"/>
    <n v="3857.7690405397602"/>
    <n v="9.5843984281742092"/>
    <n v="1.40852464278414"/>
    <n v="5.7405540328999999E-4"/>
    <n v="8.4363268899999996E-5"/>
    <n v="0.23106021509669999"/>
    <n v="1200"/>
    <s v="Residential, Medium Density-Two-five dwellingunits per acre"/>
    <n v="1200"/>
    <s v="Town of Indialantic              Brevard County"/>
    <s v="Town of Indialantic"/>
    <m/>
    <m/>
    <m/>
    <n v="0"/>
    <n v="1"/>
    <n v="5.7405540328999999E-4"/>
    <n v="8.4363268899999996E-5"/>
    <n v="0.23106021509746999"/>
    <m/>
    <n v="-1"/>
    <n v="-1"/>
    <n v="-1"/>
    <n v="-1"/>
    <n v="0"/>
    <m/>
    <m/>
    <s v="North IRL B"/>
    <n v="-1"/>
    <m/>
    <m/>
    <n v="579"/>
    <x v="0"/>
    <m/>
    <x v="0"/>
    <n v="132.71029999999999"/>
    <n v="2.79135012208434"/>
    <n v="0.24238556160361999"/>
    <n v="1.8739679999999999E-4"/>
  </r>
  <r>
    <n v="550000"/>
    <n v="920000"/>
    <n v="920000"/>
    <x v="1"/>
    <x v="1"/>
    <s v="IR8-11"/>
    <s v="62-304.520 (6), F.A.C."/>
    <n v="0.36"/>
    <n v="0.48"/>
    <s v="Town of Indialantic"/>
    <n v="6.3068567215899998E-2"/>
    <n v="3857.7690405397602"/>
    <n v="9.5843984281742092"/>
    <n v="1.40852464278414"/>
    <n v="0.60447427649131003"/>
    <n v="8.8833631108680006E-2"/>
    <n v="243.303966036715"/>
    <n v="1210"/>
    <s v="Fixed Single Family Units"/>
    <n v="1210"/>
    <s v="Town of Indialantic              Brevard County"/>
    <s v="Town of Indialantic"/>
    <m/>
    <m/>
    <m/>
    <n v="0"/>
    <n v="1"/>
    <n v="0.60447427649131003"/>
    <n v="8.8833631108680006E-2"/>
    <n v="243.30396603671699"/>
    <m/>
    <n v="-1"/>
    <n v="-1"/>
    <n v="-1"/>
    <n v="-1"/>
    <n v="0"/>
    <m/>
    <m/>
    <s v="North IRL B"/>
    <n v="-1"/>
    <m/>
    <m/>
    <n v="579"/>
    <x v="0"/>
    <m/>
    <x v="0"/>
    <n v="132.71029999999999"/>
    <n v="73.695034101688094"/>
    <n v="255.22943628924901"/>
    <n v="0.1973268175"/>
  </r>
  <r>
    <n v="550000"/>
    <n v="920000"/>
    <n v="920000"/>
    <x v="1"/>
    <x v="1"/>
    <s v="IR8-11"/>
    <s v="62-304.520 (6), F.A.C."/>
    <n v="0.36"/>
    <n v="0.48"/>
    <s v="Town of Indialantic"/>
    <n v="0.25149672813101998"/>
    <n v="3857.7690405397602"/>
    <n v="9.5843984281742092"/>
    <n v="1.40852464278414"/>
    <n v="2.4104448457899799"/>
    <n v="0.35423933915213002"/>
    <n v="970.21629158092605"/>
    <n v="1210"/>
    <s v="Fixed Single Family Units"/>
    <n v="1210"/>
    <s v="Town of Indialantic              Brevard County"/>
    <s v="Town of Indialantic"/>
    <m/>
    <m/>
    <m/>
    <n v="0"/>
    <n v="1"/>
    <n v="2.4104448457899799"/>
    <n v="0.35423933915213002"/>
    <n v="970.21629158092605"/>
    <m/>
    <n v="-1"/>
    <n v="-1"/>
    <n v="-1"/>
    <n v="-1"/>
    <n v="0"/>
    <m/>
    <m/>
    <s v="North IRL B"/>
    <n v="-1"/>
    <m/>
    <m/>
    <n v="579"/>
    <x v="0"/>
    <m/>
    <x v="0"/>
    <n v="132.71029999999999"/>
    <n v="129.34706192237701"/>
    <n v="1017.77114944963"/>
    <n v="0.78687452680000003"/>
  </r>
  <r>
    <n v="550000"/>
    <n v="920000"/>
    <n v="920000"/>
    <x v="1"/>
    <x v="1"/>
    <s v="IR8-11"/>
    <s v="62-304.520 (6), F.A.C."/>
    <n v="0.36"/>
    <n v="0.48"/>
    <s v="Town of Indialantic"/>
    <n v="0.11242870427891"/>
    <n v="3857.7690405397602"/>
    <n v="9.5843984281742092"/>
    <n v="1.40852464278414"/>
    <n v="1.07756149657247"/>
    <n v="0.15835860053313999"/>
    <n v="433.72397463519098"/>
    <n v="1210"/>
    <s v="Fixed Single Family Units"/>
    <n v="1210"/>
    <s v="Town of Indialantic              Brevard County"/>
    <s v="Town of Indialantic"/>
    <m/>
    <m/>
    <m/>
    <n v="0"/>
    <n v="1"/>
    <n v="1.07756149657247"/>
    <n v="0.15835860053313999"/>
    <n v="433.72397463519098"/>
    <m/>
    <n v="-1"/>
    <n v="-1"/>
    <n v="-1"/>
    <n v="-1"/>
    <n v="0"/>
    <m/>
    <m/>
    <s v="North IRL B"/>
    <n v="-1"/>
    <m/>
    <m/>
    <n v="579"/>
    <x v="0"/>
    <m/>
    <x v="0"/>
    <n v="132.71029999999999"/>
    <n v="105.14875749101201"/>
    <n v="454.98282397322703"/>
    <n v="0.35176315870000002"/>
  </r>
  <r>
    <n v="550000"/>
    <n v="920000"/>
    <n v="920000"/>
    <x v="1"/>
    <x v="1"/>
    <s v="IR8-11"/>
    <s v="62-304.520 (6), F.A.C."/>
    <n v="0.36"/>
    <n v="0.48"/>
    <s v="Town of Indialantic"/>
    <n v="8.4984984759450002E-2"/>
    <n v="3857.7690405397602"/>
    <n v="9.5843984281742092"/>
    <n v="1.40852464278414"/>
    <n v="0.81452995434688003"/>
    <n v="0.11970344530032"/>
    <n v="327.85244311575002"/>
    <n v="1210"/>
    <s v="Fixed Single Family Units"/>
    <n v="1210"/>
    <s v="Town of Indialantic              Brevard County"/>
    <s v="Town of Indialantic"/>
    <m/>
    <m/>
    <m/>
    <n v="0"/>
    <n v="1"/>
    <n v="0.81452995434688003"/>
    <n v="0.11970344530032"/>
    <n v="327.852443115749"/>
    <m/>
    <n v="-1"/>
    <n v="-1"/>
    <n v="-1"/>
    <n v="-1"/>
    <n v="0"/>
    <m/>
    <m/>
    <s v="North IRL B"/>
    <n v="-1"/>
    <m/>
    <m/>
    <n v="579"/>
    <x v="0"/>
    <m/>
    <x v="0"/>
    <n v="132.71029999999999"/>
    <n v="75.814771674425202"/>
    <n v="343.92203138134499"/>
    <n v="0.26589816960000001"/>
  </r>
  <r>
    <n v="550000"/>
    <n v="920000"/>
    <n v="920000"/>
    <x v="1"/>
    <x v="1"/>
    <s v="IR8-11"/>
    <s v="62-304.520 (6), F.A.C."/>
    <n v="0.36"/>
    <n v="0.48"/>
    <s v="Town of Indialantic"/>
    <n v="0.10572457466705"/>
    <n v="3857.7690405397602"/>
    <n v="9.5843984281742092"/>
    <n v="1.40852464278414"/>
    <n v="1.01330644725826"/>
    <n v="0.14891566876640999"/>
    <n v="407.86099097478001"/>
    <n v="1210"/>
    <s v="Fixed Single Family Units"/>
    <n v="1210"/>
    <s v="Town of Indialantic              Brevard County"/>
    <s v="Town of Indialantic"/>
    <m/>
    <m/>
    <m/>
    <n v="0"/>
    <n v="1"/>
    <n v="1.01330644725826"/>
    <n v="0.14891566876640999"/>
    <n v="407.86099097478001"/>
    <m/>
    <n v="-1"/>
    <n v="-1"/>
    <n v="-1"/>
    <n v="-1"/>
    <n v="0"/>
    <m/>
    <m/>
    <s v="North IRL B"/>
    <n v="-1"/>
    <m/>
    <m/>
    <n v="579"/>
    <x v="0"/>
    <m/>
    <x v="0"/>
    <n v="132.71029999999999"/>
    <n v="95.004084184807198"/>
    <n v="427.85217399686002"/>
    <n v="0.33078750280000002"/>
  </r>
  <r>
    <n v="550000"/>
    <n v="920000"/>
    <n v="920000"/>
    <x v="1"/>
    <x v="1"/>
    <s v="IR8-11"/>
    <s v="62-304.520 (6), F.A.C."/>
    <n v="0.36"/>
    <n v="0.48"/>
    <s v="Town of Indialantic"/>
    <n v="3.24079311469E-2"/>
    <n v="3852.56137521749"/>
    <n v="9.5721902011285902"/>
    <n v="1.4067554030589899"/>
    <n v="0.31021488096328997"/>
    <n v="4.5590032242869998E-2"/>
    <n v="124.853543787289"/>
    <n v="1200"/>
    <s v="Residential, Medium Density-Two-five dwellingunits per acre"/>
    <n v="1200"/>
    <s v="Town of Indialantic              Brevard County"/>
    <s v="Town of Indialantic"/>
    <m/>
    <m/>
    <m/>
    <n v="0"/>
    <n v="1"/>
    <n v="0.31021488096328997"/>
    <n v="4.5590032242869998E-2"/>
    <n v="124.853543787291"/>
    <m/>
    <n v="-1"/>
    <n v="-1"/>
    <n v="-1"/>
    <n v="-1"/>
    <n v="0"/>
    <m/>
    <m/>
    <s v="North IRL B"/>
    <n v="-1"/>
    <m/>
    <m/>
    <n v="579"/>
    <x v="0"/>
    <m/>
    <x v="0"/>
    <n v="132.71029999999999"/>
    <n v="65.116449537767195"/>
    <n v="131.150244298567"/>
    <n v="0.1012599706"/>
  </r>
  <r>
    <n v="550000"/>
    <n v="920000"/>
    <n v="920000"/>
    <x v="1"/>
    <x v="1"/>
    <s v="IR8-11"/>
    <s v="62-304.520 (6), F.A.C."/>
    <n v="0.36"/>
    <n v="0.48"/>
    <s v="Town of Indialantic"/>
    <n v="0.10832385718433001"/>
    <n v="3852.56137521749"/>
    <n v="9.5721902011285902"/>
    <n v="1.4067554030589899"/>
    <n v="1.0368965642883501"/>
    <n v="0.15238517137425001"/>
    <n v="417.32430820294798"/>
    <n v="1210"/>
    <s v="Fixed Single Family Units"/>
    <n v="1210"/>
    <s v="Town of Indialantic              Brevard County"/>
    <s v="Town of Indialantic"/>
    <m/>
    <m/>
    <m/>
    <n v="0"/>
    <n v="1"/>
    <n v="1.0368965642883501"/>
    <n v="0.15238517137425001"/>
    <n v="417.32430820294798"/>
    <m/>
    <n v="-1"/>
    <n v="-1"/>
    <n v="-1"/>
    <n v="-1"/>
    <n v="0"/>
    <m/>
    <m/>
    <s v="North IRL B"/>
    <n v="-1"/>
    <m/>
    <m/>
    <n v="579"/>
    <x v="0"/>
    <m/>
    <x v="0"/>
    <n v="132.71029999999999"/>
    <n v="95.047813850781793"/>
    <n v="438.37109714557101"/>
    <n v="0.33846253710000002"/>
  </r>
  <r>
    <n v="550000"/>
    <n v="920000"/>
    <n v="920000"/>
    <x v="1"/>
    <x v="1"/>
    <s v="IR8-11"/>
    <s v="62-304.520 (6), F.A.C."/>
    <n v="0.36"/>
    <n v="0.48"/>
    <s v="Town of Indialantic"/>
    <n v="7.8796492853880004E-2"/>
    <n v="3852.56137521749"/>
    <n v="9.5721902011285902"/>
    <n v="1.4067554030589899"/>
    <n v="0.75425501677923001"/>
    <n v="0.1108473920643"/>
    <n v="303.56832487147"/>
    <n v="1210"/>
    <s v="Fixed Single Family Units"/>
    <n v="1210"/>
    <s v="Town of Indialantic              Brevard County"/>
    <s v="Town of Indialantic"/>
    <m/>
    <m/>
    <m/>
    <n v="0"/>
    <n v="1"/>
    <n v="0.75425501677923001"/>
    <n v="0.1108473920643"/>
    <n v="303.56832487146897"/>
    <m/>
    <n v="-1"/>
    <n v="-1"/>
    <n v="-1"/>
    <n v="-1"/>
    <n v="0"/>
    <m/>
    <m/>
    <s v="North IRL B"/>
    <n v="-1"/>
    <m/>
    <m/>
    <n v="579"/>
    <x v="0"/>
    <m/>
    <x v="0"/>
    <n v="132.71029999999999"/>
    <n v="84.3413319841477"/>
    <n v="318.87809316833"/>
    <n v="0.24620302099999999"/>
  </r>
  <r>
    <n v="550000"/>
    <n v="920000"/>
    <n v="920000"/>
    <x v="1"/>
    <x v="1"/>
    <s v="IR8-11"/>
    <s v="62-304.520 (6), F.A.C."/>
    <n v="0.36"/>
    <n v="0.48"/>
    <s v="Town of Indialantic"/>
    <n v="0.30447034664130002"/>
    <n v="3852.56137521749"/>
    <n v="9.5721902011285902"/>
    <n v="1.4067554030589899"/>
    <n v="2.9144480686540799"/>
    <n v="0.42831530520889"/>
    <n v="1172.9906973693501"/>
    <n v="1210"/>
    <s v="Fixed Single Family Units"/>
    <n v="1210"/>
    <s v="Town of Indialantic              Brevard County"/>
    <s v="Town of Indialantic"/>
    <m/>
    <m/>
    <m/>
    <n v="0"/>
    <n v="1"/>
    <n v="2.9144480686540799"/>
    <n v="0.42831530520889"/>
    <n v="1172.9906973693501"/>
    <m/>
    <n v="-1"/>
    <n v="-1"/>
    <n v="-1"/>
    <n v="-1"/>
    <n v="0"/>
    <m/>
    <m/>
    <s v="North IRL B"/>
    <n v="-1"/>
    <m/>
    <m/>
    <n v="579"/>
    <x v="0"/>
    <m/>
    <x v="0"/>
    <n v="132.71029999999999"/>
    <n v="139.45205096590101"/>
    <n v="1232.1477777356899"/>
    <n v="0.95133065480000001"/>
  </r>
  <r>
    <n v="550000"/>
    <n v="920000"/>
    <n v="920000"/>
    <x v="1"/>
    <x v="1"/>
    <s v="IR8-11"/>
    <s v="62-304.520 (6), F.A.C."/>
    <n v="0.36"/>
    <n v="0.48"/>
    <s v="Town of Indialantic"/>
    <n v="6.6463294383209998E-2"/>
    <n v="3852.56137521749"/>
    <n v="9.5721902011285902"/>
    <n v="1.4067554030589899"/>
    <n v="0.63619929522968"/>
    <n v="9.349759847868E-2"/>
    <n v="256.05392081046398"/>
    <n v="1210"/>
    <s v="Fixed Single Family Units"/>
    <n v="1210"/>
    <s v="Town of Indialantic              Brevard County"/>
    <s v="Town of Indialantic"/>
    <m/>
    <m/>
    <m/>
    <n v="0"/>
    <n v="1"/>
    <n v="0.63619929522968"/>
    <n v="9.349759847868E-2"/>
    <n v="256.053920810465"/>
    <m/>
    <n v="-1"/>
    <n v="-1"/>
    <n v="-1"/>
    <n v="-1"/>
    <n v="0"/>
    <m/>
    <m/>
    <s v="North IRL B"/>
    <n v="-1"/>
    <m/>
    <m/>
    <n v="579"/>
    <x v="0"/>
    <m/>
    <x v="0"/>
    <n v="132.71029999999999"/>
    <n v="90.753315485327903"/>
    <n v="268.96740972855503"/>
    <n v="0.20766741350000001"/>
  </r>
  <r>
    <n v="550000"/>
    <n v="920000"/>
    <n v="920000"/>
    <x v="1"/>
    <x v="1"/>
    <s v="IR8-11"/>
    <s v="62-304.520 (6), F.A.C."/>
    <n v="0.36"/>
    <n v="0.48"/>
    <s v="Town of Indialantic"/>
    <n v="2.0126737328809999E-2"/>
    <n v="3852.56137521749"/>
    <n v="9.5721902011285902"/>
    <n v="1.4067554030589899"/>
    <n v="0.19265695783959"/>
    <n v="2.8313396483259999E-2"/>
    <n v="77.539490842148396"/>
    <n v="1210"/>
    <s v="Fixed Single Family Units"/>
    <n v="1210"/>
    <s v="Town of Indialantic              Brevard County"/>
    <s v="Town of Indialantic"/>
    <m/>
    <m/>
    <m/>
    <n v="0"/>
    <n v="1"/>
    <n v="0.19265695783959"/>
    <n v="2.8313396483259999E-2"/>
    <n v="77.539490842149206"/>
    <m/>
    <n v="-1"/>
    <n v="-1"/>
    <n v="-1"/>
    <n v="-1"/>
    <n v="0"/>
    <m/>
    <m/>
    <s v="North IRL B"/>
    <n v="-1"/>
    <m/>
    <m/>
    <n v="579"/>
    <x v="0"/>
    <m/>
    <x v="0"/>
    <n v="132.71029999999999"/>
    <n v="43.628523199062698"/>
    <n v="81.450016221081697"/>
    <n v="6.2886853899999998E-2"/>
  </r>
  <r>
    <n v="550000"/>
    <n v="920000"/>
    <n v="920000"/>
    <x v="1"/>
    <x v="1"/>
    <s v="IR8-11"/>
    <s v="62-304.520 (6), F.A.C."/>
    <n v="0.36"/>
    <n v="0.48"/>
    <s v="Town of Indialantic"/>
    <n v="7.1747941984899996E-3"/>
    <n v="3852.56137521749"/>
    <n v="9.5721902011285902"/>
    <n v="1.4067554030589899"/>
    <n v="6.8678494721970004E-2"/>
    <n v="1.0093180504570001E-2"/>
    <n v="27.641335004267901"/>
    <n v="1210"/>
    <s v="Fixed Single Family Units"/>
    <n v="1210"/>
    <s v="Town of Indialantic              Brevard County"/>
    <s v="Town of Indialantic"/>
    <m/>
    <m/>
    <m/>
    <n v="0"/>
    <n v="1"/>
    <n v="6.8678494721970004E-2"/>
    <n v="1.0093180504570001E-2"/>
    <n v="27.641335004269799"/>
    <m/>
    <n v="-1"/>
    <n v="-1"/>
    <n v="-1"/>
    <n v="-1"/>
    <n v="0"/>
    <m/>
    <m/>
    <s v="North IRL B"/>
    <n v="-1"/>
    <m/>
    <m/>
    <n v="579"/>
    <x v="0"/>
    <m/>
    <x v="0"/>
    <n v="132.71029999999999"/>
    <n v="30.5993699450908"/>
    <n v="29.035361981591901"/>
    <n v="2.2417952200000001E-2"/>
  </r>
  <r>
    <n v="550000"/>
    <n v="920000"/>
    <n v="920000"/>
    <x v="1"/>
    <x v="1"/>
    <s v="IR8-11"/>
    <s v="62-304.520 (6), F.A.C."/>
    <n v="0.36"/>
    <n v="0.48"/>
    <s v="Town of Indialantic"/>
    <n v="8.2308389210310001E-2"/>
    <n v="3857.76904111461"/>
    <n v="9.5843984296024001"/>
    <n v="1.4085246429940299"/>
    <n v="0.78887639629048001"/>
    <n v="0.11593339452787001"/>
    <n v="317.52675571958099"/>
    <n v="1210"/>
    <s v="Fixed Single Family Units"/>
    <n v="1210"/>
    <s v="Town of Indialantic              Brevard County"/>
    <s v="Town of Indialantic"/>
    <m/>
    <m/>
    <m/>
    <n v="0"/>
    <n v="1"/>
    <n v="0.78887639629048001"/>
    <n v="0.11593339452787001"/>
    <n v="317.52675571958002"/>
    <m/>
    <n v="-1"/>
    <n v="-1"/>
    <n v="-1"/>
    <n v="-1"/>
    <n v="0"/>
    <m/>
    <m/>
    <s v="North IRL B"/>
    <n v="-1"/>
    <m/>
    <m/>
    <n v="579"/>
    <x v="0"/>
    <m/>
    <x v="0"/>
    <n v="132.71029999999999"/>
    <n v="76.578633334417802"/>
    <n v="333.09023349317698"/>
    <n v="0.2575237273"/>
  </r>
  <r>
    <n v="550000"/>
    <n v="920000"/>
    <n v="920000"/>
    <x v="1"/>
    <x v="1"/>
    <s v="IR8-11"/>
    <s v="62-304.520 (6), F.A.C."/>
    <n v="0.36"/>
    <n v="0.48"/>
    <s v="Town of Indialantic"/>
    <n v="0.15376857717532"/>
    <n v="3857.76904111461"/>
    <n v="9.5843984296024001"/>
    <n v="1.4085246429940299"/>
    <n v="1.4737793096014"/>
    <n v="0.21658683026957001"/>
    <n v="593.20365652322005"/>
    <n v="1210"/>
    <s v="Fixed Single Family Units"/>
    <n v="1210"/>
    <s v="Town of Indialantic              Brevard County"/>
    <s v="Town of Indialantic"/>
    <m/>
    <m/>
    <m/>
    <n v="0"/>
    <n v="1"/>
    <n v="1.4737793096014"/>
    <n v="0.21658683026957001"/>
    <n v="593.20365652322005"/>
    <m/>
    <n v="-1"/>
    <n v="-1"/>
    <n v="-1"/>
    <n v="-1"/>
    <n v="0"/>
    <m/>
    <m/>
    <s v="North IRL B"/>
    <n v="-1"/>
    <m/>
    <m/>
    <n v="579"/>
    <x v="0"/>
    <m/>
    <x v="0"/>
    <n v="132.71029999999999"/>
    <n v="100.650482205272"/>
    <n v="622.27935410528198"/>
    <n v="0.48110596639999997"/>
  </r>
  <r>
    <n v="550000"/>
    <n v="920000"/>
    <n v="920000"/>
    <x v="1"/>
    <x v="1"/>
    <s v="IR8-11"/>
    <s v="62-304.520 (6), F.A.C."/>
    <n v="0.36"/>
    <n v="0.48"/>
    <s v="Town of Indialantic"/>
    <n v="2.4132180534480002E-2"/>
    <n v="3857.76904111461"/>
    <n v="9.5843984296024001"/>
    <n v="1.4085246429940299"/>
    <n v="0.23129243321758999"/>
    <n v="3.3990770971999998E-2"/>
    <n v="93.096378960521093"/>
    <n v="1210"/>
    <s v="Fixed Single Family Units"/>
    <n v="1210"/>
    <s v="Town of Indialantic              Brevard County"/>
    <s v="Town of Indialantic"/>
    <m/>
    <m/>
    <m/>
    <n v="0"/>
    <n v="1"/>
    <n v="0.23129243321758999"/>
    <n v="3.3990770971999998E-2"/>
    <n v="93.096378960520795"/>
    <m/>
    <n v="-1"/>
    <n v="-1"/>
    <n v="-1"/>
    <n v="-1"/>
    <n v="0"/>
    <m/>
    <m/>
    <s v="North IRL B"/>
    <n v="-1"/>
    <m/>
    <m/>
    <n v="579"/>
    <x v="0"/>
    <m/>
    <x v="0"/>
    <n v="132.71029999999999"/>
    <n v="53.907655465318001"/>
    <n v="97.659469782492494"/>
    <n v="7.5503956999999997E-2"/>
  </r>
  <r>
    <n v="550000"/>
    <n v="920000"/>
    <n v="920000"/>
    <x v="1"/>
    <x v="1"/>
    <s v="IR8-11"/>
    <s v="62-304.520 (6), F.A.C."/>
    <n v="0.36"/>
    <n v="0.48"/>
    <s v="Town of Indialantic"/>
    <n v="0.14168873186070999"/>
    <n v="3857.76904111461"/>
    <n v="9.5843984296024001"/>
    <n v="1.4085246429940299"/>
    <n v="1.35800125913821"/>
    <n v="0.19957207046038999"/>
    <n v="546.60240324706399"/>
    <n v="1210"/>
    <s v="Fixed Single Family Units"/>
    <n v="1210"/>
    <s v="Town of Indialantic              Brevard County"/>
    <s v="Town of Indialantic"/>
    <m/>
    <m/>
    <m/>
    <n v="0"/>
    <n v="1"/>
    <n v="1.35800125913821"/>
    <n v="0.19957207046038999"/>
    <n v="546.60240324706399"/>
    <m/>
    <n v="-1"/>
    <n v="-1"/>
    <n v="-1"/>
    <n v="-1"/>
    <n v="0"/>
    <m/>
    <m/>
    <s v="North IRL B"/>
    <n v="-1"/>
    <m/>
    <m/>
    <n v="579"/>
    <x v="0"/>
    <m/>
    <x v="0"/>
    <n v="132.71029999999999"/>
    <n v="105.999348834937"/>
    <n v="573.39395451225403"/>
    <n v="0.44331095149999999"/>
  </r>
  <r>
    <n v="550000"/>
    <n v="920000"/>
    <n v="920000"/>
    <x v="1"/>
    <x v="1"/>
    <s v="IR8-11"/>
    <s v="62-304.520 (6), F.A.C."/>
    <n v="0.36"/>
    <n v="0.48"/>
    <s v="Town of Indialantic"/>
    <n v="3.0248351292000002E-4"/>
    <n v="3857.76904111461"/>
    <n v="9.5843984296024001"/>
    <n v="1.4085246429940299"/>
    <n v="2.8991225062600001E-3"/>
    <n v="4.2605548205000001E-4"/>
    <n v="1.1669115316135099"/>
    <n v="1210"/>
    <s v="Fixed Single Family Units"/>
    <n v="1210"/>
    <s v="Town of Indialantic              Brevard County"/>
    <s v="Town of Indialantic"/>
    <m/>
    <m/>
    <m/>
    <n v="0"/>
    <n v="1"/>
    <n v="2.8991225062600001E-3"/>
    <n v="4.2605548205000001E-4"/>
    <n v="1.16691153161505"/>
    <m/>
    <n v="-1"/>
    <n v="-1"/>
    <n v="-1"/>
    <n v="-1"/>
    <n v="0"/>
    <m/>
    <m/>
    <s v="North IRL B"/>
    <n v="-1"/>
    <m/>
    <m/>
    <n v="579"/>
    <x v="0"/>
    <m/>
    <x v="0"/>
    <n v="132.71029999999999"/>
    <n v="6.5318047983442202"/>
    <n v="1.22410734695631"/>
    <n v="9.4640030000000001E-4"/>
  </r>
  <r>
    <n v="550000"/>
    <n v="920000"/>
    <n v="920000"/>
    <x v="1"/>
    <x v="1"/>
    <s v="IR8-11"/>
    <s v="62-304.520 (6), F.A.C."/>
    <n v="0.36"/>
    <n v="0.48"/>
    <s v="Town of Indialantic"/>
    <n v="0.21556309130510001"/>
    <n v="3857.76904111461"/>
    <n v="9.5843984296024001"/>
    <n v="1.4085246429940299"/>
    <n v="2.0660425537848401"/>
    <n v="0.3036259262232"/>
    <n v="831.59262004377797"/>
    <n v="1210"/>
    <s v="Fixed Single Family Units"/>
    <n v="1210"/>
    <s v="Town of Indialantic              Brevard County"/>
    <s v="Town of Indialantic"/>
    <m/>
    <m/>
    <m/>
    <n v="0"/>
    <n v="1"/>
    <n v="2.0660425537848401"/>
    <n v="0.3036259262232"/>
    <n v="831.59262004377797"/>
    <m/>
    <n v="-1"/>
    <n v="-1"/>
    <n v="-1"/>
    <n v="-1"/>
    <n v="0"/>
    <m/>
    <m/>
    <s v="North IRL B"/>
    <n v="-1"/>
    <m/>
    <m/>
    <n v="579"/>
    <x v="0"/>
    <m/>
    <x v="0"/>
    <n v="132.71029999999999"/>
    <n v="119.77358620165801"/>
    <n v="872.35288048044004"/>
    <n v="0.67444656940000003"/>
  </r>
  <r>
    <n v="550000"/>
    <n v="920000"/>
    <n v="920000"/>
    <x v="1"/>
    <x v="1"/>
    <s v="IR8-11"/>
    <s v="62-304.520 (6), F.A.C."/>
    <n v="0.36"/>
    <n v="0.48"/>
    <s v="Town of Indialantic"/>
    <n v="3.2129043623910003E-2"/>
    <n v="3946.17851252431"/>
    <n v="9.6591126997301"/>
    <n v="1.3420487336925799"/>
    <n v="0.31033805329790998"/>
    <n v="4.3118742310219997E-2"/>
    <n v="126.78694157663701"/>
    <n v="1400"/>
    <s v="Commercial and Services"/>
    <n v="1400"/>
    <s v="Town of Indialantic              Brevard County"/>
    <s v="Town of Indialantic"/>
    <m/>
    <m/>
    <m/>
    <n v="0"/>
    <n v="1"/>
    <n v="0.31033805329790998"/>
    <n v="4.3118742310219997E-2"/>
    <n v="126.786941576636"/>
    <m/>
    <n v="-1"/>
    <n v="-1"/>
    <n v="-1"/>
    <n v="-1"/>
    <n v="0"/>
    <m/>
    <m/>
    <s v="North IRL B"/>
    <n v="-1"/>
    <m/>
    <m/>
    <n v="579"/>
    <x v="0"/>
    <m/>
    <x v="0"/>
    <n v="132.71029999999999"/>
    <n v="65.226115371280102"/>
    <n v="130.02162653499599"/>
    <n v="0.10282801430000001"/>
  </r>
  <r>
    <n v="550000"/>
    <n v="920000"/>
    <n v="920000"/>
    <x v="1"/>
    <x v="1"/>
    <s v="IR8-11"/>
    <s v="62-304.520 (6), F.A.C."/>
    <n v="0.36"/>
    <n v="0.48"/>
    <s v="Town of Indialantic"/>
    <n v="0.15246169847454"/>
    <n v="3946.17851252431"/>
    <n v="9.6591126997301"/>
    <n v="1.3420487336925799"/>
    <n v="1.4726447279579"/>
    <n v="0.20461102937438"/>
    <n v="601.64107850321"/>
    <n v="1410"/>
    <s v="Retail Sales and Services"/>
    <n v="1410"/>
    <s v="Town of Indialantic              Brevard County"/>
    <s v="Town of Indialantic"/>
    <m/>
    <m/>
    <m/>
    <n v="0"/>
    <n v="1"/>
    <n v="1.4726447279579"/>
    <n v="0.20461102937438"/>
    <n v="601.64107850321"/>
    <m/>
    <n v="-1"/>
    <n v="-1"/>
    <n v="-1"/>
    <n v="-1"/>
    <n v="0"/>
    <m/>
    <m/>
    <s v="North IRL B"/>
    <n v="-1"/>
    <m/>
    <m/>
    <n v="579"/>
    <x v="0"/>
    <m/>
    <x v="0"/>
    <n v="132.71029999999999"/>
    <n v="111.68488130636"/>
    <n v="616.99060364172306"/>
    <n v="0.48794896879999999"/>
  </r>
  <r>
    <n v="550000"/>
    <n v="920000"/>
    <n v="920000"/>
    <x v="1"/>
    <x v="1"/>
    <s v="IR8-11"/>
    <s v="62-304.520 (6), F.A.C."/>
    <n v="0.36"/>
    <n v="0.48"/>
    <s v="Town of Indialantic"/>
    <n v="1.9688466570910002E-2"/>
    <n v="3946.17851252431"/>
    <n v="9.6591126997301"/>
    <n v="1.3420487336925799"/>
    <n v="0.19017311749331001"/>
    <n v="2.6422881629839998E-2"/>
    <n v="77.694203726690105"/>
    <n v="1430"/>
    <s v="Professional Services"/>
    <n v="1430"/>
    <s v="Town of Indialantic              Brevard County"/>
    <s v="Town of Indialantic"/>
    <m/>
    <m/>
    <m/>
    <n v="0"/>
    <n v="1"/>
    <n v="0.19017311749331001"/>
    <n v="2.6422881629839998E-2"/>
    <n v="77.694203726689693"/>
    <m/>
    <n v="-1"/>
    <n v="-1"/>
    <n v="-1"/>
    <n v="-1"/>
    <n v="0"/>
    <m/>
    <m/>
    <s v="North IRL B"/>
    <n v="-1"/>
    <m/>
    <m/>
    <n v="579"/>
    <x v="0"/>
    <m/>
    <x v="0"/>
    <n v="132.71029999999999"/>
    <n v="51.849400486866799"/>
    <n v="79.676397389706693"/>
    <n v="6.3012330699999994E-2"/>
  </r>
  <r>
    <n v="550000"/>
    <n v="920000"/>
    <n v="920000"/>
    <x v="1"/>
    <x v="1"/>
    <s v="IR8-11"/>
    <s v="62-304.520 (6), F.A.C."/>
    <n v="0.36"/>
    <n v="0.48"/>
    <s v="Town of Indialantic"/>
    <n v="6.7413482583510001E-2"/>
    <n v="3946.17851252431"/>
    <n v="9.6591126997301"/>
    <n v="1.3420487336925799"/>
    <n v="0.65115442575542004"/>
    <n v="9.0472178934999994E-2"/>
    <n v="266.02563642548301"/>
    <n v="1430"/>
    <s v="Professional Services"/>
    <n v="1430"/>
    <s v="Town of Indialantic              Brevard County"/>
    <s v="Town of Indialantic"/>
    <m/>
    <m/>
    <m/>
    <n v="0"/>
    <n v="1"/>
    <n v="0.65115442575542004"/>
    <n v="9.0472178934999994E-2"/>
    <n v="266.02563642548103"/>
    <m/>
    <n v="-1"/>
    <n v="-1"/>
    <n v="-1"/>
    <n v="-1"/>
    <n v="0"/>
    <m/>
    <m/>
    <s v="North IRL B"/>
    <n v="-1"/>
    <m/>
    <m/>
    <n v="579"/>
    <x v="0"/>
    <m/>
    <x v="0"/>
    <n v="132.71029999999999"/>
    <n v="71.834516475635795"/>
    <n v="272.81268494942998"/>
    <n v="0.21575477409999999"/>
  </r>
  <r>
    <n v="550000"/>
    <n v="920000"/>
    <n v="920000"/>
    <x v="1"/>
    <x v="1"/>
    <s v="IR8-11"/>
    <s v="62-304.520 (6), F.A.C."/>
    <n v="0.36"/>
    <n v="0.48"/>
    <s v="Town of Indialantic"/>
    <n v="0.12875011366097999"/>
    <n v="3946.17851252431"/>
    <n v="9.6591126997301"/>
    <n v="1.3420487336925799"/>
    <n v="1.2436118579545199"/>
    <n v="0.1727889270015"/>
    <n v="508.07093201404501"/>
    <n v="1430"/>
    <s v="Professional Services"/>
    <n v="1430"/>
    <s v="Town of Indialantic              Brevard County"/>
    <s v="Town of Indialantic"/>
    <m/>
    <m/>
    <m/>
    <n v="0"/>
    <n v="1"/>
    <n v="1.2436118579545199"/>
    <n v="0.1727889270015"/>
    <n v="508.07093201404501"/>
    <m/>
    <n v="-1"/>
    <n v="-1"/>
    <n v="-1"/>
    <n v="-1"/>
    <n v="0"/>
    <m/>
    <m/>
    <s v="North IRL B"/>
    <n v="-1"/>
    <m/>
    <m/>
    <n v="579"/>
    <x v="0"/>
    <m/>
    <x v="0"/>
    <n v="132.71029999999999"/>
    <n v="93.148225400885593"/>
    <n v="521.03322435369"/>
    <n v="0.41206077209999997"/>
  </r>
  <r>
    <n v="550000"/>
    <n v="920000"/>
    <n v="920000"/>
    <x v="1"/>
    <x v="1"/>
    <s v="IR8-11"/>
    <s v="62-304.520 (6), F.A.C."/>
    <n v="0.36"/>
    <n v="0.48"/>
    <s v="Town of Indialantic"/>
    <n v="0.21732066856074"/>
    <n v="3946.17851252431"/>
    <n v="9.6591126997301"/>
    <n v="1.3420487336925799"/>
    <n v="2.09912482960896"/>
    <n v="0.29165492804717003"/>
    <n v="857.58615260184501"/>
    <n v="1210"/>
    <s v="Fixed Single Family Units"/>
    <n v="1210"/>
    <s v="Town of Indialantic              Brevard County"/>
    <s v="Town of Indialantic"/>
    <m/>
    <m/>
    <m/>
    <n v="0"/>
    <n v="1"/>
    <n v="2.09912482960896"/>
    <n v="0.29165492804717003"/>
    <n v="857.58615260184501"/>
    <m/>
    <n v="-1"/>
    <n v="-1"/>
    <n v="-1"/>
    <n v="-1"/>
    <n v="0"/>
    <m/>
    <m/>
    <s v="North IRL B"/>
    <n v="-1"/>
    <m/>
    <m/>
    <n v="579"/>
    <x v="0"/>
    <m/>
    <x v="0"/>
    <n v="132.71029999999999"/>
    <n v="117.139533100854"/>
    <n v="879.46554328532795"/>
    <n v="0.69552810430000001"/>
  </r>
  <r>
    <n v="550000"/>
    <n v="920000"/>
    <n v="920000"/>
    <x v="1"/>
    <x v="1"/>
    <s v="IR8-11"/>
    <s v="62-304.520 (6), F.A.C."/>
    <n v="0.36"/>
    <n v="0.48"/>
    <s v="Town of Indialantic"/>
    <n v="0.36145914435938997"/>
    <n v="3850.4766354631302"/>
    <n v="9.5673638444899805"/>
    <n v="1.40605815690651"/>
    <n v="3.4582111490043501"/>
    <n v="0.50823257831497004"/>
    <n v="1391.78999003034"/>
    <n v="1200"/>
    <s v="Residential, Medium Density-Two-five dwellingunits per acre"/>
    <n v="1200"/>
    <s v="Town of Indialantic              Brevard County"/>
    <s v="Town of Indialantic"/>
    <m/>
    <m/>
    <m/>
    <n v="0"/>
    <n v="1"/>
    <n v="3.4582111490043501"/>
    <n v="0.50823257831497004"/>
    <n v="1391.78999003034"/>
    <m/>
    <n v="-1"/>
    <n v="-1"/>
    <n v="-1"/>
    <n v="-1"/>
    <n v="0"/>
    <m/>
    <m/>
    <s v="North IRL B"/>
    <n v="-1"/>
    <m/>
    <m/>
    <n v="579"/>
    <x v="0"/>
    <m/>
    <x v="0"/>
    <n v="132.71029999999999"/>
    <n v="202.236104181364"/>
    <n v="1462.7732597860199"/>
    <n v="1.1287834469"/>
  </r>
  <r>
    <n v="550000"/>
    <n v="920000"/>
    <n v="920000"/>
    <x v="1"/>
    <x v="1"/>
    <s v="IR8-11"/>
    <s v="62-304.520 (6), F.A.C."/>
    <n v="0.36"/>
    <n v="0.48"/>
    <s v="Town of Indialantic"/>
    <n v="8.6568020251699997E-3"/>
    <n v="3850.4766354631302"/>
    <n v="9.5673638444899805"/>
    <n v="1.40605815690651"/>
    <n v="8.2822774704559995E-2"/>
    <n v="1.217196710022E-2"/>
    <n v="33.332813935766303"/>
    <n v="1210"/>
    <s v="Fixed Single Family Units"/>
    <n v="1210"/>
    <s v="Town of Indialantic              Brevard County"/>
    <s v="Town of Indialantic"/>
    <m/>
    <m/>
    <m/>
    <n v="0"/>
    <n v="1"/>
    <n v="8.2822774704559995E-2"/>
    <n v="1.217196710022E-2"/>
    <n v="33.332813935765003"/>
    <m/>
    <n v="-1"/>
    <n v="-1"/>
    <n v="-1"/>
    <n v="-1"/>
    <n v="0"/>
    <m/>
    <m/>
    <s v="North IRL B"/>
    <n v="-1"/>
    <m/>
    <m/>
    <n v="579"/>
    <x v="0"/>
    <m/>
    <x v="0"/>
    <n v="132.71029999999999"/>
    <n v="35.398635490215803"/>
    <n v="35.032834873023397"/>
    <n v="2.7033912399999999E-2"/>
  </r>
  <r>
    <n v="550000"/>
    <n v="920000"/>
    <n v="920000"/>
    <x v="1"/>
    <x v="1"/>
    <s v="IR8-11"/>
    <s v="62-304.520 (6), F.A.C."/>
    <n v="0.36"/>
    <n v="0.48"/>
    <s v="Town of Indialantic"/>
    <n v="1.224372904349E-2"/>
    <n v="3850.4766354631302"/>
    <n v="9.5673638444899805"/>
    <n v="1.40605815690651"/>
    <n v="0.11714021057244001"/>
    <n v="1.721539509255E-2"/>
    <n v="47.144192612911198"/>
    <n v="1210"/>
    <s v="Fixed Single Family Units"/>
    <n v="1210"/>
    <s v="Town of Indialantic              Brevard County"/>
    <s v="Town of Indialantic"/>
    <m/>
    <m/>
    <m/>
    <n v="0"/>
    <n v="1"/>
    <n v="0.11714021057244001"/>
    <n v="1.721539509255E-2"/>
    <n v="47.144192612909301"/>
    <m/>
    <n v="-1"/>
    <n v="-1"/>
    <n v="-1"/>
    <n v="-1"/>
    <n v="0"/>
    <m/>
    <m/>
    <s v="North IRL B"/>
    <n v="-1"/>
    <m/>
    <m/>
    <n v="579"/>
    <x v="0"/>
    <m/>
    <x v="0"/>
    <n v="132.71029999999999"/>
    <n v="40.508559294464199"/>
    <n v="49.548613513783202"/>
    <n v="3.8235354899999997E-2"/>
  </r>
  <r>
    <n v="550000"/>
    <n v="920000"/>
    <n v="920000"/>
    <x v="1"/>
    <x v="1"/>
    <s v="IR8-11"/>
    <s v="62-304.520 (6), F.A.C."/>
    <n v="0.36"/>
    <n v="0.48"/>
    <s v="Town of Indialantic"/>
    <n v="5.7856023425399998E-3"/>
    <n v="3850.4766354631302"/>
    <n v="9.5673638444899805"/>
    <n v="1.40605815690651"/>
    <n v="5.5352962670620003E-2"/>
    <n v="8.1348933663400007E-3"/>
    <n v="22.2773266420349"/>
    <n v="1210"/>
    <s v="Fixed Single Family Units"/>
    <n v="1210"/>
    <s v="Town of Indialantic              Brevard County"/>
    <s v="Town of Indialantic"/>
    <m/>
    <m/>
    <m/>
    <n v="0"/>
    <n v="1"/>
    <n v="5.5352962670620003E-2"/>
    <n v="8.1348933663400007E-3"/>
    <n v="22.2773266420336"/>
    <m/>
    <n v="-1"/>
    <n v="-1"/>
    <n v="-1"/>
    <n v="-1"/>
    <n v="0"/>
    <m/>
    <m/>
    <s v="North IRL B"/>
    <n v="-1"/>
    <m/>
    <m/>
    <n v="579"/>
    <x v="0"/>
    <m/>
    <x v="0"/>
    <n v="132.71029999999999"/>
    <n v="29.064163106418199"/>
    <n v="23.413501997363198"/>
    <n v="1.8067580400000002E-2"/>
  </r>
  <r>
    <n v="550000"/>
    <n v="920000"/>
    <n v="920000"/>
    <x v="1"/>
    <x v="1"/>
    <s v="IR8-11"/>
    <s v="62-304.520 (6), F.A.C."/>
    <n v="0.36"/>
    <n v="0.48"/>
    <s v="Town of Indialantic"/>
    <n v="0.21719784650112001"/>
    <n v="3850.4766354631302"/>
    <n v="9.5673638444899805"/>
    <n v="1.40605815690651"/>
    <n v="2.0780108237159798"/>
    <n v="0.30539280373543998"/>
    <n v="836.31523322550595"/>
    <n v="1210"/>
    <s v="Fixed Single Family Units"/>
    <n v="1210"/>
    <s v="Town of Indialantic              Brevard County"/>
    <s v="Town of Indialantic"/>
    <m/>
    <m/>
    <m/>
    <n v="0"/>
    <n v="1"/>
    <n v="2.0780108237159798"/>
    <n v="0.30539280373543998"/>
    <n v="836.31523322550595"/>
    <m/>
    <n v="-1"/>
    <n v="-1"/>
    <n v="-1"/>
    <n v="-1"/>
    <n v="0"/>
    <m/>
    <m/>
    <s v="North IRL B"/>
    <n v="-1"/>
    <m/>
    <m/>
    <n v="579"/>
    <x v="0"/>
    <m/>
    <x v="0"/>
    <n v="132.71029999999999"/>
    <n v="116.246983975674"/>
    <n v="878.96850004454404"/>
    <n v="0.67827675040000002"/>
  </r>
  <r>
    <n v="550000"/>
    <n v="920000"/>
    <n v="920000"/>
    <x v="1"/>
    <x v="1"/>
    <s v="IR8-11"/>
    <s v="62-304.520 (6), F.A.C."/>
    <n v="0.36"/>
    <n v="0.48"/>
    <s v="Town of Indialantic"/>
    <n v="1.242032946522E-2"/>
    <n v="3850.4766354631302"/>
    <n v="9.5673638444899805"/>
    <n v="1.40605815690651"/>
    <n v="0.11882981106222"/>
    <n v="1.7463705556039998E-2"/>
    <n v="47.824188410595497"/>
    <n v="1210"/>
    <s v="Fixed Single Family Units"/>
    <n v="1210"/>
    <s v="Town of Indialantic              Brevard County"/>
    <s v="Town of Indialantic"/>
    <m/>
    <m/>
    <m/>
    <n v="0"/>
    <n v="1"/>
    <n v="0.11882981106222"/>
    <n v="1.7463705556039998E-2"/>
    <n v="47.824188410594701"/>
    <m/>
    <n v="-1"/>
    <n v="-1"/>
    <n v="-1"/>
    <n v="-1"/>
    <n v="0"/>
    <m/>
    <m/>
    <s v="North IRL B"/>
    <n v="-1"/>
    <m/>
    <m/>
    <n v="579"/>
    <x v="0"/>
    <m/>
    <x v="0"/>
    <n v="132.71029999999999"/>
    <n v="40.891127085777498"/>
    <n v="50.2632900646609"/>
    <n v="3.8786851900000002E-2"/>
  </r>
  <r>
    <n v="550000"/>
    <n v="920000"/>
    <n v="920000"/>
    <x v="1"/>
    <x v="1"/>
    <s v="IR8-11"/>
    <s v="62-304.520 (6), F.A.C."/>
    <n v="0.36"/>
    <n v="0.48"/>
    <s v="Town of Indialantic"/>
    <n v="0.24979756881092"/>
    <n v="3852.9361100681099"/>
    <n v="9.58688342334308"/>
    <n v="1.41356984307047"/>
    <n v="2.3947801716248698"/>
    <n v="0.35310631014344002"/>
    <n v="962.45407307884102"/>
    <n v="1200"/>
    <s v="Residential, Medium Density-Two-five dwellingunits per acre"/>
    <n v="1200"/>
    <s v="Town of Indialantic              Brevard County"/>
    <s v="Town of Indialantic"/>
    <m/>
    <m/>
    <m/>
    <n v="0"/>
    <n v="1"/>
    <n v="2.3947801716248698"/>
    <n v="0.35310631014344002"/>
    <n v="962.45407307884102"/>
    <m/>
    <n v="-1"/>
    <n v="-1"/>
    <n v="-1"/>
    <n v="-1"/>
    <n v="0"/>
    <m/>
    <m/>
    <s v="North IRL B"/>
    <n v="-1"/>
    <m/>
    <m/>
    <n v="579"/>
    <x v="0"/>
    <m/>
    <x v="0"/>
    <n v="132.71029999999999"/>
    <n v="146.58280235793799"/>
    <n v="1010.8948956424"/>
    <n v="0.78057913469999995"/>
  </r>
  <r>
    <n v="550000"/>
    <n v="920000"/>
    <n v="920000"/>
    <x v="1"/>
    <x v="1"/>
    <s v="IR8-11"/>
    <s v="62-304.520 (6), F.A.C."/>
    <n v="0.36"/>
    <n v="0.48"/>
    <s v="Town of Indialantic"/>
    <n v="4.7887307688499999E-3"/>
    <n v="3852.9361100681099"/>
    <n v="9.58688342334308"/>
    <n v="1.41356984307047"/>
    <n v="4.5909003626760002E-2"/>
    <n v="6.7692054014299998E-3"/>
    <n v="18.450673700704101"/>
    <n v="1210"/>
    <s v="Fixed Single Family Units"/>
    <n v="1210"/>
    <s v="Town of Indialantic              Brevard County"/>
    <s v="Town of Indialantic"/>
    <m/>
    <m/>
    <m/>
    <n v="0"/>
    <n v="1"/>
    <n v="4.5909003626760002E-2"/>
    <n v="6.7692054014299998E-3"/>
    <n v="18.450673700702801"/>
    <m/>
    <n v="-1"/>
    <n v="-1"/>
    <n v="-1"/>
    <n v="-1"/>
    <n v="0"/>
    <m/>
    <m/>
    <s v="North IRL B"/>
    <n v="-1"/>
    <m/>
    <m/>
    <n v="579"/>
    <x v="0"/>
    <m/>
    <x v="0"/>
    <n v="132.71029999999999"/>
    <n v="26.718476550944398"/>
    <n v="19.3793058670718"/>
    <n v="1.496405E-2"/>
  </r>
  <r>
    <n v="550000"/>
    <n v="920000"/>
    <n v="920000"/>
    <x v="1"/>
    <x v="1"/>
    <s v="IR8-11"/>
    <s v="62-304.520 (6), F.A.C."/>
    <n v="0.36"/>
    <n v="0.48"/>
    <s v="Town of Indialantic"/>
    <n v="5.9923679841900002E-2"/>
    <n v="3852.9361100681099"/>
    <n v="9.58688342334308"/>
    <n v="1.41356984307047"/>
    <n v="0.57448133294211001"/>
    <n v="8.4706306710329998E-2"/>
    <n v="230.882109911052"/>
    <n v="1210"/>
    <s v="Fixed Single Family Units"/>
    <n v="1210"/>
    <s v="Town of Indialantic              Brevard County"/>
    <s v="Town of Indialantic"/>
    <m/>
    <m/>
    <m/>
    <n v="0"/>
    <n v="1"/>
    <n v="0.57448133294211001"/>
    <n v="8.4706306710329998E-2"/>
    <n v="230.88210991105001"/>
    <m/>
    <n v="-1"/>
    <n v="-1"/>
    <n v="-1"/>
    <n v="-1"/>
    <n v="0"/>
    <m/>
    <m/>
    <s v="North IRL B"/>
    <n v="-1"/>
    <m/>
    <m/>
    <n v="579"/>
    <x v="0"/>
    <m/>
    <x v="0"/>
    <n v="132.71029999999999"/>
    <n v="74.041788825503204"/>
    <n v="242.50252862206901"/>
    <n v="0.18725231949999999"/>
  </r>
  <r>
    <n v="550000"/>
    <n v="920000"/>
    <n v="920000"/>
    <x v="1"/>
    <x v="1"/>
    <s v="IR8-11"/>
    <s v="62-304.520 (6), F.A.C."/>
    <n v="0.36"/>
    <n v="0.48"/>
    <s v="Town of Indialantic"/>
    <n v="4.4627650775009998E-2"/>
    <n v="3852.9361100681099"/>
    <n v="9.58688342334308"/>
    <n v="1.41356984307047"/>
    <n v="0.42784008543767998"/>
    <n v="6.308430130263E-2"/>
    <n v="171.947487178545"/>
    <n v="1210"/>
    <s v="Fixed Single Family Units"/>
    <n v="1210"/>
    <s v="Town of Indialantic              Brevard County"/>
    <s v="Town of Indialantic"/>
    <m/>
    <m/>
    <m/>
    <n v="0"/>
    <n v="1"/>
    <n v="0.42784008543767998"/>
    <n v="6.308430130263E-2"/>
    <n v="171.94748717854699"/>
    <m/>
    <n v="-1"/>
    <n v="-1"/>
    <n v="-1"/>
    <n v="-1"/>
    <n v="0"/>
    <m/>
    <m/>
    <s v="North IRL B"/>
    <n v="-1"/>
    <m/>
    <m/>
    <n v="579"/>
    <x v="0"/>
    <m/>
    <x v="0"/>
    <n v="132.71029999999999"/>
    <n v="55.0485031286875"/>
    <n v="180.601695155475"/>
    <n v="0.13945457189999999"/>
  </r>
  <r>
    <n v="550000"/>
    <n v="920000"/>
    <n v="920000"/>
    <x v="1"/>
    <x v="1"/>
    <s v="IR8-11"/>
    <s v="62-304.520 (6), F.A.C."/>
    <n v="0.36"/>
    <n v="0.48"/>
    <s v="Town of Indialantic"/>
    <n v="5.68665693808E-3"/>
    <n v="3852.9361100681099"/>
    <n v="9.58688342334308"/>
    <n v="1.41356984307047"/>
    <n v="5.4517317133920003E-2"/>
    <n v="8.0384867555500002E-3"/>
    <n v="21.910325862301601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5.4517317133920003E-2"/>
    <n v="8.0384867555500002E-3"/>
    <n v="21.910325862300201"/>
    <m/>
    <n v="-1"/>
    <n v="-1"/>
    <n v="-1"/>
    <n v="-1"/>
    <n v="0"/>
    <m/>
    <m/>
    <s v="North IRL B"/>
    <n v="-1"/>
    <m/>
    <m/>
    <n v="579"/>
    <x v="0"/>
    <m/>
    <x v="0"/>
    <n v="132.71029999999999"/>
    <n v="26.673417256425601"/>
    <n v="23.013084151857001"/>
    <n v="1.7769931799999999E-2"/>
  </r>
  <r>
    <n v="550000"/>
    <n v="920000"/>
    <n v="920000"/>
    <x v="1"/>
    <x v="1"/>
    <s v="IR8-11"/>
    <s v="62-304.520 (6), F.A.C."/>
    <n v="0.36"/>
    <n v="0.48"/>
    <s v="Town of Indialantic"/>
    <n v="0.1662757103385"/>
    <n v="3852.9361100681099"/>
    <n v="9.58688342334308"/>
    <n v="1.41356984307047"/>
    <n v="1.59406585114878"/>
    <n v="0.23504232976962"/>
    <n v="640.64968859043995"/>
    <n v="1210"/>
    <s v="Fixed Single Family Units"/>
    <n v="1210"/>
    <s v="Town of Indialantic              Brevard County"/>
    <s v="Town of Indialantic"/>
    <m/>
    <m/>
    <m/>
    <n v="0"/>
    <n v="1"/>
    <n v="1.59406585114878"/>
    <n v="0.23504232976962"/>
    <n v="640.64968859043995"/>
    <m/>
    <n v="-1"/>
    <n v="-1"/>
    <n v="-1"/>
    <n v="-1"/>
    <n v="0"/>
    <m/>
    <m/>
    <s v="North IRL B"/>
    <n v="-1"/>
    <m/>
    <m/>
    <n v="579"/>
    <x v="0"/>
    <m/>
    <x v="0"/>
    <n v="132.71029999999999"/>
    <n v="102.980945052856"/>
    <n v="672.89392627248696"/>
    <n v="0.51958612209999999"/>
  </r>
  <r>
    <n v="550000"/>
    <n v="920000"/>
    <n v="920000"/>
    <x v="1"/>
    <x v="1"/>
    <s v="IR8-11"/>
    <s v="62-304.520 (6), F.A.C."/>
    <n v="0.36"/>
    <n v="0.48"/>
    <s v="Town of Indialantic"/>
    <n v="8.6663456171619996E-2"/>
    <n v="3852.9361100681099"/>
    <n v="9.58688342334308"/>
    <n v="1.41356984307047"/>
    <n v="0.83083245138132999"/>
    <n v="0.12250484814046"/>
    <n v="333.90875970694401"/>
    <n v="1210"/>
    <s v="Fixed Single Family Units"/>
    <n v="1210"/>
    <s v="Town of Indialantic              Brevard County"/>
    <s v="Town of Indialantic"/>
    <m/>
    <m/>
    <m/>
    <n v="0"/>
    <n v="1"/>
    <n v="0.83083245138132999"/>
    <n v="0.12250484814046"/>
    <n v="333.90875970694299"/>
    <m/>
    <n v="-1"/>
    <n v="-1"/>
    <n v="-1"/>
    <n v="-1"/>
    <n v="0"/>
    <m/>
    <m/>
    <s v="North IRL B"/>
    <n v="-1"/>
    <m/>
    <m/>
    <n v="579"/>
    <x v="0"/>
    <m/>
    <x v="0"/>
    <n v="132.71029999999999"/>
    <n v="77.247410404104301"/>
    <n v="350.71456419550401"/>
    <n v="0.27081002409999999"/>
  </r>
  <r>
    <n v="550000"/>
    <n v="920000"/>
    <n v="920000"/>
    <x v="1"/>
    <x v="1"/>
    <s v="IR8-11"/>
    <s v="62-304.520 (6), F.A.C."/>
    <n v="0.36"/>
    <n v="0.48"/>
    <s v="Town of Indialantic"/>
    <n v="0.28379648654286999"/>
    <n v="3847.42469099959"/>
    <n v="9.5601531198240703"/>
    <n v="1.4050111375769301"/>
    <n v="2.7131378662180001"/>
    <n v="0.39873722439794002"/>
    <n v="1091.8856095440001"/>
    <n v="1200"/>
    <s v="Residential, Medium Density-Two-five dwellingunits per acre"/>
    <n v="1200"/>
    <s v="Town of Indialantic              Brevard County"/>
    <s v="Town of Indialantic"/>
    <m/>
    <m/>
    <m/>
    <n v="0"/>
    <n v="1"/>
    <n v="2.7131378662180001"/>
    <n v="0.39873722439794002"/>
    <n v="1091.8856095440001"/>
    <m/>
    <n v="-1"/>
    <n v="-1"/>
    <n v="-1"/>
    <n v="-1"/>
    <n v="0"/>
    <m/>
    <m/>
    <s v="North IRL B"/>
    <n v="-1"/>
    <m/>
    <m/>
    <n v="579"/>
    <x v="0"/>
    <m/>
    <x v="0"/>
    <n v="132.71029999999999"/>
    <n v="203.74266813572001"/>
    <n v="1148.4836342205999"/>
    <n v="0.88555199480000002"/>
  </r>
  <r>
    <n v="550000"/>
    <n v="920000"/>
    <n v="920000"/>
    <x v="1"/>
    <x v="1"/>
    <s v="IR8-11"/>
    <s v="62-304.520 (6), F.A.C."/>
    <n v="0.36"/>
    <n v="0.48"/>
    <s v="Town of Indialantic"/>
    <n v="4.8465014071409997E-2"/>
    <n v="3847.42469099959"/>
    <n v="9.5601531198240703"/>
    <n v="1.4050111375769301"/>
    <n v="0.46333295547714998"/>
    <n v="6.8093884553159997E-2"/>
    <n v="186.46549178800399"/>
    <n v="1210"/>
    <s v="Fixed Single Family Units"/>
    <n v="1210"/>
    <s v="Town of Indialantic              Brevard County"/>
    <s v="Town of Indialantic"/>
    <m/>
    <m/>
    <m/>
    <n v="0"/>
    <n v="1"/>
    <n v="0.46333295547714998"/>
    <n v="6.8093884553159997E-2"/>
    <n v="186.46549178800399"/>
    <m/>
    <n v="-1"/>
    <n v="-1"/>
    <n v="-1"/>
    <n v="-1"/>
    <n v="0"/>
    <m/>
    <m/>
    <s v="North IRL B"/>
    <n v="-1"/>
    <m/>
    <m/>
    <n v="579"/>
    <x v="0"/>
    <m/>
    <x v="0"/>
    <n v="132.71029999999999"/>
    <n v="57.021291621566803"/>
    <n v="196.13095345661199"/>
    <n v="0.1512291093"/>
  </r>
  <r>
    <n v="550000"/>
    <n v="920000"/>
    <n v="920000"/>
    <x v="1"/>
    <x v="1"/>
    <s v="IR8-11"/>
    <s v="62-304.520 (6), F.A.C."/>
    <n v="0.36"/>
    <n v="0.48"/>
    <s v="Town of Indialantic"/>
    <n v="0.17676762266137"/>
    <n v="3847.42469099959"/>
    <n v="9.5601531198240703"/>
    <n v="1.4050111375769301"/>
    <n v="1.6899255392699899"/>
    <n v="0.24836047860221999"/>
    <n v="680.10011599665802"/>
    <n v="1210"/>
    <s v="Fixed Single Family Units"/>
    <n v="1210"/>
    <s v="Town of Indialantic              Brevard County"/>
    <s v="Town of Indialantic"/>
    <m/>
    <m/>
    <m/>
    <n v="0"/>
    <n v="1"/>
    <n v="1.6899255392699899"/>
    <n v="0.24836047860221999"/>
    <n v="680.10011599665802"/>
    <m/>
    <n v="-1"/>
    <n v="-1"/>
    <n v="-1"/>
    <n v="-1"/>
    <n v="0"/>
    <m/>
    <m/>
    <s v="North IRL B"/>
    <n v="-1"/>
    <m/>
    <m/>
    <n v="579"/>
    <x v="0"/>
    <m/>
    <x v="0"/>
    <n v="132.71029999999999"/>
    <n v="122.676473722994"/>
    <n v="715.35318903954806"/>
    <n v="0.5515816026"/>
  </r>
  <r>
    <n v="550000"/>
    <n v="920000"/>
    <n v="920000"/>
    <x v="1"/>
    <x v="1"/>
    <s v="IR8-11"/>
    <s v="62-304.520 (6), F.A.C."/>
    <n v="0.36"/>
    <n v="0.48"/>
    <s v="Town of Indialantic"/>
    <n v="6.4289796301039995E-2"/>
    <n v="3847.42469099959"/>
    <n v="9.5601531198240703"/>
    <n v="1.4050111375769301"/>
    <n v="0.61462029668032003"/>
    <n v="9.032787983552E-2"/>
    <n v="247.35014966799"/>
    <n v="1210"/>
    <s v="Fixed Single Family Units"/>
    <n v="1210"/>
    <s v="Town of Indialantic              Brevard County"/>
    <s v="Town of Indialantic"/>
    <m/>
    <m/>
    <m/>
    <n v="0"/>
    <n v="1"/>
    <n v="0.61462029668032003"/>
    <n v="9.032787983552E-2"/>
    <n v="247.350149667989"/>
    <m/>
    <n v="-1"/>
    <n v="-1"/>
    <n v="-1"/>
    <n v="-1"/>
    <n v="0"/>
    <m/>
    <m/>
    <s v="North IRL B"/>
    <n v="-1"/>
    <m/>
    <m/>
    <n v="579"/>
    <x v="0"/>
    <m/>
    <x v="0"/>
    <n v="132.71029999999999"/>
    <n v="65.863316102050305"/>
    <n v="260.17157505568599"/>
    <n v="0.20060839389999999"/>
  </r>
  <r>
    <n v="550000"/>
    <n v="920000"/>
    <n v="920000"/>
    <x v="1"/>
    <x v="1"/>
    <s v="IR8-11"/>
    <s v="62-304.520 (6), F.A.C."/>
    <n v="0.36"/>
    <n v="0.48"/>
    <s v="Town of Indialantic"/>
    <n v="4.4444534206260003E-2"/>
    <n v="3847.42469099959"/>
    <n v="9.5601531198240703"/>
    <n v="1.4050111375769301"/>
    <n v="0.42489655235118001"/>
    <n v="6.2445065564219998E-2"/>
    <n v="170.996998285171"/>
    <n v="1210"/>
    <s v="Fixed Single Family Units"/>
    <n v="1210"/>
    <s v="Town of Indialantic              Brevard County"/>
    <s v="Town of Indialantic"/>
    <m/>
    <m/>
    <m/>
    <n v="0"/>
    <n v="1"/>
    <n v="0.42489655235118001"/>
    <n v="6.2445065564219998E-2"/>
    <n v="170.99699828517299"/>
    <m/>
    <n v="-1"/>
    <n v="-1"/>
    <n v="-1"/>
    <n v="-1"/>
    <n v="0"/>
    <m/>
    <m/>
    <s v="North IRL B"/>
    <n v="-1"/>
    <m/>
    <m/>
    <n v="579"/>
    <x v="0"/>
    <m/>
    <x v="0"/>
    <n v="132.71029999999999"/>
    <n v="75.807882008497103"/>
    <n v="179.86064869321399"/>
    <n v="0.13868369689999999"/>
  </r>
  <r>
    <n v="550000"/>
    <n v="920000"/>
    <n v="920000"/>
    <x v="1"/>
    <x v="1"/>
    <s v="IR8-11"/>
    <s v="62-304.520 (6), F.A.C."/>
    <n v="0.36"/>
    <n v="0.48"/>
    <s v="Town of Indialantic"/>
    <n v="0.14019561886889001"/>
    <n v="3992.6196216345902"/>
    <n v="9.6080133997026103"/>
    <n v="1.2948386304649799"/>
    <n v="1.34700138467189"/>
    <n v="0.18153070313337999"/>
    <n v="559.74777876313499"/>
    <n v="1400"/>
    <s v="Commercial and Services"/>
    <n v="1400"/>
    <s v="Town of Indialantic              Brevard County"/>
    <s v="Town of Indialantic"/>
    <m/>
    <m/>
    <m/>
    <n v="0"/>
    <n v="1"/>
    <n v="1.34700138467189"/>
    <n v="0.18153070313337999"/>
    <n v="559.74777876313499"/>
    <m/>
    <n v="-1"/>
    <n v="-1"/>
    <n v="-1"/>
    <n v="-1"/>
    <n v="0"/>
    <m/>
    <m/>
    <s v="North IRL B"/>
    <n v="-1"/>
    <m/>
    <m/>
    <n v="579"/>
    <x v="0"/>
    <m/>
    <x v="0"/>
    <n v="132.71029999999999"/>
    <n v="113.42319637383299"/>
    <n v="567.35154061191099"/>
    <n v="0.45397224549999998"/>
  </r>
  <r>
    <n v="550000"/>
    <n v="920000"/>
    <n v="920000"/>
    <x v="1"/>
    <x v="1"/>
    <s v="IR8-11"/>
    <s v="62-304.520 (6), F.A.C."/>
    <n v="0.36"/>
    <n v="0.48"/>
    <s v="Town of Indialantic"/>
    <n v="0.13497492661249"/>
    <n v="3992.6196216345902"/>
    <n v="9.6080133997026103"/>
    <n v="1.2948386304649799"/>
    <n v="1.2968409035167101"/>
    <n v="0.17477074912203"/>
    <n v="538.90354042173306"/>
    <n v="1410"/>
    <s v="Retail Sales and Services"/>
    <n v="1410"/>
    <s v="Town of Indialantic              Brevard County"/>
    <s v="Town of Indialantic"/>
    <m/>
    <m/>
    <m/>
    <n v="0"/>
    <n v="1"/>
    <n v="1.2968409035167101"/>
    <n v="0.17477074912203"/>
    <n v="538.90354042173306"/>
    <m/>
    <n v="-1"/>
    <n v="-1"/>
    <n v="-1"/>
    <n v="-1"/>
    <n v="0"/>
    <m/>
    <m/>
    <s v="North IRL B"/>
    <n v="-1"/>
    <m/>
    <m/>
    <n v="579"/>
    <x v="0"/>
    <m/>
    <x v="0"/>
    <n v="132.71029999999999"/>
    <n v="95.542123173384297"/>
    <n v="546.22414862474"/>
    <n v="0.43706694280000002"/>
  </r>
  <r>
    <n v="550000"/>
    <n v="920000"/>
    <n v="920000"/>
    <x v="1"/>
    <x v="1"/>
    <s v="IR8-11"/>
    <s v="62-304.520 (6), F.A.C."/>
    <n v="0.36"/>
    <n v="0.48"/>
    <s v="Town of Indialantic"/>
    <n v="0.34259273157303"/>
    <n v="3992.6196216345902"/>
    <n v="9.6080133997026103"/>
    <n v="1.2948386304649799"/>
    <n v="3.2916355555944099"/>
    <n v="0.44360230335728001"/>
    <n v="1367.8424623078799"/>
    <n v="1410"/>
    <s v="Retail Sales and Services"/>
    <n v="1410"/>
    <s v="Town of Indialantic              Brevard County"/>
    <s v="Town of Indialantic"/>
    <m/>
    <m/>
    <m/>
    <n v="0"/>
    <n v="1"/>
    <n v="3.2916355555944099"/>
    <n v="0.44360230335728001"/>
    <n v="1367.8424623078799"/>
    <m/>
    <n v="-1"/>
    <n v="-1"/>
    <n v="-1"/>
    <n v="-1"/>
    <n v="0"/>
    <m/>
    <m/>
    <s v="North IRL B"/>
    <n v="-1"/>
    <m/>
    <m/>
    <n v="579"/>
    <x v="0"/>
    <m/>
    <x v="0"/>
    <n v="132.71029999999999"/>
    <n v="156.31325223928701"/>
    <n v="1386.4235960338799"/>
    <n v="1.1093612832999999"/>
  </r>
  <r>
    <n v="550000"/>
    <n v="920000"/>
    <n v="920000"/>
    <x v="1"/>
    <x v="1"/>
    <s v="IR8-11"/>
    <s v="62-304.520 (6), F.A.C."/>
    <n v="0.36"/>
    <n v="0.48"/>
    <s v="Town of Indialantic"/>
    <n v="0.18687401832402001"/>
    <n v="3855.3464398563201"/>
    <n v="9.5785915898830503"/>
    <n v="1.4076784951582999"/>
    <n v="1.7899899002861801"/>
    <n v="0.26305853689855002"/>
    <n v="720.46408124718698"/>
    <n v="1200"/>
    <s v="Residential, Medium Density-Two-five dwellingunits per acre"/>
    <n v="1200"/>
    <s v="Town of Indialantic              Brevard County"/>
    <s v="Town of Indialantic"/>
    <m/>
    <m/>
    <m/>
    <n v="0"/>
    <n v="1"/>
    <n v="1.7899899002861801"/>
    <n v="0.26305853689855002"/>
    <n v="720.46408124718698"/>
    <m/>
    <n v="-1"/>
    <n v="-1"/>
    <n v="-1"/>
    <n v="-1"/>
    <n v="0"/>
    <m/>
    <m/>
    <s v="North IRL B"/>
    <n v="-1"/>
    <m/>
    <m/>
    <n v="579"/>
    <x v="0"/>
    <m/>
    <x v="0"/>
    <n v="132.71029999999999"/>
    <n v="130.37631268307399"/>
    <n v="756.25232123428805"/>
    <n v="0.58431798970000004"/>
  </r>
  <r>
    <n v="550000"/>
    <n v="920000"/>
    <n v="920000"/>
    <x v="1"/>
    <x v="1"/>
    <s v="IR8-11"/>
    <s v="62-304.520 (6), F.A.C."/>
    <n v="0.36"/>
    <n v="0.48"/>
    <s v="Town of Indialantic"/>
    <n v="4.5886003131599996E-3"/>
    <n v="3855.3464398563201"/>
    <n v="9.5785915898830503"/>
    <n v="1.4076784951582999"/>
    <n v="4.3952328369000003E-2"/>
    <n v="6.4592739837100004E-3"/>
    <n v="17.690643881280401"/>
    <n v="1210"/>
    <s v="Fixed Single Family Units"/>
    <n v="1210"/>
    <s v="Town of Indialantic              Brevard County"/>
    <s v="Town of Indialantic"/>
    <m/>
    <m/>
    <m/>
    <n v="0"/>
    <n v="1"/>
    <n v="4.3952328369000003E-2"/>
    <n v="6.4592739837100004E-3"/>
    <n v="17.690643881280302"/>
    <m/>
    <n v="-1"/>
    <n v="-1"/>
    <n v="-1"/>
    <n v="-1"/>
    <n v="0"/>
    <m/>
    <m/>
    <s v="North IRL B"/>
    <n v="-1"/>
    <m/>
    <m/>
    <n v="579"/>
    <x v="0"/>
    <m/>
    <x v="0"/>
    <n v="132.71029999999999"/>
    <n v="26.247120156400602"/>
    <n v="18.569406647154199"/>
    <n v="1.43476431E-2"/>
  </r>
  <r>
    <n v="550000"/>
    <n v="920000"/>
    <n v="920000"/>
    <x v="1"/>
    <x v="1"/>
    <s v="IR8-11"/>
    <s v="62-304.520 (6), F.A.C."/>
    <n v="0.36"/>
    <n v="0.48"/>
    <s v="Town of Indialantic"/>
    <n v="0.17061077305573"/>
    <n v="3855.3464398563201"/>
    <n v="9.5785915898830503"/>
    <n v="1.4076784951582999"/>
    <n v="1.6342109159351199"/>
    <n v="0.24016511627289"/>
    <n v="657.763636501571"/>
    <n v="1210"/>
    <s v="Fixed Single Family Units"/>
    <n v="1210"/>
    <s v="Town of Indialantic              Brevard County"/>
    <s v="Town of Indialantic"/>
    <m/>
    <m/>
    <m/>
    <n v="0"/>
    <n v="1"/>
    <n v="1.6342109159351199"/>
    <n v="0.24016511627289"/>
    <n v="657.763636501571"/>
    <m/>
    <n v="-1"/>
    <n v="-1"/>
    <n v="-1"/>
    <n v="-1"/>
    <n v="0"/>
    <m/>
    <m/>
    <s v="North IRL B"/>
    <n v="-1"/>
    <m/>
    <m/>
    <n v="579"/>
    <x v="0"/>
    <m/>
    <x v="0"/>
    <n v="132.71029999999999"/>
    <n v="106.842462992092"/>
    <n v="690.43730267123794"/>
    <n v="0.53346604740000003"/>
  </r>
  <r>
    <n v="550000"/>
    <n v="920000"/>
    <n v="920000"/>
    <x v="1"/>
    <x v="1"/>
    <s v="IR8-11"/>
    <s v="62-304.520 (6), F.A.C."/>
    <n v="0.36"/>
    <n v="0.48"/>
    <s v="Town of Indialantic"/>
    <n v="2.5914491427800001E-3"/>
    <n v="3855.3464398563201"/>
    <n v="9.5785915898830503"/>
    <n v="1.4076784951582999"/>
    <n v="2.482243296466E-2"/>
    <n v="3.6479272295899998E-3"/>
    <n v="9.9909342266933105"/>
    <n v="1210"/>
    <s v="Fixed Single Family Units"/>
    <n v="1210"/>
    <s v="Town of Indialantic              Brevard County"/>
    <s v="Town of Indialantic"/>
    <m/>
    <m/>
    <m/>
    <n v="0"/>
    <n v="1"/>
    <n v="2.482243296466E-2"/>
    <n v="3.6479272295899998E-3"/>
    <n v="9.9909342266945806"/>
    <m/>
    <n v="-1"/>
    <n v="-1"/>
    <n v="-1"/>
    <n v="-1"/>
    <n v="0"/>
    <m/>
    <m/>
    <s v="North IRL B"/>
    <n v="-1"/>
    <m/>
    <m/>
    <n v="579"/>
    <x v="0"/>
    <m/>
    <x v="0"/>
    <n v="132.71029999999999"/>
    <n v="18.388311012354698"/>
    <n v="10.487222606791599"/>
    <n v="8.1029475000000007E-3"/>
  </r>
  <r>
    <n v="550000"/>
    <n v="920000"/>
    <n v="920000"/>
    <x v="1"/>
    <x v="1"/>
    <s v="IR8-11"/>
    <s v="62-304.520 (6), F.A.C."/>
    <n v="0.36"/>
    <n v="0.48"/>
    <s v="Town of Indialantic"/>
    <n v="1.5703859868099999E-2"/>
    <n v="3855.3464398563201"/>
    <n v="9.5785915898830503"/>
    <n v="1.4076784951582999"/>
    <n v="0.15042086006128999"/>
    <n v="2.2105985827300001E-2"/>
    <n v="60.5438202344858"/>
    <n v="1210"/>
    <s v="Fixed Single Family Units"/>
    <n v="1210"/>
    <s v="Town of Indialantic              Brevard County"/>
    <s v="Town of Indialantic"/>
    <m/>
    <m/>
    <m/>
    <n v="0"/>
    <n v="1"/>
    <n v="0.15042086006128999"/>
    <n v="2.2105985827300001E-2"/>
    <n v="60.5438202344858"/>
    <m/>
    <n v="-1"/>
    <n v="-1"/>
    <n v="-1"/>
    <n v="-1"/>
    <n v="0"/>
    <m/>
    <m/>
    <s v="North IRL B"/>
    <n v="-1"/>
    <m/>
    <m/>
    <n v="579"/>
    <x v="0"/>
    <m/>
    <x v="0"/>
    <n v="132.71029999999999"/>
    <n v="35.990852329226797"/>
    <n v="63.551266163694002"/>
    <n v="4.9102855000000001E-2"/>
  </r>
  <r>
    <n v="550000"/>
    <n v="920000"/>
    <n v="920000"/>
    <x v="1"/>
    <x v="1"/>
    <s v="IR8-11"/>
    <s v="62-304.520 (6), F.A.C."/>
    <n v="0.36"/>
    <n v="0.48"/>
    <s v="Town of Indialantic"/>
    <n v="0.23670413869369"/>
    <n v="3855.3464398563201"/>
    <n v="9.5785915898830503"/>
    <n v="1.4076784951582999"/>
    <n v="2.26729227218192"/>
    <n v="0.33320332575408002"/>
    <n v="912.57645841199098"/>
    <n v="1210"/>
    <s v="Fixed Single Family Units"/>
    <n v="1210"/>
    <s v="Town of Indialantic              Brevard County"/>
    <s v="Town of Indialantic"/>
    <m/>
    <m/>
    <m/>
    <n v="0"/>
    <n v="1"/>
    <n v="2.26729227218192"/>
    <n v="0.33320332575408002"/>
    <n v="912.57645841199098"/>
    <m/>
    <n v="-1"/>
    <n v="-1"/>
    <n v="-1"/>
    <n v="-1"/>
    <n v="0"/>
    <m/>
    <m/>
    <s v="North IRL B"/>
    <n v="-1"/>
    <m/>
    <m/>
    <n v="579"/>
    <x v="0"/>
    <m/>
    <x v="0"/>
    <n v="132.71029999999999"/>
    <n v="123.631723608334"/>
    <n v="957.90766388123495"/>
    <n v="0.74012689249999997"/>
  </r>
  <r>
    <n v="550000"/>
    <n v="920000"/>
    <n v="920000"/>
    <x v="1"/>
    <x v="1"/>
    <s v="IR8-11"/>
    <s v="62-304.520 (6), F.A.C."/>
    <n v="0.36"/>
    <n v="0.48"/>
    <s v="Town of Indialantic"/>
    <n v="6.9061413231999999E-4"/>
    <n v="3855.3464398563201"/>
    <n v="9.5785915898830503"/>
    <n v="1.4076784951582999"/>
    <n v="6.6151107197499996E-3"/>
    <n v="9.7216266251999995E-4"/>
    <n v="2.6625567363774998"/>
    <n v="1210"/>
    <s v="Fixed Single Family Units"/>
    <n v="1210"/>
    <s v="Town of Indialantic              Brevard County"/>
    <s v="Town of Indialantic"/>
    <m/>
    <m/>
    <m/>
    <n v="0"/>
    <n v="1"/>
    <n v="6.6151107197499996E-3"/>
    <n v="9.7216266251999995E-4"/>
    <n v="2.66255673637809"/>
    <m/>
    <n v="-1"/>
    <n v="-1"/>
    <n v="-1"/>
    <n v="-1"/>
    <n v="0"/>
    <m/>
    <m/>
    <s v="North IRL B"/>
    <n v="-1"/>
    <m/>
    <m/>
    <n v="579"/>
    <x v="0"/>
    <m/>
    <x v="0"/>
    <n v="132.71029999999999"/>
    <n v="9.5930719127777397"/>
    <n v="2.7948162368042899"/>
    <n v="2.1594133999999999E-3"/>
  </r>
  <r>
    <n v="550000"/>
    <n v="920000"/>
    <n v="920000"/>
    <x v="1"/>
    <x v="1"/>
    <s v="IR8-11"/>
    <s v="62-304.520 (6), F.A.C."/>
    <n v="0.36"/>
    <n v="0.48"/>
    <s v="Town of Indialantic"/>
    <n v="0.36767177900838999"/>
    <n v="3856.6869941299501"/>
    <n v="9.5818110676365702"/>
    <n v="1.40814784431802"/>
    <n v="3.5229615213602399"/>
    <n v="0.51773622302723998"/>
    <n v="1417.9949682102799"/>
    <n v="1200"/>
    <s v="Residential, Medium Density-Two-five dwellingunits per acre"/>
    <n v="1200"/>
    <s v="Town of Indialantic              Brevard County"/>
    <s v="Town of Indialantic"/>
    <m/>
    <m/>
    <m/>
    <n v="0"/>
    <n v="1"/>
    <n v="3.5229615213602399"/>
    <n v="0.51773622302723998"/>
    <n v="1417.9949682102799"/>
    <m/>
    <n v="-1"/>
    <n v="-1"/>
    <n v="-1"/>
    <n v="-1"/>
    <n v="0"/>
    <m/>
    <m/>
    <s v="North IRL B"/>
    <n v="-1"/>
    <m/>
    <m/>
    <n v="579"/>
    <x v="0"/>
    <m/>
    <x v="0"/>
    <n v="132.71029999999999"/>
    <n v="205.77060682685399"/>
    <n v="1487.9149002153399"/>
    <n v="1.1500364705999999"/>
  </r>
  <r>
    <n v="550000"/>
    <n v="920000"/>
    <n v="920000"/>
    <x v="1"/>
    <x v="1"/>
    <s v="IR8-11"/>
    <s v="62-304.520 (6), F.A.C."/>
    <n v="0.36"/>
    <n v="0.48"/>
    <s v="Town of Indialantic"/>
    <n v="2.1245226796260001E-2"/>
    <n v="3856.6869941299501"/>
    <n v="9.5818110676365702"/>
    <n v="1.40814784431802"/>
    <n v="0.20356774925085"/>
    <n v="2.9916420315200001E-2"/>
    <n v="81.936189872477101"/>
    <n v="1210"/>
    <s v="Fixed Single Family Units"/>
    <n v="1210"/>
    <s v="Town of Indialantic              Brevard County"/>
    <s v="Town of Indialantic"/>
    <m/>
    <m/>
    <m/>
    <n v="0"/>
    <n v="1"/>
    <n v="0.20356774925085"/>
    <n v="2.9916420315200001E-2"/>
    <n v="81.936189872477101"/>
    <m/>
    <n v="-1"/>
    <n v="-1"/>
    <n v="-1"/>
    <n v="-1"/>
    <n v="0"/>
    <m/>
    <m/>
    <s v="North IRL B"/>
    <n v="-1"/>
    <m/>
    <m/>
    <n v="579"/>
    <x v="0"/>
    <m/>
    <x v="0"/>
    <n v="132.71029999999999"/>
    <n v="37.749471385255902"/>
    <n v="85.976382505789203"/>
    <n v="6.6452708700000002E-2"/>
  </r>
  <r>
    <n v="550000"/>
    <n v="920000"/>
    <n v="920000"/>
    <x v="1"/>
    <x v="1"/>
    <s v="IR8-11"/>
    <s v="62-304.520 (6), F.A.C."/>
    <n v="0.36"/>
    <n v="0.48"/>
    <s v="Town of Indialantic"/>
    <n v="4.0349880804E-4"/>
    <n v="3856.6869941299501"/>
    <n v="9.5818110676365702"/>
    <n v="1.40814784431802"/>
    <n v="3.86624934474E-3"/>
    <n v="5.6818597672999996E-4"/>
    <n v="1.5561686051495101"/>
    <n v="1210"/>
    <s v="Fixed Single Family Units"/>
    <n v="1210"/>
    <s v="Town of Indialantic              Brevard County"/>
    <s v="Town of Indialantic"/>
    <m/>
    <m/>
    <m/>
    <n v="0"/>
    <n v="1"/>
    <n v="3.86624934474E-3"/>
    <n v="5.6818597672999996E-4"/>
    <n v="1.55616860514843"/>
    <m/>
    <n v="-1"/>
    <n v="-1"/>
    <n v="-1"/>
    <n v="-1"/>
    <n v="0"/>
    <m/>
    <m/>
    <s v="North IRL B"/>
    <n v="-1"/>
    <m/>
    <m/>
    <n v="579"/>
    <x v="0"/>
    <m/>
    <x v="0"/>
    <n v="132.71029999999999"/>
    <n v="7.3267082471375202"/>
    <n v="1.6329017427826999"/>
    <n v="1.2620994E-3"/>
  </r>
  <r>
    <n v="550000"/>
    <n v="920000"/>
    <n v="920000"/>
    <x v="1"/>
    <x v="1"/>
    <s v="IR8-11"/>
    <s v="62-304.520 (6), F.A.C."/>
    <n v="0.36"/>
    <n v="0.48"/>
    <s v="Town of Indialantic"/>
    <n v="0.11935780010779"/>
    <n v="3856.6869941299501"/>
    <n v="9.5818110676365702"/>
    <n v="1.40814784431802"/>
    <n v="1.1436638900815701"/>
    <n v="0.16807342892432001"/>
    <n v="460.32567532367602"/>
    <n v="1210"/>
    <s v="Fixed Single Family Units"/>
    <n v="1210"/>
    <s v="Town of Indialantic              Brevard County"/>
    <s v="Town of Indialantic"/>
    <m/>
    <m/>
    <m/>
    <n v="0"/>
    <n v="1"/>
    <n v="1.1436638900815701"/>
    <n v="0.16807342892432001"/>
    <n v="460.32567532367602"/>
    <m/>
    <n v="-1"/>
    <n v="-1"/>
    <n v="-1"/>
    <n v="-1"/>
    <n v="0"/>
    <m/>
    <m/>
    <s v="North IRL B"/>
    <n v="-1"/>
    <m/>
    <m/>
    <n v="579"/>
    <x v="0"/>
    <m/>
    <x v="0"/>
    <n v="132.71029999999999"/>
    <n v="100.223653921867"/>
    <n v="483.02387992974599"/>
    <n v="0.3733379362"/>
  </r>
  <r>
    <n v="550000"/>
    <n v="920000"/>
    <n v="920000"/>
    <x v="1"/>
    <x v="1"/>
    <s v="IR8-11"/>
    <s v="62-304.520 (6), F.A.C."/>
    <n v="0.36"/>
    <n v="0.48"/>
    <s v="Town of Indialantic"/>
    <n v="0.10908514903947"/>
    <n v="3856.6869941299501"/>
    <n v="9.5818110676365702"/>
    <n v="1.40814784431802"/>
    <n v="1.0452332883812301"/>
    <n v="0.15360801746704"/>
    <n v="420.70727555327397"/>
    <n v="1210"/>
    <s v="Fixed Single Family Units"/>
    <n v="1210"/>
    <s v="Town of Indialantic              Brevard County"/>
    <s v="Town of Indialantic"/>
    <m/>
    <m/>
    <m/>
    <n v="0"/>
    <n v="1"/>
    <n v="1.0452332883812301"/>
    <n v="0.15360801746704"/>
    <n v="420.70727555327397"/>
    <m/>
    <n v="-1"/>
    <n v="-1"/>
    <n v="-1"/>
    <n v="-1"/>
    <n v="0"/>
    <m/>
    <m/>
    <s v="North IRL B"/>
    <n v="-1"/>
    <m/>
    <m/>
    <n v="579"/>
    <x v="0"/>
    <m/>
    <x v="0"/>
    <n v="132.71029999999999"/>
    <n v="86.029725399245805"/>
    <n v="441.451935978866"/>
    <n v="0.34120622509999998"/>
  </r>
  <r>
    <n v="550000"/>
    <n v="920000"/>
    <n v="920000"/>
    <x v="1"/>
    <x v="1"/>
    <s v="IR8-11"/>
    <s v="62-304.520 (6), F.A.C."/>
    <n v="0.36"/>
    <n v="0.48"/>
    <s v="Town of Indialantic"/>
    <n v="2.6234569802580002E-2"/>
    <n v="3921.53612545943"/>
    <n v="10.344585501970601"/>
    <n v="1.36589093543385"/>
    <n v="0.27138575043027002"/>
    <n v="3.583356108836E-2"/>
    <n v="102.879813216732"/>
    <n v="1400"/>
    <s v="Commercial and Services"/>
    <n v="1400"/>
    <s v="Town of Indialantic              Brevard County"/>
    <s v="Town of Indialantic"/>
    <m/>
    <m/>
    <m/>
    <n v="0"/>
    <n v="1"/>
    <n v="0.27138575043027002"/>
    <n v="3.583356108836E-2"/>
    <n v="102.879813216732"/>
    <m/>
    <n v="-1"/>
    <n v="-1"/>
    <n v="-1"/>
    <n v="-1"/>
    <n v="0"/>
    <m/>
    <m/>
    <s v="North IRL B"/>
    <n v="-1"/>
    <m/>
    <m/>
    <n v="579"/>
    <x v="0"/>
    <m/>
    <x v="0"/>
    <n v="132.71029999999999"/>
    <n v="132.33011353175999"/>
    <n v="106.16753729449999"/>
    <n v="8.3438615699999996E-2"/>
  </r>
  <r>
    <n v="550000"/>
    <n v="920000"/>
    <n v="920000"/>
    <x v="1"/>
    <x v="1"/>
    <s v="IR8-11"/>
    <s v="62-304.520 (6), F.A.C."/>
    <n v="0.36"/>
    <n v="0.48"/>
    <s v="Town of Indialantic"/>
    <n v="1.7583141755710002E-2"/>
    <n v="3921.53612545943"/>
    <n v="10.344585501970601"/>
    <n v="1.36589093543385"/>
    <n v="0.18189031328520999"/>
    <n v="2.4016653940569999E-2"/>
    <n v="68.952925594090999"/>
    <n v="8140"/>
    <s v="Roads and Highways"/>
    <n v="8140"/>
    <s v="Town of Indialantic              Brevard County"/>
    <s v="Town of Indialantic"/>
    <m/>
    <m/>
    <m/>
    <n v="0"/>
    <n v="1"/>
    <n v="0.18189031328520999"/>
    <n v="2.4016653940569999E-2"/>
    <n v="70.2860173152432"/>
    <m/>
    <n v="-1"/>
    <n v="-1"/>
    <n v="-1"/>
    <n v="-1"/>
    <n v="0"/>
    <m/>
    <m/>
    <s v="North IRL B"/>
    <n v="-1"/>
    <m/>
    <m/>
    <n v="579"/>
    <x v="0"/>
    <m/>
    <x v="0"/>
    <n v="132.71029999999999"/>
    <n v="108.72778583553"/>
    <n v="71.156450140064905"/>
    <n v="5.70040692E-2"/>
  </r>
  <r>
    <n v="550000"/>
    <n v="920000"/>
    <n v="920000"/>
    <x v="1"/>
    <x v="1"/>
    <s v="IR8-11"/>
    <s v="62-304.520 (6), F.A.C."/>
    <n v="0.36"/>
    <n v="0.48"/>
    <s v="Town of Indialantic"/>
    <n v="4.0066452688110002E-2"/>
    <n v="3921.53612545943"/>
    <n v="10.344585501970601"/>
    <n v="1.36589093543385"/>
    <n v="0.41447084559289998"/>
    <n v="5.4726404541689998E-2"/>
    <n v="157.12204163546599"/>
    <n v="1410"/>
    <s v="Retail Sales and Services"/>
    <n v="1410"/>
    <s v="Town of Indialantic              Brevard County"/>
    <s v="Town of Indialantic"/>
    <m/>
    <m/>
    <m/>
    <n v="0"/>
    <n v="1"/>
    <n v="0.41447084559289998"/>
    <n v="5.4726404541689998E-2"/>
    <n v="157.12204163546599"/>
    <m/>
    <n v="-1"/>
    <n v="-1"/>
    <n v="-1"/>
    <n v="-1"/>
    <n v="0"/>
    <m/>
    <m/>
    <s v="North IRL B"/>
    <n v="-1"/>
    <m/>
    <m/>
    <n v="579"/>
    <x v="0"/>
    <m/>
    <x v="0"/>
    <n v="132.71029999999999"/>
    <n v="56.471203196604797"/>
    <n v="162.14318138369501"/>
    <n v="0.12743069069999999"/>
  </r>
  <r>
    <n v="550000"/>
    <n v="920000"/>
    <n v="920000"/>
    <x v="1"/>
    <x v="1"/>
    <s v="IR8-11"/>
    <s v="62-304.520 (6), F.A.C."/>
    <n v="0.36"/>
    <n v="0.48"/>
    <s v="Town of Indialantic"/>
    <n v="0.11633172363265"/>
    <n v="3921.53612545943"/>
    <n v="10.344585501970601"/>
    <n v="1.36589093543385"/>
    <n v="1.2034034617096101"/>
    <n v="0.15889644681323001"/>
    <n v="456.19905676241598"/>
    <n v="1430"/>
    <s v="Professional Services"/>
    <n v="1430"/>
    <s v="Town of Indialantic              Brevard County"/>
    <s v="Town of Indialantic"/>
    <m/>
    <m/>
    <m/>
    <n v="0"/>
    <n v="1"/>
    <n v="1.2034034617096101"/>
    <n v="0.15889644681323001"/>
    <n v="456.19905676241598"/>
    <m/>
    <n v="-1"/>
    <n v="-1"/>
    <n v="-1"/>
    <n v="-1"/>
    <n v="0"/>
    <m/>
    <m/>
    <s v="North IRL B"/>
    <n v="-1"/>
    <m/>
    <m/>
    <n v="579"/>
    <x v="0"/>
    <m/>
    <x v="0"/>
    <n v="132.71029999999999"/>
    <n v="91.934889871374693"/>
    <n v="470.777782911668"/>
    <n v="0.36999112470000001"/>
  </r>
  <r>
    <n v="550000"/>
    <n v="920000"/>
    <n v="920000"/>
    <x v="1"/>
    <x v="1"/>
    <s v="IR8-11"/>
    <s v="62-304.520 (6), F.A.C."/>
    <n v="0.36"/>
    <n v="0.48"/>
    <s v="Town of Indialantic"/>
    <n v="8.9546728032709993E-2"/>
    <n v="3921.53612545943"/>
    <n v="10.344585501970601"/>
    <n v="1.36589093543385"/>
    <n v="0.92632378455611997"/>
    <n v="0.12231106411764001"/>
    <n v="351.16072889697898"/>
    <n v="1410"/>
    <s v="Retail Sales and Services"/>
    <n v="1410"/>
    <s v="Town of Indialantic              Brevard County"/>
    <s v="Town of Indialantic"/>
    <m/>
    <m/>
    <m/>
    <n v="0"/>
    <n v="1"/>
    <n v="0.92632378455611997"/>
    <n v="0.12231106411764001"/>
    <n v="351.16072889697898"/>
    <m/>
    <n v="-1"/>
    <n v="-1"/>
    <n v="-1"/>
    <n v="-1"/>
    <n v="0"/>
    <m/>
    <m/>
    <s v="North IRL B"/>
    <n v="-1"/>
    <m/>
    <m/>
    <n v="579"/>
    <x v="0"/>
    <m/>
    <x v="0"/>
    <n v="132.71029999999999"/>
    <n v="84.929044216411398"/>
    <n v="362.38275144409403"/>
    <n v="0.28480188880000001"/>
  </r>
  <r>
    <n v="550000"/>
    <n v="920000"/>
    <n v="920000"/>
    <x v="1"/>
    <x v="1"/>
    <s v="IR8-11"/>
    <s v="62-304.520 (6), F.A.C."/>
    <n v="0.36"/>
    <n v="0.48"/>
    <s v="Town of Indialantic"/>
    <n v="8.8669238777929996E-2"/>
    <n v="3921.53612545943"/>
    <n v="10.344585501970601"/>
    <n v="1.36589093543385"/>
    <n v="0.91724652193297995"/>
    <n v="0.12111250949859"/>
    <n v="347.71962308465203"/>
    <n v="1410"/>
    <s v="Retail Sales and Services"/>
    <n v="1410"/>
    <s v="Town of Indialantic              Brevard County"/>
    <s v="Town of Indialantic"/>
    <m/>
    <m/>
    <m/>
    <n v="0"/>
    <n v="1"/>
    <n v="0.91724652193297995"/>
    <n v="0.12111250949859"/>
    <n v="347.719623084651"/>
    <m/>
    <n v="-1"/>
    <n v="-1"/>
    <n v="-1"/>
    <n v="-1"/>
    <n v="0"/>
    <m/>
    <m/>
    <s v="North IRL B"/>
    <n v="-1"/>
    <m/>
    <m/>
    <n v="579"/>
    <x v="0"/>
    <m/>
    <x v="0"/>
    <n v="132.71029999999999"/>
    <n v="78.607919082331193"/>
    <n v="358.83167841779499"/>
    <n v="0.28201104869999999"/>
  </r>
  <r>
    <n v="550000"/>
    <n v="920000"/>
    <n v="920000"/>
    <x v="1"/>
    <x v="1"/>
    <s v="IR8-11"/>
    <s v="62-304.520 (6), F.A.C."/>
    <n v="0.36"/>
    <n v="0.48"/>
    <s v="Town of Indialantic"/>
    <n v="0.23115025690881"/>
    <n v="3847.42469128625"/>
    <n v="9.5601531205363504"/>
    <n v="1.4050111376816099"/>
    <n v="2.2098318498996101"/>
    <n v="0.32476868543484999"/>
    <n v="889.33320582814702"/>
    <n v="1200"/>
    <s v="Residential, Medium Density-Two-five dwellingunits per acre"/>
    <n v="1200"/>
    <s v="Town of Indialantic              Brevard County"/>
    <s v="Town of Indialantic"/>
    <m/>
    <m/>
    <m/>
    <n v="0"/>
    <n v="1"/>
    <n v="2.2098318498996101"/>
    <n v="0.32476868543484999"/>
    <n v="889.33320582814702"/>
    <m/>
    <n v="-1"/>
    <n v="-1"/>
    <n v="-1"/>
    <n v="-1"/>
    <n v="0"/>
    <m/>
    <m/>
    <s v="North IRL B"/>
    <n v="-1"/>
    <m/>
    <m/>
    <n v="579"/>
    <x v="0"/>
    <m/>
    <x v="0"/>
    <n v="132.71029999999999"/>
    <n v="139.08045769855701"/>
    <n v="935.43190171085996"/>
    <n v="0.72127591710000005"/>
  </r>
  <r>
    <n v="550000"/>
    <n v="920000"/>
    <n v="920000"/>
    <x v="1"/>
    <x v="1"/>
    <s v="IR8-11"/>
    <s v="62-304.520 (6), F.A.C."/>
    <n v="0.36"/>
    <n v="0.48"/>
    <s v="Town of Indialantic"/>
    <n v="3.4347829974500001E-3"/>
    <n v="3847.42469128625"/>
    <n v="9.5601531205363504"/>
    <n v="1.4050111376816099"/>
    <n v="3.2837051391470001E-2"/>
    <n v="4.8259083669400004E-3"/>
    <n v="13.215068913614701"/>
    <n v="1210"/>
    <s v="Fixed Single Family Units"/>
    <n v="1210"/>
    <s v="Town of Indialantic              Brevard County"/>
    <s v="Town of Indialantic"/>
    <m/>
    <m/>
    <m/>
    <n v="0"/>
    <n v="1"/>
    <n v="3.2837051391470001E-2"/>
    <n v="4.8259083669400004E-3"/>
    <n v="13.2150689136163"/>
    <m/>
    <n v="-1"/>
    <n v="-1"/>
    <n v="-1"/>
    <n v="-1"/>
    <n v="0"/>
    <m/>
    <m/>
    <s v="North IRL B"/>
    <n v="-1"/>
    <m/>
    <m/>
    <n v="579"/>
    <x v="0"/>
    <m/>
    <x v="0"/>
    <n v="132.71029999999999"/>
    <n v="21.2533250407667"/>
    <n v="13.900073632798801"/>
    <n v="1.0717817399999999E-2"/>
  </r>
  <r>
    <n v="550000"/>
    <n v="920000"/>
    <n v="920000"/>
    <x v="1"/>
    <x v="1"/>
    <s v="IR8-11"/>
    <s v="62-304.520 (6), F.A.C."/>
    <n v="0.36"/>
    <n v="0.48"/>
    <s v="Town of Indialantic"/>
    <n v="1.7286258207989999E-2"/>
    <n v="3847.42469128625"/>
    <n v="9.5601531205363504"/>
    <n v="1.4050111376816099"/>
    <n v="0.16525927534959001"/>
    <n v="2.4287385311070001E-2"/>
    <n v="66.507576649404896"/>
    <n v="1210"/>
    <s v="Fixed Single Family Units"/>
    <n v="1210"/>
    <s v="Town of Indialantic              Brevard County"/>
    <s v="Town of Indialantic"/>
    <m/>
    <m/>
    <m/>
    <n v="0"/>
    <n v="1"/>
    <n v="0.16525927534959001"/>
    <n v="2.4287385311070001E-2"/>
    <n v="66.5075766494042"/>
    <m/>
    <n v="-1"/>
    <n v="-1"/>
    <n v="-1"/>
    <n v="-1"/>
    <n v="0"/>
    <m/>
    <m/>
    <s v="North IRL B"/>
    <n v="-1"/>
    <m/>
    <m/>
    <n v="579"/>
    <x v="0"/>
    <m/>
    <x v="0"/>
    <n v="132.71029999999999"/>
    <n v="47.482251844249497"/>
    <n v="69.9550050483044"/>
    <n v="5.3939640400000002E-2"/>
  </r>
  <r>
    <n v="550000"/>
    <n v="920000"/>
    <n v="920000"/>
    <x v="1"/>
    <x v="1"/>
    <s v="IR8-11"/>
    <s v="62-304.520 (6), F.A.C."/>
    <n v="0.36"/>
    <n v="0.48"/>
    <s v="Town of Indialantic"/>
    <n v="3.9292253030580003E-2"/>
    <n v="3847.42469128625"/>
    <n v="9.5601531205363504"/>
    <n v="1.4050111376816099"/>
    <n v="0.37563995542327"/>
    <n v="5.5206053132570002E-2"/>
    <n v="151.17398448614699"/>
    <n v="1210"/>
    <s v="Fixed Single Family Units"/>
    <n v="1210"/>
    <s v="Town of Indialantic              Brevard County"/>
    <s v="Town of Indialantic"/>
    <m/>
    <m/>
    <m/>
    <n v="0"/>
    <n v="1"/>
    <n v="0.37563995542327"/>
    <n v="5.5206053132570002E-2"/>
    <n v="151.17398448614699"/>
    <m/>
    <n v="-1"/>
    <n v="-1"/>
    <n v="-1"/>
    <n v="-1"/>
    <n v="0"/>
    <m/>
    <m/>
    <s v="North IRL B"/>
    <n v="-1"/>
    <m/>
    <m/>
    <n v="579"/>
    <x v="0"/>
    <m/>
    <x v="0"/>
    <n v="132.71029999999999"/>
    <n v="52.727160533806298"/>
    <n v="159.010106527396"/>
    <n v="0.1226066379"/>
  </r>
  <r>
    <n v="550000"/>
    <n v="920000"/>
    <n v="920000"/>
    <x v="1"/>
    <x v="1"/>
    <s v="IR8-11"/>
    <s v="62-304.520 (6), F.A.C."/>
    <n v="0.36"/>
    <n v="0.48"/>
    <s v="Town of Indialantic"/>
    <n v="6.6073375819300006E-2"/>
    <n v="3847.42469128625"/>
    <n v="9.5601531205363504"/>
    <n v="1.4050111376816099"/>
    <n v="0.63167159002327999"/>
    <n v="9.2833828930340007E-2"/>
    <n v="254.21233756382199"/>
    <n v="1210"/>
    <s v="Fixed Single Family Units"/>
    <n v="1210"/>
    <s v="Town of Indialantic              Brevard County"/>
    <s v="Town of Indialantic"/>
    <m/>
    <m/>
    <m/>
    <n v="0"/>
    <n v="1"/>
    <n v="0.63167159002327999"/>
    <n v="9.2833828930340007E-2"/>
    <n v="254.212337563821"/>
    <m/>
    <n v="-1"/>
    <n v="-1"/>
    <n v="-1"/>
    <n v="-1"/>
    <n v="0"/>
    <m/>
    <m/>
    <s v="North IRL B"/>
    <n v="-1"/>
    <m/>
    <m/>
    <n v="579"/>
    <x v="0"/>
    <m/>
    <x v="0"/>
    <n v="132.71029999999999"/>
    <n v="79.234998296861804"/>
    <n v="267.38946528399401"/>
    <n v="0.20617383419999999"/>
  </r>
  <r>
    <n v="550000"/>
    <n v="920000"/>
    <n v="920000"/>
    <x v="1"/>
    <x v="1"/>
    <s v="IR8-11"/>
    <s v="62-304.520 (6), F.A.C."/>
    <n v="0.36"/>
    <n v="0.48"/>
    <s v="Town of Indialantic"/>
    <n v="0.19804286025723"/>
    <n v="3847.42469128625"/>
    <n v="9.5601531205363504"/>
    <n v="1.4050111376816099"/>
    <n v="1.8933200684881599"/>
    <n v="0.27825242439974002"/>
    <n v="761.95499048664203"/>
    <n v="1210"/>
    <s v="Fixed Single Family Units"/>
    <n v="1210"/>
    <s v="Town of Indialantic              Brevard County"/>
    <s v="Town of Indialantic"/>
    <m/>
    <m/>
    <m/>
    <n v="0"/>
    <n v="1"/>
    <n v="1.8933200684881599"/>
    <n v="0.27825242439974002"/>
    <n v="761.95499048664203"/>
    <m/>
    <n v="-1"/>
    <n v="-1"/>
    <n v="-1"/>
    <n v="-1"/>
    <n v="0"/>
    <m/>
    <m/>
    <s v="North IRL B"/>
    <n v="-1"/>
    <m/>
    <m/>
    <n v="579"/>
    <x v="0"/>
    <m/>
    <x v="0"/>
    <n v="132.71029999999999"/>
    <n v="112.485967874971"/>
    <n v="801.45102094245999"/>
    <n v="0.61796836209999995"/>
  </r>
  <r>
    <n v="550000"/>
    <n v="920000"/>
    <n v="920000"/>
    <x v="1"/>
    <x v="1"/>
    <s v="IR8-11"/>
    <s v="62-304.520 (6), F.A.C."/>
    <n v="0.36"/>
    <n v="0.48"/>
    <s v="Town of Indialantic"/>
    <n v="5.9908902235659998E-2"/>
    <n v="3847.42469128625"/>
    <n v="9.5601531205363504"/>
    <n v="1.4050111376816099"/>
    <n v="0.57273827865616"/>
    <n v="8.4172674887380006E-2"/>
    <n v="230.49498968933599"/>
    <n v="1210"/>
    <s v="Fixed Single Family Units"/>
    <n v="1210"/>
    <s v="Town of Indialantic              Brevard County"/>
    <s v="Town of Indialantic"/>
    <m/>
    <m/>
    <m/>
    <n v="0"/>
    <n v="1"/>
    <n v="0.57273827865616"/>
    <n v="8.4172674887380006E-2"/>
    <n v="230.494989689335"/>
    <m/>
    <n v="-1"/>
    <n v="-1"/>
    <n v="-1"/>
    <n v="-1"/>
    <n v="0"/>
    <m/>
    <m/>
    <s v="North IRL B"/>
    <n v="-1"/>
    <m/>
    <m/>
    <n v="579"/>
    <x v="0"/>
    <m/>
    <x v="0"/>
    <n v="132.71029999999999"/>
    <n v="64.907433746371296"/>
    <n v="242.44272577131699"/>
    <n v="0.18693835340000001"/>
  </r>
  <r>
    <n v="550000"/>
    <n v="920000"/>
    <n v="920000"/>
    <x v="1"/>
    <x v="1"/>
    <s v="IR8-11"/>
    <s v="62-304.520 (6), F.A.C."/>
    <n v="0.36"/>
    <n v="0.48"/>
    <s v="Town of Indialantic"/>
    <n v="2.5747642798899999E-3"/>
    <n v="3847.42469128625"/>
    <n v="9.5601531205363504"/>
    <n v="1.4050111376816099"/>
    <n v="2.4615140765089999E-2"/>
    <n v="3.6175724901499999E-3"/>
    <n v="9.9062116647137302"/>
    <n v="1210"/>
    <s v="Fixed Single Family Units"/>
    <n v="1210"/>
    <s v="Town of Indialantic              Brevard County"/>
    <s v="Town of Indialantic"/>
    <m/>
    <m/>
    <m/>
    <n v="0"/>
    <n v="1"/>
    <n v="2.4615140765089999E-2"/>
    <n v="3.6175724901499999E-3"/>
    <n v="9.9062116647150003"/>
    <m/>
    <n v="-1"/>
    <n v="-1"/>
    <n v="-1"/>
    <n v="-1"/>
    <n v="0"/>
    <m/>
    <m/>
    <s v="North IRL B"/>
    <n v="-1"/>
    <m/>
    <m/>
    <n v="579"/>
    <x v="0"/>
    <m/>
    <x v="0"/>
    <n v="132.71029999999999"/>
    <n v="13.1963929958479"/>
    <n v="10.419701362264499"/>
    <n v="8.0342348999999993E-3"/>
  </r>
  <r>
    <n v="550000"/>
    <n v="920000"/>
    <n v="920000"/>
    <x v="1"/>
    <x v="1"/>
    <s v="IR8-11"/>
    <s v="62-304.520 (6), F.A.C."/>
    <n v="0.36"/>
    <n v="0.48"/>
    <s v="Town of Indialantic"/>
    <n v="0.11391339093676001"/>
    <n v="3913.2311760358898"/>
    <n v="11.885640504371599"/>
    <n v="1.5693914258915"/>
    <n v="1.35393361330828"/>
    <n v="0.17877469903036999"/>
    <n v="445.76943278169801"/>
    <n v="1400"/>
    <s v="Commercial and Services"/>
    <n v="1400"/>
    <s v="Town of Indialantic              Brevard County"/>
    <s v="Town of Indialantic"/>
    <m/>
    <m/>
    <m/>
    <n v="0"/>
    <n v="1"/>
    <n v="1.35393361330828"/>
    <n v="0.17877469903036999"/>
    <n v="455.97793159808799"/>
    <m/>
    <n v="-1"/>
    <n v="-1"/>
    <n v="-1"/>
    <n v="-1"/>
    <n v="0"/>
    <m/>
    <m/>
    <s v="North IRL B"/>
    <n v="-1"/>
    <m/>
    <m/>
    <n v="579"/>
    <x v="0"/>
    <m/>
    <x v="0"/>
    <n v="132.71029999999999"/>
    <n v="115.259518830651"/>
    <n v="460.99113770979199"/>
    <n v="0.3698117856"/>
  </r>
  <r>
    <n v="550000"/>
    <n v="920000"/>
    <n v="920000"/>
    <x v="1"/>
    <x v="1"/>
    <s v="IR8-11"/>
    <s v="62-304.520 (6), F.A.C."/>
    <n v="0.36"/>
    <n v="0.48"/>
    <s v="Town of Indialantic"/>
    <n v="4.9389690018499998E-3"/>
    <n v="3913.2311760358898"/>
    <n v="11.885640504371599"/>
    <n v="1.5693914258915"/>
    <n v="5.8702810018240001E-2"/>
    <n v="7.7511756042499998E-3"/>
    <n v="19.3273274755221"/>
    <n v="8140"/>
    <s v="Roads and Highways"/>
    <n v="8140"/>
    <s v="Town of Indialantic              Brevard County"/>
    <s v="Town of Indialantic"/>
    <m/>
    <m/>
    <m/>
    <n v="0"/>
    <n v="1"/>
    <n v="5.8702810018240001E-2"/>
    <n v="7.7511756042499998E-3"/>
    <n v="19.3272318323321"/>
    <m/>
    <n v="-1"/>
    <n v="-1"/>
    <n v="-1"/>
    <n v="-1"/>
    <n v="0"/>
    <m/>
    <m/>
    <s v="North IRL B"/>
    <n v="-1"/>
    <m/>
    <m/>
    <n v="579"/>
    <x v="0"/>
    <m/>
    <x v="0"/>
    <n v="132.71029999999999"/>
    <n v="37.634708183649899"/>
    <n v="19.987298425178999"/>
    <n v="1.5674964999999999E-2"/>
  </r>
  <r>
    <n v="550000"/>
    <n v="920000"/>
    <n v="920000"/>
    <x v="1"/>
    <x v="1"/>
    <s v="IR8-11"/>
    <s v="62-304.520 (6), F.A.C."/>
    <n v="0.36"/>
    <n v="0.48"/>
    <s v="Town of Indialantic"/>
    <n v="0.21166254895711001"/>
    <n v="3913.2311760358898"/>
    <n v="11.885640504371599"/>
    <n v="1.5693914258915"/>
    <n v="2.51574496514317"/>
    <n v="0.33218138951561998"/>
    <n v="828.28448537818701"/>
    <n v="1410"/>
    <s v="Retail Sales and Services"/>
    <n v="1410"/>
    <s v="Town of Indialantic              Brevard County"/>
    <s v="Town of Indialantic"/>
    <m/>
    <m/>
    <m/>
    <n v="0"/>
    <n v="1"/>
    <n v="2.51574496514317"/>
    <n v="0.33218138951561998"/>
    <n v="828.28448537818701"/>
    <m/>
    <n v="-1"/>
    <n v="-1"/>
    <n v="-1"/>
    <n v="-1"/>
    <n v="0"/>
    <m/>
    <m/>
    <s v="North IRL B"/>
    <n v="-1"/>
    <m/>
    <m/>
    <n v="579"/>
    <x v="0"/>
    <m/>
    <x v="0"/>
    <n v="132.71029999999999"/>
    <n v="127.70783051007599"/>
    <n v="856.56794562863502"/>
    <n v="0.67176357289999999"/>
  </r>
  <r>
    <n v="550000"/>
    <n v="920000"/>
    <n v="920000"/>
    <x v="1"/>
    <x v="1"/>
    <s v="IR8-11"/>
    <s v="62-304.520 (6), F.A.C."/>
    <n v="0.36"/>
    <n v="0.48"/>
    <s v="Town of Indialantic"/>
    <n v="0.26179220027786998"/>
    <n v="3913.2311760358898"/>
    <n v="11.885640504371599"/>
    <n v="1.5693914258915"/>
    <n v="3.11156797935132"/>
    <n v="0.41085443448136999"/>
    <n v="1024.45339977042"/>
    <n v="1410"/>
    <s v="Retail Sales and Services"/>
    <n v="1410"/>
    <s v="Town of Indialantic              Brevard County"/>
    <s v="Town of Indialantic"/>
    <m/>
    <m/>
    <m/>
    <n v="0"/>
    <n v="1"/>
    <n v="3.11156797935132"/>
    <n v="0.41085443448136999"/>
    <n v="1024.45339977042"/>
    <m/>
    <n v="-1"/>
    <n v="-1"/>
    <n v="-1"/>
    <n v="-1"/>
    <n v="0"/>
    <m/>
    <m/>
    <s v="North IRL B"/>
    <n v="-1"/>
    <m/>
    <m/>
    <n v="579"/>
    <x v="0"/>
    <m/>
    <x v="0"/>
    <n v="132.71029999999999"/>
    <n v="130.68719485986"/>
    <n v="1059.4354470287501"/>
    <n v="0.83086244909999996"/>
  </r>
  <r>
    <n v="550000"/>
    <n v="920000"/>
    <n v="920000"/>
    <x v="1"/>
    <x v="1"/>
    <s v="IR8-11"/>
    <s v="62-304.520 (6), F.A.C."/>
    <n v="0.36"/>
    <n v="0.48"/>
    <s v="Town of Indialantic"/>
    <n v="6.3374619008499996E-3"/>
    <n v="3913.2311760358898"/>
    <n v="11.885640504371599"/>
    <n v="1.5693914258915"/>
    <n v="7.5324793863719999E-2"/>
    <n v="9.9459583691100008E-3"/>
    <n v="24.7999534873694"/>
    <n v="1410"/>
    <s v="Retail Sales and Services"/>
    <n v="1410"/>
    <s v="Town of Indialantic              Brevard County"/>
    <s v="Town of Indialantic"/>
    <m/>
    <m/>
    <m/>
    <n v="0"/>
    <n v="1"/>
    <n v="7.5324793863719999E-2"/>
    <n v="9.9459583691100008E-3"/>
    <n v="24.799953487368601"/>
    <m/>
    <n v="-1"/>
    <n v="-1"/>
    <n v="-1"/>
    <n v="-1"/>
    <n v="0"/>
    <m/>
    <m/>
    <s v="North IRL B"/>
    <n v="-1"/>
    <m/>
    <m/>
    <n v="579"/>
    <x v="0"/>
    <m/>
    <x v="0"/>
    <n v="132.71029999999999"/>
    <n v="29.102519330846"/>
    <n v="25.6467983951935"/>
    <n v="2.0113506499999999E-2"/>
  </r>
  <r>
    <n v="550000"/>
    <n v="920000"/>
    <n v="920000"/>
    <x v="1"/>
    <x v="1"/>
    <s v="IR8-11"/>
    <s v="62-304.520 (6), F.A.C."/>
    <n v="0.36"/>
    <n v="0.48"/>
    <s v="Town of Indialantic"/>
    <n v="0.10885729459106"/>
    <n v="3900.4374304388698"/>
    <n v="11.318559597646599"/>
    <n v="1.70793659401523"/>
    <n v="1.2321077764675501"/>
    <n v="0.18592135695757001"/>
    <n v="424.59106639930002"/>
    <n v="1400"/>
    <s v="Commercial and Services"/>
    <n v="1400"/>
    <s v="Town of Indialantic              Brevard County"/>
    <s v="Town of Indialantic"/>
    <m/>
    <m/>
    <m/>
    <n v="0"/>
    <n v="1"/>
    <n v="1.2321077764675501"/>
    <n v="0.18592135695757001"/>
    <n v="424.59106639930002"/>
    <m/>
    <n v="-1"/>
    <n v="-1"/>
    <n v="-1"/>
    <n v="-1"/>
    <n v="0"/>
    <m/>
    <m/>
    <s v="North IRL B"/>
    <n v="-1"/>
    <m/>
    <m/>
    <n v="579"/>
    <x v="0"/>
    <m/>
    <x v="0"/>
    <n v="132.71029999999999"/>
    <n v="117.66360063921201"/>
    <n v="440.52984174094001"/>
    <n v="0.344356096"/>
  </r>
  <r>
    <n v="550000"/>
    <n v="920000"/>
    <n v="920000"/>
    <x v="1"/>
    <x v="1"/>
    <s v="IR8-11"/>
    <s v="62-304.520 (6), F.A.C."/>
    <n v="0.36"/>
    <n v="0.48"/>
    <s v="Town of Indialantic"/>
    <n v="3.2840900025790001E-2"/>
    <n v="3900.4374304388698"/>
    <n v="11.318559597646599"/>
    <n v="1.70793659401523"/>
    <n v="0.37171168418235001"/>
    <n v="5.6090174934450003E-2"/>
    <n v="128.093875709923"/>
    <n v="1200"/>
    <s v="Residential, Medium Density-Two-five dwellingunits per acre"/>
    <n v="1200"/>
    <s v="Town of Indialantic              Brevard County"/>
    <s v="Town of Indialantic"/>
    <m/>
    <m/>
    <m/>
    <n v="0"/>
    <n v="1"/>
    <n v="0.37171168418235001"/>
    <n v="5.6090174934450003E-2"/>
    <n v="128.09387570992399"/>
    <m/>
    <n v="-1"/>
    <n v="-1"/>
    <n v="-1"/>
    <n v="-1"/>
    <n v="0"/>
    <m/>
    <m/>
    <s v="North IRL B"/>
    <n v="-1"/>
    <m/>
    <m/>
    <n v="579"/>
    <x v="0"/>
    <m/>
    <x v="0"/>
    <n v="132.71029999999999"/>
    <n v="111.451240572054"/>
    <n v="132.902407186798"/>
    <n v="0.1038879771"/>
  </r>
  <r>
    <n v="550000"/>
    <n v="920000"/>
    <n v="920000"/>
    <x v="1"/>
    <x v="1"/>
    <s v="IR8-11"/>
    <s v="62-304.520 (6), F.A.C."/>
    <n v="0.36"/>
    <n v="0.48"/>
    <s v="Town of Indialantic"/>
    <n v="6.5832887139830001E-2"/>
    <n v="3900.4374304388698"/>
    <n v="11.318559597646599"/>
    <n v="1.70793659401523"/>
    <n v="0.74513345657734997"/>
    <n v="0.11243839703579001"/>
    <n v="256.77705715406597"/>
    <n v="1210"/>
    <s v="Fixed Single Family Units"/>
    <n v="1210"/>
    <s v="Town of Indialantic              Brevard County"/>
    <s v="Town of Indialantic"/>
    <m/>
    <m/>
    <m/>
    <n v="0"/>
    <n v="1"/>
    <n v="0.74513345657734997"/>
    <n v="0.11243839703579001"/>
    <n v="256.77705715406501"/>
    <m/>
    <n v="-1"/>
    <n v="-1"/>
    <n v="-1"/>
    <n v="-1"/>
    <n v="0"/>
    <m/>
    <m/>
    <s v="North IRL B"/>
    <n v="-1"/>
    <m/>
    <m/>
    <n v="579"/>
    <x v="0"/>
    <m/>
    <x v="0"/>
    <n v="132.71029999999999"/>
    <n v="71.391092557004001"/>
    <n v="266.41624212697099"/>
    <n v="0.2082538987"/>
  </r>
  <r>
    <n v="550000"/>
    <n v="920000"/>
    <n v="920000"/>
    <x v="1"/>
    <x v="1"/>
    <s v="IR8-11"/>
    <s v="62-304.520 (6), F.A.C."/>
    <n v="0.36"/>
    <n v="0.48"/>
    <s v="Town of Indialantic"/>
    <n v="1.6320739469410001E-2"/>
    <n v="3900.4374304388698"/>
    <n v="11.318559597646599"/>
    <n v="1.70793659401523"/>
    <n v="0.18472726236220999"/>
    <n v="2.7874788181190002E-2"/>
    <n v="63.658023118939496"/>
    <n v="1210"/>
    <s v="Fixed Single Family Units"/>
    <n v="1210"/>
    <s v="Town of Indialantic              Brevard County"/>
    <s v="Town of Indialantic"/>
    <m/>
    <m/>
    <m/>
    <n v="0"/>
    <n v="1"/>
    <n v="0.18472726236220999"/>
    <n v="2.7874788181190002E-2"/>
    <n v="63.6580231189402"/>
    <m/>
    <n v="-1"/>
    <n v="-1"/>
    <n v="-1"/>
    <n v="-1"/>
    <n v="0"/>
    <m/>
    <m/>
    <s v="North IRL B"/>
    <n v="-1"/>
    <m/>
    <m/>
    <n v="579"/>
    <x v="0"/>
    <m/>
    <x v="0"/>
    <n v="132.71029999999999"/>
    <n v="46.344231299580301"/>
    <n v="66.047689340112001"/>
    <n v="5.1628567E-2"/>
  </r>
  <r>
    <n v="550000"/>
    <n v="920000"/>
    <n v="920000"/>
    <x v="1"/>
    <x v="1"/>
    <s v="IR8-11"/>
    <s v="62-304.520 (6), F.A.C."/>
    <n v="0.36"/>
    <n v="0.48"/>
    <s v="Town of Indialantic"/>
    <n v="1.105370508792E-2"/>
    <n v="3900.4374304388698"/>
    <n v="11.318559597646599"/>
    <n v="1.70793659401523"/>
    <n v="0.12511201981250999"/>
    <n v="1.8879027419119999E-2"/>
    <n v="43.114285069982998"/>
    <n v="1430"/>
    <s v="Professional Services"/>
    <n v="1430"/>
    <s v="Town of Indialantic              Brevard County"/>
    <s v="Town of Indialantic"/>
    <m/>
    <m/>
    <m/>
    <n v="0"/>
    <n v="1"/>
    <n v="0.12511201981250999"/>
    <n v="1.8879027419119999E-2"/>
    <n v="43.1142850699826"/>
    <m/>
    <n v="-1"/>
    <n v="-1"/>
    <n v="-1"/>
    <n v="-1"/>
    <n v="0"/>
    <m/>
    <m/>
    <s v="North IRL B"/>
    <n v="-1"/>
    <m/>
    <m/>
    <n v="579"/>
    <x v="0"/>
    <m/>
    <x v="0"/>
    <n v="132.71029999999999"/>
    <n v="39.882631823919098"/>
    <n v="44.732757426392602"/>
    <n v="3.4966979000000002E-2"/>
  </r>
  <r>
    <n v="550000"/>
    <n v="920000"/>
    <n v="920000"/>
    <x v="1"/>
    <x v="1"/>
    <s v="IR8-11"/>
    <s v="62-304.520 (6), F.A.C."/>
    <n v="0.36"/>
    <n v="0.48"/>
    <s v="Town of Indialantic"/>
    <n v="0.21104641667339"/>
    <n v="3900.4374304388698"/>
    <n v="11.318559597646599"/>
    <n v="1.70793659401523"/>
    <n v="2.3887414449875899"/>
    <n v="0.36045389807227002"/>
    <n v="823.17334315290805"/>
    <n v="1430"/>
    <s v="Professional Services"/>
    <n v="1430"/>
    <s v="Town of Indialantic              Brevard County"/>
    <s v="Town of Indialantic"/>
    <m/>
    <m/>
    <m/>
    <n v="0"/>
    <n v="1"/>
    <n v="2.3887414449875899"/>
    <n v="0.36045389807227002"/>
    <n v="823.17334315290805"/>
    <m/>
    <n v="-1"/>
    <n v="-1"/>
    <n v="-1"/>
    <n v="-1"/>
    <n v="0"/>
    <m/>
    <m/>
    <s v="North IRL B"/>
    <n v="-1"/>
    <m/>
    <m/>
    <n v="579"/>
    <x v="0"/>
    <m/>
    <x v="0"/>
    <n v="132.71029999999999"/>
    <n v="115.45568874173"/>
    <n v="854.07454673923405"/>
    <n v="0.66761828320000005"/>
  </r>
  <r>
    <n v="550000"/>
    <n v="920000"/>
    <n v="920000"/>
    <x v="1"/>
    <x v="1"/>
    <s v="IR8-11"/>
    <s v="62-304.520 (6), F.A.C."/>
    <n v="0.36"/>
    <n v="0.48"/>
    <s v="Town of Indialantic"/>
    <n v="0.1572590567703"/>
    <n v="3900.4374304388698"/>
    <n v="11.318559597646599"/>
    <n v="1.70793659401523"/>
    <n v="1.7799460063244199"/>
    <n v="0.26858849779832"/>
    <n v="613.37911130241605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1.7799460063244199"/>
    <n v="0.26858849779832"/>
    <n v="613.37911130241605"/>
    <m/>
    <n v="-1"/>
    <n v="-1"/>
    <n v="-1"/>
    <n v="-1"/>
    <n v="0"/>
    <m/>
    <m/>
    <s v="North IRL B"/>
    <n v="-1"/>
    <m/>
    <m/>
    <n v="579"/>
    <x v="0"/>
    <m/>
    <x v="0"/>
    <n v="132.71029999999999"/>
    <n v="101.476861054186"/>
    <n v="636.40482387148199"/>
    <n v="0.49746886559999998"/>
  </r>
  <r>
    <n v="550000"/>
    <n v="920000"/>
    <n v="920000"/>
    <x v="1"/>
    <x v="1"/>
    <s v="IR8-11"/>
    <s v="62-304.520 (6), F.A.C."/>
    <n v="0.36"/>
    <n v="0.48"/>
    <s v="Town of Indialantic"/>
    <n v="1.455245388716E-2"/>
    <n v="3900.4374304388698"/>
    <n v="11.318559597646599"/>
    <n v="1.70793659401523"/>
    <n v="0.16471281661383"/>
    <n v="2.48546685266E-2"/>
    <n v="56.760935846218402"/>
    <n v="1300"/>
    <s v="Residential, High Density"/>
    <n v="1300"/>
    <s v="Town of Indialantic              Brevard County"/>
    <s v="Town of Indialantic"/>
    <m/>
    <m/>
    <m/>
    <n v="0"/>
    <n v="1"/>
    <n v="0.16471281661383"/>
    <n v="2.48546685266E-2"/>
    <n v="56.760935846217997"/>
    <m/>
    <n v="-1"/>
    <n v="-1"/>
    <n v="-1"/>
    <n v="-1"/>
    <n v="0"/>
    <m/>
    <m/>
    <s v="North IRL B"/>
    <n v="-1"/>
    <m/>
    <m/>
    <n v="579"/>
    <x v="0"/>
    <m/>
    <x v="0"/>
    <n v="132.71029999999999"/>
    <n v="43.994266314180003"/>
    <n v="58.891691474936898"/>
    <n v="4.60348223E-2"/>
  </r>
  <r>
    <n v="550000"/>
    <n v="920000"/>
    <n v="920000"/>
    <x v="1"/>
    <x v="1"/>
    <s v="IR8-11"/>
    <s v="62-304.520 (6), F.A.C."/>
    <n v="0.36"/>
    <n v="0.48"/>
    <s v="Town of Indialantic"/>
    <n v="0.36922349598588999"/>
    <n v="3863.3908204014501"/>
    <n v="9.5447872576944803"/>
    <n v="1.4004016603049101"/>
    <n v="3.52415971972761"/>
    <n v="0.51706119680222995"/>
    <n v="1426.4546650684499"/>
    <n v="1200"/>
    <s v="Residential, Medium Density-Two-five dwellingunits per acre"/>
    <n v="1200"/>
    <s v="Town of Indialantic              Brevard County"/>
    <s v="Town of Indialantic"/>
    <m/>
    <m/>
    <m/>
    <n v="0"/>
    <n v="1"/>
    <n v="3.52415971972761"/>
    <n v="0.51706119680222995"/>
    <n v="1524.9095004579999"/>
    <m/>
    <n v="-1"/>
    <n v="-1"/>
    <n v="-1"/>
    <n v="-1"/>
    <n v="0"/>
    <m/>
    <m/>
    <s v="North IRL B"/>
    <n v="-1"/>
    <m/>
    <m/>
    <n v="579"/>
    <x v="0"/>
    <m/>
    <x v="0"/>
    <n v="132.71029999999999"/>
    <n v="199.07927318687501"/>
    <n v="1494.19447603151"/>
    <n v="1.2367473645"/>
  </r>
  <r>
    <n v="550000"/>
    <n v="920000"/>
    <n v="920000"/>
    <x v="1"/>
    <x v="1"/>
    <s v="IR8-11"/>
    <s v="62-304.520 (6), F.A.C."/>
    <n v="0.36"/>
    <n v="0.48"/>
    <s v="Town of Indialantic"/>
    <n v="2.8428879775959998E-2"/>
    <n v="3863.3908204014501"/>
    <n v="9.5447872576944803"/>
    <n v="1.4004016603049101"/>
    <n v="0.27134760943612002"/>
    <n v="3.981185043886E-2"/>
    <n v="109.831873160744"/>
    <n v="1210"/>
    <s v="Fixed Single Family Units"/>
    <n v="1210"/>
    <s v="Town of Indialantic              Brevard County"/>
    <s v="Town of Indialantic"/>
    <m/>
    <m/>
    <m/>
    <n v="0"/>
    <n v="1"/>
    <n v="0.27134760943612002"/>
    <n v="3.981185043886E-2"/>
    <n v="109.831873160745"/>
    <m/>
    <n v="-1"/>
    <n v="-1"/>
    <n v="-1"/>
    <n v="-1"/>
    <n v="0"/>
    <m/>
    <m/>
    <s v="North IRL B"/>
    <n v="-1"/>
    <m/>
    <m/>
    <n v="579"/>
    <x v="0"/>
    <m/>
    <x v="0"/>
    <n v="132.71029999999999"/>
    <n v="59.704922071437501"/>
    <n v="115.047594702986"/>
    <n v="8.9076945000000005E-2"/>
  </r>
  <r>
    <n v="550000"/>
    <n v="920000"/>
    <n v="920000"/>
    <x v="1"/>
    <x v="1"/>
    <s v="IR8-11"/>
    <s v="62-304.520 (6), F.A.C."/>
    <n v="0.36"/>
    <n v="0.48"/>
    <s v="Town of Indialantic"/>
    <n v="6.1647745043090001E-2"/>
    <n v="3863.3908204014501"/>
    <n v="9.5447872576944803"/>
    <n v="1.4004016603049101"/>
    <n v="0.58841461135297002"/>
    <n v="8.6331604512409996E-2"/>
    <n v="238.16933229795799"/>
    <n v="1210"/>
    <s v="Fixed Single Family Units"/>
    <n v="1210"/>
    <s v="Town of Indialantic              Brevard County"/>
    <s v="Town of Indialantic"/>
    <m/>
    <m/>
    <m/>
    <n v="0"/>
    <n v="1"/>
    <n v="0.58841461135297002"/>
    <n v="8.6331604512409996E-2"/>
    <n v="238.169332297957"/>
    <m/>
    <n v="-1"/>
    <n v="-1"/>
    <n v="-1"/>
    <n v="-1"/>
    <n v="0"/>
    <m/>
    <m/>
    <s v="North IRL B"/>
    <n v="-1"/>
    <m/>
    <m/>
    <n v="579"/>
    <x v="0"/>
    <m/>
    <x v="0"/>
    <n v="132.71029999999999"/>
    <n v="78.707613225841101"/>
    <n v="249.47957295414199"/>
    <n v="0.19316247550000001"/>
  </r>
  <r>
    <n v="550000"/>
    <n v="920000"/>
    <n v="920000"/>
    <x v="1"/>
    <x v="1"/>
    <s v="IR8-11"/>
    <s v="62-304.520 (6), F.A.C."/>
    <n v="0.36"/>
    <n v="0.48"/>
    <s v="Town of Indialantic"/>
    <n v="0.24168178547474001"/>
    <n v="3847.42469214621"/>
    <n v="9.5601531226732099"/>
    <n v="1.40501113799566"/>
    <n v="2.3105148760996599"/>
    <n v="0.33956560044270001"/>
    <n v="929.85246907753401"/>
    <n v="1200"/>
    <s v="Residential, Medium Density-Two-five dwellingunits per acre"/>
    <n v="1200"/>
    <s v="Town of Indialantic              Brevard County"/>
    <s v="Town of Indialantic"/>
    <m/>
    <m/>
    <m/>
    <n v="0"/>
    <n v="1"/>
    <n v="2.3105148760996599"/>
    <n v="0.33956560044270001"/>
    <n v="929.85246907753401"/>
    <m/>
    <n v="-1"/>
    <n v="-1"/>
    <n v="-1"/>
    <n v="-1"/>
    <n v="0"/>
    <m/>
    <m/>
    <s v="North IRL B"/>
    <n v="-1"/>
    <m/>
    <m/>
    <n v="579"/>
    <x v="0"/>
    <m/>
    <x v="0"/>
    <n v="132.71029999999999"/>
    <n v="145.86829328305799"/>
    <n v="978.05148572558801"/>
    <n v="0.75413825550000002"/>
  </r>
  <r>
    <n v="550000"/>
    <n v="920000"/>
    <n v="920000"/>
    <x v="1"/>
    <x v="1"/>
    <s v="IR8-11"/>
    <s v="62-304.520 (6), F.A.C."/>
    <n v="0.36"/>
    <n v="0.48"/>
    <s v="Town of Indialantic"/>
    <n v="8.9078728517610006E-2"/>
    <n v="3847.42469214621"/>
    <n v="9.5601531226732099"/>
    <n v="1.40501113799566"/>
    <n v="0.85160628460146004"/>
    <n v="0.12515660572574"/>
    <n v="342.723699643673"/>
    <n v="1210"/>
    <s v="Fixed Single Family Units"/>
    <n v="1210"/>
    <s v="Town of Indialantic              Brevard County"/>
    <s v="Town of Indialantic"/>
    <m/>
    <m/>
    <m/>
    <n v="0"/>
    <n v="1"/>
    <n v="0.85160628460146004"/>
    <n v="0.12515660572574"/>
    <n v="342.72369964367402"/>
    <m/>
    <n v="-1"/>
    <n v="-1"/>
    <n v="-1"/>
    <n v="-1"/>
    <n v="0"/>
    <m/>
    <m/>
    <s v="North IRL B"/>
    <n v="-1"/>
    <m/>
    <m/>
    <n v="579"/>
    <x v="0"/>
    <m/>
    <x v="0"/>
    <n v="132.71029999999999"/>
    <n v="86.416870148333899"/>
    <n v="360.48882460074901"/>
    <n v="0.27795920489999998"/>
  </r>
  <r>
    <n v="550000"/>
    <n v="920000"/>
    <n v="920000"/>
    <x v="1"/>
    <x v="1"/>
    <s v="IR8-11"/>
    <s v="62-304.520 (6), F.A.C."/>
    <n v="0.36"/>
    <n v="0.48"/>
    <s v="Town of Indialantic"/>
    <n v="1.5741481115249999E-2"/>
    <n v="3847.42469214621"/>
    <n v="9.5601531226732099"/>
    <n v="1.40501113799566"/>
    <n v="0.15049096983950999"/>
    <n v="2.2116956295480002E-2"/>
    <n v="60.5641631337893"/>
    <n v="1210"/>
    <s v="Fixed Single Family Units"/>
    <n v="1210"/>
    <s v="Town of Indialantic              Brevard County"/>
    <s v="Town of Indialantic"/>
    <m/>
    <m/>
    <m/>
    <n v="0"/>
    <n v="1"/>
    <n v="0.15049096983950999"/>
    <n v="2.2116956295480002E-2"/>
    <n v="60.564163133787702"/>
    <m/>
    <n v="-1"/>
    <n v="-1"/>
    <n v="-1"/>
    <n v="-1"/>
    <n v="0"/>
    <m/>
    <m/>
    <s v="North IRL B"/>
    <n v="-1"/>
    <m/>
    <m/>
    <n v="579"/>
    <x v="0"/>
    <m/>
    <x v="0"/>
    <n v="132.71029999999999"/>
    <n v="47.794570587496402"/>
    <n v="63.703513949360598"/>
    <n v="4.91193537E-2"/>
  </r>
  <r>
    <n v="550000"/>
    <n v="920000"/>
    <n v="920000"/>
    <x v="1"/>
    <x v="1"/>
    <s v="IR8-11"/>
    <s v="62-304.520 (6), F.A.C."/>
    <n v="0.36"/>
    <n v="0.48"/>
    <s v="Town of Indialantic"/>
    <n v="6.0256524755770001E-2"/>
    <n v="3847.42469214621"/>
    <n v="9.5601531226732099"/>
    <n v="1.40501113799566"/>
    <n v="0.57606160330531997"/>
    <n v="8.4661088418759994E-2"/>
    <n v="231.832441208273"/>
    <n v="1210"/>
    <s v="Fixed Single Family Units"/>
    <n v="1210"/>
    <s v="Town of Indialantic              Brevard County"/>
    <s v="Town of Indialantic"/>
    <m/>
    <m/>
    <m/>
    <n v="0"/>
    <n v="1"/>
    <n v="0.57606160330531997"/>
    <n v="8.4661088418759994E-2"/>
    <n v="231.832441208272"/>
    <m/>
    <n v="-1"/>
    <n v="-1"/>
    <n v="-1"/>
    <n v="-1"/>
    <n v="0"/>
    <m/>
    <m/>
    <s v="North IRL B"/>
    <n v="-1"/>
    <m/>
    <m/>
    <n v="579"/>
    <x v="0"/>
    <m/>
    <x v="0"/>
    <n v="132.71029999999999"/>
    <n v="63.882612496313598"/>
    <n v="243.849504199395"/>
    <n v="0.18802306669999999"/>
  </r>
  <r>
    <n v="550000"/>
    <n v="920000"/>
    <n v="920000"/>
    <x v="1"/>
    <x v="1"/>
    <s v="IR8-11"/>
    <s v="62-304.520 (6), F.A.C."/>
    <n v="0.36"/>
    <n v="0.48"/>
    <s v="Town of Indialantic"/>
    <n v="3.0620765186159998E-2"/>
    <n v="3847.42469214621"/>
    <n v="9.5601531226732099"/>
    <n v="1.40501113799566"/>
    <n v="0.29273920391319003"/>
    <n v="4.3022516140510003E-2"/>
    <n v="117.811088069677"/>
    <n v="1210"/>
    <s v="Fixed Single Family Units"/>
    <n v="1210"/>
    <s v="Town of Indialantic              Brevard County"/>
    <s v="Town of Indialantic"/>
    <m/>
    <m/>
    <m/>
    <n v="0"/>
    <n v="1"/>
    <n v="0.29273920391319003"/>
    <n v="4.3022516140510003E-2"/>
    <n v="117.811088069676"/>
    <m/>
    <n v="-1"/>
    <n v="-1"/>
    <n v="-1"/>
    <n v="-1"/>
    <n v="0"/>
    <m/>
    <m/>
    <s v="North IRL B"/>
    <n v="-1"/>
    <m/>
    <m/>
    <n v="579"/>
    <x v="0"/>
    <m/>
    <x v="0"/>
    <n v="132.71029999999999"/>
    <n v="50.892928249304397"/>
    <n v="123.917840252448"/>
    <n v="9.5548327700000005E-2"/>
  </r>
  <r>
    <n v="550000"/>
    <n v="920000"/>
    <n v="920000"/>
    <x v="1"/>
    <x v="1"/>
    <s v="IR8-11"/>
    <s v="62-304.520 (6), F.A.C."/>
    <n v="0.36"/>
    <n v="0.48"/>
    <s v="Town of Indialantic"/>
    <n v="0.16878042379621999"/>
    <n v="3847.42469214621"/>
    <n v="9.5601531226732099"/>
    <n v="1.40501113799566"/>
    <n v="1.6135666956015799"/>
    <n v="0.23713837530932"/>
    <n v="649.36997006449496"/>
    <n v="1210"/>
    <s v="Fixed Single Family Units"/>
    <n v="1210"/>
    <s v="Town of Indialantic              Brevard County"/>
    <s v="Town of Indialantic"/>
    <m/>
    <m/>
    <m/>
    <n v="0"/>
    <n v="1"/>
    <n v="1.6135666956015799"/>
    <n v="0.23713837530932"/>
    <n v="649.36997006449496"/>
    <m/>
    <n v="-1"/>
    <n v="-1"/>
    <n v="-1"/>
    <n v="-1"/>
    <n v="0"/>
    <m/>
    <m/>
    <s v="North IRL B"/>
    <n v="-1"/>
    <m/>
    <m/>
    <n v="579"/>
    <x v="0"/>
    <m/>
    <x v="0"/>
    <n v="132.71029999999999"/>
    <n v="105.292416359798"/>
    <n v="683.03014201514202"/>
    <n v="0.52665853210000002"/>
  </r>
  <r>
    <n v="550000"/>
    <n v="920000"/>
    <n v="920000"/>
    <x v="1"/>
    <x v="1"/>
    <s v="IR8-11"/>
    <s v="62-304.520 (6), F.A.C."/>
    <n v="0.36"/>
    <n v="0.48"/>
    <s v="Town of Indialantic"/>
    <n v="1.1603744707049999E-2"/>
    <n v="3847.42469214621"/>
    <n v="9.5601531226732099"/>
    <n v="1.40501113799566"/>
    <n v="0.11093357619589"/>
    <n v="1.630339055587E-2"/>
    <n v="44.644533907299703"/>
    <n v="1210"/>
    <s v="Fixed Single Family Units"/>
    <n v="1210"/>
    <s v="Town of Indialantic              Brevard County"/>
    <s v="Town of Indialantic"/>
    <m/>
    <m/>
    <m/>
    <n v="0"/>
    <n v="1"/>
    <n v="0.11093357619589"/>
    <n v="1.630339055587E-2"/>
    <n v="44.644533907301302"/>
    <m/>
    <n v="-1"/>
    <n v="-1"/>
    <n v="-1"/>
    <n v="-1"/>
    <n v="0"/>
    <m/>
    <m/>
    <s v="North IRL B"/>
    <n v="-1"/>
    <m/>
    <m/>
    <n v="579"/>
    <x v="0"/>
    <m/>
    <x v="0"/>
    <n v="132.71029999999999"/>
    <n v="33.785703788483197"/>
    <n v="46.958688791653401"/>
    <n v="3.6208056699999998E-2"/>
  </r>
  <r>
    <n v="550000"/>
    <n v="920000"/>
    <n v="920000"/>
    <x v="1"/>
    <x v="1"/>
    <s v="IR8-11"/>
    <s v="62-304.520 (6), F.A.C."/>
    <n v="0.36"/>
    <n v="0.48"/>
    <s v="Town of Indialantic"/>
    <n v="0.22083966592109"/>
    <n v="3853.4581377245399"/>
    <n v="9.5741736726301703"/>
    <n v="1.4070385597522499"/>
    <n v="2.1143573153342001"/>
    <n v="0.31072992547377998"/>
    <n v="850.99640777601701"/>
    <n v="1200"/>
    <s v="Residential, Medium Density-Two-five dwellingunits per acre"/>
    <n v="1200"/>
    <s v="Town of Indialantic              Brevard County"/>
    <s v="Town of Indialantic"/>
    <m/>
    <m/>
    <m/>
    <n v="0"/>
    <n v="1"/>
    <n v="2.1143573153342001"/>
    <n v="0.31072992547377998"/>
    <n v="850.99640777601701"/>
    <m/>
    <n v="-1"/>
    <n v="-1"/>
    <n v="-1"/>
    <n v="-1"/>
    <n v="0"/>
    <m/>
    <m/>
    <s v="North IRL B"/>
    <n v="-1"/>
    <m/>
    <m/>
    <n v="579"/>
    <x v="0"/>
    <m/>
    <x v="0"/>
    <n v="132.71029999999999"/>
    <n v="142.309549948946"/>
    <n v="893.70642035345702"/>
    <n v="0.69018362349999995"/>
  </r>
  <r>
    <n v="550000"/>
    <n v="920000"/>
    <n v="920000"/>
    <x v="1"/>
    <x v="1"/>
    <s v="IR8-11"/>
    <s v="62-304.520 (6), F.A.C."/>
    <n v="0.36"/>
    <n v="0.48"/>
    <s v="Town of Indialantic"/>
    <n v="4.9901937303710002E-2"/>
    <n v="3853.4581377245399"/>
    <n v="9.5741736726301703"/>
    <n v="1.4070385597522499"/>
    <n v="0.47776981434646998"/>
    <n v="7.0213949992659994E-2"/>
    <n v="192.29502639122001"/>
    <n v="1210"/>
    <s v="Fixed Single Family Units"/>
    <n v="1210"/>
    <s v="Town of Indialantic              Brevard County"/>
    <s v="Town of Indialantic"/>
    <m/>
    <m/>
    <m/>
    <n v="0"/>
    <n v="1"/>
    <n v="0.47776981434646998"/>
    <n v="7.0213949992659994E-2"/>
    <n v="192.29502639121901"/>
    <m/>
    <n v="-1"/>
    <n v="-1"/>
    <n v="-1"/>
    <n v="-1"/>
    <n v="0"/>
    <m/>
    <m/>
    <s v="North IRL B"/>
    <n v="-1"/>
    <m/>
    <m/>
    <n v="579"/>
    <x v="0"/>
    <m/>
    <x v="0"/>
    <n v="132.71029999999999"/>
    <n v="74.833235730016199"/>
    <n v="201.94597546774"/>
    <n v="0.1559570368"/>
  </r>
  <r>
    <n v="550000"/>
    <n v="920000"/>
    <n v="920000"/>
    <x v="1"/>
    <x v="1"/>
    <s v="IR8-11"/>
    <s v="62-304.520 (6), F.A.C."/>
    <n v="0.36"/>
    <n v="0.48"/>
    <s v="Town of Indialantic"/>
    <n v="0.12379948183354"/>
    <n v="3853.4581377245399"/>
    <n v="9.5741736726301703"/>
    <n v="1.4070385597522499"/>
    <n v="1.1852777396559799"/>
    <n v="0.17419064461714001"/>
    <n v="477.05612071755598"/>
    <n v="1210"/>
    <s v="Fixed Single Family Units"/>
    <n v="1210"/>
    <s v="Town of Indialantic              Brevard County"/>
    <s v="Town of Indialantic"/>
    <m/>
    <m/>
    <m/>
    <n v="0"/>
    <n v="1"/>
    <n v="1.1852777396559799"/>
    <n v="0.17419064461714001"/>
    <n v="477.05612071755598"/>
    <m/>
    <n v="-1"/>
    <n v="-1"/>
    <n v="-1"/>
    <n v="-1"/>
    <n v="0"/>
    <m/>
    <m/>
    <s v="North IRL B"/>
    <n v="-1"/>
    <m/>
    <m/>
    <n v="579"/>
    <x v="0"/>
    <m/>
    <x v="0"/>
    <n v="132.71029999999999"/>
    <n v="92.434814216460893"/>
    <n v="500.99872814787102"/>
    <n v="0.38690682949999999"/>
  </r>
  <r>
    <n v="550000"/>
    <n v="920000"/>
    <n v="920000"/>
    <x v="1"/>
    <x v="1"/>
    <s v="IR8-11"/>
    <s v="62-304.520 (6), F.A.C."/>
    <n v="0.36"/>
    <n v="0.48"/>
    <s v="Town of Indialantic"/>
    <n v="0.13821391987350001"/>
    <n v="3853.4581377245399"/>
    <n v="9.5741736726301703"/>
    <n v="1.4070385597522499"/>
    <n v="1.3232840728439601"/>
    <n v="0.19447231475653001"/>
    <n v="532.60155428338101"/>
    <n v="1210"/>
    <s v="Fixed Single Family Units"/>
    <n v="1210"/>
    <s v="Town of Indialantic              Brevard County"/>
    <s v="Town of Indialantic"/>
    <m/>
    <m/>
    <m/>
    <n v="0"/>
    <n v="1"/>
    <n v="1.3232840728439601"/>
    <n v="0.19447231475653001"/>
    <n v="532.60155428338101"/>
    <m/>
    <n v="-1"/>
    <n v="-1"/>
    <n v="-1"/>
    <n v="-1"/>
    <n v="0"/>
    <m/>
    <m/>
    <s v="North IRL B"/>
    <n v="-1"/>
    <m/>
    <m/>
    <n v="579"/>
    <x v="0"/>
    <m/>
    <x v="0"/>
    <n v="132.71029999999999"/>
    <n v="98.9640315247145"/>
    <n v="559.33188930518895"/>
    <n v="0.4319558429"/>
  </r>
  <r>
    <n v="550000"/>
    <n v="920000"/>
    <n v="920000"/>
    <x v="1"/>
    <x v="1"/>
    <s v="IR8-11"/>
    <s v="62-304.520 (6), F.A.C."/>
    <n v="0.36"/>
    <n v="0.48"/>
    <s v="Town of Indialantic"/>
    <n v="8.1075972545600006E-2"/>
    <n v="3853.4581377245399"/>
    <n v="9.5741736726301703"/>
    <n v="1.4070385597522499"/>
    <n v="0.77623544182897997"/>
    <n v="0.11407701964107"/>
    <n v="312.422866179778"/>
    <n v="1210"/>
    <s v="Fixed Single Family Units"/>
    <n v="1210"/>
    <s v="Town of Indialantic              Brevard County"/>
    <s v="Town of Indialantic"/>
    <m/>
    <m/>
    <m/>
    <n v="0"/>
    <n v="1"/>
    <n v="0.77623544182897997"/>
    <n v="0.11407701964107"/>
    <n v="312.42286617977902"/>
    <m/>
    <n v="-1"/>
    <n v="-1"/>
    <n v="-1"/>
    <n v="-1"/>
    <n v="0"/>
    <m/>
    <m/>
    <s v="North IRL B"/>
    <n v="-1"/>
    <m/>
    <m/>
    <n v="579"/>
    <x v="0"/>
    <m/>
    <x v="0"/>
    <n v="132.71029999999999"/>
    <n v="74.256712460453301"/>
    <n v="328.10282019849302"/>
    <n v="0.25338431970000003"/>
  </r>
  <r>
    <n v="550000"/>
    <n v="920000"/>
    <n v="920000"/>
    <x v="1"/>
    <x v="1"/>
    <s v="IR8-11"/>
    <s v="62-304.520 (6), F.A.C."/>
    <n v="0.36"/>
    <n v="0.48"/>
    <s v="Town of Indialantic"/>
    <n v="3.9324763515400001E-3"/>
    <n v="3853.4581377245399"/>
    <n v="9.5741736726301703"/>
    <n v="1.4070385597522499"/>
    <n v="3.7650211553169999E-2"/>
    <n v="5.5331458619300002E-3"/>
    <n v="15.1536329982588"/>
    <n v="1210"/>
    <s v="Fixed Single Family Units"/>
    <n v="1210"/>
    <s v="Town of Indialantic              Brevard County"/>
    <s v="Town of Indialantic"/>
    <m/>
    <m/>
    <m/>
    <n v="0"/>
    <n v="1"/>
    <n v="3.7650211553169999E-2"/>
    <n v="5.5331458619300002E-3"/>
    <n v="15.1536329982584"/>
    <m/>
    <n v="-1"/>
    <n v="-1"/>
    <n v="-1"/>
    <n v="-1"/>
    <n v="0"/>
    <m/>
    <m/>
    <s v="North IRL B"/>
    <n v="-1"/>
    <m/>
    <m/>
    <n v="579"/>
    <x v="0"/>
    <m/>
    <x v="0"/>
    <n v="132.71029999999999"/>
    <n v="23.894707197087001"/>
    <n v="15.914167179173401"/>
    <n v="1.2290051099999999E-2"/>
  </r>
  <r>
    <n v="550000"/>
    <n v="920000"/>
    <n v="930000"/>
    <x v="1"/>
    <x v="1"/>
    <s v="IR8-11"/>
    <s v="62-304.520 (6), F.A.C."/>
    <n v="0.36"/>
    <n v="0.48"/>
    <s v="Town of Indialantic"/>
    <n v="0.15930488083017"/>
    <n v="3761.6554788714502"/>
    <n v="9.65095953632121"/>
    <n v="1.5939456879895599"/>
    <n v="1.53744495883046"/>
    <n v="0.25392332787493999"/>
    <n v="599.25007778578004"/>
    <n v="1200"/>
    <s v="Residential, Medium Density-Two-five dwellingunits per acre"/>
    <n v="1200"/>
    <s v="Town of Indialantic              Brevard County"/>
    <s v="Town of Indialantic"/>
    <m/>
    <m/>
    <m/>
    <n v="0"/>
    <n v="1"/>
    <n v="1.53744495883046"/>
    <n v="0.25392332787493999"/>
    <n v="599.25007778578004"/>
    <m/>
    <n v="-1"/>
    <n v="-1"/>
    <n v="-1"/>
    <n v="-1"/>
    <n v="0"/>
    <m/>
    <m/>
    <s v="North IRL B"/>
    <n v="-1"/>
    <m/>
    <m/>
    <n v="579"/>
    <x v="0"/>
    <m/>
    <x v="0"/>
    <n v="132.71029999999999"/>
    <n v="104.804404245882"/>
    <n v="644.683980107249"/>
    <n v="0.4860097954"/>
  </r>
  <r>
    <n v="550000"/>
    <n v="920000"/>
    <n v="930000"/>
    <x v="1"/>
    <x v="1"/>
    <s v="IR8-11"/>
    <s v="62-304.520 (6), F.A.C."/>
    <n v="0.36"/>
    <n v="0.48"/>
    <s v="Town of Indialantic"/>
    <n v="1.055958791653E-2"/>
    <n v="3761.6554788714502"/>
    <n v="9.65095953632121"/>
    <n v="1.5939456879895599"/>
    <n v="0.10191015570273999"/>
    <n v="1.6831409626509999E-2"/>
    <n v="39.721531740873701"/>
    <n v="1200"/>
    <s v="Residential, Medium Density-Two-five dwellingunits per acre"/>
    <n v="1200"/>
    <s v="Town of Indialantic              Brevard County"/>
    <s v="Town of Indialantic"/>
    <m/>
    <m/>
    <m/>
    <n v="0"/>
    <n v="1"/>
    <n v="0.10191015570273999"/>
    <n v="1.6831409626509999E-2"/>
    <n v="39.721531740874099"/>
    <m/>
    <n v="-1"/>
    <n v="-1"/>
    <n v="-1"/>
    <n v="-1"/>
    <n v="0"/>
    <m/>
    <m/>
    <s v="North IRL B"/>
    <n v="-1"/>
    <m/>
    <m/>
    <n v="579"/>
    <x v="0"/>
    <m/>
    <x v="0"/>
    <n v="132.71029999999999"/>
    <n v="54.503579598056902"/>
    <n v="42.733136177943699"/>
    <n v="3.2215354199999997E-2"/>
  </r>
  <r>
    <n v="550000"/>
    <n v="920000"/>
    <n v="930000"/>
    <x v="1"/>
    <x v="1"/>
    <s v="IR8-11"/>
    <s v="62-304.520 (6), F.A.C."/>
    <n v="0.36"/>
    <n v="0.48"/>
    <s v="Natural Lands"/>
    <n v="9.3115997232910003E-2"/>
    <n v="3761.6554788714502"/>
    <n v="9.65095953632121"/>
    <n v="1.5939456879895599"/>
    <n v="0.89865872147901005"/>
    <n v="0.14842184227224001"/>
    <n v="350.27030116175501"/>
    <n v="3100"/>
    <s v="Herbaceous Dry Prairie"/>
    <n v="3100"/>
    <s v="Town of Indialantic              Brevard County"/>
    <s v="Town of Indialantic"/>
    <m/>
    <m/>
    <s v="Natural Lands"/>
    <n v="0"/>
    <n v="1"/>
    <n v="0.89865872147901005"/>
    <n v="0.14842184227224001"/>
    <n v="350.27030116175501"/>
    <m/>
    <n v="-1"/>
    <n v="-1"/>
    <n v="-1"/>
    <n v="-1"/>
    <n v="0"/>
    <m/>
    <m/>
    <s v="North IRL B"/>
    <n v="-1"/>
    <m/>
    <m/>
    <n v="579"/>
    <x v="0"/>
    <m/>
    <x v="0"/>
    <n v="132.71029999999999"/>
    <n v="79.328754834323306"/>
    <n v="376.827071430182"/>
    <n v="0.28407972520000002"/>
  </r>
  <r>
    <n v="550000"/>
    <n v="920000"/>
    <n v="930000"/>
    <x v="1"/>
    <x v="1"/>
    <s v="IR8-11"/>
    <s v="62-304.520 (6), F.A.C."/>
    <n v="0.36"/>
    <n v="0.48"/>
    <s v="Town of Indialantic"/>
    <n v="7.5836584832350007E-2"/>
    <n v="3761.6554788714502"/>
    <n v="9.65095953632121"/>
    <n v="1.5939456879895599"/>
    <n v="0.73189581158981998"/>
    <n v="0.12087939738538001"/>
    <n v="285.27110483351601"/>
    <n v="1210"/>
    <s v="Fixed Single Family Units"/>
    <n v="1210"/>
    <s v="Town of Indialantic              Brevard County"/>
    <s v="Town of Indialantic"/>
    <m/>
    <m/>
    <m/>
    <n v="0"/>
    <n v="1"/>
    <n v="0.73189581158981998"/>
    <n v="0.12087939738538001"/>
    <n v="285.27110483351498"/>
    <m/>
    <n v="-1"/>
    <n v="-1"/>
    <n v="-1"/>
    <n v="-1"/>
    <n v="0"/>
    <m/>
    <m/>
    <s v="North IRL B"/>
    <n v="-1"/>
    <m/>
    <m/>
    <n v="579"/>
    <x v="0"/>
    <m/>
    <x v="0"/>
    <n v="132.71029999999999"/>
    <n v="79.474396425207104"/>
    <n v="306.89977038168399"/>
    <n v="0.2313634265"/>
  </r>
  <r>
    <n v="550000"/>
    <n v="920000"/>
    <n v="930000"/>
    <x v="1"/>
    <x v="1"/>
    <s v="IR8-11"/>
    <s v="62-304.520 (6), F.A.C."/>
    <n v="0.36"/>
    <n v="0.48"/>
    <s v="Town of Indialantic"/>
    <n v="1.9601178990510001E-2"/>
    <n v="3761.6554788714502"/>
    <n v="9.65095953632121"/>
    <n v="1.5939456879895599"/>
    <n v="0.18917018530164001"/>
    <n v="3.1243214731440001E-2"/>
    <n v="73.732882342007002"/>
    <n v="1210"/>
    <s v="Fixed Single Family Units"/>
    <n v="1210"/>
    <s v="Town of Indialantic              Brevard County"/>
    <s v="Town of Indialantic"/>
    <m/>
    <m/>
    <m/>
    <n v="0"/>
    <n v="1"/>
    <n v="0.18917018530164001"/>
    <n v="3.1243214731440001E-2"/>
    <n v="73.732882342007002"/>
    <m/>
    <n v="-1"/>
    <n v="-1"/>
    <n v="-1"/>
    <n v="-1"/>
    <n v="0"/>
    <m/>
    <m/>
    <s v="North IRL B"/>
    <n v="-1"/>
    <m/>
    <m/>
    <n v="579"/>
    <x v="0"/>
    <m/>
    <x v="0"/>
    <n v="132.71029999999999"/>
    <n v="52.578170348960597"/>
    <n v="79.323157084373506"/>
    <n v="5.9799580200000001E-2"/>
  </r>
  <r>
    <n v="550000"/>
    <n v="920000"/>
    <n v="930000"/>
    <x v="1"/>
    <x v="1"/>
    <s v="IR8-11"/>
    <s v="62-304.520 (6), F.A.C."/>
    <n v="0.36"/>
    <n v="0.48"/>
    <s v="Town of Indialantic"/>
    <n v="0.22757269942402"/>
    <n v="3761.6554788714502"/>
    <n v="9.65095953632121"/>
    <n v="1.5939456879895599"/>
    <n v="2.1962949137126602"/>
    <n v="0.36273852295107001"/>
    <n v="856.05009162995395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2.1962949137126602"/>
    <n v="0.36273852295107001"/>
    <n v="856.05009162995395"/>
    <m/>
    <n v="-1"/>
    <n v="-1"/>
    <n v="-1"/>
    <n v="-1"/>
    <n v="0"/>
    <m/>
    <m/>
    <s v="North IRL B"/>
    <n v="-1"/>
    <m/>
    <m/>
    <n v="579"/>
    <x v="0"/>
    <m/>
    <x v="0"/>
    <n v="132.71029999999999"/>
    <n v="119.786855802543"/>
    <n v="920.95404022702303"/>
    <n v="0.69428231279999997"/>
  </r>
  <r>
    <n v="550000"/>
    <n v="920000"/>
    <n v="930000"/>
    <x v="1"/>
    <x v="1"/>
    <s v="IR8-11"/>
    <s v="62-304.520 (6), F.A.C."/>
    <n v="0.36"/>
    <n v="0.48"/>
    <s v="Town of Indialantic"/>
    <n v="3.1772524487419997E-2"/>
    <n v="3761.6554788714502"/>
    <n v="9.65095953632121"/>
    <n v="1.5939456879895599"/>
    <n v="0.30663534819492999"/>
    <n v="5.0643678403269998E-2"/>
    <n v="119.517290815707"/>
    <n v="1210"/>
    <s v="Fixed Single Family Units"/>
    <n v="1210"/>
    <s v="Town of Indialantic              Brevard County"/>
    <s v="Town of Indialantic"/>
    <m/>
    <m/>
    <m/>
    <n v="0"/>
    <n v="1"/>
    <n v="0.30663534819492999"/>
    <n v="5.0643678403269998E-2"/>
    <n v="119.51729081570799"/>
    <m/>
    <n v="-1"/>
    <n v="-1"/>
    <n v="-1"/>
    <n v="-1"/>
    <n v="0"/>
    <m/>
    <m/>
    <s v="North IRL B"/>
    <n v="-1"/>
    <m/>
    <m/>
    <n v="579"/>
    <x v="0"/>
    <m/>
    <x v="0"/>
    <n v="132.71029999999999"/>
    <n v="46.905103506198898"/>
    <n v="128.57884477780701"/>
    <n v="9.6932109299999999E-2"/>
  </r>
  <r>
    <n v="550000"/>
    <n v="920000"/>
    <n v="930000"/>
    <x v="1"/>
    <x v="1"/>
    <s v="IR8-11"/>
    <s v="62-304.520 (6), F.A.C."/>
    <n v="0.36"/>
    <n v="0.48"/>
    <s v="Town of Indialantic"/>
    <n v="0.24488371003355"/>
    <n v="3866.2554344503301"/>
    <n v="10.362242291785901"/>
    <n v="1.7800133251905701"/>
    <n v="2.5375443366791801"/>
    <n v="0.43589626698183997"/>
    <n v="946.78297472560598"/>
    <n v="1200"/>
    <s v="Residential, Medium Density-Two-five dwellingunits per acre"/>
    <n v="1200"/>
    <s v="Town of Indialantic              Brevard County"/>
    <s v="Town of Indialantic"/>
    <m/>
    <m/>
    <m/>
    <n v="0"/>
    <n v="1"/>
    <n v="2.5375443366791801"/>
    <n v="0.43589626698183997"/>
    <n v="946.78297472560598"/>
    <m/>
    <n v="-1"/>
    <n v="-1"/>
    <n v="-1"/>
    <n v="-1"/>
    <n v="0"/>
    <m/>
    <m/>
    <s v="North IRL B"/>
    <n v="-1"/>
    <m/>
    <m/>
    <n v="579"/>
    <x v="0"/>
    <m/>
    <x v="0"/>
    <n v="132.71029999999999"/>
    <n v="145.59904260651999"/>
    <n v="991.00921469044602"/>
    <n v="0.76786940370000001"/>
  </r>
  <r>
    <n v="550000"/>
    <n v="920000"/>
    <n v="930000"/>
    <x v="1"/>
    <x v="1"/>
    <s v="IR8-11"/>
    <s v="62-304.520 (6), F.A.C."/>
    <n v="0.36"/>
    <n v="0.48"/>
    <s v="Town of Indialantic"/>
    <n v="7.9781371164899997E-3"/>
    <n v="3866.2554344503301"/>
    <n v="10.362242291785901"/>
    <n v="1.7800133251905701"/>
    <n v="8.2671389838240003E-2"/>
    <n v="1.420119037756E-2"/>
    <n v="30.845515983450198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8.2671389838240003E-2"/>
    <n v="1.420119037756E-2"/>
    <n v="30.845515983452"/>
    <m/>
    <n v="-1"/>
    <n v="-1"/>
    <n v="-1"/>
    <n v="-1"/>
    <n v="0"/>
    <m/>
    <m/>
    <s v="North IRL B"/>
    <n v="-1"/>
    <m/>
    <m/>
    <n v="579"/>
    <x v="0"/>
    <m/>
    <x v="0"/>
    <n v="132.71029999999999"/>
    <n v="32.381069777414901"/>
    <n v="32.286375428689503"/>
    <n v="2.5016639100000002E-2"/>
  </r>
  <r>
    <n v="550000"/>
    <n v="920000"/>
    <n v="930000"/>
    <x v="1"/>
    <x v="1"/>
    <s v="IR8-11"/>
    <s v="62-304.520 (6), F.A.C."/>
    <n v="0.36"/>
    <n v="0.48"/>
    <s v="Town of Indialantic"/>
    <n v="7.2954349308830005E-2"/>
    <n v="3866.2554344503301"/>
    <n v="10.362242291785901"/>
    <n v="1.7800133251905701"/>
    <n v="0.75597064377768997"/>
    <n v="0.12985971390032"/>
    <n v="282.06014948205501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75597064377768997"/>
    <n v="0.12985971390032"/>
    <n v="282.06014948205501"/>
    <m/>
    <n v="-1"/>
    <n v="-1"/>
    <n v="-1"/>
    <n v="-1"/>
    <n v="0"/>
    <m/>
    <m/>
    <s v="North IRL B"/>
    <n v="-1"/>
    <m/>
    <m/>
    <n v="579"/>
    <x v="0"/>
    <m/>
    <x v="0"/>
    <n v="132.71029999999999"/>
    <n v="80.648452344677096"/>
    <n v="295.23577704245503"/>
    <n v="0.2287592453"/>
  </r>
  <r>
    <n v="550000"/>
    <n v="920000"/>
    <n v="930000"/>
    <x v="1"/>
    <x v="1"/>
    <s v="IR8-11"/>
    <s v="62-304.520 (6), F.A.C."/>
    <n v="0.36"/>
    <n v="0.48"/>
    <s v="Town of Indialantic"/>
    <n v="2.3292774068399999E-3"/>
    <n v="3866.2554344503301"/>
    <n v="10.362242291785901"/>
    <n v="1.7800133251905701"/>
    <n v="2.413653685449E-2"/>
    <n v="4.1461448222400001E-3"/>
    <n v="9.0055814325491195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2.413653685449E-2"/>
    <n v="4.1461448222400001E-3"/>
    <n v="9.0055814325495405"/>
    <m/>
    <n v="-1"/>
    <n v="-1"/>
    <n v="-1"/>
    <n v="-1"/>
    <n v="0"/>
    <m/>
    <m/>
    <s v="North IRL B"/>
    <n v="-1"/>
    <m/>
    <m/>
    <n v="579"/>
    <x v="0"/>
    <m/>
    <x v="0"/>
    <n v="132.71029999999999"/>
    <n v="17.773176000787"/>
    <n v="9.4262512334342592"/>
    <n v="7.3037967999999998E-3"/>
  </r>
  <r>
    <n v="550000"/>
    <n v="920000"/>
    <n v="930000"/>
    <x v="1"/>
    <x v="1"/>
    <s v="IR8-11"/>
    <s v="62-304.520 (6), F.A.C."/>
    <n v="0.36"/>
    <n v="0.48"/>
    <s v="Town of Indialantic"/>
    <n v="5.786633230319E-2"/>
    <n v="3866.2554344503301"/>
    <n v="10.362242291785901"/>
    <n v="1.7800133251905701"/>
    <n v="0.59962495586270004"/>
    <n v="0.10300284257959"/>
    <n v="223.726021738936"/>
    <n v="1210"/>
    <s v="Fixed Single Family Units"/>
    <n v="1210"/>
    <s v="Town of Indialantic              Brevard County"/>
    <s v="Town of Indialantic"/>
    <m/>
    <m/>
    <m/>
    <n v="0"/>
    <n v="1"/>
    <n v="0.59962495586270004"/>
    <n v="0.10300284257959"/>
    <n v="223.726021738936"/>
    <m/>
    <n v="-1"/>
    <n v="-1"/>
    <n v="-1"/>
    <n v="-1"/>
    <n v="0"/>
    <m/>
    <m/>
    <s v="North IRL B"/>
    <n v="-1"/>
    <m/>
    <m/>
    <n v="579"/>
    <x v="0"/>
    <m/>
    <x v="0"/>
    <n v="132.71029999999999"/>
    <n v="61.464251943497302"/>
    <n v="234.176738521917"/>
    <n v="0.18144851719999999"/>
  </r>
  <r>
    <n v="550000"/>
    <n v="920000"/>
    <n v="930000"/>
    <x v="1"/>
    <x v="1"/>
    <s v="IR8-11"/>
    <s v="62-304.520 (6), F.A.C."/>
    <n v="0.36"/>
    <n v="0.48"/>
    <s v="Town of Indialantic"/>
    <n v="2.4616274647629999E-2"/>
    <n v="3866.2554344503301"/>
    <n v="10.362242291785901"/>
    <n v="1.7800133251905701"/>
    <n v="0.25507980221993998"/>
    <n v="4.3817296889340003E-2"/>
    <n v="95.172805632340697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25507980221993998"/>
    <n v="4.3817296889340003E-2"/>
    <n v="95.172805632339902"/>
    <m/>
    <n v="-1"/>
    <n v="-1"/>
    <n v="-1"/>
    <n v="-1"/>
    <n v="0"/>
    <m/>
    <m/>
    <s v="North IRL B"/>
    <n v="-1"/>
    <m/>
    <m/>
    <n v="579"/>
    <x v="0"/>
    <m/>
    <x v="0"/>
    <n v="132.71029999999999"/>
    <n v="45.226009585897103"/>
    <n v="99.618529153343403"/>
    <n v="7.7188001300000003E-2"/>
  </r>
  <r>
    <n v="550000"/>
    <n v="920000"/>
    <n v="930000"/>
    <x v="1"/>
    <x v="1"/>
    <s v="IR8-11"/>
    <s v="62-304.520 (6), F.A.C."/>
    <n v="0.36"/>
    <n v="0.48"/>
    <s v="Town of Indialantic"/>
    <n v="0.20334042191283999"/>
    <n v="3866.2554344503301"/>
    <n v="10.362242291785901"/>
    <n v="1.7800133251905701"/>
    <n v="2.1070627195748699"/>
    <n v="0.36194866055473002"/>
    <n v="786.16601126395994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2.1070627195748699"/>
    <n v="0.36194866055473002"/>
    <n v="786.16601126395994"/>
    <m/>
    <n v="-1"/>
    <n v="-1"/>
    <n v="-1"/>
    <n v="-1"/>
    <n v="0"/>
    <m/>
    <m/>
    <s v="North IRL B"/>
    <n v="-1"/>
    <m/>
    <m/>
    <n v="579"/>
    <x v="0"/>
    <m/>
    <x v="0"/>
    <n v="132.71029999999999"/>
    <n v="115.979063203585"/>
    <n v="822.88949235152302"/>
    <n v="0.63760422650000004"/>
  </r>
  <r>
    <n v="550000"/>
    <n v="920000"/>
    <n v="930000"/>
    <x v="1"/>
    <x v="1"/>
    <s v="IR8-11"/>
    <s v="62-304.520 (6), F.A.C."/>
    <n v="0.36"/>
    <n v="0.48"/>
    <s v="Town of Indialantic"/>
    <n v="3.79495073138E-3"/>
    <n v="3866.2554344503301"/>
    <n v="10.362242291785901"/>
    <n v="1.7800133251905701"/>
    <n v="3.9324198964010001E-2"/>
    <n v="6.7550628702999996E-3"/>
    <n v="14.6722488886923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3.9324198964010001E-2"/>
    <n v="6.7550628702999996E-3"/>
    <n v="14.6722488886913"/>
    <m/>
    <n v="-1"/>
    <n v="-1"/>
    <n v="-1"/>
    <n v="-1"/>
    <n v="0"/>
    <m/>
    <m/>
    <s v="North IRL B"/>
    <n v="-1"/>
    <m/>
    <m/>
    <n v="579"/>
    <x v="0"/>
    <m/>
    <x v="0"/>
    <n v="132.71029999999999"/>
    <n v="22.607137646564698"/>
    <n v="15.3576207399999"/>
    <n v="1.1899634100000001E-2"/>
  </r>
  <r>
    <n v="550000"/>
    <n v="920000"/>
    <n v="930000"/>
    <x v="1"/>
    <x v="1"/>
    <s v="IR8-11"/>
    <s v="62-304.520 (6), F.A.C."/>
    <n v="0.36"/>
    <n v="0.48"/>
    <s v="Town of Indialantic"/>
    <n v="0.23692633775492999"/>
    <n v="3852.5613749304498"/>
    <n v="9.5721902004154096"/>
    <n v="1.40675540295418"/>
    <n v="2.26790396847806"/>
    <n v="0.33329740573889"/>
    <n v="912.77325753837397"/>
    <n v="1200"/>
    <s v="Residential, Medium Density-Two-five dwellingunits per acre"/>
    <n v="1200"/>
    <s v="Town of Indialantic              Brevard County"/>
    <s v="Town of Indialantic"/>
    <m/>
    <m/>
    <m/>
    <n v="0"/>
    <n v="1"/>
    <n v="2.26790396847806"/>
    <n v="0.33329740573889"/>
    <n v="912.77325753837397"/>
    <m/>
    <n v="-1"/>
    <n v="-1"/>
    <n v="-1"/>
    <n v="-1"/>
    <n v="0"/>
    <m/>
    <m/>
    <s v="North IRL B"/>
    <n v="-1"/>
    <m/>
    <m/>
    <n v="579"/>
    <x v="0"/>
    <m/>
    <x v="0"/>
    <n v="132.71029999999999"/>
    <n v="144.651642358434"/>
    <n v="958.80687157925195"/>
    <n v="0.74028650250000005"/>
  </r>
  <r>
    <n v="550000"/>
    <n v="920000"/>
    <n v="930000"/>
    <x v="1"/>
    <x v="1"/>
    <s v="IR8-11"/>
    <s v="62-304.520 (6), F.A.C."/>
    <n v="0.36"/>
    <n v="0.48"/>
    <s v="Town of Indialantic"/>
    <n v="1.5767306415479999E-2"/>
    <n v="3852.5613749304498"/>
    <n v="9.5721902004154096"/>
    <n v="1.40675540295418"/>
    <n v="0.15092765595725999"/>
    <n v="2.2180743490010001E-2"/>
    <n v="60.744515682994503"/>
    <n v="1210"/>
    <s v="Fixed Single Family Units"/>
    <n v="1210"/>
    <s v="Town of Indialantic              Brevard County"/>
    <s v="Town of Indialantic"/>
    <m/>
    <m/>
    <m/>
    <n v="0"/>
    <n v="1"/>
    <n v="0.15092765595725999"/>
    <n v="2.2180743490010001E-2"/>
    <n v="60.744515682996003"/>
    <m/>
    <n v="-1"/>
    <n v="-1"/>
    <n v="-1"/>
    <n v="-1"/>
    <n v="0"/>
    <m/>
    <m/>
    <s v="North IRL B"/>
    <n v="-1"/>
    <m/>
    <m/>
    <n v="579"/>
    <x v="0"/>
    <m/>
    <x v="0"/>
    <n v="132.71029999999999"/>
    <n v="32.416210920994502"/>
    <n v="63.80802523146"/>
    <n v="4.9265625E-2"/>
  </r>
  <r>
    <n v="550000"/>
    <n v="920000"/>
    <n v="930000"/>
    <x v="1"/>
    <x v="1"/>
    <s v="IR8-11"/>
    <s v="62-304.520 (6), F.A.C."/>
    <n v="0.36"/>
    <n v="0.48"/>
    <s v="Town of Indialantic"/>
    <n v="6.0938771267169997E-2"/>
    <n v="3852.5613749304498"/>
    <n v="9.5721902004154096"/>
    <n v="1.40675540295418"/>
    <n v="0.58331750914899005"/>
    <n v="8.5725945729480002E-2"/>
    <n v="234.77035641963599"/>
    <n v="1210"/>
    <s v="Fixed Single Family Units"/>
    <n v="1210"/>
    <s v="Town of Indialantic              Brevard County"/>
    <s v="Town of Indialantic"/>
    <m/>
    <m/>
    <m/>
    <n v="0"/>
    <n v="1"/>
    <n v="0.58331750914899005"/>
    <n v="8.5725945729480002E-2"/>
    <n v="234.77035641963499"/>
    <m/>
    <n v="-1"/>
    <n v="-1"/>
    <n v="-1"/>
    <n v="-1"/>
    <n v="0"/>
    <m/>
    <m/>
    <s v="North IRL B"/>
    <n v="-1"/>
    <m/>
    <m/>
    <n v="579"/>
    <x v="0"/>
    <m/>
    <x v="0"/>
    <n v="132.71029999999999"/>
    <n v="67.001539408956702"/>
    <n v="246.61045787572601"/>
    <n v="0.19040580409999999"/>
  </r>
  <r>
    <n v="550000"/>
    <n v="920000"/>
    <n v="930000"/>
    <x v="1"/>
    <x v="1"/>
    <s v="IR8-11"/>
    <s v="62-304.520 (6), F.A.C."/>
    <n v="0.36"/>
    <n v="0.48"/>
    <s v="Town of Indialantic"/>
    <n v="0.11268336071979"/>
    <n v="3852.5613749304498"/>
    <n v="9.5721902004154096"/>
    <n v="1.40675540295418"/>
    <n v="1.0786265612318799"/>
    <n v="0.15851792651560001"/>
    <n v="434.11956310643399"/>
    <n v="1210"/>
    <s v="Fixed Single Family Units"/>
    <n v="1210"/>
    <s v="Town of Indialantic              Brevard County"/>
    <s v="Town of Indialantic"/>
    <m/>
    <m/>
    <m/>
    <n v="0"/>
    <n v="1"/>
    <n v="1.0786265612318799"/>
    <n v="0.15851792651560001"/>
    <n v="434.11956310643399"/>
    <m/>
    <n v="-1"/>
    <n v="-1"/>
    <n v="-1"/>
    <n v="-1"/>
    <n v="0"/>
    <m/>
    <m/>
    <s v="North IRL B"/>
    <n v="-1"/>
    <m/>
    <m/>
    <n v="579"/>
    <x v="0"/>
    <m/>
    <x v="0"/>
    <n v="132.71029999999999"/>
    <n v="92.303168706331306"/>
    <n v="456.013382026513"/>
    <n v="0.35208399280000002"/>
  </r>
  <r>
    <n v="550000"/>
    <n v="920000"/>
    <n v="930000"/>
    <x v="1"/>
    <x v="1"/>
    <s v="IR8-11"/>
    <s v="62-304.520 (6), F.A.C."/>
    <n v="0.36"/>
    <n v="0.48"/>
    <s v="Town of Indialantic"/>
    <n v="6.8346914196120004E-2"/>
    <n v="3852.5613749304498"/>
    <n v="9.5721902004154096"/>
    <n v="1.40675540295418"/>
    <n v="0.65422966229674995"/>
    <n v="9.614739082064E-2"/>
    <n v="263.31068172766498"/>
    <n v="1210"/>
    <s v="Fixed Single Family Units"/>
    <n v="1210"/>
    <s v="Town of Indialantic              Brevard County"/>
    <s v="Town of Indialantic"/>
    <m/>
    <m/>
    <m/>
    <n v="0"/>
    <n v="1"/>
    <n v="0.65422966229674995"/>
    <n v="9.614739082064E-2"/>
    <n v="263.31068172766697"/>
    <m/>
    <n v="-1"/>
    <n v="-1"/>
    <n v="-1"/>
    <n v="-1"/>
    <n v="0"/>
    <m/>
    <m/>
    <s v="North IRL B"/>
    <n v="-1"/>
    <m/>
    <m/>
    <n v="579"/>
    <x v="0"/>
    <m/>
    <x v="0"/>
    <n v="132.71029999999999"/>
    <n v="70.429611837556195"/>
    <n v="276.59014866579901"/>
    <n v="0.21355286430000001"/>
  </r>
  <r>
    <n v="550000"/>
    <n v="920000"/>
    <n v="930000"/>
    <x v="1"/>
    <x v="1"/>
    <s v="IR8-11"/>
    <s v="62-304.520 (6), F.A.C."/>
    <n v="0.36"/>
    <n v="0.48"/>
    <s v="Town of Indialantic"/>
    <n v="0.12310076342947"/>
    <n v="3852.5613749304498"/>
    <n v="9.5721902004154096"/>
    <n v="1.40675540295418"/>
    <n v="1.17834392136326"/>
    <n v="0.17317266406219001"/>
    <n v="474.253246412843"/>
    <n v="1210"/>
    <s v="Fixed Single Family Units"/>
    <n v="1210"/>
    <s v="Town of Indialantic              Brevard County"/>
    <s v="Town of Indialantic"/>
    <m/>
    <m/>
    <m/>
    <n v="0"/>
    <n v="1"/>
    <n v="1.17834392136326"/>
    <n v="0.17317266406219001"/>
    <n v="474.253246412843"/>
    <m/>
    <n v="-1"/>
    <n v="-1"/>
    <n v="-1"/>
    <n v="-1"/>
    <n v="0"/>
    <m/>
    <m/>
    <s v="North IRL B"/>
    <n v="-1"/>
    <m/>
    <m/>
    <n v="579"/>
    <x v="0"/>
    <m/>
    <x v="0"/>
    <n v="132.71029999999999"/>
    <n v="105.60248493681399"/>
    <n v="498.171115086908"/>
    <n v="0.38463361429999998"/>
  </r>
  <r>
    <n v="550000"/>
    <n v="920000"/>
    <n v="930000"/>
    <x v="1"/>
    <x v="1"/>
    <s v="IR8-11"/>
    <s v="62-304.520 (6), F.A.C."/>
    <n v="0.36"/>
    <n v="0.48"/>
    <s v="Town of Indialantic"/>
    <n v="8.8063327572749997E-2"/>
    <n v="3857.7690421206098"/>
    <n v="9.5843984321017306"/>
    <n v="1.4085246433613301"/>
    <n v="0.84403401871393002"/>
    <n v="0.12403936706262"/>
    <n v="339.72797885628501"/>
    <n v="1200"/>
    <s v="Residential, Medium Density-Two-five dwellingunits per acre"/>
    <n v="1200"/>
    <s v="Town of Indialantic              Brevard County"/>
    <s v="Town of Indialantic"/>
    <m/>
    <m/>
    <m/>
    <n v="0"/>
    <n v="1"/>
    <n v="0.84403401871393002"/>
    <n v="0.12403936706262"/>
    <n v="339.72797885628398"/>
    <m/>
    <n v="-1"/>
    <n v="-1"/>
    <n v="-1"/>
    <n v="-1"/>
    <n v="0"/>
    <m/>
    <m/>
    <s v="North IRL B"/>
    <n v="-1"/>
    <m/>
    <m/>
    <n v="579"/>
    <x v="0"/>
    <m/>
    <x v="0"/>
    <n v="132.71029999999999"/>
    <n v="106.755080747482"/>
    <n v="356.37964276570102"/>
    <n v="0.2755295854"/>
  </r>
  <r>
    <n v="550000"/>
    <n v="920000"/>
    <n v="930000"/>
    <x v="1"/>
    <x v="1"/>
    <s v="IR8-11"/>
    <s v="62-304.520 (6), F.A.C."/>
    <n v="0.36"/>
    <n v="0.48"/>
    <s v="Town of Indialantic"/>
    <n v="0.16768266592899"/>
    <n v="3857.7690421206098"/>
    <n v="9.5843984321017306"/>
    <n v="1.4085246433613301"/>
    <n v="1.6071374804204801"/>
    <n v="0.23618516722551"/>
    <n v="646.88099752112498"/>
    <n v="1210"/>
    <s v="Fixed Single Family Units"/>
    <n v="1210"/>
    <s v="Town of Indialantic              Brevard County"/>
    <s v="Town of Indialantic"/>
    <m/>
    <m/>
    <m/>
    <n v="0"/>
    <n v="1"/>
    <n v="1.6071374804204801"/>
    <n v="0.23618516722551"/>
    <n v="646.88099752112498"/>
    <m/>
    <n v="-1"/>
    <n v="-1"/>
    <n v="-1"/>
    <n v="-1"/>
    <n v="0"/>
    <m/>
    <m/>
    <s v="North IRL B"/>
    <n v="-1"/>
    <m/>
    <m/>
    <n v="579"/>
    <x v="0"/>
    <m/>
    <x v="0"/>
    <n v="132.71029999999999"/>
    <n v="112.123897247492"/>
    <n v="678.58767353990095"/>
    <n v="0.52463990069999999"/>
  </r>
  <r>
    <n v="550000"/>
    <n v="920000"/>
    <n v="930000"/>
    <x v="1"/>
    <x v="1"/>
    <s v="IR8-11"/>
    <s v="62-304.520 (6), F.A.C."/>
    <n v="0.36"/>
    <n v="0.48"/>
    <s v="Town of Indialantic"/>
    <n v="2.177293667138E-2"/>
    <n v="3857.7690421206098"/>
    <n v="9.5843984321017306"/>
    <n v="1.4085246433613301"/>
    <n v="0.20868050009549999"/>
    <n v="3.066771785999E-2"/>
    <n v="83.994961046933099"/>
    <n v="1210"/>
    <s v="Fixed Single Family Units"/>
    <n v="1210"/>
    <s v="Town of Indialantic              Brevard County"/>
    <s v="Town of Indialantic"/>
    <m/>
    <m/>
    <m/>
    <n v="0"/>
    <n v="1"/>
    <n v="0.20868050009549999"/>
    <n v="3.066771785999E-2"/>
    <n v="83.994961046934705"/>
    <m/>
    <n v="-1"/>
    <n v="-1"/>
    <n v="-1"/>
    <n v="-1"/>
    <n v="0"/>
    <m/>
    <m/>
    <s v="North IRL B"/>
    <n v="-1"/>
    <m/>
    <m/>
    <n v="579"/>
    <x v="0"/>
    <m/>
    <x v="0"/>
    <n v="132.71029999999999"/>
    <n v="53.233986634630497"/>
    <n v="88.111948603116602"/>
    <n v="6.8122433900000001E-2"/>
  </r>
  <r>
    <n v="550000"/>
    <n v="920000"/>
    <n v="930000"/>
    <x v="1"/>
    <x v="1"/>
    <s v="IR8-11"/>
    <s v="62-304.520 (6), F.A.C."/>
    <n v="0.36"/>
    <n v="0.48"/>
    <s v="Town of Indialantic"/>
    <n v="4.09577932053E-3"/>
    <n v="3857.7690421206098"/>
    <n v="9.5843984321017306"/>
    <n v="1.4085246433613301"/>
    <n v="3.9255580897939998E-2"/>
    <n v="5.76900610673E-3"/>
    <n v="15.800570666106101"/>
    <n v="1210"/>
    <s v="Fixed Single Family Units"/>
    <n v="1210"/>
    <s v="Town of Indialantic              Brevard County"/>
    <s v="Town of Indialantic"/>
    <m/>
    <m/>
    <m/>
    <n v="0"/>
    <n v="1"/>
    <n v="3.9255580897939998E-2"/>
    <n v="5.76900610673E-3"/>
    <n v="15.800570666107699"/>
    <m/>
    <n v="-1"/>
    <n v="-1"/>
    <n v="-1"/>
    <n v="-1"/>
    <n v="0"/>
    <m/>
    <m/>
    <s v="North IRL B"/>
    <n v="-1"/>
    <m/>
    <m/>
    <n v="579"/>
    <x v="0"/>
    <m/>
    <x v="0"/>
    <n v="132.71029999999999"/>
    <n v="24.3486821813494"/>
    <n v="16.575030848029702"/>
    <n v="1.2814737E-2"/>
  </r>
  <r>
    <n v="550000"/>
    <n v="920000"/>
    <n v="930000"/>
    <x v="1"/>
    <x v="1"/>
    <s v="IR8-11"/>
    <s v="62-304.520 (6), F.A.C."/>
    <n v="0.36"/>
    <n v="0.48"/>
    <s v="Town of Indialantic"/>
    <n v="0.31340295695367998"/>
    <n v="3857.7690421206098"/>
    <n v="9.5843984321017306"/>
    <n v="1.4085246433613301"/>
    <n v="3.0037788092429198"/>
    <n v="0.44143578817156998"/>
    <n v="1209.03622504497"/>
    <n v="1210"/>
    <s v="Fixed Single Family Units"/>
    <n v="1210"/>
    <s v="Town of Indialantic              Brevard County"/>
    <s v="Town of Indialantic"/>
    <m/>
    <m/>
    <m/>
    <n v="0"/>
    <n v="1"/>
    <n v="3.0037788092429198"/>
    <n v="0.44143578817156998"/>
    <n v="1209.03622504497"/>
    <m/>
    <n v="-1"/>
    <n v="-1"/>
    <n v="-1"/>
    <n v="-1"/>
    <n v="0"/>
    <m/>
    <m/>
    <s v="North IRL B"/>
    <n v="-1"/>
    <m/>
    <m/>
    <n v="579"/>
    <x v="0"/>
    <m/>
    <x v="0"/>
    <n v="132.71029999999999"/>
    <n v="138.658198707086"/>
    <n v="1268.2967691471599"/>
    <n v="0.98056465940000004"/>
  </r>
  <r>
    <n v="550000"/>
    <n v="920000"/>
    <n v="930000"/>
    <x v="1"/>
    <x v="1"/>
    <s v="IR8-11"/>
    <s v="62-304.520 (6), F.A.C."/>
    <n v="0.36"/>
    <n v="0.48"/>
    <s v="Town of Indialantic"/>
    <n v="2.27457869444E-2"/>
    <n v="3857.7690421206098"/>
    <n v="9.5843984321017306"/>
    <n v="1.4085246433613301"/>
    <n v="0.21800468472685999"/>
    <n v="3.2038001443840003E-2"/>
    <n v="87.747992712792794"/>
    <n v="1210"/>
    <s v="Fixed Single Family Units"/>
    <n v="1210"/>
    <s v="Town of Indialantic              Brevard County"/>
    <s v="Town of Indialantic"/>
    <m/>
    <m/>
    <m/>
    <n v="0"/>
    <n v="1"/>
    <n v="0.21800468472685999"/>
    <n v="3.2038001443840003E-2"/>
    <n v="87.747992712790904"/>
    <m/>
    <n v="-1"/>
    <n v="-1"/>
    <n v="-1"/>
    <n v="-1"/>
    <n v="0"/>
    <m/>
    <m/>
    <s v="North IRL B"/>
    <n v="-1"/>
    <m/>
    <m/>
    <n v="579"/>
    <x v="0"/>
    <m/>
    <x v="0"/>
    <n v="132.71029999999999"/>
    <n v="38.939979667536797"/>
    <n v="92.048933978501296"/>
    <n v="7.11662552E-2"/>
  </r>
  <r>
    <n v="550000"/>
    <n v="930000"/>
    <n v="930000"/>
    <x v="1"/>
    <x v="1"/>
    <s v="IR8-11"/>
    <s v="62-304.520 (6), F.A.C."/>
    <n v="0.36"/>
    <n v="0.48"/>
    <s v="Natural Lands"/>
    <n v="0.10192681204085"/>
    <n v="3151.9799072206902"/>
    <n v="6.2304339727543701"/>
    <n v="0.84686927023515002"/>
    <n v="0.63504827247388995"/>
    <n v="8.6318684930430004E-2"/>
    <n v="321.27126355983802"/>
    <n v="3100"/>
    <s v="Herbaceous Dry Prairie"/>
    <n v="3100"/>
    <s v="Town of Indialantic              Brevard County"/>
    <s v="Town of Indialantic"/>
    <m/>
    <m/>
    <s v="Natural Lands"/>
    <n v="0"/>
    <n v="1"/>
    <n v="0.63504827247388995"/>
    <n v="8.6318684930430004E-2"/>
    <n v="641.21552981954699"/>
    <m/>
    <n v="-1"/>
    <n v="-1"/>
    <n v="-1"/>
    <n v="-1"/>
    <n v="0"/>
    <m/>
    <m/>
    <s v="North IRL B"/>
    <n v="-1"/>
    <m/>
    <m/>
    <n v="579"/>
    <x v="0"/>
    <m/>
    <x v="0"/>
    <n v="132.71029999999999"/>
    <n v="82.019032891846294"/>
    <n v="412.48317392229399"/>
    <n v="0.52004503629999999"/>
  </r>
  <r>
    <n v="550000"/>
    <n v="930000"/>
    <n v="930000"/>
    <x v="1"/>
    <x v="1"/>
    <s v="IR8-11"/>
    <s v="62-304.520 (6), F.A.C."/>
    <n v="0.36"/>
    <n v="0.48"/>
    <s v="Town of Indialantic"/>
    <n v="3.7049572143319998E-2"/>
    <n v="3860.0828650082499"/>
    <n v="9.5896964663599604"/>
    <n v="1.40928788463986"/>
    <n v="0.35529415106299"/>
    <n v="5.2213513152669998E-2"/>
    <n v="143.01441858633501"/>
    <n v="1200"/>
    <s v="Residential, Medium Density-Two-five dwellingunits per acre"/>
    <n v="1200"/>
    <s v="Town of Indialantic              Brevard County"/>
    <s v="Town of Indialantic"/>
    <m/>
    <m/>
    <m/>
    <n v="0"/>
    <n v="1"/>
    <n v="0.35529415106299"/>
    <n v="5.2213513152669998E-2"/>
    <n v="358.830309604739"/>
    <m/>
    <n v="-1"/>
    <n v="-1"/>
    <n v="-1"/>
    <n v="-1"/>
    <n v="0"/>
    <m/>
    <m/>
    <s v="North IRL B"/>
    <n v="-1"/>
    <m/>
    <m/>
    <n v="579"/>
    <x v="0"/>
    <m/>
    <x v="0"/>
    <n v="132.71029999999999"/>
    <n v="106.01949035089901"/>
    <n v="149.934298975388"/>
    <n v="0.2910221489"/>
  </r>
  <r>
    <n v="550000"/>
    <n v="930000"/>
    <n v="930000"/>
    <x v="1"/>
    <x v="1"/>
    <s v="IR8-11"/>
    <s v="62-304.520 (6), F.A.C."/>
    <n v="0.36"/>
    <n v="0.48"/>
    <s v="Town of Indialantic"/>
    <n v="0.34792157488282999"/>
    <n v="3855.3464395690798"/>
    <n v="9.57859158916939"/>
    <n v="1.40767849505342"/>
    <n v="3.3325986708632702"/>
    <n v="0.48976171892768"/>
    <n v="1341.35820497379"/>
    <n v="1200"/>
    <s v="Residential, Medium Density-Two-five dwellingunits per acre"/>
    <n v="1200"/>
    <s v="Town of Indialantic              Brevard County"/>
    <s v="Town of Indialantic"/>
    <m/>
    <m/>
    <m/>
    <n v="0"/>
    <n v="1"/>
    <n v="3.3325986708632702"/>
    <n v="0.48976171892768"/>
    <n v="1341.35820497379"/>
    <m/>
    <n v="-1"/>
    <n v="-1"/>
    <n v="-1"/>
    <n v="-1"/>
    <n v="0"/>
    <m/>
    <m/>
    <s v="North IRL B"/>
    <n v="-1"/>
    <m/>
    <m/>
    <n v="579"/>
    <x v="0"/>
    <m/>
    <x v="0"/>
    <n v="132.71029999999999"/>
    <n v="232.18972139339601"/>
    <n v="1407.98865980611"/>
    <n v="1.0878817559"/>
  </r>
  <r>
    <n v="550000"/>
    <n v="930000"/>
    <n v="930000"/>
    <x v="1"/>
    <x v="1"/>
    <s v="IR8-11"/>
    <s v="62-304.520 (6), F.A.C."/>
    <n v="0.36"/>
    <n v="0.48"/>
    <s v="Town of Indialantic"/>
    <n v="1.0750602564299999E-3"/>
    <n v="3855.3464395690798"/>
    <n v="9.57859158916939"/>
    <n v="1.40767849505342"/>
    <n v="1.029756313011E-2"/>
    <n v="1.5133392038599999E-3"/>
    <n v="4.1447297319611804"/>
    <n v="1210"/>
    <s v="Fixed Single Family Units"/>
    <n v="1210"/>
    <s v="Town of Indialantic              Brevard County"/>
    <s v="Town of Indialantic"/>
    <m/>
    <m/>
    <m/>
    <n v="0"/>
    <n v="1"/>
    <n v="1.029756313011E-2"/>
    <n v="1.5133392038599999E-3"/>
    <n v="4.1447297319594103"/>
    <m/>
    <n v="-1"/>
    <n v="-1"/>
    <n v="-1"/>
    <n v="-1"/>
    <n v="0"/>
    <m/>
    <m/>
    <s v="North IRL B"/>
    <n v="-1"/>
    <m/>
    <m/>
    <n v="579"/>
    <x v="0"/>
    <m/>
    <x v="0"/>
    <n v="132.71029999999999"/>
    <n v="12.178430665703299"/>
    <n v="4.3506145032110002"/>
    <n v="3.3615002E-3"/>
  </r>
  <r>
    <n v="550000"/>
    <n v="930000"/>
    <n v="930000"/>
    <x v="1"/>
    <x v="1"/>
    <s v="IR8-11"/>
    <s v="62-304.520 (6), F.A.C."/>
    <n v="0.36"/>
    <n v="0.48"/>
    <s v="Town of Indialantic"/>
    <n v="0.22137566951613"/>
    <n v="3855.3464395690798"/>
    <n v="9.57859158916939"/>
    <n v="1.40767849505342"/>
    <n v="2.12046712607395"/>
    <n v="0.31162576930591002"/>
    <n v="853.47989927623701"/>
    <n v="1210"/>
    <s v="Fixed Single Family Units"/>
    <n v="1210"/>
    <s v="Town of Indialantic              Brevard County"/>
    <s v="Town of Indialantic"/>
    <m/>
    <m/>
    <m/>
    <n v="0"/>
    <n v="1"/>
    <n v="2.12046712607395"/>
    <n v="0.31162576930591002"/>
    <n v="853.47989927623701"/>
    <m/>
    <n v="-1"/>
    <n v="-1"/>
    <n v="-1"/>
    <n v="-1"/>
    <n v="0"/>
    <m/>
    <m/>
    <s v="North IRL B"/>
    <n v="-1"/>
    <m/>
    <m/>
    <n v="579"/>
    <x v="0"/>
    <m/>
    <x v="0"/>
    <n v="132.71029999999999"/>
    <n v="120.549313476135"/>
    <n v="895.87554994445304"/>
    <n v="0.69219780959999999"/>
  </r>
  <r>
    <n v="550000"/>
    <n v="930000"/>
    <n v="930000"/>
    <x v="1"/>
    <x v="1"/>
    <s v="IR8-11"/>
    <s v="62-304.520 (6), F.A.C."/>
    <n v="0.36"/>
    <n v="0.48"/>
    <s v="Town of Indialantic"/>
    <n v="7.8107777015800003E-3"/>
    <n v="3855.3464395690798"/>
    <n v="9.57859158916939"/>
    <n v="1.40767849505342"/>
    <n v="7.4816249597269999E-2"/>
    <n v="1.099506380016E-2"/>
    <n v="30.113254002071201"/>
    <n v="1210"/>
    <s v="Fixed Single Family Units"/>
    <n v="1210"/>
    <s v="Town of Indialantic              Brevard County"/>
    <s v="Town of Indialantic"/>
    <m/>
    <m/>
    <m/>
    <n v="0"/>
    <n v="1"/>
    <n v="7.4816249597269999E-2"/>
    <n v="1.099506380016E-2"/>
    <n v="30.1132540020728"/>
    <m/>
    <n v="-1"/>
    <n v="-1"/>
    <n v="-1"/>
    <n v="-1"/>
    <n v="0"/>
    <m/>
    <m/>
    <s v="North IRL B"/>
    <n v="-1"/>
    <m/>
    <m/>
    <n v="579"/>
    <x v="0"/>
    <m/>
    <x v="0"/>
    <n v="132.71029999999999"/>
    <n v="33.144635811501303"/>
    <n v="31.609095905599499"/>
    <n v="2.44227526E-2"/>
  </r>
  <r>
    <n v="550000"/>
    <n v="930000"/>
    <n v="930000"/>
    <x v="1"/>
    <x v="1"/>
    <s v="IR8-11"/>
    <s v="62-304.520 (6), F.A.C."/>
    <n v="0.36"/>
    <n v="0.48"/>
    <s v="Town of Indialantic"/>
    <n v="3.9580371264900001E-2"/>
    <n v="3855.3464395690798"/>
    <n v="9.57859158916939"/>
    <n v="1.40767849505342"/>
    <n v="0.37912421129422003"/>
    <n v="5.5716437455829999E-2"/>
    <n v="152.596043432973"/>
    <n v="1210"/>
    <s v="Fixed Single Family Units"/>
    <n v="1210"/>
    <s v="Town of Indialantic              Brevard County"/>
    <s v="Town of Indialantic"/>
    <m/>
    <m/>
    <m/>
    <n v="0"/>
    <n v="1"/>
    <n v="0.37912421129422003"/>
    <n v="5.5716437455829999E-2"/>
    <n v="152.59604343297099"/>
    <m/>
    <n v="-1"/>
    <n v="-1"/>
    <n v="-1"/>
    <n v="-1"/>
    <n v="0"/>
    <m/>
    <m/>
    <s v="North IRL B"/>
    <n v="-1"/>
    <m/>
    <m/>
    <n v="579"/>
    <x v="0"/>
    <m/>
    <x v="0"/>
    <n v="132.71029999999999"/>
    <n v="73.486341511435398"/>
    <n v="160.17607965435499"/>
    <n v="0.12375997029999999"/>
  </r>
  <r>
    <n v="550000"/>
    <n v="930000"/>
    <n v="930000"/>
    <x v="1"/>
    <x v="1"/>
    <s v="IR8-11"/>
    <s v="62-304.520 (6), F.A.C."/>
    <n v="0.36"/>
    <n v="0.48"/>
    <s v="Town of Indialantic"/>
    <n v="0.29043926488692001"/>
    <n v="3855.0918023532899"/>
    <n v="9.5429547353844502"/>
    <n v="1.4038243280253799"/>
    <n v="2.7716487581942801"/>
    <n v="0.40772570586207002"/>
    <n v="1119.6700291471"/>
    <n v="1200"/>
    <s v="Residential, Medium Density-Two-five dwellingunits per acre"/>
    <n v="1200"/>
    <s v="Town of Indialantic              Brevard County"/>
    <s v="Town of Indialantic"/>
    <m/>
    <m/>
    <m/>
    <n v="0"/>
    <n v="1"/>
    <n v="2.7716487581942801"/>
    <n v="0.40772570586207002"/>
    <n v="1310.4859061447601"/>
    <m/>
    <n v="-1"/>
    <n v="-1"/>
    <n v="-1"/>
    <n v="-1"/>
    <n v="0"/>
    <m/>
    <m/>
    <s v="North IRL B"/>
    <n v="-1"/>
    <m/>
    <m/>
    <n v="579"/>
    <x v="0"/>
    <m/>
    <x v="0"/>
    <n v="132.71029999999999"/>
    <n v="184.296503029501"/>
    <n v="1175.3660044247899"/>
    <n v="1.0628433951"/>
  </r>
  <r>
    <n v="550000"/>
    <n v="930000"/>
    <n v="930000"/>
    <x v="1"/>
    <x v="1"/>
    <s v="IR8-11"/>
    <s v="62-304.520 (6), F.A.C."/>
    <n v="0.36"/>
    <n v="0.48"/>
    <s v="Town of Indialantic"/>
    <n v="4.03173652748E-3"/>
    <n v="3855.0918023532899"/>
    <n v="9.5429547353844502"/>
    <n v="1.4038243280253799"/>
    <n v="3.8474679186789998E-2"/>
    <n v="5.6598498214700003E-3"/>
    <n v="15.542714436359599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3.8474679186789998E-2"/>
    <n v="5.6598498214700003E-3"/>
    <n v="15.5427144363588"/>
    <m/>
    <n v="-1"/>
    <n v="-1"/>
    <n v="-1"/>
    <n v="-1"/>
    <n v="0"/>
    <m/>
    <m/>
    <s v="North IRL B"/>
    <n v="-1"/>
    <m/>
    <m/>
    <n v="579"/>
    <x v="0"/>
    <m/>
    <x v="0"/>
    <n v="132.71029999999999"/>
    <n v="24.413658026342901"/>
    <n v="16.3158588596805"/>
    <n v="1.26056078E-2"/>
  </r>
  <r>
    <n v="550000"/>
    <n v="930000"/>
    <n v="930000"/>
    <x v="1"/>
    <x v="1"/>
    <s v="IR8-11"/>
    <s v="62-304.520 (6), F.A.C."/>
    <n v="0.36"/>
    <n v="0.48"/>
    <s v="Town of Indialantic"/>
    <n v="6.3608807570589995E-2"/>
    <n v="3855.0918023532899"/>
    <n v="9.5429547353844502"/>
    <n v="1.4038243280253799"/>
    <n v="0.60701597141796004"/>
    <n v="8.9295591544280004E-2"/>
    <n v="245.21779262286799"/>
    <n v="1210"/>
    <s v="Fixed Single Family Units"/>
    <n v="1210"/>
    <s v="Town of Indialantic              Brevard County"/>
    <s v="Town of Indialantic"/>
    <m/>
    <m/>
    <m/>
    <n v="0"/>
    <n v="1"/>
    <n v="0.60701597141796004"/>
    <n v="8.9295591544280004E-2"/>
    <n v="245.21779262286799"/>
    <m/>
    <n v="-1"/>
    <n v="-1"/>
    <n v="-1"/>
    <n v="-1"/>
    <n v="0"/>
    <m/>
    <m/>
    <s v="North IRL B"/>
    <n v="-1"/>
    <m/>
    <m/>
    <n v="579"/>
    <x v="0"/>
    <m/>
    <x v="0"/>
    <n v="132.71029999999999"/>
    <n v="88.8706734312495"/>
    <n v="257.41571143826701"/>
    <n v="0.1988789883"/>
  </r>
  <r>
    <n v="550000"/>
    <n v="930000"/>
    <n v="930000"/>
    <x v="1"/>
    <x v="1"/>
    <s v="IR8-11"/>
    <s v="62-304.520 (6), F.A.C."/>
    <n v="0.36"/>
    <n v="0.48"/>
    <s v="Town of Indialantic"/>
    <n v="1.4876883622460001E-2"/>
    <n v="3855.0918023532899"/>
    <n v="9.5429547353844502"/>
    <n v="1.4038243280253799"/>
    <n v="0.14196942701276999"/>
    <n v="2.0884531154419999E-2"/>
    <n v="57.351752097532597"/>
    <n v="1750"/>
    <s v="Governmental"/>
    <n v="1750"/>
    <s v="Town of Indialantic              Brevard County"/>
    <s v="Town of Indialantic"/>
    <m/>
    <m/>
    <m/>
    <n v="0"/>
    <n v="1"/>
    <n v="0.14196942701276999"/>
    <n v="2.0884531154419999E-2"/>
    <n v="57.351752097534501"/>
    <m/>
    <n v="-1"/>
    <n v="-1"/>
    <n v="-1"/>
    <n v="-1"/>
    <n v="0"/>
    <m/>
    <m/>
    <s v="North IRL B"/>
    <n v="-1"/>
    <m/>
    <m/>
    <n v="579"/>
    <x v="0"/>
    <m/>
    <x v="0"/>
    <n v="132.71029999999999"/>
    <n v="31.0721879872996"/>
    <n v="60.204612032875801"/>
    <n v="4.6513991999999997E-2"/>
  </r>
  <r>
    <n v="550000"/>
    <n v="930000"/>
    <n v="930000"/>
    <x v="1"/>
    <x v="1"/>
    <s v="IR8-11"/>
    <s v="62-304.520 (6), F.A.C."/>
    <n v="0.36"/>
    <n v="0.48"/>
    <s v="Town of Indialantic"/>
    <n v="3.428279041E-6"/>
    <n v="3855.0918023532899"/>
    <n v="9.5429547353844502"/>
    <n v="1.4038243280253799"/>
    <n v="3.2715911700000001E-5"/>
    <n v="4.8127015210149997E-6"/>
    <n v="1.321633042713E-2"/>
    <n v="1210"/>
    <s v="Fixed Single Family Units"/>
    <n v="1210"/>
    <s v="Town of Indialantic              Brevard County"/>
    <s v="Town of Indialantic"/>
    <m/>
    <m/>
    <m/>
    <n v="0"/>
    <n v="1"/>
    <n v="3.2715911700000001E-5"/>
    <n v="4.8127015210149997E-6"/>
    <n v="1.3216330425970001E-2"/>
    <m/>
    <n v="-1"/>
    <n v="-1"/>
    <n v="-1"/>
    <n v="-1"/>
    <n v="0"/>
    <m/>
    <m/>
    <s v="North IRL B"/>
    <n v="-1"/>
    <m/>
    <m/>
    <n v="579"/>
    <x v="0"/>
    <m/>
    <x v="0"/>
    <n v="132.71029999999999"/>
    <n v="0.67379603292284995"/>
    <n v="1.3873753053630001E-2"/>
    <n v="1.07188E-5"/>
  </r>
  <r>
    <n v="550000"/>
    <n v="930000"/>
    <n v="930000"/>
    <x v="1"/>
    <x v="1"/>
    <s v="IR8-11"/>
    <s v="62-304.520 (6), F.A.C."/>
    <n v="0.36"/>
    <n v="0.48"/>
    <s v="Town of Indialantic"/>
    <n v="0.19530622957266"/>
    <n v="3855.0918023532899"/>
    <n v="9.5429547353844502"/>
    <n v="1.4038243280253799"/>
    <n v="1.86379850835054"/>
    <n v="0.27417563648901"/>
    <n v="752.92344457411104"/>
    <n v="1210"/>
    <s v="Fixed Single Family Units"/>
    <n v="1210"/>
    <s v="Town of Indialantic              Brevard County"/>
    <s v="Town of Indialantic"/>
    <m/>
    <m/>
    <m/>
    <n v="0"/>
    <n v="1"/>
    <n v="1.86379850835054"/>
    <n v="0.27417563648901"/>
    <n v="752.92344457411104"/>
    <m/>
    <n v="-1"/>
    <n v="-1"/>
    <n v="-1"/>
    <n v="-1"/>
    <n v="0"/>
    <m/>
    <m/>
    <s v="North IRL B"/>
    <n v="-1"/>
    <m/>
    <m/>
    <n v="579"/>
    <x v="0"/>
    <m/>
    <x v="0"/>
    <n v="132.71029999999999"/>
    <n v="117.18040813818099"/>
    <n v="790.37626948086904"/>
    <n v="0.61064350739999995"/>
  </r>
  <r>
    <n v="550000"/>
    <n v="930000"/>
    <n v="930000"/>
    <x v="1"/>
    <x v="1"/>
    <s v="IR8-11"/>
    <s v="62-304.520 (6), F.A.C."/>
    <n v="0.36"/>
    <n v="0.48"/>
    <s v="Town of Indialantic"/>
    <n v="0.20627069955968999"/>
    <n v="3856.7148640923701"/>
    <n v="9.6146489729270996"/>
    <n v="1.4240766099103099"/>
    <n v="1.9832203696666"/>
    <n v="0.29374527855280003"/>
    <n v="795.52727301862001"/>
    <n v="1200"/>
    <s v="Residential, Medium Density-Two-five dwellingunits per acre"/>
    <n v="1200"/>
    <s v="Town of Indialantic              Brevard County"/>
    <s v="Town of Indialantic"/>
    <m/>
    <m/>
    <m/>
    <n v="0"/>
    <n v="1"/>
    <n v="1.9832203696666"/>
    <n v="0.29374527855280003"/>
    <n v="795.52727301862001"/>
    <m/>
    <n v="-1"/>
    <n v="-1"/>
    <n v="-1"/>
    <n v="-1"/>
    <n v="0"/>
    <m/>
    <m/>
    <s v="North IRL B"/>
    <n v="-1"/>
    <m/>
    <m/>
    <n v="579"/>
    <x v="0"/>
    <m/>
    <x v="0"/>
    <n v="132.71029999999999"/>
    <n v="142.38486648341399"/>
    <n v="834.747905266104"/>
    <n v="0.64519649069999996"/>
  </r>
  <r>
    <n v="550000"/>
    <n v="930000"/>
    <n v="930000"/>
    <x v="1"/>
    <x v="1"/>
    <s v="IR8-11"/>
    <s v="62-304.520 (6), F.A.C."/>
    <n v="0.36"/>
    <n v="0.48"/>
    <s v="Town of Indialantic"/>
    <n v="0.27445170336925001"/>
    <n v="3856.7148640923701"/>
    <n v="9.6146489729270996"/>
    <n v="1.4240766099103099"/>
    <n v="2.63875678791727"/>
    <n v="0.39084025131819"/>
    <n v="1058.48196385966"/>
    <n v="1210"/>
    <s v="Fixed Single Family Units"/>
    <n v="1210"/>
    <s v="Town of Indialantic              Brevard County"/>
    <s v="Town of Indialantic"/>
    <m/>
    <m/>
    <m/>
    <n v="0"/>
    <n v="1"/>
    <n v="2.63875678791727"/>
    <n v="0.39084025131819"/>
    <n v="1058.48196385966"/>
    <m/>
    <n v="-1"/>
    <n v="-1"/>
    <n v="-1"/>
    <n v="-1"/>
    <n v="0"/>
    <m/>
    <m/>
    <s v="North IRL B"/>
    <n v="-1"/>
    <m/>
    <m/>
    <n v="579"/>
    <x v="0"/>
    <m/>
    <x v="0"/>
    <n v="132.71029999999999"/>
    <n v="131.59771380587699"/>
    <n v="1110.66663841847"/>
    <n v="0.85846063569999997"/>
  </r>
  <r>
    <n v="550000"/>
    <n v="930000"/>
    <n v="930000"/>
    <x v="1"/>
    <x v="1"/>
    <s v="IR8-11"/>
    <s v="62-304.520 (6), F.A.C."/>
    <n v="0.36"/>
    <n v="0.48"/>
    <s v="Town of Indialantic"/>
    <n v="1.8555441303099999E-2"/>
    <n v="3856.7148640923701"/>
    <n v="9.6146489729270996"/>
    <n v="1.4240766099103099"/>
    <n v="0.17840405466713999"/>
    <n v="2.6424369946320001E-2"/>
    <n v="71.563046283494103"/>
    <n v="1210"/>
    <s v="Fixed Single Family Units"/>
    <n v="1210"/>
    <s v="Town of Indialantic              Brevard County"/>
    <s v="Town of Indialantic"/>
    <m/>
    <m/>
    <m/>
    <n v="0"/>
    <n v="1"/>
    <n v="0.17840405466713999"/>
    <n v="2.6424369946320001E-2"/>
    <n v="71.563046283494501"/>
    <m/>
    <n v="-1"/>
    <n v="-1"/>
    <n v="-1"/>
    <n v="-1"/>
    <n v="0"/>
    <m/>
    <m/>
    <s v="North IRL B"/>
    <n v="-1"/>
    <m/>
    <m/>
    <n v="579"/>
    <x v="0"/>
    <m/>
    <x v="0"/>
    <n v="132.71029999999999"/>
    <n v="51.379912593255597"/>
    <n v="75.091206807953199"/>
    <n v="5.8039778E-2"/>
  </r>
  <r>
    <n v="550000"/>
    <n v="930000"/>
    <n v="930000"/>
    <x v="1"/>
    <x v="1"/>
    <s v="IR8-11"/>
    <s v="62-304.520 (6), F.A.C."/>
    <n v="0.36"/>
    <n v="0.48"/>
    <s v="Town of Indialantic"/>
    <n v="6.4535671783400002E-3"/>
    <n v="3856.7148640923701"/>
    <n v="9.6146489729270996"/>
    <n v="1.4240766099103099"/>
    <n v="6.2048783043010002E-2"/>
    <n v="9.1903740691600001E-3"/>
    <n v="24.889568463149502"/>
    <n v="1210"/>
    <s v="Fixed Single Family Units"/>
    <n v="1210"/>
    <s v="Town of Indialantic              Brevard County"/>
    <s v="Town of Indialantic"/>
    <m/>
    <m/>
    <m/>
    <n v="0"/>
    <n v="1"/>
    <n v="6.2048783043010002E-2"/>
    <n v="9.1903740691600001E-3"/>
    <n v="24.889568463148699"/>
    <m/>
    <n v="-1"/>
    <n v="-1"/>
    <n v="-1"/>
    <n v="-1"/>
    <n v="0"/>
    <m/>
    <m/>
    <s v="North IRL B"/>
    <n v="-1"/>
    <m/>
    <m/>
    <n v="579"/>
    <x v="0"/>
    <m/>
    <x v="0"/>
    <n v="132.71029999999999"/>
    <n v="22.1531018495502"/>
    <n v="26.1166597830825"/>
    <n v="2.01861869E-2"/>
  </r>
  <r>
    <n v="550000"/>
    <n v="930000"/>
    <n v="930000"/>
    <x v="1"/>
    <x v="1"/>
    <s v="IR8-11"/>
    <s v="62-304.520 (6), F.A.C."/>
    <n v="0.36"/>
    <n v="0.48"/>
    <s v="Town of Indialantic"/>
    <n v="1.355794648966E-2"/>
    <n v="3856.7148640923701"/>
    <n v="9.6146489729270996"/>
    <n v="1.4240766099103099"/>
    <n v="0.13035489629182001"/>
    <n v="1.9307554474339999E-2"/>
    <n v="52.289133753244599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13035489629182001"/>
    <n v="1.9307554474339999E-2"/>
    <n v="52.289133753243497"/>
    <m/>
    <n v="-1"/>
    <n v="-1"/>
    <n v="-1"/>
    <n v="-1"/>
    <n v="0"/>
    <m/>
    <m/>
    <s v="North IRL B"/>
    <n v="-1"/>
    <m/>
    <m/>
    <n v="579"/>
    <x v="0"/>
    <m/>
    <x v="0"/>
    <n v="132.71029999999999"/>
    <n v="43.256432138501097"/>
    <n v="54.867062826239099"/>
    <n v="4.2408056600000001E-2"/>
  </r>
  <r>
    <n v="550000"/>
    <n v="930000"/>
    <n v="930000"/>
    <x v="1"/>
    <x v="1"/>
    <s v="IR8-11"/>
    <s v="62-304.520 (6), F.A.C."/>
    <n v="0.36"/>
    <n v="0.48"/>
    <s v="Town of Indialantic"/>
    <n v="9.8474095813869997E-2"/>
    <n v="3856.7148640923701"/>
    <n v="9.6146489729270996"/>
    <n v="1.4240766099103099"/>
    <n v="0.94679386417678002"/>
    <n v="0.14023465653059999"/>
    <n v="379.78650905342403"/>
    <n v="1210"/>
    <s v="Fixed Single Family Units"/>
    <n v="1210"/>
    <s v="Town of Indialantic              Brevard County"/>
    <s v="Town of Indialantic"/>
    <m/>
    <m/>
    <m/>
    <n v="0"/>
    <n v="1"/>
    <n v="0.94679386417678002"/>
    <n v="0.14023465653059999"/>
    <n v="379.78650905342602"/>
    <m/>
    <n v="-1"/>
    <n v="-1"/>
    <n v="-1"/>
    <n v="-1"/>
    <n v="0"/>
    <m/>
    <m/>
    <s v="North IRL B"/>
    <n v="-1"/>
    <m/>
    <m/>
    <n v="579"/>
    <x v="0"/>
    <m/>
    <x v="0"/>
    <n v="132.71029999999999"/>
    <n v="83.284484356727006"/>
    <n v="398.51052708441"/>
    <n v="0.3080182555"/>
  </r>
  <r>
    <n v="550000"/>
    <n v="930000"/>
    <n v="930000"/>
    <x v="1"/>
    <x v="1"/>
    <s v="IR8-11"/>
    <s v="62-304.520 (6), F.A.C."/>
    <n v="0.36"/>
    <n v="0.48"/>
    <s v="Town of Indialantic"/>
    <n v="0.21893041616242001"/>
    <n v="3851.6873511941299"/>
    <n v="9.5700948373061401"/>
    <n v="1.40645006228338"/>
    <n v="2.0951848454453299"/>
    <n v="0.30791469744736999"/>
    <n v="843.25151472449102"/>
    <n v="1200"/>
    <s v="Residential, Medium Density-Two-five dwellingunits per acre"/>
    <n v="1200"/>
    <s v="Town of Indialantic              Brevard County"/>
    <s v="Town of Indialantic"/>
    <m/>
    <m/>
    <m/>
    <n v="0"/>
    <n v="1"/>
    <n v="2.0951848454453299"/>
    <n v="0.30791469744736999"/>
    <n v="843.25151472449102"/>
    <m/>
    <n v="-1"/>
    <n v="-1"/>
    <n v="-1"/>
    <n v="-1"/>
    <n v="0"/>
    <m/>
    <m/>
    <s v="North IRL B"/>
    <n v="-1"/>
    <m/>
    <m/>
    <n v="579"/>
    <x v="0"/>
    <m/>
    <x v="0"/>
    <n v="132.71029999999999"/>
    <n v="168.27013992711201"/>
    <n v="885.97996070562704"/>
    <n v="0.68390228279999998"/>
  </r>
  <r>
    <n v="550000"/>
    <n v="930000"/>
    <n v="930000"/>
    <x v="1"/>
    <x v="1"/>
    <s v="IR8-11"/>
    <s v="62-304.520 (6), F.A.C."/>
    <n v="0.36"/>
    <n v="0.48"/>
    <s v="Town of Indialantic"/>
    <n v="9.0018007022349994E-2"/>
    <n v="3851.6873511941299"/>
    <n v="9.5700948373061401"/>
    <n v="1.40645006228338"/>
    <n v="0.86148086426921999"/>
    <n v="0.12660583158321001"/>
    <n v="346.72121902770903"/>
    <n v="1210"/>
    <s v="Fixed Single Family Units"/>
    <n v="1210"/>
    <s v="Town of Indialantic              Brevard County"/>
    <s v="Town of Indialantic"/>
    <m/>
    <m/>
    <m/>
    <n v="0"/>
    <n v="1"/>
    <n v="0.86148086426921999"/>
    <n v="0.12660583158321001"/>
    <n v="346.72121902770903"/>
    <m/>
    <n v="-1"/>
    <n v="-1"/>
    <n v="-1"/>
    <n v="-1"/>
    <n v="0"/>
    <m/>
    <m/>
    <s v="North IRL B"/>
    <n v="-1"/>
    <m/>
    <m/>
    <n v="579"/>
    <x v="0"/>
    <m/>
    <x v="0"/>
    <n v="132.71029999999999"/>
    <n v="78.004981118122501"/>
    <n v="364.289949850065"/>
    <n v="0.28120131310000002"/>
  </r>
  <r>
    <n v="550000"/>
    <n v="930000"/>
    <n v="930000"/>
    <x v="1"/>
    <x v="1"/>
    <s v="IR8-11"/>
    <s v="62-304.520 (6), F.A.C."/>
    <n v="0.36"/>
    <n v="0.48"/>
    <s v="Town of Indialantic"/>
    <n v="5.9386665106079997E-2"/>
    <n v="3851.6873511941299"/>
    <n v="9.5700948373061401"/>
    <n v="1.40645006228338"/>
    <n v="0.56833601713657"/>
    <n v="8.3524378837250002E-2"/>
    <n v="228.738866818709"/>
    <n v="1210"/>
    <s v="Fixed Single Family Units"/>
    <n v="1210"/>
    <s v="Town of Indialantic              Brevard County"/>
    <s v="Town of Indialantic"/>
    <m/>
    <m/>
    <m/>
    <n v="0"/>
    <n v="1"/>
    <n v="0.56833601713657"/>
    <n v="8.3524378837250002E-2"/>
    <n v="228.738866818708"/>
    <m/>
    <n v="-1"/>
    <n v="-1"/>
    <n v="-1"/>
    <n v="-1"/>
    <n v="0"/>
    <m/>
    <m/>
    <s v="North IRL B"/>
    <n v="-1"/>
    <m/>
    <m/>
    <n v="579"/>
    <x v="0"/>
    <m/>
    <x v="0"/>
    <n v="132.71029999999999"/>
    <n v="76.206880783194407"/>
    <n v="240.329307089476"/>
    <n v="0.185514085"/>
  </r>
  <r>
    <n v="550000"/>
    <n v="930000"/>
    <n v="930000"/>
    <x v="1"/>
    <x v="1"/>
    <s v="IR8-11"/>
    <s v="62-304.520 (6), F.A.C."/>
    <n v="0.36"/>
    <n v="0.48"/>
    <s v="Town of Indialantic"/>
    <n v="0.226239030688"/>
    <n v="3851.6873511941299"/>
    <n v="9.5700948373061401"/>
    <n v="1.40645006228338"/>
    <n v="2.16512897958442"/>
    <n v="0.31819389880207"/>
    <n v="871.40201284740999"/>
    <n v="1210"/>
    <s v="Fixed Single Family Units"/>
    <n v="1210"/>
    <s v="Town of Indialantic              Brevard County"/>
    <s v="Town of Indialantic"/>
    <m/>
    <m/>
    <m/>
    <n v="0"/>
    <n v="1"/>
    <n v="2.16512897958442"/>
    <n v="0.31819389880207"/>
    <n v="871.40201284740999"/>
    <m/>
    <n v="-1"/>
    <n v="-1"/>
    <n v="-1"/>
    <n v="-1"/>
    <n v="0"/>
    <m/>
    <m/>
    <s v="North IRL B"/>
    <n v="-1"/>
    <m/>
    <m/>
    <n v="579"/>
    <x v="0"/>
    <m/>
    <x v="0"/>
    <n v="132.71029999999999"/>
    <n v="131.469610759132"/>
    <n v="915.55687433730498"/>
    <n v="0.70673318149999997"/>
  </r>
  <r>
    <n v="550000"/>
    <n v="930000"/>
    <n v="930000"/>
    <x v="1"/>
    <x v="1"/>
    <s v="IR8-11"/>
    <s v="62-304.520 (6), F.A.C."/>
    <n v="0.36"/>
    <n v="0.48"/>
    <s v="Town of Indialantic"/>
    <n v="2.3189334781090001E-2"/>
    <n v="3851.6873511941299"/>
    <n v="9.5700948373061401"/>
    <n v="1.40645006228338"/>
    <n v="0.22192413306910999"/>
    <n v="3.261464134718E-2"/>
    <n v="89.318067458945904"/>
    <n v="1210"/>
    <s v="Fixed Single Family Units"/>
    <n v="1210"/>
    <s v="Town of Indialantic              Brevard County"/>
    <s v="Town of Indialantic"/>
    <m/>
    <m/>
    <m/>
    <n v="0"/>
    <n v="1"/>
    <n v="0.22192413306910999"/>
    <n v="3.261464134718E-2"/>
    <n v="89.3180674589467"/>
    <m/>
    <n v="-1"/>
    <n v="-1"/>
    <n v="-1"/>
    <n v="-1"/>
    <n v="0"/>
    <m/>
    <m/>
    <s v="North IRL B"/>
    <n v="-1"/>
    <m/>
    <m/>
    <n v="579"/>
    <x v="0"/>
    <m/>
    <x v="0"/>
    <n v="132.71029999999999"/>
    <n v="56.310781824848597"/>
    <n v="93.843908390054807"/>
    <n v="7.2439633000000003E-2"/>
  </r>
  <r>
    <n v="550000"/>
    <n v="930000"/>
    <n v="930000"/>
    <x v="1"/>
    <x v="1"/>
    <s v="IR8-11"/>
    <s v="62-304.520 (6), F.A.C."/>
    <n v="0.36"/>
    <n v="0.48"/>
    <s v="Town of Indialantic"/>
    <n v="0.10958806544606001"/>
    <n v="3901.4902554699502"/>
    <n v="9.9085891348661992"/>
    <n v="1.32944551998404"/>
    <n v="1.08586311458991"/>
    <n v="0.14569136265099"/>
    <n v="427.556769453637"/>
    <n v="1400"/>
    <s v="Commercial and Services"/>
    <n v="1400"/>
    <s v="Town of Indialantic              Brevard County"/>
    <s v="Town of Indialantic"/>
    <m/>
    <m/>
    <m/>
    <n v="0"/>
    <n v="1"/>
    <n v="1.08586311458991"/>
    <n v="0.14569136265099"/>
    <n v="427.556769453637"/>
    <m/>
    <n v="-1"/>
    <n v="-1"/>
    <n v="-1"/>
    <n v="-1"/>
    <n v="0"/>
    <m/>
    <m/>
    <s v="North IRL B"/>
    <n v="-1"/>
    <m/>
    <m/>
    <n v="579"/>
    <x v="0"/>
    <m/>
    <x v="0"/>
    <n v="132.71029999999999"/>
    <n v="117.883780420886"/>
    <n v="443.48716646881002"/>
    <n v="0.34676137019999997"/>
  </r>
  <r>
    <n v="550000"/>
    <n v="930000"/>
    <n v="930000"/>
    <x v="1"/>
    <x v="1"/>
    <s v="IR8-11"/>
    <s v="62-304.520 (6), F.A.C."/>
    <n v="0.36"/>
    <n v="0.48"/>
    <s v="Town of Indialantic"/>
    <n v="1.5524110606589999E-2"/>
    <n v="3901.4902554699502"/>
    <n v="9.9085891348661992"/>
    <n v="1.32944551998404"/>
    <n v="0.15382203368499001"/>
    <n v="2.0638459297670001E-2"/>
    <n v="60.567166256479801"/>
    <n v="1200"/>
    <s v="Residential, Medium Density-Two-five dwellingunits per acre"/>
    <n v="1200"/>
    <s v="Town of Indialantic              Brevard County"/>
    <s v="Town of Indialantic"/>
    <m/>
    <m/>
    <m/>
    <n v="0"/>
    <n v="1"/>
    <n v="0.15382203368499001"/>
    <n v="2.0638459297670001E-2"/>
    <n v="60.567166256479403"/>
    <m/>
    <n v="-1"/>
    <n v="-1"/>
    <n v="-1"/>
    <n v="-1"/>
    <n v="0"/>
    <m/>
    <m/>
    <s v="North IRL B"/>
    <n v="-1"/>
    <m/>
    <m/>
    <n v="579"/>
    <x v="0"/>
    <m/>
    <x v="0"/>
    <n v="132.71029999999999"/>
    <n v="45.473585787367803"/>
    <n v="62.823846710358502"/>
    <n v="4.9121789300000003E-2"/>
  </r>
  <r>
    <n v="550000"/>
    <n v="930000"/>
    <n v="930000"/>
    <x v="1"/>
    <x v="1"/>
    <s v="IR8-11"/>
    <s v="62-304.520 (6), F.A.C."/>
    <n v="0.36"/>
    <n v="0.48"/>
    <s v="Town of Indialantic"/>
    <n v="0.18329251172236999"/>
    <n v="3901.4902554699502"/>
    <n v="9.9085891348661992"/>
    <n v="1.32944551998404"/>
    <n v="1.8161701901546901"/>
    <n v="0.24367740855593001"/>
    <n v="715.11394838546903"/>
    <n v="1430"/>
    <s v="Professional Services"/>
    <n v="1430"/>
    <s v="Town of Indialantic              Brevard County"/>
    <s v="Town of Indialantic"/>
    <m/>
    <m/>
    <m/>
    <n v="0"/>
    <n v="1"/>
    <n v="1.8161701901546901"/>
    <n v="0.24367740855593001"/>
    <n v="715.11394838546903"/>
    <m/>
    <n v="-1"/>
    <n v="-1"/>
    <n v="-1"/>
    <n v="-1"/>
    <n v="0"/>
    <m/>
    <m/>
    <s v="North IRL B"/>
    <n v="-1"/>
    <m/>
    <m/>
    <n v="579"/>
    <x v="0"/>
    <m/>
    <x v="0"/>
    <n v="132.71029999999999"/>
    <n v="111.33696159687599"/>
    <n v="741.75847824153095"/>
    <n v="0.57997887140000004"/>
  </r>
  <r>
    <n v="550000"/>
    <n v="930000"/>
    <n v="930000"/>
    <x v="1"/>
    <x v="1"/>
    <s v="IR8-11"/>
    <s v="62-304.520 (6), F.A.C."/>
    <n v="0.36"/>
    <n v="0.48"/>
    <s v="Town of Indialantic"/>
    <n v="5.8602865712300001E-2"/>
    <n v="3901.4902554699502"/>
    <n v="9.9085891348661992"/>
    <n v="1.32944551998404"/>
    <n v="0.58067171846898002"/>
    <n v="7.7909317279449997E-2"/>
    <n v="228.638509519179"/>
    <n v="1410"/>
    <s v="Retail Sales and Services"/>
    <n v="1410"/>
    <s v="Town of Indialantic              Brevard County"/>
    <s v="Town of Indialantic"/>
    <m/>
    <m/>
    <m/>
    <n v="0"/>
    <n v="1"/>
    <n v="0.58067171846898002"/>
    <n v="7.7909317279449997E-2"/>
    <n v="228.638509519178"/>
    <m/>
    <n v="-1"/>
    <n v="-1"/>
    <n v="-1"/>
    <n v="-1"/>
    <n v="0"/>
    <m/>
    <m/>
    <s v="North IRL B"/>
    <n v="-1"/>
    <m/>
    <m/>
    <n v="579"/>
    <x v="0"/>
    <m/>
    <x v="0"/>
    <n v="132.71029999999999"/>
    <n v="62.947715472857901"/>
    <n v="237.157383478893"/>
    <n v="0.1854326922"/>
  </r>
  <r>
    <n v="550000"/>
    <n v="930000"/>
    <n v="930000"/>
    <x v="1"/>
    <x v="1"/>
    <s v="IR8-11"/>
    <s v="62-304.520 (6), F.A.C."/>
    <n v="0.36"/>
    <n v="0.48"/>
    <s v="Town of Indialantic"/>
    <n v="0.24975524115587999"/>
    <n v="3901.4902554699502"/>
    <n v="9.9085891348661992"/>
    <n v="1.32944551998404"/>
    <n v="2.4747220688930698"/>
    <n v="0.33203598644721999"/>
    <n v="974.41763962222501"/>
    <n v="1750"/>
    <s v="Governmental"/>
    <n v="1750"/>
    <s v="Town of Indialantic              Brevard County"/>
    <s v="Town of Indialantic"/>
    <m/>
    <m/>
    <m/>
    <n v="0"/>
    <n v="1"/>
    <n v="2.4747220688930698"/>
    <n v="0.33203598644721999"/>
    <n v="974.41763962222501"/>
    <m/>
    <n v="-1"/>
    <n v="-1"/>
    <n v="-1"/>
    <n v="-1"/>
    <n v="0"/>
    <m/>
    <m/>
    <s v="North IRL B"/>
    <n v="-1"/>
    <m/>
    <m/>
    <n v="579"/>
    <x v="0"/>
    <m/>
    <x v="0"/>
    <n v="132.71029999999999"/>
    <n v="129.68133352921501"/>
    <n v="1010.72360169974"/>
    <n v="0.79028194620000003"/>
  </r>
  <r>
    <n v="550000"/>
    <n v="930000"/>
    <n v="930000"/>
    <x v="1"/>
    <x v="1"/>
    <s v="IR8-11"/>
    <s v="62-304.520 (6), F.A.C."/>
    <n v="0.36"/>
    <n v="0.48"/>
    <s v="Town of Indialantic"/>
    <n v="1.0007580953500001E-3"/>
    <n v="3901.4902554699502"/>
    <n v="9.9085891348661992"/>
    <n v="1.32944551998404"/>
    <n v="9.9161007902600004E-3"/>
    <n v="1.33045336645E-3"/>
    <n v="3.9044479571102002"/>
    <n v="1750"/>
    <s v="Governmental"/>
    <n v="1750"/>
    <s v="Town of Indialantic              Brevard County"/>
    <s v="Town of Indialantic"/>
    <m/>
    <m/>
    <m/>
    <n v="0"/>
    <n v="1"/>
    <n v="9.9161007902600004E-3"/>
    <n v="1.33045336645E-3"/>
    <n v="3.9044479571109001"/>
    <m/>
    <n v="-1"/>
    <n v="-1"/>
    <n v="-1"/>
    <n v="-1"/>
    <n v="0"/>
    <m/>
    <m/>
    <s v="North IRL B"/>
    <n v="-1"/>
    <m/>
    <m/>
    <n v="579"/>
    <x v="0"/>
    <m/>
    <x v="0"/>
    <n v="132.71029999999999"/>
    <n v="11.473646118236999"/>
    <n v="4.0499243254569102"/>
    <n v="3.1666245E-3"/>
  </r>
  <r>
    <n v="550000"/>
    <n v="930000"/>
    <n v="930000"/>
    <x v="1"/>
    <x v="1"/>
    <s v="IR8-11"/>
    <s v="62-304.520 (6), F.A.C."/>
    <n v="0.36"/>
    <n v="0.48"/>
    <s v="Town of Indialantic"/>
    <n v="0.28147220834325998"/>
    <n v="3847.4261995176298"/>
    <n v="9.5602041395854993"/>
    <n v="1.40503474216888"/>
    <n v="2.6909317713815701"/>
    <n v="0.39547823167729002"/>
    <n v="1082.94354881597"/>
    <n v="1200"/>
    <s v="Residential, Medium Density-Two-five dwellingunits per acre"/>
    <n v="1200"/>
    <s v="Town of Indialantic              Brevard County"/>
    <s v="Town of Indialantic"/>
    <m/>
    <m/>
    <m/>
    <n v="0"/>
    <n v="1"/>
    <n v="2.6909317713815701"/>
    <n v="0.39547823167729002"/>
    <n v="1082.94354881596"/>
    <m/>
    <n v="-1"/>
    <n v="-1"/>
    <n v="-1"/>
    <n v="-1"/>
    <n v="0"/>
    <m/>
    <m/>
    <s v="North IRL B"/>
    <n v="-1"/>
    <m/>
    <m/>
    <n v="579"/>
    <x v="0"/>
    <m/>
    <x v="0"/>
    <n v="132.71029999999999"/>
    <n v="196.79761433190501"/>
    <n v="1139.0776140610501"/>
    <n v="0.87829971520000005"/>
  </r>
  <r>
    <n v="550000"/>
    <n v="930000"/>
    <n v="930000"/>
    <x v="1"/>
    <x v="1"/>
    <s v="IR8-11"/>
    <s v="62-304.520 (6), F.A.C."/>
    <n v="0.36"/>
    <n v="0.48"/>
    <s v="Town of Indialantic"/>
    <n v="5.8571453986329999E-2"/>
    <n v="3847.4261995176298"/>
    <n v="9.5602041395854993"/>
    <n v="1.40503474216888"/>
    <n v="0.55995505686167002"/>
    <n v="8.2294927750139996E-2"/>
    <n v="225.34934661085501"/>
    <n v="1210"/>
    <s v="Fixed Single Family Units"/>
    <n v="1210"/>
    <s v="Town of Indialantic              Brevard County"/>
    <s v="Town of Indialantic"/>
    <m/>
    <m/>
    <m/>
    <n v="0"/>
    <n v="1"/>
    <n v="0.55995505686167002"/>
    <n v="8.2294927750139996E-2"/>
    <n v="225.349346610856"/>
    <m/>
    <n v="-1"/>
    <n v="-1"/>
    <n v="-1"/>
    <n v="-1"/>
    <n v="0"/>
    <m/>
    <m/>
    <s v="North IRL B"/>
    <n v="-1"/>
    <m/>
    <m/>
    <n v="579"/>
    <x v="0"/>
    <m/>
    <x v="0"/>
    <n v="132.71029999999999"/>
    <n v="63.075766059659003"/>
    <n v="237.030264733895"/>
    <n v="0.1827650824"/>
  </r>
  <r>
    <n v="550000"/>
    <n v="930000"/>
    <n v="930000"/>
    <x v="1"/>
    <x v="1"/>
    <s v="IR8-11"/>
    <s v="62-304.520 (6), F.A.C."/>
    <n v="0.36"/>
    <n v="0.48"/>
    <s v="Town of Indialantic"/>
    <n v="7.4977468899610003E-2"/>
    <n v="3847.4261995176298"/>
    <n v="9.5602041395854993"/>
    <n v="1.40503474216888"/>
    <n v="0.71679990854973996"/>
    <n v="0.10534594868383999"/>
    <n v="288.47027821789698"/>
    <n v="1210"/>
    <s v="Fixed Single Family Units"/>
    <n v="1210"/>
    <s v="Town of Indialantic              Brevard County"/>
    <s v="Town of Indialantic"/>
    <m/>
    <m/>
    <m/>
    <n v="0"/>
    <n v="1"/>
    <n v="0.71679990854973996"/>
    <n v="0.10534594868383999"/>
    <n v="288.47027821789601"/>
    <m/>
    <n v="-1"/>
    <n v="-1"/>
    <n v="-1"/>
    <n v="-1"/>
    <n v="0"/>
    <m/>
    <m/>
    <s v="North IRL B"/>
    <n v="-1"/>
    <m/>
    <m/>
    <n v="579"/>
    <x v="0"/>
    <m/>
    <x v="0"/>
    <n v="132.71029999999999"/>
    <n v="83.237050480614002"/>
    <n v="303.42305155170101"/>
    <n v="0.23395805210000001"/>
  </r>
  <r>
    <n v="550000"/>
    <n v="930000"/>
    <n v="930000"/>
    <x v="1"/>
    <x v="1"/>
    <s v="IR8-11"/>
    <s v="62-304.520 (6), F.A.C."/>
    <n v="0.36"/>
    <n v="0.48"/>
    <s v="Town of Indialantic"/>
    <n v="0.19708070551772999"/>
    <n v="3847.4261995176298"/>
    <n v="9.5602041395854993"/>
    <n v="1.40503474216888"/>
    <n v="1.8841317767230501"/>
    <n v="0.27690523826356001"/>
    <n v="758.25346982834105"/>
    <n v="1210"/>
    <s v="Fixed Single Family Units"/>
    <n v="1210"/>
    <s v="Town of Indialantic              Brevard County"/>
    <s v="Town of Indialantic"/>
    <m/>
    <m/>
    <m/>
    <n v="0"/>
    <n v="1"/>
    <n v="1.8841317767230501"/>
    <n v="0.27690523826356001"/>
    <n v="758.25346982834105"/>
    <m/>
    <n v="-1"/>
    <n v="-1"/>
    <n v="-1"/>
    <n v="-1"/>
    <n v="0"/>
    <m/>
    <m/>
    <s v="North IRL B"/>
    <n v="-1"/>
    <m/>
    <m/>
    <n v="579"/>
    <x v="0"/>
    <m/>
    <x v="0"/>
    <n v="132.71029999999999"/>
    <n v="114.95843916667999"/>
    <n v="797.55731885555804"/>
    <n v="0.6149663178"/>
  </r>
  <r>
    <n v="550000"/>
    <n v="930000"/>
    <n v="930000"/>
    <x v="1"/>
    <x v="1"/>
    <s v="IR8-11"/>
    <s v="62-304.520 (6), F.A.C."/>
    <n v="0.36"/>
    <n v="0.48"/>
    <s v="Town of Indialantic"/>
    <n v="1.9713874150000001E-5"/>
    <n v="3847.4261995176298"/>
    <n v="9.5602041395854993"/>
    <n v="1.40503474216888"/>
    <n v="1.8846866125E-4"/>
    <n v="2.7698678080000001E-5"/>
    <n v="7.5847675898700007E-2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1.8846866125E-4"/>
    <n v="2.7698678080000001E-5"/>
    <n v="7.5847675897710007E-2"/>
    <m/>
    <n v="-1"/>
    <n v="-1"/>
    <n v="-1"/>
    <n v="-1"/>
    <n v="0"/>
    <m/>
    <m/>
    <s v="North IRL B"/>
    <n v="-1"/>
    <m/>
    <m/>
    <n v="579"/>
    <x v="0"/>
    <m/>
    <x v="0"/>
    <n v="132.71029999999999"/>
    <n v="1.5916819506290401"/>
    <n v="7.9779218213269998E-2"/>
    <n v="6.1514700000000002E-5"/>
  </r>
  <r>
    <n v="550000"/>
    <n v="930000"/>
    <n v="930000"/>
    <x v="1"/>
    <x v="1"/>
    <s v="IR8-11"/>
    <s v="62-304.520 (6), F.A.C."/>
    <n v="0.36"/>
    <n v="0.48"/>
    <s v="Town of Indialantic"/>
    <n v="5.6419030468099996E-3"/>
    <n v="3847.4261995176298"/>
    <n v="9.5602041395854993"/>
    <n v="1.40503474216888"/>
    <n v="5.3937744863330001E-2"/>
    <n v="7.9270697927199991E-3"/>
    <n v="21.706805597465902"/>
    <n v="1210"/>
    <s v="Fixed Single Family Units"/>
    <n v="1210"/>
    <s v="Town of Indialantic              Brevard County"/>
    <s v="Town of Indialantic"/>
    <m/>
    <m/>
    <m/>
    <n v="0"/>
    <n v="1"/>
    <n v="5.3937744863330001E-2"/>
    <n v="7.9270697927199991E-3"/>
    <n v="21.706805597464601"/>
    <m/>
    <n v="-1"/>
    <n v="-1"/>
    <n v="-1"/>
    <n v="-1"/>
    <n v="0"/>
    <m/>
    <m/>
    <s v="North IRL B"/>
    <n v="-1"/>
    <m/>
    <m/>
    <n v="579"/>
    <x v="0"/>
    <m/>
    <x v="0"/>
    <n v="132.71029999999999"/>
    <n v="26.973072013083598"/>
    <n v="22.831971579572102"/>
    <n v="1.7604870700000001E-2"/>
  </r>
  <r>
    <n v="550000"/>
    <n v="930000"/>
    <n v="930000"/>
    <x v="1"/>
    <x v="1"/>
    <s v="IR8-11"/>
    <s v="62-304.520 (6), F.A.C."/>
    <n v="0.36"/>
    <n v="0.48"/>
    <s v="Town of Indialantic"/>
    <n v="0.25107818747277999"/>
    <n v="3857.76904111461"/>
    <n v="9.5843984296024001"/>
    <n v="1.4085246429940299"/>
    <n v="2.40643338572159"/>
    <n v="0.35364981437368997"/>
    <n v="968.60165853168905"/>
    <n v="1200"/>
    <s v="Residential, Medium Density-Two-five dwellingunits per acre"/>
    <n v="1200"/>
    <s v="Town of Indialantic              Brevard County"/>
    <s v="Town of Indialantic"/>
    <m/>
    <m/>
    <m/>
    <n v="0"/>
    <n v="1"/>
    <n v="2.40643338572159"/>
    <n v="0.35364981437368997"/>
    <n v="968.60165853168905"/>
    <m/>
    <n v="-1"/>
    <n v="-1"/>
    <n v="-1"/>
    <n v="-1"/>
    <n v="0"/>
    <m/>
    <m/>
    <s v="North IRL B"/>
    <n v="-1"/>
    <m/>
    <m/>
    <n v="579"/>
    <x v="0"/>
    <m/>
    <x v="0"/>
    <n v="132.71029999999999"/>
    <n v="185.734583678946"/>
    <n v="1016.0773754988001"/>
    <n v="0.78556501099999998"/>
  </r>
  <r>
    <n v="550000"/>
    <n v="930000"/>
    <n v="930000"/>
    <x v="1"/>
    <x v="1"/>
    <s v="IR8-11"/>
    <s v="62-304.520 (6), F.A.C."/>
    <n v="0.36"/>
    <n v="0.48"/>
    <s v="Town of Indialantic"/>
    <n v="0.28467732033663001"/>
    <n v="3857.76904111461"/>
    <n v="9.5843984296024001"/>
    <n v="1.4085246429940299"/>
    <n v="2.7284608619778101"/>
    <n v="0.40097502099565002"/>
    <n v="1098.2193531021201"/>
    <n v="1210"/>
    <s v="Fixed Single Family Units"/>
    <n v="1210"/>
    <s v="Town of Indialantic              Brevard County"/>
    <s v="Town of Indialantic"/>
    <m/>
    <m/>
    <m/>
    <n v="0"/>
    <n v="1"/>
    <n v="2.7284608619778101"/>
    <n v="0.40097502099565002"/>
    <n v="1098.2193531021201"/>
    <m/>
    <n v="-1"/>
    <n v="-1"/>
    <n v="-1"/>
    <n v="-1"/>
    <n v="0"/>
    <m/>
    <m/>
    <s v="North IRL B"/>
    <n v="-1"/>
    <m/>
    <m/>
    <n v="579"/>
    <x v="0"/>
    <m/>
    <x v="0"/>
    <n v="132.71029999999999"/>
    <n v="142.23494587557599"/>
    <n v="1152.0482421159099"/>
    <n v="0.89068885090000005"/>
  </r>
  <r>
    <n v="550000"/>
    <n v="930000"/>
    <n v="930000"/>
    <x v="1"/>
    <x v="1"/>
    <s v="IR8-11"/>
    <s v="62-304.520 (6), F.A.C."/>
    <n v="0.36"/>
    <n v="0.48"/>
    <s v="Town of Indialantic"/>
    <n v="7.6458340717999998E-3"/>
    <n v="3857.76904111461"/>
    <n v="9.5843984296024001"/>
    <n v="1.4085246429940299"/>
    <n v="7.3280720070839994E-2"/>
    <n v="1.0769345706379999E-2"/>
    <n v="29.495861975724001"/>
    <n v="1210"/>
    <s v="Fixed Single Family Units"/>
    <n v="1210"/>
    <s v="Town of Indialantic              Brevard County"/>
    <s v="Town of Indialantic"/>
    <m/>
    <m/>
    <m/>
    <n v="0"/>
    <n v="1"/>
    <n v="7.3280720070839994E-2"/>
    <n v="1.0769345706379999E-2"/>
    <n v="29.495861975722899"/>
    <m/>
    <n v="-1"/>
    <n v="-1"/>
    <n v="-1"/>
    <n v="-1"/>
    <n v="0"/>
    <m/>
    <m/>
    <s v="North IRL B"/>
    <n v="-1"/>
    <m/>
    <m/>
    <n v="579"/>
    <x v="0"/>
    <m/>
    <x v="0"/>
    <n v="132.71029999999999"/>
    <n v="30.201068675774099"/>
    <n v="30.941592718103699"/>
    <n v="2.39220292E-2"/>
  </r>
  <r>
    <n v="550000"/>
    <n v="930000"/>
    <n v="930000"/>
    <x v="1"/>
    <x v="1"/>
    <s v="IR8-11"/>
    <s v="62-304.520 (6), F.A.C."/>
    <n v="0.36"/>
    <n v="0.48"/>
    <s v="Town of Indialantic"/>
    <n v="7.4362111717639998E-2"/>
    <n v="3857.76904111461"/>
    <n v="9.5843984296024001"/>
    <n v="1.4085246429940299"/>
    <n v="0.71271610676852004"/>
    <n v="0.10474086685938"/>
    <n v="286.87185241624098"/>
    <n v="1210"/>
    <s v="Fixed Single Family Units"/>
    <n v="1210"/>
    <s v="Town of Indialantic              Brevard County"/>
    <s v="Town of Indialantic"/>
    <m/>
    <m/>
    <m/>
    <n v="0"/>
    <n v="1"/>
    <n v="0.71271610676852004"/>
    <n v="0.10474086685938"/>
    <n v="286.87185241624201"/>
    <m/>
    <n v="-1"/>
    <n v="-1"/>
    <n v="-1"/>
    <n v="-1"/>
    <n v="0"/>
    <m/>
    <m/>
    <s v="North IRL B"/>
    <n v="-1"/>
    <m/>
    <m/>
    <n v="579"/>
    <x v="0"/>
    <m/>
    <x v="0"/>
    <n v="132.71029999999999"/>
    <n v="81.870350689874599"/>
    <n v="300.93278938778298"/>
    <n v="0.23266168079999999"/>
  </r>
  <r>
    <n v="550000"/>
    <n v="930000"/>
    <n v="930000"/>
    <x v="1"/>
    <x v="1"/>
    <s v="IR8-11"/>
    <s v="62-304.520 (6), F.A.C."/>
    <n v="0.36"/>
    <n v="0.48"/>
    <s v="Town of Indialantic"/>
    <n v="3.123854384534E-2"/>
    <n v="3860.0828652958398"/>
    <n v="9.5896964670744502"/>
    <n v="1.40928788474486"/>
    <n v="0.29956815355020999"/>
    <n v="4.4024101378309997E-2"/>
    <n v="120.583367834193"/>
    <n v="1200"/>
    <s v="Residential, Medium Density-Two-five dwellingunits per acre"/>
    <n v="1200"/>
    <s v="Town of Indialantic              Brevard County"/>
    <s v="Town of Indialantic"/>
    <m/>
    <m/>
    <m/>
    <n v="0"/>
    <n v="1"/>
    <n v="0.29956815355020999"/>
    <n v="4.4024101378309997E-2"/>
    <n v="120.583367834192"/>
    <m/>
    <n v="-1"/>
    <n v="-1"/>
    <n v="-1"/>
    <n v="-1"/>
    <n v="0"/>
    <m/>
    <m/>
    <s v="North IRL B"/>
    <n v="-1"/>
    <m/>
    <m/>
    <n v="579"/>
    <x v="0"/>
    <m/>
    <x v="0"/>
    <n v="132.71029999999999"/>
    <n v="66.435223658859798"/>
    <n v="126.417901786941"/>
    <n v="9.7796729799999996E-2"/>
  </r>
  <r>
    <n v="550000"/>
    <n v="930000"/>
    <n v="930000"/>
    <x v="1"/>
    <x v="1"/>
    <s v="IR8-11"/>
    <s v="62-304.520 (6), F.A.C."/>
    <n v="0.36"/>
    <n v="0.48"/>
    <s v="Town of Indialantic"/>
    <n v="0.21134297486157999"/>
    <n v="3860.0828652958398"/>
    <n v="9.5896964670744502"/>
    <n v="1.40928788474486"/>
    <n v="2.0267149793710999"/>
    <n v="0.29784309399836001"/>
    <n v="815.80139596384004"/>
    <n v="1210"/>
    <s v="Fixed Single Family Units"/>
    <n v="1210"/>
    <s v="Town of Indialantic              Brevard County"/>
    <s v="Town of Indialantic"/>
    <m/>
    <m/>
    <m/>
    <n v="0"/>
    <n v="1"/>
    <n v="2.0267149793710999"/>
    <n v="0.29784309399836001"/>
    <n v="815.80139596384004"/>
    <m/>
    <n v="-1"/>
    <n v="-1"/>
    <n v="-1"/>
    <n v="-1"/>
    <n v="0"/>
    <m/>
    <m/>
    <s v="North IRL B"/>
    <n v="-1"/>
    <m/>
    <m/>
    <n v="579"/>
    <x v="0"/>
    <m/>
    <x v="0"/>
    <n v="132.71029999999999"/>
    <n v="120.007958497958"/>
    <n v="855.27467514771001"/>
    <n v="0.66163941280000005"/>
  </r>
  <r>
    <n v="550000"/>
    <n v="930000"/>
    <n v="930000"/>
    <x v="1"/>
    <x v="1"/>
    <s v="IR8-11"/>
    <s v="62-304.520 (6), F.A.C."/>
    <n v="0.36"/>
    <n v="0.48"/>
    <s v="Town of Indialantic"/>
    <n v="0.11431183817455"/>
    <n v="3860.0828652958398"/>
    <n v="9.5896964670744502"/>
    <n v="1.40928788474486"/>
    <n v="1.09621583068735"/>
    <n v="0.16109828862232001"/>
    <n v="441.25316783808699"/>
    <n v="1210"/>
    <s v="Fixed Single Family Units"/>
    <n v="1210"/>
    <s v="Town of Indialantic              Brevard County"/>
    <s v="Town of Indialantic"/>
    <m/>
    <m/>
    <m/>
    <n v="0"/>
    <n v="1"/>
    <n v="1.09621583068735"/>
    <n v="0.16109828862232001"/>
    <n v="441.25316783808699"/>
    <m/>
    <n v="-1"/>
    <n v="-1"/>
    <n v="-1"/>
    <n v="-1"/>
    <n v="0"/>
    <m/>
    <m/>
    <s v="North IRL B"/>
    <n v="-1"/>
    <m/>
    <m/>
    <n v="579"/>
    <x v="0"/>
    <m/>
    <x v="0"/>
    <n v="132.71029999999999"/>
    <n v="98.440048195124902"/>
    <n v="462.60359647306302"/>
    <n v="0.3578695603"/>
  </r>
  <r>
    <n v="550000"/>
    <n v="930000"/>
    <n v="930000"/>
    <x v="1"/>
    <x v="1"/>
    <s v="IR8-11"/>
    <s v="62-304.520 (6), F.A.C."/>
    <n v="0.36"/>
    <n v="0.48"/>
    <s v="Town of Indialantic"/>
    <n v="0.21573164787537999"/>
    <n v="3860.0828652958398"/>
    <n v="9.5896964670744502"/>
    <n v="1.40928788474486"/>
    <n v="2.0688010214667298"/>
    <n v="0.30402799770681999"/>
    <n v="832.74203746581497"/>
    <n v="1210"/>
    <s v="Fixed Single Family Units"/>
    <n v="1210"/>
    <s v="Town of Indialantic              Brevard County"/>
    <s v="Town of Indialantic"/>
    <m/>
    <m/>
    <m/>
    <n v="0"/>
    <n v="1"/>
    <n v="2.0688010214667298"/>
    <n v="0.30402799770681999"/>
    <n v="832.74203746581497"/>
    <m/>
    <n v="-1"/>
    <n v="-1"/>
    <n v="-1"/>
    <n v="-1"/>
    <n v="0"/>
    <m/>
    <m/>
    <s v="North IRL B"/>
    <n v="-1"/>
    <m/>
    <m/>
    <n v="579"/>
    <x v="0"/>
    <m/>
    <x v="0"/>
    <n v="132.71029999999999"/>
    <n v="120.24671911129499"/>
    <n v="873.03500471944199"/>
    <n v="0.67537878139999996"/>
  </r>
  <r>
    <n v="550000"/>
    <n v="930000"/>
    <n v="930000"/>
    <x v="1"/>
    <x v="1"/>
    <s v="IR8-11"/>
    <s v="62-304.520 (6), F.A.C."/>
    <n v="0.36"/>
    <n v="0.48"/>
    <s v="Town of Indialantic"/>
    <n v="4.5138448911039998E-2"/>
    <n v="3860.0828652958398"/>
    <n v="9.5896964670744502"/>
    <n v="1.40928788474486"/>
    <n v="0.43286402405148"/>
    <n v="6.3613069186509996E-2"/>
    <n v="174.23815320756401"/>
    <n v="1210"/>
    <s v="Fixed Single Family Units"/>
    <n v="1210"/>
    <s v="Town of Indialantic              Brevard County"/>
    <s v="Town of Indialantic"/>
    <m/>
    <m/>
    <m/>
    <n v="0"/>
    <n v="1"/>
    <n v="0.43286402405148"/>
    <n v="6.3613069186509996E-2"/>
    <n v="174.23815320756299"/>
    <m/>
    <n v="-1"/>
    <n v="-1"/>
    <n v="-1"/>
    <n v="-1"/>
    <n v="0"/>
    <m/>
    <m/>
    <s v="North IRL B"/>
    <n v="-1"/>
    <m/>
    <m/>
    <n v="579"/>
    <x v="0"/>
    <m/>
    <x v="0"/>
    <n v="132.71029999999999"/>
    <n v="54.8869146806869"/>
    <n v="182.66882187284401"/>
    <n v="0.1413123708"/>
  </r>
  <r>
    <n v="550000"/>
    <n v="930000"/>
    <n v="930000"/>
    <x v="1"/>
    <x v="1"/>
    <s v="IR8-11"/>
    <s v="62-304.520 (6), F.A.C."/>
    <n v="0.36"/>
    <n v="0.48"/>
    <s v="Town of Indialantic"/>
    <n v="4.0283200288919997E-2"/>
    <n v="3850.4766354631302"/>
    <n v="9.5673638444899805"/>
    <n v="1.40605815690651"/>
    <n v="0.38540403398460998"/>
    <n v="5.6640522352540003E-2"/>
    <n v="155.10952151418701"/>
    <n v="1200"/>
    <s v="Residential, Medium Density-Two-five dwellingunits per acre"/>
    <n v="1200"/>
    <s v="Town of Indialantic              Brevard County"/>
    <s v="Town of Indialantic"/>
    <m/>
    <m/>
    <m/>
    <n v="0"/>
    <n v="1"/>
    <n v="0.38540403398460998"/>
    <n v="5.6640522352540003E-2"/>
    <n v="155.109521514188"/>
    <m/>
    <n v="-1"/>
    <n v="-1"/>
    <n v="-1"/>
    <n v="-1"/>
    <n v="0"/>
    <m/>
    <m/>
    <s v="North IRL B"/>
    <n v="-1"/>
    <m/>
    <m/>
    <n v="579"/>
    <x v="0"/>
    <m/>
    <x v="0"/>
    <n v="132.71029999999999"/>
    <n v="73.1009739927526"/>
    <n v="163.02032780406199"/>
    <n v="0.12579847650000001"/>
  </r>
  <r>
    <n v="550000"/>
    <n v="930000"/>
    <n v="930000"/>
    <x v="1"/>
    <x v="1"/>
    <s v="IR8-11"/>
    <s v="62-304.520 (6), F.A.C."/>
    <n v="0.36"/>
    <n v="0.48"/>
    <s v="Town of Indialantic"/>
    <n v="1.238942224304E-2"/>
    <n v="3850.4766354631302"/>
    <n v="9.5673638444899805"/>
    <n v="1.40605815690651"/>
    <n v="0.11853411042226"/>
    <n v="1.7420248204190001E-2"/>
    <n v="47.705180873747402"/>
    <n v="1210"/>
    <s v="Fixed Single Family Units"/>
    <n v="1210"/>
    <s v="Town of Indialantic              Brevard County"/>
    <s v="Town of Indialantic"/>
    <m/>
    <m/>
    <m/>
    <n v="0"/>
    <n v="1"/>
    <n v="0.11853411042226"/>
    <n v="1.7420248204190001E-2"/>
    <n v="47.705180873749001"/>
    <m/>
    <n v="-1"/>
    <n v="-1"/>
    <n v="-1"/>
    <n v="-1"/>
    <n v="0"/>
    <m/>
    <m/>
    <s v="North IRL B"/>
    <n v="-1"/>
    <m/>
    <m/>
    <n v="579"/>
    <x v="0"/>
    <m/>
    <x v="0"/>
    <n v="132.71029999999999"/>
    <n v="28.7630958157918"/>
    <n v="50.138212974109997"/>
    <n v="3.8690333200000003E-2"/>
  </r>
  <r>
    <n v="550000"/>
    <n v="930000"/>
    <n v="930000"/>
    <x v="1"/>
    <x v="1"/>
    <s v="IR8-11"/>
    <s v="62-304.520 (6), F.A.C."/>
    <n v="0.36"/>
    <n v="0.48"/>
    <s v="Town of Indialantic"/>
    <n v="0.10319285545286"/>
    <n v="3850.4766354631302"/>
    <n v="9.5673638444899805"/>
    <n v="1.40605815690651"/>
    <n v="0.98728359426939005"/>
    <n v="0.14509515614397001"/>
    <n v="397.34167886797002"/>
    <n v="1210"/>
    <s v="Fixed Single Family Units"/>
    <n v="1210"/>
    <s v="Town of Indialantic              Brevard County"/>
    <s v="Town of Indialantic"/>
    <m/>
    <m/>
    <m/>
    <n v="0"/>
    <n v="1"/>
    <n v="0.98728359426939005"/>
    <n v="0.14509515614397001"/>
    <n v="397.34167886797002"/>
    <m/>
    <n v="-1"/>
    <n v="-1"/>
    <n v="-1"/>
    <n v="-1"/>
    <n v="0"/>
    <m/>
    <m/>
    <s v="North IRL B"/>
    <n v="-1"/>
    <m/>
    <m/>
    <n v="579"/>
    <x v="0"/>
    <m/>
    <x v="0"/>
    <n v="132.71029999999999"/>
    <n v="90.641020504398099"/>
    <n v="417.60666983521099"/>
    <n v="0.322256025"/>
  </r>
  <r>
    <n v="550000"/>
    <n v="930000"/>
    <n v="930000"/>
    <x v="1"/>
    <x v="1"/>
    <s v="IR8-11"/>
    <s v="62-304.520 (6), F.A.C."/>
    <n v="0.36"/>
    <n v="0.48"/>
    <s v="Town of Indialantic"/>
    <n v="0.22494869691676"/>
    <n v="3850.4766354631302"/>
    <n v="9.5673638444899805"/>
    <n v="1.40605815690651"/>
    <n v="2.1521660297466201"/>
    <n v="0.31629095018531"/>
    <n v="866.15970165589295"/>
    <n v="1210"/>
    <s v="Fixed Single Family Units"/>
    <n v="1210"/>
    <s v="Town of Indialantic              Brevard County"/>
    <s v="Town of Indialantic"/>
    <m/>
    <m/>
    <m/>
    <n v="0"/>
    <n v="1"/>
    <n v="2.1521660297466201"/>
    <n v="0.31629095018531"/>
    <n v="866.15970165589295"/>
    <m/>
    <n v="-1"/>
    <n v="-1"/>
    <n v="-1"/>
    <n v="-1"/>
    <n v="0"/>
    <m/>
    <m/>
    <s v="North IRL B"/>
    <n v="-1"/>
    <m/>
    <m/>
    <n v="579"/>
    <x v="0"/>
    <m/>
    <x v="0"/>
    <n v="132.71029999999999"/>
    <n v="119.001077288856"/>
    <n v="910.33507882813205"/>
    <n v="0.70248150990000002"/>
  </r>
  <r>
    <n v="550000"/>
    <n v="930000"/>
    <n v="930000"/>
    <x v="1"/>
    <x v="1"/>
    <s v="IR8-11"/>
    <s v="62-304.520 (6), F.A.C."/>
    <n v="0.36"/>
    <n v="0.48"/>
    <s v="Town of Indialantic"/>
    <n v="0.15618775002478999"/>
    <n v="3850.4766354631302"/>
    <n v="9.5673638444899805"/>
    <n v="1.40605815690651"/>
    <n v="1.49430503253948"/>
    <n v="0.21960905993124"/>
    <n v="601.39728221603696"/>
    <n v="1210"/>
    <s v="Fixed Single Family Units"/>
    <n v="1210"/>
    <s v="Town of Indialantic              Brevard County"/>
    <s v="Town of Indialantic"/>
    <m/>
    <m/>
    <m/>
    <n v="0"/>
    <n v="1"/>
    <n v="1.49430503253948"/>
    <n v="0.21960905993124"/>
    <n v="601.39728221603696"/>
    <m/>
    <n v="-1"/>
    <n v="-1"/>
    <n v="-1"/>
    <n v="-1"/>
    <n v="0"/>
    <m/>
    <m/>
    <s v="North IRL B"/>
    <n v="-1"/>
    <m/>
    <m/>
    <n v="579"/>
    <x v="0"/>
    <m/>
    <x v="0"/>
    <n v="132.71029999999999"/>
    <n v="101.152970411243"/>
    <n v="632.06939928805502"/>
    <n v="0.48775124269999998"/>
  </r>
  <r>
    <n v="550000"/>
    <n v="930000"/>
    <n v="930000"/>
    <x v="1"/>
    <x v="1"/>
    <s v="IR8-11"/>
    <s v="62-304.520 (6), F.A.C."/>
    <n v="0.36"/>
    <n v="0.48"/>
    <s v="Town of Indialantic"/>
    <n v="6.6601398881749999E-2"/>
    <n v="3850.4766354631302"/>
    <n v="9.5673638444899805"/>
    <n v="1.40605815690651"/>
    <n v="0.63719981565370998"/>
    <n v="9.3645440159059998E-2"/>
    <n v="256.44713028333899"/>
    <n v="1210"/>
    <s v="Fixed Single Family Units"/>
    <n v="1210"/>
    <s v="Town of Indialantic              Brevard County"/>
    <s v="Town of Indialantic"/>
    <m/>
    <m/>
    <m/>
    <n v="0"/>
    <n v="1"/>
    <n v="0.63719981565370998"/>
    <n v="9.3645440159059998E-2"/>
    <n v="256.44713028333803"/>
    <m/>
    <n v="-1"/>
    <n v="-1"/>
    <n v="-1"/>
    <n v="-1"/>
    <n v="0"/>
    <m/>
    <m/>
    <s v="North IRL B"/>
    <n v="-1"/>
    <m/>
    <m/>
    <n v="579"/>
    <x v="0"/>
    <m/>
    <x v="0"/>
    <n v="132.71029999999999"/>
    <n v="68.996398429802497"/>
    <n v="269.52629880543299"/>
    <n v="0.20798631819999999"/>
  </r>
  <r>
    <n v="550000"/>
    <n v="930000"/>
    <n v="930000"/>
    <x v="1"/>
    <x v="1"/>
    <s v="IR8-11"/>
    <s v="62-304.520 (6), F.A.C."/>
    <n v="0.36"/>
    <n v="0.48"/>
    <s v="Town of Indialantic"/>
    <n v="1.4160129928799999E-2"/>
    <n v="3850.4766354631302"/>
    <n v="9.5673638444899805"/>
    <n v="1.40605815690651"/>
    <n v="0.13547511511411001"/>
    <n v="1.9909966189249999E-2"/>
    <n v="54.523249445978202"/>
    <n v="1210"/>
    <s v="Fixed Single Family Units"/>
    <n v="1210"/>
    <s v="Town of Indialantic              Brevard County"/>
    <s v="Town of Indialantic"/>
    <m/>
    <m/>
    <m/>
    <n v="0"/>
    <n v="1"/>
    <n v="0.13547511511411001"/>
    <n v="1.9909966189249999E-2"/>
    <n v="54.523249445976703"/>
    <m/>
    <n v="-1"/>
    <n v="-1"/>
    <n v="-1"/>
    <n v="-1"/>
    <n v="0"/>
    <m/>
    <m/>
    <s v="North IRL B"/>
    <n v="-1"/>
    <m/>
    <m/>
    <n v="579"/>
    <x v="0"/>
    <m/>
    <x v="0"/>
    <n v="132.71029999999999"/>
    <n v="45.460401003524503"/>
    <n v="57.304012744393098"/>
    <n v="4.4219991399999999E-2"/>
  </r>
  <r>
    <n v="550000"/>
    <n v="930000"/>
    <n v="930000"/>
    <x v="1"/>
    <x v="1"/>
    <s v="IR8-11"/>
    <s v="62-304.520 (6), F.A.C."/>
    <n v="0.36"/>
    <n v="0.48"/>
    <s v="Town of Indialantic"/>
    <n v="0.12324164409485"/>
    <n v="3850.6255303293601"/>
    <n v="9.5675464958490792"/>
    <n v="1.4060786152246301"/>
    <n v="1.17912016010239"/>
    <n v="0.17328744026689"/>
    <n v="474.557421151406"/>
    <n v="1200"/>
    <s v="Residential, Medium Density-Two-five dwellingunits per acre"/>
    <n v="1200"/>
    <s v="Town of Indialantic              Brevard County"/>
    <s v="Town of Indialantic"/>
    <m/>
    <m/>
    <m/>
    <n v="0"/>
    <n v="1"/>
    <n v="1.17912016010239"/>
    <n v="0.17328744026689"/>
    <n v="474.557421151406"/>
    <m/>
    <n v="-1"/>
    <n v="-1"/>
    <n v="-1"/>
    <n v="-1"/>
    <n v="0"/>
    <m/>
    <m/>
    <s v="North IRL B"/>
    <n v="-1"/>
    <m/>
    <m/>
    <n v="579"/>
    <x v="0"/>
    <m/>
    <x v="0"/>
    <n v="132.71029999999999"/>
    <n v="122.272734227019"/>
    <n v="498.741238912391"/>
    <n v="0.38488030909999998"/>
  </r>
  <r>
    <n v="550000"/>
    <n v="930000"/>
    <n v="930000"/>
    <x v="1"/>
    <x v="1"/>
    <s v="IR8-11"/>
    <s v="62-304.520 (6), F.A.C."/>
    <n v="0.36"/>
    <n v="0.48"/>
    <s v="Town of Indialantic"/>
    <n v="0.10454999317199"/>
    <n v="3850.6255303293601"/>
    <n v="9.5675464958490792"/>
    <n v="1.4060786152246301"/>
    <n v="1.0002869208137599"/>
    <n v="0.14700550962101999"/>
    <n v="402.58287290384499"/>
    <n v="1210"/>
    <s v="Fixed Single Family Units"/>
    <n v="1210"/>
    <s v="Town of Indialantic              Brevard County"/>
    <s v="Town of Indialantic"/>
    <m/>
    <m/>
    <m/>
    <n v="0"/>
    <n v="1"/>
    <n v="1.0002869208137599"/>
    <n v="0.14700550962101999"/>
    <n v="402.58287290384499"/>
    <m/>
    <n v="-1"/>
    <n v="-1"/>
    <n v="-1"/>
    <n v="-1"/>
    <n v="0"/>
    <m/>
    <m/>
    <s v="North IRL B"/>
    <n v="-1"/>
    <m/>
    <m/>
    <n v="579"/>
    <x v="0"/>
    <m/>
    <x v="0"/>
    <n v="132.71029999999999"/>
    <n v="104.271999989835"/>
    <n v="423.09881132996202"/>
    <n v="0.32650679069999999"/>
  </r>
  <r>
    <n v="550000"/>
    <n v="930000"/>
    <n v="930000"/>
    <x v="1"/>
    <x v="1"/>
    <s v="IR8-11"/>
    <s v="62-304.520 (6), F.A.C."/>
    <n v="0.36"/>
    <n v="0.48"/>
    <s v="Town of Indialantic"/>
    <n v="3.3308395284000001E-4"/>
    <n v="3850.6255303293601"/>
    <n v="9.5675464958490792"/>
    <n v="1.4060786152246301"/>
    <n v="3.1867962058699999E-3"/>
    <n v="4.6834222317000001E-4"/>
    <n v="1.2825815725718299"/>
    <n v="1210"/>
    <s v="Fixed Single Family Units"/>
    <n v="1210"/>
    <s v="Town of Indialantic              Brevard County"/>
    <s v="Town of Indialantic"/>
    <m/>
    <m/>
    <m/>
    <n v="0"/>
    <n v="1"/>
    <n v="3.1867962058699999E-3"/>
    <n v="4.6834222317000001E-4"/>
    <n v="1.2825815725702601"/>
    <m/>
    <n v="-1"/>
    <n v="-1"/>
    <n v="-1"/>
    <n v="-1"/>
    <n v="0"/>
    <m/>
    <m/>
    <s v="North IRL B"/>
    <n v="-1"/>
    <m/>
    <m/>
    <n v="579"/>
    <x v="0"/>
    <m/>
    <x v="0"/>
    <n v="132.71029999999999"/>
    <n v="4.7282129548538903"/>
    <n v="1.34794293377156"/>
    <n v="1.0402121E-3"/>
  </r>
  <r>
    <n v="550000"/>
    <n v="930000"/>
    <n v="930000"/>
    <x v="1"/>
    <x v="1"/>
    <s v="IR8-11"/>
    <s v="62-304.520 (6), F.A.C."/>
    <n v="0.36"/>
    <n v="0.48"/>
    <s v="Town of Indialantic"/>
    <n v="2.4768754007000002E-4"/>
    <n v="3850.6255303293601"/>
    <n v="9.5675464958490792"/>
    <n v="1.4060786152246301"/>
    <n v="2.36976205613E-3"/>
    <n v="3.4826815335999999E-4"/>
    <n v="0.95375196536882001"/>
    <n v="1210"/>
    <s v="Fixed Single Family Units"/>
    <n v="1210"/>
    <s v="Town of Indialantic              Brevard County"/>
    <s v="Town of Indialantic"/>
    <m/>
    <m/>
    <m/>
    <n v="0"/>
    <n v="1"/>
    <n v="2.36976205613E-3"/>
    <n v="3.4826815335999999E-4"/>
    <n v="0.95375196536995999"/>
    <m/>
    <n v="-1"/>
    <n v="-1"/>
    <n v="-1"/>
    <n v="-1"/>
    <n v="0"/>
    <m/>
    <m/>
    <s v="North IRL B"/>
    <n v="-1"/>
    <m/>
    <m/>
    <n v="579"/>
    <x v="0"/>
    <m/>
    <x v="0"/>
    <n v="132.71029999999999"/>
    <n v="5.6165958471279902"/>
    <n v="1.0023559123143"/>
    <n v="7.7352149999999995E-4"/>
  </r>
  <r>
    <n v="550000"/>
    <n v="930000"/>
    <n v="930000"/>
    <x v="1"/>
    <x v="1"/>
    <s v="IR8-11"/>
    <s v="62-304.520 (6), F.A.C."/>
    <n v="0.36"/>
    <n v="0.48"/>
    <s v="Town of Indialantic"/>
    <n v="9.3218276498260005E-2"/>
    <n v="3850.6255303293601"/>
    <n v="9.5675464958490792"/>
    <n v="1.4060786152246301"/>
    <n v="0.89187019466007"/>
    <n v="0.13107222513229999"/>
    <n v="358.94867537752498"/>
    <n v="1210"/>
    <s v="Fixed Single Family Units"/>
    <n v="1210"/>
    <s v="Town of Indialantic              Brevard County"/>
    <s v="Town of Indialantic"/>
    <m/>
    <m/>
    <m/>
    <n v="0"/>
    <n v="1"/>
    <n v="0.89187019466007"/>
    <n v="0.13107222513229999"/>
    <n v="358.94867537752299"/>
    <m/>
    <n v="-1"/>
    <n v="-1"/>
    <n v="-1"/>
    <n v="-1"/>
    <n v="0"/>
    <m/>
    <m/>
    <s v="North IRL B"/>
    <n v="-1"/>
    <m/>
    <m/>
    <n v="579"/>
    <x v="0"/>
    <m/>
    <x v="0"/>
    <n v="132.71029999999999"/>
    <n v="89.335700879984103"/>
    <n v="377.24098093206402"/>
    <n v="0.2911181471"/>
  </r>
  <r>
    <n v="550000"/>
    <n v="930000"/>
    <n v="930000"/>
    <x v="1"/>
    <x v="1"/>
    <s v="IR8-11"/>
    <s v="62-304.520 (6), F.A.C."/>
    <n v="0.36"/>
    <n v="0.48"/>
    <s v="Town of Indialantic"/>
    <n v="3.8803263690000002E-3"/>
    <n v="3850.6255303293601"/>
    <n v="9.5675464958490792"/>
    <n v="1.4060786152246301"/>
    <n v="3.7125202954479998E-2"/>
    <n v="5.4560439275400004E-3"/>
    <n v="14.9416837824855"/>
    <n v="1210"/>
    <s v="Fixed Single Family Units"/>
    <n v="1210"/>
    <s v="Town of Indialantic              Brevard County"/>
    <s v="Town of Indialantic"/>
    <m/>
    <m/>
    <m/>
    <n v="0"/>
    <n v="1"/>
    <n v="3.7125202954479998E-2"/>
    <n v="5.4560439275400004E-3"/>
    <n v="14.941683782486001"/>
    <m/>
    <n v="-1"/>
    <n v="-1"/>
    <n v="-1"/>
    <n v="-1"/>
    <n v="0"/>
    <m/>
    <m/>
    <s v="North IRL B"/>
    <n v="-1"/>
    <m/>
    <m/>
    <n v="579"/>
    <x v="0"/>
    <m/>
    <x v="0"/>
    <n v="132.71029999999999"/>
    <n v="17.175562499731502"/>
    <n v="15.7031236874003"/>
    <n v="1.2118153899999999E-2"/>
  </r>
  <r>
    <n v="550000"/>
    <n v="930000"/>
    <n v="930000"/>
    <x v="1"/>
    <x v="1"/>
    <s v="IR8-11"/>
    <s v="62-304.520 (6), F.A.C."/>
    <n v="0.36"/>
    <n v="0.48"/>
    <s v="Town of Indialantic"/>
    <n v="9.6788333669900004E-3"/>
    <n v="3850.6255303293601"/>
    <n v="9.5675464958490792"/>
    <n v="1.4060786152246301"/>
    <n v="9.2602688264310007E-2"/>
    <n v="1.3609200617650001E-2"/>
    <n v="37.269562866762399"/>
    <n v="1210"/>
    <s v="Fixed Single Family Units"/>
    <n v="1210"/>
    <s v="Town of Indialantic              Brevard County"/>
    <s v="Town of Indialantic"/>
    <m/>
    <m/>
    <m/>
    <n v="0"/>
    <n v="1"/>
    <n v="9.2602688264310007E-2"/>
    <n v="1.3609200617650001E-2"/>
    <n v="37.269562866763501"/>
    <m/>
    <n v="-1"/>
    <n v="-1"/>
    <n v="-1"/>
    <n v="-1"/>
    <n v="0"/>
    <m/>
    <m/>
    <s v="North IRL B"/>
    <n v="-1"/>
    <m/>
    <m/>
    <n v="579"/>
    <x v="0"/>
    <m/>
    <x v="0"/>
    <n v="132.71029999999999"/>
    <n v="35.6335926417647"/>
    <n v="39.168848972572299"/>
    <n v="3.02267339E-2"/>
  </r>
  <r>
    <n v="550000"/>
    <n v="930000"/>
    <n v="930000"/>
    <x v="1"/>
    <x v="1"/>
    <s v="IR8-11"/>
    <s v="62-304.520 (6), F.A.C."/>
    <n v="0.36"/>
    <n v="0.48"/>
    <s v="Town of Indialantic"/>
    <n v="0.28261360865085999"/>
    <n v="3850.6255303293601"/>
    <n v="9.5675464958490792"/>
    <n v="1.4060786152246301"/>
    <n v="2.7039188411268298"/>
    <n v="0.39737695149544"/>
    <n v="1088.23917668952"/>
    <n v="1210"/>
    <s v="Fixed Single Family Units"/>
    <n v="1210"/>
    <s v="Town of Indialantic              Brevard County"/>
    <s v="Town of Indialantic"/>
    <m/>
    <m/>
    <m/>
    <n v="0"/>
    <n v="1"/>
    <n v="2.7039188411268298"/>
    <n v="0.39737695149544"/>
    <n v="1088.23917668952"/>
    <m/>
    <n v="-1"/>
    <n v="-1"/>
    <n v="-1"/>
    <n v="-1"/>
    <n v="0"/>
    <m/>
    <m/>
    <s v="North IRL B"/>
    <n v="-1"/>
    <m/>
    <m/>
    <n v="579"/>
    <x v="0"/>
    <m/>
    <x v="0"/>
    <n v="132.71029999999999"/>
    <n v="134.86752981722501"/>
    <n v="1143.6966972263899"/>
    <n v="0.88259462830000002"/>
  </r>
  <r>
    <n v="550000"/>
    <n v="930000"/>
    <n v="930000"/>
    <x v="1"/>
    <x v="1"/>
    <s v="IR8-11"/>
    <s v="62-304.520 (6), F.A.C."/>
    <n v="0.36"/>
    <n v="0.48"/>
    <s v="Town of Indialantic"/>
    <n v="0.23712644814944001"/>
    <n v="3868.4187706131302"/>
    <n v="10.342245210362099"/>
    <n v="1.76853448224448"/>
    <n v="2.45241987262377"/>
    <n v="0.41936630020444998"/>
    <n v="917.30440303013597"/>
    <n v="1200"/>
    <s v="Residential, Medium Density-Two-five dwellingunits per acre"/>
    <n v="1200"/>
    <s v="Town of Indialantic              Brevard County"/>
    <s v="Town of Indialantic"/>
    <m/>
    <m/>
    <m/>
    <n v="0"/>
    <n v="1"/>
    <n v="2.45241987262377"/>
    <n v="0.41936630020444998"/>
    <n v="917.30440303013597"/>
    <m/>
    <n v="-1"/>
    <n v="-1"/>
    <n v="-1"/>
    <n v="-1"/>
    <n v="0"/>
    <m/>
    <m/>
    <s v="North IRL B"/>
    <n v="-1"/>
    <m/>
    <m/>
    <n v="579"/>
    <x v="0"/>
    <m/>
    <x v="0"/>
    <n v="132.71029999999999"/>
    <n v="148.88193307666899"/>
    <n v="959.61668961448197"/>
    <n v="0.7439613974"/>
  </r>
  <r>
    <n v="550000"/>
    <n v="930000"/>
    <n v="930000"/>
    <x v="1"/>
    <x v="1"/>
    <s v="IR8-11"/>
    <s v="62-304.520 (6), F.A.C."/>
    <n v="0.36"/>
    <n v="0.48"/>
    <s v="Town of Indialantic"/>
    <n v="2.2430800115769998E-2"/>
    <n v="3868.4187706131302"/>
    <n v="10.342245210362099"/>
    <n v="1.76853448224448"/>
    <n v="0.23198483506198"/>
    <n v="3.9669643469080001E-2"/>
    <n v="86.771728207743095"/>
    <n v="1210"/>
    <s v="Fixed Single Family Units"/>
    <n v="1210"/>
    <s v="Town of Indialantic              Brevard County"/>
    <s v="Town of Indialantic"/>
    <m/>
    <m/>
    <m/>
    <n v="0"/>
    <n v="1"/>
    <n v="0.23198483506198"/>
    <n v="3.9669643469080001E-2"/>
    <n v="86.771728207743905"/>
    <m/>
    <n v="-1"/>
    <n v="-1"/>
    <n v="-1"/>
    <n v="-1"/>
    <n v="0"/>
    <m/>
    <m/>
    <s v="North IRL B"/>
    <n v="-1"/>
    <m/>
    <m/>
    <n v="579"/>
    <x v="0"/>
    <m/>
    <x v="0"/>
    <n v="132.71029999999999"/>
    <n v="54.6339922616704"/>
    <n v="90.774227508103706"/>
    <n v="7.0374475399999997E-2"/>
  </r>
  <r>
    <n v="550000"/>
    <n v="930000"/>
    <n v="930000"/>
    <x v="1"/>
    <x v="1"/>
    <s v="IR8-11"/>
    <s v="62-304.520 (6), F.A.C."/>
    <n v="0.36"/>
    <n v="0.48"/>
    <s v="Town of Indialantic"/>
    <n v="4.1669812647740001E-2"/>
    <n v="3868.4187706131302"/>
    <n v="10.342245210362099"/>
    <n v="1.76853448224448"/>
    <n v="0.43095942027284001"/>
    <n v="7.3694500536199997E-2"/>
    <n v="161.19628541447699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43095942027284001"/>
    <n v="7.3694500536199997E-2"/>
    <n v="161.19628541447801"/>
    <m/>
    <n v="-1"/>
    <n v="-1"/>
    <n v="-1"/>
    <n v="-1"/>
    <n v="0"/>
    <m/>
    <m/>
    <s v="North IRL B"/>
    <n v="-1"/>
    <m/>
    <m/>
    <n v="579"/>
    <x v="0"/>
    <m/>
    <x v="0"/>
    <n v="132.71029999999999"/>
    <n v="73.621251054525601"/>
    <n v="168.63174893374099"/>
    <n v="0.13073502470000001"/>
  </r>
  <r>
    <n v="550000"/>
    <n v="930000"/>
    <n v="930000"/>
    <x v="1"/>
    <x v="1"/>
    <s v="IR8-11"/>
    <s v="62-304.520 (6), F.A.C."/>
    <n v="0.36"/>
    <n v="0.48"/>
    <s v="Town of Indialantic"/>
    <n v="0.26201485516349998"/>
    <n v="3868.4187706131302"/>
    <n v="10.342245210362099"/>
    <n v="1.76853448224448"/>
    <n v="2.7098218808584398"/>
    <n v="0.46338230621693999"/>
    <n v="1013.58318389397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2.7098218808584398"/>
    <n v="0.46338230621693999"/>
    <n v="1013.58318389397"/>
    <m/>
    <n v="-1"/>
    <n v="-1"/>
    <n v="-1"/>
    <n v="-1"/>
    <n v="0"/>
    <m/>
    <m/>
    <s v="North IRL B"/>
    <n v="-1"/>
    <m/>
    <m/>
    <n v="579"/>
    <x v="0"/>
    <m/>
    <x v="0"/>
    <n v="132.71029999999999"/>
    <n v="137.423973831354"/>
    <n v="1060.3364993826201"/>
    <n v="0.82204637790000001"/>
  </r>
  <r>
    <n v="550000"/>
    <n v="930000"/>
    <n v="930000"/>
    <x v="1"/>
    <x v="1"/>
    <s v="IR8-11"/>
    <s v="62-304.520 (6), F.A.C."/>
    <n v="0.36"/>
    <n v="0.48"/>
    <s v="Town of Indialantic"/>
    <n v="6.8754023732999999E-4"/>
    <n v="3868.4187706131302"/>
    <n v="10.342245210362099"/>
    <n v="1.76853448224448"/>
    <n v="7.1107097264999997E-3"/>
    <n v="1.2159386176499999E-3"/>
    <n v="2.6596935596585198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7.1107097264999997E-3"/>
    <n v="1.2159386176499999E-3"/>
    <n v="2.6596935596589701"/>
    <m/>
    <n v="-1"/>
    <n v="-1"/>
    <n v="-1"/>
    <n v="-1"/>
    <n v="0"/>
    <m/>
    <m/>
    <s v="North IRL B"/>
    <n v="-1"/>
    <m/>
    <m/>
    <n v="579"/>
    <x v="0"/>
    <m/>
    <x v="0"/>
    <n v="132.71029999999999"/>
    <n v="9.3895606028364398"/>
    <n v="2.7823766251180202"/>
    <n v="2.1570913E-3"/>
  </r>
  <r>
    <n v="550000"/>
    <n v="930000"/>
    <n v="930000"/>
    <x v="1"/>
    <x v="1"/>
    <s v="IR8-11"/>
    <s v="62-304.520 (6), F.A.C."/>
    <n v="0.36"/>
    <n v="0.48"/>
    <s v="Town of Indialantic"/>
    <n v="5.3833997515200002E-2"/>
    <n v="3868.4187706131302"/>
    <n v="10.342245210362099"/>
    <n v="1.76853448224448"/>
    <n v="0.55676440295623997"/>
    <n v="9.5207280922689999E-2"/>
    <n v="208.252446484948"/>
    <n v="1210"/>
    <s v="Fixed Single Family Units"/>
    <n v="1210"/>
    <s v="Town of Indialantic              Brevard County"/>
    <s v="Town of Indialantic"/>
    <m/>
    <m/>
    <m/>
    <n v="0"/>
    <n v="1"/>
    <n v="0.55676440295623997"/>
    <n v="9.5207280922689999E-2"/>
    <n v="208.252446484947"/>
    <m/>
    <n v="-1"/>
    <n v="-1"/>
    <n v="-1"/>
    <n v="-1"/>
    <n v="0"/>
    <m/>
    <m/>
    <s v="North IRL B"/>
    <n v="-1"/>
    <m/>
    <m/>
    <n v="579"/>
    <x v="0"/>
    <m/>
    <x v="0"/>
    <n v="132.71029999999999"/>
    <n v="62.318267955025199"/>
    <n v="217.85845858785899"/>
    <n v="0.16889898340000001"/>
  </r>
  <r>
    <n v="550000"/>
    <n v="930000"/>
    <n v="930000"/>
    <x v="1"/>
    <x v="1"/>
    <s v="IR8-11"/>
    <s v="62-304.520 (6), F.A.C."/>
    <n v="0.36"/>
    <n v="0.48"/>
    <s v="Town of Indialantic"/>
    <n v="4.4394166724480003E-2"/>
    <n v="3900.0369823084402"/>
    <n v="11.301903513403399"/>
    <n v="2.0534519839593099"/>
    <n v="0.50173858887810996"/>
    <n v="9.1161289736619994E-2"/>
    <n v="173.13889202427401"/>
    <n v="1400"/>
    <s v="Commercial and Services"/>
    <n v="1400"/>
    <s v="Town of Indialantic              Brevard County"/>
    <s v="Town of Indialantic"/>
    <m/>
    <m/>
    <m/>
    <n v="0"/>
    <n v="1"/>
    <n v="0.50173858887810996"/>
    <n v="9.1161289736619994E-2"/>
    <n v="173.13889202427299"/>
    <m/>
    <n v="-1"/>
    <n v="-1"/>
    <n v="-1"/>
    <n v="-1"/>
    <n v="0"/>
    <m/>
    <m/>
    <s v="North IRL B"/>
    <n v="-1"/>
    <m/>
    <m/>
    <n v="579"/>
    <x v="0"/>
    <m/>
    <x v="0"/>
    <n v="132.71029999999999"/>
    <n v="76.8406531010382"/>
    <n v="179.656818726094"/>
    <n v="0.14042083699999999"/>
  </r>
  <r>
    <n v="550000"/>
    <n v="930000"/>
    <n v="930000"/>
    <x v="1"/>
    <x v="1"/>
    <s v="IR8-11"/>
    <s v="62-304.520 (6), F.A.C."/>
    <n v="0.36"/>
    <n v="0.48"/>
    <s v="Town of Indialantic"/>
    <n v="5.7167666997930001E-2"/>
    <n v="3900.0369823084402"/>
    <n v="11.301903513403399"/>
    <n v="2.0534519839593099"/>
    <n v="0.64610345649699996"/>
    <n v="0.11739105921522"/>
    <n v="222.956015484228"/>
    <n v="1410"/>
    <s v="Retail Sales and Services"/>
    <n v="1410"/>
    <s v="Town of Indialantic              Brevard County"/>
    <s v="Town of Indialantic"/>
    <m/>
    <m/>
    <m/>
    <n v="0"/>
    <n v="1"/>
    <n v="0.64610345649699996"/>
    <n v="0.11739105921522"/>
    <n v="222.956015484229"/>
    <m/>
    <n v="-1"/>
    <n v="-1"/>
    <n v="-1"/>
    <n v="-1"/>
    <n v="0"/>
    <m/>
    <m/>
    <s v="North IRL B"/>
    <n v="-1"/>
    <m/>
    <m/>
    <n v="579"/>
    <x v="0"/>
    <m/>
    <x v="0"/>
    <n v="132.71029999999999"/>
    <n v="88.703143149558898"/>
    <n v="231.34934034420499"/>
    <n v="0.180824019"/>
  </r>
  <r>
    <n v="550000"/>
    <n v="930000"/>
    <n v="930000"/>
    <x v="1"/>
    <x v="1"/>
    <s v="IR8-11"/>
    <s v="62-304.520 (6), F.A.C."/>
    <n v="0.36"/>
    <n v="0.48"/>
    <s v="Town of Indialantic"/>
    <n v="0.51620162184337004"/>
    <n v="3900.0369823084402"/>
    <n v="11.301903513403399"/>
    <n v="2.0534519839593099"/>
    <n v="5.8340609235362102"/>
    <n v="1.0599952444973"/>
    <n v="2013.20541551677"/>
    <n v="1300"/>
    <s v="Residential, High Density"/>
    <n v="1300"/>
    <s v="Town of Indialantic              Brevard County"/>
    <s v="Town of Indialantic"/>
    <m/>
    <m/>
    <m/>
    <n v="0"/>
    <n v="1"/>
    <n v="5.8340609235362102"/>
    <n v="1.0599952444973"/>
    <n v="2013.20541551677"/>
    <m/>
    <n v="-1"/>
    <n v="-1"/>
    <n v="-1"/>
    <n v="-1"/>
    <n v="0"/>
    <m/>
    <m/>
    <s v="North IRL B"/>
    <n v="-1"/>
    <m/>
    <m/>
    <n v="579"/>
    <x v="0"/>
    <m/>
    <x v="0"/>
    <n v="132.71029999999999"/>
    <n v="184.371726568794"/>
    <n v="2088.9938486101701"/>
    <n v="1.6327700045"/>
  </r>
  <r>
    <n v="550000"/>
    <n v="930000"/>
    <n v="930000"/>
    <x v="1"/>
    <x v="1"/>
    <s v="IR8-11"/>
    <s v="62-304.520 (6), F.A.C."/>
    <n v="0.36"/>
    <n v="0.48"/>
    <s v="Town of Indialantic"/>
    <n v="1.9958700778479999E-2"/>
    <n v="3844.8812741401298"/>
    <n v="9.23750777629302"/>
    <n v="1.3045892518498099"/>
    <n v="0.18436865364593999"/>
    <n v="2.603790651649E-2"/>
    <n v="76.738834879355394"/>
    <n v="1400"/>
    <s v="Commercial and Services"/>
    <n v="1400"/>
    <s v="Town of Indialantic              Brevard County"/>
    <s v="Town of Indialantic"/>
    <m/>
    <m/>
    <m/>
    <n v="0"/>
    <n v="1"/>
    <n v="0.18436865364593999"/>
    <n v="2.603790651649E-2"/>
    <n v="76.738834879353902"/>
    <m/>
    <n v="-1"/>
    <n v="-1"/>
    <n v="-1"/>
    <n v="-1"/>
    <n v="0"/>
    <m/>
    <m/>
    <s v="North IRL B"/>
    <n v="-1"/>
    <m/>
    <m/>
    <n v="579"/>
    <x v="0"/>
    <m/>
    <x v="0"/>
    <n v="132.71029999999999"/>
    <n v="51.527069971122899"/>
    <n v="80.769996428162102"/>
    <n v="6.2237497900000001E-2"/>
  </r>
  <r>
    <n v="550000"/>
    <n v="930000"/>
    <n v="930000"/>
    <x v="1"/>
    <x v="1"/>
    <s v="IR8-11"/>
    <s v="62-304.520 (6), F.A.C."/>
    <n v="0.36"/>
    <n v="0.48"/>
    <s v="Town of Indialantic"/>
    <n v="0.21289679698916"/>
    <n v="3844.8812741401298"/>
    <n v="9.23750777629302"/>
    <n v="1.3045892518498099"/>
    <n v="1.9666358177352501"/>
    <n v="0.27774287310530998"/>
    <n v="818.56290806803895"/>
    <n v="1200"/>
    <s v="Residential, Medium Density-Two-five dwellingunits per acre"/>
    <n v="1200"/>
    <s v="Town of Indialantic              Brevard County"/>
    <s v="Town of Indialantic"/>
    <m/>
    <m/>
    <m/>
    <n v="0"/>
    <n v="1"/>
    <n v="1.9666358177352501"/>
    <n v="0.27774287310530998"/>
    <n v="818.56290806803895"/>
    <m/>
    <n v="-1"/>
    <n v="-1"/>
    <n v="-1"/>
    <n v="-1"/>
    <n v="0"/>
    <m/>
    <m/>
    <s v="North IRL B"/>
    <n v="-1"/>
    <m/>
    <m/>
    <n v="579"/>
    <x v="0"/>
    <m/>
    <x v="0"/>
    <n v="132.71029999999999"/>
    <n v="162.22529411289"/>
    <n v="861.56277020397397"/>
    <n v="0.66387908200000001"/>
  </r>
  <r>
    <n v="550000"/>
    <n v="930000"/>
    <n v="930000"/>
    <x v="1"/>
    <x v="1"/>
    <s v="IR8-11"/>
    <s v="62-304.520 (6), F.A.C."/>
    <n v="0.36"/>
    <n v="0.48"/>
    <s v="Town of Indialantic"/>
    <n v="0.11715708433961999"/>
    <n v="3844.8812741401298"/>
    <n v="9.23750777629302"/>
    <n v="1.3045892518498099"/>
    <n v="1.0822394776350699"/>
    <n v="0.15284187300752999"/>
    <n v="450.45507971026899"/>
    <n v="1210"/>
    <s v="Fixed Single Family Units"/>
    <n v="1210"/>
    <s v="Town of Indialantic              Brevard County"/>
    <s v="Town of Indialantic"/>
    <m/>
    <m/>
    <m/>
    <n v="0"/>
    <n v="1"/>
    <n v="1.0822394776350699"/>
    <n v="0.15284187300752999"/>
    <n v="450.45507971026899"/>
    <m/>
    <n v="-1"/>
    <n v="-1"/>
    <n v="-1"/>
    <n v="-1"/>
    <n v="0"/>
    <m/>
    <m/>
    <s v="North IRL B"/>
    <n v="-1"/>
    <m/>
    <m/>
    <n v="579"/>
    <x v="0"/>
    <m/>
    <x v="0"/>
    <n v="132.71029999999999"/>
    <n v="88.751430014087802"/>
    <n v="474.11789918945698"/>
    <n v="0.36533258699999999"/>
  </r>
  <r>
    <n v="550000"/>
    <n v="930000"/>
    <n v="930000"/>
    <x v="1"/>
    <x v="1"/>
    <s v="IR8-11"/>
    <s v="62-304.520 (6), F.A.C."/>
    <n v="0.36"/>
    <n v="0.48"/>
    <s v="Town of Indialantic"/>
    <n v="0.22439986420479999"/>
    <n v="3844.8812741401298"/>
    <n v="9.23750777629302"/>
    <n v="1.3045892518498099"/>
    <n v="2.07289549059099"/>
    <n v="0.29274965095813998"/>
    <n v="862.79083580064798"/>
    <n v="1750"/>
    <s v="Governmental"/>
    <n v="1750"/>
    <s v="Town of Indialantic              Brevard County"/>
    <s v="Town of Indialantic"/>
    <m/>
    <m/>
    <m/>
    <n v="0"/>
    <n v="1"/>
    <n v="2.07289549059099"/>
    <n v="0.29274965095813998"/>
    <n v="862.79083580064798"/>
    <m/>
    <n v="-1"/>
    <n v="-1"/>
    <n v="-1"/>
    <n v="-1"/>
    <n v="0"/>
    <m/>
    <m/>
    <s v="North IRL B"/>
    <n v="-1"/>
    <m/>
    <m/>
    <n v="579"/>
    <x v="0"/>
    <m/>
    <x v="0"/>
    <n v="132.71029999999999"/>
    <n v="118.76436322671"/>
    <n v="908.11403164290505"/>
    <n v="0.69974925860000003"/>
  </r>
  <r>
    <n v="550000"/>
    <n v="930000"/>
    <n v="930000"/>
    <x v="1"/>
    <x v="1"/>
    <s v="IR8-11"/>
    <s v="62-304.520 (6), F.A.C."/>
    <n v="0.36"/>
    <n v="0.48"/>
    <s v="Town of Indialantic"/>
    <n v="2.482991927053E-2"/>
    <n v="3844.8812741401298"/>
    <n v="9.23750777629302"/>
    <n v="1.3045892518498099"/>
    <n v="0.22936657234628"/>
    <n v="3.2392845804629998E-2"/>
    <n v="95.468091641687494"/>
    <n v="1430"/>
    <s v="Professional Services"/>
    <n v="1430"/>
    <s v="Town of Indialantic              Brevard County"/>
    <s v="Town of Indialantic"/>
    <m/>
    <m/>
    <m/>
    <n v="0"/>
    <n v="1"/>
    <n v="0.22936657234628"/>
    <n v="3.2392845804629998E-2"/>
    <n v="95.468091641687096"/>
    <m/>
    <n v="-1"/>
    <n v="-1"/>
    <n v="-1"/>
    <n v="-1"/>
    <n v="0"/>
    <m/>
    <m/>
    <s v="North IRL B"/>
    <n v="-1"/>
    <m/>
    <m/>
    <n v="579"/>
    <x v="0"/>
    <m/>
    <x v="0"/>
    <n v="132.71029999999999"/>
    <n v="58.668907828997398"/>
    <n v="100.483118267633"/>
    <n v="7.7427487099999998E-2"/>
  </r>
  <r>
    <n v="550000"/>
    <n v="930000"/>
    <n v="930000"/>
    <x v="1"/>
    <x v="1"/>
    <s v="IR8-11"/>
    <s v="62-304.520 (6), F.A.C."/>
    <n v="0.36"/>
    <n v="0.48"/>
    <s v="Town of Indialantic"/>
    <n v="1.8520970899190001E-2"/>
    <n v="3844.8812741401298"/>
    <n v="9.23750777629302"/>
    <n v="1.3045892518498099"/>
    <n v="0.17108761270582001"/>
    <n v="2.4162259568910001E-2"/>
    <n v="71.210934189213106"/>
    <n v="1210"/>
    <s v="Fixed Single Family Units"/>
    <n v="1210"/>
    <s v="Town of Indialantic              Brevard County"/>
    <s v="Town of Indialantic"/>
    <m/>
    <m/>
    <m/>
    <n v="0"/>
    <n v="1"/>
    <n v="0.17108761270582001"/>
    <n v="2.4162259568910001E-2"/>
    <n v="71.210934189212693"/>
    <m/>
    <n v="-1"/>
    <n v="-1"/>
    <n v="-1"/>
    <n v="-1"/>
    <n v="0"/>
    <m/>
    <m/>
    <s v="North IRL B"/>
    <n v="-1"/>
    <m/>
    <m/>
    <n v="579"/>
    <x v="0"/>
    <m/>
    <x v="0"/>
    <n v="132.71029999999999"/>
    <n v="35.200846060340702"/>
    <n v="74.951710032494503"/>
    <n v="5.7754204500000003E-2"/>
  </r>
  <r>
    <n v="550000"/>
    <n v="930000"/>
    <n v="930000"/>
    <x v="1"/>
    <x v="1"/>
    <s v="IR8-11"/>
    <s v="62-304.520 (6), F.A.C."/>
    <n v="0.36"/>
    <n v="0.48"/>
    <s v="Town of Indialantic"/>
    <n v="0.2371267454995"/>
    <n v="3850.7889345559001"/>
    <n v="9.6218787045434908"/>
    <n v="1.4323067057171599"/>
    <n v="2.2816047827993402"/>
    <n v="0.33963822768382002"/>
    <n v="913.12504765672895"/>
    <n v="1200"/>
    <s v="Residential, Medium Density-Two-five dwellingunits per acre"/>
    <n v="1200"/>
    <s v="Town of Indialantic              Brevard County"/>
    <s v="Town of Indialantic"/>
    <m/>
    <m/>
    <m/>
    <n v="0"/>
    <n v="1"/>
    <n v="2.2816047827993402"/>
    <n v="0.33963822768382002"/>
    <n v="913.12504765672895"/>
    <m/>
    <n v="-1"/>
    <n v="-1"/>
    <n v="-1"/>
    <n v="-1"/>
    <n v="0"/>
    <m/>
    <m/>
    <s v="North IRL B"/>
    <n v="-1"/>
    <m/>
    <m/>
    <n v="579"/>
    <x v="0"/>
    <m/>
    <x v="0"/>
    <n v="132.71029999999999"/>
    <n v="139.74460681497899"/>
    <n v="959.61789294745995"/>
    <n v="0.74057181480000001"/>
  </r>
  <r>
    <n v="550000"/>
    <n v="930000"/>
    <n v="930000"/>
    <x v="1"/>
    <x v="1"/>
    <s v="IR8-11"/>
    <s v="62-304.520 (6), F.A.C."/>
    <n v="0.36"/>
    <n v="0.48"/>
    <s v="Town of Indialantic"/>
    <n v="1.9985478947469999E-2"/>
    <n v="3850.7889345559001"/>
    <n v="9.6218787045434908"/>
    <n v="1.4323067057171599"/>
    <n v="0.19229785428481999"/>
    <n v="2.8625335513430002E-2"/>
    <n v="76.959861182740596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19229785428481999"/>
    <n v="2.8625335513430002E-2"/>
    <n v="76.9598611827398"/>
    <m/>
    <n v="-1"/>
    <n v="-1"/>
    <n v="-1"/>
    <n v="-1"/>
    <n v="0"/>
    <m/>
    <m/>
    <s v="North IRL B"/>
    <n v="-1"/>
    <m/>
    <m/>
    <n v="579"/>
    <x v="0"/>
    <m/>
    <x v="0"/>
    <n v="132.71029999999999"/>
    <n v="52.246926279685901"/>
    <n v="80.878363833332301"/>
    <n v="6.2416756800000001E-2"/>
  </r>
  <r>
    <n v="550000"/>
    <n v="930000"/>
    <n v="930000"/>
    <x v="1"/>
    <x v="1"/>
    <s v="IR8-11"/>
    <s v="62-304.520 (6), F.A.C."/>
    <n v="0.36"/>
    <n v="0.48"/>
    <s v="Town of Indialantic"/>
    <n v="2.9601689400040002E-2"/>
    <n v="3850.7889345559001"/>
    <n v="9.6218787045434908"/>
    <n v="1.4323067057171599"/>
    <n v="0.2848238648568"/>
    <n v="4.2398698228240002E-2"/>
    <n v="113.989857985854"/>
    <n v="1210"/>
    <s v="Fixed Single Family Units"/>
    <n v="1210"/>
    <s v="Town of Indialantic              Brevard County"/>
    <s v="Town of Indialantic"/>
    <m/>
    <m/>
    <m/>
    <n v="0"/>
    <n v="1"/>
    <n v="0.2848238648568"/>
    <n v="4.2398698228240002E-2"/>
    <n v="113.989857985854"/>
    <m/>
    <n v="-1"/>
    <n v="-1"/>
    <n v="-1"/>
    <n v="-1"/>
    <n v="0"/>
    <m/>
    <m/>
    <s v="North IRL B"/>
    <n v="-1"/>
    <m/>
    <m/>
    <n v="579"/>
    <x v="0"/>
    <m/>
    <x v="0"/>
    <n v="132.71029999999999"/>
    <n v="62.063943926291202"/>
    <n v="119.79378686246299"/>
    <n v="9.2449195400000003E-2"/>
  </r>
  <r>
    <n v="550000"/>
    <n v="930000"/>
    <n v="930000"/>
    <x v="1"/>
    <x v="1"/>
    <s v="IR8-11"/>
    <s v="62-304.520 (6), F.A.C."/>
    <n v="0.36"/>
    <n v="0.48"/>
    <s v="Town of Indialantic"/>
    <n v="9.49392177758E-2"/>
    <n v="3850.7889345559001"/>
    <n v="9.6218787045434908"/>
    <n v="1.4323067057171599"/>
    <n v="0.91349363774306003"/>
    <n v="0.13598207825583"/>
    <n v="365.59088926647502"/>
    <n v="1210"/>
    <s v="Fixed Single Family Units"/>
    <n v="1210"/>
    <s v="Town of Indialantic              Brevard County"/>
    <s v="Town of Indialantic"/>
    <m/>
    <m/>
    <m/>
    <n v="0"/>
    <n v="1"/>
    <n v="0.91349363774306003"/>
    <n v="0.13598207825583"/>
    <n v="365.59088926647303"/>
    <m/>
    <n v="-1"/>
    <n v="-1"/>
    <n v="-1"/>
    <n v="-1"/>
    <n v="0"/>
    <m/>
    <m/>
    <s v="North IRL B"/>
    <n v="-1"/>
    <m/>
    <m/>
    <n v="579"/>
    <x v="0"/>
    <m/>
    <x v="0"/>
    <n v="132.71029999999999"/>
    <n v="79.723342390844095"/>
    <n v="384.20538319365897"/>
    <n v="0.29650518190000003"/>
  </r>
  <r>
    <n v="550000"/>
    <n v="930000"/>
    <n v="930000"/>
    <x v="1"/>
    <x v="1"/>
    <s v="IR8-11"/>
    <s v="62-304.520 (6), F.A.C."/>
    <n v="0.36"/>
    <n v="0.48"/>
    <s v="Town of Indialantic"/>
    <n v="0.21368000622537001"/>
    <n v="3850.7889345559001"/>
    <n v="9.6218787045434908"/>
    <n v="1.4323067057171599"/>
    <n v="2.0560031014866502"/>
    <n v="0.30605530579429002"/>
    <n v="822.83660350851096"/>
    <n v="1210"/>
    <s v="Fixed Single Family Units"/>
    <n v="1210"/>
    <s v="Town of Indialantic              Brevard County"/>
    <s v="Town of Indialantic"/>
    <m/>
    <m/>
    <m/>
    <n v="0"/>
    <n v="1"/>
    <n v="2.0560031014866502"/>
    <n v="0.30605530579429002"/>
    <n v="822.83660350851096"/>
    <m/>
    <n v="-1"/>
    <n v="-1"/>
    <n v="-1"/>
    <n v="-1"/>
    <n v="0"/>
    <m/>
    <m/>
    <s v="North IRL B"/>
    <n v="-1"/>
    <m/>
    <m/>
    <n v="579"/>
    <x v="0"/>
    <m/>
    <x v="0"/>
    <n v="132.71029999999999"/>
    <n v="114.663851097731"/>
    <n v="864.73230553163205"/>
    <n v="0.66734517719999997"/>
  </r>
  <r>
    <n v="550000"/>
    <n v="930000"/>
    <n v="930000"/>
    <x v="1"/>
    <x v="1"/>
    <s v="IR8-11"/>
    <s v="62-304.520 (6), F.A.C."/>
    <n v="0.36"/>
    <n v="0.48"/>
    <s v="Town of Indialantic"/>
    <n v="2.3173071240000002E-3"/>
    <n v="3850.7889345559001"/>
    <n v="9.6218787045434908"/>
    <n v="1.4323067057171599"/>
    <n v="2.2296848068380001E-2"/>
    <n v="3.3190945329200001E-3"/>
    <n v="8.9234606311014293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2.2296848068380001E-2"/>
    <n v="3.3190945329200001E-3"/>
    <n v="8.9234606311016602"/>
    <m/>
    <n v="-1"/>
    <n v="-1"/>
    <n v="-1"/>
    <n v="-1"/>
    <n v="0"/>
    <m/>
    <m/>
    <s v="North IRL B"/>
    <n v="-1"/>
    <m/>
    <m/>
    <n v="579"/>
    <x v="0"/>
    <m/>
    <x v="0"/>
    <n v="132.71029999999999"/>
    <n v="17.465787938552499"/>
    <n v="9.3778092174693501"/>
    <n v="7.2371943000000003E-3"/>
  </r>
  <r>
    <n v="550000"/>
    <n v="930000"/>
    <n v="930000"/>
    <x v="1"/>
    <x v="1"/>
    <s v="IR8-11"/>
    <s v="62-304.520 (6), F.A.C."/>
    <n v="0.36"/>
    <n v="0.48"/>
    <s v="Town of Indialantic"/>
    <n v="2.0113008488569999E-2"/>
    <n v="3850.7889345559001"/>
    <n v="9.6218787045434908"/>
    <n v="1.4323067057171599"/>
    <n v="0.19352492806055999"/>
    <n v="2.8807996930329999E-2"/>
    <n v="77.450950528448999"/>
    <n v="1210"/>
    <s v="Fixed Single Family Units"/>
    <n v="1210"/>
    <s v="Town of Indialantic              Brevard County"/>
    <s v="Town of Indialantic"/>
    <m/>
    <m/>
    <m/>
    <n v="0"/>
    <n v="1"/>
    <n v="0.19352492806055999"/>
    <n v="2.8807996930329999E-2"/>
    <n v="77.450950528450207"/>
    <m/>
    <n v="-1"/>
    <n v="-1"/>
    <n v="-1"/>
    <n v="-1"/>
    <n v="0"/>
    <m/>
    <m/>
    <s v="North IRL B"/>
    <n v="-1"/>
    <m/>
    <m/>
    <n v="579"/>
    <x v="0"/>
    <m/>
    <x v="0"/>
    <n v="132.71029999999999"/>
    <n v="36.922534319084598"/>
    <n v="81.3944575757926"/>
    <n v="6.2815045E-2"/>
  </r>
  <r>
    <n v="550000"/>
    <n v="930000"/>
    <n v="930000"/>
    <x v="1"/>
    <x v="1"/>
    <s v="IR8-11"/>
    <s v="62-304.520 (6), F.A.C."/>
    <n v="0.36"/>
    <n v="0.48"/>
    <s v="Town of Indialantic"/>
    <n v="0.11920293164715"/>
    <n v="3961.7892866278598"/>
    <n v="10.515532524886501"/>
    <n v="1.4012364322522199"/>
    <n v="1.2534823047975201"/>
    <n v="0.16703149065527001"/>
    <n v="472.25689753434699"/>
    <n v="1400"/>
    <s v="Commercial and Services"/>
    <n v="1400"/>
    <s v="Town of Indialantic              Brevard County"/>
    <s v="Town of Indialantic"/>
    <m/>
    <m/>
    <m/>
    <n v="0"/>
    <n v="1"/>
    <n v="1.2534823047975201"/>
    <n v="0.16703149065527001"/>
    <n v="472.25689753434699"/>
    <m/>
    <n v="-1"/>
    <n v="-1"/>
    <n v="-1"/>
    <n v="-1"/>
    <n v="0"/>
    <m/>
    <m/>
    <s v="North IRL B"/>
    <n v="-1"/>
    <m/>
    <m/>
    <n v="579"/>
    <x v="0"/>
    <m/>
    <x v="0"/>
    <n v="132.71029999999999"/>
    <n v="177.780463368537"/>
    <n v="482.39714950521397"/>
    <n v="0.38301451539999998"/>
  </r>
  <r>
    <n v="550000"/>
    <n v="930000"/>
    <n v="930000"/>
    <x v="1"/>
    <x v="1"/>
    <s v="IR8-11"/>
    <s v="62-304.520 (6), F.A.C."/>
    <n v="0.36"/>
    <n v="0.48"/>
    <s v="Town of Indialantic"/>
    <n v="1.1907022219060001E-2"/>
    <n v="3961.7892866278598"/>
    <n v="10.515532524886501"/>
    <n v="1.4012364322522199"/>
    <n v="0.12520867941912001"/>
    <n v="1.6684553332990001E-2"/>
    <n v="47.173113063131602"/>
    <n v="8140"/>
    <s v="Roads and Highways"/>
    <n v="8140"/>
    <s v="Town of Indialantic              Brevard County"/>
    <s v="Town of Indialantic"/>
    <m/>
    <m/>
    <m/>
    <n v="0"/>
    <n v="1"/>
    <n v="0.12520867941912001"/>
    <n v="1.6684553332990001E-2"/>
    <n v="47.173091042677498"/>
    <m/>
    <n v="-1"/>
    <n v="-1"/>
    <n v="-1"/>
    <n v="-1"/>
    <n v="0"/>
    <m/>
    <m/>
    <s v="North IRL B"/>
    <n v="-1"/>
    <m/>
    <m/>
    <n v="579"/>
    <x v="0"/>
    <m/>
    <x v="0"/>
    <n v="132.71029999999999"/>
    <n v="75.021187625769599"/>
    <n v="48.186009338884297"/>
    <n v="3.8258792399999998E-2"/>
  </r>
  <r>
    <n v="550000"/>
    <n v="930000"/>
    <n v="930000"/>
    <x v="1"/>
    <x v="1"/>
    <s v="IR8-11"/>
    <s v="62-304.520 (6), F.A.C."/>
    <n v="0.36"/>
    <n v="0.48"/>
    <s v="Town of Indialantic"/>
    <n v="2.7843282386580001E-2"/>
    <n v="3961.7892866278598"/>
    <n v="10.515532524886501"/>
    <n v="1.4012364322522199"/>
    <n v="0.29278694153569002"/>
    <n v="3.9015021673560003E-2"/>
    <n v="110.30921786371"/>
    <n v="1430"/>
    <s v="Professional Services"/>
    <n v="1430"/>
    <s v="Town of Indialantic              Brevard County"/>
    <s v="Town of Indialantic"/>
    <m/>
    <m/>
    <m/>
    <n v="0"/>
    <n v="1"/>
    <n v="0.29278694153569002"/>
    <n v="3.9015021673560003E-2"/>
    <n v="110.309217863711"/>
    <m/>
    <n v="-1"/>
    <n v="-1"/>
    <n v="-1"/>
    <n v="-1"/>
    <n v="0"/>
    <m/>
    <m/>
    <s v="North IRL B"/>
    <n v="-1"/>
    <m/>
    <m/>
    <n v="579"/>
    <x v="0"/>
    <m/>
    <x v="0"/>
    <n v="132.71029999999999"/>
    <n v="62.511238596159998"/>
    <n v="112.677766146832"/>
    <n v="8.9464085900000004E-2"/>
  </r>
  <r>
    <n v="550000"/>
    <n v="930000"/>
    <n v="930000"/>
    <x v="1"/>
    <x v="1"/>
    <s v="IR8-11"/>
    <s v="62-304.520 (6), F.A.C."/>
    <n v="0.36"/>
    <n v="0.48"/>
    <s v="Town of Indialantic"/>
    <n v="0.22248348556089001"/>
    <n v="3961.7892866278598"/>
    <n v="10.515532524886501"/>
    <n v="1.4012364322522199"/>
    <n v="2.3395323286656602"/>
    <n v="0.31175196554237999"/>
    <n v="881.43268954676205"/>
    <n v="1410"/>
    <s v="Retail Sales and Services"/>
    <n v="1410"/>
    <s v="Town of Indialantic              Brevard County"/>
    <s v="Town of Indialantic"/>
    <m/>
    <m/>
    <m/>
    <n v="0"/>
    <n v="1"/>
    <n v="2.3395323286656602"/>
    <n v="0.31175196554237999"/>
    <n v="881.43268954676205"/>
    <m/>
    <n v="-1"/>
    <n v="-1"/>
    <n v="-1"/>
    <n v="-1"/>
    <n v="0"/>
    <m/>
    <m/>
    <s v="North IRL B"/>
    <n v="-1"/>
    <m/>
    <m/>
    <n v="579"/>
    <x v="0"/>
    <m/>
    <x v="0"/>
    <n v="132.71029999999999"/>
    <n v="118.63970841710101"/>
    <n v="900.35872242002802"/>
    <n v="0.71486836139999999"/>
  </r>
  <r>
    <n v="550000"/>
    <n v="930000"/>
    <n v="930000"/>
    <x v="1"/>
    <x v="1"/>
    <s v="IR8-11"/>
    <s v="62-304.520 (6), F.A.C."/>
    <n v="0.36"/>
    <n v="0.48"/>
    <s v="Town of Indialantic"/>
    <n v="6.9996208842950006E-2"/>
    <n v="3961.7892866278598"/>
    <n v="10.515532524886501"/>
    <n v="1.4012364322522199"/>
    <n v="0.73604741070683999"/>
    <n v="9.8081237950279995E-2"/>
    <n v="277.310230298585"/>
    <n v="1430"/>
    <s v="Professional Services"/>
    <n v="1430"/>
    <s v="Town of Indialantic              Brevard County"/>
    <s v="Town of Indialantic"/>
    <m/>
    <m/>
    <m/>
    <n v="0"/>
    <n v="1"/>
    <n v="0.73604741070683999"/>
    <n v="9.8081237950279995E-2"/>
    <n v="277.31023029858602"/>
    <m/>
    <n v="-1"/>
    <n v="-1"/>
    <n v="-1"/>
    <n v="-1"/>
    <n v="0"/>
    <m/>
    <m/>
    <s v="North IRL B"/>
    <n v="-1"/>
    <m/>
    <m/>
    <n v="579"/>
    <x v="0"/>
    <m/>
    <x v="0"/>
    <n v="132.71029999999999"/>
    <n v="70.014177827514303"/>
    <n v="283.26460729976498"/>
    <n v="0.22490691830000001"/>
  </r>
  <r>
    <n v="550000"/>
    <n v="930000"/>
    <n v="930000"/>
    <x v="1"/>
    <x v="1"/>
    <s v="IR8-11"/>
    <s v="62-304.520 (6), F.A.C."/>
    <n v="0.36"/>
    <n v="0.48"/>
    <s v="Town of Indialantic"/>
    <n v="0.12608093666361"/>
    <n v="3961.7892866278598"/>
    <n v="10.515532524886501"/>
    <n v="1.4012364322522199"/>
    <n v="1.3258081902544201"/>
    <n v="0.17666920186554"/>
    <n v="499.50610412192299"/>
    <n v="1410"/>
    <s v="Retail Sales and Services"/>
    <n v="1410"/>
    <s v="Town of Indialantic              Brevard County"/>
    <s v="Town of Indialantic"/>
    <m/>
    <m/>
    <m/>
    <n v="0"/>
    <n v="1"/>
    <n v="1.3258081902544201"/>
    <n v="0.17666920186554"/>
    <n v="499.50610412192299"/>
    <m/>
    <n v="-1"/>
    <n v="-1"/>
    <n v="-1"/>
    <n v="-1"/>
    <n v="0"/>
    <m/>
    <m/>
    <s v="North IRL B"/>
    <n v="-1"/>
    <m/>
    <m/>
    <n v="579"/>
    <x v="0"/>
    <m/>
    <x v="0"/>
    <n v="132.71029999999999"/>
    <n v="95.122834911639202"/>
    <n v="510.23144827936699"/>
    <n v="0.4051144397"/>
  </r>
  <r>
    <n v="550000"/>
    <n v="930000"/>
    <n v="930000"/>
    <x v="1"/>
    <x v="1"/>
    <s v="IR8-11"/>
    <s v="62-304.520 (6), F.A.C."/>
    <n v="0.36"/>
    <n v="0.48"/>
    <s v="Town of Indialantic"/>
    <n v="6.8696026536509996E-2"/>
    <n v="3859.34190677066"/>
    <n v="8.2325758041758501"/>
    <n v="1.11622366341335"/>
    <n v="0.56554524590751998"/>
    <n v="7.6680130402520003E-2"/>
    <n v="265.121454040998"/>
    <n v="1400"/>
    <s v="Commercial and Services"/>
    <n v="1400"/>
    <s v="Town of Indialantic              Brevard County"/>
    <s v="Town of Indialantic"/>
    <m/>
    <m/>
    <m/>
    <n v="0"/>
    <n v="1"/>
    <n v="0.56554524590751998"/>
    <n v="7.6680130402520003E-2"/>
    <n v="266.67272817422997"/>
    <m/>
    <n v="-1"/>
    <n v="-1"/>
    <n v="-1"/>
    <n v="-1"/>
    <n v="0"/>
    <m/>
    <m/>
    <s v="North IRL B"/>
    <n v="-1"/>
    <m/>
    <m/>
    <n v="579"/>
    <x v="0"/>
    <m/>
    <x v="0"/>
    <n v="132.71029999999999"/>
    <n v="89.445817291889199"/>
    <n v="278.00295618265301"/>
    <n v="0.21627958489999999"/>
  </r>
  <r>
    <n v="550000"/>
    <n v="930000"/>
    <n v="930000"/>
    <x v="1"/>
    <x v="1"/>
    <s v="IR8-11"/>
    <s v="62-304.520 (6), F.A.C."/>
    <n v="0.36"/>
    <n v="0.48"/>
    <s v="Town of Indialantic"/>
    <n v="5.6202774296200001E-3"/>
    <n v="3859.34190677066"/>
    <n v="8.2325758041758501"/>
    <n v="1.11622366341335"/>
    <n v="4.6269359979870001E-2"/>
    <n v="6.2734866618900003E-3"/>
    <n v="21.690572211825199"/>
    <n v="1700"/>
    <s v="Institutional (Educational,religious,health and military facilities)"/>
    <n v="1700"/>
    <s v="Town of Indialantic              Brevard County"/>
    <s v="Town of Indialantic"/>
    <m/>
    <m/>
    <m/>
    <n v="0"/>
    <n v="1"/>
    <n v="4.6269359979870001E-2"/>
    <n v="6.2734866618900003E-3"/>
    <n v="197.76029447884099"/>
    <m/>
    <n v="-1"/>
    <n v="-1"/>
    <n v="-1"/>
    <n v="-1"/>
    <n v="0"/>
    <m/>
    <m/>
    <s v="North IRL B"/>
    <n v="-1"/>
    <m/>
    <m/>
    <n v="579"/>
    <x v="0"/>
    <m/>
    <x v="0"/>
    <n v="132.71029999999999"/>
    <n v="64.597868450525993"/>
    <n v="22.7444558117441"/>
    <n v="0.16038953319999999"/>
  </r>
  <r>
    <n v="550000"/>
    <n v="930000"/>
    <n v="930000"/>
    <x v="1"/>
    <x v="1"/>
    <s v="IR8-11"/>
    <s v="62-304.520 (6), F.A.C."/>
    <n v="0.36"/>
    <n v="0.48"/>
    <s v="Town of Indialantic"/>
    <n v="4.8983057506999999E-4"/>
    <n v="3859.34190677066"/>
    <n v="8.2325758041758501"/>
    <n v="1.11622366341335"/>
    <n v="4.03256734048E-3"/>
    <n v="5.4676047894999997E-4"/>
    <n v="1.8904236655929401"/>
    <n v="1410"/>
    <s v="Retail Sales and Services"/>
    <n v="1410"/>
    <s v="Town of Indialantic              Brevard County"/>
    <s v="Town of Indialantic"/>
    <m/>
    <m/>
    <m/>
    <n v="0"/>
    <n v="1"/>
    <n v="4.03256734048E-3"/>
    <n v="5.4676047894999997E-4"/>
    <n v="1.8904236655926001"/>
    <m/>
    <n v="-1"/>
    <n v="-1"/>
    <n v="-1"/>
    <n v="-1"/>
    <n v="0"/>
    <m/>
    <m/>
    <s v="North IRL B"/>
    <n v="-1"/>
    <m/>
    <m/>
    <n v="579"/>
    <x v="0"/>
    <m/>
    <x v="0"/>
    <n v="132.71029999999999"/>
    <n v="7.5306294490745502"/>
    <n v="1.98227400861764"/>
    <n v="1.5331902999999999E-3"/>
  </r>
  <r>
    <n v="550000"/>
    <n v="930000"/>
    <n v="930000"/>
    <x v="1"/>
    <x v="1"/>
    <s v="IR8-11"/>
    <s v="62-304.520 (6), F.A.C."/>
    <n v="0.36"/>
    <n v="0.48"/>
    <s v="Town of Indialantic"/>
    <n v="0.409345711763"/>
    <n v="3850.5067674417901"/>
    <n v="9.5673754974343002"/>
    <n v="1.40605771460804"/>
    <n v="3.9163641327012102"/>
    <n v="0.57556369596609003"/>
    <n v="1576.1884333667399"/>
    <n v="1200"/>
    <s v="Residential, Medium Density-Two-five dwellingunits per acre"/>
    <n v="1200"/>
    <s v="Town of Indialantic              Brevard County"/>
    <s v="Town of Indialantic"/>
    <m/>
    <m/>
    <m/>
    <n v="0"/>
    <n v="1"/>
    <n v="3.9163641327012102"/>
    <n v="0.57556369596609003"/>
    <n v="1576.1884333667399"/>
    <m/>
    <n v="-1"/>
    <n v="-1"/>
    <n v="-1"/>
    <n v="-1"/>
    <n v="0"/>
    <m/>
    <m/>
    <s v="North IRL B"/>
    <n v="-1"/>
    <m/>
    <m/>
    <n v="579"/>
    <x v="0"/>
    <m/>
    <x v="0"/>
    <n v="132.71029999999999"/>
    <n v="218.493732241169"/>
    <n v="1656.5633226300299"/>
    <n v="1.2783361178999999"/>
  </r>
  <r>
    <n v="550000"/>
    <n v="930000"/>
    <n v="930000"/>
    <x v="1"/>
    <x v="1"/>
    <s v="IR8-11"/>
    <s v="62-304.520 (6), F.A.C."/>
    <n v="0.36"/>
    <n v="0.48"/>
    <s v="Town of Indialantic"/>
    <n v="5.4457600788019998E-2"/>
    <n v="3850.5067674417901"/>
    <n v="9.5673754974343002"/>
    <n v="1.40605771460804"/>
    <n v="0.52101631542840998"/>
    <n v="7.6570529707039994E-2"/>
    <n v="209.689360372934"/>
    <n v="1210"/>
    <s v="Fixed Single Family Units"/>
    <n v="1210"/>
    <s v="Town of Indialantic              Brevard County"/>
    <s v="Town of Indialantic"/>
    <m/>
    <m/>
    <m/>
    <n v="0"/>
    <n v="1"/>
    <n v="0.52101631542840998"/>
    <n v="7.6570529707039994E-2"/>
    <n v="209.689360372934"/>
    <m/>
    <n v="-1"/>
    <n v="-1"/>
    <n v="-1"/>
    <n v="-1"/>
    <n v="0"/>
    <m/>
    <m/>
    <s v="North IRL B"/>
    <n v="-1"/>
    <m/>
    <m/>
    <n v="579"/>
    <x v="0"/>
    <m/>
    <x v="0"/>
    <n v="132.71029999999999"/>
    <n v="73.005498013928502"/>
    <n v="220.38209149751501"/>
    <n v="0.17006436359999999"/>
  </r>
  <r>
    <n v="550000"/>
    <n v="930000"/>
    <n v="930000"/>
    <x v="1"/>
    <x v="1"/>
    <s v="IR8-11"/>
    <s v="62-304.520 (6), F.A.C."/>
    <n v="0.36"/>
    <n v="0.48"/>
    <s v="Town of Indialantic"/>
    <n v="5.2963697419399998E-2"/>
    <n v="3850.5067674417901"/>
    <n v="9.5673754974343002"/>
    <n v="1.40605771460804"/>
    <n v="0.50672358094392"/>
    <n v="7.4470015350710003E-2"/>
    <n v="203.93707534215099"/>
    <n v="1210"/>
    <s v="Fixed Single Family Units"/>
    <n v="1210"/>
    <s v="Town of Indialantic              Brevard County"/>
    <s v="Town of Indialantic"/>
    <m/>
    <m/>
    <m/>
    <n v="0"/>
    <n v="1"/>
    <n v="0.50672358094392"/>
    <n v="7.4470015350710003E-2"/>
    <n v="203.93707534215"/>
    <m/>
    <n v="-1"/>
    <n v="-1"/>
    <n v="-1"/>
    <n v="-1"/>
    <n v="0"/>
    <m/>
    <m/>
    <s v="North IRL B"/>
    <n v="-1"/>
    <m/>
    <m/>
    <n v="579"/>
    <x v="0"/>
    <m/>
    <x v="0"/>
    <n v="132.71029999999999"/>
    <n v="61.325731477803998"/>
    <n v="214.336479055761"/>
    <n v="0.16539908789999999"/>
  </r>
  <r>
    <n v="550000"/>
    <n v="930000"/>
    <n v="930000"/>
    <x v="1"/>
    <x v="1"/>
    <s v="IR8-11"/>
    <s v="62-304.520 (6), F.A.C."/>
    <n v="0.36"/>
    <n v="0.48"/>
    <s v="Town of Indialantic"/>
    <n v="7.5619657292179995E-2"/>
    <n v="3850.5067674417901"/>
    <n v="9.5673754974343002"/>
    <n v="1.40605771460804"/>
    <n v="0.72348165630161998"/>
    <n v="0.10632560251169"/>
    <n v="291.17400215518398"/>
    <n v="1210"/>
    <s v="Fixed Single Family Units"/>
    <n v="1210"/>
    <s v="Town of Indialantic              Brevard County"/>
    <s v="Town of Indialantic"/>
    <m/>
    <m/>
    <m/>
    <n v="0"/>
    <n v="1"/>
    <n v="0.72348165630161998"/>
    <n v="0.10632560251169"/>
    <n v="291.17400215518398"/>
    <m/>
    <n v="-1"/>
    <n v="-1"/>
    <n v="-1"/>
    <n v="-1"/>
    <n v="0"/>
    <m/>
    <m/>
    <s v="North IRL B"/>
    <n v="-1"/>
    <m/>
    <m/>
    <n v="579"/>
    <x v="0"/>
    <m/>
    <x v="0"/>
    <n v="132.71029999999999"/>
    <n v="74.207323942927701"/>
    <n v="306.021895772562"/>
    <n v="0.23615085329999999"/>
  </r>
  <r>
    <n v="550000"/>
    <n v="930000"/>
    <n v="930000"/>
    <x v="1"/>
    <x v="1"/>
    <s v="IR8-11"/>
    <s v="62-304.520 (6), F.A.C."/>
    <n v="0.36"/>
    <n v="0.48"/>
    <s v="Town of Indialantic"/>
    <n v="2.537678656638E-2"/>
    <n v="3850.5067674417901"/>
    <n v="9.5673754974343002"/>
    <n v="1.40605771460804"/>
    <n v="0.24278924599886001"/>
    <n v="3.5681226523619998E-2"/>
    <n v="97.713488409795403"/>
    <n v="1210"/>
    <s v="Fixed Single Family Units"/>
    <n v="1210"/>
    <s v="Town of Indialantic              Brevard County"/>
    <s v="Town of Indialantic"/>
    <m/>
    <m/>
    <m/>
    <n v="0"/>
    <n v="1"/>
    <n v="0.24278924599886001"/>
    <n v="3.5681226523619998E-2"/>
    <n v="97.713488409795801"/>
    <m/>
    <n v="-1"/>
    <n v="-1"/>
    <n v="-1"/>
    <n v="-1"/>
    <n v="0"/>
    <m/>
    <m/>
    <s v="North IRL B"/>
    <n v="-1"/>
    <m/>
    <m/>
    <n v="579"/>
    <x v="0"/>
    <m/>
    <x v="0"/>
    <n v="132.71029999999999"/>
    <n v="51.788935543920203"/>
    <n v="102.696211696053"/>
    <n v="7.9248571300000001E-2"/>
  </r>
  <r>
    <n v="550000"/>
    <n v="930000"/>
    <n v="930000"/>
    <x v="1"/>
    <x v="1"/>
    <s v="IR8-11"/>
    <s v="62-304.520 (6), F.A.C."/>
    <n v="0.36"/>
    <n v="0.48"/>
    <s v="Town of Indialantic"/>
    <n v="0.22298188632327001"/>
    <n v="3847.42469214621"/>
    <n v="9.5601531226732099"/>
    <n v="1.40501113799566"/>
    <n v="2.13174097683306"/>
    <n v="0.31329203385547999"/>
    <n v="857.90601534152404"/>
    <n v="1200"/>
    <s v="Residential, Medium Density-Two-five dwellingunits per acre"/>
    <n v="1200"/>
    <s v="Town of Indialantic              Brevard County"/>
    <s v="Town of Indialantic"/>
    <m/>
    <m/>
    <m/>
    <n v="0"/>
    <n v="1"/>
    <n v="2.13174097683306"/>
    <n v="0.31329203385547999"/>
    <n v="857.90601534152404"/>
    <m/>
    <n v="-1"/>
    <n v="-1"/>
    <n v="-1"/>
    <n v="-1"/>
    <n v="0"/>
    <m/>
    <m/>
    <s v="North IRL B"/>
    <n v="-1"/>
    <m/>
    <m/>
    <n v="579"/>
    <x v="0"/>
    <m/>
    <x v="0"/>
    <n v="132.71029999999999"/>
    <n v="149.53020459404999"/>
    <n v="902.37567874622596"/>
    <n v="0.69578752259999999"/>
  </r>
  <r>
    <n v="550000"/>
    <n v="930000"/>
    <n v="930000"/>
    <x v="1"/>
    <x v="1"/>
    <s v="IR8-11"/>
    <s v="62-304.520 (6), F.A.C."/>
    <n v="0.36"/>
    <n v="0.48"/>
    <s v="Town of Indialantic"/>
    <n v="0.20263447551329"/>
    <n v="3847.42469214621"/>
    <n v="9.5601531226732099"/>
    <n v="1.40501113799566"/>
    <n v="1.9372166138397"/>
    <n v="0.28470369503809001"/>
    <n v="779.62088456996105"/>
    <n v="1210"/>
    <s v="Fixed Single Family Units"/>
    <n v="1210"/>
    <s v="Town of Indialantic              Brevard County"/>
    <s v="Town of Indialantic"/>
    <m/>
    <m/>
    <m/>
    <n v="0"/>
    <n v="1"/>
    <n v="1.9372166138397"/>
    <n v="0.28470369503809001"/>
    <n v="779.62088456996105"/>
    <m/>
    <n v="-1"/>
    <n v="-1"/>
    <n v="-1"/>
    <n v="-1"/>
    <n v="0"/>
    <m/>
    <m/>
    <s v="North IRL B"/>
    <n v="-1"/>
    <m/>
    <m/>
    <n v="579"/>
    <x v="0"/>
    <m/>
    <x v="0"/>
    <n v="132.71029999999999"/>
    <n v="113.12786806904199"/>
    <n v="820.03262863064697"/>
    <n v="0.63229593230000003"/>
  </r>
  <r>
    <n v="550000"/>
    <n v="930000"/>
    <n v="930000"/>
    <x v="1"/>
    <x v="1"/>
    <s v="IR8-11"/>
    <s v="62-304.520 (6), F.A.C."/>
    <n v="0.36"/>
    <n v="0.48"/>
    <s v="Town of Indialantic"/>
    <n v="2.682686201985E-2"/>
    <n v="3847.42469214621"/>
    <n v="9.5601531226732099"/>
    <n v="1.40501113799566"/>
    <n v="0.25646890871061001"/>
    <n v="3.7692039935360001E-2"/>
    <n v="103.214331347978"/>
    <n v="1210"/>
    <s v="Fixed Single Family Units"/>
    <n v="1210"/>
    <s v="Town of Indialantic              Brevard County"/>
    <s v="Town of Indialantic"/>
    <m/>
    <m/>
    <m/>
    <n v="0"/>
    <n v="1"/>
    <n v="0.25646890871061001"/>
    <n v="3.7692039935360001E-2"/>
    <n v="103.214331347978"/>
    <m/>
    <n v="-1"/>
    <n v="-1"/>
    <n v="-1"/>
    <n v="-1"/>
    <n v="0"/>
    <m/>
    <m/>
    <s v="North IRL B"/>
    <n v="-1"/>
    <m/>
    <m/>
    <n v="579"/>
    <x v="0"/>
    <m/>
    <x v="0"/>
    <n v="132.71029999999999"/>
    <n v="43.439920110551597"/>
    <n v="108.564458857877"/>
    <n v="8.3709919999999993E-2"/>
  </r>
  <r>
    <n v="550000"/>
    <n v="930000"/>
    <n v="930000"/>
    <x v="1"/>
    <x v="1"/>
    <s v="IR8-11"/>
    <s v="62-304.520 (6), F.A.C."/>
    <n v="0.36"/>
    <n v="0.48"/>
    <s v="Town of Indialantic"/>
    <n v="1.278126580542E-2"/>
    <n v="3847.42469214621"/>
    <n v="9.5601531226732099"/>
    <n v="1.40501113799566"/>
    <n v="0.12219085820147001"/>
    <n v="1.7957820814299998E-2"/>
    <n v="49.174957656687802"/>
    <n v="1210"/>
    <s v="Fixed Single Family Units"/>
    <n v="1210"/>
    <s v="Town of Indialantic              Brevard County"/>
    <s v="Town of Indialantic"/>
    <m/>
    <m/>
    <m/>
    <n v="0"/>
    <n v="1"/>
    <n v="0.12219085820147001"/>
    <n v="1.7957820814299998E-2"/>
    <n v="49.174957656688498"/>
    <m/>
    <n v="-1"/>
    <n v="-1"/>
    <n v="-1"/>
    <n v="-1"/>
    <n v="0"/>
    <m/>
    <m/>
    <s v="North IRL B"/>
    <n v="-1"/>
    <m/>
    <m/>
    <n v="579"/>
    <x v="0"/>
    <m/>
    <x v="0"/>
    <n v="132.71029999999999"/>
    <n v="41.099183241976803"/>
    <n v="51.723947611098403"/>
    <n v="3.9882366299999999E-2"/>
  </r>
  <r>
    <n v="550000"/>
    <n v="930000"/>
    <n v="930000"/>
    <x v="1"/>
    <x v="1"/>
    <s v="IR8-11"/>
    <s v="62-304.520 (6), F.A.C."/>
    <n v="0.36"/>
    <n v="0.48"/>
    <s v="Town of Indialantic"/>
    <n v="0.13679937864875999"/>
    <n v="3847.42469214621"/>
    <n v="9.5601531226732099"/>
    <n v="1.40501113799566"/>
    <n v="1.30782300696873"/>
    <n v="0.19220465067239001"/>
    <n v="526.32530728351401"/>
    <n v="1210"/>
    <s v="Fixed Single Family Units"/>
    <n v="1210"/>
    <s v="Town of Indialantic              Brevard County"/>
    <s v="Town of Indialantic"/>
    <m/>
    <m/>
    <m/>
    <n v="0"/>
    <n v="1"/>
    <n v="1.30782300696873"/>
    <n v="0.19220465067239001"/>
    <n v="526.32530728351401"/>
    <m/>
    <n v="-1"/>
    <n v="-1"/>
    <n v="-1"/>
    <n v="-1"/>
    <n v="0"/>
    <m/>
    <m/>
    <s v="North IRL B"/>
    <n v="-1"/>
    <m/>
    <m/>
    <n v="579"/>
    <x v="0"/>
    <m/>
    <x v="0"/>
    <n v="132.71029999999999"/>
    <n v="95.234069293222703"/>
    <n v="553.60744406508002"/>
    <n v="0.42686561820000002"/>
  </r>
  <r>
    <n v="550000"/>
    <n v="930000"/>
    <n v="930000"/>
    <x v="1"/>
    <x v="1"/>
    <s v="IR8-11"/>
    <s v="62-304.520 (6), F.A.C."/>
    <n v="0.36"/>
    <n v="0.48"/>
    <s v="Town of Indialantic"/>
    <n v="1.5739585150169998E-2"/>
    <n v="3847.42469214621"/>
    <n v="9.5601531226732099"/>
    <n v="1.40501113799566"/>
    <n v="0.15047284412298001"/>
    <n v="2.2114292443419999E-2"/>
    <n v="60.556868550905797"/>
    <n v="1210"/>
    <s v="Fixed Single Family Units"/>
    <n v="1210"/>
    <s v="Town of Indialantic              Brevard County"/>
    <s v="Town of Indialantic"/>
    <m/>
    <m/>
    <m/>
    <n v="0"/>
    <n v="1"/>
    <n v="0.15047284412298001"/>
    <n v="2.2114292443419999E-2"/>
    <n v="60.5568685509039"/>
    <m/>
    <n v="-1"/>
    <n v="-1"/>
    <n v="-1"/>
    <n v="-1"/>
    <n v="0"/>
    <m/>
    <m/>
    <s v="North IRL B"/>
    <n v="-1"/>
    <m/>
    <m/>
    <n v="579"/>
    <x v="0"/>
    <m/>
    <x v="0"/>
    <n v="132.71029999999999"/>
    <n v="45.242444192665701"/>
    <n v="63.695841250879297"/>
    <n v="4.9113437599999997E-2"/>
  </r>
  <r>
    <n v="550000"/>
    <n v="930000"/>
    <n v="930000"/>
    <x v="1"/>
    <x v="1"/>
    <s v="IR8-11"/>
    <s v="62-304.520 (6), F.A.C."/>
    <n v="0.36"/>
    <n v="0.48"/>
    <s v="Town of Indialantic"/>
    <n v="1.867247387014E-2"/>
    <n v="3860.0828661586402"/>
    <n v="9.5896964692179107"/>
    <n v="1.40928788505986"/>
    <n v="0.17906335674408999"/>
    <n v="2.6314891209289999E-2"/>
    <n v="72.077296454941703"/>
    <n v="1200"/>
    <s v="Residential, Medium Density-Two-five dwellingunits per acre"/>
    <n v="1200"/>
    <s v="Town of Indialantic              Brevard County"/>
    <s v="Town of Indialantic"/>
    <m/>
    <m/>
    <m/>
    <n v="0"/>
    <n v="1"/>
    <n v="0.17906335674408999"/>
    <n v="2.6314891209289999E-2"/>
    <n v="528.45285373371996"/>
    <m/>
    <n v="-1"/>
    <n v="-1"/>
    <n v="-1"/>
    <n v="-1"/>
    <n v="0"/>
    <m/>
    <m/>
    <s v="North IRL B"/>
    <n v="-1"/>
    <m/>
    <m/>
    <n v="579"/>
    <x v="0"/>
    <m/>
    <x v="0"/>
    <n v="132.71029999999999"/>
    <n v="103.044711180902"/>
    <n v="75.564820803491401"/>
    <n v="0.42859112220000001"/>
  </r>
  <r>
    <n v="550000"/>
    <n v="930000"/>
    <n v="930000"/>
    <x v="1"/>
    <x v="1"/>
    <s v="IR8-11"/>
    <s v="62-304.520 (6), F.A.C."/>
    <n v="0.36"/>
    <n v="0.48"/>
    <s v="Town of Indialantic"/>
    <n v="0.20281358541982"/>
    <n v="3855.97594257736"/>
    <n v="9.5802544286466293"/>
    <n v="1.4079262369760399"/>
    <n v="1.94300574990796"/>
    <n v="0.28554656812774998"/>
    <n v="782.04430620669598"/>
    <n v="1200"/>
    <s v="Residential, Medium Density-Two-five dwellingunits per acre"/>
    <n v="1200"/>
    <s v="Town of Indialantic              Brevard County"/>
    <s v="Town of Indialantic"/>
    <m/>
    <m/>
    <m/>
    <n v="0"/>
    <n v="1"/>
    <n v="1.94300574990796"/>
    <n v="0.28554656812774998"/>
    <n v="782.04430620669598"/>
    <m/>
    <n v="-1"/>
    <n v="-1"/>
    <n v="-1"/>
    <n v="-1"/>
    <n v="0"/>
    <m/>
    <m/>
    <s v="North IRL B"/>
    <n v="-1"/>
    <m/>
    <m/>
    <n v="579"/>
    <x v="0"/>
    <m/>
    <x v="0"/>
    <n v="132.71029999999999"/>
    <n v="136.91608105643101"/>
    <n v="820.75746070618004"/>
    <n v="0.63426139999999998"/>
  </r>
  <r>
    <n v="550000"/>
    <n v="930000"/>
    <n v="930000"/>
    <x v="1"/>
    <x v="1"/>
    <s v="IR8-11"/>
    <s v="62-304.520 (6), F.A.C."/>
    <n v="0.36"/>
    <n v="0.48"/>
    <s v="Town of Indialantic"/>
    <n v="1.87660994611E-2"/>
    <n v="3855.97594257736"/>
    <n v="9.5802544286466293"/>
    <n v="1.4079262369760399"/>
    <n v="0.17978400747063999"/>
    <n v="2.642128379698E-2"/>
    <n v="72.3616280580232"/>
    <n v="1200"/>
    <s v="Residential, Medium Density-Two-five dwellingunits per acre"/>
    <n v="1200"/>
    <s v="Town of Indialantic              Brevard County"/>
    <s v="Town of Indialantic"/>
    <m/>
    <m/>
    <m/>
    <n v="0"/>
    <n v="1"/>
    <n v="0.17978400747063999"/>
    <n v="2.642128379698E-2"/>
    <n v="883.49665033445501"/>
    <m/>
    <n v="-1"/>
    <n v="-1"/>
    <n v="-1"/>
    <n v="-1"/>
    <n v="0"/>
    <m/>
    <m/>
    <s v="North IRL B"/>
    <n v="-1"/>
    <m/>
    <m/>
    <n v="579"/>
    <x v="0"/>
    <m/>
    <x v="0"/>
    <n v="132.71029999999999"/>
    <n v="66.081522574732205"/>
    <n v="75.943710127558504"/>
    <n v="0.71654229550000004"/>
  </r>
  <r>
    <n v="550000"/>
    <n v="930000"/>
    <n v="930000"/>
    <x v="1"/>
    <x v="1"/>
    <s v="IR8-11"/>
    <s v="62-304.520 (6), F.A.C."/>
    <n v="0.36"/>
    <n v="0.48"/>
    <s v="Town of Indialantic"/>
    <n v="8.8911930841999998E-3"/>
    <n v="3855.97594257736"/>
    <n v="9.5802544286466293"/>
    <n v="1.4079262369760399"/>
    <n v="8.5179891920930006E-2"/>
    <n v="1.251814402127E-2"/>
    <n v="34.284226633516198"/>
    <n v="1210"/>
    <s v="Fixed Single Family Units"/>
    <n v="1210"/>
    <s v="Town of Indialantic              Brevard County"/>
    <s v="Town of Indialantic"/>
    <m/>
    <m/>
    <m/>
    <n v="0"/>
    <n v="1"/>
    <n v="8.5179891920930006E-2"/>
    <n v="1.251814402127E-2"/>
    <n v="459.789698814259"/>
    <m/>
    <n v="-1"/>
    <n v="-1"/>
    <n v="-1"/>
    <n v="-1"/>
    <n v="0"/>
    <m/>
    <m/>
    <s v="North IRL B"/>
    <n v="-1"/>
    <m/>
    <m/>
    <n v="579"/>
    <x v="0"/>
    <m/>
    <x v="0"/>
    <n v="132.71029999999999"/>
    <n v="45.692843861925603"/>
    <n v="35.981381835626301"/>
    <n v="0.37290324320000001"/>
  </r>
  <r>
    <n v="550000"/>
    <n v="930000"/>
    <n v="930000"/>
    <x v="1"/>
    <x v="1"/>
    <s v="IR8-11"/>
    <s v="62-304.520 (6), F.A.C."/>
    <n v="0.36"/>
    <n v="0.48"/>
    <s v="Town of Indialantic"/>
    <n v="2.871182047938E-2"/>
    <n v="3855.97594257736"/>
    <n v="9.5802544286466293"/>
    <n v="1.4079262369760399"/>
    <n v="0.27506654530213998"/>
    <n v="4.0424125364270001E-2"/>
    <n v="110.712089036112"/>
    <n v="1210"/>
    <s v="Fixed Single Family Units"/>
    <n v="1210"/>
    <s v="Town of Indialantic              Brevard County"/>
    <s v="Town of Indialantic"/>
    <m/>
    <m/>
    <m/>
    <n v="0"/>
    <n v="1"/>
    <n v="0.27506654530213998"/>
    <n v="4.0424125364270001E-2"/>
    <n v="110.712089036112"/>
    <m/>
    <n v="-1"/>
    <n v="-1"/>
    <n v="-1"/>
    <n v="-1"/>
    <n v="0"/>
    <m/>
    <m/>
    <s v="North IRL B"/>
    <n v="-1"/>
    <m/>
    <m/>
    <n v="579"/>
    <x v="0"/>
    <m/>
    <x v="0"/>
    <n v="132.71029999999999"/>
    <n v="49.545093472499197"/>
    <n v="116.19261510579901"/>
    <n v="8.9790826500000004E-2"/>
  </r>
  <r>
    <n v="550000"/>
    <n v="930000"/>
    <n v="930000"/>
    <x v="1"/>
    <x v="1"/>
    <s v="IR8-11"/>
    <s v="62-304.520 (6), F.A.C."/>
    <n v="0.36"/>
    <n v="0.48"/>
    <s v="Town of Indialantic"/>
    <n v="2.34925582065E-3"/>
    <n v="3855.97594257736"/>
    <n v="9.5802544286466293"/>
    <n v="1.4079262369760399"/>
    <n v="2.2506468479839999E-2"/>
    <n v="3.30757890726E-3"/>
    <n v="9.0586739274016495"/>
    <n v="1210"/>
    <s v="Fixed Single Family Units"/>
    <n v="1210"/>
    <s v="Town of Indialantic              Brevard County"/>
    <s v="Town of Indialantic"/>
    <m/>
    <m/>
    <m/>
    <n v="0"/>
    <n v="1"/>
    <n v="2.2506468479839999E-2"/>
    <n v="3.30757890726E-3"/>
    <n v="146.03827159915301"/>
    <m/>
    <n v="-1"/>
    <n v="-1"/>
    <n v="-1"/>
    <n v="-1"/>
    <n v="0"/>
    <m/>
    <m/>
    <s v="North IRL B"/>
    <n v="-1"/>
    <m/>
    <m/>
    <n v="579"/>
    <x v="0"/>
    <m/>
    <x v="0"/>
    <n v="132.71029999999999"/>
    <n v="12.633273843069199"/>
    <n v="9.5071010056743805"/>
    <n v="0.1184414206"/>
  </r>
  <r>
    <n v="550000"/>
    <n v="930000"/>
    <n v="930000"/>
    <x v="1"/>
    <x v="1"/>
    <s v="IR8-11"/>
    <s v="62-304.520 (6), F.A.C."/>
    <n v="0.36"/>
    <n v="0.48"/>
    <s v="Town of Indialantic"/>
    <n v="5.5110287018090003E-2"/>
    <n v="3881.2000222951301"/>
    <n v="10.8387127678669"/>
    <n v="1.9795152677293399"/>
    <n v="0.59732457154379004"/>
    <n v="0.10909165456125"/>
    <n v="213.894047203306"/>
    <n v="1200"/>
    <s v="Residential, Medium Density-Two-five dwellingunits per acre"/>
    <n v="1200"/>
    <s v="Town of Indialantic              Brevard County"/>
    <s v="Town of Indialantic"/>
    <m/>
    <m/>
    <m/>
    <n v="0"/>
    <n v="1"/>
    <n v="0.59732457154379004"/>
    <n v="0.10909165456125"/>
    <n v="215.90772528028199"/>
    <m/>
    <n v="-1"/>
    <n v="-1"/>
    <n v="-1"/>
    <n v="-1"/>
    <n v="0"/>
    <m/>
    <m/>
    <s v="North IRL B"/>
    <n v="-1"/>
    <m/>
    <m/>
    <n v="579"/>
    <x v="0"/>
    <m/>
    <x v="0"/>
    <n v="132.71029999999999"/>
    <n v="70.314285737697205"/>
    <n v="223.02341895946799"/>
    <n v="0.1751076442"/>
  </r>
  <r>
    <n v="550000"/>
    <n v="930000"/>
    <n v="930000"/>
    <x v="1"/>
    <x v="1"/>
    <s v="IR8-11"/>
    <s v="62-304.520 (6), F.A.C."/>
    <n v="0.36"/>
    <n v="0.48"/>
    <s v="Town of Indialantic"/>
    <n v="5.18745670687E-3"/>
    <n v="3881.2000222951301"/>
    <n v="10.8387127678669"/>
    <n v="1.9795152677293399"/>
    <n v="5.6225353241519997E-2"/>
    <n v="1.026864975193E-2"/>
    <n v="20.1335570863627"/>
    <n v="1410"/>
    <s v="Retail Sales and Services"/>
    <n v="1410"/>
    <s v="Town of Indialantic              Brevard County"/>
    <s v="Town of Indialantic"/>
    <m/>
    <m/>
    <m/>
    <n v="0"/>
    <n v="1"/>
    <n v="5.6225353241519997E-2"/>
    <n v="1.026864975193E-2"/>
    <n v="30.773220723835099"/>
    <m/>
    <n v="-1"/>
    <n v="-1"/>
    <n v="-1"/>
    <n v="-1"/>
    <n v="0"/>
    <m/>
    <m/>
    <s v="North IRL B"/>
    <n v="-1"/>
    <m/>
    <m/>
    <n v="579"/>
    <x v="0"/>
    <m/>
    <x v="0"/>
    <n v="132.71029999999999"/>
    <n v="40.942289305885801"/>
    <n v="20.992892490121601"/>
    <n v="2.4958005500000002E-2"/>
  </r>
  <r>
    <n v="550000"/>
    <n v="930000"/>
    <n v="930000"/>
    <x v="1"/>
    <x v="1"/>
    <s v="IR8-11"/>
    <s v="62-304.520 (6), F.A.C."/>
    <n v="0.36"/>
    <n v="0.48"/>
    <s v="Town of Indialantic"/>
    <n v="8.8292665079999999E-5"/>
    <n v="3881.2000222951301"/>
    <n v="10.8387127678669"/>
    <n v="1.9795152677293399"/>
    <n v="9.5697883639999997E-4"/>
    <n v="1.7477667856999999E-4"/>
    <n v="0.34268149371192003"/>
    <n v="1430"/>
    <s v="Professional Services"/>
    <n v="1430"/>
    <s v="Town of Indialantic              Brevard County"/>
    <s v="Town of Indialantic"/>
    <m/>
    <m/>
    <m/>
    <n v="0"/>
    <n v="1"/>
    <n v="9.5697883639999997E-4"/>
    <n v="1.7477667856999999E-4"/>
    <n v="4.3087587190602701"/>
    <m/>
    <n v="-1"/>
    <n v="-1"/>
    <n v="-1"/>
    <n v="-1"/>
    <n v="0"/>
    <m/>
    <m/>
    <s v="North IRL B"/>
    <n v="-1"/>
    <m/>
    <m/>
    <n v="579"/>
    <x v="0"/>
    <m/>
    <x v="0"/>
    <n v="132.71029999999999"/>
    <n v="6.9749887277499596"/>
    <n v="0.35730773876673999"/>
    <n v="3.4945326000000001E-3"/>
  </r>
  <r>
    <n v="550000"/>
    <n v="930000"/>
    <n v="930000"/>
    <x v="1"/>
    <x v="1"/>
    <s v="IR8-11"/>
    <s v="62-304.520 (6), F.A.C."/>
    <n v="0.36"/>
    <n v="0.48"/>
    <s v="Town of Indialantic"/>
    <n v="0.22726647485340001"/>
    <n v="3881.2000222951301"/>
    <n v="10.8387127678669"/>
    <n v="1.9795152677293399"/>
    <n v="2.4632760427017399"/>
    <n v="0.44987745681534003"/>
    <n v="882.06664726798397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2.4632760427017399"/>
    <n v="0.44987745681534003"/>
    <n v="893.85153730034904"/>
    <m/>
    <n v="-1"/>
    <n v="-1"/>
    <n v="-1"/>
    <n v="-1"/>
    <n v="0"/>
    <m/>
    <m/>
    <s v="North IRL B"/>
    <n v="-1"/>
    <m/>
    <m/>
    <n v="579"/>
    <x v="0"/>
    <m/>
    <x v="0"/>
    <n v="132.71029999999999"/>
    <n v="120.77205931257799"/>
    <n v="919.71479335672302"/>
    <n v="0.72494041949999999"/>
  </r>
  <r>
    <n v="550000"/>
    <n v="930000"/>
    <n v="930000"/>
    <x v="1"/>
    <x v="1"/>
    <s v="IR8-11"/>
    <s v="62-304.520 (6), F.A.C."/>
    <n v="0.36"/>
    <n v="0.48"/>
    <s v="Town of Indialantic"/>
    <n v="3.5628294316650003E-2"/>
    <n v="3881.2000222951301"/>
    <n v="10.8387127678669"/>
    <n v="1.9795152677293399"/>
    <n v="0.38616484850728999"/>
    <n v="7.0526752562979994E-2"/>
    <n v="138.280536696154"/>
    <n v="1210"/>
    <s v="Fixed Single Family Units"/>
    <n v="1210"/>
    <s v="Town of Indialantic              Brevard County"/>
    <s v="Town of Indialantic"/>
    <m/>
    <m/>
    <m/>
    <n v="0"/>
    <n v="1"/>
    <n v="0.38616484850728999"/>
    <n v="7.0526752562979994E-2"/>
    <n v="138.28053669615301"/>
    <m/>
    <n v="-1"/>
    <n v="-1"/>
    <n v="-1"/>
    <n v="-1"/>
    <n v="0"/>
    <m/>
    <m/>
    <s v="North IRL B"/>
    <n v="-1"/>
    <m/>
    <m/>
    <n v="579"/>
    <x v="0"/>
    <m/>
    <x v="0"/>
    <n v="132.71029999999999"/>
    <n v="70.171663130990794"/>
    <n v="144.182591674527"/>
    <n v="0.11214966480000001"/>
  </r>
  <r>
    <n v="550000"/>
    <n v="930000"/>
    <n v="930000"/>
    <x v="1"/>
    <x v="1"/>
    <s v="IR8-11"/>
    <s v="62-304.520 (6), F.A.C."/>
    <n v="0.36"/>
    <n v="0.48"/>
    <s v="Town of Indialantic"/>
    <n v="1.433028082312E-2"/>
    <n v="3881.2000222951301"/>
    <n v="10.8387127678669"/>
    <n v="1.9795152677293399"/>
    <n v="0.15532179772471"/>
    <n v="2.836700968022E-2"/>
    <n v="55.618686250204398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15532179772471"/>
    <n v="2.836700968022E-2"/>
    <n v="55.618686250204"/>
    <m/>
    <n v="-1"/>
    <n v="-1"/>
    <n v="-1"/>
    <n v="-1"/>
    <n v="0"/>
    <m/>
    <m/>
    <s v="North IRL B"/>
    <n v="-1"/>
    <m/>
    <m/>
    <n v="579"/>
    <x v="0"/>
    <m/>
    <x v="0"/>
    <n v="132.71029999999999"/>
    <n v="32.573253093086798"/>
    <n v="57.992588983854503"/>
    <n v="4.5108423600000003E-2"/>
  </r>
  <r>
    <n v="550000"/>
    <n v="930000"/>
    <n v="930000"/>
    <x v="1"/>
    <x v="1"/>
    <s v="IR8-11"/>
    <s v="62-304.520 (6), F.A.C."/>
    <n v="0.36"/>
    <n v="0.48"/>
    <s v="Town of Indialantic"/>
    <n v="0.10070870063853"/>
    <n v="3881.2000222951301"/>
    <n v="10.8387127678669"/>
    <n v="1.9795152677293399"/>
    <n v="1.0915526794461501"/>
    <n v="0.19935441050715999"/>
    <n v="390.87061116358802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1.0915526794461501"/>
    <n v="0.19935441050715999"/>
    <n v="390.87061116358802"/>
    <m/>
    <n v="-1"/>
    <n v="-1"/>
    <n v="-1"/>
    <n v="-1"/>
    <n v="0"/>
    <m/>
    <m/>
    <s v="North IRL B"/>
    <n v="-1"/>
    <m/>
    <m/>
    <n v="579"/>
    <x v="0"/>
    <m/>
    <x v="0"/>
    <n v="132.71029999999999"/>
    <n v="89.885380432289693"/>
    <n v="407.55365197060399"/>
    <n v="0.31700779489999997"/>
  </r>
  <r>
    <n v="550000"/>
    <n v="930000"/>
    <n v="930000"/>
    <x v="1"/>
    <x v="1"/>
    <s v="IR8-11"/>
    <s v="62-304.520 (6), F.A.C."/>
    <n v="0.36"/>
    <n v="0.48"/>
    <s v="Town of Indialantic"/>
    <n v="0.22357105960508999"/>
    <n v="3855.3464398563201"/>
    <n v="9.5785915898830503"/>
    <n v="1.4076784951582999"/>
    <n v="2.1414958712746199"/>
    <n v="0.31471617274585001"/>
    <n v="861.94388870341697"/>
    <n v="1200"/>
    <s v="Residential, Medium Density-Two-five dwellingunits per acre"/>
    <n v="1200"/>
    <s v="Town of Indialantic              Brevard County"/>
    <s v="Town of Indialantic"/>
    <m/>
    <m/>
    <m/>
    <n v="0"/>
    <n v="1"/>
    <n v="2.1414958712746199"/>
    <n v="0.31471617274585001"/>
    <n v="861.94388870341697"/>
    <m/>
    <n v="-1"/>
    <n v="-1"/>
    <n v="-1"/>
    <n v="-1"/>
    <n v="0"/>
    <m/>
    <m/>
    <s v="North IRL B"/>
    <n v="-1"/>
    <m/>
    <m/>
    <n v="579"/>
    <x v="0"/>
    <m/>
    <x v="0"/>
    <n v="132.71029999999999"/>
    <n v="142.646290914839"/>
    <n v="904.75997842565801"/>
    <n v="0.69906235900000002"/>
  </r>
  <r>
    <n v="550000"/>
    <n v="930000"/>
    <n v="930000"/>
    <x v="1"/>
    <x v="1"/>
    <s v="IR8-11"/>
    <s v="62-304.520 (6), F.A.C."/>
    <n v="0.36"/>
    <n v="0.48"/>
    <s v="Town of Indialantic"/>
    <n v="0.12595056941534"/>
    <n v="3855.3464398563201"/>
    <n v="9.5785915898830503"/>
    <n v="1.4076784951582999"/>
    <n v="1.20642906494281"/>
    <n v="0.17729790801892001"/>
    <n v="485.58307939333099"/>
    <n v="1210"/>
    <s v="Fixed Single Family Units"/>
    <n v="1210"/>
    <s v="Town of Indialantic              Brevard County"/>
    <s v="Town of Indialantic"/>
    <m/>
    <m/>
    <m/>
    <n v="0"/>
    <n v="1"/>
    <n v="1.20642906494281"/>
    <n v="0.17729790801892001"/>
    <n v="485.58307939333099"/>
    <m/>
    <n v="-1"/>
    <n v="-1"/>
    <n v="-1"/>
    <n v="-1"/>
    <n v="0"/>
    <m/>
    <m/>
    <s v="North IRL B"/>
    <n v="-1"/>
    <m/>
    <m/>
    <n v="579"/>
    <x v="0"/>
    <m/>
    <x v="0"/>
    <n v="132.71029999999999"/>
    <n v="96.935332022034004"/>
    <n v="509.70387074343"/>
    <n v="0.3938224488"/>
  </r>
  <r>
    <n v="550000"/>
    <n v="930000"/>
    <n v="930000"/>
    <x v="1"/>
    <x v="1"/>
    <s v="IR8-11"/>
    <s v="62-304.520 (6), F.A.C."/>
    <n v="0.36"/>
    <n v="0.48"/>
    <s v="Town of Indialantic"/>
    <n v="3.752055096529E-2"/>
    <n v="3855.3464398563201"/>
    <n v="9.5785915898830503"/>
    <n v="1.4076784951582999"/>
    <n v="0.35939403392392999"/>
    <n v="5.2816872720329998E-2"/>
    <n v="144.65472258548999"/>
    <n v="1210"/>
    <s v="Fixed Single Family Units"/>
    <n v="1210"/>
    <s v="Town of Indialantic              Brevard County"/>
    <s v="Town of Indialantic"/>
    <m/>
    <m/>
    <m/>
    <n v="0"/>
    <n v="1"/>
    <n v="0.35939403392392999"/>
    <n v="5.2816872720329998E-2"/>
    <n v="144.65472258548999"/>
    <m/>
    <n v="-1"/>
    <n v="-1"/>
    <n v="-1"/>
    <n v="-1"/>
    <n v="0"/>
    <m/>
    <m/>
    <s v="North IRL B"/>
    <n v="-1"/>
    <m/>
    <m/>
    <n v="579"/>
    <x v="0"/>
    <m/>
    <x v="0"/>
    <n v="132.71029999999999"/>
    <n v="59.773473521069"/>
    <n v="151.84028264588201"/>
    <n v="0.1173193208"/>
  </r>
  <r>
    <n v="550000"/>
    <n v="930000"/>
    <n v="930000"/>
    <x v="1"/>
    <x v="1"/>
    <s v="IR8-11"/>
    <s v="62-304.520 (6), F.A.C."/>
    <n v="0.36"/>
    <n v="0.48"/>
    <s v="Town of Indialantic"/>
    <n v="0.14807631983124001"/>
    <n v="3855.3464398563201"/>
    <n v="9.5785915898830503"/>
    <n v="1.4076784951582999"/>
    <n v="1.41836259179643"/>
    <n v="0.20844385106863"/>
    <n v="570.88551248843203"/>
    <n v="1210"/>
    <s v="Fixed Single Family Units"/>
    <n v="1210"/>
    <s v="Town of Indialantic              Brevard County"/>
    <s v="Town of Indialantic"/>
    <m/>
    <m/>
    <m/>
    <n v="0"/>
    <n v="1"/>
    <n v="1.41836259179643"/>
    <n v="0.20844385106863"/>
    <n v="570.88551248843203"/>
    <m/>
    <n v="-1"/>
    <n v="-1"/>
    <n v="-1"/>
    <n v="-1"/>
    <n v="0"/>
    <m/>
    <m/>
    <s v="North IRL B"/>
    <n v="-1"/>
    <m/>
    <m/>
    <n v="579"/>
    <x v="0"/>
    <m/>
    <x v="0"/>
    <n v="132.71029999999999"/>
    <n v="100.04968954171601"/>
    <n v="599.24360591444599"/>
    <n v="0.4630052818"/>
  </r>
  <r>
    <n v="550000"/>
    <n v="930000"/>
    <n v="930000"/>
    <x v="1"/>
    <x v="1"/>
    <s v="IR8-11"/>
    <s v="62-304.520 (6), F.A.C."/>
    <n v="0.36"/>
    <n v="0.48"/>
    <s v="Town of Indialantic"/>
    <n v="4.5853186375879998E-2"/>
    <n v="3855.3464398563201"/>
    <n v="9.5785915898830503"/>
    <n v="1.4076784951582999"/>
    <n v="0.43920894538938998"/>
    <n v="6.4546544395809993E-2"/>
    <n v="176.779918850336"/>
    <n v="1210"/>
    <s v="Fixed Single Family Units"/>
    <n v="1210"/>
    <s v="Town of Indialantic              Brevard County"/>
    <s v="Town of Indialantic"/>
    <m/>
    <m/>
    <m/>
    <n v="0"/>
    <n v="1"/>
    <n v="0.43920894538938998"/>
    <n v="6.4546544395809993E-2"/>
    <n v="176.779918850337"/>
    <m/>
    <n v="-1"/>
    <n v="-1"/>
    <n v="-1"/>
    <n v="-1"/>
    <n v="0"/>
    <m/>
    <m/>
    <s v="North IRL B"/>
    <n v="-1"/>
    <m/>
    <m/>
    <n v="579"/>
    <x v="0"/>
    <m/>
    <x v="0"/>
    <n v="132.71029999999999"/>
    <n v="57.236357240507203"/>
    <n v="185.56126177275499"/>
    <n v="0.14337381900000001"/>
  </r>
  <r>
    <n v="550000"/>
    <n v="930000"/>
    <n v="930000"/>
    <x v="1"/>
    <x v="1"/>
    <s v="IR8-11"/>
    <s v="62-304.520 (6), F.A.C."/>
    <n v="0.36"/>
    <n v="0.48"/>
    <s v="Town of Indialantic"/>
    <n v="1.1389840891680001E-2"/>
    <n v="3855.3464398563201"/>
    <n v="9.5785915898830503"/>
    <n v="1.4076784951582999"/>
    <n v="0.10909863417519"/>
    <n v="1.603323408649E-2"/>
    <n v="43.911782532283901"/>
    <n v="1210"/>
    <s v="Fixed Single Family Units"/>
    <n v="1210"/>
    <s v="Town of Indialantic              Brevard County"/>
    <s v="Town of Indialantic"/>
    <m/>
    <m/>
    <m/>
    <n v="0"/>
    <n v="1"/>
    <n v="0.10909863417519"/>
    <n v="1.603323408649E-2"/>
    <n v="43.911782532284199"/>
    <m/>
    <n v="-1"/>
    <n v="-1"/>
    <n v="-1"/>
    <n v="-1"/>
    <n v="0"/>
    <m/>
    <m/>
    <s v="North IRL B"/>
    <n v="-1"/>
    <m/>
    <m/>
    <n v="579"/>
    <x v="0"/>
    <m/>
    <x v="0"/>
    <n v="132.71029999999999"/>
    <n v="39.204856403116501"/>
    <n v="46.093050762626"/>
    <n v="3.5613773299999998E-2"/>
  </r>
  <r>
    <n v="550000"/>
    <n v="930000"/>
    <n v="930000"/>
    <x v="1"/>
    <x v="1"/>
    <s v="IR8-11"/>
    <s v="62-304.520 (6), F.A.C."/>
    <n v="0.36"/>
    <n v="0.48"/>
    <s v="Town of Indialantic"/>
    <n v="2.5401926537330002E-2"/>
    <n v="3855.3464398563201"/>
    <n v="9.5785915898830503"/>
    <n v="1.4076784951582999"/>
    <n v="0.24331467989732"/>
    <n v="3.5757745722190003E-2"/>
    <n v="97.933227041198705"/>
    <n v="1210"/>
    <s v="Fixed Single Family Units"/>
    <n v="1210"/>
    <s v="Town of Indialantic              Brevard County"/>
    <s v="Town of Indialantic"/>
    <m/>
    <m/>
    <m/>
    <n v="0"/>
    <n v="1"/>
    <n v="0.24331467989732"/>
    <n v="3.5757745722190003E-2"/>
    <n v="97.9332270411971"/>
    <m/>
    <n v="-1"/>
    <n v="-1"/>
    <n v="-1"/>
    <n v="-1"/>
    <n v="0"/>
    <m/>
    <m/>
    <s v="North IRL B"/>
    <n v="-1"/>
    <m/>
    <m/>
    <n v="579"/>
    <x v="0"/>
    <m/>
    <x v="0"/>
    <n v="132.71029999999999"/>
    <n v="41.959079214541099"/>
    <n v="102.797949548937"/>
    <n v="7.9426785900000005E-2"/>
  </r>
  <r>
    <n v="550000"/>
    <n v="930000"/>
    <n v="930000"/>
    <x v="1"/>
    <x v="1"/>
    <s v="IR8-11"/>
    <s v="62-304.520 (6), F.A.C."/>
    <n v="0.36"/>
    <n v="0.48"/>
    <s v="Town of Indialantic"/>
    <n v="0.21425866755045"/>
    <n v="3857.30001316065"/>
    <n v="9.6346490327835408"/>
    <n v="1.4333328511486401"/>
    <n v="2.0643070640805101"/>
    <n v="0.30710398684340001"/>
    <n v="826.45996116216497"/>
    <n v="1200"/>
    <s v="Residential, Medium Density-Two-five dwellingunits per acre"/>
    <n v="1200"/>
    <s v="Town of Indialantic              Brevard County"/>
    <s v="Town of Indialantic"/>
    <m/>
    <m/>
    <m/>
    <n v="0"/>
    <n v="1"/>
    <n v="2.0643070640805101"/>
    <n v="0.30710398684340001"/>
    <n v="826.45996116216497"/>
    <m/>
    <n v="-1"/>
    <n v="-1"/>
    <n v="-1"/>
    <n v="-1"/>
    <n v="0"/>
    <m/>
    <m/>
    <s v="North IRL B"/>
    <n v="-1"/>
    <m/>
    <m/>
    <n v="579"/>
    <x v="0"/>
    <m/>
    <x v="0"/>
    <n v="132.71029999999999"/>
    <n v="166.94818438078201"/>
    <n v="867.07406483143598"/>
    <n v="0.67028382900000005"/>
  </r>
  <r>
    <n v="550000"/>
    <n v="930000"/>
    <n v="930000"/>
    <x v="1"/>
    <x v="1"/>
    <s v="IR8-11"/>
    <s v="62-304.520 (6), F.A.C."/>
    <n v="0.36"/>
    <n v="0.48"/>
    <s v="Town of Indialantic"/>
    <n v="3.2351104718319999E-2"/>
    <n v="3857.30001316065"/>
    <n v="9.6346490327835408"/>
    <n v="1.4333328511486401"/>
    <n v="0.31169153978389003"/>
    <n v="4.6369901163720001E-2"/>
    <n v="124.78791665576"/>
    <n v="1210"/>
    <s v="Fixed Single Family Units"/>
    <n v="1210"/>
    <s v="Town of Indialantic              Brevard County"/>
    <s v="Town of Indialantic"/>
    <m/>
    <m/>
    <m/>
    <n v="0"/>
    <n v="1"/>
    <n v="0.31169153978389003"/>
    <n v="4.6369901163720001E-2"/>
    <n v="124.78791665575901"/>
    <m/>
    <n v="-1"/>
    <n v="-1"/>
    <n v="-1"/>
    <n v="-1"/>
    <n v="0"/>
    <m/>
    <m/>
    <s v="North IRL B"/>
    <n v="-1"/>
    <m/>
    <m/>
    <n v="579"/>
    <x v="0"/>
    <m/>
    <x v="0"/>
    <n v="132.71029999999999"/>
    <n v="64.814444385312399"/>
    <n v="130.920275901091"/>
    <n v="0.1012067451"/>
  </r>
  <r>
    <n v="550000"/>
    <n v="930000"/>
    <n v="930000"/>
    <x v="1"/>
    <x v="1"/>
    <s v="IR8-11"/>
    <s v="62-304.520 (6), F.A.C."/>
    <n v="0.36"/>
    <n v="0.48"/>
    <s v="Town of Indialantic"/>
    <n v="0.11626504638479"/>
    <n v="3857.30001316065"/>
    <n v="9.6346490327835408"/>
    <n v="1.4333328511486401"/>
    <n v="1.12017291669782"/>
    <n v="0.16664651042365"/>
    <n v="448.46916495020503"/>
    <n v="1210"/>
    <s v="Fixed Single Family Units"/>
    <n v="1210"/>
    <s v="Town of Indialantic              Brevard County"/>
    <s v="Town of Indialantic"/>
    <m/>
    <m/>
    <m/>
    <n v="0"/>
    <n v="1"/>
    <n v="1.12017291669782"/>
    <n v="0.16664651042365"/>
    <n v="448.46916495020503"/>
    <m/>
    <n v="-1"/>
    <n v="-1"/>
    <n v="-1"/>
    <n v="-1"/>
    <n v="0"/>
    <m/>
    <m/>
    <s v="North IRL B"/>
    <n v="-1"/>
    <m/>
    <m/>
    <n v="579"/>
    <x v="0"/>
    <m/>
    <x v="0"/>
    <n v="132.71029999999999"/>
    <n v="88.278491417339595"/>
    <n v="470.507949662952"/>
    <n v="0.3637219505"/>
  </r>
  <r>
    <n v="550000"/>
    <n v="930000"/>
    <n v="930000"/>
    <x v="1"/>
    <x v="1"/>
    <s v="IR8-11"/>
    <s v="62-304.520 (6), F.A.C."/>
    <n v="0.36"/>
    <n v="0.48"/>
    <s v="Town of Indialantic"/>
    <n v="2.1276180405909999E-2"/>
    <n v="3857.30001316065"/>
    <n v="9.6346490327835408"/>
    <n v="1.4333328511486401"/>
    <n v="0.20498853096917999"/>
    <n v="3.0495848322759998E-2"/>
    <n v="82.068610959748199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20498853096917999"/>
    <n v="3.0495848322759998E-2"/>
    <n v="82.068610959749705"/>
    <m/>
    <n v="-1"/>
    <n v="-1"/>
    <n v="-1"/>
    <n v="-1"/>
    <n v="0"/>
    <m/>
    <m/>
    <s v="North IRL B"/>
    <n v="-1"/>
    <m/>
    <m/>
    <n v="579"/>
    <x v="0"/>
    <m/>
    <x v="0"/>
    <n v="132.71029999999999"/>
    <n v="38.2662318059119"/>
    <n v="86.101647319823797"/>
    <n v="6.6560106199999997E-2"/>
  </r>
  <r>
    <n v="550000"/>
    <n v="930000"/>
    <n v="930000"/>
    <x v="1"/>
    <x v="1"/>
    <s v="IR8-11"/>
    <s v="62-304.520 (6), F.A.C."/>
    <n v="0.36"/>
    <n v="0.48"/>
    <s v="Town of Indialantic"/>
    <n v="0.23361245476951001"/>
    <n v="3857.30001316065"/>
    <n v="9.6346490327835408"/>
    <n v="1.4333328511486401"/>
    <n v="2.25077401139125"/>
    <n v="0.33484440585860997"/>
    <n v="901.11332485692299"/>
    <n v="1210"/>
    <s v="Fixed Single Family Units"/>
    <n v="1210"/>
    <s v="Town of Indialantic              Brevard County"/>
    <s v="Town of Indialantic"/>
    <m/>
    <m/>
    <m/>
    <n v="0"/>
    <n v="1"/>
    <n v="2.25077401139125"/>
    <n v="0.33484440585860997"/>
    <n v="901.11332485692299"/>
    <m/>
    <n v="-1"/>
    <n v="-1"/>
    <n v="-1"/>
    <n v="-1"/>
    <n v="0"/>
    <m/>
    <m/>
    <s v="North IRL B"/>
    <n v="-1"/>
    <m/>
    <m/>
    <n v="579"/>
    <x v="0"/>
    <m/>
    <x v="0"/>
    <n v="132.71029999999999"/>
    <n v="121.27118103164"/>
    <n v="945.39606293662098"/>
    <n v="0.73082994720000005"/>
  </r>
  <r>
    <n v="550000"/>
    <n v="930000"/>
    <n v="930000"/>
    <x v="1"/>
    <x v="1"/>
    <s v="IR8-11"/>
    <s v="62-304.520 (6), F.A.C."/>
    <n v="0.36"/>
    <n v="0.48"/>
    <s v="Town of Indialantic"/>
    <n v="1.91463865357E-3"/>
    <n v="3899.5039424204701"/>
    <n v="11.496176881285599"/>
    <n v="1.90419862321484"/>
    <n v="2.2011024625260001E-2"/>
    <n v="3.64585228809E-3"/>
    <n v="7.4661409779341303"/>
    <n v="1200"/>
    <s v="Residential, Medium Density-Two-five dwellingunits per acre"/>
    <n v="1200"/>
    <s v="Town of Indialantic              Brevard County"/>
    <s v="Town of Indialantic"/>
    <m/>
    <m/>
    <m/>
    <n v="0"/>
    <n v="1"/>
    <n v="2.2011024625260001E-2"/>
    <n v="3.64585228809E-3"/>
    <n v="7.4661409779339003"/>
    <m/>
    <n v="-1"/>
    <n v="-1"/>
    <n v="-1"/>
    <n v="-1"/>
    <n v="0"/>
    <m/>
    <m/>
    <s v="North IRL B"/>
    <n v="-1"/>
    <m/>
    <m/>
    <n v="579"/>
    <x v="0"/>
    <m/>
    <x v="0"/>
    <n v="132.71029999999999"/>
    <n v="18.513833598535498"/>
    <n v="7.7482677318031197"/>
    <n v="6.0552643999999996E-3"/>
  </r>
  <r>
    <n v="550000"/>
    <n v="930000"/>
    <n v="930000"/>
    <x v="1"/>
    <x v="1"/>
    <s v="IR8-11"/>
    <s v="62-304.520 (6), F.A.C."/>
    <n v="0.36"/>
    <n v="0.48"/>
    <s v="Town of Indialantic"/>
    <n v="5.2692190940359998E-2"/>
    <n v="3899.5039424204701"/>
    <n v="11.496176881285599"/>
    <n v="1.90419862321484"/>
    <n v="0.60575874731293999"/>
    <n v="0.10033639744282"/>
    <n v="205.47340630673699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60575874731293999"/>
    <n v="0.10033639744282"/>
    <n v="205.47340630673699"/>
    <m/>
    <n v="-1"/>
    <n v="-1"/>
    <n v="-1"/>
    <n v="-1"/>
    <n v="0"/>
    <m/>
    <m/>
    <s v="North IRL B"/>
    <n v="-1"/>
    <m/>
    <m/>
    <n v="579"/>
    <x v="0"/>
    <m/>
    <x v="0"/>
    <n v="132.71029999999999"/>
    <n v="60.686745976862703"/>
    <n v="213.23773131735501"/>
    <n v="0.1666450984"/>
  </r>
  <r>
    <n v="550000"/>
    <n v="930000"/>
    <n v="930000"/>
    <x v="1"/>
    <x v="1"/>
    <s v="IR8-11"/>
    <s v="62-304.520 (6), F.A.C."/>
    <n v="0.36"/>
    <n v="0.48"/>
    <s v="Town of Indialantic"/>
    <n v="0.26048297374585"/>
    <n v="3899.5039424204701"/>
    <n v="11.496176881285599"/>
    <n v="1.90419862321484"/>
    <n v="2.9945583407455798"/>
    <n v="0.49601131997775"/>
    <n v="1015.75438305535"/>
    <n v="1430"/>
    <s v="Professional Services"/>
    <n v="1430"/>
    <s v="Town of Indialantic              Brevard County"/>
    <s v="Town of Indialantic"/>
    <m/>
    <m/>
    <m/>
    <n v="0"/>
    <n v="1"/>
    <n v="2.9945583407455798"/>
    <n v="0.49601131997775"/>
    <n v="1015.75438305535"/>
    <m/>
    <n v="-1"/>
    <n v="-1"/>
    <n v="-1"/>
    <n v="-1"/>
    <n v="0"/>
    <m/>
    <m/>
    <s v="North IRL B"/>
    <n v="-1"/>
    <m/>
    <m/>
    <n v="579"/>
    <x v="0"/>
    <m/>
    <x v="0"/>
    <n v="132.71029999999999"/>
    <n v="132.51920398119901"/>
    <n v="1054.13719522924"/>
    <n v="0.82380728550000004"/>
  </r>
  <r>
    <n v="550000"/>
    <n v="930000"/>
    <n v="930000"/>
    <x v="1"/>
    <x v="1"/>
    <s v="IR8-11"/>
    <s v="62-304.520 (6), F.A.C."/>
    <n v="0.36"/>
    <n v="0.48"/>
    <s v="Town of Indialantic"/>
    <n v="0.14564104197076"/>
    <n v="3899.5039424204701"/>
    <n v="11.496176881285599"/>
    <n v="1.90419862321484"/>
    <n v="1.6743151796707101"/>
    <n v="0.27732947160430999"/>
    <n v="567.92781734323898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1.6743151796707101"/>
    <n v="0.27732947160430999"/>
    <n v="567.92781734323898"/>
    <m/>
    <n v="-1"/>
    <n v="-1"/>
    <n v="-1"/>
    <n v="-1"/>
    <n v="0"/>
    <m/>
    <m/>
    <s v="North IRL B"/>
    <n v="-1"/>
    <m/>
    <m/>
    <n v="579"/>
    <x v="0"/>
    <m/>
    <x v="0"/>
    <n v="132.71029999999999"/>
    <n v="100.03236589158701"/>
    <n v="589.38838606443596"/>
    <n v="0.4606065023"/>
  </r>
  <r>
    <n v="550000"/>
    <n v="930000"/>
    <n v="930000"/>
    <x v="1"/>
    <x v="1"/>
    <s v="IR8-11"/>
    <s v="62-304.520 (6), F.A.C."/>
    <n v="0.36"/>
    <n v="0.48"/>
    <s v="Town of Indialantic"/>
    <n v="0.15254732858118"/>
    <n v="3899.5039424204701"/>
    <n v="11.496176881285599"/>
    <n v="1.90419862321484"/>
    <n v="1.75371107213693"/>
    <n v="0.29048041305938999"/>
    <n v="594.85890920805002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1.75371107213693"/>
    <n v="0.29048041305938999"/>
    <n v="594.85890920805002"/>
    <m/>
    <n v="-1"/>
    <n v="-1"/>
    <n v="-1"/>
    <n v="-1"/>
    <n v="0"/>
    <m/>
    <m/>
    <s v="North IRL B"/>
    <n v="-1"/>
    <m/>
    <m/>
    <n v="579"/>
    <x v="0"/>
    <m/>
    <x v="0"/>
    <n v="132.71029999999999"/>
    <n v="101.307202968943"/>
    <n v="617.33713638874099"/>
    <n v="0.48244842599999999"/>
  </r>
  <r>
    <n v="550000"/>
    <n v="930000"/>
    <n v="930000"/>
    <x v="1"/>
    <x v="1"/>
    <s v="IR8-11"/>
    <s v="62-304.520 (6), F.A.C."/>
    <n v="0.36"/>
    <n v="0.48"/>
    <s v="Town of Indialantic"/>
    <n v="4.48527975314E-3"/>
    <n v="3899.5039424204701"/>
    <n v="11.496176881285599"/>
    <n v="1.90419862321484"/>
    <n v="5.156356940423E-2"/>
    <n v="8.5408635306700002E-3"/>
    <n v="17.4903660802593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5.156356940423E-2"/>
    <n v="8.5408635306700002E-3"/>
    <n v="17.490366080259101"/>
    <m/>
    <n v="-1"/>
    <n v="-1"/>
    <n v="-1"/>
    <n v="-1"/>
    <n v="0"/>
    <m/>
    <m/>
    <s v="North IRL B"/>
    <n v="-1"/>
    <m/>
    <m/>
    <n v="579"/>
    <x v="0"/>
    <m/>
    <x v="0"/>
    <n v="132.71029999999999"/>
    <n v="24.643870334538999"/>
    <n v="18.151283175287499"/>
    <n v="1.41852117E-2"/>
  </r>
  <r>
    <n v="1200000"/>
    <n v="860000"/>
    <n v="860000"/>
    <x v="1"/>
    <x v="1"/>
    <s v="IR8-11"/>
    <s v="62-304.520 (6), F.A.C."/>
    <n v="0.36"/>
    <n v="0.48"/>
    <s v="FDOT District 5"/>
    <n v="0.15093256035342001"/>
    <n v="3911.9954273757899"/>
    <n v="10.8354834760241"/>
    <n v="1.42708908192388"/>
    <n v="1.6354272637035301"/>
    <n v="0.21539420898718001"/>
    <n v="590.44748594471196"/>
    <n v="8140"/>
    <s v="Roads and Highways"/>
    <n v="8140"/>
    <s v="FDOT District 5                              Town of Indialantic              Brevard County"/>
    <s v="FDOT District 5"/>
    <m/>
    <m/>
    <m/>
    <n v="0"/>
    <n v="1"/>
    <n v="1.6354272637035301"/>
    <n v="0.21539420898718001"/>
    <n v="797.14204259266501"/>
    <m/>
    <n v="-1"/>
    <n v="-1"/>
    <n v="-1"/>
    <n v="-1"/>
    <n v="0"/>
    <m/>
    <m/>
    <s v="North IRL B"/>
    <n v="-1"/>
    <m/>
    <m/>
    <n v="579"/>
    <x v="0"/>
    <m/>
    <x v="0"/>
    <n v="132.71029999999999"/>
    <n v="125.704045269481"/>
    <n v="610.80240121552697"/>
    <n v="0.64650611729999996"/>
  </r>
  <r>
    <n v="1200000"/>
    <n v="890000"/>
    <n v="890000"/>
    <x v="1"/>
    <x v="1"/>
    <s v="IR8-11"/>
    <s v="62-304.520 (6), F.A.C."/>
    <n v="0.36"/>
    <n v="0.48"/>
    <s v="FDOT District 5"/>
    <n v="2.0402968144480001E-2"/>
    <n v="3904.0364504871"/>
    <n v="11.3321235124744"/>
    <n v="1.9142304758292099"/>
    <n v="0.23120895503437999"/>
    <n v="3.9055983419540002E-2"/>
    <n v="79.653931334196599"/>
    <n v="8140"/>
    <s v="Roads and Highways"/>
    <n v="8140"/>
    <s v="FDOT District 5                              Town of Indialantic              Brevard County"/>
    <s v="FDOT District 5"/>
    <m/>
    <m/>
    <m/>
    <n v="0"/>
    <n v="1"/>
    <n v="0.23120895503437999"/>
    <n v="3.9055983419540002E-2"/>
    <n v="79.653996685893603"/>
    <m/>
    <n v="-1"/>
    <n v="-1"/>
    <n v="-1"/>
    <n v="-1"/>
    <n v="0"/>
    <m/>
    <m/>
    <s v="North IRL B"/>
    <n v="-1"/>
    <m/>
    <m/>
    <n v="579"/>
    <x v="0"/>
    <m/>
    <x v="0"/>
    <n v="132.71029999999999"/>
    <n v="52.130374213723996"/>
    <n v="82.567882671533596"/>
    <n v="6.4601781600000005E-2"/>
  </r>
  <r>
    <n v="1200000"/>
    <n v="900000"/>
    <n v="900000"/>
    <x v="1"/>
    <x v="1"/>
    <s v="IR8-11"/>
    <s v="62-304.520 (6), F.A.C."/>
    <n v="0.36"/>
    <n v="0.48"/>
    <s v="FDOT District 5"/>
    <n v="7.9125231317900002E-2"/>
    <n v="3894.9954590770299"/>
    <n v="9.1810931633977795"/>
    <n v="1.2202056642516099"/>
    <n v="0.72645612030507001"/>
    <n v="9.6549055439320006E-2"/>
    <n v="308.19241668165603"/>
    <n v="8140"/>
    <s v="Roads and Highways"/>
    <n v="8140"/>
    <s v="FDOT District 5                              Town of Indialantic              Brevard County"/>
    <s v="FDOT District 5"/>
    <m/>
    <m/>
    <m/>
    <n v="0"/>
    <n v="1"/>
    <n v="0.72645612030507001"/>
    <n v="9.6549055439320006E-2"/>
    <n v="989.00549136048903"/>
    <m/>
    <n v="-1"/>
    <n v="-1"/>
    <n v="-1"/>
    <n v="-1"/>
    <n v="0"/>
    <m/>
    <m/>
    <s v="North IRL B"/>
    <n v="-1"/>
    <m/>
    <m/>
    <n v="579"/>
    <x v="0"/>
    <m/>
    <x v="0"/>
    <n v="132.71029999999999"/>
    <n v="119.047852082894"/>
    <n v="320.20845053274502"/>
    <n v="0.80211313169999998"/>
  </r>
  <r>
    <n v="1200000"/>
    <n v="910000"/>
    <n v="910000"/>
    <x v="1"/>
    <x v="1"/>
    <s v="IR8-11"/>
    <s v="62-304.520 (6), F.A.C."/>
    <n v="0.36"/>
    <n v="0.48"/>
    <s v="FDOT District 5"/>
    <n v="0.16005843606704001"/>
    <n v="3903.12747503729"/>
    <n v="10.290256448487099"/>
    <n v="1.4553658551809601"/>
    <n v="1.6470423538736201"/>
    <n v="0.23294358268563001"/>
    <n v="624.72847942476801"/>
    <n v="8140"/>
    <s v="Roads and Highways"/>
    <n v="8140"/>
    <s v="FDOT District 5                              Town of Indialantic              Brevard County"/>
    <s v="FDOT District 5"/>
    <m/>
    <m/>
    <m/>
    <n v="0"/>
    <n v="1"/>
    <n v="1.6470423538736201"/>
    <n v="0.23294358268563001"/>
    <n v="1162.84091004068"/>
    <m/>
    <n v="-1"/>
    <n v="-1"/>
    <n v="-1"/>
    <n v="-1"/>
    <n v="0"/>
    <m/>
    <m/>
    <s v="North IRL B"/>
    <n v="-1"/>
    <m/>
    <m/>
    <n v="579"/>
    <x v="0"/>
    <m/>
    <x v="0"/>
    <n v="132.71029999999999"/>
    <n v="131.877694803136"/>
    <n v="647.733509957205"/>
    <n v="0.94309887270000003"/>
  </r>
  <r>
    <n v="1200000"/>
    <n v="910000"/>
    <n v="910000"/>
    <x v="1"/>
    <x v="1"/>
    <s v="IR8-11"/>
    <s v="62-304.520 (6), F.A.C."/>
    <n v="0.36"/>
    <n v="0.48"/>
    <s v="FDOT District 5"/>
    <n v="0.13518492125653001"/>
    <n v="3910.3521194611099"/>
    <n v="11.107763382770701"/>
    <n v="1.463068660697"/>
    <n v="1.5016021182360799"/>
    <n v="0.19778482168921999"/>
    <n v="528.62064335467505"/>
    <n v="8140"/>
    <s v="Roads and Highways"/>
    <n v="8140"/>
    <s v="FDOT District 5                              Town of Indialantic              Brevard County"/>
    <s v="FDOT District 5"/>
    <m/>
    <m/>
    <m/>
    <n v="0"/>
    <n v="1"/>
    <n v="1.5016021182360799"/>
    <n v="0.19778482168921999"/>
    <n v="654.49615448546604"/>
    <m/>
    <n v="-1"/>
    <n v="-1"/>
    <n v="-1"/>
    <n v="-1"/>
    <n v="0"/>
    <m/>
    <m/>
    <s v="North IRL B"/>
    <n v="-1"/>
    <m/>
    <m/>
    <n v="579"/>
    <x v="0"/>
    <m/>
    <x v="0"/>
    <n v="132.71029999999999"/>
    <n v="122.178135526343"/>
    <n v="547.07396679864701"/>
    <n v="0.53081602149999996"/>
  </r>
  <r>
    <n v="1200000"/>
    <n v="910000"/>
    <n v="910000"/>
    <x v="1"/>
    <x v="1"/>
    <s v="IR8-11"/>
    <s v="62-304.520 (6), F.A.C."/>
    <n v="0.36"/>
    <n v="0.48"/>
    <s v="FDOT District 5"/>
    <n v="2.7430500461700001E-2"/>
    <n v="3894.8025330534001"/>
    <n v="10.503735582587501"/>
    <n v="1.49382829482012"/>
    <n v="0.28812272374781001"/>
    <n v="4.0976457730770001E-2"/>
    <n v="106.836382681179"/>
    <n v="8140"/>
    <s v="Roads and Highways"/>
    <n v="8140"/>
    <s v="FDOT District 5                              Town of Indialantic              Brevard County"/>
    <s v="FDOT District 5"/>
    <m/>
    <m/>
    <m/>
    <n v="0"/>
    <n v="1"/>
    <n v="0.28812272374781001"/>
    <n v="4.0976457730770001E-2"/>
    <n v="1044.3979043481099"/>
    <m/>
    <n v="-1"/>
    <n v="-1"/>
    <n v="-1"/>
    <n v="-1"/>
    <n v="0"/>
    <m/>
    <m/>
    <s v="North IRL B"/>
    <n v="-1"/>
    <m/>
    <m/>
    <n v="579"/>
    <x v="0"/>
    <m/>
    <x v="0"/>
    <n v="132.71029999999999"/>
    <n v="110.69245192226801"/>
    <n v="111.007296963103"/>
    <n v="0.8470380408"/>
  </r>
  <r>
    <n v="1200000"/>
    <n v="910000"/>
    <n v="910000"/>
    <x v="1"/>
    <x v="1"/>
    <s v="IR8-11"/>
    <s v="62-304.520 (6), F.A.C."/>
    <n v="0.36"/>
    <n v="0.48"/>
    <s v="FDOT District 5"/>
    <n v="4.7986974484400001E-2"/>
    <n v="3904.2166495630299"/>
    <n v="11.346696099940299"/>
    <n v="1.49936126234871"/>
    <n v="0.54449361623007997"/>
    <n v="7.1949810639219999E-2"/>
    <n v="187.35154474415401"/>
    <n v="8140"/>
    <s v="Roads and Highways"/>
    <n v="8140"/>
    <s v="FDOT District 5                              Town of Indialantic              Brevard County"/>
    <s v="FDOT District 5"/>
    <m/>
    <m/>
    <m/>
    <n v="0"/>
    <n v="1"/>
    <n v="0.54449361623007997"/>
    <n v="7.1949810639219999E-2"/>
    <n v="231.835234667625"/>
    <m/>
    <n v="-1"/>
    <n v="-1"/>
    <n v="-1"/>
    <n v="-1"/>
    <n v="0"/>
    <m/>
    <m/>
    <s v="North IRL B"/>
    <n v="-1"/>
    <m/>
    <m/>
    <n v="579"/>
    <x v="0"/>
    <m/>
    <x v="0"/>
    <n v="132.71029999999999"/>
    <n v="84.592133062242496"/>
    <n v="194.19639588374201"/>
    <n v="0.18802533229999999"/>
  </r>
  <r>
    <n v="1200000"/>
    <n v="920000"/>
    <n v="920000"/>
    <x v="1"/>
    <x v="1"/>
    <s v="IR8-11"/>
    <s v="62-304.520 (6), F.A.C."/>
    <n v="0.36"/>
    <n v="0.48"/>
    <s v="FDOT District 5"/>
    <n v="3.140851660078E-2"/>
    <n v="3960.1965847136798"/>
    <n v="10.097621620420799"/>
    <n v="1.3479497682689201"/>
    <n v="0.31715131629339"/>
    <n v="4.2337102673690001E-2"/>
    <n v="124.38390017333499"/>
    <n v="8140"/>
    <s v="Roads and Highways"/>
    <n v="8140"/>
    <s v="FDOT District 5                              Town of Indialantic              Brevard County"/>
    <s v="FDOT District 5"/>
    <m/>
    <m/>
    <m/>
    <n v="0"/>
    <n v="1"/>
    <n v="0.31715131629339"/>
    <n v="4.2337102673690001E-2"/>
    <n v="306.665021552106"/>
    <m/>
    <n v="-1"/>
    <n v="-1"/>
    <n v="-1"/>
    <n v="-1"/>
    <n v="0"/>
    <m/>
    <m/>
    <s v="North IRL B"/>
    <n v="-1"/>
    <m/>
    <m/>
    <n v="579"/>
    <x v="0"/>
    <m/>
    <x v="0"/>
    <n v="132.71029999999999"/>
    <n v="92.763673347471695"/>
    <n v="127.10575712392701"/>
    <n v="0.24871453490000001"/>
  </r>
  <r>
    <n v="1200000"/>
    <n v="920000"/>
    <n v="920000"/>
    <x v="1"/>
    <x v="1"/>
    <s v="IR8-11"/>
    <s v="62-304.520 (6), F.A.C."/>
    <n v="0.36"/>
    <n v="0.48"/>
    <s v="FDOT District 5"/>
    <n v="0.151511018926"/>
    <n v="3936.2372382793101"/>
    <n v="9.6334741287995698"/>
    <n v="1.2745182964826201"/>
    <n v="1.4595774810517399"/>
    <n v="0.19310356573991999"/>
    <n v="596.38331470618596"/>
    <n v="8140"/>
    <s v="Roads and Highways"/>
    <n v="8140"/>
    <s v="FDOT District 5                              Town of Indialantic              Brevard County"/>
    <s v="FDOT District 5"/>
    <m/>
    <m/>
    <m/>
    <n v="0"/>
    <n v="1"/>
    <n v="1.4595774810517399"/>
    <n v="0.19310356573991999"/>
    <n v="1190.97963268066"/>
    <m/>
    <n v="-1"/>
    <n v="-1"/>
    <n v="-1"/>
    <n v="-1"/>
    <n v="0"/>
    <m/>
    <m/>
    <s v="North IRL B"/>
    <n v="-1"/>
    <m/>
    <m/>
    <n v="579"/>
    <x v="0"/>
    <m/>
    <x v="0"/>
    <n v="132.71029999999999"/>
    <n v="130.937248167245"/>
    <n v="613.14334000507495"/>
    <n v="0.96592022119999998"/>
  </r>
  <r>
    <n v="1200000"/>
    <n v="920000"/>
    <n v="920000"/>
    <x v="1"/>
    <x v="1"/>
    <s v="IR8-11"/>
    <s v="62-304.520 (6), F.A.C."/>
    <n v="0.36"/>
    <n v="0.48"/>
    <s v="FDOT District 5"/>
    <n v="0.12489370471911999"/>
    <n v="3921.53612545943"/>
    <n v="10.344585501970601"/>
    <n v="1.36589093543385"/>
    <n v="1.29197360712487"/>
    <n v="0.1705911791686"/>
    <n v="489.77517489851601"/>
    <n v="8140"/>
    <s v="Roads and Highways"/>
    <n v="8140"/>
    <s v="FDOT District 5                              Town of Indialantic              Brevard County"/>
    <s v="FDOT District 5"/>
    <m/>
    <m/>
    <m/>
    <n v="0"/>
    <n v="1"/>
    <n v="1.29197360712487"/>
    <n v="0.1705911791686"/>
    <n v="910.87729422852203"/>
    <m/>
    <n v="-1"/>
    <n v="-1"/>
    <n v="-1"/>
    <n v="-1"/>
    <n v="0"/>
    <m/>
    <m/>
    <s v="North IRL B"/>
    <n v="-1"/>
    <m/>
    <m/>
    <n v="579"/>
    <x v="0"/>
    <m/>
    <x v="0"/>
    <n v="132.71029999999999"/>
    <n v="126.46105341276299"/>
    <n v="505.42689105992503"/>
    <n v="0.73874881930000003"/>
  </r>
  <r>
    <n v="1200000"/>
    <n v="920000"/>
    <n v="920000"/>
    <x v="1"/>
    <x v="1"/>
    <s v="IR8-11"/>
    <s v="62-304.520 (6), F.A.C."/>
    <n v="0.36"/>
    <n v="0.48"/>
    <s v="FDOT District 5"/>
    <n v="8.0765928442399996E-3"/>
    <n v="3913.2311760358898"/>
    <n v="11.885640504371599"/>
    <n v="1.5693914258915"/>
    <n v="9.5995479046879995E-2"/>
    <n v="1.267533556017E-2"/>
    <n v="31.6055749142518"/>
    <n v="8140"/>
    <s v="Roads and Highways"/>
    <n v="8140"/>
    <s v="FDOT District 5                              Town of Indialantic              Brevard County"/>
    <s v="FDOT District 5"/>
    <m/>
    <m/>
    <m/>
    <n v="0"/>
    <n v="1"/>
    <n v="9.5995479046879995E-2"/>
    <n v="1.267533556017E-2"/>
    <n v="31.605620655878901"/>
    <m/>
    <n v="-1"/>
    <n v="-1"/>
    <n v="-1"/>
    <n v="-1"/>
    <n v="0"/>
    <m/>
    <m/>
    <s v="North IRL B"/>
    <n v="-1"/>
    <m/>
    <m/>
    <n v="579"/>
    <x v="0"/>
    <m/>
    <x v="0"/>
    <n v="132.71029999999999"/>
    <n v="32.916577155752996"/>
    <n v="32.684811622845601"/>
    <n v="2.56331068E-2"/>
  </r>
  <r>
    <n v="1200000"/>
    <n v="930000"/>
    <n v="930000"/>
    <x v="1"/>
    <x v="1"/>
    <s v="IR8-11"/>
    <s v="62-304.520 (6), F.A.C."/>
    <n v="0.36"/>
    <n v="0.48"/>
    <s v="FDOT District 5"/>
    <n v="4.0249411346760001E-2"/>
    <n v="3961.7892866278598"/>
    <n v="10.515532524886501"/>
    <n v="1.4012364322522199"/>
    <n v="0.42324399412442998"/>
    <n v="5.6398941555789998E-2"/>
    <n v="159.45968666668699"/>
    <n v="8140"/>
    <s v="Roads and Highways"/>
    <n v="8140"/>
    <s v="FDOT District 5                              Town of Indialantic              Brevard County"/>
    <s v="FDOT District 5"/>
    <m/>
    <m/>
    <m/>
    <n v="0"/>
    <n v="1"/>
    <n v="0.42324399412442998"/>
    <n v="5.6398941555789998E-2"/>
    <n v="159.45965398673499"/>
    <m/>
    <n v="-1"/>
    <n v="-1"/>
    <n v="-1"/>
    <n v="-1"/>
    <n v="0"/>
    <m/>
    <m/>
    <s v="North IRL B"/>
    <n v="-1"/>
    <m/>
    <m/>
    <n v="579"/>
    <x v="0"/>
    <m/>
    <x v="0"/>
    <n v="132.71029999999999"/>
    <n v="73.587431375591294"/>
    <n v="162.88358880647101"/>
    <n v="0.12932656449999999"/>
  </r>
  <r>
    <n v="540000"/>
    <n v="730000"/>
    <n v="730000"/>
    <x v="1"/>
    <x v="1"/>
    <s v="IR8-11"/>
    <s v="62-304.520 (6), F.A.C."/>
    <n v="0.36"/>
    <n v="0.48"/>
    <s v="Town of Indialantic"/>
    <n v="0.22762809636028999"/>
    <n v="3862.9581214371001"/>
    <n v="9.5964413923971996"/>
    <n v="1.4102655355553799"/>
    <n v="2.1844196859845102"/>
    <n v="0.32101605922100002"/>
    <n v="879.31780350226802"/>
    <n v="1200"/>
    <s v="Residential, Medium Density-Two-five dwellingunits per acre"/>
    <n v="1200"/>
    <s v="Town of Indialantic              Brevard County"/>
    <s v="Town of Indialantic"/>
    <m/>
    <m/>
    <m/>
    <n v="0"/>
    <n v="1"/>
    <n v="2.1844196859845102"/>
    <n v="0.32101605922100002"/>
    <n v="1100.5255301652001"/>
    <m/>
    <n v="-1"/>
    <n v="-1"/>
    <n v="-1"/>
    <n v="-1"/>
    <n v="0"/>
    <m/>
    <m/>
    <s v="North IRL B"/>
    <n v="-1"/>
    <m/>
    <m/>
    <n v="580"/>
    <x v="1"/>
    <m/>
    <x v="0"/>
    <n v="132.71029999999999"/>
    <n v="238.54548926019501"/>
    <n v="921.17822367434599"/>
    <n v="0.89255922970000001"/>
  </r>
  <r>
    <n v="540000"/>
    <n v="730000"/>
    <n v="730000"/>
    <x v="1"/>
    <x v="1"/>
    <s v="IR8-11"/>
    <s v="62-304.520 (6), F.A.C."/>
    <n v="0.36"/>
    <n v="0.48"/>
    <s v="Town of Indialantic"/>
    <n v="2.0221970133600001E-3"/>
    <n v="3862.9581214371001"/>
    <n v="9.5964413923971996"/>
    <n v="1.4102655355553799"/>
    <n v="1.9405895122599999E-2"/>
    <n v="2.8518347540399999E-3"/>
    <n v="7.8116623759087203"/>
    <n v="1210"/>
    <s v="Fixed Single Family Units"/>
    <n v="1210"/>
    <s v="Town of Indialantic              Brevard County"/>
    <s v="Town of Indialantic"/>
    <m/>
    <m/>
    <m/>
    <n v="0"/>
    <n v="1"/>
    <n v="1.9405895122599999E-2"/>
    <n v="2.8518347540399999E-3"/>
    <n v="7.8116623759077601"/>
    <m/>
    <n v="-1"/>
    <n v="-1"/>
    <n v="-1"/>
    <n v="-1"/>
    <n v="0"/>
    <m/>
    <m/>
    <s v="North IRL B"/>
    <n v="-1"/>
    <m/>
    <m/>
    <n v="580"/>
    <x v="1"/>
    <m/>
    <x v="0"/>
    <n v="132.71029999999999"/>
    <n v="16.309727803484702"/>
    <n v="8.1835409708770595"/>
    <n v="6.3354926000000001E-3"/>
  </r>
  <r>
    <n v="540000"/>
    <n v="730000"/>
    <n v="730000"/>
    <x v="1"/>
    <x v="1"/>
    <s v="IR8-11"/>
    <s v="62-304.520 (6), F.A.C."/>
    <n v="0.36"/>
    <n v="0.48"/>
    <s v="Town of Indialantic"/>
    <n v="0.1680825807395"/>
    <n v="3862.9581214371001"/>
    <n v="9.5964413923971996"/>
    <n v="1.4102655355553799"/>
    <n v="1.6129946351495399"/>
    <n v="0.23704107074413"/>
    <n v="649.295970339782"/>
    <n v="1210"/>
    <s v="Fixed Single Family Units"/>
    <n v="1210"/>
    <s v="Town of Indialantic              Brevard County"/>
    <s v="Town of Indialantic"/>
    <m/>
    <m/>
    <m/>
    <n v="0"/>
    <n v="1"/>
    <n v="1.6129946351495399"/>
    <n v="0.23704107074413"/>
    <n v="649.295970339782"/>
    <m/>
    <n v="-1"/>
    <n v="-1"/>
    <n v="-1"/>
    <n v="-1"/>
    <n v="0"/>
    <m/>
    <m/>
    <s v="North IRL B"/>
    <n v="-1"/>
    <m/>
    <m/>
    <n v="580"/>
    <x v="1"/>
    <m/>
    <x v="0"/>
    <n v="132.71029999999999"/>
    <n v="107.46276711495599"/>
    <n v="680.20607135923603"/>
    <n v="0.52659851609999997"/>
  </r>
  <r>
    <n v="540000"/>
    <n v="730000"/>
    <n v="730000"/>
    <x v="1"/>
    <x v="1"/>
    <s v="IR8-11"/>
    <s v="62-304.520 (6), F.A.C."/>
    <n v="0.36"/>
    <n v="0.48"/>
    <s v="Town of Indialantic"/>
    <n v="0.16276676258164"/>
    <n v="3862.9581214371001"/>
    <n v="9.5964413923971996"/>
    <n v="1.4102655355553799"/>
    <n v="1.56198169774502"/>
    <n v="0.22954435560281999"/>
    <n v="628.76118741480502"/>
    <n v="1210"/>
    <s v="Fixed Single Family Units"/>
    <n v="1210"/>
    <s v="Town of Indialantic              Brevard County"/>
    <s v="Town of Indialantic"/>
    <m/>
    <m/>
    <m/>
    <n v="0"/>
    <n v="1"/>
    <n v="1.56198169774502"/>
    <n v="0.22954435560281999"/>
    <n v="628.76118741480502"/>
    <m/>
    <n v="-1"/>
    <n v="-1"/>
    <n v="-1"/>
    <n v="-1"/>
    <n v="0"/>
    <m/>
    <m/>
    <s v="North IRL B"/>
    <n v="-1"/>
    <m/>
    <m/>
    <n v="580"/>
    <x v="1"/>
    <m/>
    <x v="0"/>
    <n v="132.71029999999999"/>
    <n v="104.894975548308"/>
    <n v="658.69371850680295"/>
    <n v="0.50994419089999998"/>
  </r>
  <r>
    <n v="550000"/>
    <n v="740000"/>
    <n v="740000"/>
    <x v="1"/>
    <x v="1"/>
    <s v="IR8-11"/>
    <s v="62-304.520 (6), F.A.C."/>
    <n v="0.36"/>
    <n v="0.48"/>
    <s v="Town of Indialantic"/>
    <n v="1.245541247461E-2"/>
    <n v="3855.34643928183"/>
    <n v="9.5785915884557191"/>
    <n v="1.4076784949485399"/>
    <n v="0.11930530916008"/>
    <n v="1.753321628622E-2"/>
    <n v="48.0199301337896"/>
    <n v="1200"/>
    <s v="Residential, Medium Density-Two-five dwellingunits per acre"/>
    <n v="1200"/>
    <s v="Town of Indialantic              Brevard County"/>
    <s v="Town of Indialantic"/>
    <m/>
    <m/>
    <m/>
    <n v="0"/>
    <n v="1"/>
    <n v="0.11930530916008"/>
    <n v="1.753321628622E-2"/>
    <n v="48.019930133788002"/>
    <m/>
    <n v="-1"/>
    <n v="-1"/>
    <n v="-1"/>
    <n v="-1"/>
    <n v="0"/>
    <m/>
    <m/>
    <s v="North IRL B"/>
    <n v="-1"/>
    <m/>
    <m/>
    <n v="580"/>
    <x v="1"/>
    <m/>
    <x v="0"/>
    <n v="132.71029999999999"/>
    <n v="56.593406987259002"/>
    <n v="50.405265966531097"/>
    <n v="3.8945604299999999E-2"/>
  </r>
  <r>
    <n v="550000"/>
    <n v="740000"/>
    <n v="740000"/>
    <x v="1"/>
    <x v="1"/>
    <s v="IR8-11"/>
    <s v="62-304.520 (6), F.A.C."/>
    <n v="0.36"/>
    <n v="0.48"/>
    <s v="Town of Indialantic"/>
    <n v="0.20470014131222"/>
    <n v="3855.34643928183"/>
    <n v="9.5785915884557191"/>
    <n v="1.4076784949485399"/>
    <n v="1.96073905172896"/>
    <n v="0.28815198683813997"/>
    <n v="789.18996092857105"/>
    <n v="1210"/>
    <s v="Fixed Single Family Units"/>
    <n v="1210"/>
    <s v="Town of Indialantic              Brevard County"/>
    <s v="Town of Indialantic"/>
    <m/>
    <m/>
    <m/>
    <n v="0"/>
    <n v="1"/>
    <n v="1.96073905172896"/>
    <n v="0.28815198683813997"/>
    <n v="789.18996092857105"/>
    <m/>
    <n v="-1"/>
    <n v="-1"/>
    <n v="-1"/>
    <n v="-1"/>
    <n v="0"/>
    <m/>
    <m/>
    <s v="North IRL B"/>
    <n v="-1"/>
    <m/>
    <m/>
    <n v="580"/>
    <x v="1"/>
    <m/>
    <x v="0"/>
    <n v="132.71029999999999"/>
    <n v="118.34809948449799"/>
    <n v="828.39208153556103"/>
    <n v="0.64005674040000005"/>
  </r>
  <r>
    <n v="550000"/>
    <n v="740000"/>
    <n v="740000"/>
    <x v="1"/>
    <x v="1"/>
    <s v="IR8-11"/>
    <s v="62-304.520 (6), F.A.C."/>
    <n v="0.36"/>
    <n v="0.48"/>
    <s v="Town of Indialantic"/>
    <n v="6.7139063608239999E-2"/>
    <n v="3855.34643928183"/>
    <n v="9.5785915884557191"/>
    <n v="1.4076784949485399"/>
    <n v="0.64309766993473005"/>
    <n v="9.4510216012309994E-2"/>
    <n v="258.844349818767"/>
    <n v="1210"/>
    <s v="Fixed Single Family Units"/>
    <n v="1210"/>
    <s v="Town of Indialantic              Brevard County"/>
    <s v="Town of Indialantic"/>
    <m/>
    <m/>
    <m/>
    <n v="0"/>
    <n v="1"/>
    <n v="0.64309766993473005"/>
    <n v="9.4510216012309994E-2"/>
    <n v="258.84434981876899"/>
    <m/>
    <n v="-1"/>
    <n v="-1"/>
    <n v="-1"/>
    <n v="-1"/>
    <n v="0"/>
    <m/>
    <m/>
    <s v="North IRL B"/>
    <n v="-1"/>
    <m/>
    <m/>
    <n v="580"/>
    <x v="1"/>
    <m/>
    <x v="0"/>
    <n v="132.71029999999999"/>
    <n v="66.839048649858498"/>
    <n v="271.70215075695398"/>
    <n v="0.20993053510000001"/>
  </r>
  <r>
    <n v="550000"/>
    <n v="740000"/>
    <n v="740000"/>
    <x v="1"/>
    <x v="1"/>
    <s v="IR8-11"/>
    <s v="62-304.520 (6), F.A.C."/>
    <n v="0.36"/>
    <n v="0.48"/>
    <s v="Town of Indialantic"/>
    <n v="6.7027955762870003E-2"/>
    <n v="3855.34643928183"/>
    <n v="9.5785915884557191"/>
    <n v="1.4076784949485399"/>
    <n v="0.64203341326160002"/>
    <n v="9.4353811887749994E-2"/>
    <n v="258.41599058272101"/>
    <n v="1210"/>
    <s v="Fixed Single Family Units"/>
    <n v="1210"/>
    <s v="Town of Indialantic              Brevard County"/>
    <s v="Town of Indialantic"/>
    <m/>
    <m/>
    <m/>
    <n v="0"/>
    <n v="1"/>
    <n v="0.64203341326160002"/>
    <n v="9.4353811887749994E-2"/>
    <n v="258.41599058272197"/>
    <m/>
    <n v="-1"/>
    <n v="-1"/>
    <n v="-1"/>
    <n v="-1"/>
    <n v="0"/>
    <m/>
    <m/>
    <s v="North IRL B"/>
    <n v="-1"/>
    <m/>
    <m/>
    <n v="580"/>
    <x v="1"/>
    <m/>
    <x v="0"/>
    <n v="132.71029999999999"/>
    <n v="79.662115082768395"/>
    <n v="271.25251325931498"/>
    <n v="0.2095831229"/>
  </r>
  <r>
    <n v="550000"/>
    <n v="740000"/>
    <n v="740000"/>
    <x v="1"/>
    <x v="1"/>
    <s v="IR8-11"/>
    <s v="62-304.520 (6), F.A.C."/>
    <n v="0.36"/>
    <n v="0.48"/>
    <s v="Town of Indialantic"/>
    <n v="0.26644088050995002"/>
    <n v="3855.34643928183"/>
    <n v="9.5785915884557191"/>
    <n v="1.4076784949485399"/>
    <n v="2.55212837687343"/>
    <n v="0.37506309766902002"/>
    <n v="1027.2218999531799"/>
    <n v="1210"/>
    <s v="Fixed Single Family Units"/>
    <n v="1210"/>
    <s v="Town of Indialantic              Brevard County"/>
    <s v="Town of Indialantic"/>
    <m/>
    <m/>
    <m/>
    <n v="0"/>
    <n v="1"/>
    <n v="2.55212837687343"/>
    <n v="0.37506309766902002"/>
    <n v="1027.2218999531799"/>
    <m/>
    <n v="-1"/>
    <n v="-1"/>
    <n v="-1"/>
    <n v="-1"/>
    <n v="0"/>
    <m/>
    <m/>
    <s v="North IRL B"/>
    <n v="-1"/>
    <m/>
    <m/>
    <n v="580"/>
    <x v="1"/>
    <m/>
    <x v="0"/>
    <n v="132.71029999999999"/>
    <n v="132.022888432581"/>
    <n v="1078.24798848163"/>
    <n v="0.83310778590000001"/>
  </r>
  <r>
    <n v="550000"/>
    <n v="820000"/>
    <n v="830000"/>
    <x v="1"/>
    <x v="1"/>
    <s v="IR8-11"/>
    <s v="62-304.520 (6), F.A.C."/>
    <n v="0.36"/>
    <n v="0.48"/>
    <s v="Town of Indialantic"/>
    <n v="0.54361522843406995"/>
    <n v="3848.7050639391"/>
    <n v="9.5631105431828196"/>
    <n v="1.40543813869209"/>
    <n v="5.1986525224726403"/>
    <n v="0.76401757481506005"/>
    <n v="2092.2146825086302"/>
    <n v="1200"/>
    <s v="Residential, Medium Density-Two-five dwellingunits per acre"/>
    <n v="1200"/>
    <s v="Town of Indialantic              Brevard County"/>
    <s v="Town of Indialantic"/>
    <m/>
    <m/>
    <m/>
    <n v="0"/>
    <n v="1"/>
    <n v="5.1986525224726403"/>
    <n v="0.76401757481506005"/>
    <n v="2092.2146825086302"/>
    <m/>
    <n v="-1"/>
    <n v="-1"/>
    <n v="-1"/>
    <n v="-1"/>
    <n v="0"/>
    <m/>
    <m/>
    <s v="North IRL B"/>
    <n v="-1"/>
    <m/>
    <m/>
    <n v="580"/>
    <x v="1"/>
    <m/>
    <x v="0"/>
    <n v="132.71029999999999"/>
    <n v="186.911832884142"/>
    <n v="2199.93277850287"/>
    <n v="1.6968488908999999"/>
  </r>
  <r>
    <n v="550000"/>
    <n v="820000"/>
    <n v="830000"/>
    <x v="1"/>
    <x v="1"/>
    <s v="IR8-11"/>
    <s v="62-304.520 (6), F.A.C."/>
    <n v="0.36"/>
    <n v="0.48"/>
    <s v="Town of Indialantic"/>
    <n v="5.8421176916059997E-2"/>
    <n v="3848.7050639391"/>
    <n v="9.5631105431828196"/>
    <n v="1.40543813869209"/>
    <n v="0.55868817291117001"/>
    <n v="8.2107350145110003E-2"/>
    <n v="224.845879438141"/>
    <n v="1210"/>
    <s v="Fixed Single Family Units"/>
    <n v="1210"/>
    <s v="Town of Indialantic              Brevard County"/>
    <s v="Town of Indialantic"/>
    <m/>
    <m/>
    <m/>
    <n v="0"/>
    <n v="1"/>
    <n v="0.55868817291117001"/>
    <n v="8.2107350145110003E-2"/>
    <n v="224.84587943813901"/>
    <m/>
    <n v="-1"/>
    <n v="-1"/>
    <n v="-1"/>
    <n v="-1"/>
    <n v="0"/>
    <m/>
    <m/>
    <s v="North IRL B"/>
    <n v="-1"/>
    <m/>
    <m/>
    <n v="580"/>
    <x v="1"/>
    <m/>
    <x v="0"/>
    <n v="132.71029999999999"/>
    <n v="68.333482213557303"/>
    <n v="236.42211500694199"/>
    <n v="0.18235675539999999"/>
  </r>
  <r>
    <n v="550000"/>
    <n v="820000"/>
    <n v="830000"/>
    <x v="1"/>
    <x v="1"/>
    <s v="IR8-11"/>
    <s v="62-304.520 (6), F.A.C."/>
    <n v="0.36"/>
    <n v="0.48"/>
    <s v="Town of Indialantic"/>
    <n v="1.444866668584E-2"/>
    <n v="3848.7050639391"/>
    <n v="9.5631105431828196"/>
    <n v="1.40543813869209"/>
    <n v="0.13817419671832001"/>
    <n v="2.0306707213529999E-2"/>
    <n v="55.6086566409721"/>
    <n v="1210"/>
    <s v="Fixed Single Family Units"/>
    <n v="1210"/>
    <s v="Town of Indialantic              Brevard County"/>
    <s v="Town of Indialantic"/>
    <m/>
    <m/>
    <m/>
    <n v="0"/>
    <n v="1"/>
    <n v="0.13817419671832001"/>
    <n v="2.0306707213529999E-2"/>
    <n v="55.608656640971397"/>
    <m/>
    <n v="-1"/>
    <n v="-1"/>
    <n v="-1"/>
    <n v="-1"/>
    <n v="0"/>
    <m/>
    <m/>
    <s v="North IRL B"/>
    <n v="-1"/>
    <m/>
    <m/>
    <n v="580"/>
    <x v="1"/>
    <m/>
    <x v="0"/>
    <n v="132.71029999999999"/>
    <n v="44.121305447617502"/>
    <n v="58.471679572719701"/>
    <n v="4.5100289199999997E-2"/>
  </r>
  <r>
    <n v="550000"/>
    <n v="820000"/>
    <n v="830000"/>
    <x v="1"/>
    <x v="1"/>
    <s v="IR8-11"/>
    <s v="62-304.520 (6), F.A.C."/>
    <n v="0.36"/>
    <n v="0.48"/>
    <s v="Town of Indialantic"/>
    <n v="1.27838163193E-3"/>
    <n v="3848.7050639391"/>
    <n v="9.5631105431828196"/>
    <n v="1.40543813869209"/>
    <n v="1.2225304862540001E-2"/>
    <n v="1.79668630132E-3"/>
    <n v="4.9201138604634203"/>
    <n v="1210"/>
    <s v="Fixed Single Family Units"/>
    <n v="1210"/>
    <s v="Town of Indialantic              Brevard County"/>
    <s v="Town of Indialantic"/>
    <m/>
    <m/>
    <m/>
    <n v="0"/>
    <n v="1"/>
    <n v="1.2225304862540001E-2"/>
    <n v="1.79668630132E-3"/>
    <n v="4.9201138604615702"/>
    <m/>
    <n v="-1"/>
    <n v="-1"/>
    <n v="-1"/>
    <n v="-1"/>
    <n v="0"/>
    <m/>
    <m/>
    <s v="North IRL B"/>
    <n v="-1"/>
    <m/>
    <m/>
    <n v="580"/>
    <x v="1"/>
    <m/>
    <x v="0"/>
    <n v="132.71029999999999"/>
    <n v="13.414541972508401"/>
    <n v="5.1734269174602501"/>
    <n v="3.9903600000000001E-3"/>
  </r>
  <r>
    <n v="550000"/>
    <n v="850000"/>
    <n v="850000"/>
    <x v="1"/>
    <x v="1"/>
    <s v="IR8-11"/>
    <s v="62-304.520 (6), F.A.C."/>
    <n v="0.36"/>
    <n v="0.48"/>
    <s v="Town of Indialantic"/>
    <n v="0.13930991943035001"/>
    <n v="3909.73567674475"/>
    <n v="10.0763854085681"/>
    <n v="1.4114529857660201"/>
    <n v="1.4037404394167801"/>
    <n v="0.19662940172679"/>
    <n v="544.66496212127595"/>
    <n v="1400"/>
    <s v="Commercial and Services"/>
    <n v="1400"/>
    <s v="Town of Indialantic              Brevard County"/>
    <s v="Town of Indialantic"/>
    <m/>
    <m/>
    <m/>
    <n v="0"/>
    <n v="1"/>
    <n v="1.4037404394167801"/>
    <n v="0.19662940172679"/>
    <n v="544.66496212127595"/>
    <m/>
    <n v="-1"/>
    <n v="-1"/>
    <n v="-1"/>
    <n v="-1"/>
    <n v="0"/>
    <m/>
    <m/>
    <s v="North IRL B"/>
    <n v="-1"/>
    <m/>
    <m/>
    <n v="580"/>
    <x v="1"/>
    <m/>
    <x v="0"/>
    <n v="132.71029999999999"/>
    <n v="122.61081566637201"/>
    <n v="563.76724215073796"/>
    <n v="0.44173962859999999"/>
  </r>
  <r>
    <n v="550000"/>
    <n v="850000"/>
    <n v="850000"/>
    <x v="1"/>
    <x v="1"/>
    <s v="IR8-11"/>
    <s v="62-304.520 (6), F.A.C."/>
    <n v="0.36"/>
    <n v="0.48"/>
    <s v="Town of Indialantic"/>
    <n v="4.3868265677489998E-2"/>
    <n v="3909.73567674475"/>
    <n v="10.0763854085681"/>
    <n v="1.4114529857660201"/>
    <n v="0.44203355217193002"/>
    <n v="6.191799457088E-2"/>
    <n v="171.51332339623099"/>
    <n v="1200"/>
    <s v="Residential, Medium Density-Two-five dwellingunits per acre"/>
    <n v="1200"/>
    <s v="Town of Indialantic              Brevard County"/>
    <s v="Town of Indialantic"/>
    <m/>
    <m/>
    <m/>
    <n v="0"/>
    <n v="1"/>
    <n v="0.44203355217193002"/>
    <n v="6.191799457088E-2"/>
    <n v="171.513323396229"/>
    <m/>
    <n v="-1"/>
    <n v="-1"/>
    <n v="-1"/>
    <n v="-1"/>
    <n v="0"/>
    <m/>
    <m/>
    <s v="North IRL B"/>
    <n v="-1"/>
    <m/>
    <m/>
    <n v="580"/>
    <x v="1"/>
    <m/>
    <x v="0"/>
    <n v="132.71029999999999"/>
    <n v="113.276299870144"/>
    <n v="177.52857269653001"/>
    <n v="0.1391024521"/>
  </r>
  <r>
    <n v="550000"/>
    <n v="850000"/>
    <n v="850000"/>
    <x v="1"/>
    <x v="1"/>
    <s v="IR8-11"/>
    <s v="62-304.520 (6), F.A.C."/>
    <n v="0.36"/>
    <n v="0.48"/>
    <s v="Town of Indialantic"/>
    <n v="0.23308883233333999"/>
    <n v="3909.73567674475"/>
    <n v="10.0763854085681"/>
    <n v="1.4114529857660201"/>
    <n v="2.3486929090238799"/>
    <n v="0.32899392834560998"/>
    <n v="911.31572362444297"/>
    <n v="1210"/>
    <s v="Fixed Single Family Units"/>
    <n v="1210"/>
    <s v="Town of Indialantic              Brevard County"/>
    <s v="Town of Indialantic"/>
    <m/>
    <m/>
    <m/>
    <n v="0"/>
    <n v="1"/>
    <n v="2.3486929090238799"/>
    <n v="0.32899392834560998"/>
    <n v="911.31572362444297"/>
    <m/>
    <n v="-1"/>
    <n v="-1"/>
    <n v="-1"/>
    <n v="-1"/>
    <n v="0"/>
    <m/>
    <m/>
    <s v="North IRL B"/>
    <n v="-1"/>
    <m/>
    <m/>
    <n v="580"/>
    <x v="1"/>
    <m/>
    <x v="0"/>
    <n v="132.71029999999999"/>
    <n v="121.067265870981"/>
    <n v="943.27703811790195"/>
    <n v="0.7391043987"/>
  </r>
  <r>
    <n v="550000"/>
    <n v="850000"/>
    <n v="850000"/>
    <x v="1"/>
    <x v="1"/>
    <s v="IR8-11"/>
    <s v="62-304.520 (6), F.A.C."/>
    <n v="0.36"/>
    <n v="0.48"/>
    <s v="Town of Indialantic"/>
    <n v="2.331592133994E-2"/>
    <n v="3909.73567674475"/>
    <n v="10.0763854085681"/>
    <n v="1.4114529857660201"/>
    <n v="0.23494020957711001"/>
    <n v="3.2909326791140003E-2"/>
    <n v="91.159089498945605"/>
    <n v="1430"/>
    <s v="Professional Services"/>
    <n v="1430"/>
    <s v="Town of Indialantic              Brevard County"/>
    <s v="Town of Indialantic"/>
    <m/>
    <m/>
    <m/>
    <n v="0"/>
    <n v="1"/>
    <n v="0.23494020957711001"/>
    <n v="3.2909326791140003E-2"/>
    <n v="91.159089498946798"/>
    <m/>
    <n v="-1"/>
    <n v="-1"/>
    <n v="-1"/>
    <n v="-1"/>
    <n v="0"/>
    <m/>
    <m/>
    <s v="North IRL B"/>
    <n v="-1"/>
    <m/>
    <m/>
    <n v="580"/>
    <x v="1"/>
    <m/>
    <x v="0"/>
    <n v="132.71029999999999"/>
    <n v="57.560475537460803"/>
    <n v="94.356186018718702"/>
    <n v="7.3932757099999996E-2"/>
  </r>
  <r>
    <n v="550000"/>
    <n v="850000"/>
    <n v="850000"/>
    <x v="1"/>
    <x v="1"/>
    <s v="IR8-11"/>
    <s v="62-304.520 (6), F.A.C."/>
    <n v="0.36"/>
    <n v="0.48"/>
    <s v="Town of Indialantic"/>
    <n v="0.11422345015314"/>
    <n v="3909.73567674475"/>
    <n v="10.0763854085681"/>
    <n v="1.4114529857660201"/>
    <n v="1.15095950643941"/>
    <n v="0.16122102976314001"/>
    <n v="446.58349818460698"/>
    <n v="1430"/>
    <s v="Professional Services"/>
    <n v="1430"/>
    <s v="Town of Indialantic              Brevard County"/>
    <s v="Town of Indialantic"/>
    <m/>
    <m/>
    <m/>
    <n v="0"/>
    <n v="1"/>
    <n v="1.15095950643941"/>
    <n v="0.16122102976314001"/>
    <n v="446.58349818460698"/>
    <m/>
    <n v="-1"/>
    <n v="-1"/>
    <n v="-1"/>
    <n v="-1"/>
    <n v="0"/>
    <m/>
    <m/>
    <s v="North IRL B"/>
    <n v="-1"/>
    <m/>
    <m/>
    <n v="580"/>
    <x v="1"/>
    <m/>
    <x v="0"/>
    <n v="132.71029999999999"/>
    <n v="92.284565155547398"/>
    <n v="462.24590284092199"/>
    <n v="0.36219261819999998"/>
  </r>
  <r>
    <n v="550000"/>
    <n v="850000"/>
    <n v="850000"/>
    <x v="1"/>
    <x v="1"/>
    <s v="IR8-11"/>
    <s v="62-304.520 (6), F.A.C."/>
    <n v="0.36"/>
    <n v="0.48"/>
    <s v="Town of Indialantic"/>
    <n v="2.3321986928099999E-2"/>
    <n v="3909.73567674475"/>
    <n v="10.0763854085681"/>
    <n v="1.4114529857660201"/>
    <n v="0.23500132878117"/>
    <n v="3.2917888083670001E-2"/>
    <n v="91.182804345386899"/>
    <n v="1430"/>
    <s v="Professional Services"/>
    <n v="1430"/>
    <s v="Town of Indialantic              Brevard County"/>
    <s v="Town of Indialantic"/>
    <m/>
    <m/>
    <m/>
    <n v="0"/>
    <n v="1"/>
    <n v="0.23500132878117"/>
    <n v="3.2917888083670001E-2"/>
    <n v="91.182804345388107"/>
    <m/>
    <n v="-1"/>
    <n v="-1"/>
    <n v="-1"/>
    <n v="-1"/>
    <n v="0"/>
    <m/>
    <m/>
    <s v="North IRL B"/>
    <n v="-1"/>
    <m/>
    <m/>
    <n v="580"/>
    <x v="1"/>
    <m/>
    <x v="0"/>
    <n v="132.71029999999999"/>
    <n v="55.703545188716802"/>
    <n v="94.380732583131902"/>
    <n v="7.3951990499999995E-2"/>
  </r>
  <r>
    <n v="550000"/>
    <n v="850000"/>
    <n v="850000"/>
    <x v="1"/>
    <x v="1"/>
    <s v="IR8-11"/>
    <s v="62-304.520 (6), F.A.C."/>
    <n v="0.36"/>
    <n v="0.48"/>
    <s v="Town of Indialantic"/>
    <n v="1.9474710388900002E-2"/>
    <n v="3909.73567674475"/>
    <n v="10.0763854085681"/>
    <n v="1.4114529857660201"/>
    <n v="0.19623468759883"/>
    <n v="2.7487638125340001E-2"/>
    <n v="76.140970001765794"/>
    <n v="1210"/>
    <s v="Fixed Single Family Units"/>
    <n v="1210"/>
    <s v="Town of Indialantic              Brevard County"/>
    <s v="Town of Indialantic"/>
    <m/>
    <m/>
    <m/>
    <n v="0"/>
    <n v="1"/>
    <n v="0.19623468759883"/>
    <n v="2.7487638125340001E-2"/>
    <n v="76.140970001766206"/>
    <m/>
    <n v="-1"/>
    <n v="-1"/>
    <n v="-1"/>
    <n v="-1"/>
    <n v="0"/>
    <m/>
    <m/>
    <s v="North IRL B"/>
    <n v="-1"/>
    <m/>
    <m/>
    <n v="580"/>
    <x v="1"/>
    <m/>
    <x v="0"/>
    <n v="132.71029999999999"/>
    <n v="50.557834615616798"/>
    <n v="78.811356811712599"/>
    <n v="6.1752611499999999E-2"/>
  </r>
  <r>
    <n v="550000"/>
    <n v="850000"/>
    <n v="850000"/>
    <x v="1"/>
    <x v="1"/>
    <s v="IR8-11"/>
    <s v="62-304.520 (6), F.A.C."/>
    <n v="0.36"/>
    <n v="0.48"/>
    <s v="Town of Indialantic"/>
    <n v="2.1160367347590001E-2"/>
    <n v="3909.73567674475"/>
    <n v="10.0763854085681"/>
    <n v="1.4114529857660201"/>
    <n v="0.21322001678121"/>
    <n v="2.9866863672660001E-2"/>
    <n v="82.731443151905196"/>
    <n v="1210"/>
    <s v="Fixed Single Family Units"/>
    <n v="1210"/>
    <s v="Town of Indialantic              Brevard County"/>
    <s v="Town of Indialantic"/>
    <m/>
    <m/>
    <m/>
    <n v="0"/>
    <n v="1"/>
    <n v="0.21322001678121"/>
    <n v="2.9866863672660001E-2"/>
    <n v="82.731443151905594"/>
    <m/>
    <n v="-1"/>
    <n v="-1"/>
    <n v="-1"/>
    <n v="-1"/>
    <n v="0"/>
    <m/>
    <m/>
    <s v="North IRL B"/>
    <n v="-1"/>
    <m/>
    <m/>
    <n v="580"/>
    <x v="1"/>
    <m/>
    <x v="0"/>
    <n v="132.71029999999999"/>
    <n v="37.559593611964999"/>
    <n v="85.632968500946205"/>
    <n v="6.7097683000000005E-2"/>
  </r>
  <r>
    <n v="550000"/>
    <n v="860000"/>
    <n v="860000"/>
    <x v="1"/>
    <x v="1"/>
    <s v="IR8-11"/>
    <s v="62-304.520 (6), F.A.C."/>
    <n v="0.36"/>
    <n v="0.48"/>
    <s v="Town of Indialantic"/>
    <n v="0.20131740245481999"/>
    <n v="3926.1673579076"/>
    <n v="10.9768832426715"/>
    <n v="1.52719305127092"/>
    <n v="2.2098376214645099"/>
    <n v="0.30745053812890999"/>
    <n v="790.405814096874"/>
    <n v="1400"/>
    <s v="Commercial and Services"/>
    <n v="1400"/>
    <s v="Town of Indialantic              Brevard County"/>
    <s v="Town of Indialantic"/>
    <m/>
    <m/>
    <m/>
    <n v="0"/>
    <n v="1"/>
    <n v="2.2098376214645099"/>
    <n v="0.30745053812890999"/>
    <n v="790.405814096874"/>
    <m/>
    <n v="-1"/>
    <n v="-1"/>
    <n v="-1"/>
    <n v="-1"/>
    <n v="0"/>
    <m/>
    <m/>
    <s v="North IRL B"/>
    <n v="-1"/>
    <m/>
    <m/>
    <n v="580"/>
    <x v="1"/>
    <m/>
    <x v="0"/>
    <n v="132.71029999999999"/>
    <n v="163.236936111397"/>
    <n v="814.70262306518498"/>
    <n v="0.64104283380000004"/>
  </r>
  <r>
    <n v="550000"/>
    <n v="860000"/>
    <n v="860000"/>
    <x v="1"/>
    <x v="1"/>
    <s v="IR8-11"/>
    <s v="62-304.520 (6), F.A.C."/>
    <n v="0.36"/>
    <n v="0.48"/>
    <s v="Town of Indialantic"/>
    <n v="7.1607554214950006E-2"/>
    <n v="3926.1673579076"/>
    <n v="10.9768832426715"/>
    <n v="1.52719305127092"/>
    <n v="0.78602776191080004"/>
    <n v="0.10935855921558001"/>
    <n v="281.14324193834301"/>
    <n v="1200"/>
    <s v="Residential, Medium Density-Two-five dwellingunits per acre"/>
    <n v="1200"/>
    <s v="Town of Indialantic              Brevard County"/>
    <s v="Town of Indialantic"/>
    <m/>
    <m/>
    <m/>
    <n v="0"/>
    <n v="1"/>
    <n v="0.78602776191080004"/>
    <n v="0.10935855921558001"/>
    <n v="281.14324193834301"/>
    <m/>
    <n v="-1"/>
    <n v="-1"/>
    <n v="-1"/>
    <n v="-1"/>
    <n v="0"/>
    <m/>
    <m/>
    <s v="North IRL B"/>
    <n v="-1"/>
    <m/>
    <m/>
    <n v="580"/>
    <x v="1"/>
    <m/>
    <x v="0"/>
    <n v="132.71029999999999"/>
    <n v="115.281186009688"/>
    <n v="289.78549066713401"/>
    <n v="0.22801560579999999"/>
  </r>
  <r>
    <n v="550000"/>
    <n v="860000"/>
    <n v="860000"/>
    <x v="1"/>
    <x v="1"/>
    <s v="IR8-11"/>
    <s v="62-304.520 (6), F.A.C."/>
    <n v="0.36"/>
    <n v="0.48"/>
    <s v="Town of Indialantic"/>
    <n v="2.9048197020740001E-2"/>
    <n v="3926.1673579076"/>
    <n v="10.9768832426715"/>
    <n v="1.52719305127092"/>
    <n v="0.31885866710679001"/>
    <n v="4.4362204642020002E-2"/>
    <n v="114.04808294890201"/>
    <n v="1410"/>
    <s v="Retail Sales and Services"/>
    <n v="1410"/>
    <s v="Town of Indialantic              Brevard County"/>
    <s v="Town of Indialantic"/>
    <m/>
    <m/>
    <m/>
    <n v="0"/>
    <n v="1"/>
    <n v="0.31885866710679001"/>
    <n v="4.4362204642020002E-2"/>
    <n v="114.048082948901"/>
    <m/>
    <n v="-1"/>
    <n v="-1"/>
    <n v="-1"/>
    <n v="-1"/>
    <n v="0"/>
    <m/>
    <m/>
    <s v="North IRL B"/>
    <n v="-1"/>
    <m/>
    <m/>
    <n v="580"/>
    <x v="1"/>
    <m/>
    <x v="0"/>
    <n v="132.71029999999999"/>
    <n v="61.791002331709699"/>
    <n v="117.55388267252501"/>
    <n v="9.2496417600000005E-2"/>
  </r>
  <r>
    <n v="550000"/>
    <n v="860000"/>
    <n v="860000"/>
    <x v="1"/>
    <x v="1"/>
    <s v="IR8-11"/>
    <s v="62-304.520 (6), F.A.C."/>
    <n v="0.36"/>
    <n v="0.48"/>
    <s v="Town of Indialantic"/>
    <n v="0.13360684992152999"/>
    <n v="3926.1673579076"/>
    <n v="10.9768832426715"/>
    <n v="1.52719305127092"/>
    <n v="1.4665867920097899"/>
    <n v="0.20404345280236"/>
    <n v="524.56285295477903"/>
    <n v="1430"/>
    <s v="Professional Services"/>
    <n v="1430"/>
    <s v="Town of Indialantic              Brevard County"/>
    <s v="Town of Indialantic"/>
    <m/>
    <m/>
    <m/>
    <n v="0"/>
    <n v="1"/>
    <n v="1.4665867920097899"/>
    <n v="0.20404345280236"/>
    <n v="524.56285295477903"/>
    <m/>
    <n v="-1"/>
    <n v="-1"/>
    <n v="-1"/>
    <n v="-1"/>
    <n v="0"/>
    <m/>
    <m/>
    <s v="North IRL B"/>
    <n v="-1"/>
    <m/>
    <m/>
    <n v="580"/>
    <x v="1"/>
    <m/>
    <x v="0"/>
    <n v="132.71029999999999"/>
    <n v="96.724593322545005"/>
    <n v="540.68773868158303"/>
    <n v="0.4254362149"/>
  </r>
  <r>
    <n v="550000"/>
    <n v="860000"/>
    <n v="860000"/>
    <x v="1"/>
    <x v="1"/>
    <s v="IR8-11"/>
    <s v="62-304.520 (6), F.A.C."/>
    <n v="0.36"/>
    <n v="0.48"/>
    <s v="Town of Indialantic"/>
    <n v="9.9590938291859998E-2"/>
    <n v="3926.1673579076"/>
    <n v="10.9768832426715"/>
    <n v="1.52719305127092"/>
    <n v="1.09319810165788"/>
    <n v="0.15209458892888"/>
    <n v="391.01069106490303"/>
    <n v="1410"/>
    <s v="Retail Sales and Services"/>
    <n v="1410"/>
    <s v="Town of Indialantic              Brevard County"/>
    <s v="Town of Indialantic"/>
    <m/>
    <m/>
    <m/>
    <n v="0"/>
    <n v="1"/>
    <n v="1.09319810165788"/>
    <n v="0.15209458892888"/>
    <n v="391.01069106490399"/>
    <m/>
    <n v="-1"/>
    <n v="-1"/>
    <n v="-1"/>
    <n v="-1"/>
    <n v="0"/>
    <m/>
    <m/>
    <s v="North IRL B"/>
    <n v="-1"/>
    <m/>
    <m/>
    <n v="580"/>
    <x v="1"/>
    <m/>
    <x v="0"/>
    <n v="132.71029999999999"/>
    <n v="82.868182254320004"/>
    <n v="403.03022823926898"/>
    <n v="0.31712140389999999"/>
  </r>
  <r>
    <n v="550000"/>
    <n v="860000"/>
    <n v="860000"/>
    <x v="1"/>
    <x v="1"/>
    <s v="IR8-11"/>
    <s v="62-304.520 (6), F.A.C."/>
    <n v="0.36"/>
    <n v="0.48"/>
    <s v="Town of Indialantic"/>
    <n v="4.9680954559690002E-2"/>
    <n v="3926.1673579076"/>
    <n v="10.9768832426715"/>
    <n v="1.52719305127092"/>
    <n v="0.54534203758627997"/>
    <n v="7.5872408584070003E-2"/>
    <n v="195.055742101981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54534203758627997"/>
    <n v="7.5872408584070003E-2"/>
    <n v="195.05574210197901"/>
    <m/>
    <n v="-1"/>
    <n v="-1"/>
    <n v="-1"/>
    <n v="-1"/>
    <n v="0"/>
    <m/>
    <m/>
    <s v="North IRL B"/>
    <n v="-1"/>
    <m/>
    <m/>
    <n v="580"/>
    <x v="1"/>
    <m/>
    <x v="0"/>
    <n v="132.71029999999999"/>
    <n v="58.069403441921999"/>
    <n v="201.051690030879"/>
    <n v="0.15819606010000001"/>
  </r>
  <r>
    <n v="550000"/>
    <n v="860000"/>
    <n v="860000"/>
    <x v="1"/>
    <x v="1"/>
    <s v="IR8-11"/>
    <s v="62-304.520 (6), F.A.C."/>
    <n v="0.36"/>
    <n v="0.48"/>
    <s v="Town of Indialantic"/>
    <n v="3.2911557181289998E-2"/>
    <n v="3926.1673579076"/>
    <n v="10.9768832426715"/>
    <n v="1.52719305127092"/>
    <n v="0.36126632051354002"/>
    <n v="5.0262301433770001E-2"/>
    <n v="129.216281503094"/>
    <n v="1430"/>
    <s v="Professional Services"/>
    <n v="1430"/>
    <s v="Town of Indialantic              Brevard County"/>
    <s v="Town of Indialantic"/>
    <m/>
    <m/>
    <m/>
    <n v="0"/>
    <n v="1"/>
    <n v="0.36126632051354002"/>
    <n v="5.0262301433770001E-2"/>
    <n v="129.21628150309201"/>
    <m/>
    <n v="-1"/>
    <n v="-1"/>
    <n v="-1"/>
    <n v="-1"/>
    <n v="0"/>
    <m/>
    <m/>
    <s v="North IRL B"/>
    <n v="-1"/>
    <m/>
    <m/>
    <n v="580"/>
    <x v="1"/>
    <m/>
    <x v="0"/>
    <n v="132.71029999999999"/>
    <n v="66.202702792523894"/>
    <n v="133.18834655028999"/>
    <n v="0.1047982818"/>
  </r>
  <r>
    <n v="550000"/>
    <n v="860000"/>
    <n v="860000"/>
    <x v="1"/>
    <x v="1"/>
    <s v="IR8-11"/>
    <s v="62-304.520 (6), F.A.C."/>
    <n v="0.36"/>
    <n v="0.48"/>
    <s v="Town of Indialantic"/>
    <n v="3.6637473001900002E-3"/>
    <n v="3855.97594257736"/>
    <n v="9.5802544286466293"/>
    <n v="1.4079262369760399"/>
    <n v="3.5099631298170002E-2"/>
    <n v="5.1582859495999996E-3"/>
    <n v="14.127321449249999"/>
    <n v="1200"/>
    <s v="Residential, Medium Density-Two-five dwellingunits per acre"/>
    <n v="1200"/>
    <s v="Town of Indialantic              Brevard County"/>
    <s v="Town of Indialantic"/>
    <m/>
    <m/>
    <m/>
    <n v="0"/>
    <n v="1"/>
    <n v="3.5099631298170002E-2"/>
    <n v="5.1582859495999996E-3"/>
    <n v="14.127321449248999"/>
    <m/>
    <n v="-1"/>
    <n v="-1"/>
    <n v="-1"/>
    <n v="-1"/>
    <n v="0"/>
    <m/>
    <m/>
    <s v="North IRL B"/>
    <n v="-1"/>
    <m/>
    <m/>
    <n v="580"/>
    <x v="1"/>
    <m/>
    <x v="0"/>
    <n v="132.71029999999999"/>
    <n v="26.3291590115068"/>
    <n v="14.8266592918598"/>
    <n v="1.14576816E-2"/>
  </r>
  <r>
    <n v="550000"/>
    <n v="860000"/>
    <n v="860000"/>
    <x v="1"/>
    <x v="1"/>
    <s v="IR8-11"/>
    <s v="62-304.520 (6), F.A.C."/>
    <n v="0.36"/>
    <n v="0.48"/>
    <s v="Town of Indialantic"/>
    <n v="0.17715845756304999"/>
    <n v="3855.97594257736"/>
    <n v="9.5802544286466293"/>
    <n v="1.4079262369760399"/>
    <n v="1.6972230976406899"/>
    <n v="0.24942604050523001"/>
    <n v="683.11875038726305"/>
    <n v="1210"/>
    <s v="Fixed Single Family Units"/>
    <n v="1210"/>
    <s v="Town of Indialantic              Brevard County"/>
    <s v="Town of Indialantic"/>
    <m/>
    <m/>
    <m/>
    <n v="0"/>
    <n v="1"/>
    <n v="1.6972230976406899"/>
    <n v="0.24942604050523001"/>
    <n v="683.11875038726305"/>
    <m/>
    <n v="-1"/>
    <n v="-1"/>
    <n v="-1"/>
    <n v="-1"/>
    <n v="0"/>
    <m/>
    <m/>
    <s v="North IRL B"/>
    <n v="-1"/>
    <m/>
    <m/>
    <n v="580"/>
    <x v="1"/>
    <m/>
    <x v="0"/>
    <n v="132.71029999999999"/>
    <n v="108.075793913222"/>
    <n v="716.93484177154005"/>
    <n v="0.55402980570000004"/>
  </r>
  <r>
    <n v="550000"/>
    <n v="860000"/>
    <n v="860000"/>
    <x v="1"/>
    <x v="1"/>
    <s v="IR8-11"/>
    <s v="62-304.520 (6), F.A.C."/>
    <n v="0.36"/>
    <n v="0.48"/>
    <s v="Town of Indialantic"/>
    <n v="0.12418667395202"/>
    <n v="3855.97594257736"/>
    <n v="9.5802544286466293"/>
    <n v="1.4079262369760399"/>
    <n v="1.18973993310781"/>
    <n v="0.17484567653984001"/>
    <n v="478.860827147718"/>
    <n v="1210"/>
    <s v="Fixed Single Family Units"/>
    <n v="1210"/>
    <s v="Town of Indialantic              Brevard County"/>
    <s v="Town of Indialantic"/>
    <m/>
    <m/>
    <m/>
    <n v="0"/>
    <n v="1"/>
    <n v="1.18973993310781"/>
    <n v="0.17484567653984001"/>
    <n v="478.860827147718"/>
    <m/>
    <n v="-1"/>
    <n v="-1"/>
    <n v="-1"/>
    <n v="-1"/>
    <n v="0"/>
    <m/>
    <m/>
    <s v="North IRL B"/>
    <n v="-1"/>
    <m/>
    <m/>
    <n v="580"/>
    <x v="1"/>
    <m/>
    <x v="0"/>
    <n v="132.71029999999999"/>
    <n v="94.342468906832906"/>
    <n v="502.56563905925799"/>
    <n v="0.38837050049999999"/>
  </r>
  <r>
    <n v="550000"/>
    <n v="860000"/>
    <n v="860000"/>
    <x v="1"/>
    <x v="1"/>
    <s v="IR8-11"/>
    <s v="62-304.520 (6), F.A.C."/>
    <n v="0.36"/>
    <n v="0.48"/>
    <s v="Town of Indialantic"/>
    <n v="0.15384009230487"/>
    <n v="3855.97594257736"/>
    <n v="9.5802544286466293"/>
    <n v="1.4079262369760399"/>
    <n v="1.4738272256071501"/>
    <n v="0.21659550225484001"/>
    <n v="593.20369493146598"/>
    <n v="1210"/>
    <s v="Fixed Single Family Units"/>
    <n v="1210"/>
    <s v="Town of Indialantic              Brevard County"/>
    <s v="Town of Indialantic"/>
    <m/>
    <m/>
    <m/>
    <n v="0"/>
    <n v="1"/>
    <n v="1.4738272256071501"/>
    <n v="0.21659550225484001"/>
    <n v="593.20369493146598"/>
    <m/>
    <n v="-1"/>
    <n v="-1"/>
    <n v="-1"/>
    <n v="-1"/>
    <n v="0"/>
    <m/>
    <m/>
    <s v="North IRL B"/>
    <n v="-1"/>
    <m/>
    <m/>
    <n v="580"/>
    <x v="1"/>
    <m/>
    <x v="0"/>
    <n v="132.71029999999999"/>
    <n v="101.875696724729"/>
    <n v="622.56876556658096"/>
    <n v="0.48110599749999999"/>
  </r>
  <r>
    <n v="550000"/>
    <n v="860000"/>
    <n v="860000"/>
    <x v="1"/>
    <x v="1"/>
    <s v="IR8-11"/>
    <s v="62-304.520 (6), F.A.C."/>
    <n v="0.36"/>
    <n v="0.48"/>
    <s v="Town of Indialantic"/>
    <n v="9.1584031090660004E-2"/>
    <n v="3855.97594257736"/>
    <n v="9.5802544286466293"/>
    <n v="1.4079262369760399"/>
    <n v="0.87739831944969005"/>
    <n v="0.12894356026057999"/>
    <n v="353.14582060987601"/>
    <n v="1210"/>
    <s v="Fixed Single Family Units"/>
    <n v="1210"/>
    <s v="Town of Indialantic              Brevard County"/>
    <s v="Town of Indialantic"/>
    <m/>
    <m/>
    <m/>
    <n v="0"/>
    <n v="1"/>
    <n v="0.87739831944969005"/>
    <n v="0.12894356026057999"/>
    <n v="353.14582060987601"/>
    <m/>
    <n v="-1"/>
    <n v="-1"/>
    <n v="-1"/>
    <n v="-1"/>
    <n v="0"/>
    <m/>
    <m/>
    <s v="North IRL B"/>
    <n v="-1"/>
    <m/>
    <m/>
    <n v="580"/>
    <x v="1"/>
    <m/>
    <x v="0"/>
    <n v="132.71029999999999"/>
    <n v="85.973478140182095"/>
    <n v="370.62742440855402"/>
    <n v="0.2864118578"/>
  </r>
  <r>
    <n v="550000"/>
    <n v="860000"/>
    <n v="860000"/>
    <x v="1"/>
    <x v="1"/>
    <s v="IR8-11"/>
    <s v="62-304.520 (6), F.A.C."/>
    <n v="0.36"/>
    <n v="0.48"/>
    <s v="Town of Indialantic"/>
    <n v="4.2529886272299998E-2"/>
    <n v="3855.97594257736"/>
    <n v="9.5802544286466293"/>
    <n v="1.4079262369760399"/>
    <n v="0.40744713131005"/>
    <n v="5.987894273838E-2"/>
    <n v="163.994218306547"/>
    <n v="1210"/>
    <s v="Fixed Single Family Units"/>
    <n v="1210"/>
    <s v="Town of Indialantic              Brevard County"/>
    <s v="Town of Indialantic"/>
    <m/>
    <m/>
    <m/>
    <n v="0"/>
    <n v="1"/>
    <n v="0.40744713131005"/>
    <n v="5.987894273838E-2"/>
    <n v="163.994218306547"/>
    <m/>
    <n v="-1"/>
    <n v="-1"/>
    <n v="-1"/>
    <n v="-1"/>
    <n v="0"/>
    <m/>
    <m/>
    <s v="North IRL B"/>
    <n v="-1"/>
    <m/>
    <m/>
    <n v="580"/>
    <x v="1"/>
    <m/>
    <x v="0"/>
    <n v="132.71029999999999"/>
    <n v="55.750924308657602"/>
    <n v="172.11234340500599"/>
    <n v="0.13300423219999999"/>
  </r>
  <r>
    <n v="550000"/>
    <n v="860000"/>
    <n v="860000"/>
    <x v="1"/>
    <x v="1"/>
    <s v="IR8-11"/>
    <s v="62-304.520 (6), F.A.C."/>
    <n v="0.36"/>
    <n v="0.48"/>
    <s v="Town of Indialantic"/>
    <n v="2.4800565299849999E-2"/>
    <n v="3855.97594257736"/>
    <n v="9.5802544286466293"/>
    <n v="1.4079262369760399"/>
    <n v="0.23759572554684999"/>
    <n v="3.4917366577499998E-2"/>
    <n v="95.630383158551993"/>
    <n v="1210"/>
    <s v="Fixed Single Family Units"/>
    <n v="1210"/>
    <s v="Town of Indialantic              Brevard County"/>
    <s v="Town of Indialantic"/>
    <m/>
    <m/>
    <m/>
    <n v="0"/>
    <n v="1"/>
    <n v="0.23759572554684999"/>
    <n v="3.4917366577499998E-2"/>
    <n v="95.630383158551595"/>
    <m/>
    <n v="-1"/>
    <n v="-1"/>
    <n v="-1"/>
    <n v="-1"/>
    <n v="0"/>
    <m/>
    <m/>
    <s v="North IRL B"/>
    <n v="-1"/>
    <m/>
    <m/>
    <n v="580"/>
    <x v="1"/>
    <m/>
    <x v="0"/>
    <n v="132.71029999999999"/>
    <n v="45.428611045046097"/>
    <n v="100.36432696286001"/>
    <n v="7.7559110400000006E-2"/>
  </r>
  <r>
    <n v="550000"/>
    <n v="860000"/>
    <n v="860000"/>
    <x v="1"/>
    <x v="1"/>
    <s v="IR8-11"/>
    <s v="62-304.520 (6), F.A.C."/>
    <n v="0.36"/>
    <n v="0.48"/>
    <s v="Town of Indialantic"/>
    <n v="0.29444798143730999"/>
    <n v="3796.3565459128699"/>
    <n v="9.3068845717730095"/>
    <n v="1.36236851653772"/>
    <n v="2.7403933756286301"/>
    <n v="0.40114665966828"/>
    <n v="1117.82952176037"/>
    <n v="1200"/>
    <s v="Residential, Medium Density-Two-five dwellingunits per acre"/>
    <n v="1200"/>
    <s v="Town of Indialantic              Brevard County"/>
    <s v="Town of Indialantic"/>
    <m/>
    <m/>
    <m/>
    <n v="0"/>
    <n v="1"/>
    <n v="2.7403933756286301"/>
    <n v="0.40114665966828"/>
    <n v="1117.82952176037"/>
    <m/>
    <n v="-1"/>
    <n v="-1"/>
    <n v="-1"/>
    <n v="-1"/>
    <n v="0"/>
    <m/>
    <m/>
    <s v="North IRL B"/>
    <n v="-1"/>
    <m/>
    <m/>
    <n v="580"/>
    <x v="1"/>
    <m/>
    <x v="0"/>
    <n v="132.71029999999999"/>
    <n v="239.193853665961"/>
    <n v="1191.5887047423"/>
    <n v="0.90659328610000001"/>
  </r>
  <r>
    <n v="550000"/>
    <n v="860000"/>
    <n v="860000"/>
    <x v="1"/>
    <x v="1"/>
    <s v="IR8-11"/>
    <s v="62-304.520 (6), F.A.C."/>
    <n v="0.36"/>
    <n v="0.48"/>
    <s v="Natural Lands"/>
    <n v="4.8439173142880002E-2"/>
    <n v="3796.3565459128699"/>
    <n v="9.3068845717730095"/>
    <n v="1.36236851653772"/>
    <n v="0.45081779319296"/>
    <n v="6.5992004456980002E-2"/>
    <n v="183.89237203960201"/>
    <n v="3100"/>
    <s v="Herbaceous Dry Prairie"/>
    <n v="3100"/>
    <s v="Town of Indialantic              Brevard County"/>
    <s v="Town of Indialantic"/>
    <m/>
    <m/>
    <s v="Natural Lands"/>
    <n v="0"/>
    <n v="1"/>
    <n v="0.45081779319296"/>
    <n v="6.5992004456980002E-2"/>
    <n v="183.89237203959999"/>
    <m/>
    <n v="-1"/>
    <n v="-1"/>
    <n v="-1"/>
    <n v="-1"/>
    <n v="0"/>
    <m/>
    <m/>
    <s v="North IRL B"/>
    <n v="-1"/>
    <m/>
    <m/>
    <n v="580"/>
    <x v="1"/>
    <m/>
    <x v="0"/>
    <n v="132.71029999999999"/>
    <n v="70.701108273955597"/>
    <n v="196.02637892903101"/>
    <n v="0.14914223200000001"/>
  </r>
  <r>
    <n v="550000"/>
    <n v="860000"/>
    <n v="860000"/>
    <x v="1"/>
    <x v="1"/>
    <s v="IR8-11"/>
    <s v="62-304.520 (6), F.A.C."/>
    <n v="0.36"/>
    <n v="0.48"/>
    <s v="Town of Indialantic"/>
    <n v="5.1266508285399996E-3"/>
    <n v="3796.3565459128699"/>
    <n v="9.3068845717730095"/>
    <n v="1.36236851653772"/>
    <n v="4.7713147501060003E-2"/>
    <n v="6.9843876840899998E-3"/>
    <n v="19.462594431560198"/>
    <n v="1210"/>
    <s v="Fixed Single Family Units"/>
    <n v="1210"/>
    <s v="Town of Indialantic              Brevard County"/>
    <s v="Town of Indialantic"/>
    <m/>
    <m/>
    <m/>
    <n v="0"/>
    <n v="1"/>
    <n v="4.7713147501060003E-2"/>
    <n v="6.9843876840899998E-3"/>
    <n v="19.462594431561701"/>
    <m/>
    <n v="-1"/>
    <n v="-1"/>
    <n v="-1"/>
    <n v="-1"/>
    <n v="0"/>
    <m/>
    <m/>
    <s v="North IRL B"/>
    <n v="-1"/>
    <m/>
    <m/>
    <n v="580"/>
    <x v="1"/>
    <m/>
    <x v="0"/>
    <n v="132.71029999999999"/>
    <n v="25.723822034808101"/>
    <n v="20.746819830905199"/>
    <n v="1.5784748099999999E-2"/>
  </r>
  <r>
    <n v="550000"/>
    <n v="860000"/>
    <n v="860000"/>
    <x v="1"/>
    <x v="1"/>
    <s v="IR8-11"/>
    <s v="62-304.520 (6), F.A.C."/>
    <n v="0.36"/>
    <n v="0.48"/>
    <s v="Town of Indialantic"/>
    <n v="0.19400209821427999"/>
    <n v="3796.3565459128699"/>
    <n v="9.3068845717730095"/>
    <n v="1.36236851653772"/>
    <n v="1.8055551347621599"/>
    <n v="0.26430235074940001"/>
    <n v="736.50113547664796"/>
    <n v="1210"/>
    <s v="Fixed Single Family Units"/>
    <n v="1210"/>
    <s v="Town of Indialantic              Brevard County"/>
    <s v="Town of Indialantic"/>
    <m/>
    <m/>
    <m/>
    <n v="0"/>
    <n v="1"/>
    <n v="1.8055551347621599"/>
    <n v="0.26430235074940001"/>
    <n v="736.50113547664796"/>
    <m/>
    <n v="-1"/>
    <n v="-1"/>
    <n v="-1"/>
    <n v="-1"/>
    <n v="0"/>
    <m/>
    <m/>
    <s v="North IRL B"/>
    <n v="-1"/>
    <m/>
    <m/>
    <n v="580"/>
    <x v="1"/>
    <m/>
    <x v="0"/>
    <n v="132.71029999999999"/>
    <n v="111.52584702256"/>
    <n v="785.098637117571"/>
    <n v="0.59732452189999996"/>
  </r>
  <r>
    <n v="550000"/>
    <n v="860000"/>
    <n v="860000"/>
    <x v="1"/>
    <x v="1"/>
    <s v="IR8-11"/>
    <s v="62-304.520 (6), F.A.C."/>
    <n v="0.36"/>
    <n v="0.48"/>
    <s v="Town of Indialantic"/>
    <n v="7.574754999885E-2"/>
    <n v="3796.3565459128699"/>
    <n v="9.3068845717730095"/>
    <n v="1.36236851653772"/>
    <n v="0.70497370443392005"/>
    <n v="0.1031960773233"/>
    <n v="287.56470727500403"/>
    <n v="1210"/>
    <s v="Fixed Single Family Units"/>
    <n v="1210"/>
    <s v="Town of Indialantic              Brevard County"/>
    <s v="Town of Indialantic"/>
    <m/>
    <m/>
    <m/>
    <n v="0"/>
    <n v="1"/>
    <n v="0.70497370443392005"/>
    <n v="0.1031960773233"/>
    <n v="287.56470727500499"/>
    <m/>
    <n v="-1"/>
    <n v="-1"/>
    <n v="-1"/>
    <n v="-1"/>
    <n v="0"/>
    <m/>
    <m/>
    <s v="North IRL B"/>
    <n v="-1"/>
    <m/>
    <m/>
    <n v="580"/>
    <x v="1"/>
    <m/>
    <x v="0"/>
    <n v="132.71029999999999"/>
    <n v="84.105065027369307"/>
    <n v="306.53945919391998"/>
    <n v="0.23322360689999999"/>
  </r>
  <r>
    <n v="550000"/>
    <n v="860000"/>
    <n v="860000"/>
    <x v="1"/>
    <x v="1"/>
    <s v="IR8-11"/>
    <s v="62-304.520 (6), F.A.C."/>
    <n v="0.36"/>
    <n v="0.48"/>
    <s v="Town of Indialantic"/>
    <n v="0.15887591383312"/>
    <n v="3911.9954273757899"/>
    <n v="10.8354834760241"/>
    <n v="1.42708908192388"/>
    <n v="1.72149733907711"/>
    <n v="0.22673008201193001"/>
    <n v="621.52184843535099"/>
    <n v="1400"/>
    <s v="Commercial and Services"/>
    <n v="1400"/>
    <s v="Town of Indialantic              Brevard County"/>
    <s v="Town of Indialantic"/>
    <m/>
    <m/>
    <m/>
    <n v="0"/>
    <n v="1"/>
    <n v="1.72149733907711"/>
    <n v="0.22673008201193001"/>
    <n v="621.52184843535099"/>
    <m/>
    <n v="-1"/>
    <n v="-1"/>
    <n v="-1"/>
    <n v="-1"/>
    <n v="0"/>
    <m/>
    <m/>
    <s v="North IRL B"/>
    <n v="-1"/>
    <m/>
    <m/>
    <n v="580"/>
    <x v="1"/>
    <m/>
    <x v="0"/>
    <n v="132.71029999999999"/>
    <n v="105.743014794042"/>
    <n v="642.948012260268"/>
    <n v="0.50407286979999999"/>
  </r>
  <r>
    <n v="550000"/>
    <n v="860000"/>
    <n v="860000"/>
    <x v="1"/>
    <x v="1"/>
    <s v="IR8-11"/>
    <s v="62-304.520 (6), F.A.C."/>
    <n v="0.36"/>
    <n v="0.48"/>
    <s v="Town of Indialantic"/>
    <n v="2.3085192928160001E-2"/>
    <n v="3911.9954273757899"/>
    <n v="10.8354834760241"/>
    <n v="1.42708908192388"/>
    <n v="0.25013922651395998"/>
    <n v="3.2944626781890002E-2"/>
    <n v="90.309169175069499"/>
    <n v="8140"/>
    <s v="Roads and Highways"/>
    <n v="8140"/>
    <s v="Town of Indialantic              Brevard County"/>
    <s v="Town of Indialantic"/>
    <m/>
    <m/>
    <m/>
    <n v="0"/>
    <n v="1"/>
    <n v="0.25013922651395998"/>
    <n v="3.2944626781890002E-2"/>
    <n v="90.554111452207806"/>
    <m/>
    <n v="-1"/>
    <n v="-1"/>
    <n v="-1"/>
    <n v="-1"/>
    <n v="0"/>
    <m/>
    <m/>
    <s v="North IRL B"/>
    <n v="-1"/>
    <m/>
    <m/>
    <n v="580"/>
    <x v="1"/>
    <m/>
    <x v="0"/>
    <n v="132.71029999999999"/>
    <n v="109.63846842827201"/>
    <n v="93.422461263688106"/>
    <n v="7.3442101699999998E-2"/>
  </r>
  <r>
    <n v="550000"/>
    <n v="860000"/>
    <n v="860000"/>
    <x v="1"/>
    <x v="1"/>
    <s v="IR8-11"/>
    <s v="62-304.520 (6), F.A.C."/>
    <n v="0.36"/>
    <n v="0.48"/>
    <s v="Town of Indialantic"/>
    <n v="0.10497893864233999"/>
    <n v="3911.9954273757899"/>
    <n v="10.8354834760241"/>
    <n v="1.42708908192388"/>
    <n v="1.13749755498963"/>
    <n v="0.14981429716844"/>
    <n v="410.67712793959799"/>
    <n v="1430"/>
    <s v="Professional Services"/>
    <n v="1430"/>
    <s v="Town of Indialantic              Brevard County"/>
    <s v="Town of Indialantic"/>
    <m/>
    <m/>
    <m/>
    <n v="0"/>
    <n v="1"/>
    <n v="1.13749755498963"/>
    <n v="0.14981429716844"/>
    <n v="410.67712793959799"/>
    <m/>
    <n v="-1"/>
    <n v="-1"/>
    <n v="-1"/>
    <n v="-1"/>
    <n v="0"/>
    <m/>
    <m/>
    <s v="North IRL B"/>
    <n v="-1"/>
    <m/>
    <m/>
    <n v="580"/>
    <x v="1"/>
    <m/>
    <x v="0"/>
    <n v="132.71029999999999"/>
    <n v="85.088158274276594"/>
    <n v="424.83469206148999"/>
    <n v="0.33307147440000001"/>
  </r>
  <r>
    <n v="550000"/>
    <n v="860000"/>
    <n v="860000"/>
    <x v="1"/>
    <x v="1"/>
    <s v="IR8-11"/>
    <s v="62-304.520 (6), F.A.C."/>
    <n v="0.36"/>
    <n v="0.48"/>
    <s v="Town of Indialantic"/>
    <n v="9.6431185066249994E-2"/>
    <n v="3911.9954273757899"/>
    <n v="10.8354834760241"/>
    <n v="1.42708908192388"/>
    <n v="1.04487851235879"/>
    <n v="0.13761589136502"/>
    <n v="377.23835503560201"/>
    <n v="1410"/>
    <s v="Retail Sales and Services"/>
    <n v="1410"/>
    <s v="Town of Indialantic              Brevard County"/>
    <s v="Town of Indialantic"/>
    <m/>
    <m/>
    <m/>
    <n v="0"/>
    <n v="1"/>
    <n v="1.04487851235879"/>
    <n v="0.13761589136502"/>
    <n v="377.23835503560099"/>
    <m/>
    <n v="-1"/>
    <n v="-1"/>
    <n v="-1"/>
    <n v="-1"/>
    <n v="0"/>
    <m/>
    <m/>
    <s v="North IRL B"/>
    <n v="-1"/>
    <m/>
    <m/>
    <n v="580"/>
    <x v="1"/>
    <m/>
    <x v="0"/>
    <n v="132.71029999999999"/>
    <n v="85.511191613351599"/>
    <n v="390.24316060499899"/>
    <n v="0.30595162609999998"/>
  </r>
  <r>
    <n v="550000"/>
    <n v="860000"/>
    <n v="860000"/>
    <x v="1"/>
    <x v="1"/>
    <s v="IR8-11"/>
    <s v="62-304.520 (6), F.A.C."/>
    <n v="0.36"/>
    <n v="0.48"/>
    <s v="Town of Indialantic"/>
    <n v="1.1360761722540001E-2"/>
    <n v="3911.9954273757899"/>
    <n v="10.8354834760241"/>
    <n v="1.42708908192388"/>
    <n v="0.12309934591971"/>
    <n v="1.6212819016580001E-2"/>
    <n v="44.443247910113698"/>
    <n v="1430"/>
    <s v="Professional Services"/>
    <n v="1430"/>
    <s v="Town of Indialantic              Brevard County"/>
    <s v="Town of Indialantic"/>
    <m/>
    <m/>
    <m/>
    <n v="0"/>
    <n v="1"/>
    <n v="0.12309934591971"/>
    <n v="1.6212819016580001E-2"/>
    <n v="44.4432479101133"/>
    <m/>
    <n v="-1"/>
    <n v="-1"/>
    <n v="-1"/>
    <n v="-1"/>
    <n v="0"/>
    <m/>
    <m/>
    <s v="North IRL B"/>
    <n v="-1"/>
    <m/>
    <m/>
    <n v="580"/>
    <x v="1"/>
    <m/>
    <x v="0"/>
    <n v="132.71029999999999"/>
    <n v="27.535951477760101"/>
    <n v="45.975371540248801"/>
    <n v="3.6044807700000001E-2"/>
  </r>
  <r>
    <n v="550000"/>
    <n v="860000"/>
    <n v="860000"/>
    <x v="1"/>
    <x v="1"/>
    <s v="IR8-11"/>
    <s v="62-304.520 (6), F.A.C."/>
    <n v="0.36"/>
    <n v="0.48"/>
    <s v="Town of Indialantic"/>
    <n v="4.3723662680999996E-3"/>
    <n v="3911.9954273757899"/>
    <n v="10.8354834760241"/>
    <n v="1.42708908192388"/>
    <n v="4.7376702449150002E-2"/>
    <n v="6.2397561633799996E-3"/>
    <n v="17.104676847631101"/>
    <n v="1430"/>
    <s v="Professional Services"/>
    <n v="1430"/>
    <s v="Town of Indialantic              Brevard County"/>
    <s v="Town of Indialantic"/>
    <m/>
    <m/>
    <m/>
    <n v="0"/>
    <n v="1"/>
    <n v="4.7376702449150002E-2"/>
    <n v="6.2397561633799996E-3"/>
    <n v="17.1046768476312"/>
    <m/>
    <n v="-1"/>
    <n v="-1"/>
    <n v="-1"/>
    <n v="-1"/>
    <n v="0"/>
    <m/>
    <m/>
    <s v="North IRL B"/>
    <n v="-1"/>
    <m/>
    <m/>
    <n v="580"/>
    <x v="1"/>
    <m/>
    <x v="0"/>
    <n v="132.71029999999999"/>
    <n v="24.174732830897199"/>
    <n v="17.694338513157799"/>
    <n v="1.38724062E-2"/>
  </r>
  <r>
    <n v="550000"/>
    <n v="860000"/>
    <n v="860000"/>
    <x v="1"/>
    <x v="1"/>
    <s v="IR8-11"/>
    <s v="62-304.520 (6), F.A.C."/>
    <n v="0.36"/>
    <n v="0.48"/>
    <s v="Town of Indialantic"/>
    <n v="1.459901287483E-2"/>
    <n v="3911.9954273757899"/>
    <n v="10.8354834760241"/>
    <n v="1.42708908192388"/>
    <n v="0.15818736277150999"/>
    <n v="2.0834091880540001E-2"/>
    <n v="57.111271610547"/>
    <n v="1410"/>
    <s v="Retail Sales and Services"/>
    <n v="1410"/>
    <s v="Town of Indialantic              Brevard County"/>
    <s v="Town of Indialantic"/>
    <m/>
    <m/>
    <m/>
    <n v="0"/>
    <n v="1"/>
    <n v="0.15818736277150999"/>
    <n v="2.0834091880540001E-2"/>
    <n v="57.111271610545103"/>
    <m/>
    <n v="-1"/>
    <n v="-1"/>
    <n v="-1"/>
    <n v="-1"/>
    <n v="0"/>
    <m/>
    <m/>
    <s v="North IRL B"/>
    <n v="-1"/>
    <m/>
    <m/>
    <n v="580"/>
    <x v="1"/>
    <m/>
    <x v="0"/>
    <n v="132.71029999999999"/>
    <n v="45.681842630728603"/>
    <n v="59.080109013216301"/>
    <n v="4.6318955100000003E-2"/>
  </r>
  <r>
    <n v="550000"/>
    <n v="860000"/>
    <n v="860000"/>
    <x v="1"/>
    <x v="1"/>
    <s v="IR8-11"/>
    <s v="62-304.520 (6), F.A.C."/>
    <n v="0.36"/>
    <n v="0.48"/>
    <s v="Town of Indialantic"/>
    <n v="0.35265120456317001"/>
    <n v="3850.6255304728102"/>
    <n v="9.5675464962054999"/>
    <n v="1.4060786152770099"/>
    <n v="3.3740067966010301"/>
    <n v="0.49585531738795002"/>
    <n v="1357.92773164294"/>
    <n v="1200"/>
    <s v="Residential, Medium Density-Two-five dwellingunits per acre"/>
    <n v="1200"/>
    <s v="Town of Indialantic              Brevard County"/>
    <s v="Town of Indialantic"/>
    <m/>
    <m/>
    <m/>
    <n v="0"/>
    <n v="1"/>
    <n v="3.3740067966010301"/>
    <n v="0.49585531738795002"/>
    <n v="1357.92773164294"/>
    <m/>
    <n v="-1"/>
    <n v="-1"/>
    <n v="-1"/>
    <n v="-1"/>
    <n v="0"/>
    <m/>
    <m/>
    <s v="North IRL B"/>
    <n v="-1"/>
    <m/>
    <m/>
    <n v="580"/>
    <x v="1"/>
    <m/>
    <x v="0"/>
    <n v="132.71029999999999"/>
    <n v="197.24954787747001"/>
    <n v="1427.1287920535699"/>
    <n v="1.1013201392"/>
  </r>
  <r>
    <n v="550000"/>
    <n v="860000"/>
    <n v="860000"/>
    <x v="1"/>
    <x v="1"/>
    <s v="IR8-11"/>
    <s v="62-304.520 (6), F.A.C."/>
    <n v="0.36"/>
    <n v="0.48"/>
    <s v="Town of Indialantic"/>
    <n v="4.3742676546999998E-4"/>
    <n v="3850.6255304728102"/>
    <n v="9.5675464962054999"/>
    <n v="1.4060786152770099"/>
    <n v="4.1851009173299999E-3"/>
    <n v="6.1505642067999995E-4"/>
    <n v="1.68436667083862"/>
    <n v="1210"/>
    <s v="Fixed Single Family Units"/>
    <n v="1210"/>
    <s v="Town of Indialantic              Brevard County"/>
    <s v="Town of Indialantic"/>
    <m/>
    <m/>
    <m/>
    <n v="0"/>
    <n v="1"/>
    <n v="4.1851009173299999E-3"/>
    <n v="6.1505642067999995E-4"/>
    <n v="1.68436667083862"/>
    <m/>
    <n v="-1"/>
    <n v="-1"/>
    <n v="-1"/>
    <n v="-1"/>
    <n v="0"/>
    <m/>
    <m/>
    <s v="North IRL B"/>
    <n v="-1"/>
    <m/>
    <m/>
    <n v="580"/>
    <x v="1"/>
    <m/>
    <x v="0"/>
    <n v="132.71029999999999"/>
    <n v="7.7819525475148996"/>
    <n v="1.7702033151800201"/>
    <n v="1.3660719E-3"/>
  </r>
  <r>
    <n v="550000"/>
    <n v="860000"/>
    <n v="860000"/>
    <x v="1"/>
    <x v="1"/>
    <s v="IR8-11"/>
    <s v="62-304.520 (6), F.A.C."/>
    <n v="0.36"/>
    <n v="0.48"/>
    <s v="Town of Indialantic"/>
    <n v="0.26013358044215001"/>
    <n v="3850.6255304728102"/>
    <n v="9.5675464962054999"/>
    <n v="1.4060786152770099"/>
    <n v="2.4888401261047499"/>
    <n v="0.36576826457514999"/>
    <n v="1001.67700618387"/>
    <n v="1210"/>
    <s v="Fixed Single Family Units"/>
    <n v="1210"/>
    <s v="Town of Indialantic              Brevard County"/>
    <s v="Town of Indialantic"/>
    <m/>
    <m/>
    <m/>
    <n v="0"/>
    <n v="1"/>
    <n v="2.4888401261047499"/>
    <n v="0.36576826457514999"/>
    <n v="1001.67700618387"/>
    <m/>
    <n v="-1"/>
    <n v="-1"/>
    <n v="-1"/>
    <n v="-1"/>
    <n v="0"/>
    <m/>
    <m/>
    <s v="North IRL B"/>
    <n v="-1"/>
    <m/>
    <m/>
    <n v="580"/>
    <x v="1"/>
    <m/>
    <x v="0"/>
    <n v="132.71029999999999"/>
    <n v="137.827542766981"/>
    <n v="1052.7232506942501"/>
    <n v="0.81239011039999998"/>
  </r>
  <r>
    <n v="550000"/>
    <n v="860000"/>
    <n v="860000"/>
    <x v="1"/>
    <x v="1"/>
    <s v="IR8-11"/>
    <s v="62-304.520 (6), F.A.C."/>
    <n v="0.36"/>
    <n v="0.48"/>
    <s v="Town of Indialantic"/>
    <n v="4.54124175903E-3"/>
    <n v="3850.6255304728102"/>
    <n v="9.5675464962054999"/>
    <n v="1.4060786152770099"/>
    <n v="4.3448541680029998E-2"/>
    <n v="6.3853429241699997E-3"/>
    <n v="17.486621457370099"/>
    <n v="1210"/>
    <s v="Fixed Single Family Units"/>
    <n v="1210"/>
    <s v="Town of Indialantic              Brevard County"/>
    <s v="Town of Indialantic"/>
    <m/>
    <m/>
    <m/>
    <n v="0"/>
    <n v="1"/>
    <n v="4.3448541680029998E-2"/>
    <n v="6.3853429241699997E-3"/>
    <n v="17.4866214573719"/>
    <m/>
    <n v="-1"/>
    <n v="-1"/>
    <n v="-1"/>
    <n v="-1"/>
    <n v="0"/>
    <m/>
    <m/>
    <s v="North IRL B"/>
    <n v="-1"/>
    <m/>
    <m/>
    <n v="580"/>
    <x v="1"/>
    <m/>
    <x v="0"/>
    <n v="132.71029999999999"/>
    <n v="24.737009141337399"/>
    <n v="18.377753378203401"/>
    <n v="1.4182174699999999E-2"/>
  </r>
  <r>
    <n v="550000"/>
    <n v="870000"/>
    <n v="870000"/>
    <x v="1"/>
    <x v="1"/>
    <s v="IR8-11"/>
    <s v="62-304.520 (6), F.A.C."/>
    <n v="0.36"/>
    <n v="0.48"/>
    <s v="Town of Indialantic"/>
    <n v="9.1345328815970003E-2"/>
    <n v="3798.0050506612301"/>
    <n v="9.1529439187128201"/>
    <n v="1.3382870368286199"/>
    <n v="0.83607867188899998"/>
    <n v="0.12224626942925999"/>
    <n v="346.93002019738401"/>
    <n v="1200"/>
    <s v="Residential, Medium Density-Two-five dwellingunits per acre"/>
    <n v="1200"/>
    <s v="Town of Indialantic              Brevard County"/>
    <s v="Town of Indialantic"/>
    <m/>
    <m/>
    <m/>
    <n v="0"/>
    <n v="1"/>
    <n v="0.83607867188899998"/>
    <n v="0.12224626942925999"/>
    <n v="839.67902077875397"/>
    <m/>
    <n v="-1"/>
    <n v="-1"/>
    <n v="-1"/>
    <n v="-1"/>
    <n v="0"/>
    <m/>
    <m/>
    <s v="North IRL B"/>
    <n v="-1"/>
    <m/>
    <m/>
    <n v="580"/>
    <x v="1"/>
    <m/>
    <x v="0"/>
    <n v="132.71029999999999"/>
    <n v="111.994679487721"/>
    <n v="369.66143057517002"/>
    <n v="0.68100488299999995"/>
  </r>
  <r>
    <n v="550000"/>
    <n v="870000"/>
    <n v="870000"/>
    <x v="1"/>
    <x v="1"/>
    <s v="IR8-11"/>
    <s v="62-304.520 (6), F.A.C."/>
    <n v="0.36"/>
    <n v="0.48"/>
    <s v="Natural Lands"/>
    <n v="3.916325226938E-2"/>
    <n v="3798.0050506612301"/>
    <n v="9.1529439187128201"/>
    <n v="1.3382870368286199"/>
    <n v="0.35845905169602998"/>
    <n v="5.241167283216E-2"/>
    <n v="148.742229919425"/>
    <n v="3100"/>
    <s v="Herbaceous Dry Prairie"/>
    <n v="3100"/>
    <s v="Town of Indialantic              Brevard County"/>
    <s v="Town of Indialantic"/>
    <m/>
    <m/>
    <s v="Natural Lands"/>
    <n v="0"/>
    <n v="1"/>
    <n v="0.35845905169602998"/>
    <n v="5.241167283216E-2"/>
    <n v="180.985981806593"/>
    <m/>
    <n v="-1"/>
    <n v="-1"/>
    <n v="-1"/>
    <n v="-1"/>
    <n v="0"/>
    <m/>
    <m/>
    <s v="North IRL B"/>
    <n v="-1"/>
    <m/>
    <m/>
    <n v="580"/>
    <x v="1"/>
    <m/>
    <x v="0"/>
    <n v="132.71029999999999"/>
    <n v="50.699041939276697"/>
    <n v="158.48805896841199"/>
    <n v="0.14678506229999999"/>
  </r>
  <r>
    <n v="550000"/>
    <n v="870000"/>
    <n v="870000"/>
    <x v="1"/>
    <x v="1"/>
    <s v="IR8-11"/>
    <s v="62-304.520 (6), F.A.C."/>
    <n v="0.36"/>
    <n v="0.48"/>
    <s v="Town of Indialantic"/>
    <n v="5.3556194718790001E-2"/>
    <n v="3798.0050506612301"/>
    <n v="9.1529439187128201"/>
    <n v="1.3382870368286199"/>
    <n v="0.49019684676081998"/>
    <n v="7.1673561134030006E-2"/>
    <n v="203.40669803619099"/>
    <n v="1210"/>
    <s v="Fixed Single Family Units"/>
    <n v="1210"/>
    <s v="Town of Indialantic              Brevard County"/>
    <s v="Town of Indialantic"/>
    <m/>
    <m/>
    <m/>
    <n v="0"/>
    <n v="1"/>
    <n v="0.49019684676081998"/>
    <n v="7.1673561134030006E-2"/>
    <n v="203.40669803619301"/>
    <m/>
    <n v="-1"/>
    <n v="-1"/>
    <n v="-1"/>
    <n v="-1"/>
    <n v="0"/>
    <m/>
    <m/>
    <s v="North IRL B"/>
    <n v="-1"/>
    <m/>
    <m/>
    <n v="580"/>
    <x v="1"/>
    <m/>
    <x v="0"/>
    <n v="132.71029999999999"/>
    <n v="72.150169498438103"/>
    <n v="216.734230557074"/>
    <n v="0.16496893600000001"/>
  </r>
  <r>
    <n v="550000"/>
    <n v="870000"/>
    <n v="870000"/>
    <x v="1"/>
    <x v="1"/>
    <s v="IR8-11"/>
    <s v="62-304.520 (6), F.A.C."/>
    <n v="0.36"/>
    <n v="0.48"/>
    <s v="Town of Indialantic"/>
    <n v="0.24059540596859999"/>
    <n v="3875.1411981169499"/>
    <n v="10.533576691254099"/>
    <n v="1.85618226257638"/>
    <n v="2.5343301603336599"/>
    <n v="0.44658892501628"/>
    <n v="932.34116974659401"/>
    <n v="1200"/>
    <s v="Residential, Medium Density-Two-five dwellingunits per acre"/>
    <n v="1200"/>
    <s v="Town of Indialantic              Brevard County"/>
    <s v="Town of Indialantic"/>
    <m/>
    <m/>
    <m/>
    <n v="0"/>
    <n v="1"/>
    <n v="2.5343301603336599"/>
    <n v="0.44658892501628"/>
    <n v="932.34116974659401"/>
    <m/>
    <n v="-1"/>
    <n v="-1"/>
    <n v="-1"/>
    <n v="-1"/>
    <n v="0"/>
    <m/>
    <m/>
    <s v="North IRL B"/>
    <n v="-1"/>
    <m/>
    <m/>
    <n v="580"/>
    <x v="1"/>
    <m/>
    <x v="0"/>
    <n v="132.71029999999999"/>
    <n v="145.362461051373"/>
    <n v="973.65506384396201"/>
    <n v="0.75615666650000002"/>
  </r>
  <r>
    <n v="550000"/>
    <n v="870000"/>
    <n v="870000"/>
    <x v="1"/>
    <x v="1"/>
    <s v="IR8-11"/>
    <s v="62-304.520 (6), F.A.C."/>
    <n v="0.36"/>
    <n v="0.48"/>
    <s v="Town of Indialantic"/>
    <n v="1.9108288028410001E-2"/>
    <n v="3875.1411981169499"/>
    <n v="10.533576691254099"/>
    <n v="1.85618226257638"/>
    <n v="0.20127861738590999"/>
    <n v="3.5468465306549998E-2"/>
    <n v="74.047314164407496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20127861738590999"/>
    <n v="3.5468465306549998E-2"/>
    <n v="74.047314164407894"/>
    <m/>
    <n v="-1"/>
    <n v="-1"/>
    <n v="-1"/>
    <n v="-1"/>
    <n v="0"/>
    <m/>
    <m/>
    <s v="North IRL B"/>
    <n v="-1"/>
    <m/>
    <m/>
    <n v="580"/>
    <x v="1"/>
    <m/>
    <x v="0"/>
    <n v="132.71029999999999"/>
    <n v="50.141441835781997"/>
    <n v="77.328498128872894"/>
    <n v="6.00545938E-2"/>
  </r>
  <r>
    <n v="550000"/>
    <n v="870000"/>
    <n v="870000"/>
    <x v="1"/>
    <x v="1"/>
    <s v="IR8-11"/>
    <s v="62-304.520 (6), F.A.C."/>
    <n v="0.36"/>
    <n v="0.48"/>
    <s v="Town of Indialantic"/>
    <n v="6.3164194974430002E-2"/>
    <n v="3875.1411981169499"/>
    <n v="10.533576691254099"/>
    <n v="1.85618226257638"/>
    <n v="0.66534489190447998"/>
    <n v="0.11724425834145"/>
    <n v="244.77017419130499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66534489190447998"/>
    <n v="0.11724425834145"/>
    <n v="244.77017419130499"/>
    <m/>
    <n v="-1"/>
    <n v="-1"/>
    <n v="-1"/>
    <n v="-1"/>
    <n v="0"/>
    <m/>
    <m/>
    <s v="North IRL B"/>
    <n v="-1"/>
    <m/>
    <m/>
    <n v="580"/>
    <x v="1"/>
    <m/>
    <x v="0"/>
    <n v="132.71029999999999"/>
    <n v="63.481722529223902"/>
    <n v="255.61642809799801"/>
    <n v="0.1985159564"/>
  </r>
  <r>
    <n v="550000"/>
    <n v="870000"/>
    <n v="870000"/>
    <x v="1"/>
    <x v="1"/>
    <s v="IR8-11"/>
    <s v="62-304.520 (6), F.A.C."/>
    <n v="0.36"/>
    <n v="0.48"/>
    <s v="Town of Indialantic"/>
    <n v="5.1918578039099996E-3"/>
    <n v="3875.1411981169499"/>
    <n v="10.533576691254099"/>
    <n v="1.85618226257638"/>
    <n v="5.4688832347579999E-2"/>
    <n v="9.6370343654299997E-3"/>
    <n v="20.1191820707005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5.4688832347579999E-2"/>
    <n v="9.6370343654299997E-3"/>
    <n v="20.119182070698798"/>
    <m/>
    <n v="-1"/>
    <n v="-1"/>
    <n v="-1"/>
    <n v="-1"/>
    <n v="0"/>
    <m/>
    <m/>
    <s v="North IRL B"/>
    <n v="-1"/>
    <m/>
    <m/>
    <n v="580"/>
    <x v="1"/>
    <m/>
    <x v="0"/>
    <n v="132.71029999999999"/>
    <n v="26.519225411853899"/>
    <n v="21.0107030979431"/>
    <n v="1.6317260399999998E-2"/>
  </r>
  <r>
    <n v="550000"/>
    <n v="870000"/>
    <n v="870000"/>
    <x v="1"/>
    <x v="1"/>
    <s v="IR8-11"/>
    <s v="62-304.520 (6), F.A.C."/>
    <n v="0.36"/>
    <n v="0.48"/>
    <s v="Town of Indialantic"/>
    <n v="4.722758738222E-2"/>
    <n v="3875.1411981169499"/>
    <n v="10.533576691254099"/>
    <n v="1.85618226257638"/>
    <n v="0.49747541363355002"/>
    <n v="8.7663010003149994E-2"/>
    <n v="183.01356955252001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49747541363355002"/>
    <n v="8.7663010003149994E-2"/>
    <n v="183.01356955252101"/>
    <m/>
    <n v="-1"/>
    <n v="-1"/>
    <n v="-1"/>
    <n v="-1"/>
    <n v="0"/>
    <m/>
    <m/>
    <s v="North IRL B"/>
    <n v="-1"/>
    <m/>
    <m/>
    <n v="580"/>
    <x v="1"/>
    <m/>
    <x v="0"/>
    <n v="132.71029999999999"/>
    <n v="77.102545037176498"/>
    <n v="191.123265312206"/>
    <n v="0.1484294968"/>
  </r>
  <r>
    <n v="550000"/>
    <n v="870000"/>
    <n v="870000"/>
    <x v="1"/>
    <x v="1"/>
    <s v="IR8-11"/>
    <s v="62-304.520 (6), F.A.C."/>
    <n v="0.36"/>
    <n v="0.48"/>
    <s v="Town of Indialantic"/>
    <n v="0.17272936468776001"/>
    <n v="3875.1411981169499"/>
    <n v="10.533576691254099"/>
    <n v="1.85618226257638"/>
    <n v="1.8194580097701401"/>
    <n v="0.32061718295951003"/>
    <n v="669.35067722611302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1.8194580097701401"/>
    <n v="0.32061718295951003"/>
    <n v="669.35067722611302"/>
    <m/>
    <n v="-1"/>
    <n v="-1"/>
    <n v="-1"/>
    <n v="-1"/>
    <n v="0"/>
    <m/>
    <m/>
    <s v="North IRL B"/>
    <n v="-1"/>
    <m/>
    <m/>
    <n v="580"/>
    <x v="1"/>
    <m/>
    <x v="0"/>
    <n v="132.71029999999999"/>
    <n v="105.516714185927"/>
    <n v="699.01093882374198"/>
    <n v="0.54286348520000005"/>
  </r>
  <r>
    <n v="550000"/>
    <n v="870000"/>
    <n v="870000"/>
    <x v="1"/>
    <x v="1"/>
    <s v="IR8-11"/>
    <s v="62-304.520 (6), F.A.C."/>
    <n v="0.36"/>
    <n v="0.48"/>
    <s v="Town of Indialantic"/>
    <n v="6.9746754914619999E-2"/>
    <n v="3875.1411981169499"/>
    <n v="10.533576691254099"/>
    <n v="1.85618226257638"/>
    <n v="0.73468279185927998"/>
    <n v="0.12946268934478"/>
    <n v="270.27852340462101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73468279185927998"/>
    <n v="0.12946268934478"/>
    <n v="270.278523404623"/>
    <m/>
    <n v="-1"/>
    <n v="-1"/>
    <n v="-1"/>
    <n v="-1"/>
    <n v="0"/>
    <m/>
    <m/>
    <s v="North IRL B"/>
    <n v="-1"/>
    <m/>
    <m/>
    <n v="580"/>
    <x v="1"/>
    <m/>
    <x v="0"/>
    <n v="132.71029999999999"/>
    <n v="68.545305356734801"/>
    <n v="282.255103067802"/>
    <n v="0.21920399300000001"/>
  </r>
  <r>
    <n v="550000"/>
    <n v="870000"/>
    <n v="870000"/>
    <x v="1"/>
    <x v="1"/>
    <s v="IR8-11"/>
    <s v="62-304.520 (6), F.A.C."/>
    <n v="0.36"/>
    <n v="0.48"/>
    <s v="Town of Indialantic"/>
    <n v="0.33819775661627"/>
    <n v="3863.6814112372599"/>
    <n v="10.272076148452699"/>
    <n v="1.7357296553736301"/>
    <n v="3.4739931091982799"/>
    <n v="0.58701987553970003"/>
    <n v="1306.6883855604401"/>
    <n v="1200"/>
    <s v="Residential, Medium Density-Two-five dwellingunits per acre"/>
    <n v="1200"/>
    <s v="Town of Indialantic              Brevard County"/>
    <s v="Town of Indialantic"/>
    <m/>
    <m/>
    <m/>
    <n v="0"/>
    <n v="1"/>
    <n v="3.4739931091982799"/>
    <n v="0.58701987553970003"/>
    <n v="1306.6883855604401"/>
    <m/>
    <n v="-1"/>
    <n v="-1"/>
    <n v="-1"/>
    <n v="-1"/>
    <n v="0"/>
    <m/>
    <m/>
    <s v="North IRL B"/>
    <n v="-1"/>
    <m/>
    <m/>
    <n v="580"/>
    <x v="1"/>
    <m/>
    <x v="0"/>
    <n v="132.71029999999999"/>
    <n v="198.69052927959299"/>
    <n v="1368.6377634038399"/>
    <n v="1.0597634919000001"/>
  </r>
  <r>
    <n v="550000"/>
    <n v="870000"/>
    <n v="870000"/>
    <x v="1"/>
    <x v="1"/>
    <s v="IR8-11"/>
    <s v="62-304.520 (6), F.A.C."/>
    <n v="0.36"/>
    <n v="0.48"/>
    <s v="Town of Indialantic"/>
    <n v="1.6269127199E-3"/>
    <n v="3863.6814112372599"/>
    <n v="10.272076148452699"/>
    <n v="1.7357296553736301"/>
    <n v="1.6711771345760001E-2"/>
    <n v="2.8238806546400002E-3"/>
    <n v="6.2858724336062703"/>
    <n v="1410"/>
    <s v="Retail Sales and Services"/>
    <n v="1410"/>
    <s v="Town of Indialantic              Brevard County"/>
    <s v="Town of Indialantic"/>
    <m/>
    <m/>
    <m/>
    <n v="0"/>
    <n v="1"/>
    <n v="1.6711771345760001E-2"/>
    <n v="2.8238806546400002E-3"/>
    <n v="6.2858724336073504"/>
    <m/>
    <n v="-1"/>
    <n v="-1"/>
    <n v="-1"/>
    <n v="-1"/>
    <n v="0"/>
    <m/>
    <m/>
    <s v="North IRL B"/>
    <n v="-1"/>
    <m/>
    <m/>
    <n v="580"/>
    <x v="1"/>
    <m/>
    <x v="0"/>
    <n v="132.71029999999999"/>
    <n v="14.7189106841276"/>
    <n v="6.5838821892369701"/>
    <n v="5.0980312000000003E-3"/>
  </r>
  <r>
    <n v="550000"/>
    <n v="870000"/>
    <n v="870000"/>
    <x v="1"/>
    <x v="1"/>
    <s v="IR8-11"/>
    <s v="62-304.520 (6), F.A.C."/>
    <n v="0.36"/>
    <n v="0.48"/>
    <s v="Town of Indialantic"/>
    <n v="8.7243188307569997E-2"/>
    <n v="3863.6814112372599"/>
    <n v="10.272076148452699"/>
    <n v="1.7357296553736301"/>
    <n v="0.89616867372918996"/>
    <n v="0.15143058917480001"/>
    <n v="337.07988492104198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89616867372918996"/>
    <n v="0.15143058917480001"/>
    <n v="337.079884921043"/>
    <m/>
    <n v="-1"/>
    <n v="-1"/>
    <n v="-1"/>
    <n v="-1"/>
    <n v="0"/>
    <m/>
    <m/>
    <s v="North IRL B"/>
    <n v="-1"/>
    <m/>
    <m/>
    <n v="580"/>
    <x v="1"/>
    <m/>
    <x v="0"/>
    <n v="132.71029999999999"/>
    <n v="87.176316276046904"/>
    <n v="353.06065691315501"/>
    <n v="0.27338190179999999"/>
  </r>
  <r>
    <n v="550000"/>
    <n v="870000"/>
    <n v="870000"/>
    <x v="1"/>
    <x v="1"/>
    <s v="IR8-11"/>
    <s v="62-304.520 (6), F.A.C."/>
    <n v="0.36"/>
    <n v="0.48"/>
    <s v="Town of Indialantic"/>
    <n v="3.6951753727999998E-4"/>
    <n v="3863.6814112372599"/>
    <n v="10.272076148452699"/>
    <n v="1.7357296553736301"/>
    <n v="3.79571228118E-3"/>
    <n v="6.4138254763999999E-4"/>
    <n v="1.4276980399342201"/>
    <n v="1210"/>
    <s v="Fixed Single Family Units"/>
    <n v="1210"/>
    <s v="Town of Indialantic              Brevard County"/>
    <s v="Town of Indialantic"/>
    <m/>
    <m/>
    <m/>
    <n v="0"/>
    <n v="1"/>
    <n v="3.79571228118E-3"/>
    <n v="6.4138254763999999E-4"/>
    <n v="1.42769803993323"/>
    <m/>
    <n v="-1"/>
    <n v="-1"/>
    <n v="-1"/>
    <n v="-1"/>
    <n v="0"/>
    <m/>
    <m/>
    <s v="North IRL B"/>
    <n v="-1"/>
    <m/>
    <m/>
    <n v="580"/>
    <x v="1"/>
    <m/>
    <x v="0"/>
    <n v="132.71029999999999"/>
    <n v="7.0584874259515802"/>
    <n v="1.4953844189501899"/>
    <n v="1.157906E-3"/>
  </r>
  <r>
    <n v="550000"/>
    <n v="870000"/>
    <n v="870000"/>
    <x v="1"/>
    <x v="1"/>
    <s v="IR8-11"/>
    <s v="62-304.520 (6), F.A.C."/>
    <n v="0.36"/>
    <n v="0.48"/>
    <s v="Town of Indialantic"/>
    <n v="4.8994722239880002E-2"/>
    <n v="3863.6814112372599"/>
    <n v="10.272076148452699"/>
    <n v="1.7357296553736301"/>
    <n v="0.50327751772036999"/>
    <n v="8.5041592348549994E-2"/>
    <n v="189.29999756696799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50327751772036999"/>
    <n v="8.5041592348549994E-2"/>
    <n v="189.29999756697001"/>
    <m/>
    <n v="-1"/>
    <n v="-1"/>
    <n v="-1"/>
    <n v="-1"/>
    <n v="0"/>
    <m/>
    <m/>
    <s v="North IRL B"/>
    <n v="-1"/>
    <m/>
    <m/>
    <n v="580"/>
    <x v="1"/>
    <m/>
    <x v="0"/>
    <n v="132.71029999999999"/>
    <n v="59.612102796545699"/>
    <n v="198.27460636017599"/>
    <n v="0.1535279786"/>
  </r>
  <r>
    <n v="550000"/>
    <n v="870000"/>
    <n v="870000"/>
    <x v="1"/>
    <x v="1"/>
    <s v="IR8-11"/>
    <s v="62-304.520 (6), F.A.C."/>
    <n v="0.36"/>
    <n v="0.48"/>
    <s v="Town of Indialantic"/>
    <n v="8.8381069950719995E-2"/>
    <n v="3863.6814112372599"/>
    <n v="10.272076148452699"/>
    <n v="1.7357296553736301"/>
    <n v="0.90785708061557002"/>
    <n v="0.15340564408712001"/>
    <n v="341.47629707387199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90785708061557002"/>
    <n v="0.15340564408712001"/>
    <n v="341.47629707387102"/>
    <m/>
    <n v="-1"/>
    <n v="-1"/>
    <n v="-1"/>
    <n v="-1"/>
    <n v="0"/>
    <m/>
    <m/>
    <s v="North IRL B"/>
    <n v="-1"/>
    <m/>
    <m/>
    <n v="580"/>
    <x v="1"/>
    <m/>
    <x v="0"/>
    <n v="132.71029999999999"/>
    <n v="78.252547380897099"/>
    <n v="357.66550054867002"/>
    <n v="0.276947524"/>
  </r>
  <r>
    <n v="550000"/>
    <n v="870000"/>
    <n v="870000"/>
    <x v="1"/>
    <x v="1"/>
    <s v="IR8-11"/>
    <s v="62-304.520 (6), F.A.C."/>
    <n v="0.36"/>
    <n v="0.48"/>
    <s v="Town of Indialantic"/>
    <n v="5.295028608914E-2"/>
    <n v="3863.6814112372599"/>
    <n v="10.272076148452699"/>
    <n v="1.7357296553736301"/>
    <n v="0.54390937079004997"/>
    <n v="9.1907381825440004E-2"/>
    <n v="204.58303608232401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54390937079004997"/>
    <n v="9.1907381825440004E-2"/>
    <n v="204.58303608232501"/>
    <m/>
    <n v="-1"/>
    <n v="-1"/>
    <n v="-1"/>
    <n v="-1"/>
    <n v="0"/>
    <m/>
    <m/>
    <s v="North IRL B"/>
    <n v="-1"/>
    <m/>
    <m/>
    <n v="580"/>
    <x v="1"/>
    <m/>
    <x v="0"/>
    <n v="132.71029999999999"/>
    <n v="82.541537675402594"/>
    <n v="214.28220532777399"/>
    <n v="0.1659229814"/>
  </r>
  <r>
    <n v="550000"/>
    <n v="870000"/>
    <n v="870000"/>
    <x v="1"/>
    <x v="1"/>
    <s v="IR8-11"/>
    <s v="62-304.520 (6), F.A.C."/>
    <n v="0.36"/>
    <n v="0.48"/>
    <s v="Town of Indialantic"/>
    <n v="5.236850584549E-2"/>
    <n v="3877.3013699856601"/>
    <n v="9.3825871721777503"/>
    <n v="1.28685883125973"/>
    <n v="0.49135207117204999"/>
    <n v="6.7390874227149997E-2"/>
    <n v="203.04847945884001"/>
    <n v="1400"/>
    <s v="Commercial and Services"/>
    <n v="1400"/>
    <s v="Town of Indialantic              Brevard County"/>
    <s v="Town of Indialantic"/>
    <m/>
    <m/>
    <m/>
    <n v="0"/>
    <n v="1"/>
    <n v="0.49135207117204999"/>
    <n v="6.7390874227149997E-2"/>
    <n v="203.04847945883799"/>
    <m/>
    <n v="-1"/>
    <n v="-1"/>
    <n v="-1"/>
    <n v="-1"/>
    <n v="0"/>
    <m/>
    <m/>
    <s v="North IRL B"/>
    <n v="-1"/>
    <m/>
    <m/>
    <n v="580"/>
    <x v="1"/>
    <m/>
    <x v="0"/>
    <n v="132.71029999999999"/>
    <n v="61.306565788375401"/>
    <n v="211.92782421233099"/>
    <n v="0.16467840989999999"/>
  </r>
  <r>
    <n v="550000"/>
    <n v="870000"/>
    <n v="870000"/>
    <x v="1"/>
    <x v="1"/>
    <s v="IR8-11"/>
    <s v="62-304.520 (6), F.A.C."/>
    <n v="0.36"/>
    <n v="0.48"/>
    <s v="Town of Indialantic"/>
    <n v="0.11888946111248"/>
    <n v="3877.3013699856601"/>
    <n v="9.3825871721777503"/>
    <n v="1.28685883125973"/>
    <n v="1.1154907327411401"/>
    <n v="0.15299395297630999"/>
    <n v="460.97027044830298"/>
    <n v="1200"/>
    <s v="Residential, Medium Density-Two-five dwellingunits per acre"/>
    <n v="1200"/>
    <s v="Town of Indialantic              Brevard County"/>
    <s v="Town of Indialantic"/>
    <m/>
    <m/>
    <m/>
    <n v="0"/>
    <n v="1"/>
    <n v="1.1154907327411401"/>
    <n v="0.15299395297630999"/>
    <n v="460.97027044830298"/>
    <m/>
    <n v="-1"/>
    <n v="-1"/>
    <n v="-1"/>
    <n v="-1"/>
    <n v="0"/>
    <m/>
    <m/>
    <s v="North IRL B"/>
    <n v="-1"/>
    <m/>
    <m/>
    <n v="580"/>
    <x v="1"/>
    <m/>
    <x v="0"/>
    <n v="132.71029999999999"/>
    <n v="125.725968174966"/>
    <n v="481.12857925874101"/>
    <n v="0.3738607222"/>
  </r>
  <r>
    <n v="550000"/>
    <n v="870000"/>
    <n v="870000"/>
    <x v="1"/>
    <x v="1"/>
    <s v="IR8-11"/>
    <s v="62-304.520 (6), F.A.C."/>
    <n v="0.36"/>
    <n v="0.48"/>
    <s v="Town of Indialantic"/>
    <n v="3.983966825857E-2"/>
    <n v="3877.3013699856601"/>
    <n v="9.3825871721777503"/>
    <n v="1.28685883125973"/>
    <n v="0.37379916034673"/>
    <n v="5.1268028932999997E-2"/>
    <n v="154.47040031875099"/>
    <n v="1700"/>
    <s v="Institutional (Educational,religious,health and military facilities)"/>
    <n v="1700"/>
    <s v="Town of Indialantic              Brevard County"/>
    <s v="Town of Indialantic"/>
    <m/>
    <m/>
    <m/>
    <n v="0"/>
    <n v="1"/>
    <n v="0.37379916034673"/>
    <n v="5.1268028932999997E-2"/>
    <n v="311.72709659093402"/>
    <m/>
    <n v="-1"/>
    <n v="-1"/>
    <n v="-1"/>
    <n v="-1"/>
    <n v="0"/>
    <m/>
    <m/>
    <s v="North IRL B"/>
    <n v="-1"/>
    <m/>
    <m/>
    <n v="580"/>
    <x v="1"/>
    <m/>
    <x v="0"/>
    <n v="132.71029999999999"/>
    <n v="115.989765962325"/>
    <n v="161.22541735850501"/>
    <n v="0.2528200297"/>
  </r>
  <r>
    <n v="550000"/>
    <n v="870000"/>
    <n v="870000"/>
    <x v="1"/>
    <x v="1"/>
    <s v="IR8-11"/>
    <s v="62-304.520 (6), F.A.C."/>
    <n v="0.36"/>
    <n v="0.48"/>
    <s v="Town of Indialantic"/>
    <n v="1.31908595925E-3"/>
    <n v="3877.3013699856601"/>
    <n v="9.3825871721777503"/>
    <n v="1.28685883125973"/>
    <n v="1.237643900029E-2"/>
    <n v="1.69747741585E-3"/>
    <n v="5.1144937969443802"/>
    <n v="1410"/>
    <s v="Retail Sales and Services"/>
    <n v="1410"/>
    <s v="Town of Indialantic              Brevard County"/>
    <s v="Town of Indialantic"/>
    <m/>
    <m/>
    <m/>
    <n v="0"/>
    <n v="1"/>
    <n v="1.237643900029E-2"/>
    <n v="1.69747741585E-3"/>
    <n v="5.1144937969427904"/>
    <m/>
    <n v="-1"/>
    <n v="-1"/>
    <n v="-1"/>
    <n v="-1"/>
    <n v="0"/>
    <m/>
    <m/>
    <s v="North IRL B"/>
    <n v="-1"/>
    <m/>
    <m/>
    <n v="580"/>
    <x v="1"/>
    <m/>
    <x v="0"/>
    <n v="132.71029999999999"/>
    <n v="9.5833147530793692"/>
    <n v="5.3381514859030501"/>
    <n v="4.1480079000000003E-3"/>
  </r>
  <r>
    <n v="550000"/>
    <n v="870000"/>
    <n v="870000"/>
    <x v="1"/>
    <x v="1"/>
    <s v="IR8-11"/>
    <s v="62-304.520 (6), F.A.C."/>
    <n v="0.36"/>
    <n v="0.48"/>
    <s v="Town of Indialantic"/>
    <n v="0.11241291564379"/>
    <n v="3877.3013699856601"/>
    <n v="9.3825871721777503"/>
    <n v="1.28685883125973"/>
    <n v="1.05472398030657"/>
    <n v="0.14465955324387"/>
    <n v="435.85875182976901"/>
    <n v="1430"/>
    <s v="Professional Services"/>
    <n v="1430"/>
    <s v="Town of Indialantic              Brevard County"/>
    <s v="Town of Indialantic"/>
    <m/>
    <m/>
    <m/>
    <n v="0"/>
    <n v="1"/>
    <n v="1.05472398030657"/>
    <n v="0.14465955324387"/>
    <n v="435.85875182976901"/>
    <m/>
    <n v="-1"/>
    <n v="-1"/>
    <n v="-1"/>
    <n v="-1"/>
    <n v="0"/>
    <m/>
    <m/>
    <s v="North IRL B"/>
    <n v="-1"/>
    <m/>
    <m/>
    <n v="580"/>
    <x v="1"/>
    <m/>
    <x v="0"/>
    <n v="132.71029999999999"/>
    <n v="91.195566923545996"/>
    <n v="454.91892963380002"/>
    <n v="0.353494527"/>
  </r>
  <r>
    <n v="550000"/>
    <n v="870000"/>
    <n v="870000"/>
    <x v="1"/>
    <x v="1"/>
    <s v="IR8-11"/>
    <s v="62-304.520 (6), F.A.C."/>
    <n v="0.36"/>
    <n v="0.48"/>
    <s v="Town of Indialantic"/>
    <n v="2.5593301702070002E-2"/>
    <n v="3877.3013699856601"/>
    <n v="9.3825871721777503"/>
    <n v="1.28685883125973"/>
    <n v="0.24013138424354999"/>
    <n v="3.2934966316399999E-2"/>
    <n v="99.232943751907897"/>
    <n v="1210"/>
    <s v="Fixed Single Family Units"/>
    <n v="1210"/>
    <s v="Town of Indialantic              Brevard County"/>
    <s v="Town of Indialantic"/>
    <m/>
    <m/>
    <m/>
    <n v="0"/>
    <n v="1"/>
    <n v="0.24013138424354999"/>
    <n v="3.2934966316399999E-2"/>
    <n v="99.232943751908294"/>
    <m/>
    <n v="-1"/>
    <n v="-1"/>
    <n v="-1"/>
    <n v="-1"/>
    <n v="0"/>
    <m/>
    <m/>
    <s v="North IRL B"/>
    <n v="-1"/>
    <m/>
    <m/>
    <n v="580"/>
    <x v="1"/>
    <m/>
    <x v="0"/>
    <n v="132.71029999999999"/>
    <n v="55.383591853503503"/>
    <n v="103.572417363459"/>
    <n v="8.0480895199999999E-2"/>
  </r>
  <r>
    <n v="550000"/>
    <n v="870000"/>
    <n v="870000"/>
    <x v="1"/>
    <x v="1"/>
    <s v="IR8-11"/>
    <s v="62-304.520 (6), F.A.C."/>
    <n v="0.36"/>
    <n v="0.48"/>
    <s v="Town of Indialantic"/>
    <n v="0.12610232311457001"/>
    <n v="3869.92222605999"/>
    <n v="10.0029254876316"/>
    <n v="1.6022792980060101"/>
    <n v="1.26139214193233"/>
    <n v="0.20205114175694"/>
    <n v="488.00618297888798"/>
    <n v="1210"/>
    <s v="Fixed Single Family Units"/>
    <n v="1210"/>
    <s v="Town of Indialantic              Brevard County"/>
    <s v="Town of Indialantic"/>
    <m/>
    <m/>
    <m/>
    <n v="0"/>
    <n v="1"/>
    <n v="1.26139214193233"/>
    <n v="0.20205114175694"/>
    <n v="488.00618297888798"/>
    <m/>
    <n v="-1"/>
    <n v="-1"/>
    <n v="-1"/>
    <n v="-1"/>
    <n v="0"/>
    <m/>
    <m/>
    <s v="North IRL B"/>
    <n v="-1"/>
    <m/>
    <m/>
    <n v="580"/>
    <x v="1"/>
    <m/>
    <x v="0"/>
    <n v="132.71029999999999"/>
    <n v="101.17238444127899"/>
    <n v="510.31799617577502"/>
    <n v="0.39578765849999997"/>
  </r>
  <r>
    <n v="550000"/>
    <n v="870000"/>
    <n v="870000"/>
    <x v="1"/>
    <x v="1"/>
    <s v="IR8-11"/>
    <s v="62-304.520 (6), F.A.C."/>
    <n v="0.36"/>
    <n v="0.48"/>
    <s v="Town of Indialantic"/>
    <n v="0.20200981222619999"/>
    <n v="3869.92222605999"/>
    <n v="10.0029254876316"/>
    <n v="1.6022792980060101"/>
    <n v="2.02068909946914"/>
    <n v="0.32367614012411999"/>
    <n v="781.76226221638103"/>
    <n v="1210"/>
    <s v="Fixed Single Family Units"/>
    <n v="1210"/>
    <s v="Town of Indialantic              Brevard County"/>
    <s v="Town of Indialantic"/>
    <m/>
    <m/>
    <m/>
    <n v="0"/>
    <n v="1"/>
    <n v="2.02068909946914"/>
    <n v="0.32367614012411999"/>
    <n v="781.76226221638103"/>
    <m/>
    <n v="-1"/>
    <n v="-1"/>
    <n v="-1"/>
    <n v="-1"/>
    <n v="0"/>
    <m/>
    <m/>
    <s v="North IRL B"/>
    <n v="-1"/>
    <m/>
    <m/>
    <n v="580"/>
    <x v="1"/>
    <m/>
    <x v="0"/>
    <n v="132.71029999999999"/>
    <n v="116.060427530374"/>
    <n v="817.50470599541995"/>
    <n v="0.63403265389999997"/>
  </r>
  <r>
    <n v="550000"/>
    <n v="870000"/>
    <n v="870000"/>
    <x v="1"/>
    <x v="1"/>
    <s v="IR8-11"/>
    <s v="62-304.520 (6), F.A.C."/>
    <n v="0.36"/>
    <n v="0.48"/>
    <s v="Town of Indialantic"/>
    <n v="4.6306680378900003E-3"/>
    <n v="3869.92222605999"/>
    <n v="10.0029254876316"/>
    <n v="1.6022792980060101"/>
    <n v="4.6320227341049999E-2"/>
    <n v="7.41962353306E-3"/>
    <n v="17.920325161367"/>
    <n v="1210"/>
    <s v="Fixed Single Family Units"/>
    <n v="1210"/>
    <s v="Town of Indialantic              Brevard County"/>
    <s v="Town of Indialantic"/>
    <m/>
    <m/>
    <m/>
    <n v="0"/>
    <n v="1"/>
    <n v="4.6320227341049999E-2"/>
    <n v="7.41962353306E-3"/>
    <n v="17.9203251613663"/>
    <m/>
    <n v="-1"/>
    <n v="-1"/>
    <n v="-1"/>
    <n v="-1"/>
    <n v="0"/>
    <m/>
    <m/>
    <s v="North IRL B"/>
    <n v="-1"/>
    <m/>
    <m/>
    <n v="580"/>
    <x v="1"/>
    <m/>
    <x v="0"/>
    <n v="132.71029999999999"/>
    <n v="25.3031670766681"/>
    <n v="18.739648689169101"/>
    <n v="1.45339215E-2"/>
  </r>
  <r>
    <n v="550000"/>
    <n v="870000"/>
    <n v="870000"/>
    <x v="1"/>
    <x v="1"/>
    <s v="IR8-11"/>
    <s v="62-304.520 (6), F.A.C."/>
    <n v="0.36"/>
    <n v="0.48"/>
    <s v="Town of Indialantic"/>
    <n v="0.16150883677076"/>
    <n v="3869.92222605999"/>
    <n v="10.0029254876316"/>
    <n v="1.6022792980060101"/>
    <n v="1.6155608598120399"/>
    <n v="0.25878226560283002"/>
    <n v="625.02663712428603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1.6155608598120399"/>
    <n v="0.25878226560283002"/>
    <n v="625.02663712428603"/>
    <m/>
    <n v="-1"/>
    <n v="-1"/>
    <n v="-1"/>
    <n v="-1"/>
    <n v="0"/>
    <m/>
    <m/>
    <s v="North IRL B"/>
    <n v="-1"/>
    <m/>
    <m/>
    <n v="580"/>
    <x v="1"/>
    <m/>
    <x v="0"/>
    <n v="132.71029999999999"/>
    <n v="101.32169387980299"/>
    <n v="653.60307336013"/>
    <n v="0.50691535860000003"/>
  </r>
  <r>
    <n v="550000"/>
    <n v="870000"/>
    <n v="870000"/>
    <x v="1"/>
    <x v="1"/>
    <s v="IR8-11"/>
    <s v="62-304.520 (6), F.A.C."/>
    <n v="0.36"/>
    <n v="0.48"/>
    <s v="Town of Indialantic"/>
    <n v="8.5950244537020007E-2"/>
    <n v="3869.92222605999"/>
    <n v="10.0029254876316"/>
    <n v="1.6022792980060101"/>
    <n v="0.85975389174753003"/>
    <n v="0.13771629748021999"/>
    <n v="332.62076166910902"/>
    <n v="1210"/>
    <s v="Fixed Single Family Units"/>
    <n v="1210"/>
    <s v="Town of Indialantic              Brevard County"/>
    <s v="Town of Indialantic"/>
    <m/>
    <m/>
    <m/>
    <n v="0"/>
    <n v="1"/>
    <n v="0.85975389174753003"/>
    <n v="0.13771629748021999"/>
    <n v="332.62076166910902"/>
    <m/>
    <n v="-1"/>
    <n v="-1"/>
    <n v="-1"/>
    <n v="-1"/>
    <n v="0"/>
    <m/>
    <m/>
    <s v="North IRL B"/>
    <n v="-1"/>
    <m/>
    <m/>
    <n v="580"/>
    <x v="1"/>
    <m/>
    <x v="0"/>
    <n v="132.71029999999999"/>
    <n v="77.153726824952898"/>
    <n v="347.828299111494"/>
    <n v="0.26976541900000001"/>
  </r>
  <r>
    <n v="550000"/>
    <n v="870000"/>
    <n v="870000"/>
    <x v="1"/>
    <x v="1"/>
    <s v="IR8-11"/>
    <s v="62-304.520 (6), F.A.C."/>
    <n v="0.36"/>
    <n v="0.48"/>
    <s v="Town of Indialantic"/>
    <n v="3.7561568981450001E-2"/>
    <n v="3869.92222605999"/>
    <n v="10.0029254876316"/>
    <n v="1.6022792980060101"/>
    <n v="0.37572557571998999"/>
    <n v="6.0184124379600003E-2"/>
    <n v="145.36035064700599"/>
    <n v="1210"/>
    <s v="Fixed Single Family Units"/>
    <n v="1210"/>
    <s v="Town of Indialantic              Brevard County"/>
    <s v="Town of Indialantic"/>
    <m/>
    <m/>
    <m/>
    <n v="0"/>
    <n v="1"/>
    <n v="0.37572557571998999"/>
    <n v="6.0184124379600003E-2"/>
    <n v="145.36035064700701"/>
    <m/>
    <n v="-1"/>
    <n v="-1"/>
    <n v="-1"/>
    <n v="-1"/>
    <n v="0"/>
    <m/>
    <m/>
    <s v="North IRL B"/>
    <n v="-1"/>
    <m/>
    <m/>
    <n v="580"/>
    <x v="1"/>
    <m/>
    <x v="0"/>
    <n v="132.71029999999999"/>
    <n v="58.085699696380203"/>
    <n v="152.00627666801"/>
    <n v="0.1178916064"/>
  </r>
  <r>
    <n v="550000"/>
    <n v="870000"/>
    <n v="870000"/>
    <x v="1"/>
    <x v="1"/>
    <s v="IR8-11"/>
    <s v="62-304.520 (6), F.A.C."/>
    <n v="0.36"/>
    <n v="0.48"/>
    <s v="Town of Indialantic"/>
    <n v="0.20617006742055999"/>
    <n v="3914.6139171403702"/>
    <n v="11.1490786375987"/>
    <n v="1.80196525921967"/>
    <n v="2.29860629439088"/>
    <n v="0.37151129898282997"/>
    <n v="807.07621522230102"/>
    <n v="1400"/>
    <s v="Commercial and Services"/>
    <n v="1400"/>
    <s v="Town of Indialantic              Brevard County"/>
    <s v="Town of Indialantic"/>
    <m/>
    <m/>
    <m/>
    <n v="0"/>
    <n v="1"/>
    <n v="2.29860629439088"/>
    <n v="0.37151129898282997"/>
    <n v="807.07621522230102"/>
    <m/>
    <n v="-1"/>
    <n v="-1"/>
    <n v="-1"/>
    <n v="-1"/>
    <n v="0"/>
    <m/>
    <m/>
    <s v="North IRL B"/>
    <n v="-1"/>
    <m/>
    <m/>
    <n v="580"/>
    <x v="1"/>
    <m/>
    <x v="0"/>
    <n v="132.71029999999999"/>
    <n v="173.37635947823199"/>
    <n v="834.34066144754195"/>
    <n v="0.6545630294"/>
  </r>
  <r>
    <n v="550000"/>
    <n v="870000"/>
    <n v="870000"/>
    <x v="1"/>
    <x v="1"/>
    <s v="IR8-11"/>
    <s v="62-304.520 (6), F.A.C."/>
    <n v="0.36"/>
    <n v="0.48"/>
    <s v="Town of Indialantic"/>
    <n v="4.5014262596799999E-3"/>
    <n v="3914.6139171403702"/>
    <n v="11.1490786375987"/>
    <n v="1.80196525921967"/>
    <n v="5.0186755350609999E-2"/>
    <n v="8.11141373689E-3"/>
    <n v="17.621345883155701"/>
    <n v="1200"/>
    <s v="Residential, Medium Density-Two-five dwellingunits per acre"/>
    <n v="1200"/>
    <s v="Town of Indialantic              Brevard County"/>
    <s v="Town of Indialantic"/>
    <m/>
    <m/>
    <m/>
    <n v="0"/>
    <n v="1"/>
    <n v="5.0186755350609999E-2"/>
    <n v="8.11141373689E-3"/>
    <n v="17.621345883157499"/>
    <m/>
    <n v="-1"/>
    <n v="-1"/>
    <n v="-1"/>
    <n v="-1"/>
    <n v="0"/>
    <m/>
    <m/>
    <s v="North IRL B"/>
    <n v="-1"/>
    <m/>
    <m/>
    <n v="580"/>
    <x v="1"/>
    <m/>
    <x v="0"/>
    <n v="132.71029999999999"/>
    <n v="24.4705868223595"/>
    <n v="18.216625768980101"/>
    <n v="1.42914403E-2"/>
  </r>
  <r>
    <n v="550000"/>
    <n v="870000"/>
    <n v="870000"/>
    <x v="1"/>
    <x v="1"/>
    <s v="IR8-11"/>
    <s v="62-304.520 (6), F.A.C."/>
    <n v="0.36"/>
    <n v="0.48"/>
    <s v="Town of Indialantic"/>
    <n v="1.198476495585E-2"/>
    <n v="3914.6139171403702"/>
    <n v="11.1490786375987"/>
    <n v="1.80196525921967"/>
    <n v="0.13361908694596"/>
    <n v="2.1596130090359999E-2"/>
    <n v="46.9157276898462"/>
    <n v="1410"/>
    <s v="Retail Sales and Services"/>
    <n v="1410"/>
    <s v="Town of Indialantic              Brevard County"/>
    <s v="Town of Indialantic"/>
    <m/>
    <m/>
    <m/>
    <n v="0"/>
    <n v="1"/>
    <n v="0.13361908694596"/>
    <n v="2.1596130090359999E-2"/>
    <n v="46.915727689845802"/>
    <m/>
    <n v="-1"/>
    <n v="-1"/>
    <n v="-1"/>
    <n v="-1"/>
    <n v="0"/>
    <m/>
    <m/>
    <s v="North IRL B"/>
    <n v="-1"/>
    <m/>
    <m/>
    <n v="580"/>
    <x v="1"/>
    <m/>
    <x v="0"/>
    <n v="132.71029999999999"/>
    <n v="37.698327354703103"/>
    <n v="48.500623032555701"/>
    <n v="3.8050063000000002E-2"/>
  </r>
  <r>
    <n v="550000"/>
    <n v="870000"/>
    <n v="870000"/>
    <x v="1"/>
    <x v="1"/>
    <s v="IR8-11"/>
    <s v="62-304.520 (6), F.A.C."/>
    <n v="0.36"/>
    <n v="0.48"/>
    <s v="Town of Indialantic"/>
    <n v="8.0744571928700007E-2"/>
    <n v="3914.6139171403702"/>
    <n v="11.1490786375987"/>
    <n v="1.80196525921967"/>
    <n v="0.90022758199242003"/>
    <n v="0.14549891348609001"/>
    <n v="316.08382500566597"/>
    <n v="1410"/>
    <s v="Retail Sales and Services"/>
    <n v="1410"/>
    <s v="Town of Indialantic              Brevard County"/>
    <s v="Town of Indialantic"/>
    <m/>
    <m/>
    <m/>
    <n v="0"/>
    <n v="1"/>
    <n v="0.90022758199242003"/>
    <n v="0.14549891348609001"/>
    <n v="316.08382500566597"/>
    <m/>
    <n v="-1"/>
    <n v="-1"/>
    <n v="-1"/>
    <n v="-1"/>
    <n v="0"/>
    <m/>
    <m/>
    <s v="North IRL B"/>
    <n v="-1"/>
    <m/>
    <m/>
    <n v="580"/>
    <x v="1"/>
    <m/>
    <x v="0"/>
    <n v="132.71029999999999"/>
    <n v="81.529655588589506"/>
    <n v="326.761689483635"/>
    <n v="0.25635346720000002"/>
  </r>
  <r>
    <n v="550000"/>
    <n v="870000"/>
    <n v="870000"/>
    <x v="1"/>
    <x v="1"/>
    <s v="IR8-11"/>
    <s v="62-304.520 (6), F.A.C."/>
    <n v="0.36"/>
    <n v="0.48"/>
    <s v="Town of Indialantic"/>
    <n v="5.5461295505000003E-4"/>
    <n v="3914.6139171403702"/>
    <n v="11.1490786375987"/>
    <n v="1.80196525921967"/>
    <n v="6.1834234493299998E-3"/>
    <n v="9.9939327731999998E-4"/>
    <n v="2.17109559248465"/>
    <n v="1410"/>
    <s v="Retail Sales and Services"/>
    <n v="1410"/>
    <s v="Town of Indialantic              Brevard County"/>
    <s v="Town of Indialantic"/>
    <m/>
    <m/>
    <m/>
    <n v="0"/>
    <n v="1"/>
    <n v="6.1834234493299998E-3"/>
    <n v="9.9939327731999998E-4"/>
    <n v="2.1710955924830202"/>
    <m/>
    <n v="-1"/>
    <n v="-1"/>
    <n v="-1"/>
    <n v="-1"/>
    <n v="0"/>
    <m/>
    <m/>
    <s v="North IRL B"/>
    <n v="-1"/>
    <m/>
    <m/>
    <n v="580"/>
    <x v="1"/>
    <m/>
    <x v="0"/>
    <n v="132.71029999999999"/>
    <n v="8.5364928432654992"/>
    <n v="2.2444389991088798"/>
    <n v="1.7608236999999999E-3"/>
  </r>
  <r>
    <n v="550000"/>
    <n v="870000"/>
    <n v="870000"/>
    <x v="1"/>
    <x v="1"/>
    <s v="IR8-11"/>
    <s v="62-304.520 (6), F.A.C."/>
    <n v="0.36"/>
    <n v="0.48"/>
    <s v="Town of Indialantic"/>
    <n v="1.496528701204E-2"/>
    <n v="3914.6139171403702"/>
    <n v="11.1490786375987"/>
    <n v="1.80196525921967"/>
    <n v="0.1668491617315"/>
    <n v="2.696692728995E-2"/>
    <n v="58.583320811343597"/>
    <n v="1410"/>
    <s v="Retail Sales and Services"/>
    <n v="1410"/>
    <s v="Town of Indialantic              Brevard County"/>
    <s v="Town of Indialantic"/>
    <m/>
    <m/>
    <m/>
    <n v="0"/>
    <n v="1"/>
    <n v="0.1668491617315"/>
    <n v="2.696692728995E-2"/>
    <n v="58.583320811341999"/>
    <m/>
    <n v="-1"/>
    <n v="-1"/>
    <n v="-1"/>
    <n v="-1"/>
    <n v="0"/>
    <m/>
    <m/>
    <s v="North IRL B"/>
    <n v="-1"/>
    <m/>
    <m/>
    <n v="580"/>
    <x v="1"/>
    <m/>
    <x v="0"/>
    <n v="132.71029999999999"/>
    <n v="43.381022761858702"/>
    <n v="60.562367857743901"/>
    <n v="4.7512831200000001E-2"/>
  </r>
  <r>
    <n v="550000"/>
    <n v="870000"/>
    <n v="870000"/>
    <x v="1"/>
    <x v="1"/>
    <s v="IR8-11"/>
    <s v="62-304.520 (6), F.A.C."/>
    <n v="0.36"/>
    <n v="0.48"/>
    <s v="Town of Indialantic"/>
    <n v="0.29884274333667998"/>
    <n v="3914.6139171403702"/>
    <n v="11.1490786375987"/>
    <n v="1.80196525921967"/>
    <n v="3.33182124573649"/>
    <n v="0.53850424146261"/>
    <n v="1169.8539621022101"/>
    <n v="1300"/>
    <s v="Residential, High Density"/>
    <n v="1300"/>
    <s v="Town of Indialantic              Brevard County"/>
    <s v="Town of Indialantic"/>
    <m/>
    <m/>
    <m/>
    <n v="0"/>
    <n v="1"/>
    <n v="3.33182124573649"/>
    <n v="0.53850424146261"/>
    <n v="1169.8539621022101"/>
    <m/>
    <n v="-1"/>
    <n v="-1"/>
    <n v="-1"/>
    <n v="-1"/>
    <n v="0"/>
    <m/>
    <m/>
    <s v="North IRL B"/>
    <n v="-1"/>
    <m/>
    <m/>
    <n v="580"/>
    <x v="1"/>
    <m/>
    <x v="0"/>
    <n v="132.71029999999999"/>
    <n v="146.09838517294199"/>
    <n v="1209.37367515971"/>
    <n v="0.94878666840000003"/>
  </r>
  <r>
    <n v="550000"/>
    <n v="870000"/>
    <n v="870000"/>
    <x v="1"/>
    <x v="1"/>
    <s v="IR8-11"/>
    <s v="62-304.520 (6), F.A.C."/>
    <n v="0.36"/>
    <n v="0.48"/>
    <s v="Town of Indialantic"/>
    <n v="0.13858257013954001"/>
    <n v="3850.6255304728102"/>
    <n v="9.5675464962054999"/>
    <n v="1.4060786152770099"/>
    <n v="1.32589518337371"/>
    <n v="0.19485798832333001"/>
    <n v="533.62958265785198"/>
    <n v="1200"/>
    <s v="Residential, Medium Density-Two-five dwellingunits per acre"/>
    <n v="1200"/>
    <s v="Town of Indialantic              Brevard County"/>
    <s v="Town of Indialantic"/>
    <m/>
    <m/>
    <m/>
    <n v="0"/>
    <n v="1"/>
    <n v="1.32589518337371"/>
    <n v="0.19485798832333001"/>
    <n v="885.65721592172395"/>
    <m/>
    <n v="-1"/>
    <n v="-1"/>
    <n v="-1"/>
    <n v="-1"/>
    <n v="0"/>
    <m/>
    <m/>
    <s v="North IRL B"/>
    <n v="-1"/>
    <m/>
    <m/>
    <n v="580"/>
    <x v="1"/>
    <m/>
    <x v="0"/>
    <n v="132.71029999999999"/>
    <n v="128.34205981127201"/>
    <n v="560.82376400189696"/>
    <n v="0.71829457900000004"/>
  </r>
  <r>
    <n v="550000"/>
    <n v="870000"/>
    <n v="870000"/>
    <x v="1"/>
    <x v="1"/>
    <s v="IR8-11"/>
    <s v="62-304.520 (6), F.A.C."/>
    <n v="0.36"/>
    <n v="0.48"/>
    <s v="Town of Indialantic"/>
    <n v="1.9004174568280002E-2"/>
    <n v="3850.6255304728102"/>
    <n v="9.5675464962054999"/>
    <n v="1.4060786152770099"/>
    <n v="0.18182332380404001"/>
    <n v="2.6721363461450001E-2"/>
    <n v="73.177959778188793"/>
    <n v="1210"/>
    <s v="Fixed Single Family Units"/>
    <n v="1210"/>
    <s v="Town of Indialantic              Brevard County"/>
    <s v="Town of Indialantic"/>
    <m/>
    <m/>
    <m/>
    <n v="0"/>
    <n v="1"/>
    <n v="0.18182332380404001"/>
    <n v="2.6721363461450001E-2"/>
    <n v="73.177959778187301"/>
    <m/>
    <n v="-1"/>
    <n v="-1"/>
    <n v="-1"/>
    <n v="-1"/>
    <n v="0"/>
    <m/>
    <m/>
    <s v="North IRL B"/>
    <n v="-1"/>
    <m/>
    <m/>
    <n v="580"/>
    <x v="1"/>
    <m/>
    <x v="0"/>
    <n v="132.71029999999999"/>
    <n v="40.3302924957949"/>
    <n v="76.907165904061301"/>
    <n v="5.9349521299999999E-2"/>
  </r>
  <r>
    <n v="550000"/>
    <n v="870000"/>
    <n v="870000"/>
    <x v="1"/>
    <x v="1"/>
    <s v="IR8-11"/>
    <s v="62-304.520 (6), F.A.C."/>
    <n v="0.36"/>
    <n v="0.48"/>
    <s v="Town of Indialantic"/>
    <n v="8.1011465944999996E-3"/>
    <n v="3850.6255304728102"/>
    <n v="9.5675464962054999"/>
    <n v="1.4060786152770099"/>
    <n v="7.7508096715459995E-2"/>
    <n v="1.1390848985749999E-2"/>
    <n v="31.194481902888398"/>
    <n v="1210"/>
    <s v="Fixed Single Family Units"/>
    <n v="1210"/>
    <s v="Town of Indialantic              Brevard County"/>
    <s v="Town of Indialantic"/>
    <m/>
    <m/>
    <m/>
    <n v="0"/>
    <n v="1"/>
    <n v="7.7508096715459995E-2"/>
    <n v="1.1390848985749999E-2"/>
    <n v="31.1944819028868"/>
    <m/>
    <n v="-1"/>
    <n v="-1"/>
    <n v="-1"/>
    <n v="-1"/>
    <n v="0"/>
    <m/>
    <m/>
    <s v="North IRL B"/>
    <n v="-1"/>
    <m/>
    <m/>
    <n v="580"/>
    <x v="1"/>
    <m/>
    <x v="0"/>
    <n v="132.71029999999999"/>
    <n v="23.642430823056699"/>
    <n v="32.7841771247585"/>
    <n v="2.52996609E-2"/>
  </r>
  <r>
    <n v="550000"/>
    <n v="870000"/>
    <n v="870000"/>
    <x v="1"/>
    <x v="1"/>
    <s v="IR8-11"/>
    <s v="62-304.520 (6), F.A.C."/>
    <n v="0.36"/>
    <n v="0.48"/>
    <s v="Town of Indialantic"/>
    <n v="7.3803677489020003E-2"/>
    <n v="3855.3464395690798"/>
    <n v="9.57859158916939"/>
    <n v="1.40767849505342"/>
    <n v="0.70693528444611997"/>
    <n v="0.10389184965715"/>
    <n v="284.53874523440902"/>
    <n v="1200"/>
    <s v="Residential, Medium Density-Two-five dwellingunits per acre"/>
    <n v="1200"/>
    <s v="Town of Indialantic              Brevard County"/>
    <s v="Town of Indialantic"/>
    <m/>
    <m/>
    <m/>
    <n v="0"/>
    <n v="1"/>
    <n v="0.70693528444611997"/>
    <n v="0.10389184965715"/>
    <n v="520.862957769074"/>
    <m/>
    <n v="-1"/>
    <n v="-1"/>
    <n v="-1"/>
    <n v="-1"/>
    <n v="0"/>
    <m/>
    <m/>
    <s v="North IRL B"/>
    <n v="-1"/>
    <m/>
    <m/>
    <n v="580"/>
    <x v="1"/>
    <m/>
    <x v="0"/>
    <n v="132.71029999999999"/>
    <n v="111.969030568858"/>
    <n v="298.67288624319099"/>
    <n v="0.42243548889999999"/>
  </r>
  <r>
    <n v="550000"/>
    <n v="870000"/>
    <n v="870000"/>
    <x v="1"/>
    <x v="1"/>
    <s v="IR8-11"/>
    <s v="62-304.520 (6), F.A.C."/>
    <n v="0.36"/>
    <n v="0.48"/>
    <s v="Town of Indialantic"/>
    <n v="4.7537195022839998E-2"/>
    <n v="3853.4581378681"/>
    <n v="9.5741736729868396"/>
    <n v="1.40703855980467"/>
    <n v="0.45512936107536001"/>
    <n v="6.6886666422089999E-2"/>
    <n v="183.18259101220499"/>
    <n v="1210"/>
    <s v="Fixed Single Family Units"/>
    <n v="1210"/>
    <s v="Town of Indialantic              Brevard County"/>
    <s v="Town of Indialantic"/>
    <m/>
    <m/>
    <m/>
    <n v="0"/>
    <n v="1"/>
    <n v="0.45512936107536001"/>
    <n v="6.6886666422089999E-2"/>
    <n v="183.18259101220499"/>
    <m/>
    <n v="-1"/>
    <n v="-1"/>
    <n v="-1"/>
    <n v="-1"/>
    <n v="0"/>
    <m/>
    <m/>
    <s v="North IRL B"/>
    <n v="-1"/>
    <m/>
    <m/>
    <n v="580"/>
    <x v="1"/>
    <m/>
    <x v="0"/>
    <n v="132.71029999999999"/>
    <n v="71.785733656307897"/>
    <n v="192.37620298108101"/>
    <n v="0.1485665783"/>
  </r>
  <r>
    <n v="550000"/>
    <n v="870000"/>
    <n v="870000"/>
    <x v="1"/>
    <x v="1"/>
    <s v="IR8-11"/>
    <s v="62-304.520 (6), F.A.C."/>
    <n v="0.36"/>
    <n v="0.48"/>
    <s v="Town of Indialantic"/>
    <n v="0.40013103612423001"/>
    <n v="3853.4581378681"/>
    <n v="9.5741736729868396"/>
    <n v="1.40703855980467"/>
    <n v="3.8309240318055702"/>
    <n v="0.56299979680139001"/>
    <n v="1541.88819736651"/>
    <n v="1210"/>
    <s v="Fixed Single Family Units"/>
    <n v="1210"/>
    <s v="Town of Indialantic              Brevard County"/>
    <s v="Town of Indialantic"/>
    <m/>
    <m/>
    <m/>
    <n v="0"/>
    <n v="1"/>
    <n v="3.8309240318055702"/>
    <n v="0.56299979680139001"/>
    <n v="1541.88819736651"/>
    <m/>
    <n v="-1"/>
    <n v="-1"/>
    <n v="-1"/>
    <n v="-1"/>
    <n v="0"/>
    <m/>
    <m/>
    <s v="North IRL B"/>
    <n v="-1"/>
    <m/>
    <m/>
    <n v="580"/>
    <x v="1"/>
    <m/>
    <x v="0"/>
    <n v="132.71029999999999"/>
    <n v="169.09295781458599"/>
    <n v="1619.2728533409099"/>
    <n v="1.2505175972"/>
  </r>
  <r>
    <n v="550000"/>
    <n v="870000"/>
    <n v="870000"/>
    <x v="1"/>
    <x v="1"/>
    <s v="IR8-11"/>
    <s v="62-304.520 (6), F.A.C."/>
    <n v="0.36"/>
    <n v="0.48"/>
    <s v="Town of Indialantic"/>
    <n v="8.9925898947060004E-2"/>
    <n v="3853.4581378681"/>
    <n v="9.5741736729868396"/>
    <n v="1.40703855980467"/>
    <n v="0.86096617421868005"/>
    <n v="0.12652920734362"/>
    <n v="346.525687102679"/>
    <n v="1210"/>
    <s v="Fixed Single Family Units"/>
    <n v="1210"/>
    <s v="Town of Indialantic              Brevard County"/>
    <s v="Town of Indialantic"/>
    <m/>
    <m/>
    <m/>
    <n v="0"/>
    <n v="1"/>
    <n v="0.86096617421868005"/>
    <n v="0.12652920734362"/>
    <n v="346.52568710268099"/>
    <m/>
    <n v="-1"/>
    <n v="-1"/>
    <n v="-1"/>
    <n v="-1"/>
    <n v="0"/>
    <m/>
    <m/>
    <s v="North IRL B"/>
    <n v="-1"/>
    <m/>
    <m/>
    <n v="580"/>
    <x v="1"/>
    <m/>
    <x v="0"/>
    <n v="132.71029999999999"/>
    <n v="111.577929256346"/>
    <n v="363.917201694033"/>
    <n v="0.28104273079999997"/>
  </r>
  <r>
    <n v="550000"/>
    <n v="870000"/>
    <n v="870000"/>
    <x v="1"/>
    <x v="1"/>
    <s v="IR8-11"/>
    <s v="62-304.520 (6), F.A.C."/>
    <n v="0.36"/>
    <n v="0.48"/>
    <s v="Town of Indialantic"/>
    <n v="8.0169323619789998E-2"/>
    <n v="3853.4581378681"/>
    <n v="9.5741736729868396"/>
    <n v="1.40703855980467"/>
    <n v="0.76755502758181005"/>
    <n v="0.11280132964651"/>
    <n v="308.929132510084"/>
    <n v="1210"/>
    <s v="Fixed Single Family Units"/>
    <n v="1210"/>
    <s v="Town of Indialantic              Brevard County"/>
    <s v="Town of Indialantic"/>
    <m/>
    <m/>
    <m/>
    <n v="0"/>
    <n v="1"/>
    <n v="0.76755502758181005"/>
    <n v="0.11280132964651"/>
    <n v="308.92913251008503"/>
    <m/>
    <n v="-1"/>
    <n v="-1"/>
    <n v="-1"/>
    <n v="-1"/>
    <n v="0"/>
    <m/>
    <m/>
    <s v="North IRL B"/>
    <n v="-1"/>
    <m/>
    <m/>
    <n v="580"/>
    <x v="1"/>
    <m/>
    <x v="0"/>
    <n v="132.71029999999999"/>
    <n v="74.418939631621697"/>
    <n v="324.43374217023597"/>
    <n v="0.25055079679999998"/>
  </r>
  <r>
    <n v="550000"/>
    <n v="870000"/>
    <n v="870000"/>
    <x v="1"/>
    <x v="1"/>
    <s v="IR8-11"/>
    <s v="62-304.520 (6), F.A.C."/>
    <n v="0.36"/>
    <n v="0.48"/>
    <s v="Town of Indialantic"/>
    <n v="0.15494220415415999"/>
    <n v="3913.7419111752802"/>
    <n v="11.8769152263847"/>
    <n v="1.57597663728935"/>
    <n v="1.8402354237282399"/>
    <n v="0.24418529387707999"/>
    <n v="606.40379820804105"/>
    <n v="1400"/>
    <s v="Commercial and Services"/>
    <n v="1400"/>
    <s v="Town of Indialantic              Brevard County"/>
    <s v="Town of Indialantic"/>
    <m/>
    <m/>
    <m/>
    <n v="0"/>
    <n v="1"/>
    <n v="1.8402354237282399"/>
    <n v="0.24418529387707999"/>
    <n v="606.40379820804105"/>
    <m/>
    <n v="-1"/>
    <n v="-1"/>
    <n v="-1"/>
    <n v="-1"/>
    <n v="0"/>
    <m/>
    <m/>
    <s v="North IRL B"/>
    <n v="-1"/>
    <m/>
    <m/>
    <n v="580"/>
    <x v="1"/>
    <m/>
    <x v="0"/>
    <n v="132.71029999999999"/>
    <n v="131.18661310700199"/>
    <n v="627.02885398210196"/>
    <n v="0.49181167739999998"/>
  </r>
  <r>
    <n v="550000"/>
    <n v="870000"/>
    <n v="870000"/>
    <x v="1"/>
    <x v="1"/>
    <s v="IR8-11"/>
    <s v="62-304.520 (6), F.A.C."/>
    <n v="0.36"/>
    <n v="0.48"/>
    <s v="Town of Indialantic"/>
    <n v="3.2910377424859999E-2"/>
    <n v="3913.7419111752802"/>
    <n v="11.8769152263847"/>
    <n v="1.57597663728935"/>
    <n v="0.39087376274347002"/>
    <n v="5.1865985945960001E-2"/>
    <n v="128.80272344029899"/>
    <n v="1200"/>
    <s v="Residential, Medium Density-Two-five dwellingunits per acre"/>
    <n v="1200"/>
    <s v="Town of Indialantic              Brevard County"/>
    <s v="Town of Indialantic"/>
    <m/>
    <m/>
    <m/>
    <n v="0"/>
    <n v="1"/>
    <n v="0.39087376274347002"/>
    <n v="5.1865985945960001E-2"/>
    <n v="128.80272344029899"/>
    <m/>
    <n v="-1"/>
    <n v="-1"/>
    <n v="-1"/>
    <n v="-1"/>
    <n v="0"/>
    <m/>
    <m/>
    <s v="North IRL B"/>
    <n v="-1"/>
    <m/>
    <m/>
    <n v="580"/>
    <x v="1"/>
    <m/>
    <x v="0"/>
    <n v="132.71029999999999"/>
    <n v="111.461984996243"/>
    <n v="133.183572245432"/>
    <n v="0.10446287379999999"/>
  </r>
  <r>
    <n v="550000"/>
    <n v="870000"/>
    <n v="870000"/>
    <x v="1"/>
    <x v="1"/>
    <s v="IR8-11"/>
    <s v="62-304.520 (6), F.A.C."/>
    <n v="0.36"/>
    <n v="0.48"/>
    <s v="Town of Indialantic"/>
    <n v="0.11300044477986999"/>
    <n v="3913.7419111752802"/>
    <n v="11.8769152263847"/>
    <n v="1.57597663728935"/>
    <n v="1.3420967031943201"/>
    <n v="0.17808606097638"/>
    <n v="442.25457671643699"/>
    <n v="1410"/>
    <s v="Retail Sales and Services"/>
    <n v="1410"/>
    <s v="Town of Indialantic              Brevard County"/>
    <s v="Town of Indialantic"/>
    <m/>
    <m/>
    <m/>
    <n v="0"/>
    <n v="1"/>
    <n v="1.3420967031943201"/>
    <n v="0.17808606097638"/>
    <n v="442.25457671643699"/>
    <m/>
    <n v="-1"/>
    <n v="-1"/>
    <n v="-1"/>
    <n v="-1"/>
    <n v="0"/>
    <m/>
    <m/>
    <s v="North IRL B"/>
    <n v="-1"/>
    <m/>
    <m/>
    <n v="580"/>
    <x v="1"/>
    <m/>
    <x v="0"/>
    <n v="132.71029999999999"/>
    <n v="109.29426567967801"/>
    <n v="457.29657569148401"/>
    <n v="0.35868173289999999"/>
  </r>
  <r>
    <n v="550000"/>
    <n v="870000"/>
    <n v="870000"/>
    <x v="1"/>
    <x v="1"/>
    <s v="IR8-11"/>
    <s v="62-304.520 (6), F.A.C."/>
    <n v="0.36"/>
    <n v="0.48"/>
    <s v="Town of Indialantic"/>
    <n v="7.5033157945699994E-2"/>
    <n v="3913.7419111752802"/>
    <n v="11.8769152263847"/>
    <n v="1.57597663728935"/>
    <n v="0.89116245608905997"/>
    <n v="0.11825050394447"/>
    <n v="293.66041497993598"/>
    <n v="1430"/>
    <s v="Professional Services"/>
    <n v="1430"/>
    <s v="Town of Indialantic              Brevard County"/>
    <s v="Town of Indialantic"/>
    <m/>
    <m/>
    <m/>
    <n v="0"/>
    <n v="1"/>
    <n v="0.89116245608905997"/>
    <n v="0.11825050394447"/>
    <n v="293.660414979937"/>
    <m/>
    <n v="-1"/>
    <n v="-1"/>
    <n v="-1"/>
    <n v="-1"/>
    <n v="0"/>
    <m/>
    <m/>
    <s v="North IRL B"/>
    <n v="-1"/>
    <m/>
    <m/>
    <n v="580"/>
    <x v="1"/>
    <m/>
    <x v="0"/>
    <n v="132.71029999999999"/>
    <n v="70.729846163462696"/>
    <n v="303.64841712552601"/>
    <n v="0.2381674087"/>
  </r>
  <r>
    <n v="550000"/>
    <n v="870000"/>
    <n v="870000"/>
    <x v="1"/>
    <x v="1"/>
    <s v="IR8-11"/>
    <s v="62-304.520 (6), F.A.C."/>
    <n v="0.36"/>
    <n v="0.48"/>
    <s v="Town of Indialantic"/>
    <n v="0.20591459326771"/>
    <n v="3913.7419111752802"/>
    <n v="11.8769152263847"/>
    <n v="1.57597663728935"/>
    <n v="2.4456301681161898"/>
    <n v="0.32451658826685997"/>
    <n v="805.89657379448397"/>
    <n v="1430"/>
    <s v="Professional Services"/>
    <n v="1430"/>
    <s v="Town of Indialantic              Brevard County"/>
    <s v="Town of Indialantic"/>
    <m/>
    <m/>
    <m/>
    <n v="0"/>
    <n v="1"/>
    <n v="2.4456301681161898"/>
    <n v="0.32451658826685997"/>
    <n v="805.89657379448397"/>
    <m/>
    <n v="-1"/>
    <n v="-1"/>
    <n v="-1"/>
    <n v="-1"/>
    <n v="0"/>
    <m/>
    <m/>
    <s v="North IRL B"/>
    <n v="-1"/>
    <m/>
    <m/>
    <n v="580"/>
    <x v="1"/>
    <m/>
    <x v="0"/>
    <n v="132.71029999999999"/>
    <n v="117.51362011160001"/>
    <n v="833.30679423134995"/>
    <n v="0.65360630480000004"/>
  </r>
  <r>
    <n v="550000"/>
    <n v="870000"/>
    <n v="870000"/>
    <x v="1"/>
    <x v="1"/>
    <s v="IR8-11"/>
    <s v="62-304.520 (6), F.A.C."/>
    <n v="0.36"/>
    <n v="0.48"/>
    <s v="Town of Indialantic"/>
    <n v="3.579625963211E-2"/>
    <n v="3913.7419111752802"/>
    <n v="11.8769152263847"/>
    <n v="1.57597663728935"/>
    <n v="0.42514914107226998"/>
    <n v="5.6414068882550003E-2"/>
    <n v="140.097321585516"/>
    <n v="1410"/>
    <s v="Retail Sales and Services"/>
    <n v="1410"/>
    <s v="Town of Indialantic              Brevard County"/>
    <s v="Town of Indialantic"/>
    <m/>
    <m/>
    <m/>
    <n v="0"/>
    <n v="1"/>
    <n v="0.42514914107226998"/>
    <n v="5.6414068882550003E-2"/>
    <n v="140.097321585515"/>
    <m/>
    <n v="-1"/>
    <n v="-1"/>
    <n v="-1"/>
    <n v="-1"/>
    <n v="0"/>
    <m/>
    <m/>
    <s v="North IRL B"/>
    <n v="-1"/>
    <m/>
    <m/>
    <n v="580"/>
    <x v="1"/>
    <m/>
    <x v="0"/>
    <n v="132.71029999999999"/>
    <n v="54.448090234753799"/>
    <n v="144.862323190117"/>
    <n v="0.11362313189999999"/>
  </r>
  <r>
    <n v="550000"/>
    <n v="870000"/>
    <n v="870000"/>
    <x v="1"/>
    <x v="1"/>
    <s v="IR8-11"/>
    <s v="62-304.520 (6), F.A.C."/>
    <n v="0.36"/>
    <n v="0.48"/>
    <s v="Town of Indialantic"/>
    <n v="1.6641657852999999E-4"/>
    <n v="3913.7419111752802"/>
    <n v="11.8769152263847"/>
    <n v="1.57597663728935"/>
    <n v="1.97651559554E-3"/>
    <n v="2.6226863982999998E-4"/>
    <n v="0.65131153813465004"/>
    <n v="1210"/>
    <s v="Fixed Single Family Units"/>
    <n v="1210"/>
    <s v="Town of Indialantic              Brevard County"/>
    <s v="Town of Indialantic"/>
    <m/>
    <m/>
    <m/>
    <n v="0"/>
    <n v="1"/>
    <n v="1.97651559554E-3"/>
    <n v="2.6226863982999998E-4"/>
    <n v="0.65131153813652998"/>
    <m/>
    <n v="-1"/>
    <n v="-1"/>
    <n v="-1"/>
    <n v="-1"/>
    <n v="0"/>
    <m/>
    <m/>
    <s v="North IRL B"/>
    <n v="-1"/>
    <m/>
    <m/>
    <n v="580"/>
    <x v="1"/>
    <m/>
    <x v="0"/>
    <n v="132.71029999999999"/>
    <n v="4.7060555343887698"/>
    <n v="0.67346399964823001"/>
    <n v="5.2823319999999998E-4"/>
  </r>
  <r>
    <n v="550000"/>
    <n v="870000"/>
    <n v="870000"/>
    <x v="1"/>
    <x v="1"/>
    <s v="IR8-11"/>
    <s v="62-304.520 (6), F.A.C."/>
    <n v="0.36"/>
    <n v="0.48"/>
    <s v="Town of Indialantic"/>
    <n v="0.24740428753964999"/>
    <n v="3849.08674214959"/>
    <n v="9.5641461430011798"/>
    <n v="1.40559330818843"/>
    <n v="2.3662107624343598"/>
    <n v="0.34774981098287"/>
    <n v="952.28056311985904"/>
    <n v="1200"/>
    <s v="Residential, Medium Density-Two-five dwellingunits per acre"/>
    <n v="1200"/>
    <s v="Town of Indialantic              Brevard County"/>
    <s v="Town of Indialantic"/>
    <m/>
    <m/>
    <m/>
    <n v="0"/>
    <n v="1"/>
    <n v="2.3662107624343598"/>
    <n v="0.34774981098287"/>
    <n v="952.28056311985904"/>
    <m/>
    <n v="-1"/>
    <n v="-1"/>
    <n v="-1"/>
    <n v="-1"/>
    <n v="0"/>
    <m/>
    <m/>
    <s v="North IRL B"/>
    <n v="-1"/>
    <m/>
    <m/>
    <n v="580"/>
    <x v="1"/>
    <m/>
    <x v="0"/>
    <n v="132.71029999999999"/>
    <n v="146.327432876063"/>
    <n v="1001.20962995915"/>
    <n v="0.77232811280000002"/>
  </r>
  <r>
    <n v="550000"/>
    <n v="870000"/>
    <n v="870000"/>
    <x v="1"/>
    <x v="1"/>
    <s v="IR8-11"/>
    <s v="62-304.520 (6), F.A.C."/>
    <n v="0.36"/>
    <n v="0.48"/>
    <s v="Town of Indialantic"/>
    <n v="1.027351604159E-2"/>
    <n v="3849.08674214959"/>
    <n v="9.5641461430011798"/>
    <n v="1.40559330818843"/>
    <n v="9.8257408824290002E-2"/>
    <n v="1.4440385399629999E-2"/>
    <n v="39.5436543909683"/>
    <n v="1210"/>
    <s v="Fixed Single Family Units"/>
    <n v="1210"/>
    <s v="Town of Indialantic              Brevard County"/>
    <s v="Town of Indialantic"/>
    <m/>
    <m/>
    <m/>
    <n v="0"/>
    <n v="1"/>
    <n v="9.8257408824290002E-2"/>
    <n v="1.4440385399629999E-2"/>
    <n v="39.543654390969401"/>
    <m/>
    <n v="-1"/>
    <n v="-1"/>
    <n v="-1"/>
    <n v="-1"/>
    <n v="0"/>
    <m/>
    <m/>
    <s v="North IRL B"/>
    <n v="-1"/>
    <m/>
    <m/>
    <n v="580"/>
    <x v="1"/>
    <m/>
    <x v="0"/>
    <n v="132.71029999999999"/>
    <n v="26.4290208104469"/>
    <n v="41.575444373563499"/>
    <n v="3.2071090300000001E-2"/>
  </r>
  <r>
    <n v="550000"/>
    <n v="870000"/>
    <n v="870000"/>
    <x v="1"/>
    <x v="1"/>
    <s v="IR8-11"/>
    <s v="62-304.520 (6), F.A.C."/>
    <n v="0.36"/>
    <n v="0.48"/>
    <s v="Town of Indialantic"/>
    <n v="7.0775436696050006E-2"/>
    <n v="3849.08674214959"/>
    <n v="9.5641461430011798"/>
    <n v="1.40559330818843"/>
    <n v="0.67690661989582002"/>
    <n v="9.9481480204090006E-2"/>
    <n v="272.42079505664401"/>
    <n v="1210"/>
    <s v="Fixed Single Family Units"/>
    <n v="1210"/>
    <s v="Town of Indialantic              Brevard County"/>
    <s v="Town of Indialantic"/>
    <m/>
    <m/>
    <m/>
    <n v="0"/>
    <n v="1"/>
    <n v="0.67690661989582002"/>
    <n v="9.9481480204090006E-2"/>
    <n v="272.42079505664401"/>
    <m/>
    <n v="-1"/>
    <n v="-1"/>
    <n v="-1"/>
    <n v="-1"/>
    <n v="0"/>
    <m/>
    <m/>
    <s v="North IRL B"/>
    <n v="-1"/>
    <m/>
    <m/>
    <n v="580"/>
    <x v="1"/>
    <m/>
    <x v="0"/>
    <n v="132.71029999999999"/>
    <n v="72.054673125453604"/>
    <n v="286.41803054160602"/>
    <n v="0.22094143960000001"/>
  </r>
  <r>
    <n v="550000"/>
    <n v="870000"/>
    <n v="870000"/>
    <x v="1"/>
    <x v="1"/>
    <s v="IR8-11"/>
    <s v="62-304.520 (6), F.A.C."/>
    <n v="0.36"/>
    <n v="0.48"/>
    <s v="Town of Indialantic"/>
    <n v="0.12061886814944001"/>
    <n v="3849.08674214959"/>
    <n v="9.5641461430011798"/>
    <n v="1.40559330818843"/>
    <n v="1.1536164825847099"/>
    <n v="0.16954107391212"/>
    <n v="464.27248624713002"/>
    <n v="1210"/>
    <s v="Fixed Single Family Units"/>
    <n v="1210"/>
    <s v="Town of Indialantic              Brevard County"/>
    <s v="Town of Indialantic"/>
    <m/>
    <m/>
    <m/>
    <n v="0"/>
    <n v="1"/>
    <n v="1.1536164825847099"/>
    <n v="0.16954107391212"/>
    <n v="464.27248624713002"/>
    <m/>
    <n v="-1"/>
    <n v="-1"/>
    <n v="-1"/>
    <n v="-1"/>
    <n v="0"/>
    <m/>
    <m/>
    <s v="North IRL B"/>
    <n v="-1"/>
    <m/>
    <m/>
    <n v="580"/>
    <x v="1"/>
    <m/>
    <x v="0"/>
    <n v="132.71029999999999"/>
    <n v="95.283557608355693"/>
    <n v="488.12724123321198"/>
    <n v="0.37653891830000003"/>
  </r>
  <r>
    <n v="550000"/>
    <n v="870000"/>
    <n v="870000"/>
    <x v="1"/>
    <x v="1"/>
    <s v="IR8-11"/>
    <s v="62-304.520 (6), F.A.C."/>
    <n v="0.36"/>
    <n v="0.48"/>
    <s v="Town of Indialantic"/>
    <n v="3.7537583436360003E-2"/>
    <n v="3849.08674214959"/>
    <n v="9.5641461430011798"/>
    <n v="1.40559330818843"/>
    <n v="0.35901493384043998"/>
    <n v="5.2762576083710003E-2"/>
    <n v="144.48541473722699"/>
    <n v="1210"/>
    <s v="Fixed Single Family Units"/>
    <n v="1210"/>
    <s v="Town of Indialantic              Brevard County"/>
    <s v="Town of Indialantic"/>
    <m/>
    <m/>
    <m/>
    <n v="0"/>
    <n v="1"/>
    <n v="0.35901493384043998"/>
    <n v="5.2762576083710003E-2"/>
    <n v="144.48541473722901"/>
    <m/>
    <n v="-1"/>
    <n v="-1"/>
    <n v="-1"/>
    <n v="-1"/>
    <n v="0"/>
    <m/>
    <m/>
    <s v="North IRL B"/>
    <n v="-1"/>
    <m/>
    <m/>
    <n v="580"/>
    <x v="1"/>
    <m/>
    <x v="0"/>
    <n v="132.71029999999999"/>
    <n v="51.595878814363999"/>
    <n v="151.90921061080999"/>
    <n v="0.1171820071"/>
  </r>
  <r>
    <n v="550000"/>
    <n v="870000"/>
    <n v="870000"/>
    <x v="1"/>
    <x v="1"/>
    <s v="IR8-11"/>
    <s v="62-304.520 (6), F.A.C."/>
    <n v="0.36"/>
    <n v="0.48"/>
    <s v="Town of Indialantic"/>
    <n v="0.1161193500994"/>
    <n v="3849.08674214959"/>
    <n v="9.5641461430011798"/>
    <n v="1.40559330818843"/>
    <n v="1.11058243438101"/>
    <n v="0.16321658145091"/>
    <n v="446.95345097464298"/>
    <n v="1210"/>
    <s v="Fixed Single Family Units"/>
    <n v="1210"/>
    <s v="Town of Indialantic              Brevard County"/>
    <s v="Town of Indialantic"/>
    <m/>
    <m/>
    <m/>
    <n v="0"/>
    <n v="1"/>
    <n v="1.11058243438101"/>
    <n v="0.16321658145091"/>
    <n v="446.95345097464298"/>
    <m/>
    <n v="-1"/>
    <n v="-1"/>
    <n v="-1"/>
    <n v="-1"/>
    <n v="0"/>
    <m/>
    <m/>
    <s v="North IRL B"/>
    <n v="-1"/>
    <m/>
    <m/>
    <n v="580"/>
    <x v="1"/>
    <m/>
    <x v="0"/>
    <n v="132.71029999999999"/>
    <n v="90.493757790474902"/>
    <n v="469.91833771468703"/>
    <n v="0.36249266099999999"/>
  </r>
  <r>
    <n v="550000"/>
    <n v="870000"/>
    <n v="870000"/>
    <x v="1"/>
    <x v="1"/>
    <s v="IR8-11"/>
    <s v="62-304.520 (6), F.A.C."/>
    <n v="0.36"/>
    <n v="0.48"/>
    <s v="Town of Indialantic"/>
    <n v="1.503441165936E-2"/>
    <n v="3849.08674214959"/>
    <n v="9.5641461430011798"/>
    <n v="1.40559330818843"/>
    <n v="0.14379131028417999"/>
    <n v="2.113226842095E-2"/>
    <n v="57.868754594073401"/>
    <n v="1210"/>
    <s v="Fixed Single Family Units"/>
    <n v="1210"/>
    <s v="Town of Indialantic              Brevard County"/>
    <s v="Town of Indialantic"/>
    <m/>
    <m/>
    <m/>
    <n v="0"/>
    <n v="1"/>
    <n v="0.14379131028417999"/>
    <n v="2.113226842095E-2"/>
    <n v="57.8687545940737"/>
    <m/>
    <n v="-1"/>
    <n v="-1"/>
    <n v="-1"/>
    <n v="-1"/>
    <n v="0"/>
    <m/>
    <m/>
    <s v="North IRL B"/>
    <n v="-1"/>
    <m/>
    <m/>
    <n v="580"/>
    <x v="1"/>
    <m/>
    <x v="0"/>
    <n v="132.71029999999999"/>
    <n v="31.994578880680201"/>
    <n v="60.842105380699003"/>
    <n v="4.6933296499999999E-2"/>
  </r>
  <r>
    <n v="550000"/>
    <n v="870000"/>
    <n v="870000"/>
    <x v="1"/>
    <x v="1"/>
    <s v="IR8-11"/>
    <s v="62-304.520 (6), F.A.C."/>
    <n v="0.36"/>
    <n v="0.48"/>
    <s v="Town of Indialantic"/>
    <n v="0.20548348629888999"/>
    <n v="3857.7690414020399"/>
    <n v="9.5843984303164902"/>
    <n v="1.40852464309897"/>
    <n v="1.9694356035390499"/>
    <n v="0.28942855420187003"/>
    <n v="792.70783196322202"/>
    <n v="1200"/>
    <s v="Residential, Medium Density-Two-five dwellingunits per acre"/>
    <n v="1200"/>
    <s v="Town of Indialantic              Brevard County"/>
    <s v="Town of Indialantic"/>
    <m/>
    <m/>
    <m/>
    <n v="0"/>
    <n v="1"/>
    <n v="1.9694356035390499"/>
    <n v="0.28942855420187003"/>
    <n v="792.70783196322202"/>
    <m/>
    <n v="-1"/>
    <n v="-1"/>
    <n v="-1"/>
    <n v="-1"/>
    <n v="0"/>
    <m/>
    <m/>
    <s v="North IRL B"/>
    <n v="-1"/>
    <m/>
    <m/>
    <n v="580"/>
    <x v="1"/>
    <m/>
    <x v="0"/>
    <n v="132.71029999999999"/>
    <n v="139.032459183763"/>
    <n v="831.56216622580996"/>
    <n v="0.64290983940000002"/>
  </r>
  <r>
    <n v="550000"/>
    <n v="870000"/>
    <n v="870000"/>
    <x v="1"/>
    <x v="1"/>
    <s v="IR8-11"/>
    <s v="62-304.520 (6), F.A.C."/>
    <n v="0.36"/>
    <n v="0.48"/>
    <s v="Town of Indialantic"/>
    <n v="5.5052407170919998E-2"/>
    <n v="3857.7690414020399"/>
    <n v="9.5843984303164902"/>
    <n v="1.40852464309897"/>
    <n v="0.52764420487413"/>
    <n v="7.7542672162160001E-2"/>
    <n v="212.37947203864601"/>
    <n v="1210"/>
    <s v="Fixed Single Family Units"/>
    <n v="1210"/>
    <s v="Town of Indialantic              Brevard County"/>
    <s v="Town of Indialantic"/>
    <m/>
    <m/>
    <m/>
    <n v="0"/>
    <n v="1"/>
    <n v="0.52764420487413"/>
    <n v="7.7542672162160001E-2"/>
    <n v="212.37947203864499"/>
    <m/>
    <n v="-1"/>
    <n v="-1"/>
    <n v="-1"/>
    <n v="-1"/>
    <n v="0"/>
    <m/>
    <m/>
    <s v="North IRL B"/>
    <n v="-1"/>
    <m/>
    <m/>
    <n v="580"/>
    <x v="1"/>
    <m/>
    <x v="0"/>
    <n v="132.71029999999999"/>
    <n v="60.604610483009502"/>
    <n v="222.78918752822901"/>
    <n v="0.17224612489999999"/>
  </r>
  <r>
    <n v="550000"/>
    <n v="870000"/>
    <n v="870000"/>
    <x v="1"/>
    <x v="1"/>
    <s v="IR8-11"/>
    <s v="62-304.520 (6), F.A.C."/>
    <n v="0.36"/>
    <n v="0.48"/>
    <s v="Town of Indialantic"/>
    <n v="4.8458238681250002E-2"/>
    <n v="3857.7690414020399"/>
    <n v="9.5843984303164902"/>
    <n v="1.40852464309897"/>
    <n v="0.46444306675248997"/>
    <n v="6.8254623343710005E-2"/>
    <n v="186.94069298540501"/>
    <n v="1210"/>
    <s v="Fixed Single Family Units"/>
    <n v="1210"/>
    <s v="Town of Indialantic              Brevard County"/>
    <s v="Town of Indialantic"/>
    <m/>
    <m/>
    <m/>
    <n v="0"/>
    <n v="1"/>
    <n v="0.46444306675248997"/>
    <n v="6.8254623343710005E-2"/>
    <n v="186.940692985406"/>
    <m/>
    <n v="-1"/>
    <n v="-1"/>
    <n v="-1"/>
    <n v="-1"/>
    <n v="0"/>
    <m/>
    <m/>
    <s v="North IRL B"/>
    <n v="-1"/>
    <m/>
    <m/>
    <n v="580"/>
    <x v="1"/>
    <m/>
    <x v="0"/>
    <n v="132.71029999999999"/>
    <n v="75.164307364812302"/>
    <n v="196.10353442541799"/>
    <n v="0.15161451170000001"/>
  </r>
  <r>
    <n v="550000"/>
    <n v="870000"/>
    <n v="870000"/>
    <x v="1"/>
    <x v="1"/>
    <s v="IR8-11"/>
    <s v="62-304.520 (6), F.A.C."/>
    <n v="0.36"/>
    <n v="0.48"/>
    <s v="Town of Indialantic"/>
    <n v="0.13380620832562001"/>
    <n v="3857.7690414020399"/>
    <n v="9.5843984303164902"/>
    <n v="1.40852464309897"/>
    <n v="1.2824520130427599"/>
    <n v="0.18846934182628"/>
    <n v="516.19344802600403"/>
    <n v="1210"/>
    <s v="Fixed Single Family Units"/>
    <n v="1210"/>
    <s v="Town of Indialantic              Brevard County"/>
    <s v="Town of Indialantic"/>
    <m/>
    <m/>
    <m/>
    <n v="0"/>
    <n v="1"/>
    <n v="1.2824520130427599"/>
    <n v="0.18846934182628"/>
    <n v="516.19344802600403"/>
    <m/>
    <n v="-1"/>
    <n v="-1"/>
    <n v="-1"/>
    <n v="-1"/>
    <n v="0"/>
    <m/>
    <m/>
    <s v="North IRL B"/>
    <n v="-1"/>
    <m/>
    <m/>
    <n v="580"/>
    <x v="1"/>
    <m/>
    <x v="0"/>
    <n v="132.71029999999999"/>
    <n v="94.451753796197707"/>
    <n v="541.49451351956395"/>
    <n v="0.41864837630000001"/>
  </r>
  <r>
    <n v="550000"/>
    <n v="870000"/>
    <n v="870000"/>
    <x v="1"/>
    <x v="1"/>
    <s v="IR8-11"/>
    <s v="62-304.520 (6), F.A.C."/>
    <n v="0.36"/>
    <n v="0.48"/>
    <s v="Town of Indialantic"/>
    <n v="4.8252085520000002E-4"/>
    <n v="3857.7690414020399"/>
    <n v="9.5843984303164902"/>
    <n v="1.40852464309897"/>
    <n v="4.62467212722E-3"/>
    <n v="6.7964251535999995E-4"/>
    <n v="1.8614540170406799"/>
    <n v="1210"/>
    <s v="Fixed Single Family Units"/>
    <n v="1210"/>
    <s v="Town of Indialantic              Brevard County"/>
    <s v="Town of Indialantic"/>
    <m/>
    <m/>
    <m/>
    <n v="0"/>
    <n v="1"/>
    <n v="4.62467212722E-3"/>
    <n v="6.7964251535999995E-4"/>
    <n v="1.8614540170388301"/>
    <m/>
    <n v="-1"/>
    <n v="-1"/>
    <n v="-1"/>
    <n v="-1"/>
    <n v="0"/>
    <m/>
    <m/>
    <s v="North IRL B"/>
    <n v="-1"/>
    <m/>
    <m/>
    <n v="580"/>
    <x v="1"/>
    <m/>
    <x v="0"/>
    <n v="132.71029999999999"/>
    <n v="7.9151783608213098"/>
    <n v="1.9526926218263501"/>
    <n v="1.5096951E-3"/>
  </r>
  <r>
    <n v="550000"/>
    <n v="870000"/>
    <n v="870000"/>
    <x v="1"/>
    <x v="1"/>
    <s v="IR8-11"/>
    <s v="62-304.520 (6), F.A.C."/>
    <n v="0.36"/>
    <n v="0.48"/>
    <s v="Town of Indialantic"/>
    <n v="4.8237645687000002E-4"/>
    <n v="3857.7690414020399"/>
    <n v="9.5843984303164902"/>
    <n v="1.40852464309897"/>
    <n v="4.6232881560800002E-3"/>
    <n v="6.7943912675000003E-4"/>
    <n v="1.86089696162972"/>
    <n v="1210"/>
    <s v="Fixed Single Family Units"/>
    <n v="1210"/>
    <s v="Town of Indialantic              Brevard County"/>
    <s v="Town of Indialantic"/>
    <m/>
    <m/>
    <m/>
    <n v="0"/>
    <n v="1"/>
    <n v="4.6232881560800002E-3"/>
    <n v="6.7943912675000003E-4"/>
    <n v="1.86089696162935"/>
    <m/>
    <n v="-1"/>
    <n v="-1"/>
    <n v="-1"/>
    <n v="-1"/>
    <n v="0"/>
    <m/>
    <m/>
    <s v="North IRL B"/>
    <n v="-1"/>
    <m/>
    <m/>
    <n v="580"/>
    <x v="1"/>
    <m/>
    <x v="0"/>
    <n v="132.71029999999999"/>
    <n v="7.6033591246370804"/>
    <n v="1.9521082625147099"/>
    <n v="1.5092433000000001E-3"/>
  </r>
  <r>
    <n v="550000"/>
    <n v="870000"/>
    <n v="870000"/>
    <x v="1"/>
    <x v="1"/>
    <s v="IR8-11"/>
    <s v="62-304.520 (6), F.A.C."/>
    <n v="0.36"/>
    <n v="0.48"/>
    <s v="Town of Indialantic"/>
    <n v="0.17399821585611999"/>
    <n v="3857.7690414020399"/>
    <n v="9.5843984303164902"/>
    <n v="1.40852464309897"/>
    <n v="1.6676682269293199"/>
    <n v="0.2450807748886"/>
    <n v="671.24493038895298"/>
    <n v="1210"/>
    <s v="Fixed Single Family Units"/>
    <n v="1210"/>
    <s v="Town of Indialantic              Brevard County"/>
    <s v="Town of Indialantic"/>
    <m/>
    <m/>
    <m/>
    <n v="0"/>
    <n v="1"/>
    <n v="1.6676682269293199"/>
    <n v="0.2450807748886"/>
    <n v="671.24493038895298"/>
    <m/>
    <n v="-1"/>
    <n v="-1"/>
    <n v="-1"/>
    <n v="-1"/>
    <n v="0"/>
    <m/>
    <m/>
    <s v="North IRL B"/>
    <n v="-1"/>
    <m/>
    <m/>
    <n v="580"/>
    <x v="1"/>
    <m/>
    <x v="0"/>
    <n v="132.71029999999999"/>
    <n v="108.22871068552099"/>
    <n v="704.14579732350398"/>
    <n v="0.5443997813"/>
  </r>
  <r>
    <n v="550000"/>
    <n v="870000"/>
    <n v="870000"/>
    <x v="1"/>
    <x v="1"/>
    <s v="IR8-11"/>
    <s v="62-304.520 (6), F.A.C."/>
    <n v="0.36"/>
    <n v="0.48"/>
    <s v="Town of Indialantic"/>
    <n v="0.24260720536506999"/>
    <n v="3855.6860410942099"/>
    <n v="9.5795152676305708"/>
    <n v="1.40781696483257"/>
    <n v="2.3240594278319602"/>
    <n v="0.34154653950357"/>
    <n v="935.41721519501095"/>
    <n v="1200"/>
    <s v="Residential, Medium Density-Two-five dwellingunits per acre"/>
    <n v="1200"/>
    <s v="Town of Indialantic              Brevard County"/>
    <s v="Town of Indialantic"/>
    <m/>
    <m/>
    <m/>
    <n v="0"/>
    <n v="1"/>
    <n v="2.3240594278319602"/>
    <n v="0.34154653950357"/>
    <n v="935.41721519501095"/>
    <m/>
    <n v="-1"/>
    <n v="-1"/>
    <n v="-1"/>
    <n v="-1"/>
    <n v="0"/>
    <m/>
    <m/>
    <s v="North IRL B"/>
    <n v="-1"/>
    <m/>
    <m/>
    <n v="580"/>
    <x v="1"/>
    <m/>
    <x v="0"/>
    <n v="132.71029999999999"/>
    <n v="140.64378925669899"/>
    <n v="981.79652715218697"/>
    <n v="0.75865143160000004"/>
  </r>
  <r>
    <n v="550000"/>
    <n v="870000"/>
    <n v="870000"/>
    <x v="1"/>
    <x v="1"/>
    <s v="IR8-11"/>
    <s v="62-304.520 (6), F.A.C."/>
    <n v="0.36"/>
    <n v="0.48"/>
    <s v="Town of Indialantic"/>
    <n v="2.5620596029050001E-2"/>
    <n v="3855.6860410942099"/>
    <n v="9.5795152676305708"/>
    <n v="1.40781696483257"/>
    <n v="0.24543289082610001"/>
    <n v="3.606910973882E-2"/>
    <n v="98.784974473733399"/>
    <n v="1210"/>
    <s v="Fixed Single Family Units"/>
    <n v="1210"/>
    <s v="Town of Indialantic              Brevard County"/>
    <s v="Town of Indialantic"/>
    <m/>
    <m/>
    <m/>
    <n v="0"/>
    <n v="1"/>
    <n v="0.24543289082610001"/>
    <n v="3.606910973882E-2"/>
    <n v="98.784974473733399"/>
    <m/>
    <n v="-1"/>
    <n v="-1"/>
    <n v="-1"/>
    <n v="-1"/>
    <n v="0"/>
    <m/>
    <m/>
    <s v="North IRL B"/>
    <n v="-1"/>
    <m/>
    <m/>
    <n v="580"/>
    <x v="1"/>
    <m/>
    <x v="0"/>
    <n v="132.71029999999999"/>
    <n v="41.362651783809604"/>
    <n v="103.682873585889"/>
    <n v="8.0117578600000003E-2"/>
  </r>
  <r>
    <n v="550000"/>
    <n v="870000"/>
    <n v="870000"/>
    <x v="1"/>
    <x v="1"/>
    <s v="IR8-11"/>
    <s v="62-304.520 (6), F.A.C."/>
    <n v="0.36"/>
    <n v="0.48"/>
    <s v="Town of Indialantic"/>
    <n v="2.5157094933699999E-3"/>
    <n v="3855.6860410942099"/>
    <n v="9.5795152676305708"/>
    <n v="1.40781696483257"/>
    <n v="2.409927750074E-2"/>
    <n v="3.54165850336E-3"/>
    <n v="9.6997859770696007"/>
    <n v="1210"/>
    <s v="Fixed Single Family Units"/>
    <n v="1210"/>
    <s v="Town of Indialantic              Brevard County"/>
    <s v="Town of Indialantic"/>
    <m/>
    <m/>
    <m/>
    <n v="0"/>
    <n v="1"/>
    <n v="2.409927750074E-2"/>
    <n v="3.54165850336E-3"/>
    <n v="9.6997859770705599"/>
    <m/>
    <n v="-1"/>
    <n v="-1"/>
    <n v="-1"/>
    <n v="-1"/>
    <n v="0"/>
    <m/>
    <m/>
    <s v="North IRL B"/>
    <n v="-1"/>
    <m/>
    <m/>
    <n v="580"/>
    <x v="1"/>
    <m/>
    <x v="0"/>
    <n v="132.71029999999999"/>
    <n v="18.191408287655001"/>
    <n v="10.1807151201744"/>
    <n v="7.8668174999999996E-3"/>
  </r>
  <r>
    <n v="550000"/>
    <n v="870000"/>
    <n v="870000"/>
    <x v="1"/>
    <x v="1"/>
    <s v="IR8-11"/>
    <s v="62-304.520 (6), F.A.C."/>
    <n v="0.36"/>
    <n v="0.48"/>
    <s v="Town of Indialantic"/>
    <n v="0.19923220982383"/>
    <n v="3855.6860410942099"/>
    <n v="9.5795152676305708"/>
    <n v="1.40781696483257"/>
    <n v="1.9085479958111899"/>
    <n v="0.28048248493106998"/>
    <n v="768.17685035410898"/>
    <n v="1210"/>
    <s v="Fixed Single Family Units"/>
    <n v="1210"/>
    <s v="Town of Indialantic              Brevard County"/>
    <s v="Town of Indialantic"/>
    <m/>
    <m/>
    <m/>
    <n v="0"/>
    <n v="1"/>
    <n v="1.9085479958111899"/>
    <n v="0.28048248493106998"/>
    <n v="768.17685035410898"/>
    <m/>
    <n v="-1"/>
    <n v="-1"/>
    <n v="-1"/>
    <n v="-1"/>
    <n v="0"/>
    <m/>
    <m/>
    <s v="North IRL B"/>
    <n v="-1"/>
    <m/>
    <m/>
    <n v="580"/>
    <x v="1"/>
    <m/>
    <x v="0"/>
    <n v="132.71029999999999"/>
    <n v="110.84309779247999"/>
    <n v="806.26414787452802"/>
    <n v="0.62301447720000003"/>
  </r>
  <r>
    <n v="550000"/>
    <n v="870000"/>
    <n v="870000"/>
    <x v="1"/>
    <x v="1"/>
    <s v="IR8-11"/>
    <s v="62-304.520 (6), F.A.C."/>
    <n v="0.36"/>
    <n v="0.48"/>
    <s v="Town of Indialantic"/>
    <n v="1.6488248522889999E-2"/>
    <n v="3855.6860410942099"/>
    <n v="9.5795152676305708"/>
    <n v="1.40781696483257"/>
    <n v="0.15794942846158"/>
    <n v="2.321243599091E-2"/>
    <n v="63.573509671830003"/>
    <n v="1210"/>
    <s v="Fixed Single Family Units"/>
    <n v="1210"/>
    <s v="Town of Indialantic              Brevard County"/>
    <s v="Town of Indialantic"/>
    <m/>
    <m/>
    <m/>
    <n v="0"/>
    <n v="1"/>
    <n v="0.15794942846158"/>
    <n v="2.321243599091E-2"/>
    <n v="63.573509671830003"/>
    <m/>
    <n v="-1"/>
    <n v="-1"/>
    <n v="-1"/>
    <n v="-1"/>
    <n v="0"/>
    <m/>
    <m/>
    <s v="North IRL B"/>
    <n v="-1"/>
    <m/>
    <m/>
    <n v="580"/>
    <x v="1"/>
    <m/>
    <x v="0"/>
    <n v="132.71029999999999"/>
    <n v="49.763410230165"/>
    <n v="66.725574429016902"/>
    <n v="5.1560024099999997E-2"/>
  </r>
  <r>
    <n v="550000"/>
    <n v="870000"/>
    <n v="870000"/>
    <x v="1"/>
    <x v="1"/>
    <s v="IR8-11"/>
    <s v="62-304.520 (6), F.A.C."/>
    <n v="0.36"/>
    <n v="0.48"/>
    <s v="Town of Indialantic"/>
    <n v="0.10358002451911"/>
    <n v="3855.6860410942099"/>
    <n v="9.5795152676305708"/>
    <n v="1.40781696483257"/>
    <n v="0.99224642630237003"/>
    <n v="0.14582171573576999"/>
    <n v="399.37205467453202"/>
    <n v="1210"/>
    <s v="Fixed Single Family Units"/>
    <n v="1210"/>
    <s v="Town of Indialantic              Brevard County"/>
    <s v="Town of Indialantic"/>
    <m/>
    <m/>
    <m/>
    <n v="0"/>
    <n v="1"/>
    <n v="0.99224642630237003"/>
    <n v="0.14582171573576999"/>
    <n v="399.37205467453202"/>
    <m/>
    <n v="-1"/>
    <n v="-1"/>
    <n v="-1"/>
    <n v="-1"/>
    <n v="0"/>
    <m/>
    <m/>
    <s v="North IRL B"/>
    <n v="-1"/>
    <m/>
    <m/>
    <n v="580"/>
    <x v="1"/>
    <m/>
    <x v="0"/>
    <n v="132.71029999999999"/>
    <n v="83.132054112918695"/>
    <n v="419.17348745751298"/>
    <n v="0.32390272069999998"/>
  </r>
  <r>
    <n v="550000"/>
    <n v="870000"/>
    <n v="870000"/>
    <x v="1"/>
    <x v="1"/>
    <s v="IR8-11"/>
    <s v="62-304.520 (6), F.A.C."/>
    <n v="0.36"/>
    <n v="0.48"/>
    <s v="Town of Indialantic"/>
    <n v="2.7719460075650001E-2"/>
    <n v="3855.6860410942099"/>
    <n v="9.5795152676305708"/>
    <n v="1.40781696483257"/>
    <n v="0.26553899100519002"/>
    <n v="3.9023926150500002E-2"/>
    <n v="106.87753528036301"/>
    <n v="1210"/>
    <s v="Fixed Single Family Units"/>
    <n v="1210"/>
    <s v="Town of Indialantic              Brevard County"/>
    <s v="Town of Indialantic"/>
    <m/>
    <m/>
    <m/>
    <n v="0"/>
    <n v="1"/>
    <n v="0.26553899100519002"/>
    <n v="3.9023926150500002E-2"/>
    <n v="106.877535280362"/>
    <m/>
    <n v="-1"/>
    <n v="-1"/>
    <n v="-1"/>
    <n v="-1"/>
    <n v="0"/>
    <m/>
    <m/>
    <s v="North IRL B"/>
    <n v="-1"/>
    <m/>
    <m/>
    <n v="580"/>
    <x v="1"/>
    <m/>
    <x v="0"/>
    <n v="132.71029999999999"/>
    <n v="60.327222315671399"/>
    <n v="112.17667503261499"/>
    <n v="8.6680888299999995E-2"/>
  </r>
  <r>
    <n v="550000"/>
    <n v="870000"/>
    <n v="870000"/>
    <x v="1"/>
    <x v="1"/>
    <s v="IR8-11"/>
    <s v="62-304.520 (6), F.A.C."/>
    <n v="0.36"/>
    <n v="0.48"/>
    <s v="Town of Indialantic"/>
    <n v="0.17098310510796999"/>
    <n v="3846.05265972917"/>
    <n v="9.5568347559995797"/>
    <n v="1.4045265509937399"/>
    <n v="1.63405728158457"/>
    <n v="0.24015031089548999"/>
    <n v="657.610026169261"/>
    <n v="1200"/>
    <s v="Residential, Medium Density-Two-five dwellingunits per acre"/>
    <n v="1200"/>
    <s v="Town of Indialantic              Brevard County"/>
    <s v="Town of Indialantic"/>
    <m/>
    <m/>
    <m/>
    <n v="0"/>
    <n v="1"/>
    <n v="1.63405728158457"/>
    <n v="0.24015031089548999"/>
    <n v="663.17554264405305"/>
    <m/>
    <n v="-1"/>
    <n v="-1"/>
    <n v="-1"/>
    <n v="-1"/>
    <n v="0"/>
    <m/>
    <m/>
    <s v="North IRL B"/>
    <n v="-1"/>
    <m/>
    <m/>
    <n v="580"/>
    <x v="1"/>
    <m/>
    <x v="0"/>
    <n v="132.71029999999999"/>
    <n v="119.224866078202"/>
    <n v="691.94407702808405"/>
    <n v="0.53785526569999997"/>
  </r>
  <r>
    <n v="550000"/>
    <n v="870000"/>
    <n v="870000"/>
    <x v="1"/>
    <x v="1"/>
    <s v="IR8-11"/>
    <s v="62-304.520 (6), F.A.C."/>
    <n v="0.36"/>
    <n v="0.48"/>
    <s v="Town of Indialantic"/>
    <n v="3.6903898757839997E-2"/>
    <n v="3846.05265972917"/>
    <n v="9.5568347559995797"/>
    <n v="1.4045265509937399"/>
    <n v="0.35268446228082001"/>
    <n v="5.1832505640570001E-2"/>
    <n v="141.93433797197"/>
    <n v="1210"/>
    <s v="Fixed Single Family Units"/>
    <n v="1210"/>
    <s v="Town of Indialantic              Brevard County"/>
    <s v="Town of Indialantic"/>
    <m/>
    <m/>
    <m/>
    <n v="0"/>
    <n v="1"/>
    <n v="0.35268446228082001"/>
    <n v="5.1832505640570001E-2"/>
    <n v="141.93433797197"/>
    <m/>
    <n v="-1"/>
    <n v="-1"/>
    <n v="-1"/>
    <n v="-1"/>
    <n v="0"/>
    <m/>
    <m/>
    <s v="North IRL B"/>
    <n v="-1"/>
    <m/>
    <m/>
    <n v="580"/>
    <x v="1"/>
    <m/>
    <x v="0"/>
    <n v="132.71029999999999"/>
    <n v="54.098422751779701"/>
    <n v="149.344779699768"/>
    <n v="0.1151130073"/>
  </r>
  <r>
    <n v="550000"/>
    <n v="870000"/>
    <n v="870000"/>
    <x v="1"/>
    <x v="1"/>
    <s v="IR8-11"/>
    <s v="62-304.520 (6), F.A.C."/>
    <n v="0.36"/>
    <n v="0.48"/>
    <s v="Town of Indialantic"/>
    <n v="2.881091982602E-2"/>
    <n v="3846.05265972917"/>
    <n v="9.5568347559995797"/>
    <n v="1.4045265509937399"/>
    <n v="0.27534119994562001"/>
    <n v="4.0465701854190003E-2"/>
    <n v="110.808314826108"/>
    <n v="1200"/>
    <s v="Residential, Medium Density-Two-five dwellingunits per acre"/>
    <n v="1200"/>
    <s v="Town of Indialantic              Brevard County"/>
    <s v="Town of Indialantic"/>
    <m/>
    <m/>
    <m/>
    <n v="0"/>
    <n v="1"/>
    <n v="0.27534119994562001"/>
    <n v="4.0465701854190003E-2"/>
    <n v="110.808314826108"/>
    <m/>
    <n v="-1"/>
    <n v="-1"/>
    <n v="-1"/>
    <n v="-1"/>
    <n v="0"/>
    <m/>
    <m/>
    <s v="North IRL B"/>
    <n v="-1"/>
    <m/>
    <m/>
    <n v="580"/>
    <x v="1"/>
    <m/>
    <x v="0"/>
    <n v="132.71029999999999"/>
    <n v="55.391330916408997"/>
    <n v="116.59365593318"/>
    <n v="8.9868868500000004E-2"/>
  </r>
  <r>
    <n v="550000"/>
    <n v="870000"/>
    <n v="870000"/>
    <x v="1"/>
    <x v="1"/>
    <s v="IR8-11"/>
    <s v="62-304.520 (6), F.A.C."/>
    <n v="0.36"/>
    <n v="0.48"/>
    <s v="Town of Indialantic"/>
    <n v="0.33812445598805002"/>
    <n v="3846.05265972917"/>
    <n v="9.5568347559995797"/>
    <n v="1.4045265509937399"/>
    <n v="3.23139955284012"/>
    <n v="0.47490477597553998"/>
    <n v="1300.44446327235"/>
    <n v="1210"/>
    <s v="Fixed Single Family Units"/>
    <n v="1210"/>
    <s v="Town of Indialantic              Brevard County"/>
    <s v="Town of Indialantic"/>
    <m/>
    <m/>
    <m/>
    <n v="0"/>
    <n v="1"/>
    <n v="3.23139955284012"/>
    <n v="0.47490477597553998"/>
    <n v="1308.5411253555301"/>
    <m/>
    <n v="-1"/>
    <n v="-1"/>
    <n v="-1"/>
    <n v="-1"/>
    <n v="0"/>
    <m/>
    <m/>
    <s v="North IRL B"/>
    <n v="-1"/>
    <m/>
    <m/>
    <n v="580"/>
    <x v="1"/>
    <m/>
    <x v="0"/>
    <n v="132.71029999999999"/>
    <n v="148.73554570431901"/>
    <n v="1368.3411262857801"/>
    <n v="1.0612661194999999"/>
  </r>
  <r>
    <n v="550000"/>
    <n v="870000"/>
    <n v="870000"/>
    <x v="1"/>
    <x v="1"/>
    <s v="IR8-11"/>
    <s v="62-304.520 (6), F.A.C."/>
    <n v="0.36"/>
    <n v="0.48"/>
    <s v="Town of Indialantic"/>
    <n v="8.0155245213400002E-3"/>
    <n v="3846.05265972917"/>
    <n v="9.5568347559995797"/>
    <n v="1.4045265509937399"/>
    <n v="7.6603043333170001E-2"/>
    <n v="1.125801701037E-2"/>
    <n v="30.828129404451001"/>
    <n v="1210"/>
    <s v="Fixed Single Family Units"/>
    <n v="1210"/>
    <s v="Town of Indialantic              Brevard County"/>
    <s v="Town of Indialantic"/>
    <m/>
    <m/>
    <m/>
    <n v="0"/>
    <n v="1"/>
    <n v="7.6603043333170001E-2"/>
    <n v="1.125801701037E-2"/>
    <n v="30.828129404450699"/>
    <m/>
    <n v="-1"/>
    <n v="-1"/>
    <n v="-1"/>
    <n v="-1"/>
    <n v="0"/>
    <m/>
    <m/>
    <s v="North IRL B"/>
    <n v="-1"/>
    <m/>
    <m/>
    <n v="580"/>
    <x v="1"/>
    <m/>
    <x v="0"/>
    <n v="132.71029999999999"/>
    <n v="32.475890900644899"/>
    <n v="32.437676888117402"/>
    <n v="2.5002538000000001E-2"/>
  </r>
  <r>
    <n v="550000"/>
    <n v="870000"/>
    <n v="870000"/>
    <x v="1"/>
    <x v="1"/>
    <s v="IR8-11"/>
    <s v="62-304.520 (6), F.A.C."/>
    <n v="0.36"/>
    <n v="0.48"/>
    <s v="Town of Indialantic"/>
    <n v="0.34980601143133999"/>
    <n v="3853.6754354047298"/>
    <n v="9.5747508236255694"/>
    <n v="1.4071246491204801"/>
    <n v="3.3493053960614798"/>
    <n v="0.49222066109557"/>
    <n v="1348.03883340989"/>
    <n v="1200"/>
    <s v="Residential, Medium Density-Two-five dwellingunits per acre"/>
    <n v="1200"/>
    <s v="Town of Indialantic              Brevard County"/>
    <s v="Town of Indialantic"/>
    <m/>
    <m/>
    <m/>
    <n v="0"/>
    <n v="1"/>
    <n v="3.3493053960614798"/>
    <n v="0.49222066109557"/>
    <n v="1348.03883340989"/>
    <m/>
    <n v="-1"/>
    <n v="-1"/>
    <n v="-1"/>
    <n v="-1"/>
    <n v="0"/>
    <m/>
    <m/>
    <s v="North IRL B"/>
    <n v="-1"/>
    <m/>
    <m/>
    <n v="580"/>
    <x v="1"/>
    <m/>
    <x v="0"/>
    <n v="132.71029999999999"/>
    <n v="204.17064413835499"/>
    <n v="1415.6147039550799"/>
    <n v="1.0932999459999999"/>
  </r>
  <r>
    <n v="550000"/>
    <n v="870000"/>
    <n v="870000"/>
    <x v="1"/>
    <x v="1"/>
    <s v="IR8-11"/>
    <s v="62-304.520 (6), F.A.C."/>
    <n v="0.36"/>
    <n v="0.48"/>
    <s v="Town of Indialantic"/>
    <n v="0.21065228702941"/>
    <n v="3853.6754354047298"/>
    <n v="9.5747508236255694"/>
    <n v="1.4071246491204801"/>
    <n v="2.0169431587334801"/>
    <n v="0.29641402547269002"/>
    <n v="811.78554393707702"/>
    <n v="1210"/>
    <s v="Fixed Single Family Units"/>
    <n v="1210"/>
    <s v="Town of Indialantic              Brevard County"/>
    <s v="Town of Indialantic"/>
    <m/>
    <m/>
    <m/>
    <n v="0"/>
    <n v="1"/>
    <n v="2.0169431587334801"/>
    <n v="0.29641402547269002"/>
    <n v="811.78554393707702"/>
    <m/>
    <n v="-1"/>
    <n v="-1"/>
    <n v="-1"/>
    <n v="-1"/>
    <n v="0"/>
    <m/>
    <m/>
    <s v="North IRL B"/>
    <n v="-1"/>
    <m/>
    <m/>
    <n v="580"/>
    <x v="1"/>
    <m/>
    <x v="0"/>
    <n v="132.71029999999999"/>
    <n v="120.482224700033"/>
    <n v="852.47956065822905"/>
    <n v="0.65838243630000004"/>
  </r>
  <r>
    <n v="550000"/>
    <n v="870000"/>
    <n v="870000"/>
    <x v="1"/>
    <x v="1"/>
    <s v="IR8-11"/>
    <s v="62-304.520 (6), F.A.C."/>
    <n v="0.36"/>
    <n v="0.48"/>
    <s v="Town of Indialantic"/>
    <n v="4.6441081742680003E-2"/>
    <n v="3853.6754354047298"/>
    <n v="9.5747508236255694"/>
    <n v="1.4071246491204801"/>
    <n v="0.44466178566586001"/>
    <n v="6.5348390851950003E-2"/>
    <n v="178.96885590542001"/>
    <n v="1210"/>
    <s v="Fixed Single Family Units"/>
    <n v="1210"/>
    <s v="Town of Indialantic              Brevard County"/>
    <s v="Town of Indialantic"/>
    <m/>
    <m/>
    <m/>
    <n v="0"/>
    <n v="1"/>
    <n v="0.44466178566586001"/>
    <n v="6.5348390851950003E-2"/>
    <n v="178.968855905418"/>
    <m/>
    <n v="-1"/>
    <n v="-1"/>
    <n v="-1"/>
    <n v="-1"/>
    <n v="0"/>
    <m/>
    <m/>
    <s v="North IRL B"/>
    <n v="-1"/>
    <m/>
    <m/>
    <n v="580"/>
    <x v="1"/>
    <m/>
    <x v="0"/>
    <n v="132.71029999999999"/>
    <n v="62.283253588150302"/>
    <n v="187.94038991359801"/>
    <n v="0.1451491127"/>
  </r>
  <r>
    <n v="550000"/>
    <n v="870000"/>
    <n v="870000"/>
    <x v="1"/>
    <x v="1"/>
    <s v="IR8-11"/>
    <s v="62-304.520 (6), F.A.C."/>
    <n v="0.36"/>
    <n v="0.48"/>
    <s v="Town of Indialantic"/>
    <n v="1.0864073510489999E-2"/>
    <n v="3853.6754354047298"/>
    <n v="9.5747508236255694"/>
    <n v="1.4071246491204801"/>
    <n v="0.10402079679249"/>
    <n v="1.5287105626460001E-2"/>
    <n v="41.866613215806602"/>
    <n v="1210"/>
    <s v="Fixed Single Family Units"/>
    <n v="1210"/>
    <s v="Town of Indialantic              Brevard County"/>
    <s v="Town of Indialantic"/>
    <m/>
    <m/>
    <m/>
    <n v="0"/>
    <n v="1"/>
    <n v="0.10402079679249"/>
    <n v="1.5287105626460001E-2"/>
    <n v="41.866613215808101"/>
    <m/>
    <n v="-1"/>
    <n v="-1"/>
    <n v="-1"/>
    <n v="-1"/>
    <n v="0"/>
    <m/>
    <m/>
    <s v="North IRL B"/>
    <n v="-1"/>
    <m/>
    <m/>
    <n v="580"/>
    <x v="1"/>
    <m/>
    <x v="0"/>
    <n v="132.71029999999999"/>
    <n v="37.235739461132503"/>
    <n v="43.965345659353602"/>
    <n v="3.3955079700000002E-2"/>
  </r>
  <r>
    <n v="550000"/>
    <n v="870000"/>
    <n v="870000"/>
    <x v="1"/>
    <x v="1"/>
    <s v="IR8-11"/>
    <s v="62-304.520 (6), F.A.C."/>
    <n v="0.36"/>
    <n v="0.48"/>
    <s v="Town of Indialantic"/>
    <n v="3.221454610334E-2"/>
    <n v="3869.55079291111"/>
    <n v="10.2748918446042"/>
    <n v="1.7348802619483299"/>
    <n v="0.33100097703490999"/>
    <n v="5.5888380182320001E-2"/>
    <n v="124.655822417482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33100097703490999"/>
    <n v="5.5888380182320001E-2"/>
    <n v="124.655822417482"/>
    <m/>
    <n v="-1"/>
    <n v="-1"/>
    <n v="-1"/>
    <n v="-1"/>
    <n v="0"/>
    <m/>
    <m/>
    <s v="North IRL B"/>
    <n v="-1"/>
    <m/>
    <m/>
    <n v="580"/>
    <x v="1"/>
    <m/>
    <x v="0"/>
    <n v="132.71029999999999"/>
    <n v="66.739243056415702"/>
    <n v="130.367642793035"/>
    <n v="0.10109961269999999"/>
  </r>
  <r>
    <n v="550000"/>
    <n v="870000"/>
    <n v="870000"/>
    <x v="1"/>
    <x v="1"/>
    <s v="IR8-11"/>
    <s v="62-304.520 (6), F.A.C."/>
    <n v="0.36"/>
    <n v="0.48"/>
    <s v="Town of Indialantic"/>
    <n v="0.24151549283663001"/>
    <n v="3869.55079291111"/>
    <n v="10.2748918446042"/>
    <n v="1.7348802619483299"/>
    <n v="2.4815455676927098"/>
    <n v="0.41900046147699999"/>
    <n v="934.55646680632003"/>
    <n v="1210"/>
    <s v="Fixed Single Family Units"/>
    <n v="1210"/>
    <s v="Town of Indialantic              Brevard County"/>
    <s v="Town of Indialantic"/>
    <m/>
    <m/>
    <m/>
    <n v="0"/>
    <n v="1"/>
    <n v="2.4815455676927098"/>
    <n v="0.41900046147699999"/>
    <n v="934.55646680632003"/>
    <m/>
    <n v="-1"/>
    <n v="-1"/>
    <n v="-1"/>
    <n v="-1"/>
    <n v="0"/>
    <m/>
    <m/>
    <s v="North IRL B"/>
    <n v="-1"/>
    <m/>
    <m/>
    <n v="580"/>
    <x v="1"/>
    <m/>
    <x v="0"/>
    <n v="132.71029999999999"/>
    <n v="123.98066223428"/>
    <n v="977.37852329503505"/>
    <n v="0.75795333890000005"/>
  </r>
  <r>
    <n v="550000"/>
    <n v="870000"/>
    <n v="870000"/>
    <x v="1"/>
    <x v="1"/>
    <s v="IR8-11"/>
    <s v="62-304.520 (6), F.A.C."/>
    <n v="0.36"/>
    <n v="0.48"/>
    <s v="Town of Indialantic"/>
    <n v="0.10112849183184"/>
    <n v="3869.55079291111"/>
    <n v="10.2748918446042"/>
    <n v="1.7348802619483299"/>
    <n v="1.0390843159801"/>
    <n v="0.17544582439966"/>
    <n v="391.32183575380202"/>
    <n v="1200"/>
    <s v="Residential, Medium Density-Two-five dwellingunits per acre"/>
    <n v="1200"/>
    <s v="Town of Indialantic              Brevard County"/>
    <s v="Town of Indialantic"/>
    <m/>
    <m/>
    <m/>
    <n v="0"/>
    <n v="1"/>
    <n v="1.0390843159801"/>
    <n v="0.17544582439966"/>
    <n v="391.32183575380202"/>
    <m/>
    <n v="-1"/>
    <n v="-1"/>
    <n v="-1"/>
    <n v="-1"/>
    <n v="0"/>
    <m/>
    <m/>
    <s v="North IRL B"/>
    <n v="-1"/>
    <m/>
    <m/>
    <n v="580"/>
    <x v="1"/>
    <m/>
    <x v="0"/>
    <n v="132.71029999999999"/>
    <n v="83.255132909939405"/>
    <n v="409.25248665730601"/>
    <n v="0.31737375159999998"/>
  </r>
  <r>
    <n v="550000"/>
    <n v="870000"/>
    <n v="870000"/>
    <x v="1"/>
    <x v="1"/>
    <s v="IR8-11"/>
    <s v="62-304.520 (6), F.A.C."/>
    <n v="0.36"/>
    <n v="0.48"/>
    <s v="Town of Indialantic"/>
    <n v="9.5173096751340003E-2"/>
    <n v="3869.55079291111"/>
    <n v="10.2748918446042"/>
    <n v="1.7348802619483299"/>
    <n v="0.97789327563609996"/>
    <n v="0.16511392702239999"/>
    <n v="368.277131997965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97789327563609996"/>
    <n v="0.16511392702239999"/>
    <n v="368.27713199796699"/>
    <m/>
    <n v="-1"/>
    <n v="-1"/>
    <n v="-1"/>
    <n v="-1"/>
    <n v="0"/>
    <m/>
    <m/>
    <s v="North IRL B"/>
    <n v="-1"/>
    <m/>
    <m/>
    <n v="580"/>
    <x v="1"/>
    <m/>
    <x v="0"/>
    <n v="132.71029999999999"/>
    <n v="82.612534013682193"/>
    <n v="385.15185782787103"/>
    <n v="0.2986838054"/>
  </r>
  <r>
    <n v="550000"/>
    <n v="870000"/>
    <n v="870000"/>
    <x v="1"/>
    <x v="1"/>
    <s v="IR8-11"/>
    <s v="62-304.520 (6), F.A.C."/>
    <n v="0.36"/>
    <n v="0.48"/>
    <s v="Town of Indialantic"/>
    <n v="0.14773182619076999"/>
    <n v="3869.55079291111"/>
    <n v="10.2748918446042"/>
    <n v="1.7348802619483299"/>
    <n v="1.5179285361160699"/>
    <n v="0.25629702931995002"/>
    <n v="571.65580517471699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1.5179285361160699"/>
    <n v="0.25629702931995002"/>
    <n v="571.65580517471699"/>
    <m/>
    <n v="-1"/>
    <n v="-1"/>
    <n v="-1"/>
    <n v="-1"/>
    <n v="0"/>
    <m/>
    <m/>
    <s v="North IRL B"/>
    <n v="-1"/>
    <m/>
    <m/>
    <n v="580"/>
    <x v="1"/>
    <m/>
    <x v="0"/>
    <n v="132.71029999999999"/>
    <n v="99.268448016735306"/>
    <n v="597.84948961301598"/>
    <n v="0.46363001230000001"/>
  </r>
  <r>
    <n v="550000"/>
    <n v="880000"/>
    <n v="880000"/>
    <x v="1"/>
    <x v="1"/>
    <s v="IR8-11"/>
    <s v="62-304.520 (6), F.A.C."/>
    <n v="0.36"/>
    <n v="0.48"/>
    <s v="Town of Indialantic"/>
    <n v="5.8616364028049997E-2"/>
    <n v="3852.56137521749"/>
    <n v="9.5721902011285902"/>
    <n v="1.4067554030589899"/>
    <n v="0.56108698537511004"/>
    <n v="8.2458886804129994E-2"/>
    <n v="225.82314001016499"/>
    <n v="1200"/>
    <s v="Residential, Medium Density-Two-five dwellingunits per acre"/>
    <n v="1200"/>
    <s v="Town of Indialantic              Brevard County"/>
    <s v="Town of Indialantic"/>
    <m/>
    <m/>
    <m/>
    <n v="0"/>
    <n v="1"/>
    <n v="0.56108698537511004"/>
    <n v="8.2458886804129994E-2"/>
    <n v="225.823140010163"/>
    <m/>
    <n v="-1"/>
    <n v="-1"/>
    <n v="-1"/>
    <n v="-1"/>
    <n v="0"/>
    <m/>
    <m/>
    <s v="North IRL B"/>
    <n v="-1"/>
    <m/>
    <m/>
    <n v="580"/>
    <x v="1"/>
    <m/>
    <x v="0"/>
    <n v="132.71029999999999"/>
    <n v="125.86060573817601"/>
    <n v="237.21200922465999"/>
    <n v="0.1831493431"/>
  </r>
  <r>
    <n v="550000"/>
    <n v="880000"/>
    <n v="880000"/>
    <x v="1"/>
    <x v="1"/>
    <s v="IR8-11"/>
    <s v="62-304.520 (6), F.A.C."/>
    <n v="0.36"/>
    <n v="0.48"/>
    <s v="Town of Indialantic"/>
    <n v="0.21002536310139"/>
    <n v="3852.56137521749"/>
    <n v="9.5721902011285902"/>
    <n v="1.4067554030589899"/>
    <n v="2.0104027226676102"/>
    <n v="0.29545431432231001"/>
    <n v="809.13560170044798"/>
    <n v="1210"/>
    <s v="Fixed Single Family Units"/>
    <n v="1210"/>
    <s v="Town of Indialantic              Brevard County"/>
    <s v="Town of Indialantic"/>
    <m/>
    <m/>
    <m/>
    <n v="0"/>
    <n v="1"/>
    <n v="2.0104027226676102"/>
    <n v="0.29545431432231001"/>
    <n v="809.13560170044798"/>
    <m/>
    <n v="-1"/>
    <n v="-1"/>
    <n v="-1"/>
    <n v="-1"/>
    <n v="0"/>
    <m/>
    <m/>
    <s v="North IRL B"/>
    <n v="-1"/>
    <m/>
    <m/>
    <n v="580"/>
    <x v="1"/>
    <m/>
    <x v="0"/>
    <n v="132.71029999999999"/>
    <n v="115.05208615287"/>
    <n v="849.94248953375404"/>
    <n v="0.65623325359999995"/>
  </r>
  <r>
    <n v="550000"/>
    <n v="880000"/>
    <n v="880000"/>
    <x v="1"/>
    <x v="1"/>
    <s v="IR8-11"/>
    <s v="62-304.520 (6), F.A.C."/>
    <n v="0.36"/>
    <n v="0.48"/>
    <s v="Town of Indialantic"/>
    <n v="0.10522740518691"/>
    <n v="3852.56137521749"/>
    <n v="9.5721902011285902"/>
    <n v="1.4067554030589899"/>
    <n v="1.00725673682037"/>
    <n v="0.14802922079656999"/>
    <n v="405.39503683746898"/>
    <n v="1210"/>
    <s v="Fixed Single Family Units"/>
    <n v="1210"/>
    <s v="Town of Indialantic              Brevard County"/>
    <s v="Town of Indialantic"/>
    <m/>
    <m/>
    <m/>
    <n v="0"/>
    <n v="1"/>
    <n v="1.00725673682037"/>
    <n v="0.14802922079656999"/>
    <n v="405.39503683746898"/>
    <m/>
    <n v="-1"/>
    <n v="-1"/>
    <n v="-1"/>
    <n v="-1"/>
    <n v="0"/>
    <m/>
    <m/>
    <s v="North IRL B"/>
    <n v="-1"/>
    <m/>
    <m/>
    <n v="580"/>
    <x v="1"/>
    <m/>
    <x v="0"/>
    <n v="132.71029999999999"/>
    <n v="89.392751091152903"/>
    <n v="425.84020049315501"/>
    <n v="0.32878753999999999"/>
  </r>
  <r>
    <n v="550000"/>
    <n v="880000"/>
    <n v="880000"/>
    <x v="1"/>
    <x v="1"/>
    <s v="IR8-11"/>
    <s v="62-304.520 (6), F.A.C."/>
    <n v="0.36"/>
    <n v="0.48"/>
    <s v="Town of Indialantic"/>
    <n v="0.16376258687465001"/>
    <n v="3852.56137521749"/>
    <n v="9.5721902011285902"/>
    <n v="1.4067554030589899"/>
    <n v="1.5675666293930799"/>
    <n v="0.23037390390484"/>
    <n v="630.90541689900999"/>
    <n v="1210"/>
    <s v="Fixed Single Family Units"/>
    <n v="1210"/>
    <s v="Town of Indialantic              Brevard County"/>
    <s v="Town of Indialantic"/>
    <m/>
    <m/>
    <m/>
    <n v="0"/>
    <n v="1"/>
    <n v="1.5675666293930799"/>
    <n v="0.23037390390484"/>
    <n v="630.90541689900999"/>
    <m/>
    <n v="-1"/>
    <n v="-1"/>
    <n v="-1"/>
    <n v="-1"/>
    <n v="0"/>
    <m/>
    <m/>
    <s v="North IRL B"/>
    <n v="-1"/>
    <m/>
    <m/>
    <n v="580"/>
    <x v="1"/>
    <m/>
    <x v="0"/>
    <n v="132.71029999999999"/>
    <n v="102.672678342113"/>
    <n v="662.72367644255098"/>
    <n v="0.5116832254"/>
  </r>
  <r>
    <n v="550000"/>
    <n v="880000"/>
    <n v="880000"/>
    <x v="1"/>
    <x v="1"/>
    <s v="IR8-11"/>
    <s v="62-304.520 (6), F.A.C."/>
    <n v="0.36"/>
    <n v="0.48"/>
    <s v="Town of Indialantic"/>
    <n v="8.0131734545930006E-2"/>
    <n v="3852.56137521749"/>
    <n v="9.5721902011285902"/>
    <n v="1.4067554030589899"/>
    <n v="0.76703620422004004"/>
    <n v="0.11272575052898"/>
    <n v="308.71242544085402"/>
    <n v="1210"/>
    <s v="Fixed Single Family Units"/>
    <n v="1210"/>
    <s v="Town of Indialantic              Brevard County"/>
    <s v="Town of Indialantic"/>
    <m/>
    <m/>
    <m/>
    <n v="0"/>
    <n v="1"/>
    <n v="0.76703620422004004"/>
    <n v="0.11272575052898"/>
    <n v="308.71242544085499"/>
    <m/>
    <n v="-1"/>
    <n v="-1"/>
    <n v="-1"/>
    <n v="-1"/>
    <n v="0"/>
    <m/>
    <m/>
    <s v="North IRL B"/>
    <n v="-1"/>
    <m/>
    <m/>
    <n v="580"/>
    <x v="1"/>
    <m/>
    <x v="0"/>
    <n v="132.71029999999999"/>
    <n v="74.483133217058196"/>
    <n v="324.28162458527402"/>
    <n v="0.25037504090000001"/>
  </r>
  <r>
    <n v="550000"/>
    <n v="880000"/>
    <n v="880000"/>
    <x v="1"/>
    <x v="1"/>
    <s v="IR8-11"/>
    <s v="62-304.520 (6), F.A.C."/>
    <n v="0.36"/>
    <n v="0.48"/>
    <s v="Natural Lands"/>
    <n v="0.21350705574334"/>
    <n v="3552.47665534928"/>
    <n v="7.20084816669746"/>
    <n v="1.0230305076677799"/>
    <n v="1.5374318909264499"/>
    <n v="0.21842423162777"/>
    <n v="758.47883128059698"/>
    <n v="3100"/>
    <s v="Herbaceous Dry Prairie"/>
    <n v="3100"/>
    <s v="Town of Indialantic              Brevard County"/>
    <s v="Town of Indialantic"/>
    <m/>
    <m/>
    <s v="Natural Lands"/>
    <n v="0"/>
    <n v="1"/>
    <n v="1.5374318909264499"/>
    <n v="0.21842423162777"/>
    <n v="969.77966041766001"/>
    <m/>
    <n v="-1"/>
    <n v="-1"/>
    <n v="-1"/>
    <n v="-1"/>
    <n v="0"/>
    <m/>
    <m/>
    <s v="North IRL B"/>
    <n v="-1"/>
    <m/>
    <m/>
    <n v="580"/>
    <x v="1"/>
    <m/>
    <x v="0"/>
    <n v="132.71029999999999"/>
    <n v="131.92800286029899"/>
    <n v="864.03239976267901"/>
    <n v="0.78652040590000005"/>
  </r>
  <r>
    <n v="550000"/>
    <n v="880000"/>
    <n v="880000"/>
    <x v="1"/>
    <x v="1"/>
    <s v="IR8-11"/>
    <s v="62-304.520 (6), F.A.C."/>
    <n v="0.36"/>
    <n v="0.48"/>
    <s v="Town of Indialantic"/>
    <n v="2.63451409101E-3"/>
    <n v="3552.47665534928"/>
    <n v="7.20084816669746"/>
    <n v="1.0230305076677799"/>
    <n v="1.8970735962410001E-2"/>
    <n v="2.6951882879799999E-3"/>
    <n v="9.3590498065159604"/>
    <n v="1210"/>
    <s v="Fixed Single Family Units"/>
    <n v="1210"/>
    <s v="Town of Indialantic              Brevard County"/>
    <s v="Town of Indialantic"/>
    <m/>
    <m/>
    <m/>
    <n v="0"/>
    <n v="1"/>
    <n v="1.8970735962410001E-2"/>
    <n v="2.6951882879799999E-3"/>
    <n v="9.35904980651447"/>
    <m/>
    <n v="-1"/>
    <n v="-1"/>
    <n v="-1"/>
    <n v="-1"/>
    <n v="0"/>
    <m/>
    <m/>
    <s v="North IRL B"/>
    <n v="-1"/>
    <m/>
    <m/>
    <n v="580"/>
    <x v="1"/>
    <m/>
    <x v="0"/>
    <n v="132.71029999999999"/>
    <n v="18.485034658886601"/>
    <n v="10.6615002691216"/>
    <n v="7.5904702000000003E-3"/>
  </r>
  <r>
    <n v="550000"/>
    <n v="880000"/>
    <n v="880000"/>
    <x v="1"/>
    <x v="1"/>
    <s v="IR8-11"/>
    <s v="62-304.520 (6), F.A.C."/>
    <n v="0.36"/>
    <n v="0.48"/>
    <s v="Town of Indialantic"/>
    <n v="4.6771150365800002E-3"/>
    <n v="3552.47665534928"/>
    <n v="7.20084816669746"/>
    <n v="1.0230305076677799"/>
    <n v="3.367919523665E-2"/>
    <n v="4.7848313702999997E-3"/>
    <n v="16.615341981865502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3.367919523665E-2"/>
    <n v="4.7848313702999997E-3"/>
    <n v="16.6153419818645"/>
    <m/>
    <n v="-1"/>
    <n v="-1"/>
    <n v="-1"/>
    <n v="-1"/>
    <n v="0"/>
    <m/>
    <m/>
    <s v="North IRL B"/>
    <n v="-1"/>
    <m/>
    <m/>
    <n v="580"/>
    <x v="1"/>
    <m/>
    <x v="0"/>
    <n v="132.71029999999999"/>
    <n v="17.920692139154902"/>
    <n v="18.9276130241226"/>
    <n v="1.3475540899999999E-2"/>
  </r>
  <r>
    <n v="550000"/>
    <n v="880000"/>
    <n v="880000"/>
    <x v="1"/>
    <x v="1"/>
    <s v="IR8-11"/>
    <s v="62-304.520 (6), F.A.C."/>
    <n v="0.36"/>
    <n v="0.48"/>
    <s v="Town of Indialantic"/>
    <n v="0.13047545133797001"/>
    <n v="3846.64436739336"/>
    <n v="9.5517171938835403"/>
    <n v="1.40455425641252"/>
    <n v="1.2462646119246901"/>
    <n v="0.18325985053409999"/>
    <n v="501.89265997234298"/>
    <n v="1200"/>
    <s v="Residential, Medium Density-Two-five dwellingunits per acre"/>
    <n v="1200"/>
    <s v="Town of Indialantic              Brevard County"/>
    <s v="Town of Indialantic"/>
    <m/>
    <m/>
    <m/>
    <n v="0"/>
    <n v="1"/>
    <n v="1.2462646119246901"/>
    <n v="0.18325985053409999"/>
    <n v="501.89265997234298"/>
    <m/>
    <n v="-1"/>
    <n v="-1"/>
    <n v="-1"/>
    <n v="-1"/>
    <n v="0"/>
    <m/>
    <m/>
    <s v="North IRL B"/>
    <n v="-1"/>
    <m/>
    <m/>
    <n v="580"/>
    <x v="1"/>
    <m/>
    <x v="0"/>
    <n v="132.71029999999999"/>
    <n v="122.261685279605"/>
    <n v="528.015418212638"/>
    <n v="0.40705000810000003"/>
  </r>
  <r>
    <n v="550000"/>
    <n v="880000"/>
    <n v="880000"/>
    <x v="1"/>
    <x v="1"/>
    <s v="IR8-11"/>
    <s v="62-304.520 (6), F.A.C."/>
    <n v="0.36"/>
    <n v="0.48"/>
    <s v="Town of Indialantic"/>
    <n v="8.66909073063E-3"/>
    <n v="3846.64436739336"/>
    <n v="9.5517171938835403"/>
    <n v="1.40455425641252"/>
    <n v="8.2804702987100007E-2"/>
    <n v="1.2176208284930001E-2"/>
    <n v="33.346909029403697"/>
    <n v="1200"/>
    <s v="Residential, Medium Density-Two-five dwellingunits per acre"/>
    <n v="1200"/>
    <s v="Town of Indialantic              Brevard County"/>
    <s v="Town of Indialantic"/>
    <m/>
    <m/>
    <m/>
    <n v="0"/>
    <n v="1"/>
    <n v="8.2804702987100007E-2"/>
    <n v="1.2176208284930001E-2"/>
    <n v="33.346909029405403"/>
    <m/>
    <n v="-1"/>
    <n v="-1"/>
    <n v="-1"/>
    <n v="-1"/>
    <n v="0"/>
    <m/>
    <m/>
    <s v="North IRL B"/>
    <n v="-1"/>
    <m/>
    <m/>
    <n v="580"/>
    <x v="1"/>
    <m/>
    <x v="0"/>
    <n v="132.71029999999999"/>
    <n v="37.338757083976603"/>
    <n v="35.082565499624103"/>
    <n v="2.7045343900000001E-2"/>
  </r>
  <r>
    <n v="550000"/>
    <n v="880000"/>
    <n v="880000"/>
    <x v="1"/>
    <x v="1"/>
    <s v="IR8-11"/>
    <s v="62-304.520 (6), F.A.C."/>
    <n v="0.36"/>
    <n v="0.48"/>
    <s v="Natural Lands"/>
    <n v="3.65291307616E-3"/>
    <n v="3846.64436739336"/>
    <n v="9.5517171938835403"/>
    <n v="1.40455425641252"/>
    <n v="3.4891592637339999E-2"/>
    <n v="5.1307146094300001E-3"/>
    <n v="14.051457508999899"/>
    <n v="3100"/>
    <s v="Herbaceous Dry Prairie"/>
    <n v="3100"/>
    <s v="Town of Indialantic              Brevard County"/>
    <s v="Town of Indialantic"/>
    <m/>
    <m/>
    <s v="Natural Lands"/>
    <n v="0"/>
    <n v="1"/>
    <n v="3.4891592637339999E-2"/>
    <n v="5.1307146094300001E-3"/>
    <n v="14.0514575089987"/>
    <m/>
    <n v="-1"/>
    <n v="-1"/>
    <n v="-1"/>
    <n v="-1"/>
    <n v="0"/>
    <m/>
    <m/>
    <s v="North IRL B"/>
    <n v="-1"/>
    <m/>
    <m/>
    <n v="580"/>
    <x v="1"/>
    <m/>
    <x v="0"/>
    <n v="132.71029999999999"/>
    <n v="22.023885338949299"/>
    <n v="14.7828147427378"/>
    <n v="1.13961537E-2"/>
  </r>
  <r>
    <n v="550000"/>
    <n v="880000"/>
    <n v="880000"/>
    <x v="1"/>
    <x v="1"/>
    <s v="IR8-11"/>
    <s v="62-304.520 (6), F.A.C."/>
    <n v="0.36"/>
    <n v="0.48"/>
    <s v="Town of Indialantic"/>
    <n v="0.29109982669675999"/>
    <n v="3846.64436739336"/>
    <n v="9.5517171938835403"/>
    <n v="1.40455425641252"/>
    <n v="2.78050321979602"/>
    <n v="0.40886550062789001"/>
    <n v="1119.75750871229"/>
    <n v="1210"/>
    <s v="Fixed Single Family Units"/>
    <n v="1210"/>
    <s v="Town of Indialantic              Brevard County"/>
    <s v="Town of Indialantic"/>
    <m/>
    <m/>
    <m/>
    <n v="0"/>
    <n v="1"/>
    <n v="2.78050321979602"/>
    <n v="0.40886550062789001"/>
    <n v="1119.75750871229"/>
    <m/>
    <n v="-1"/>
    <n v="-1"/>
    <n v="-1"/>
    <n v="-1"/>
    <n v="0"/>
    <m/>
    <m/>
    <s v="North IRL B"/>
    <n v="-1"/>
    <m/>
    <m/>
    <n v="580"/>
    <x v="1"/>
    <m/>
    <x v="0"/>
    <n v="132.71029999999999"/>
    <n v="136.04230933766999"/>
    <n v="1178.0392032273301"/>
    <n v="0.90815694140000003"/>
  </r>
  <r>
    <n v="550000"/>
    <n v="880000"/>
    <n v="880000"/>
    <x v="1"/>
    <x v="1"/>
    <s v="IR8-11"/>
    <s v="62-304.520 (6), F.A.C."/>
    <n v="0.36"/>
    <n v="0.48"/>
    <s v="Town of Indialantic"/>
    <n v="1.47915195243E-3"/>
    <n v="3846.64436739336"/>
    <n v="9.5517171938835403"/>
    <n v="1.40455425641252"/>
    <n v="1.412844113639E-2"/>
    <n v="2.0775491706600002E-3"/>
    <n v="5.6897715263337503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1.412844113639E-2"/>
    <n v="2.0775491706600002E-3"/>
    <n v="5.6897715263343303"/>
    <m/>
    <n v="-1"/>
    <n v="-1"/>
    <n v="-1"/>
    <n v="-1"/>
    <n v="0"/>
    <m/>
    <m/>
    <s v="North IRL B"/>
    <n v="-1"/>
    <m/>
    <m/>
    <n v="580"/>
    <x v="1"/>
    <m/>
    <x v="0"/>
    <n v="132.71029999999999"/>
    <n v="13.9814345562213"/>
    <n v="5.9859155783974503"/>
    <n v="4.6145754000000002E-3"/>
  </r>
  <r>
    <n v="550000"/>
    <n v="880000"/>
    <n v="880000"/>
    <x v="1"/>
    <x v="1"/>
    <s v="IR8-11"/>
    <s v="62-304.520 (6), F.A.C."/>
    <n v="0.36"/>
    <n v="0.48"/>
    <s v="Town of Indialantic"/>
    <n v="2.4725784786499999E-3"/>
    <n v="3846.64436739336"/>
    <n v="9.5517171938835403"/>
    <n v="1.40455425641252"/>
    <n v="2.3617370367749999E-2"/>
    <n v="3.4728706265000002E-3"/>
    <n v="9.5111300778409191"/>
    <n v="1210"/>
    <s v="Fixed Single Family Units"/>
    <n v="1210"/>
    <s v="Town of Indialantic              Brevard County"/>
    <s v="Town of Indialantic"/>
    <m/>
    <m/>
    <m/>
    <n v="0"/>
    <n v="1"/>
    <n v="2.3617370367749999E-2"/>
    <n v="3.4728706265000002E-3"/>
    <n v="9.5111300778426102"/>
    <m/>
    <n v="-1"/>
    <n v="-1"/>
    <n v="-1"/>
    <n v="-1"/>
    <n v="0"/>
    <m/>
    <m/>
    <s v="North IRL B"/>
    <n v="-1"/>
    <m/>
    <m/>
    <n v="580"/>
    <x v="1"/>
    <m/>
    <x v="0"/>
    <n v="132.71029999999999"/>
    <n v="13.013870257613499"/>
    <n v="10.006170096218501"/>
    <n v="7.7138119E-3"/>
  </r>
  <r>
    <n v="550000"/>
    <n v="880000"/>
    <n v="880000"/>
    <x v="1"/>
    <x v="1"/>
    <s v="IR8-11"/>
    <s v="62-304.520 (6), F.A.C."/>
    <n v="0.36"/>
    <n v="0.48"/>
    <s v="Town of Indialantic"/>
    <n v="6.0859419331600002E-2"/>
    <n v="3846.64436739336"/>
    <n v="9.5517171938835403"/>
    <n v="1.40455425641252"/>
    <n v="0.58131196203944002"/>
    <n v="8.5480356464989998E-2"/>
    <n v="234.104542574741"/>
    <n v="1210"/>
    <s v="Fixed Single Family Units"/>
    <n v="1210"/>
    <s v="Town of Indialantic              Brevard County"/>
    <s v="Town of Indialantic"/>
    <m/>
    <m/>
    <m/>
    <n v="0"/>
    <n v="1"/>
    <n v="0.58131196203944002"/>
    <n v="8.5480356464989998E-2"/>
    <n v="234.10454257474001"/>
    <m/>
    <n v="-1"/>
    <n v="-1"/>
    <n v="-1"/>
    <n v="-1"/>
    <n v="0"/>
    <m/>
    <m/>
    <s v="North IRL B"/>
    <n v="-1"/>
    <m/>
    <m/>
    <n v="580"/>
    <x v="1"/>
    <m/>
    <x v="0"/>
    <n v="132.71029999999999"/>
    <n v="92.6462294846947"/>
    <n v="246.28933198563001"/>
    <n v="0.1898658091"/>
  </r>
  <r>
    <n v="550000"/>
    <n v="880000"/>
    <n v="880000"/>
    <x v="1"/>
    <x v="1"/>
    <s v="IR8-11"/>
    <s v="62-304.520 (6), F.A.C."/>
    <n v="0.36"/>
    <n v="0.48"/>
    <s v="Town of Indialantic"/>
    <n v="0.11905502217875"/>
    <n v="3846.64436739336"/>
    <n v="9.5517171938835403"/>
    <n v="1.40455425641252"/>
    <n v="1.13717990236302"/>
    <n v="0.16721923814845999"/>
    <n v="457.96233047380701"/>
    <n v="1210"/>
    <s v="Fixed Single Family Units"/>
    <n v="1210"/>
    <s v="Town of Indialantic              Brevard County"/>
    <s v="Town of Indialantic"/>
    <m/>
    <m/>
    <m/>
    <n v="0"/>
    <n v="1"/>
    <n v="1.13717990236302"/>
    <n v="0.16721923814845999"/>
    <n v="457.96233047380701"/>
    <m/>
    <n v="-1"/>
    <n v="-1"/>
    <n v="-1"/>
    <n v="-1"/>
    <n v="0"/>
    <m/>
    <m/>
    <s v="North IRL B"/>
    <n v="-1"/>
    <m/>
    <m/>
    <n v="580"/>
    <x v="1"/>
    <m/>
    <x v="0"/>
    <n v="132.71029999999999"/>
    <n v="95.4822408153656"/>
    <n v="481.79858112307801"/>
    <n v="0.37142119260000001"/>
  </r>
  <r>
    <n v="550000"/>
    <n v="880000"/>
    <n v="880000"/>
    <x v="1"/>
    <x v="1"/>
    <s v="IR8-11"/>
    <s v="62-304.520 (6), F.A.C."/>
    <n v="0.36"/>
    <n v="0.48"/>
    <s v="Town of Indialantic"/>
    <n v="0.23488064216185001"/>
    <n v="3857.7690402523299"/>
    <n v="9.5843984274601208"/>
    <n v="1.4085246426792"/>
    <n v="2.2511896573769299"/>
    <n v="0.33083517257328998"/>
    <n v="906.11526948660401"/>
    <n v="1200"/>
    <s v="Residential, Medium Density-Two-five dwellingunits per acre"/>
    <n v="1200"/>
    <s v="Town of Indialantic              Brevard County"/>
    <s v="Town of Indialantic"/>
    <m/>
    <m/>
    <m/>
    <n v="0"/>
    <n v="1"/>
    <n v="2.2511896573769299"/>
    <n v="0.33083517257328998"/>
    <n v="906.11526948660401"/>
    <m/>
    <n v="-1"/>
    <n v="-1"/>
    <n v="-1"/>
    <n v="-1"/>
    <n v="0"/>
    <m/>
    <m/>
    <s v="North IRL B"/>
    <n v="-1"/>
    <m/>
    <m/>
    <n v="580"/>
    <x v="1"/>
    <m/>
    <x v="0"/>
    <n v="132.71029999999999"/>
    <n v="145.82651209010601"/>
    <n v="950.52823523015195"/>
    <n v="0.7348866744"/>
  </r>
  <r>
    <n v="550000"/>
    <n v="880000"/>
    <n v="880000"/>
    <x v="1"/>
    <x v="1"/>
    <s v="IR8-11"/>
    <s v="62-304.520 (6), F.A.C."/>
    <n v="0.36"/>
    <n v="0.48"/>
    <s v="Town of Indialantic"/>
    <n v="4.2216859923409997E-2"/>
    <n v="3857.7690402523299"/>
    <n v="9.5843984274601208"/>
    <n v="1.4085246426792"/>
    <n v="0.40462320586231998"/>
    <n v="5.946348753867E-2"/>
    <n v="162.86289518923499"/>
    <n v="1210"/>
    <s v="Fixed Single Family Units"/>
    <n v="1210"/>
    <s v="Town of Indialantic              Brevard County"/>
    <s v="Town of Indialantic"/>
    <m/>
    <m/>
    <m/>
    <n v="0"/>
    <n v="1"/>
    <n v="0.40462320586231998"/>
    <n v="5.946348753867E-2"/>
    <n v="162.86289518923499"/>
    <m/>
    <n v="-1"/>
    <n v="-1"/>
    <n v="-1"/>
    <n v="-1"/>
    <n v="0"/>
    <m/>
    <m/>
    <s v="North IRL B"/>
    <n v="-1"/>
    <m/>
    <m/>
    <n v="580"/>
    <x v="1"/>
    <m/>
    <x v="0"/>
    <n v="132.71029999999999"/>
    <n v="53.220782111873"/>
    <n v="170.845570714649"/>
    <n v="0.13208669519999999"/>
  </r>
  <r>
    <n v="550000"/>
    <n v="880000"/>
    <n v="880000"/>
    <x v="1"/>
    <x v="1"/>
    <s v="IR8-11"/>
    <s v="62-304.520 (6), F.A.C."/>
    <n v="0.36"/>
    <n v="0.48"/>
    <s v="Town of Indialantic"/>
    <n v="0.21821012855741001"/>
    <n v="3857.7690402523299"/>
    <n v="9.5843984274601208"/>
    <n v="1.4085246426792"/>
    <n v="2.0914128130015701"/>
    <n v="0.30735434335530998"/>
    <n v="841.80427821828198"/>
    <n v="1210"/>
    <s v="Fixed Single Family Units"/>
    <n v="1210"/>
    <s v="Town of Indialantic              Brevard County"/>
    <s v="Town of Indialantic"/>
    <m/>
    <m/>
    <m/>
    <n v="0"/>
    <n v="1"/>
    <n v="2.0914128130015701"/>
    <n v="0.30735434335530998"/>
    <n v="841.80427821828198"/>
    <m/>
    <n v="-1"/>
    <n v="-1"/>
    <n v="-1"/>
    <n v="-1"/>
    <n v="0"/>
    <m/>
    <m/>
    <s v="North IRL B"/>
    <n v="-1"/>
    <m/>
    <m/>
    <n v="580"/>
    <x v="1"/>
    <m/>
    <x v="0"/>
    <n v="132.71029999999999"/>
    <n v="124.85889728510099"/>
    <n v="883.06506018530899"/>
    <n v="0.68272853060000005"/>
  </r>
  <r>
    <n v="550000"/>
    <n v="880000"/>
    <n v="880000"/>
    <x v="1"/>
    <x v="1"/>
    <s v="IR8-11"/>
    <s v="62-304.520 (6), F.A.C."/>
    <n v="0.36"/>
    <n v="0.48"/>
    <s v="Town of Indialantic"/>
    <n v="1.84781453069E-2"/>
    <n v="3857.7690402523299"/>
    <n v="9.5843984274601208"/>
    <n v="1.4085246426792"/>
    <n v="0.1771019068219"/>
    <n v="2.6026923015779999E-2"/>
    <n v="71.284416886273704"/>
    <n v="1210"/>
    <s v="Fixed Single Family Units"/>
    <n v="1210"/>
    <s v="Town of Indialantic              Brevard County"/>
    <s v="Town of Indialantic"/>
    <m/>
    <m/>
    <m/>
    <n v="0"/>
    <n v="1"/>
    <n v="0.1771019068219"/>
    <n v="2.6026923015779999E-2"/>
    <n v="107.77706398242201"/>
    <m/>
    <n v="-1"/>
    <n v="-1"/>
    <n v="-1"/>
    <n v="-1"/>
    <n v="0"/>
    <m/>
    <m/>
    <s v="North IRL B"/>
    <n v="-1"/>
    <m/>
    <m/>
    <n v="580"/>
    <x v="1"/>
    <m/>
    <x v="0"/>
    <n v="132.71029999999999"/>
    <n v="50.7096906305649"/>
    <n v="74.778401009299898"/>
    <n v="8.7410433100000004E-2"/>
  </r>
  <r>
    <n v="550000"/>
    <n v="880000"/>
    <n v="880000"/>
    <x v="1"/>
    <x v="1"/>
    <s v="IR8-11"/>
    <s v="62-304.520 (6), F.A.C."/>
    <n v="0.36"/>
    <n v="0.48"/>
    <s v="Town of Indialantic"/>
    <n v="2.4916399506260001E-2"/>
    <n v="3857.7690402523299"/>
    <n v="9.5843984274601208"/>
    <n v="1.4085246426792"/>
    <n v="0.23880870024584999"/>
    <n v="3.5095362711419997E-2"/>
    <n v="96.121714609843195"/>
    <n v="1210"/>
    <s v="Fixed Single Family Units"/>
    <n v="1210"/>
    <s v="Town of Indialantic              Brevard County"/>
    <s v="Town of Indialantic"/>
    <m/>
    <m/>
    <m/>
    <n v="0"/>
    <n v="1"/>
    <n v="0.23880870024584999"/>
    <n v="3.5095362711419997E-2"/>
    <n v="364.62921932679399"/>
    <m/>
    <n v="-1"/>
    <n v="-1"/>
    <n v="-1"/>
    <n v="-1"/>
    <n v="0"/>
    <m/>
    <m/>
    <s v="North IRL B"/>
    <n v="-1"/>
    <m/>
    <m/>
    <n v="580"/>
    <x v="1"/>
    <m/>
    <x v="0"/>
    <n v="132.71029999999999"/>
    <n v="64.856975763958502"/>
    <n v="100.83309136502901"/>
    <n v="0.2957252387"/>
  </r>
  <r>
    <n v="550000"/>
    <n v="880000"/>
    <n v="880000"/>
    <x v="1"/>
    <x v="1"/>
    <s v="IR8-11"/>
    <s v="62-304.520 (6), F.A.C."/>
    <n v="0.36"/>
    <n v="0.48"/>
    <s v="Town of Indialantic"/>
    <n v="5.9228153991299999E-2"/>
    <n v="3871.1081095999698"/>
    <n v="10.524669680960001"/>
    <n v="1.8429092526078199"/>
    <n v="0.62335675657147005"/>
    <n v="0.10915211300544"/>
    <n v="229.27858723236099"/>
    <n v="1200"/>
    <s v="Residential, Medium Density-Two-five dwellingunits per acre"/>
    <n v="1200"/>
    <s v="Town of Indialantic              Brevard County"/>
    <s v="Town of Indialantic"/>
    <m/>
    <m/>
    <m/>
    <n v="0"/>
    <n v="1"/>
    <n v="0.62335675657147005"/>
    <n v="0.10915211300544"/>
    <n v="252.720469680479"/>
    <m/>
    <n v="-1"/>
    <n v="-1"/>
    <n v="-1"/>
    <n v="-1"/>
    <n v="0"/>
    <m/>
    <m/>
    <s v="North IRL B"/>
    <n v="-1"/>
    <m/>
    <m/>
    <n v="580"/>
    <x v="1"/>
    <m/>
    <x v="0"/>
    <n v="132.71029999999999"/>
    <n v="97.785707923481795"/>
    <n v="239.68783536659299"/>
    <n v="0.20496388460000001"/>
  </r>
  <r>
    <n v="550000"/>
    <n v="880000"/>
    <n v="880000"/>
    <x v="1"/>
    <x v="1"/>
    <s v="IR8-11"/>
    <s v="62-304.520 (6), F.A.C."/>
    <n v="0.36"/>
    <n v="0.48"/>
    <s v="Town of Indialantic"/>
    <n v="1.2260793647999999E-4"/>
    <n v="3871.1081095999698"/>
    <n v="10.524669680960001"/>
    <n v="1.8429092526078199"/>
    <n v="1.2904080318E-3"/>
    <n v="2.2595530059000001E-4"/>
    <n v="0.47462857724001001"/>
    <n v="1410"/>
    <s v="Retail Sales and Services"/>
    <n v="1410"/>
    <s v="Town of Indialantic              Brevard County"/>
    <s v="Town of Indialantic"/>
    <m/>
    <m/>
    <m/>
    <n v="0"/>
    <n v="1"/>
    <n v="1.2904080318E-3"/>
    <n v="2.2595530059000001E-4"/>
    <n v="1.4653745874872399"/>
    <m/>
    <n v="-1"/>
    <n v="-1"/>
    <n v="-1"/>
    <n v="-1"/>
    <n v="0"/>
    <m/>
    <m/>
    <s v="North IRL B"/>
    <n v="-1"/>
    <m/>
    <m/>
    <n v="580"/>
    <x v="1"/>
    <m/>
    <x v="0"/>
    <n v="132.71029999999999"/>
    <n v="3.8143214632481799"/>
    <n v="0.49617671521446"/>
    <n v="1.1884628E-3"/>
  </r>
  <r>
    <n v="550000"/>
    <n v="880000"/>
    <n v="880000"/>
    <x v="1"/>
    <x v="1"/>
    <s v="IR8-11"/>
    <s v="62-304.520 (6), F.A.C."/>
    <n v="0.36"/>
    <n v="0.48"/>
    <s v="Town of Indialantic"/>
    <n v="3.3866500128139999E-2"/>
    <n v="3871.1081095999698"/>
    <n v="10.524669680960001"/>
    <n v="1.8429092526078199"/>
    <n v="0.35643372709893001"/>
    <n v="6.2412886439600003E-2"/>
    <n v="131.10088328983801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35643372709893001"/>
    <n v="6.2412886439600003E-2"/>
    <n v="131.10088328983599"/>
    <m/>
    <n v="-1"/>
    <n v="-1"/>
    <n v="-1"/>
    <n v="-1"/>
    <n v="0"/>
    <m/>
    <m/>
    <s v="North IRL B"/>
    <n v="-1"/>
    <m/>
    <m/>
    <n v="580"/>
    <x v="1"/>
    <m/>
    <x v="0"/>
    <n v="132.71029999999999"/>
    <n v="55.438568087784397"/>
    <n v="137.0528635478"/>
    <n v="0.1063267504"/>
  </r>
  <r>
    <n v="550000"/>
    <n v="880000"/>
    <n v="880000"/>
    <x v="1"/>
    <x v="1"/>
    <s v="IR8-11"/>
    <s v="62-304.520 (6), F.A.C."/>
    <n v="0.36"/>
    <n v="0.48"/>
    <s v="Town of Indialantic"/>
    <n v="4.8561583183909997E-2"/>
    <n v="3864.5243009554501"/>
    <n v="10.2075974246083"/>
    <n v="1.7061783621983699"/>
    <n v="0.49569709144306001"/>
    <n v="8.2854722462489996E-2"/>
    <n v="187.66741830711999"/>
    <n v="1200"/>
    <s v="Residential, Medium Density-Two-five dwellingunits per acre"/>
    <n v="1200"/>
    <s v="Town of Indialantic              Brevard County"/>
    <s v="Town of Indialantic"/>
    <m/>
    <m/>
    <m/>
    <n v="0"/>
    <n v="1"/>
    <n v="0.49569709144306001"/>
    <n v="8.2854722462489996E-2"/>
    <n v="187.66741830711899"/>
    <m/>
    <n v="-1"/>
    <n v="-1"/>
    <n v="-1"/>
    <n v="-1"/>
    <n v="0"/>
    <m/>
    <m/>
    <s v="North IRL B"/>
    <n v="-1"/>
    <m/>
    <m/>
    <n v="580"/>
    <x v="1"/>
    <m/>
    <x v="0"/>
    <n v="132.71029999999999"/>
    <n v="92.726772955983193"/>
    <n v="196.521754789749"/>
    <n v="0.15220390780000001"/>
  </r>
  <r>
    <n v="550000"/>
    <n v="880000"/>
    <n v="880000"/>
    <x v="1"/>
    <x v="1"/>
    <s v="IR8-11"/>
    <s v="62-304.520 (6), F.A.C."/>
    <n v="0.36"/>
    <n v="0.48"/>
    <s v="Town of Indialantic"/>
    <n v="0.20537614345798"/>
    <n v="3864.5243009554501"/>
    <n v="10.2075974246083"/>
    <n v="1.7061783621983699"/>
    <n v="2.09639699303774"/>
    <n v="0.35040833207976002"/>
    <n v="793.68109722990005"/>
    <n v="1210"/>
    <s v="Fixed Single Family Units"/>
    <n v="1210"/>
    <s v="Town of Indialantic              Brevard County"/>
    <s v="Town of Indialantic"/>
    <m/>
    <m/>
    <m/>
    <n v="0"/>
    <n v="1"/>
    <n v="2.09639699303774"/>
    <n v="0.35040833207976002"/>
    <n v="793.68109722990005"/>
    <m/>
    <n v="-1"/>
    <n v="-1"/>
    <n v="-1"/>
    <n v="-1"/>
    <n v="0"/>
    <m/>
    <m/>
    <s v="North IRL B"/>
    <n v="-1"/>
    <m/>
    <m/>
    <n v="580"/>
    <x v="1"/>
    <m/>
    <x v="0"/>
    <n v="132.71029999999999"/>
    <n v="114.75392093264"/>
    <n v="831.127765160693"/>
    <n v="0.64369918670000004"/>
  </r>
  <r>
    <n v="550000"/>
    <n v="880000"/>
    <n v="880000"/>
    <x v="1"/>
    <x v="1"/>
    <s v="IR8-11"/>
    <s v="62-304.520 (6), F.A.C."/>
    <n v="0.36"/>
    <n v="0.48"/>
    <s v="Town of Indialantic"/>
    <n v="5.7769107583639998E-2"/>
    <n v="3864.5243009554501"/>
    <n v="10.2075974246083"/>
    <n v="1.7061783621983699"/>
    <n v="0.58968379379270996"/>
    <n v="9.8564401362720003E-2"/>
    <n v="223.250120101498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58968379379270996"/>
    <n v="9.8564401362720003E-2"/>
    <n v="223.250120101497"/>
    <m/>
    <n v="-1"/>
    <n v="-1"/>
    <n v="-1"/>
    <n v="-1"/>
    <n v="0"/>
    <m/>
    <m/>
    <s v="North IRL B"/>
    <n v="-1"/>
    <m/>
    <m/>
    <n v="580"/>
    <x v="1"/>
    <m/>
    <x v="0"/>
    <n v="132.71029999999999"/>
    <n v="62.320956611872703"/>
    <n v="233.78328404118099"/>
    <n v="0.18106254669999999"/>
  </r>
  <r>
    <n v="550000"/>
    <n v="880000"/>
    <n v="880000"/>
    <x v="1"/>
    <x v="1"/>
    <s v="IR8-11"/>
    <s v="62-304.520 (6), F.A.C."/>
    <n v="0.36"/>
    <n v="0.48"/>
    <s v="Town of Indialantic"/>
    <n v="6.8605633669029997E-2"/>
    <n v="3864.5243009554501"/>
    <n v="10.2075974246083"/>
    <n v="1.7061783621983699"/>
    <n v="0.70029868955361996"/>
    <n v="0.117053447691"/>
    <n v="265.12813849641702"/>
    <n v="1210"/>
    <s v="Fixed Single Family Units"/>
    <n v="1210"/>
    <s v="Town of Indialantic              Brevard County"/>
    <s v="Town of Indialantic"/>
    <m/>
    <m/>
    <m/>
    <n v="0"/>
    <n v="1"/>
    <n v="0.70029868955361996"/>
    <n v="0.117053447691"/>
    <n v="265.12813849641799"/>
    <m/>
    <n v="-1"/>
    <n v="-1"/>
    <n v="-1"/>
    <n v="-1"/>
    <n v="0"/>
    <m/>
    <m/>
    <s v="North IRL B"/>
    <n v="-1"/>
    <m/>
    <m/>
    <n v="580"/>
    <x v="1"/>
    <m/>
    <x v="0"/>
    <n v="132.71029999999999"/>
    <n v="68.347916687404904"/>
    <n v="277.63714922634"/>
    <n v="0.2150268763"/>
  </r>
  <r>
    <n v="550000"/>
    <n v="880000"/>
    <n v="880000"/>
    <x v="1"/>
    <x v="1"/>
    <s v="IR8-11"/>
    <s v="62-304.520 (6), F.A.C."/>
    <n v="0.36"/>
    <n v="0.48"/>
    <s v="Town of Indialantic"/>
    <n v="4.2968621381869999E-2"/>
    <n v="3864.5243009554501"/>
    <n v="10.2075974246083"/>
    <n v="1.7061783621983699"/>
    <n v="0.43860638895663001"/>
    <n v="7.3312132055250001E-2"/>
    <n v="166.05328150882099"/>
    <n v="1210"/>
    <s v="Fixed Single Family Units"/>
    <n v="1210"/>
    <s v="Town of Indialantic              Brevard County"/>
    <s v="Town of Indialantic"/>
    <m/>
    <m/>
    <m/>
    <n v="0"/>
    <n v="1"/>
    <n v="0.43860638895663001"/>
    <n v="7.3312132055250001E-2"/>
    <n v="166.05328150882099"/>
    <m/>
    <n v="-1"/>
    <n v="-1"/>
    <n v="-1"/>
    <n v="-1"/>
    <n v="0"/>
    <m/>
    <m/>
    <s v="North IRL B"/>
    <n v="-1"/>
    <m/>
    <m/>
    <n v="580"/>
    <x v="1"/>
    <m/>
    <x v="0"/>
    <n v="132.71029999999999"/>
    <n v="74.310363710964594"/>
    <n v="173.88784140092699"/>
    <n v="0.13467419420000001"/>
  </r>
  <r>
    <n v="550000"/>
    <n v="880000"/>
    <n v="880000"/>
    <x v="1"/>
    <x v="1"/>
    <s v="IR8-11"/>
    <s v="62-304.520 (6), F.A.C."/>
    <n v="0.36"/>
    <n v="0.48"/>
    <s v="Town of Indialantic"/>
    <n v="0.19448236443747999"/>
    <n v="3864.5243009554501"/>
    <n v="10.2075974246083"/>
    <n v="1.7061783621983699"/>
    <n v="1.98519768236382"/>
    <n v="0.33182160203241001"/>
    <n v="751.58182347593504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1.98519768236382"/>
    <n v="0.33182160203241001"/>
    <n v="751.58182347593504"/>
    <m/>
    <n v="-1"/>
    <n v="-1"/>
    <n v="-1"/>
    <n v="-1"/>
    <n v="0"/>
    <m/>
    <m/>
    <s v="North IRL B"/>
    <n v="-1"/>
    <m/>
    <m/>
    <n v="580"/>
    <x v="1"/>
    <m/>
    <x v="0"/>
    <n v="132.71029999999999"/>
    <n v="114.4794961013"/>
    <n v="787.042205567373"/>
    <n v="0.6095554124"/>
  </r>
  <r>
    <n v="550000"/>
    <n v="880000"/>
    <n v="880000"/>
    <x v="1"/>
    <x v="1"/>
    <s v="IR8-11"/>
    <s v="62-304.520 (6), F.A.C."/>
    <n v="0.36"/>
    <n v="0.48"/>
    <s v="Town of Indialantic"/>
    <n v="0.23434421745556"/>
    <n v="3860.9478648834001"/>
    <n v="9.5918438763469194"/>
    <n v="1.40960341273731"/>
    <n v="2.2477931471584198"/>
    <n v="0.33033240868060998"/>
    <n v="904.79080603281602"/>
    <n v="1200"/>
    <s v="Residential, Medium Density-Two-five dwellingunits per acre"/>
    <n v="1200"/>
    <s v="Town of Indialantic              Brevard County"/>
    <s v="Town of Indialantic"/>
    <m/>
    <m/>
    <m/>
    <n v="0"/>
    <n v="1"/>
    <n v="2.2477931471584198"/>
    <n v="0.33033240868060998"/>
    <n v="904.79080603281602"/>
    <m/>
    <n v="-1"/>
    <n v="-1"/>
    <n v="-1"/>
    <n v="-1"/>
    <n v="0"/>
    <m/>
    <m/>
    <s v="North IRL B"/>
    <n v="-1"/>
    <m/>
    <m/>
    <n v="580"/>
    <x v="1"/>
    <m/>
    <x v="0"/>
    <n v="132.71029999999999"/>
    <n v="191.59019105663899"/>
    <n v="948.35740146233604"/>
    <n v="0.73381249479999999"/>
  </r>
  <r>
    <n v="550000"/>
    <n v="880000"/>
    <n v="880000"/>
    <x v="1"/>
    <x v="1"/>
    <s v="IR8-11"/>
    <s v="62-304.520 (6), F.A.C."/>
    <n v="0.36"/>
    <n v="0.48"/>
    <s v="Town of Indialantic"/>
    <n v="0.26569248402661999"/>
    <n v="3860.9478648834001"/>
    <n v="9.5918438763469194"/>
    <n v="1.40960341273731"/>
    <n v="2.54848082590222"/>
    <n v="0.37452103222258998"/>
    <n v="1025.8248289181799"/>
    <n v="1210"/>
    <s v="Fixed Single Family Units"/>
    <n v="1210"/>
    <s v="Town of Indialantic              Brevard County"/>
    <s v="Town of Indialantic"/>
    <m/>
    <m/>
    <m/>
    <n v="0"/>
    <n v="1"/>
    <n v="2.54848082590222"/>
    <n v="0.37452103222258998"/>
    <n v="1025.8248289181799"/>
    <m/>
    <n v="-1"/>
    <n v="-1"/>
    <n v="-1"/>
    <n v="-1"/>
    <n v="0"/>
    <m/>
    <m/>
    <s v="North IRL B"/>
    <n v="-1"/>
    <m/>
    <m/>
    <n v="580"/>
    <x v="1"/>
    <m/>
    <x v="0"/>
    <n v="132.71029999999999"/>
    <n v="133.953267306475"/>
    <n v="1075.21933536657"/>
    <n v="0.8319747193"/>
  </r>
  <r>
    <n v="550000"/>
    <n v="880000"/>
    <n v="880000"/>
    <x v="1"/>
    <x v="1"/>
    <s v="IR8-11"/>
    <s v="62-304.520 (6), F.A.C."/>
    <n v="0.36"/>
    <n v="0.48"/>
    <s v="Town of Indialantic"/>
    <n v="0.11772675213969"/>
    <n v="3860.9478648834001"/>
    <n v="9.5918438763469194"/>
    <n v="1.40960341273731"/>
    <n v="1.1292166265933601"/>
    <n v="0.16594803158658999"/>
    <n v="454.53685231342001"/>
    <n v="1210"/>
    <s v="Fixed Single Family Units"/>
    <n v="1210"/>
    <s v="Town of Indialantic              Brevard County"/>
    <s v="Town of Indialantic"/>
    <m/>
    <m/>
    <m/>
    <n v="0"/>
    <n v="1"/>
    <n v="1.1292166265933601"/>
    <n v="0.16594803158658999"/>
    <n v="454.53685231342001"/>
    <m/>
    <n v="-1"/>
    <n v="-1"/>
    <n v="-1"/>
    <n v="-1"/>
    <n v="0"/>
    <m/>
    <m/>
    <s v="North IRL B"/>
    <n v="-1"/>
    <m/>
    <m/>
    <n v="580"/>
    <x v="1"/>
    <m/>
    <x v="0"/>
    <n v="132.71029999999999"/>
    <n v="115.25270347779799"/>
    <n v="476.42326298482402"/>
    <n v="0.36864302700000001"/>
  </r>
  <r>
    <n v="550000"/>
    <n v="880000"/>
    <n v="880000"/>
    <x v="1"/>
    <x v="1"/>
    <s v="IR8-11"/>
    <s v="62-304.520 (6), F.A.C."/>
    <n v="0.36"/>
    <n v="0.48"/>
    <s v="Town of Indialantic"/>
    <n v="0.31639204599684001"/>
    <n v="3853.98804870812"/>
    <n v="9.4552695037413503"/>
    <n v="1.3814428955194999"/>
    <n v="2.9915720637402599"/>
    <n v="0.43707754414120997"/>
    <n v="1219.37116397813"/>
    <n v="1200"/>
    <s v="Residential, Medium Density-Two-five dwellingunits per acre"/>
    <n v="1200"/>
    <s v="Town of Indialantic              Brevard County"/>
    <s v="Town of Indialantic"/>
    <m/>
    <m/>
    <m/>
    <n v="0"/>
    <n v="1"/>
    <n v="2.9915720637402599"/>
    <n v="0.43707754414120997"/>
    <n v="1219.37116397813"/>
    <m/>
    <n v="-1"/>
    <n v="-1"/>
    <n v="-1"/>
    <n v="-1"/>
    <n v="0"/>
    <m/>
    <m/>
    <s v="North IRL B"/>
    <n v="-1"/>
    <m/>
    <m/>
    <n v="580"/>
    <x v="1"/>
    <m/>
    <x v="0"/>
    <n v="132.71029999999999"/>
    <n v="200.26297318420399"/>
    <n v="1280.39318333859"/>
    <n v="0.98894660499999998"/>
  </r>
  <r>
    <n v="550000"/>
    <n v="880000"/>
    <n v="880000"/>
    <x v="1"/>
    <x v="1"/>
    <s v="IR8-11"/>
    <s v="62-304.520 (6), F.A.C."/>
    <n v="0.36"/>
    <n v="0.48"/>
    <s v="Town of Indialantic"/>
    <n v="2.2876223118320001E-2"/>
    <n v="3853.98804870812"/>
    <n v="9.4552695037413503"/>
    <n v="1.3814428955194999"/>
    <n v="0.21630085481142999"/>
    <n v="3.1602195903120002E-2"/>
    <n v="88.164690497585596"/>
    <n v="1700"/>
    <s v="Institutional (Educational,religious,health and military facilities)"/>
    <n v="1700"/>
    <s v="Town of Indialantic              Brevard County"/>
    <s v="Town of Indialantic"/>
    <m/>
    <m/>
    <m/>
    <n v="0"/>
    <n v="1"/>
    <n v="0.21630085481142999"/>
    <n v="3.1602195903120002E-2"/>
    <n v="131.91181665544599"/>
    <m/>
    <n v="-1"/>
    <n v="-1"/>
    <n v="-1"/>
    <n v="-1"/>
    <n v="0"/>
    <m/>
    <m/>
    <s v="North IRL B"/>
    <n v="-1"/>
    <m/>
    <m/>
    <n v="580"/>
    <x v="1"/>
    <m/>
    <x v="0"/>
    <n v="132.71029999999999"/>
    <n v="67.836425162967998"/>
    <n v="92.576790446630099"/>
    <n v="0.1069844417"/>
  </r>
  <r>
    <n v="550000"/>
    <n v="880000"/>
    <n v="880000"/>
    <x v="1"/>
    <x v="1"/>
    <s v="IR8-11"/>
    <s v="62-304.520 (6), F.A.C."/>
    <n v="0.36"/>
    <n v="0.48"/>
    <s v="Town of Indialantic"/>
    <n v="5.5481896165790003E-2"/>
    <n v="3853.98804870812"/>
    <n v="9.4552695037413503"/>
    <n v="1.3814428955194999"/>
    <n v="0.52459628082619003"/>
    <n v="7.6645071288189995E-2"/>
    <n v="213.82656474264201"/>
    <n v="1210"/>
    <s v="Fixed Single Family Units"/>
    <n v="1210"/>
    <s v="Town of Indialantic              Brevard County"/>
    <s v="Town of Indialantic"/>
    <m/>
    <m/>
    <m/>
    <n v="0"/>
    <n v="1"/>
    <n v="0.52459628082619003"/>
    <n v="7.6645071288189995E-2"/>
    <n v="213.826564742643"/>
    <m/>
    <n v="-1"/>
    <n v="-1"/>
    <n v="-1"/>
    <n v="-1"/>
    <n v="0"/>
    <m/>
    <m/>
    <s v="North IRL B"/>
    <n v="-1"/>
    <m/>
    <m/>
    <n v="580"/>
    <x v="1"/>
    <m/>
    <x v="0"/>
    <n v="132.71029999999999"/>
    <n v="78.569800445038297"/>
    <n v="224.527267825482"/>
    <n v="0.17341976049999999"/>
  </r>
  <r>
    <n v="550000"/>
    <n v="880000"/>
    <n v="880000"/>
    <x v="1"/>
    <x v="1"/>
    <s v="IR8-11"/>
    <s v="62-304.520 (6), F.A.C."/>
    <n v="0.36"/>
    <n v="0.48"/>
    <s v="Town of Indialantic"/>
    <n v="1.2439219220900001E-3"/>
    <n v="3853.98804870812"/>
    <n v="9.4552695037413503"/>
    <n v="1.3814428955194999"/>
    <n v="1.1761617014969999E-2"/>
    <n v="1.7184071018499999E-3"/>
    <n v="4.7940602212608896"/>
    <n v="1210"/>
    <s v="Fixed Single Family Units"/>
    <n v="1210"/>
    <s v="Town of Indialantic              Brevard County"/>
    <s v="Town of Indialantic"/>
    <m/>
    <m/>
    <m/>
    <n v="0"/>
    <n v="1"/>
    <n v="1.1761617014969999E-2"/>
    <n v="1.7184071018499999E-3"/>
    <n v="4.7940602212598096"/>
    <m/>
    <n v="-1"/>
    <n v="-1"/>
    <n v="-1"/>
    <n v="-1"/>
    <n v="0"/>
    <m/>
    <m/>
    <s v="North IRL B"/>
    <n v="-1"/>
    <m/>
    <m/>
    <n v="580"/>
    <x v="1"/>
    <m/>
    <x v="0"/>
    <n v="132.71029999999999"/>
    <n v="12.8206045752533"/>
    <n v="5.03397341937292"/>
    <n v="3.8881266999999998E-3"/>
  </r>
  <r>
    <n v="550000"/>
    <n v="880000"/>
    <n v="880000"/>
    <x v="1"/>
    <x v="1"/>
    <s v="IR8-11"/>
    <s v="62-304.520 (6), F.A.C."/>
    <n v="0.36"/>
    <n v="0.48"/>
    <s v="Town of Indialantic"/>
    <n v="0.19494524938699001"/>
    <n v="3853.98804870812"/>
    <n v="9.4552695037413503"/>
    <n v="1.3814428955194999"/>
    <n v="1.8432598714280899"/>
    <n v="0.26930572978093997"/>
    <n v="751.31666128989798"/>
    <n v="1210"/>
    <s v="Fixed Single Family Units"/>
    <n v="1210"/>
    <s v="Town of Indialantic              Brevard County"/>
    <s v="Town of Indialantic"/>
    <m/>
    <m/>
    <m/>
    <n v="0"/>
    <n v="1"/>
    <n v="1.8432598714280899"/>
    <n v="0.26930572978093997"/>
    <n v="751.31666128989798"/>
    <m/>
    <n v="-1"/>
    <n v="-1"/>
    <n v="-1"/>
    <n v="-1"/>
    <n v="0"/>
    <m/>
    <m/>
    <s v="North IRL B"/>
    <n v="-1"/>
    <m/>
    <m/>
    <n v="580"/>
    <x v="1"/>
    <m/>
    <x v="0"/>
    <n v="132.71029999999999"/>
    <n v="114.437219953995"/>
    <n v="788.91543449812696"/>
    <n v="0.60934035789999996"/>
  </r>
  <r>
    <n v="550000"/>
    <n v="880000"/>
    <n v="880000"/>
    <x v="1"/>
    <x v="1"/>
    <s v="IR8-11"/>
    <s v="62-304.520 (6), F.A.C."/>
    <n v="0.36"/>
    <n v="0.48"/>
    <s v="Town of Indialantic"/>
    <n v="0.15364518084976"/>
    <n v="3911.9436204260901"/>
    <n v="11.8829739104238"/>
    <n v="1.5796208348577301"/>
    <n v="1.8257616755000901"/>
    <n v="0.24270112884577"/>
    <n v="601.05128503444803"/>
    <n v="1400"/>
    <s v="Commercial and Services"/>
    <n v="1400"/>
    <s v="Town of Indialantic              Brevard County"/>
    <s v="Town of Indialantic"/>
    <m/>
    <m/>
    <m/>
    <n v="0"/>
    <n v="1"/>
    <n v="1.8257616755000901"/>
    <n v="0.24270112884577"/>
    <n v="601.05128503444803"/>
    <m/>
    <n v="-1"/>
    <n v="-1"/>
    <n v="-1"/>
    <n v="-1"/>
    <n v="0"/>
    <m/>
    <m/>
    <s v="North IRL B"/>
    <n v="-1"/>
    <m/>
    <m/>
    <n v="580"/>
    <x v="1"/>
    <m/>
    <x v="0"/>
    <n v="132.71029999999999"/>
    <n v="129.71693874117"/>
    <n v="621.77998689267804"/>
    <n v="0.48747062860000001"/>
  </r>
  <r>
    <n v="550000"/>
    <n v="880000"/>
    <n v="880000"/>
    <x v="1"/>
    <x v="1"/>
    <s v="IR8-11"/>
    <s v="62-304.520 (6), F.A.C."/>
    <n v="0.36"/>
    <n v="0.48"/>
    <s v="Town of Indialantic"/>
    <n v="2.8787237447929999E-2"/>
    <n v="3911.9436204260901"/>
    <n v="11.8829739104238"/>
    <n v="1.5796208348577301"/>
    <n v="0.34207799154695001"/>
    <n v="4.5472920050750001E-2"/>
    <n v="112.61404988412799"/>
    <n v="1200"/>
    <s v="Residential, Medium Density-Two-five dwellingunits per acre"/>
    <n v="1200"/>
    <s v="Town of Indialantic              Brevard County"/>
    <s v="Town of Indialantic"/>
    <m/>
    <m/>
    <m/>
    <n v="0"/>
    <n v="1"/>
    <n v="0.34207799154695001"/>
    <n v="4.5472920050750001E-2"/>
    <n v="112.61404988413"/>
    <m/>
    <n v="-1"/>
    <n v="-1"/>
    <n v="-1"/>
    <n v="-1"/>
    <n v="0"/>
    <m/>
    <m/>
    <s v="North IRL B"/>
    <n v="-1"/>
    <m/>
    <m/>
    <n v="580"/>
    <x v="1"/>
    <m/>
    <x v="0"/>
    <n v="132.71029999999999"/>
    <n v="101.474904696142"/>
    <n v="116.49781674931801"/>
    <n v="9.1333373800000006E-2"/>
  </r>
  <r>
    <n v="550000"/>
    <n v="880000"/>
    <n v="880000"/>
    <x v="1"/>
    <x v="1"/>
    <s v="IR8-11"/>
    <s v="62-304.520 (6), F.A.C."/>
    <n v="0.36"/>
    <n v="0.48"/>
    <s v="Town of Indialantic"/>
    <n v="3.5616948402999997E-2"/>
    <n v="3911.9436204260901"/>
    <n v="11.8829739104238"/>
    <n v="1.5796208348577301"/>
    <n v="0.42323526864179001"/>
    <n v="5.6261273771429997E-2"/>
    <n v="139.33149408417299"/>
    <n v="1430"/>
    <s v="Professional Services"/>
    <n v="1430"/>
    <s v="Town of Indialantic              Brevard County"/>
    <s v="Town of Indialantic"/>
    <m/>
    <m/>
    <m/>
    <n v="0"/>
    <n v="1"/>
    <n v="0.42323526864179001"/>
    <n v="5.6261273771429997E-2"/>
    <n v="139.33149408417401"/>
    <m/>
    <n v="-1"/>
    <n v="-1"/>
    <n v="-1"/>
    <n v="-1"/>
    <n v="0"/>
    <m/>
    <m/>
    <s v="North IRL B"/>
    <n v="-1"/>
    <m/>
    <m/>
    <n v="580"/>
    <x v="1"/>
    <m/>
    <x v="0"/>
    <n v="132.71029999999999"/>
    <n v="48.760511954874602"/>
    <n v="144.13667639098301"/>
    <n v="0.1130020228"/>
  </r>
  <r>
    <n v="550000"/>
    <n v="880000"/>
    <n v="880000"/>
    <x v="1"/>
    <x v="1"/>
    <s v="IR8-11"/>
    <s v="62-304.520 (6), F.A.C."/>
    <n v="0.36"/>
    <n v="0.48"/>
    <s v="Town of Indialantic"/>
    <n v="0.36482604698764998"/>
    <n v="3911.9436204260901"/>
    <n v="11.8829739104238"/>
    <n v="1.5796208348577301"/>
    <n v="4.33521839819735"/>
    <n v="0.57628682492048"/>
    <n v="1427.1789270786201"/>
    <n v="1410"/>
    <s v="Retail Sales and Services"/>
    <n v="1410"/>
    <s v="Town of Indialantic              Brevard County"/>
    <s v="Town of Indialantic"/>
    <m/>
    <m/>
    <m/>
    <n v="0"/>
    <n v="1"/>
    <n v="4.33521839819735"/>
    <n v="0.57628682492048"/>
    <n v="1427.1789270786201"/>
    <m/>
    <n v="-1"/>
    <n v="-1"/>
    <n v="-1"/>
    <n v="-1"/>
    <n v="0"/>
    <m/>
    <m/>
    <s v="North IRL B"/>
    <n v="-1"/>
    <m/>
    <m/>
    <n v="580"/>
    <x v="1"/>
    <m/>
    <x v="0"/>
    <n v="132.71029999999999"/>
    <n v="158.963372020294"/>
    <n v="1476.3986313107901"/>
    <n v="1.1574849368"/>
  </r>
  <r>
    <n v="550000"/>
    <n v="880000"/>
    <n v="880000"/>
    <x v="1"/>
    <x v="1"/>
    <s v="IR8-11"/>
    <s v="62-304.520 (6), F.A.C."/>
    <n v="0.36"/>
    <n v="0.48"/>
    <s v="Town of Indialantic"/>
    <n v="3.1354561431070002E-2"/>
    <n v="3911.9436204260901"/>
    <n v="11.8829739104238"/>
    <n v="1.5796208348577301"/>
    <n v="0.37258543545825001"/>
    <n v="4.9528318504350001E-2"/>
    <n v="122.65727656155499"/>
    <n v="1430"/>
    <s v="Professional Services"/>
    <n v="1430"/>
    <s v="Town of Indialantic              Brevard County"/>
    <s v="Town of Indialantic"/>
    <m/>
    <m/>
    <m/>
    <n v="0"/>
    <n v="1"/>
    <n v="0.37258543545825001"/>
    <n v="4.9528318504350001E-2"/>
    <n v="122.657276561557"/>
    <m/>
    <n v="-1"/>
    <n v="-1"/>
    <n v="-1"/>
    <n v="-1"/>
    <n v="0"/>
    <m/>
    <m/>
    <s v="North IRL B"/>
    <n v="-1"/>
    <m/>
    <m/>
    <n v="580"/>
    <x v="1"/>
    <m/>
    <x v="0"/>
    <n v="132.71029999999999"/>
    <n v="64.433939428179102"/>
    <n v="126.887408298886"/>
    <n v="9.9478732E-2"/>
  </r>
  <r>
    <n v="550000"/>
    <n v="880000"/>
    <n v="880000"/>
    <x v="1"/>
    <x v="1"/>
    <s v="IR8-11"/>
    <s v="62-304.520 (6), F.A.C."/>
    <n v="0.36"/>
    <n v="0.48"/>
    <s v="Town of Indialantic"/>
    <n v="3.53347870957E-3"/>
    <n v="3911.9436204260901"/>
    <n v="11.8829739104238"/>
    <n v="1.5796208348577301"/>
    <n v="4.1988235318949997E-2"/>
    <n v="5.5815565891699998E-3"/>
    <n v="13.822769495845"/>
    <n v="1300"/>
    <s v="Residential, High Density"/>
    <n v="1300"/>
    <s v="Town of Indialantic              Brevard County"/>
    <s v="Town of Indialantic"/>
    <m/>
    <m/>
    <m/>
    <n v="0"/>
    <n v="1"/>
    <n v="4.1988235318949997E-2"/>
    <n v="5.5815565891699998E-3"/>
    <n v="13.822769495844501"/>
    <m/>
    <n v="-1"/>
    <n v="-1"/>
    <n v="-1"/>
    <n v="-1"/>
    <n v="0"/>
    <m/>
    <m/>
    <s v="North IRL B"/>
    <n v="-1"/>
    <m/>
    <m/>
    <n v="580"/>
    <x v="1"/>
    <m/>
    <x v="0"/>
    <n v="132.71029999999999"/>
    <n v="21.732336589302601"/>
    <n v="14.299481009268799"/>
    <n v="1.1210680900000001E-2"/>
  </r>
  <r>
    <n v="550000"/>
    <n v="880000"/>
    <n v="880000"/>
    <x v="1"/>
    <x v="1"/>
    <s v="IR8-11"/>
    <s v="62-304.520 (6), F.A.C."/>
    <n v="0.36"/>
    <n v="0.48"/>
    <s v="Town of Indialantic"/>
    <n v="0.14792115176713999"/>
    <n v="3853.7762946099801"/>
    <n v="9.5750983413600093"/>
    <n v="1.40717902510781"/>
    <n v="1.4163595749376701"/>
    <n v="0.20815154213650999"/>
    <n v="570.05502815163698"/>
    <n v="1200"/>
    <s v="Residential, Medium Density-Two-five dwellingunits per acre"/>
    <n v="1200"/>
    <s v="Town of Indialantic              Brevard County"/>
    <s v="Town of Indialantic"/>
    <m/>
    <m/>
    <m/>
    <n v="0"/>
    <n v="1"/>
    <n v="1.4163595749376701"/>
    <n v="0.20815154213650999"/>
    <n v="570.05502815163698"/>
    <m/>
    <n v="-1"/>
    <n v="-1"/>
    <n v="-1"/>
    <n v="-1"/>
    <n v="0"/>
    <m/>
    <m/>
    <s v="North IRL B"/>
    <n v="-1"/>
    <m/>
    <m/>
    <n v="580"/>
    <x v="1"/>
    <m/>
    <x v="0"/>
    <n v="132.71029999999999"/>
    <n v="125.15527614119399"/>
    <n v="598.615663037682"/>
    <n v="0.4623317341"/>
  </r>
  <r>
    <n v="550000"/>
    <n v="880000"/>
    <n v="880000"/>
    <x v="1"/>
    <x v="1"/>
    <s v="IR8-11"/>
    <s v="62-304.520 (6), F.A.C."/>
    <n v="0.36"/>
    <n v="0.48"/>
    <s v="Town of Indialantic"/>
    <n v="3.3187199192499998E-3"/>
    <n v="3853.7762946099801"/>
    <n v="9.5750983413600093"/>
    <n v="1.40717902510781"/>
    <n v="3.1777069594310002E-2"/>
    <n v="4.6700330605799999E-3"/>
    <n v="12.7896041532825"/>
    <n v="1210"/>
    <s v="Fixed Single Family Units"/>
    <n v="1210"/>
    <s v="Town of Indialantic              Brevard County"/>
    <s v="Town of Indialantic"/>
    <m/>
    <m/>
    <m/>
    <n v="0"/>
    <n v="1"/>
    <n v="3.1777069594310002E-2"/>
    <n v="4.6700330605799999E-3"/>
    <n v="12.7896041532835"/>
    <m/>
    <n v="-1"/>
    <n v="-1"/>
    <n v="-1"/>
    <n v="-1"/>
    <n v="0"/>
    <m/>
    <m/>
    <s v="North IRL B"/>
    <n v="-1"/>
    <m/>
    <m/>
    <n v="580"/>
    <x v="1"/>
    <m/>
    <x v="0"/>
    <n v="132.71029999999999"/>
    <n v="20.894076215486901"/>
    <n v="13.430383019393"/>
    <n v="1.0372752799999999E-2"/>
  </r>
  <r>
    <n v="550000"/>
    <n v="880000"/>
    <n v="880000"/>
    <x v="1"/>
    <x v="1"/>
    <s v="IR8-11"/>
    <s v="62-304.520 (6), F.A.C."/>
    <n v="0.36"/>
    <n v="0.48"/>
    <s v="Town of Indialantic"/>
    <n v="0.23733066920625001"/>
    <n v="3853.7762946099801"/>
    <n v="9.5750983413600093"/>
    <n v="1.40717902510781"/>
    <n v="2.27246449707062"/>
    <n v="0.33396673972183"/>
    <n v="914.61930697097"/>
    <n v="1210"/>
    <s v="Fixed Single Family Units"/>
    <n v="1210"/>
    <s v="Town of Indialantic              Brevard County"/>
    <s v="Town of Indialantic"/>
    <m/>
    <m/>
    <m/>
    <n v="0"/>
    <n v="1"/>
    <n v="2.27246449707062"/>
    <n v="0.33396673972183"/>
    <n v="914.61930697097"/>
    <m/>
    <n v="-1"/>
    <n v="-1"/>
    <n v="-1"/>
    <n v="-1"/>
    <n v="0"/>
    <m/>
    <m/>
    <s v="North IRL B"/>
    <n v="-1"/>
    <m/>
    <m/>
    <n v="580"/>
    <x v="1"/>
    <m/>
    <x v="0"/>
    <n v="132.71029999999999"/>
    <n v="126.037082964164"/>
    <n v="960.44314290980196"/>
    <n v="0.74178370400000004"/>
  </r>
  <r>
    <n v="550000"/>
    <n v="880000"/>
    <n v="880000"/>
    <x v="1"/>
    <x v="1"/>
    <s v="IR8-11"/>
    <s v="62-304.520 (6), F.A.C."/>
    <n v="0.36"/>
    <n v="0.48"/>
    <s v="Town of Indialantic"/>
    <n v="0.14841596818965999"/>
    <n v="3853.7762946099801"/>
    <n v="9.5750983413600093"/>
    <n v="1.40717902510781"/>
    <n v="1.42109749084416"/>
    <n v="0.20884783742756"/>
    <n v="571.96193995090505"/>
    <n v="1210"/>
    <s v="Fixed Single Family Units"/>
    <n v="1210"/>
    <s v="Town of Indialantic              Brevard County"/>
    <s v="Town of Indialantic"/>
    <m/>
    <m/>
    <m/>
    <n v="0"/>
    <n v="1"/>
    <n v="1.42109749084416"/>
    <n v="0.20884783742756"/>
    <n v="571.96193995090505"/>
    <m/>
    <n v="-1"/>
    <n v="-1"/>
    <n v="-1"/>
    <n v="-1"/>
    <n v="0"/>
    <m/>
    <m/>
    <s v="North IRL B"/>
    <n v="-1"/>
    <m/>
    <m/>
    <n v="580"/>
    <x v="1"/>
    <m/>
    <x v="0"/>
    <n v="132.71029999999999"/>
    <n v="99.185608867280493"/>
    <n v="600.61811405504295"/>
    <n v="0.46387829679999998"/>
  </r>
  <r>
    <n v="550000"/>
    <n v="880000"/>
    <n v="880000"/>
    <x v="1"/>
    <x v="1"/>
    <s v="IR8-11"/>
    <s v="62-304.520 (6), F.A.C."/>
    <n v="0.36"/>
    <n v="0.48"/>
    <s v="Town of Indialantic"/>
    <n v="1.3040856005540001E-2"/>
    <n v="3853.7762946099801"/>
    <n v="9.5750983413600093"/>
    <n v="1.40717902510781"/>
    <n v="0.12486747870859"/>
    <n v="1.8350819040449998E-2"/>
    <n v="50.256541735583802"/>
    <n v="1210"/>
    <s v="Fixed Single Family Units"/>
    <n v="1210"/>
    <s v="Town of Indialantic              Brevard County"/>
    <s v="Town of Indialantic"/>
    <m/>
    <m/>
    <m/>
    <n v="0"/>
    <n v="1"/>
    <n v="0.12486747870859"/>
    <n v="1.8350819040449998E-2"/>
    <n v="50.256541735582303"/>
    <m/>
    <n v="-1"/>
    <n v="-1"/>
    <n v="-1"/>
    <n v="-1"/>
    <n v="0"/>
    <m/>
    <m/>
    <s v="North IRL B"/>
    <n v="-1"/>
    <m/>
    <m/>
    <n v="580"/>
    <x v="1"/>
    <m/>
    <x v="0"/>
    <n v="132.71029999999999"/>
    <n v="41.406700326460999"/>
    <n v="52.774471879623597"/>
    <n v="4.0759563499999998E-2"/>
  </r>
  <r>
    <n v="550000"/>
    <n v="880000"/>
    <n v="880000"/>
    <x v="1"/>
    <x v="1"/>
    <s v="IR8-11"/>
    <s v="62-304.520 (6), F.A.C."/>
    <n v="0.36"/>
    <n v="0.48"/>
    <s v="Town of Indialantic"/>
    <n v="6.7736088741150002E-2"/>
    <n v="3853.7762946099801"/>
    <n v="9.5750983413600093"/>
    <n v="1.40717902510781"/>
    <n v="0.64857971095559996"/>
    <n v="9.531680331938E-2"/>
    <n v="261.039733080242"/>
    <n v="1210"/>
    <s v="Fixed Single Family Units"/>
    <n v="1210"/>
    <s v="Town of Indialantic              Brevard County"/>
    <s v="Town of Indialantic"/>
    <m/>
    <m/>
    <m/>
    <n v="0"/>
    <n v="1"/>
    <n v="0.64857971095559996"/>
    <n v="9.531680331938E-2"/>
    <n v="261.03973308024302"/>
    <m/>
    <n v="-1"/>
    <n v="-1"/>
    <n v="-1"/>
    <n v="-1"/>
    <n v="0"/>
    <m/>
    <m/>
    <s v="North IRL B"/>
    <n v="-1"/>
    <m/>
    <m/>
    <n v="580"/>
    <x v="1"/>
    <m/>
    <x v="0"/>
    <n v="132.71029999999999"/>
    <n v="74.017294540791099"/>
    <n v="274.11822575038099"/>
    <n v="0.21171105679999999"/>
  </r>
  <r>
    <n v="550000"/>
    <n v="880000"/>
    <n v="880000"/>
    <x v="1"/>
    <x v="1"/>
    <s v="IR8-11"/>
    <s v="62-304.520 (6), F.A.C."/>
    <n v="0.36"/>
    <n v="0.48"/>
    <s v="Town of Indialantic"/>
    <n v="9.2180522764330003E-2"/>
    <n v="3855.3464395690798"/>
    <n v="9.57859158916939"/>
    <n v="1.40767849505342"/>
    <n v="0.88295958003567998"/>
    <n v="0.12976053955812999"/>
    <n v="355.38785023709102"/>
    <n v="1200"/>
    <s v="Residential, Medium Density-Two-five dwellingunits per acre"/>
    <n v="1200"/>
    <s v="Town of Indialantic              Brevard County"/>
    <s v="Town of Indialantic"/>
    <m/>
    <m/>
    <m/>
    <n v="0"/>
    <n v="1"/>
    <n v="0.88295958003567998"/>
    <n v="0.12976053955812999"/>
    <n v="598.51230010659299"/>
    <m/>
    <n v="-1"/>
    <n v="-1"/>
    <n v="-1"/>
    <n v="-1"/>
    <n v="0"/>
    <m/>
    <m/>
    <s v="North IRL B"/>
    <n v="-1"/>
    <m/>
    <m/>
    <n v="580"/>
    <x v="1"/>
    <m/>
    <x v="0"/>
    <n v="132.71029999999999"/>
    <n v="114.943771391211"/>
    <n v="373.04134056903399"/>
    <n v="0.4854114356"/>
  </r>
  <r>
    <n v="550000"/>
    <n v="880000"/>
    <n v="880000"/>
    <x v="1"/>
    <x v="1"/>
    <s v="IR8-11"/>
    <s v="62-304.520 (6), F.A.C."/>
    <n v="0.36"/>
    <n v="0.48"/>
    <s v="Town of Indialantic"/>
    <n v="0.21932950117128"/>
    <n v="3858.1883495439602"/>
    <n v="9.5852546223848094"/>
    <n v="1.40864414352596"/>
    <n v="2.1023291149274401"/>
    <n v="0.3089572173274"/>
    <n v="846.21452613035103"/>
    <n v="1200"/>
    <s v="Residential, Medium Density-Two-five dwellingunits per acre"/>
    <n v="1200"/>
    <s v="Town of Indialantic              Brevard County"/>
    <s v="Town of Indialantic"/>
    <m/>
    <m/>
    <m/>
    <n v="0"/>
    <n v="1"/>
    <n v="2.1023291149274401"/>
    <n v="0.3089572173274"/>
    <n v="846.21452613035103"/>
    <m/>
    <n v="-1"/>
    <n v="-1"/>
    <n v="-1"/>
    <n v="-1"/>
    <n v="0"/>
    <m/>
    <m/>
    <s v="North IRL B"/>
    <n v="-1"/>
    <m/>
    <m/>
    <n v="580"/>
    <x v="1"/>
    <m/>
    <x v="0"/>
    <n v="132.71029999999999"/>
    <n v="185.65136086099699"/>
    <n v="887.59500043681305"/>
    <n v="0.68630537400000002"/>
  </r>
  <r>
    <n v="550000"/>
    <n v="880000"/>
    <n v="880000"/>
    <x v="1"/>
    <x v="1"/>
    <s v="IR8-11"/>
    <s v="62-304.520 (6), F.A.C."/>
    <n v="0.36"/>
    <n v="0.48"/>
    <s v="Town of Indialantic"/>
    <n v="3.542822476245E-2"/>
    <n v="3858.1883495439602"/>
    <n v="9.5852546223848094"/>
    <n v="1.40864414352596"/>
    <n v="0.33958855516719"/>
    <n v="4.9905761327150001E-2"/>
    <n v="136.688764023521"/>
    <n v="1210"/>
    <s v="Fixed Single Family Units"/>
    <n v="1210"/>
    <s v="Town of Indialantic              Brevard County"/>
    <s v="Town of Indialantic"/>
    <m/>
    <m/>
    <m/>
    <n v="0"/>
    <n v="1"/>
    <n v="0.33958855516719"/>
    <n v="4.9905761327150001E-2"/>
    <n v="136.688764023522"/>
    <m/>
    <n v="-1"/>
    <n v="-1"/>
    <n v="-1"/>
    <n v="-1"/>
    <n v="0"/>
    <m/>
    <m/>
    <s v="North IRL B"/>
    <n v="-1"/>
    <m/>
    <m/>
    <n v="580"/>
    <x v="1"/>
    <m/>
    <x v="0"/>
    <n v="132.71029999999999"/>
    <n v="61.8975094318454"/>
    <n v="143.372938914164"/>
    <n v="0.1108586894"/>
  </r>
  <r>
    <n v="550000"/>
    <n v="880000"/>
    <n v="880000"/>
    <x v="1"/>
    <x v="1"/>
    <s v="IR8-11"/>
    <s v="62-304.520 (6), F.A.C."/>
    <n v="0.36"/>
    <n v="0.48"/>
    <s v="Town of Indialantic"/>
    <n v="0.22153672501011001"/>
    <n v="3858.1883495439602"/>
    <n v="9.5852546223848094"/>
    <n v="1.40864414352596"/>
    <n v="2.1234859174311902"/>
    <n v="0.31206641026142001"/>
    <n v="854.73041143014905"/>
    <n v="1210"/>
    <s v="Fixed Single Family Units"/>
    <n v="1210"/>
    <s v="Town of Indialantic              Brevard County"/>
    <s v="Town of Indialantic"/>
    <m/>
    <m/>
    <m/>
    <n v="0"/>
    <n v="1"/>
    <n v="2.1234859174311902"/>
    <n v="0.31206641026142001"/>
    <n v="854.73041143014905"/>
    <m/>
    <n v="-1"/>
    <n v="-1"/>
    <n v="-1"/>
    <n v="-1"/>
    <n v="0"/>
    <m/>
    <m/>
    <s v="North IRL B"/>
    <n v="-1"/>
    <m/>
    <m/>
    <n v="580"/>
    <x v="1"/>
    <m/>
    <x v="0"/>
    <n v="132.71029999999999"/>
    <n v="121.462241644347"/>
    <n v="896.52731840464605"/>
    <n v="0.69321201249999997"/>
  </r>
  <r>
    <n v="550000"/>
    <n v="880000"/>
    <n v="880000"/>
    <x v="1"/>
    <x v="1"/>
    <s v="IR8-11"/>
    <s v="62-304.520 (6), F.A.C."/>
    <n v="0.36"/>
    <n v="0.48"/>
    <s v="Town of Indialantic"/>
    <n v="0.14068786855896001"/>
    <n v="3858.1883495439602"/>
    <n v="9.5852546223848094"/>
    <n v="1.40864414352596"/>
    <n v="1.3485290424182399"/>
    <n v="0.19817914211073001"/>
    <n v="542.80029539635495"/>
    <n v="1210"/>
    <s v="Fixed Single Family Units"/>
    <n v="1210"/>
    <s v="Town of Indialantic              Brevard County"/>
    <s v="Town of Indialantic"/>
    <m/>
    <m/>
    <m/>
    <n v="0"/>
    <n v="1"/>
    <n v="1.3485290424182399"/>
    <n v="0.19817914211073001"/>
    <n v="542.80029539635495"/>
    <m/>
    <n v="-1"/>
    <n v="-1"/>
    <n v="-1"/>
    <n v="-1"/>
    <n v="0"/>
    <m/>
    <m/>
    <s v="North IRL B"/>
    <n v="-1"/>
    <m/>
    <m/>
    <n v="580"/>
    <x v="1"/>
    <m/>
    <x v="0"/>
    <n v="132.71029999999999"/>
    <n v="106.622433205151"/>
    <n v="569.34360443159596"/>
    <n v="0.44022732799999997"/>
  </r>
  <r>
    <n v="550000"/>
    <n v="880000"/>
    <n v="880000"/>
    <x v="1"/>
    <x v="1"/>
    <s v="IR8-11"/>
    <s v="62-304.520 (6), F.A.C."/>
    <n v="0.36"/>
    <n v="0.48"/>
    <s v="Town of Indialantic"/>
    <n v="7.8113432618999998E-4"/>
    <n v="3858.1883495439602"/>
    <n v="9.5852546223848094"/>
    <n v="1.40864414352596"/>
    <n v="7.48737141082E-3"/>
    <n v="1.10034029389E-3"/>
    <n v="3.0137633567389801"/>
    <n v="1210"/>
    <s v="Fixed Single Family Units"/>
    <n v="1210"/>
    <s v="Town of Indialantic              Brevard County"/>
    <s v="Town of Indialantic"/>
    <m/>
    <m/>
    <m/>
    <n v="0"/>
    <n v="1"/>
    <n v="7.48737141082E-3"/>
    <n v="1.10034029389E-3"/>
    <n v="3.0137633567401698"/>
    <m/>
    <n v="-1"/>
    <n v="-1"/>
    <n v="-1"/>
    <n v="-1"/>
    <n v="0"/>
    <m/>
    <m/>
    <s v="North IRL B"/>
    <n v="-1"/>
    <m/>
    <m/>
    <n v="580"/>
    <x v="1"/>
    <m/>
    <x v="0"/>
    <n v="132.71029999999999"/>
    <n v="10.127195169563199"/>
    <n v="3.1611384647043801"/>
    <n v="2.4442524999999998E-3"/>
  </r>
  <r>
    <n v="550000"/>
    <n v="880000"/>
    <n v="880000"/>
    <x v="1"/>
    <x v="1"/>
    <s v="IR8-11"/>
    <s v="62-304.520 (6), F.A.C."/>
    <n v="0.36"/>
    <n v="0.48"/>
    <s v="Town of Indialantic"/>
    <n v="0.17554959363768"/>
    <n v="3847.42469128625"/>
    <n v="9.5601531205363504"/>
    <n v="1.4050111376816099"/>
    <n v="1.67828099542415"/>
    <n v="0.24664913427641999"/>
    <n v="675.41384110687795"/>
    <n v="1200"/>
    <s v="Residential, Medium Density-Two-five dwellingunits per acre"/>
    <n v="1200"/>
    <s v="Town of Indialantic              Brevard County"/>
    <s v="Town of Indialantic"/>
    <m/>
    <m/>
    <m/>
    <n v="0"/>
    <n v="1"/>
    <n v="1.67828099542415"/>
    <n v="0.24664913427641999"/>
    <n v="675.41384110687795"/>
    <m/>
    <n v="-1"/>
    <n v="-1"/>
    <n v="-1"/>
    <n v="-1"/>
    <n v="0"/>
    <m/>
    <m/>
    <s v="North IRL B"/>
    <n v="-1"/>
    <m/>
    <m/>
    <n v="580"/>
    <x v="1"/>
    <m/>
    <x v="0"/>
    <n v="132.71029999999999"/>
    <n v="129.78990070069099"/>
    <n v="710.42400046235696"/>
    <n v="0.54778089299999999"/>
  </r>
  <r>
    <n v="550000"/>
    <n v="880000"/>
    <n v="880000"/>
    <x v="1"/>
    <x v="1"/>
    <s v="IR8-11"/>
    <s v="62-304.520 (6), F.A.C."/>
    <n v="0.36"/>
    <n v="0.48"/>
    <s v="Town of Indialantic"/>
    <n v="9.0981805299999996E-4"/>
    <n v="3847.42469128625"/>
    <n v="9.5601531205363504"/>
    <n v="1.4050111376816099"/>
    <n v="8.6979998985100004E-3"/>
    <n v="1.2783044977300001E-3"/>
    <n v="3.50045644169403"/>
    <n v="1210"/>
    <s v="Fixed Single Family Units"/>
    <n v="1210"/>
    <s v="Town of Indialantic              Brevard County"/>
    <s v="Town of Indialantic"/>
    <m/>
    <m/>
    <m/>
    <n v="0"/>
    <n v="1"/>
    <n v="8.6979998985100004E-3"/>
    <n v="1.2783044977300001E-3"/>
    <n v="3.50045644169403"/>
    <m/>
    <n v="-1"/>
    <n v="-1"/>
    <n v="-1"/>
    <n v="-1"/>
    <n v="0"/>
    <m/>
    <m/>
    <s v="North IRL B"/>
    <n v="-1"/>
    <m/>
    <m/>
    <n v="580"/>
    <x v="1"/>
    <m/>
    <x v="0"/>
    <n v="132.71029999999999"/>
    <n v="10.8536318301687"/>
    <n v="3.6819030310025598"/>
    <n v="2.8389752000000002E-3"/>
  </r>
  <r>
    <n v="550000"/>
    <n v="880000"/>
    <n v="880000"/>
    <x v="1"/>
    <x v="1"/>
    <s v="IR8-11"/>
    <s v="62-304.520 (6), F.A.C."/>
    <n v="0.36"/>
    <n v="0.48"/>
    <s v="Town of Indialantic"/>
    <n v="1.54521819443E-3"/>
    <n v="3847.42469128625"/>
    <n v="9.5601531205363504"/>
    <n v="1.4050111376816099"/>
    <n v="1.4772522543389999E-2"/>
    <n v="2.1710487733200001E-3"/>
    <n v="5.9451106346785902"/>
    <n v="1210"/>
    <s v="Fixed Single Family Units"/>
    <n v="1210"/>
    <s v="Town of Indialantic              Brevard County"/>
    <s v="Town of Indialantic"/>
    <m/>
    <m/>
    <m/>
    <n v="0"/>
    <n v="1"/>
    <n v="1.4772522543389999E-2"/>
    <n v="2.1710487733200001E-3"/>
    <n v="5.9451106346783904"/>
    <m/>
    <n v="-1"/>
    <n v="-1"/>
    <n v="-1"/>
    <n v="-1"/>
    <n v="0"/>
    <m/>
    <m/>
    <s v="North IRL B"/>
    <n v="-1"/>
    <m/>
    <m/>
    <n v="580"/>
    <x v="1"/>
    <m/>
    <x v="0"/>
    <n v="132.71029999999999"/>
    <n v="10.1719828123636"/>
    <n v="6.2532761741422203"/>
    <n v="4.8216630999999999E-3"/>
  </r>
  <r>
    <n v="550000"/>
    <n v="880000"/>
    <n v="880000"/>
    <x v="1"/>
    <x v="1"/>
    <s v="IR8-11"/>
    <s v="62-304.520 (6), F.A.C."/>
    <n v="0.36"/>
    <n v="0.48"/>
    <s v="Town of Indialantic"/>
    <n v="1.28901964277E-3"/>
    <n v="3847.42469128625"/>
    <n v="9.5601531205363504"/>
    <n v="1.4050111376816099"/>
    <n v="1.232322516029E-2"/>
    <n v="1.81108695478E-3"/>
    <n v="4.9594060011616703"/>
    <n v="1210"/>
    <s v="Fixed Single Family Units"/>
    <n v="1210"/>
    <s v="Town of Indialantic              Brevard County"/>
    <s v="Town of Indialantic"/>
    <m/>
    <m/>
    <m/>
    <n v="0"/>
    <n v="1"/>
    <n v="1.232322516029E-2"/>
    <n v="1.81108695478E-3"/>
    <n v="4.9594060011613603"/>
    <m/>
    <n v="-1"/>
    <n v="-1"/>
    <n v="-1"/>
    <n v="-1"/>
    <n v="0"/>
    <m/>
    <m/>
    <s v="North IRL B"/>
    <n v="-1"/>
    <m/>
    <m/>
    <n v="580"/>
    <x v="1"/>
    <m/>
    <x v="0"/>
    <n v="132.71029999999999"/>
    <n v="12.979929420111599"/>
    <n v="5.2164774199593902"/>
    <n v="4.0222271000000002E-3"/>
  </r>
  <r>
    <n v="550000"/>
    <n v="880000"/>
    <n v="880000"/>
    <x v="1"/>
    <x v="1"/>
    <s v="IR8-11"/>
    <s v="62-304.520 (6), F.A.C."/>
    <n v="0.36"/>
    <n v="0.48"/>
    <s v="Town of Indialantic"/>
    <n v="4.4135966377999998E-2"/>
    <n v="3847.42469128625"/>
    <n v="9.5601531205363504"/>
    <n v="1.4050111376816099"/>
    <n v="0.42194659669653001"/>
    <n v="6.2011524333429997E-2"/>
    <n v="169.80980681649999"/>
    <n v="1210"/>
    <s v="Fixed Single Family Units"/>
    <n v="1210"/>
    <s v="Town of Indialantic              Brevard County"/>
    <s v="Town of Indialantic"/>
    <m/>
    <m/>
    <m/>
    <n v="0"/>
    <n v="1"/>
    <n v="0.42194659669653001"/>
    <n v="6.2011524333429997E-2"/>
    <n v="169.80980681649999"/>
    <m/>
    <n v="-1"/>
    <n v="-1"/>
    <n v="-1"/>
    <n v="-1"/>
    <n v="0"/>
    <m/>
    <m/>
    <s v="North IRL B"/>
    <n v="-1"/>
    <m/>
    <m/>
    <n v="580"/>
    <x v="1"/>
    <m/>
    <x v="0"/>
    <n v="132.71029999999999"/>
    <n v="68.9215155742787"/>
    <n v="178.61191899564301"/>
    <n v="0.13772084900000001"/>
  </r>
  <r>
    <n v="550000"/>
    <n v="880000"/>
    <n v="880000"/>
    <x v="1"/>
    <x v="1"/>
    <s v="IR8-11"/>
    <s v="62-304.520 (6), F.A.C."/>
    <n v="0.36"/>
    <n v="0.48"/>
    <s v="Town of Indialantic"/>
    <n v="0.12612857712528"/>
    <n v="3847.42469128625"/>
    <n v="9.5601531205363504"/>
    <n v="1.4050111376816099"/>
    <n v="1.20580851019307"/>
    <n v="0.17721205564094999"/>
    <n v="485.27020190861202"/>
    <n v="1210"/>
    <s v="Fixed Single Family Units"/>
    <n v="1210"/>
    <s v="Town of Indialantic              Brevard County"/>
    <s v="Town of Indialantic"/>
    <m/>
    <m/>
    <m/>
    <n v="0"/>
    <n v="1"/>
    <n v="1.20580851019307"/>
    <n v="0.17721205564094999"/>
    <n v="485.27020190861202"/>
    <m/>
    <n v="-1"/>
    <n v="-1"/>
    <n v="-1"/>
    <n v="-1"/>
    <n v="0"/>
    <m/>
    <m/>
    <s v="North IRL B"/>
    <n v="-1"/>
    <m/>
    <m/>
    <n v="580"/>
    <x v="1"/>
    <m/>
    <x v="0"/>
    <n v="132.71029999999999"/>
    <n v="93.096041803217702"/>
    <n v="510.42424238762101"/>
    <n v="0.39356869579999998"/>
  </r>
  <r>
    <n v="550000"/>
    <n v="880000"/>
    <n v="880000"/>
    <x v="1"/>
    <x v="1"/>
    <s v="IR8-11"/>
    <s v="62-304.520 (6), F.A.C."/>
    <n v="0.36"/>
    <n v="0.48"/>
    <s v="Town of Indialantic"/>
    <n v="0.23133060478416001"/>
    <n v="3847.42469128625"/>
    <n v="9.5601531205363504"/>
    <n v="1.4050111376816099"/>
    <n v="2.2115560032028898"/>
    <n v="0.32502207620836998"/>
    <n v="890.02708069677794"/>
    <n v="1210"/>
    <s v="Fixed Single Family Units"/>
    <n v="1210"/>
    <s v="Town of Indialantic              Brevard County"/>
    <s v="Town of Indialantic"/>
    <m/>
    <m/>
    <m/>
    <n v="0"/>
    <n v="1"/>
    <n v="2.2115560032028898"/>
    <n v="0.32502207620836998"/>
    <n v="890.02708069677794"/>
    <m/>
    <n v="-1"/>
    <n v="-1"/>
    <n v="-1"/>
    <n v="-1"/>
    <n v="0"/>
    <m/>
    <m/>
    <s v="North IRL B"/>
    <n v="-1"/>
    <m/>
    <m/>
    <n v="580"/>
    <x v="1"/>
    <m/>
    <x v="0"/>
    <n v="132.71029999999999"/>
    <n v="122.205581714332"/>
    <n v="936.16174366847201"/>
    <n v="0.72183867049999995"/>
  </r>
  <r>
    <n v="550000"/>
    <n v="880000"/>
    <n v="880000"/>
    <x v="1"/>
    <x v="1"/>
    <s v="IR8-11"/>
    <s v="62-304.520 (6), F.A.C."/>
    <n v="0.36"/>
    <n v="0.48"/>
    <s v="Town of Indialantic"/>
    <n v="3.6874655829560003E-2"/>
    <n v="3847.42469128625"/>
    <n v="9.5601531205363504"/>
    <n v="1.4050111376816099"/>
    <n v="0.35252735599773"/>
    <n v="5.1809302138710003E-2"/>
    <n v="141.872461321354"/>
    <n v="1210"/>
    <s v="Fixed Single Family Units"/>
    <n v="1210"/>
    <s v="Town of Indialantic              Brevard County"/>
    <s v="Town of Indialantic"/>
    <m/>
    <m/>
    <m/>
    <n v="0"/>
    <n v="1"/>
    <n v="0.35252735599773"/>
    <n v="5.1809302138710003E-2"/>
    <n v="141.872461321354"/>
    <m/>
    <n v="-1"/>
    <n v="-1"/>
    <n v="-1"/>
    <n v="-1"/>
    <n v="0"/>
    <m/>
    <m/>
    <s v="North IRL B"/>
    <n v="-1"/>
    <m/>
    <m/>
    <n v="580"/>
    <x v="1"/>
    <m/>
    <x v="0"/>
    <n v="132.71029999999999"/>
    <n v="72.367678449479797"/>
    <n v="149.22643776766799"/>
    <n v="0.11506282349999999"/>
  </r>
  <r>
    <n v="550000"/>
    <n v="880000"/>
    <n v="880000"/>
    <x v="1"/>
    <x v="1"/>
    <s v="IR8-11"/>
    <s v="62-304.520 (6), F.A.C."/>
    <n v="0.36"/>
    <n v="0.48"/>
    <s v="Town of Indialantic"/>
    <n v="0.26589584432708002"/>
    <n v="3847.42469214621"/>
    <n v="9.5601531226732099"/>
    <n v="1.40501113799566"/>
    <n v="2.5420049864493701"/>
    <n v="0.37358662282630001"/>
    <n v="1023.01423700307"/>
    <n v="1200"/>
    <s v="Residential, Medium Density-Two-five dwellingunits per acre"/>
    <n v="1200"/>
    <s v="Town of Indialantic              Brevard County"/>
    <s v="Town of Indialantic"/>
    <m/>
    <m/>
    <m/>
    <n v="0"/>
    <n v="1"/>
    <n v="2.5420049864493701"/>
    <n v="0.37358662282630001"/>
    <n v="1023.01423700307"/>
    <m/>
    <n v="-1"/>
    <n v="-1"/>
    <n v="-1"/>
    <n v="-1"/>
    <n v="0"/>
    <m/>
    <m/>
    <s v="North IRL B"/>
    <n v="-1"/>
    <m/>
    <m/>
    <n v="580"/>
    <x v="1"/>
    <m/>
    <x v="0"/>
    <n v="132.71029999999999"/>
    <n v="187.77160739272199"/>
    <n v="1076.0423053045099"/>
    <n v="0.82969524490000002"/>
  </r>
  <r>
    <n v="550000"/>
    <n v="880000"/>
    <n v="880000"/>
    <x v="1"/>
    <x v="1"/>
    <s v="IR8-11"/>
    <s v="62-304.520 (6), F.A.C."/>
    <n v="0.36"/>
    <n v="0.48"/>
    <s v="Town of Indialantic"/>
    <n v="7.6272157504299998E-2"/>
    <n v="3847.42469214621"/>
    <n v="9.5601531226732099"/>
    <n v="1.40501113799566"/>
    <n v="0.72917350473775999"/>
    <n v="0.1071632308125"/>
    <n v="293.45138210531297"/>
    <n v="1210"/>
    <s v="Fixed Single Family Units"/>
    <n v="1210"/>
    <s v="Town of Indialantic              Brevard County"/>
    <s v="Town of Indialantic"/>
    <m/>
    <m/>
    <m/>
    <n v="0"/>
    <n v="1"/>
    <n v="0.72917350473775999"/>
    <n v="0.1071632308125"/>
    <n v="293.451382105314"/>
    <m/>
    <n v="-1"/>
    <n v="-1"/>
    <n v="-1"/>
    <n v="-1"/>
    <n v="0"/>
    <m/>
    <m/>
    <s v="North IRL B"/>
    <n v="-1"/>
    <m/>
    <m/>
    <n v="580"/>
    <x v="1"/>
    <m/>
    <x v="0"/>
    <n v="132.71029999999999"/>
    <n v="84.287026745493804"/>
    <n v="308.66247044658502"/>
    <n v="0.23799787680000001"/>
  </r>
  <r>
    <n v="550000"/>
    <n v="880000"/>
    <n v="880000"/>
    <x v="1"/>
    <x v="1"/>
    <s v="IR8-11"/>
    <s v="62-304.520 (6), F.A.C."/>
    <n v="0.36"/>
    <n v="0.48"/>
    <s v="Town of Indialantic"/>
    <n v="0.20657650477017001"/>
    <n v="3847.42469214621"/>
    <n v="9.5601531226732099"/>
    <n v="1.40501113799566"/>
    <n v="1.9749030171495201"/>
    <n v="0.29024229005030999"/>
    <n v="794.78754527004003"/>
    <n v="1210"/>
    <s v="Fixed Single Family Units"/>
    <n v="1210"/>
    <s v="Town of Indialantic              Brevard County"/>
    <s v="Town of Indialantic"/>
    <m/>
    <m/>
    <m/>
    <n v="0"/>
    <n v="1"/>
    <n v="1.9749030171495201"/>
    <n v="0.29024229005030999"/>
    <n v="794.78754527004003"/>
    <m/>
    <n v="-1"/>
    <n v="-1"/>
    <n v="-1"/>
    <n v="-1"/>
    <n v="0"/>
    <m/>
    <m/>
    <s v="North IRL B"/>
    <n v="-1"/>
    <m/>
    <m/>
    <n v="580"/>
    <x v="1"/>
    <m/>
    <x v="0"/>
    <n v="132.71029999999999"/>
    <n v="113.184018049481"/>
    <n v="835.98545504613503"/>
    <n v="0.64459654929999999"/>
  </r>
  <r>
    <n v="550000"/>
    <n v="880000"/>
    <n v="880000"/>
    <x v="1"/>
    <x v="1"/>
    <s v="IR8-11"/>
    <s v="62-304.520 (6), F.A.C."/>
    <n v="0.36"/>
    <n v="0.48"/>
    <s v="Town of Indialantic"/>
    <n v="1.9687201408469999E-2"/>
    <n v="3847.42469214621"/>
    <n v="9.5601531226732099"/>
    <n v="1.40501113799566"/>
    <n v="0.18821266002190001"/>
    <n v="2.7660737254859999E-2"/>
    <n v="75.745024818210894"/>
    <n v="1210"/>
    <s v="Fixed Single Family Units"/>
    <n v="1210"/>
    <s v="Town of Indialantic              Brevard County"/>
    <s v="Town of Indialantic"/>
    <m/>
    <m/>
    <m/>
    <n v="0"/>
    <n v="1"/>
    <n v="0.18821266002190001"/>
    <n v="2.7660737254859999E-2"/>
    <n v="75.745024818210197"/>
    <m/>
    <n v="-1"/>
    <n v="-1"/>
    <n v="-1"/>
    <n v="-1"/>
    <n v="0"/>
    <m/>
    <m/>
    <s v="North IRL B"/>
    <n v="-1"/>
    <m/>
    <m/>
    <n v="580"/>
    <x v="1"/>
    <m/>
    <x v="0"/>
    <n v="132.71029999999999"/>
    <n v="50.904140918377401"/>
    <n v="79.671277458956396"/>
    <n v="6.1431488100000001E-2"/>
  </r>
  <r>
    <n v="550000"/>
    <n v="880000"/>
    <n v="880000"/>
    <x v="1"/>
    <x v="1"/>
    <s v="IR8-11"/>
    <s v="62-304.520 (6), F.A.C."/>
    <n v="0.36"/>
    <n v="0.48"/>
    <s v="Town of Indialantic"/>
    <n v="4.661951980917E-2"/>
    <n v="3847.42469214621"/>
    <n v="9.5601531226732099"/>
    <n v="1.40501113799566"/>
    <n v="0.44568974788118998"/>
    <n v="6.5500944579890003E-2"/>
    <n v="179.36509164981101"/>
    <n v="1210"/>
    <s v="Fixed Single Family Units"/>
    <n v="1210"/>
    <s v="Town of Indialantic              Brevard County"/>
    <s v="Town of Indialantic"/>
    <m/>
    <m/>
    <m/>
    <n v="0"/>
    <n v="1"/>
    <n v="0.44568974788118998"/>
    <n v="6.5500944579890003E-2"/>
    <n v="179.365091649813"/>
    <m/>
    <n v="-1"/>
    <n v="-1"/>
    <n v="-1"/>
    <n v="-1"/>
    <n v="0"/>
    <m/>
    <m/>
    <s v="North IRL B"/>
    <n v="-1"/>
    <m/>
    <m/>
    <n v="580"/>
    <x v="1"/>
    <m/>
    <x v="0"/>
    <n v="132.71029999999999"/>
    <n v="57.6419049984803"/>
    <n v="188.662503148957"/>
    <n v="0.14547047169999999"/>
  </r>
  <r>
    <n v="550000"/>
    <n v="880000"/>
    <n v="880000"/>
    <x v="1"/>
    <x v="1"/>
    <s v="IR8-11"/>
    <s v="62-304.520 (6), F.A.C."/>
    <n v="0.36"/>
    <n v="0.48"/>
    <s v="Town of Indialantic"/>
    <n v="2.17598115871E-3"/>
    <n v="3847.42469214621"/>
    <n v="9.5601531226732099"/>
    <n v="1.40501113799566"/>
    <n v="2.0802713069349998E-2"/>
    <n v="3.0572777640599999E-3"/>
    <n v="8.3719236396811798"/>
    <n v="1210"/>
    <s v="Fixed Single Family Units"/>
    <n v="1210"/>
    <s v="Town of Indialantic              Brevard County"/>
    <s v="Town of Indialantic"/>
    <m/>
    <m/>
    <m/>
    <n v="0"/>
    <n v="1"/>
    <n v="2.0802713069349998E-2"/>
    <n v="3.0572777640599999E-3"/>
    <n v="8.3719236396806807"/>
    <m/>
    <n v="-1"/>
    <n v="-1"/>
    <n v="-1"/>
    <n v="-1"/>
    <n v="0"/>
    <m/>
    <m/>
    <s v="North IRL B"/>
    <n v="-1"/>
    <m/>
    <m/>
    <n v="580"/>
    <x v="1"/>
    <m/>
    <x v="0"/>
    <n v="132.71029999999999"/>
    <n v="17.7475469030766"/>
    <n v="8.8058833271626007"/>
    <n v="6.7898812999999999E-3"/>
  </r>
  <r>
    <n v="550000"/>
    <n v="880000"/>
    <n v="880000"/>
    <x v="1"/>
    <x v="1"/>
    <s v="IR8-11"/>
    <s v="62-304.520 (6), F.A.C."/>
    <n v="0.36"/>
    <n v="0.48"/>
    <s v="Town of Indialantic"/>
    <n v="5.3624457492000002E-4"/>
    <n v="3847.42469214621"/>
    <n v="9.5601531226732099"/>
    <n v="1.40501113799566"/>
    <n v="5.1265802475099998E-3"/>
    <n v="7.5342960045999999E-4"/>
    <n v="2.0631606186074398"/>
    <n v="1210"/>
    <s v="Fixed Single Family Units"/>
    <n v="1210"/>
    <s v="Town of Indialantic              Brevard County"/>
    <s v="Town of Indialantic"/>
    <m/>
    <m/>
    <m/>
    <n v="0"/>
    <n v="1"/>
    <n v="5.1265802475099998E-3"/>
    <n v="7.5342960045999999E-4"/>
    <n v="2.0631606186061999"/>
    <m/>
    <n v="-1"/>
    <n v="-1"/>
    <n v="-1"/>
    <n v="-1"/>
    <n v="0"/>
    <m/>
    <m/>
    <s v="North IRL B"/>
    <n v="-1"/>
    <m/>
    <m/>
    <n v="580"/>
    <x v="1"/>
    <m/>
    <x v="0"/>
    <n v="132.71029999999999"/>
    <n v="8.3222129898418409"/>
    <n v="2.1701048020232299"/>
    <n v="1.6732851999999999E-3"/>
  </r>
  <r>
    <n v="550000"/>
    <n v="880000"/>
    <n v="880000"/>
    <x v="1"/>
    <x v="1"/>
    <s v="IR8-11"/>
    <s v="62-304.520 (6), F.A.C."/>
    <n v="0.36"/>
    <n v="0.48"/>
    <s v="Town of Indialantic"/>
    <n v="0.30954731720220002"/>
    <n v="3864.8748676034902"/>
    <n v="9.6009378311413496"/>
    <n v="1.41091727823991"/>
    <n v="2.97194454825499"/>
    <n v="0.43674565827340001"/>
    <n v="1196.3616465888999"/>
    <n v="1200"/>
    <s v="Residential, Medium Density-Two-five dwellingunits per acre"/>
    <n v="1200"/>
    <s v="Town of Indialantic              Brevard County"/>
    <s v="Town of Indialantic"/>
    <m/>
    <m/>
    <m/>
    <n v="0"/>
    <n v="1"/>
    <n v="2.97194454825499"/>
    <n v="0.43674565827340001"/>
    <n v="1197.90560586226"/>
    <m/>
    <n v="-1"/>
    <n v="-1"/>
    <n v="-1"/>
    <n v="-1"/>
    <n v="0"/>
    <m/>
    <m/>
    <s v="North IRL B"/>
    <n v="-1"/>
    <m/>
    <m/>
    <n v="580"/>
    <x v="1"/>
    <m/>
    <x v="0"/>
    <n v="132.71029999999999"/>
    <n v="203.394958467864"/>
    <n v="1252.69354865644"/>
    <n v="0.97153739319999999"/>
  </r>
  <r>
    <n v="550000"/>
    <n v="880000"/>
    <n v="880000"/>
    <x v="1"/>
    <x v="1"/>
    <s v="IR8-11"/>
    <s v="62-304.520 (6), F.A.C."/>
    <n v="0.36"/>
    <n v="0.48"/>
    <s v="Town of Indialantic"/>
    <n v="0.30611002640063001"/>
    <n v="3864.8748676034902"/>
    <n v="9.6009378311413496"/>
    <n v="1.41091727823991"/>
    <n v="2.93894333296155"/>
    <n v="0.43189592529113002"/>
    <n v="1183.0769477572601"/>
    <n v="1210"/>
    <s v="Fixed Single Family Units"/>
    <n v="1210"/>
    <s v="Town of Indialantic              Brevard County"/>
    <s v="Town of Indialantic"/>
    <m/>
    <m/>
    <m/>
    <n v="0"/>
    <n v="1"/>
    <n v="2.93894333296155"/>
    <n v="0.43189592529113002"/>
    <n v="1183.0769477572601"/>
    <m/>
    <n v="-1"/>
    <n v="-1"/>
    <n v="-1"/>
    <n v="-1"/>
    <n v="0"/>
    <m/>
    <m/>
    <s v="North IRL B"/>
    <n v="-1"/>
    <m/>
    <m/>
    <n v="580"/>
    <x v="1"/>
    <m/>
    <x v="0"/>
    <n v="132.71029999999999"/>
    <n v="144.02003734136801"/>
    <n v="1238.78332630045"/>
    <n v="0.95951090650000004"/>
  </r>
  <r>
    <n v="550000"/>
    <n v="880000"/>
    <n v="880000"/>
    <x v="1"/>
    <x v="1"/>
    <s v="IR8-11"/>
    <s v="62-304.520 (6), F.A.C."/>
    <n v="0.36"/>
    <n v="0.48"/>
    <s v="Town of Indialantic"/>
    <n v="1.70662508712E-3"/>
    <n v="3864.8748676034902"/>
    <n v="9.6009378311413496"/>
    <n v="1.41091727823991"/>
    <n v="1.638520136251E-2"/>
    <n v="2.4079068228900001E-3"/>
    <n v="6.5958924076355698"/>
    <n v="1210"/>
    <s v="Fixed Single Family Units"/>
    <n v="1210"/>
    <s v="Town of Indialantic              Brevard County"/>
    <s v="Town of Indialantic"/>
    <m/>
    <m/>
    <m/>
    <n v="0"/>
    <n v="1"/>
    <n v="1.638520136251E-2"/>
    <n v="2.4079068228900001E-3"/>
    <n v="6.5958924076340297"/>
    <m/>
    <n v="-1"/>
    <n v="-1"/>
    <n v="-1"/>
    <n v="-1"/>
    <n v="0"/>
    <m/>
    <m/>
    <s v="North IRL B"/>
    <n v="-1"/>
    <m/>
    <m/>
    <n v="580"/>
    <x v="1"/>
    <m/>
    <x v="0"/>
    <n v="132.71029999999999"/>
    <n v="13.619926064647199"/>
    <n v="6.90646669444296"/>
    <n v="5.3494666999999996E-3"/>
  </r>
  <r>
    <n v="550000"/>
    <n v="880000"/>
    <n v="880000"/>
    <x v="1"/>
    <x v="1"/>
    <s v="IR8-11"/>
    <s v="62-304.520 (6), F.A.C."/>
    <n v="0.36"/>
    <n v="0.48"/>
    <s v="Town of Indialantic"/>
    <n v="2.7775682769500001E-3"/>
    <n v="3685.37504009747"/>
    <n v="8.7863066280734099"/>
    <n v="1.2753410800626901"/>
    <n v="2.4404566561729998E-2"/>
    <n v="3.5423469262799998E-3"/>
    <n v="10.2363808000565"/>
    <n v="1200"/>
    <s v="Residential, Medium Density-Two-five dwellingunits per acre"/>
    <n v="1200"/>
    <s v="Town of Indialantic              Brevard County"/>
    <s v="Town of Indialantic"/>
    <m/>
    <m/>
    <m/>
    <n v="0"/>
    <n v="1"/>
    <n v="2.4404566561729998E-2"/>
    <n v="3.5423469262799998E-3"/>
    <n v="11.416680946146499"/>
    <m/>
    <n v="-1"/>
    <n v="-1"/>
    <n v="-1"/>
    <n v="-1"/>
    <n v="0"/>
    <m/>
    <m/>
    <s v="North IRL B"/>
    <n v="-1"/>
    <m/>
    <m/>
    <n v="580"/>
    <x v="1"/>
    <m/>
    <x v="0"/>
    <n v="132.71029999999999"/>
    <n v="19.126893250142601"/>
    <n v="11.2404200202513"/>
    <n v="9.2592708000000003E-3"/>
  </r>
  <r>
    <n v="550000"/>
    <n v="880000"/>
    <n v="880000"/>
    <x v="1"/>
    <x v="1"/>
    <s v="IR8-11"/>
    <s v="62-304.520 (6), F.A.C."/>
    <n v="0.36"/>
    <n v="0.48"/>
    <s v="Natural Lands"/>
    <n v="9.0465742692089998E-2"/>
    <n v="3685.37504009747"/>
    <n v="8.7863066280734099"/>
    <n v="1.2753410800626901"/>
    <n v="0.79485975462911995"/>
    <n v="0.1153746779936"/>
    <n v="333.40019010131903"/>
    <n v="3100"/>
    <s v="Herbaceous Dry Prairie"/>
    <n v="3100"/>
    <s v="Town of Indialantic              Brevard County"/>
    <s v="Town of Indialantic"/>
    <m/>
    <m/>
    <s v="Natural Lands"/>
    <n v="0"/>
    <n v="1"/>
    <n v="0.79485975462911995"/>
    <n v="0.1153746779936"/>
    <n v="337.18731726591398"/>
    <m/>
    <n v="-1"/>
    <n v="-1"/>
    <n v="-1"/>
    <n v="-1"/>
    <n v="0"/>
    <m/>
    <m/>
    <s v="North IRL B"/>
    <n v="-1"/>
    <m/>
    <m/>
    <n v="580"/>
    <x v="1"/>
    <m/>
    <x v="0"/>
    <n v="132.71029999999999"/>
    <n v="80.649073456019295"/>
    <n v="366.10187182068"/>
    <n v="0.2734690327"/>
  </r>
  <r>
    <n v="550000"/>
    <n v="880000"/>
    <n v="880000"/>
    <x v="1"/>
    <x v="1"/>
    <s v="IR8-11"/>
    <s v="62-304.520 (6), F.A.C."/>
    <n v="0.36"/>
    <n v="0.48"/>
    <s v="Town of Indialantic"/>
    <n v="9.7848355646030005E-2"/>
    <n v="3685.37504009747"/>
    <n v="8.7863066280734099"/>
    <n v="1.2753410800626901"/>
    <n v="0.85972565575881998"/>
    <n v="0.12479002757197"/>
    <n v="360.60788761246999"/>
    <n v="1210"/>
    <s v="Fixed Single Family Units"/>
    <n v="1210"/>
    <s v="Town of Indialantic              Brevard County"/>
    <s v="Town of Indialantic"/>
    <m/>
    <m/>
    <m/>
    <n v="0"/>
    <n v="1"/>
    <n v="0.85972565575881998"/>
    <n v="0.12479002757197"/>
    <n v="360.60788761246999"/>
    <m/>
    <n v="-1"/>
    <n v="-1"/>
    <n v="-1"/>
    <n v="-1"/>
    <n v="0"/>
    <m/>
    <m/>
    <s v="North IRL B"/>
    <n v="-1"/>
    <m/>
    <m/>
    <n v="580"/>
    <x v="1"/>
    <m/>
    <x v="0"/>
    <n v="132.71029999999999"/>
    <n v="90.411016389822294"/>
    <n v="395.97824646742799"/>
    <n v="0.29246381799999999"/>
  </r>
  <r>
    <n v="550000"/>
    <n v="880000"/>
    <n v="880000"/>
    <x v="1"/>
    <x v="1"/>
    <s v="IR8-11"/>
    <s v="62-304.520 (6), F.A.C."/>
    <n v="0.36"/>
    <n v="0.48"/>
    <s v="Town of Indialantic"/>
    <n v="0.19822421504453999"/>
    <n v="3685.37504009747"/>
    <n v="8.7863066280734099"/>
    <n v="1.2753410800626901"/>
    <n v="1.7416587344905201"/>
    <n v="0.25280348450947998"/>
    <n v="730.530574468076"/>
    <n v="1210"/>
    <s v="Fixed Single Family Units"/>
    <n v="1210"/>
    <s v="Town of Indialantic              Brevard County"/>
    <s v="Town of Indialantic"/>
    <m/>
    <m/>
    <m/>
    <n v="0"/>
    <n v="1"/>
    <n v="1.7416587344905201"/>
    <n v="0.25280348450947998"/>
    <n v="745.82388526815998"/>
    <m/>
    <n v="-1"/>
    <n v="-1"/>
    <n v="-1"/>
    <n v="-1"/>
    <n v="0"/>
    <m/>
    <m/>
    <s v="North IRL B"/>
    <n v="-1"/>
    <m/>
    <m/>
    <n v="580"/>
    <x v="1"/>
    <m/>
    <x v="0"/>
    <n v="132.71029999999999"/>
    <n v="117.321813026375"/>
    <n v="802.18493772821205"/>
    <n v="0.60488555170000002"/>
  </r>
  <r>
    <n v="550000"/>
    <n v="880000"/>
    <n v="880000"/>
    <x v="1"/>
    <x v="1"/>
    <s v="IR8-11"/>
    <s v="62-304.520 (6), F.A.C."/>
    <n v="0.36"/>
    <n v="0.48"/>
    <s v="Town of Indialantic"/>
    <n v="0.24989693467585999"/>
    <n v="3857.7690402523299"/>
    <n v="9.5843984274601208"/>
    <n v="1.4085246426792"/>
    <n v="2.3951117877344998"/>
    <n v="0.35198599062094998"/>
    <n v="964.04465784652803"/>
    <n v="1200"/>
    <s v="Residential, Medium Density-Two-five dwellingunits per acre"/>
    <n v="1200"/>
    <s v="Town of Indialantic              Brevard County"/>
    <s v="Town of Indialantic"/>
    <m/>
    <m/>
    <m/>
    <n v="0"/>
    <n v="1"/>
    <n v="2.3951117877344998"/>
    <n v="0.35198599062094998"/>
    <n v="964.04465784652803"/>
    <m/>
    <n v="-1"/>
    <n v="-1"/>
    <n v="-1"/>
    <n v="-1"/>
    <n v="0"/>
    <m/>
    <m/>
    <s v="North IRL B"/>
    <n v="-1"/>
    <m/>
    <m/>
    <n v="580"/>
    <x v="1"/>
    <m/>
    <x v="0"/>
    <n v="132.71029999999999"/>
    <n v="145.915814569508"/>
    <n v="1011.29701503111"/>
    <n v="0.78186914669999996"/>
  </r>
  <r>
    <n v="550000"/>
    <n v="880000"/>
    <n v="880000"/>
    <x v="1"/>
    <x v="1"/>
    <s v="IR8-11"/>
    <s v="62-304.520 (6), F.A.C."/>
    <n v="0.36"/>
    <n v="0.48"/>
    <s v="Town of Indialantic"/>
    <n v="0.17759383907569001"/>
    <n v="3857.7690402523299"/>
    <n v="9.5843984274601208"/>
    <n v="1.4085246426792"/>
    <n v="1.70213011196365"/>
    <n v="0.25014529872611002"/>
    <n v="685.11601412575305"/>
    <n v="1210"/>
    <s v="Fixed Single Family Units"/>
    <n v="1210"/>
    <s v="Town of Indialantic              Brevard County"/>
    <s v="Town of Indialantic"/>
    <m/>
    <m/>
    <m/>
    <n v="0"/>
    <n v="1"/>
    <n v="1.70213011196365"/>
    <n v="0.25014529872611002"/>
    <n v="685.11601412575305"/>
    <m/>
    <n v="-1"/>
    <n v="-1"/>
    <n v="-1"/>
    <n v="-1"/>
    <n v="0"/>
    <m/>
    <m/>
    <s v="North IRL B"/>
    <n v="-1"/>
    <m/>
    <m/>
    <n v="580"/>
    <x v="1"/>
    <m/>
    <x v="0"/>
    <n v="132.71029999999999"/>
    <n v="106.356777267352"/>
    <n v="718.696768242129"/>
    <n v="0.55564964650000004"/>
  </r>
  <r>
    <n v="550000"/>
    <n v="880000"/>
    <n v="880000"/>
    <x v="1"/>
    <x v="1"/>
    <s v="IR8-11"/>
    <s v="62-304.520 (6), F.A.C."/>
    <n v="0.36"/>
    <n v="0.48"/>
    <s v="Town of Indialantic"/>
    <n v="8.2645309227400002E-2"/>
    <n v="3857.7690402523299"/>
    <n v="9.5843984274601208"/>
    <n v="1.4085246426792"/>
    <n v="0.79210557179606"/>
    <n v="0.11640795464863"/>
    <n v="318.82651525955202"/>
    <n v="1210"/>
    <s v="Fixed Single Family Units"/>
    <n v="1210"/>
    <s v="Town of Indialantic              Brevard County"/>
    <s v="Town of Indialantic"/>
    <m/>
    <m/>
    <m/>
    <n v="0"/>
    <n v="1"/>
    <n v="0.79210557179606"/>
    <n v="0.11640795464863"/>
    <n v="318.82651525954998"/>
    <m/>
    <n v="-1"/>
    <n v="-1"/>
    <n v="-1"/>
    <n v="-1"/>
    <n v="0"/>
    <m/>
    <m/>
    <s v="North IRL B"/>
    <n v="-1"/>
    <m/>
    <m/>
    <n v="580"/>
    <x v="1"/>
    <m/>
    <x v="0"/>
    <n v="132.71029999999999"/>
    <n v="74.854809511576903"/>
    <n v="334.45370042814397"/>
    <n v="0.25857787129999998"/>
  </r>
  <r>
    <n v="550000"/>
    <n v="880000"/>
    <n v="880000"/>
    <x v="1"/>
    <x v="1"/>
    <s v="IR8-11"/>
    <s v="62-304.520 (6), F.A.C."/>
    <n v="0.36"/>
    <n v="0.48"/>
    <s v="Town of Indialantic"/>
    <n v="3.4064753917599998E-3"/>
    <n v="3857.7690402523299"/>
    <n v="9.5843984274601208"/>
    <n v="1.4085246426792"/>
    <n v="3.264901738802E-2"/>
    <n v="4.7981045339800001E-3"/>
    <n v="13.141395302736299"/>
    <n v="1210"/>
    <s v="Fixed Single Family Units"/>
    <n v="1210"/>
    <s v="Town of Indialantic              Brevard County"/>
    <s v="Town of Indialantic"/>
    <m/>
    <m/>
    <m/>
    <n v="0"/>
    <n v="1"/>
    <n v="3.264901738802E-2"/>
    <n v="4.7981045339800001E-3"/>
    <n v="13.1413953027366"/>
    <m/>
    <n v="-1"/>
    <n v="-1"/>
    <n v="-1"/>
    <n v="-1"/>
    <n v="0"/>
    <m/>
    <m/>
    <s v="North IRL B"/>
    <n v="-1"/>
    <m/>
    <m/>
    <n v="580"/>
    <x v="1"/>
    <m/>
    <x v="0"/>
    <n v="132.71029999999999"/>
    <n v="21.182141705521101"/>
    <n v="13.785516816915999"/>
    <n v="1.0658065899999999E-2"/>
  </r>
  <r>
    <n v="550000"/>
    <n v="880000"/>
    <n v="880000"/>
    <x v="1"/>
    <x v="1"/>
    <s v="IR8-11"/>
    <s v="62-304.520 (6), F.A.C."/>
    <n v="0.36"/>
    <n v="0.48"/>
    <s v="Town of Indialantic"/>
    <n v="5.7070265615020002E-2"/>
    <n v="3857.7690402523299"/>
    <n v="9.5843984274601208"/>
    <n v="1.4085246426792"/>
    <n v="0.54698416401538996"/>
    <n v="8.0384875483010002E-2"/>
    <n v="220.16390380862799"/>
    <n v="1210"/>
    <s v="Fixed Single Family Units"/>
    <n v="1210"/>
    <s v="Town of Indialantic              Brevard County"/>
    <s v="Town of Indialantic"/>
    <m/>
    <m/>
    <m/>
    <n v="0"/>
    <n v="1"/>
    <n v="0.54698416401538996"/>
    <n v="8.0384875483010002E-2"/>
    <n v="220.16390380862899"/>
    <m/>
    <n v="-1"/>
    <n v="-1"/>
    <n v="-1"/>
    <n v="-1"/>
    <n v="0"/>
    <m/>
    <m/>
    <s v="North IRL B"/>
    <n v="-1"/>
    <m/>
    <m/>
    <n v="580"/>
    <x v="1"/>
    <m/>
    <x v="0"/>
    <n v="132.71029999999999"/>
    <n v="74.573817900778096"/>
    <n v="230.95517093224601"/>
    <n v="0.1785595327"/>
  </r>
  <r>
    <n v="550000"/>
    <n v="880000"/>
    <n v="880000"/>
    <x v="1"/>
    <x v="1"/>
    <s v="IR8-11"/>
    <s v="62-304.520 (6), F.A.C."/>
    <n v="0.36"/>
    <n v="0.48"/>
    <s v="Town of Indialantic"/>
    <n v="4.1138072677229999E-2"/>
    <n v="3857.7690402523299"/>
    <n v="9.5843984274601208"/>
    <n v="1.4085246426792"/>
    <n v="0.39428367907647"/>
    <n v="5.7943989118209999E-2"/>
    <n v="158.70118314990299"/>
    <n v="1210"/>
    <s v="Fixed Single Family Units"/>
    <n v="1210"/>
    <s v="Town of Indialantic              Brevard County"/>
    <s v="Town of Indialantic"/>
    <m/>
    <m/>
    <m/>
    <n v="0"/>
    <n v="1"/>
    <n v="0.39428367907647"/>
    <n v="5.7943989118209999E-2"/>
    <n v="158.70118314990299"/>
    <m/>
    <n v="-1"/>
    <n v="-1"/>
    <n v="-1"/>
    <n v="-1"/>
    <n v="0"/>
    <m/>
    <m/>
    <s v="North IRL B"/>
    <n v="-1"/>
    <m/>
    <m/>
    <n v="580"/>
    <x v="1"/>
    <m/>
    <x v="0"/>
    <n v="132.71029999999999"/>
    <n v="52.914271024292702"/>
    <n v="166.479873619042"/>
    <n v="0.12871142190000001"/>
  </r>
  <r>
    <n v="550000"/>
    <n v="880000"/>
    <n v="880000"/>
    <x v="1"/>
    <x v="1"/>
    <s v="IR8-11"/>
    <s v="62-304.520 (6), F.A.C."/>
    <n v="0.36"/>
    <n v="0.48"/>
    <s v="Town of Indialantic"/>
    <n v="6.0125571199799999E-3"/>
    <n v="3857.7690402523299"/>
    <n v="9.5843984274601208"/>
    <n v="1.4085246426792"/>
    <n v="5.7626743005819998E-2"/>
    <n v="8.4688348690100008E-3"/>
    <n v="23.195056710238401"/>
    <n v="1210"/>
    <s v="Fixed Single Family Units"/>
    <n v="1210"/>
    <s v="Town of Indialantic              Brevard County"/>
    <s v="Town of Indialantic"/>
    <m/>
    <m/>
    <m/>
    <n v="0"/>
    <n v="1"/>
    <n v="5.7626743005819998E-2"/>
    <n v="8.4688348690100008E-3"/>
    <n v="23.195056710238099"/>
    <m/>
    <n v="-1"/>
    <n v="-1"/>
    <n v="-1"/>
    <n v="-1"/>
    <n v="0"/>
    <m/>
    <m/>
    <s v="North IRL B"/>
    <n v="-1"/>
    <m/>
    <m/>
    <n v="580"/>
    <x v="1"/>
    <m/>
    <x v="0"/>
    <n v="132.71029999999999"/>
    <n v="29.122243891540499"/>
    <n v="24.331955396069901"/>
    <n v="1.8811886999999999E-2"/>
  </r>
  <r>
    <n v="550000"/>
    <n v="880000"/>
    <n v="880000"/>
    <x v="1"/>
    <x v="1"/>
    <s v="IR8-11"/>
    <s v="62-304.520 (6), F.A.C."/>
    <n v="0.36"/>
    <n v="0.48"/>
    <s v="Town of Indialantic"/>
    <n v="1.0931530456909999E-2"/>
    <n v="3886.8947493065398"/>
    <n v="11.085217187200399"/>
    <n v="2.11502450100047"/>
    <n v="0.12117838930338"/>
    <n v="2.3120454749799998E-2"/>
    <n v="42.4897083348636"/>
    <n v="1200"/>
    <s v="Residential, Medium Density-Two-five dwellingunits per acre"/>
    <n v="1200"/>
    <s v="Town of Indialantic              Brevard County"/>
    <s v="Town of Indialantic"/>
    <m/>
    <m/>
    <m/>
    <n v="0"/>
    <n v="1"/>
    <n v="0.12117838930338"/>
    <n v="2.3120454749799998E-2"/>
    <n v="42.489708334862001"/>
    <m/>
    <n v="-1"/>
    <n v="-1"/>
    <n v="-1"/>
    <n v="-1"/>
    <n v="0"/>
    <m/>
    <m/>
    <s v="North IRL B"/>
    <n v="-1"/>
    <m/>
    <m/>
    <n v="580"/>
    <x v="1"/>
    <m/>
    <x v="0"/>
    <n v="132.71029999999999"/>
    <n v="37.7041893710037"/>
    <n v="44.238334236221803"/>
    <n v="3.4460428500000001E-2"/>
  </r>
  <r>
    <n v="550000"/>
    <n v="880000"/>
    <n v="880000"/>
    <x v="1"/>
    <x v="1"/>
    <s v="IR8-11"/>
    <s v="62-304.520 (6), F.A.C."/>
    <n v="0.36"/>
    <n v="0.48"/>
    <s v="Town of Indialantic"/>
    <n v="0.14563663338697"/>
    <n v="3886.8947493065398"/>
    <n v="11.085217187200399"/>
    <n v="2.11502450100047"/>
    <n v="1.61441371150735"/>
    <n v="0.30802504785668"/>
    <n v="566.07426561853094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1.61441371150735"/>
    <n v="0.30802504785668"/>
    <n v="566.07426561853094"/>
    <m/>
    <n v="-1"/>
    <n v="-1"/>
    <n v="-1"/>
    <n v="-1"/>
    <n v="0"/>
    <m/>
    <m/>
    <s v="North IRL B"/>
    <n v="-1"/>
    <m/>
    <m/>
    <n v="580"/>
    <x v="1"/>
    <m/>
    <x v="0"/>
    <n v="132.71029999999999"/>
    <n v="100.88614734076999"/>
    <n v="589.37054515881096"/>
    <n v="0.4591032162"/>
  </r>
  <r>
    <n v="550000"/>
    <n v="880000"/>
    <n v="880000"/>
    <x v="1"/>
    <x v="1"/>
    <s v="IR8-11"/>
    <s v="62-304.520 (6), F.A.C."/>
    <n v="0.36"/>
    <n v="0.48"/>
    <s v="Town of Indialantic"/>
    <n v="1.1541335973069999E-2"/>
    <n v="3886.8947493065398"/>
    <n v="11.085217187200399"/>
    <n v="2.11502450100047"/>
    <n v="0.12793821589193"/>
    <n v="2.4410208357319999E-2"/>
    <n v="44.859958193708501"/>
    <n v="1210"/>
    <s v="Fixed Single Family Units"/>
    <n v="1210"/>
    <s v="Town of Indialantic              Brevard County"/>
    <s v="Town of Indialantic"/>
    <m/>
    <m/>
    <m/>
    <n v="0"/>
    <n v="1"/>
    <n v="0.12793821589193"/>
    <n v="2.4410208357319999E-2"/>
    <n v="44.859958193710497"/>
    <m/>
    <n v="-1"/>
    <n v="-1"/>
    <n v="-1"/>
    <n v="-1"/>
    <n v="0"/>
    <m/>
    <m/>
    <s v="North IRL B"/>
    <n v="-1"/>
    <m/>
    <m/>
    <n v="580"/>
    <x v="1"/>
    <m/>
    <x v="0"/>
    <n v="132.71029999999999"/>
    <n v="39.698987049682998"/>
    <n v="46.706129605696297"/>
    <n v="3.6382772299999998E-2"/>
  </r>
  <r>
    <n v="550000"/>
    <n v="880000"/>
    <n v="880000"/>
    <x v="1"/>
    <x v="1"/>
    <s v="IR8-11"/>
    <s v="62-304.520 (6), F.A.C."/>
    <n v="0.36"/>
    <n v="0.48"/>
    <s v="Town of Indialantic"/>
    <n v="0.17943136338212001"/>
    <n v="3886.8947493065398"/>
    <n v="11.085217187200399"/>
    <n v="2.11502450100047"/>
    <n v="1.9890356332863499"/>
    <n v="0.37950172980111002"/>
    <n v="697.43082419090001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1.9890356332863499"/>
    <n v="0.37950172980111002"/>
    <n v="697.43082419090001"/>
    <m/>
    <n v="-1"/>
    <n v="-1"/>
    <n v="-1"/>
    <n v="-1"/>
    <n v="0"/>
    <m/>
    <m/>
    <s v="North IRL B"/>
    <n v="-1"/>
    <m/>
    <m/>
    <n v="580"/>
    <x v="1"/>
    <m/>
    <x v="0"/>
    <n v="132.71029999999999"/>
    <n v="106.88244100175299"/>
    <n v="726.13296528294495"/>
    <n v="0.56563732700000002"/>
  </r>
  <r>
    <n v="550000"/>
    <n v="880000"/>
    <n v="880000"/>
    <x v="1"/>
    <x v="1"/>
    <s v="IR8-11"/>
    <s v="62-304.520 (6), F.A.C."/>
    <n v="0.36"/>
    <n v="0.48"/>
    <s v="Town of Indialantic"/>
    <n v="0.19279911501044"/>
    <n v="3886.8947493065398"/>
    <n v="11.085217187200399"/>
    <n v="2.11502450100047"/>
    <n v="2.13722006339085"/>
    <n v="0.40777485201829999"/>
    <n v="749.389867805059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2.13722006339085"/>
    <n v="0.40777485201829999"/>
    <n v="749.389867805059"/>
    <m/>
    <n v="-1"/>
    <n v="-1"/>
    <n v="-1"/>
    <n v="-1"/>
    <n v="0"/>
    <m/>
    <m/>
    <s v="North IRL B"/>
    <n v="-1"/>
    <m/>
    <m/>
    <n v="580"/>
    <x v="1"/>
    <m/>
    <x v="0"/>
    <n v="132.71029999999999"/>
    <n v="113.583723658415"/>
    <n v="780.23033681306902"/>
    <n v="0.60777767059999999"/>
  </r>
  <r>
    <n v="550000"/>
    <n v="880000"/>
    <n v="880000"/>
    <x v="1"/>
    <x v="1"/>
    <s v="IR8-11"/>
    <s v="62-304.520 (6), F.A.C."/>
    <n v="0.36"/>
    <n v="0.48"/>
    <s v="Town of Indialantic"/>
    <n v="7.7423475435360004E-2"/>
    <n v="3886.8947493065398"/>
    <n v="11.085217187200399"/>
    <n v="2.11502450100047"/>
    <n v="0.85825604058885996"/>
    <n v="0.16375254749838999"/>
    <n v="300.93690014277303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85825604058885996"/>
    <n v="0.16375254749838999"/>
    <n v="300.93690014277303"/>
    <m/>
    <n v="-1"/>
    <n v="-1"/>
    <n v="-1"/>
    <n v="-1"/>
    <n v="0"/>
    <m/>
    <m/>
    <s v="North IRL B"/>
    <n v="-1"/>
    <m/>
    <m/>
    <n v="580"/>
    <x v="1"/>
    <m/>
    <x v="0"/>
    <n v="132.71029999999999"/>
    <n v="72.131560860606101"/>
    <n v="313.32168881012399"/>
    <n v="0.24406885659999999"/>
  </r>
  <r>
    <n v="550000"/>
    <n v="880000"/>
    <n v="890000"/>
    <x v="1"/>
    <x v="1"/>
    <s v="IR8-11"/>
    <s v="62-304.520 (6), F.A.C."/>
    <n v="0.36"/>
    <n v="0.48"/>
    <s v="Town of Indialantic"/>
    <n v="0.17613573458750001"/>
    <n v="3847.42469128625"/>
    <n v="9.5601531205363504"/>
    <n v="1.4050111376816099"/>
    <n v="1.6838845926547099"/>
    <n v="0.24747266883918001"/>
    <n v="677.66897426981598"/>
    <n v="1200"/>
    <s v="Residential, Medium Density-Two-five dwellingunits per acre"/>
    <n v="1200"/>
    <s v="Town of Indialantic              Brevard County"/>
    <s v="Town of Indialantic"/>
    <m/>
    <m/>
    <m/>
    <n v="0"/>
    <n v="1"/>
    <n v="1.6838845926547099"/>
    <n v="0.24747266883918001"/>
    <n v="677.66897426981598"/>
    <m/>
    <n v="-1"/>
    <n v="-1"/>
    <n v="-1"/>
    <n v="-1"/>
    <n v="0"/>
    <m/>
    <m/>
    <s v="North IRL B"/>
    <n v="-1"/>
    <m/>
    <m/>
    <n v="580"/>
    <x v="1"/>
    <m/>
    <x v="0"/>
    <n v="132.71029999999999"/>
    <n v="161.28769430199"/>
    <n v="712.79602872959299"/>
    <n v="0.54960987370000003"/>
  </r>
  <r>
    <n v="550000"/>
    <n v="880000"/>
    <n v="890000"/>
    <x v="1"/>
    <x v="1"/>
    <s v="IR8-11"/>
    <s v="62-304.520 (6), F.A.C."/>
    <n v="0.36"/>
    <n v="0.48"/>
    <s v="Town of Indialantic"/>
    <n v="7.8021601288599998E-3"/>
    <n v="3847.42469128625"/>
    <n v="9.5601531205363504"/>
    <n v="1.4050111376816099"/>
    <n v="7.4589845502930005E-2"/>
    <n v="1.096212187903E-2"/>
    <n v="30.0182235251797"/>
    <n v="1210"/>
    <s v="Fixed Single Family Units"/>
    <n v="1210"/>
    <s v="Town of Indialantic              Brevard County"/>
    <s v="Town of Indialantic"/>
    <m/>
    <m/>
    <m/>
    <n v="0"/>
    <n v="1"/>
    <n v="7.4589845502930005E-2"/>
    <n v="1.096212187903E-2"/>
    <n v="30.018223525179799"/>
    <m/>
    <n v="-1"/>
    <n v="-1"/>
    <n v="-1"/>
    <n v="-1"/>
    <n v="0"/>
    <m/>
    <m/>
    <s v="North IRL B"/>
    <n v="-1"/>
    <m/>
    <m/>
    <n v="580"/>
    <x v="1"/>
    <m/>
    <x v="0"/>
    <n v="132.71029999999999"/>
    <n v="32.950459313029803"/>
    <n v="31.5742218261068"/>
    <n v="2.4345680099999999E-2"/>
  </r>
  <r>
    <n v="550000"/>
    <n v="880000"/>
    <n v="890000"/>
    <x v="1"/>
    <x v="1"/>
    <s v="IR8-11"/>
    <s v="62-304.520 (6), F.A.C."/>
    <n v="0.36"/>
    <n v="0.48"/>
    <s v="Town of Indialantic"/>
    <n v="0.10502312924805"/>
    <n v="3847.42469128625"/>
    <n v="9.5601531205363504"/>
    <n v="1.4050111376816099"/>
    <n v="1.0040371968092801"/>
    <n v="0.14755866630768999"/>
    <n v="404.06858062511401"/>
    <n v="1210"/>
    <s v="Fixed Single Family Units"/>
    <n v="1210"/>
    <s v="Town of Indialantic              Brevard County"/>
    <s v="Town of Indialantic"/>
    <m/>
    <m/>
    <m/>
    <n v="0"/>
    <n v="1"/>
    <n v="1.0040371968092801"/>
    <n v="0.14755866630768999"/>
    <n v="404.06858062511401"/>
    <m/>
    <n v="-1"/>
    <n v="-1"/>
    <n v="-1"/>
    <n v="-1"/>
    <n v="0"/>
    <m/>
    <m/>
    <s v="North IRL B"/>
    <n v="-1"/>
    <m/>
    <m/>
    <n v="580"/>
    <x v="1"/>
    <m/>
    <x v="0"/>
    <n v="132.71029999999999"/>
    <n v="89.740342090268001"/>
    <n v="425.01352509803701"/>
    <n v="0.32771174419999999"/>
  </r>
  <r>
    <n v="550000"/>
    <n v="880000"/>
    <n v="890000"/>
    <x v="1"/>
    <x v="1"/>
    <s v="IR8-11"/>
    <s v="62-304.520 (6), F.A.C."/>
    <n v="0.36"/>
    <n v="0.48"/>
    <s v="Town of Indialantic"/>
    <n v="0.10060249584974"/>
    <n v="3847.42469128625"/>
    <n v="9.5601531205363504"/>
    <n v="1.4050111376816099"/>
    <n v="0.96177526463167995"/>
    <n v="0.14134762714745999"/>
    <n v="387.06052653733099"/>
    <n v="1210"/>
    <s v="Fixed Single Family Units"/>
    <n v="1210"/>
    <s v="Town of Indialantic              Brevard County"/>
    <s v="Town of Indialantic"/>
    <m/>
    <m/>
    <m/>
    <n v="0"/>
    <n v="1"/>
    <n v="0.96177526463167995"/>
    <n v="0.14134762714745999"/>
    <n v="387.06052653733099"/>
    <m/>
    <n v="-1"/>
    <n v="-1"/>
    <n v="-1"/>
    <n v="-1"/>
    <n v="0"/>
    <m/>
    <m/>
    <s v="North IRL B"/>
    <n v="-1"/>
    <m/>
    <m/>
    <n v="580"/>
    <x v="1"/>
    <m/>
    <x v="0"/>
    <n v="132.71029999999999"/>
    <n v="82.508768507019298"/>
    <n v="407.12385643900899"/>
    <n v="0.31391770200000002"/>
  </r>
  <r>
    <n v="550000"/>
    <n v="880000"/>
    <n v="890000"/>
    <x v="1"/>
    <x v="1"/>
    <s v="IR8-11"/>
    <s v="62-304.520 (6), F.A.C."/>
    <n v="0.36"/>
    <n v="0.48"/>
    <s v="Town of Indialantic"/>
    <n v="0.16442895426849"/>
    <n v="3847.42469128625"/>
    <n v="9.5601531205363504"/>
    <n v="1.4050111376816099"/>
    <n v="1.5719659802564401"/>
    <n v="0.23102451210457001"/>
    <n v="632.62801861496996"/>
    <n v="1210"/>
    <s v="Fixed Single Family Units"/>
    <n v="1210"/>
    <s v="Town of Indialantic              Brevard County"/>
    <s v="Town of Indialantic"/>
    <m/>
    <m/>
    <m/>
    <n v="0"/>
    <n v="1"/>
    <n v="1.5719659802564401"/>
    <n v="0.23102451210457001"/>
    <n v="632.62801861496996"/>
    <m/>
    <n v="-1"/>
    <n v="-1"/>
    <n v="-1"/>
    <n v="-1"/>
    <n v="0"/>
    <m/>
    <m/>
    <s v="North IRL B"/>
    <n v="-1"/>
    <m/>
    <m/>
    <n v="580"/>
    <x v="1"/>
    <m/>
    <x v="0"/>
    <n v="132.71029999999999"/>
    <n v="104.033976311404"/>
    <n v="665.42036960995802"/>
    <n v="0.51308030709999997"/>
  </r>
  <r>
    <n v="550000"/>
    <n v="880000"/>
    <n v="890000"/>
    <x v="1"/>
    <x v="1"/>
    <s v="IR8-11"/>
    <s v="62-304.520 (6), F.A.C."/>
    <n v="0.36"/>
    <n v="0.48"/>
    <s v="Town of Indialantic"/>
    <n v="6.3770979654279997E-2"/>
    <n v="3847.42469128625"/>
    <n v="9.5601531205363504"/>
    <n v="1.4050111376816099"/>
    <n v="0.60966033014159005"/>
    <n v="8.9598936675140003E-2"/>
    <n v="245.354041709417"/>
    <n v="1210"/>
    <s v="Fixed Single Family Units"/>
    <n v="1210"/>
    <s v="Town of Indialantic              Brevard County"/>
    <s v="Town of Indialantic"/>
    <m/>
    <m/>
    <m/>
    <n v="0"/>
    <n v="1"/>
    <n v="0.60966033014159005"/>
    <n v="8.9598936675140003E-2"/>
    <n v="245.354041709417"/>
    <m/>
    <n v="-1"/>
    <n v="-1"/>
    <n v="-1"/>
    <n v="-1"/>
    <n v="0"/>
    <m/>
    <m/>
    <s v="North IRL B"/>
    <n v="-1"/>
    <m/>
    <m/>
    <n v="580"/>
    <x v="1"/>
    <m/>
    <x v="0"/>
    <n v="132.71029999999999"/>
    <n v="75.514436019140902"/>
    <n v="258.07199857669099"/>
    <n v="0.1989894904"/>
  </r>
  <r>
    <n v="550000"/>
    <n v="880000"/>
    <n v="890000"/>
    <x v="1"/>
    <x v="1"/>
    <s v="IR8-11"/>
    <s v="62-304.520 (6), F.A.C."/>
    <n v="0.36"/>
    <n v="0.48"/>
    <s v="Town of Indialantic"/>
    <n v="5.80445269645E-3"/>
    <n v="3850.6255303293601"/>
    <n v="9.5675464958490792"/>
    <n v="1.4060786152246301"/>
    <n v="5.5534371056289999E-2"/>
    <n v="8.1615168095700002E-3"/>
    <n v="22.350773742562598"/>
    <n v="1200"/>
    <s v="Residential, Medium Density-Two-five dwellingunits per acre"/>
    <n v="1200"/>
    <s v="Town of Indialantic              Brevard County"/>
    <s v="Town of Indialantic"/>
    <m/>
    <m/>
    <m/>
    <n v="0"/>
    <n v="1"/>
    <n v="5.5534371056289999E-2"/>
    <n v="8.1615168095700002E-3"/>
    <n v="22.3507737425616"/>
    <m/>
    <n v="-1"/>
    <n v="-1"/>
    <n v="-1"/>
    <n v="-1"/>
    <n v="0"/>
    <m/>
    <m/>
    <s v="North IRL B"/>
    <n v="-1"/>
    <m/>
    <m/>
    <n v="580"/>
    <x v="1"/>
    <m/>
    <x v="0"/>
    <n v="132.71029999999999"/>
    <n v="32.765258747830302"/>
    <n v="23.489786673168901"/>
    <n v="1.8127148199999998E-2"/>
  </r>
  <r>
    <n v="550000"/>
    <n v="880000"/>
    <n v="890000"/>
    <x v="1"/>
    <x v="1"/>
    <s v="IR8-11"/>
    <s v="62-304.520 (6), F.A.C."/>
    <n v="0.36"/>
    <n v="0.48"/>
    <s v="Town of Indialantic"/>
    <n v="0.19163315778994999"/>
    <n v="3850.6255303293601"/>
    <n v="9.5675464958490792"/>
    <n v="1.4060786152246301"/>
    <n v="1.8334591473017501"/>
    <n v="0.26945128513640998"/>
    <n v="737.90752984362496"/>
    <n v="1210"/>
    <s v="Fixed Single Family Units"/>
    <n v="1210"/>
    <s v="Town of Indialantic              Brevard County"/>
    <s v="Town of Indialantic"/>
    <m/>
    <m/>
    <m/>
    <n v="0"/>
    <n v="1"/>
    <n v="1.8334591473017501"/>
    <n v="0.26945128513640998"/>
    <n v="737.90752984362496"/>
    <m/>
    <n v="-1"/>
    <n v="-1"/>
    <n v="-1"/>
    <n v="-1"/>
    <n v="0"/>
    <m/>
    <m/>
    <s v="North IRL B"/>
    <n v="-1"/>
    <m/>
    <m/>
    <n v="580"/>
    <x v="1"/>
    <m/>
    <x v="0"/>
    <n v="132.71029999999999"/>
    <n v="119.57566254701599"/>
    <n v="775.511875347059"/>
    <n v="0.59846514989999999"/>
  </r>
  <r>
    <n v="550000"/>
    <n v="880000"/>
    <n v="890000"/>
    <x v="1"/>
    <x v="1"/>
    <s v="IR8-11"/>
    <s v="62-304.520 (6), F.A.C."/>
    <n v="0.36"/>
    <n v="0.48"/>
    <s v="Town of Indialantic"/>
    <n v="0.11355136045204001"/>
    <n v="3850.6255303293601"/>
    <n v="9.5675464958490792"/>
    <n v="1.4060786152246301"/>
    <n v="1.08640792079186"/>
    <n v="0.15966213966128001"/>
    <n v="437.24376756027999"/>
    <n v="1210"/>
    <s v="Fixed Single Family Units"/>
    <n v="1210"/>
    <s v="Town of Indialantic              Brevard County"/>
    <s v="Town of Indialantic"/>
    <m/>
    <m/>
    <m/>
    <n v="0"/>
    <n v="1"/>
    <n v="1.08640792079186"/>
    <n v="0.15966213966128001"/>
    <n v="437.24376756027999"/>
    <m/>
    <n v="-1"/>
    <n v="-1"/>
    <n v="-1"/>
    <n v="-1"/>
    <n v="0"/>
    <m/>
    <m/>
    <s v="North IRL B"/>
    <n v="-1"/>
    <m/>
    <m/>
    <n v="580"/>
    <x v="1"/>
    <m/>
    <x v="0"/>
    <n v="132.71029999999999"/>
    <n v="87.253657581412895"/>
    <n v="459.526052317618"/>
    <n v="0.35461781640000001"/>
  </r>
  <r>
    <n v="550000"/>
    <n v="880000"/>
    <n v="890000"/>
    <x v="1"/>
    <x v="1"/>
    <s v="IR8-11"/>
    <s v="62-304.520 (6), F.A.C."/>
    <n v="0.36"/>
    <n v="0.48"/>
    <s v="Town of Indialantic"/>
    <n v="7.8184049323610005E-2"/>
    <n v="3850.6255303293601"/>
    <n v="9.5675464958490792"/>
    <n v="1.4060786152246301"/>
    <n v="0.74802952713743998"/>
    <n v="0.10993291980559999"/>
    <n v="301.05749639004199"/>
    <n v="1210"/>
    <s v="Fixed Single Family Units"/>
    <n v="1210"/>
    <s v="Town of Indialantic              Brevard County"/>
    <s v="Town of Indialantic"/>
    <m/>
    <m/>
    <m/>
    <n v="0"/>
    <n v="1"/>
    <n v="0.74802952713743998"/>
    <n v="0.10993291980559999"/>
    <n v="301.05749639004102"/>
    <m/>
    <n v="-1"/>
    <n v="-1"/>
    <n v="-1"/>
    <n v="-1"/>
    <n v="0"/>
    <m/>
    <m/>
    <s v="North IRL B"/>
    <n v="-1"/>
    <m/>
    <m/>
    <n v="580"/>
    <x v="1"/>
    <m/>
    <x v="0"/>
    <n v="132.71029999999999"/>
    <n v="80.064298172471396"/>
    <n v="316.39962213450798"/>
    <n v="0.24416666370000001"/>
  </r>
  <r>
    <n v="550000"/>
    <n v="880000"/>
    <n v="890000"/>
    <x v="1"/>
    <x v="1"/>
    <s v="IR8-11"/>
    <s v="62-304.520 (6), F.A.C."/>
    <n v="0.36"/>
    <n v="0.48"/>
    <s v="Town of Indialantic"/>
    <n v="0.22859043347488001"/>
    <n v="3850.6255303293601"/>
    <n v="9.5675464958490792"/>
    <n v="1.4060786152246301"/>
    <n v="2.18704960077726"/>
    <n v="0.32141612015395998"/>
    <n v="880.21615912745301"/>
    <n v="1210"/>
    <s v="Fixed Single Family Units"/>
    <n v="1210"/>
    <s v="Town of Indialantic              Brevard County"/>
    <s v="Town of Indialantic"/>
    <m/>
    <m/>
    <m/>
    <n v="0"/>
    <n v="1"/>
    <n v="2.18704960077726"/>
    <n v="0.32141612015395998"/>
    <n v="880.21615912745301"/>
    <m/>
    <n v="-1"/>
    <n v="-1"/>
    <n v="-1"/>
    <n v="-1"/>
    <n v="0"/>
    <m/>
    <m/>
    <s v="North IRL B"/>
    <n v="-1"/>
    <m/>
    <m/>
    <n v="580"/>
    <x v="1"/>
    <m/>
    <x v="0"/>
    <n v="132.71029999999999"/>
    <n v="121.841829328606"/>
    <n v="925.07266380704095"/>
    <n v="0.71388171869999995"/>
  </r>
  <r>
    <n v="550000"/>
    <n v="890000"/>
    <n v="890000"/>
    <x v="1"/>
    <x v="1"/>
    <s v="IR8-11"/>
    <s v="62-304.520 (6), F.A.C."/>
    <n v="0.36"/>
    <n v="0.48"/>
    <s v="Town of Indialantic"/>
    <n v="1.2797737940529999E-2"/>
    <n v="3880.3617842902099"/>
    <n v="10.739264824427099"/>
    <n v="1.9520287775634899"/>
    <n v="0.13743829689705001"/>
    <n v="2.4981552747639999E-2"/>
    <n v="49.659853229824499"/>
    <n v="1200"/>
    <s v="Residential, Medium Density-Two-five dwellingunits per acre"/>
    <n v="1200"/>
    <s v="Town of Indialantic              Brevard County"/>
    <s v="Town of Indialantic"/>
    <m/>
    <m/>
    <m/>
    <n v="0"/>
    <n v="1"/>
    <n v="0.13743829689705001"/>
    <n v="2.4981552747639999E-2"/>
    <n v="49.659853229825302"/>
    <m/>
    <n v="-1"/>
    <n v="-1"/>
    <n v="-1"/>
    <n v="-1"/>
    <n v="0"/>
    <m/>
    <m/>
    <s v="North IRL B"/>
    <n v="-1"/>
    <m/>
    <m/>
    <n v="580"/>
    <x v="1"/>
    <m/>
    <x v="0"/>
    <n v="132.71029999999999"/>
    <n v="41.0107597802171"/>
    <n v="51.790607976859"/>
    <n v="4.0275631200000002E-2"/>
  </r>
  <r>
    <n v="550000"/>
    <n v="890000"/>
    <n v="890000"/>
    <x v="1"/>
    <x v="1"/>
    <s v="IR8-11"/>
    <s v="62-304.520 (6), F.A.C."/>
    <n v="0.36"/>
    <n v="0.48"/>
    <s v="Town of Indialantic"/>
    <n v="0.25791836662817003"/>
    <n v="3880.3617842902099"/>
    <n v="10.739264824427099"/>
    <n v="1.9520287775634899"/>
    <n v="2.7698536423036302"/>
    <n v="0.50346407392035997"/>
    <n v="1000.81657333051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2.7698536423036302"/>
    <n v="0.50346407392035997"/>
    <n v="1000.81657333051"/>
    <m/>
    <n v="-1"/>
    <n v="-1"/>
    <n v="-1"/>
    <n v="-1"/>
    <n v="0"/>
    <m/>
    <m/>
    <s v="North IRL B"/>
    <n v="-1"/>
    <m/>
    <m/>
    <n v="580"/>
    <x v="1"/>
    <m/>
    <x v="0"/>
    <n v="132.71029999999999"/>
    <n v="128.75589768122501"/>
    <n v="1043.75859844413"/>
    <n v="0.81169227359999996"/>
  </r>
  <r>
    <n v="550000"/>
    <n v="890000"/>
    <n v="890000"/>
    <x v="1"/>
    <x v="1"/>
    <s v="IR8-11"/>
    <s v="62-304.520 (6), F.A.C."/>
    <n v="0.36"/>
    <n v="0.48"/>
    <s v="Town of Indialantic"/>
    <n v="5.597439529381E-2"/>
    <n v="3880.3617842902099"/>
    <n v="10.739264824427099"/>
    <n v="1.9520287775634899"/>
    <n v="0.60112385444739003"/>
    <n v="0.10926363042023"/>
    <n v="217.20090439685401"/>
    <n v="1200"/>
    <s v="Residential, Medium Density-Two-five dwellingunits per acre"/>
    <n v="1200"/>
    <s v="Town of Indialantic              Brevard County"/>
    <s v="Town of Indialantic"/>
    <m/>
    <m/>
    <m/>
    <n v="0"/>
    <n v="1"/>
    <n v="0.60112385444739003"/>
    <n v="0.10926363042023"/>
    <n v="217.20090439685401"/>
    <m/>
    <n v="-1"/>
    <n v="-1"/>
    <n v="-1"/>
    <n v="-1"/>
    <n v="0"/>
    <m/>
    <m/>
    <s v="North IRL B"/>
    <n v="-1"/>
    <m/>
    <m/>
    <n v="580"/>
    <x v="1"/>
    <m/>
    <x v="0"/>
    <n v="132.71029999999999"/>
    <n v="62.549086488460297"/>
    <n v="226.52034108471099"/>
    <n v="0.17615645129999999"/>
  </r>
  <r>
    <n v="550000"/>
    <n v="890000"/>
    <n v="890000"/>
    <x v="1"/>
    <x v="1"/>
    <s v="IR8-11"/>
    <s v="62-304.520 (6), F.A.C."/>
    <n v="0.36"/>
    <n v="0.48"/>
    <s v="Town of Indialantic"/>
    <n v="9.1426394946130002E-2"/>
    <n v="3880.3617842902099"/>
    <n v="10.739264824427099"/>
    <n v="1.9520287775634899"/>
    <n v="0.98185226726924002"/>
    <n v="0.17846695396373999"/>
    <n v="354.76748902441699"/>
    <n v="1210"/>
    <s v="Fixed Single Family Units"/>
    <n v="1210"/>
    <s v="Town of Indialantic              Brevard County"/>
    <s v="Town of Indialantic"/>
    <m/>
    <m/>
    <m/>
    <n v="0"/>
    <n v="1"/>
    <n v="0.98185226726924002"/>
    <n v="0.17846695396373999"/>
    <n v="354.76748902441602"/>
    <m/>
    <n v="-1"/>
    <n v="-1"/>
    <n v="-1"/>
    <n v="-1"/>
    <n v="0"/>
    <m/>
    <m/>
    <s v="North IRL B"/>
    <n v="-1"/>
    <m/>
    <m/>
    <n v="580"/>
    <x v="1"/>
    <m/>
    <x v="0"/>
    <n v="132.71029999999999"/>
    <n v="97.703904606224796"/>
    <n v="369.98949356465602"/>
    <n v="0.28772707949999998"/>
  </r>
  <r>
    <n v="550000"/>
    <n v="890000"/>
    <n v="890000"/>
    <x v="1"/>
    <x v="1"/>
    <s v="IR8-11"/>
    <s v="62-304.520 (6), F.A.C."/>
    <n v="0.36"/>
    <n v="0.48"/>
    <s v="Town of Indialantic"/>
    <n v="4.2428327574769997E-2"/>
    <n v="3880.3617842902099"/>
    <n v="10.739264824427099"/>
    <n v="1.9520287775634899"/>
    <n v="0.45564904588306998"/>
    <n v="8.2821316409849993E-2"/>
    <n v="164.63726089251099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45564904588306998"/>
    <n v="8.2821316409849993E-2"/>
    <n v="164.63726089251"/>
    <m/>
    <n v="-1"/>
    <n v="-1"/>
    <n v="-1"/>
    <n v="-1"/>
    <n v="0"/>
    <m/>
    <m/>
    <s v="North IRL B"/>
    <n v="-1"/>
    <m/>
    <m/>
    <n v="580"/>
    <x v="1"/>
    <m/>
    <x v="0"/>
    <n v="132.71029999999999"/>
    <n v="71.374326142956704"/>
    <n v="171.70134993767601"/>
    <n v="0.13352575899999999"/>
  </r>
  <r>
    <n v="550000"/>
    <n v="890000"/>
    <n v="890000"/>
    <x v="1"/>
    <x v="1"/>
    <s v="IR8-11"/>
    <s v="62-304.520 (6), F.A.C."/>
    <n v="0.36"/>
    <n v="0.48"/>
    <s v="Town of Indialantic"/>
    <n v="0.15721823114639"/>
    <n v="3880.3617842902099"/>
    <n v="10.739264824427099"/>
    <n v="1.9520287775634899"/>
    <n v="1.6884082195091601"/>
    <n v="0.30689451155538999"/>
    <n v="610.06361593418706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1.6884082195091601"/>
    <n v="0.30689451155538999"/>
    <n v="610.06361593418706"/>
    <m/>
    <n v="-1"/>
    <n v="-1"/>
    <n v="-1"/>
    <n v="-1"/>
    <n v="0"/>
    <m/>
    <m/>
    <s v="North IRL B"/>
    <n v="-1"/>
    <m/>
    <m/>
    <n v="580"/>
    <x v="1"/>
    <m/>
    <x v="0"/>
    <n v="132.71029999999999"/>
    <n v="112.79114677568001"/>
    <n v="636.23960843316797"/>
    <n v="0.4947798994"/>
  </r>
  <r>
    <n v="550000"/>
    <n v="890000"/>
    <n v="890000"/>
    <x v="1"/>
    <x v="1"/>
    <s v="IR8-11"/>
    <s v="62-304.520 (6), F.A.C."/>
    <n v="0.36"/>
    <n v="0.48"/>
    <s v="Town of Indialantic"/>
    <n v="6.3710390183899998E-3"/>
    <n v="3909.3303372446599"/>
    <n v="10.3188745622535"/>
    <n v="1.4354386428503101"/>
    <n v="6.5741952462059994E-2"/>
    <n v="9.1452356021100006E-3"/>
    <n v="24.906496114388801"/>
    <n v="1400"/>
    <s v="Commercial and Services"/>
    <n v="1400"/>
    <s v="Town of Indialantic              Brevard County"/>
    <s v="Town of Indialantic"/>
    <m/>
    <m/>
    <m/>
    <n v="0"/>
    <n v="1"/>
    <n v="6.5741952462059994E-2"/>
    <n v="9.1452356021100006E-3"/>
    <n v="24.9064961143884"/>
    <m/>
    <n v="-1"/>
    <n v="-1"/>
    <n v="-1"/>
    <n v="-1"/>
    <n v="0"/>
    <m/>
    <m/>
    <s v="North IRL B"/>
    <n v="-1"/>
    <m/>
    <m/>
    <n v="580"/>
    <x v="1"/>
    <m/>
    <x v="0"/>
    <n v="132.71029999999999"/>
    <n v="29.1121611205145"/>
    <n v="25.7826801689604"/>
    <n v="2.0199915700000001E-2"/>
  </r>
  <r>
    <n v="550000"/>
    <n v="890000"/>
    <n v="890000"/>
    <x v="1"/>
    <x v="1"/>
    <s v="IR8-11"/>
    <s v="62-304.520 (6), F.A.C."/>
    <n v="0.36"/>
    <n v="0.48"/>
    <s v="Town of Indialantic"/>
    <n v="4.6704664243670001E-2"/>
    <n v="3909.3303372446599"/>
    <n v="10.3188745622535"/>
    <n v="1.4354386428503101"/>
    <n v="0.48193957180262997"/>
    <n v="6.7041679856710001E-2"/>
    <n v="182.58396081861699"/>
    <n v="1200"/>
    <s v="Residential, Medium Density-Two-five dwellingunits per acre"/>
    <n v="1200"/>
    <s v="Town of Indialantic              Brevard County"/>
    <s v="Town of Indialantic"/>
    <m/>
    <m/>
    <m/>
    <n v="0"/>
    <n v="1"/>
    <n v="0.48193957180262997"/>
    <n v="6.7041679856710001E-2"/>
    <n v="182.58396081861699"/>
    <m/>
    <n v="-1"/>
    <n v="-1"/>
    <n v="-1"/>
    <n v="-1"/>
    <n v="0"/>
    <m/>
    <m/>
    <s v="North IRL B"/>
    <n v="-1"/>
    <m/>
    <m/>
    <n v="580"/>
    <x v="1"/>
    <m/>
    <x v="0"/>
    <n v="132.71029999999999"/>
    <n v="115.54989902361299"/>
    <n v="189.00707045054301"/>
    <n v="0.1480810712"/>
  </r>
  <r>
    <n v="550000"/>
    <n v="890000"/>
    <n v="890000"/>
    <x v="1"/>
    <x v="1"/>
    <s v="IR8-11"/>
    <s v="62-304.520 (6), F.A.C."/>
    <n v="0.36"/>
    <n v="0.48"/>
    <s v="Town of Indialantic"/>
    <n v="0.21077073570718999"/>
    <n v="3909.3303372446599"/>
    <n v="10.3188745622535"/>
    <n v="1.4354386428503101"/>
    <n v="2.1749167831564602"/>
    <n v="0.30254845881609999"/>
    <n v="823.97243130352297"/>
    <n v="1410"/>
    <s v="Retail Sales and Services"/>
    <n v="1410"/>
    <s v="Town of Indialantic              Brevard County"/>
    <s v="Town of Indialantic"/>
    <m/>
    <m/>
    <m/>
    <n v="0"/>
    <n v="1"/>
    <n v="2.1749167831564602"/>
    <n v="0.30254845881609999"/>
    <n v="823.97243130352297"/>
    <m/>
    <n v="-1"/>
    <n v="-1"/>
    <n v="-1"/>
    <n v="-1"/>
    <n v="0"/>
    <m/>
    <m/>
    <s v="North IRL B"/>
    <n v="-1"/>
    <m/>
    <m/>
    <n v="580"/>
    <x v="1"/>
    <m/>
    <x v="0"/>
    <n v="132.71029999999999"/>
    <n v="115.23676052772799"/>
    <n v="852.95890545064401"/>
    <n v="0.66826636760000002"/>
  </r>
  <r>
    <n v="550000"/>
    <n v="890000"/>
    <n v="890000"/>
    <x v="1"/>
    <x v="1"/>
    <s v="IR8-11"/>
    <s v="62-304.520 (6), F.A.C."/>
    <n v="0.36"/>
    <n v="0.48"/>
    <s v="Town of Indialantic"/>
    <n v="7.9689810239740005E-2"/>
    <n v="3909.3303372446599"/>
    <n v="10.3188745622535"/>
    <n v="1.4354386428503101"/>
    <n v="0.82230915575375996"/>
    <n v="0.11438983305953999"/>
    <n v="311.533792739521"/>
    <n v="1210"/>
    <s v="Fixed Single Family Units"/>
    <n v="1210"/>
    <s v="Town of Indialantic              Brevard County"/>
    <s v="Town of Indialantic"/>
    <m/>
    <m/>
    <m/>
    <n v="0"/>
    <n v="1"/>
    <n v="0.82230915575375996"/>
    <n v="0.11438983305953999"/>
    <n v="311.53379273952203"/>
    <m/>
    <n v="-1"/>
    <n v="-1"/>
    <n v="-1"/>
    <n v="-1"/>
    <n v="0"/>
    <m/>
    <m/>
    <s v="North IRL B"/>
    <n v="-1"/>
    <m/>
    <m/>
    <n v="580"/>
    <x v="1"/>
    <m/>
    <x v="0"/>
    <n v="132.71029999999999"/>
    <n v="76.055800086182202"/>
    <n v="322.49322036856603"/>
    <n v="0.25266325449999999"/>
  </r>
  <r>
    <n v="550000"/>
    <n v="890000"/>
    <n v="890000"/>
    <x v="1"/>
    <x v="1"/>
    <s v="IR8-11"/>
    <s v="62-304.520 (6), F.A.C."/>
    <n v="0.36"/>
    <n v="0.48"/>
    <s v="Town of Indialantic"/>
    <n v="0.11182035339105"/>
    <n v="3909.3303372446599"/>
    <n v="10.3188745622535"/>
    <n v="1.4354386428503101"/>
    <n v="1.15386020014917"/>
    <n v="0.16051125631470001"/>
    <n v="437.14269983307503"/>
    <n v="1430"/>
    <s v="Professional Services"/>
    <n v="1430"/>
    <s v="Town of Indialantic              Brevard County"/>
    <s v="Town of Indialantic"/>
    <m/>
    <m/>
    <m/>
    <n v="0"/>
    <n v="1"/>
    <n v="1.15386020014917"/>
    <n v="0.16051125631470001"/>
    <n v="437.14269983307503"/>
    <m/>
    <n v="-1"/>
    <n v="-1"/>
    <n v="-1"/>
    <n v="-1"/>
    <n v="0"/>
    <m/>
    <m/>
    <s v="North IRL B"/>
    <n v="-1"/>
    <m/>
    <m/>
    <n v="580"/>
    <x v="1"/>
    <m/>
    <x v="0"/>
    <n v="132.71029999999999"/>
    <n v="91.631222348300398"/>
    <n v="452.520915275633"/>
    <n v="0.35453584739999999"/>
  </r>
  <r>
    <n v="550000"/>
    <n v="890000"/>
    <n v="890000"/>
    <x v="1"/>
    <x v="1"/>
    <s v="IR8-11"/>
    <s v="62-304.520 (6), F.A.C."/>
    <n v="0.36"/>
    <n v="0.48"/>
    <s v="Town of Indialantic"/>
    <n v="8.260508459674E-2"/>
    <n v="3909.3303372446599"/>
    <n v="10.3188745622535"/>
    <n v="1.4354386428503101"/>
    <n v="0.85239150615818005"/>
    <n v="0.11857453052609"/>
    <n v="322.93056322472899"/>
    <n v="1210"/>
    <s v="Fixed Single Family Units"/>
    <n v="1210"/>
    <s v="Town of Indialantic              Brevard County"/>
    <s v="Town of Indialantic"/>
    <m/>
    <m/>
    <m/>
    <n v="0"/>
    <n v="1"/>
    <n v="0.85239150615818005"/>
    <n v="0.11857453052609"/>
    <n v="322.93056322473001"/>
    <m/>
    <n v="-1"/>
    <n v="-1"/>
    <n v="-1"/>
    <n v="-1"/>
    <n v="0"/>
    <m/>
    <m/>
    <s v="North IRL B"/>
    <n v="-1"/>
    <m/>
    <m/>
    <n v="580"/>
    <x v="1"/>
    <m/>
    <x v="0"/>
    <n v="132.71029999999999"/>
    <n v="74.8554693121566"/>
    <n v="334.290917123246"/>
    <n v="0.26190637729999999"/>
  </r>
  <r>
    <n v="550000"/>
    <n v="890000"/>
    <n v="890000"/>
    <x v="1"/>
    <x v="1"/>
    <s v="IR8-11"/>
    <s v="62-304.520 (6), F.A.C."/>
    <n v="0.36"/>
    <n v="0.48"/>
    <s v="Town of Indialantic"/>
    <n v="7.9801766356020001E-2"/>
    <n v="3909.3303372446599"/>
    <n v="10.3188745622535"/>
    <n v="1.4354386428503101"/>
    <n v="0.82346441687408001"/>
    <n v="0.11455053919515"/>
    <n v="311.97146618131899"/>
    <n v="1210"/>
    <s v="Fixed Single Family Units"/>
    <n v="1210"/>
    <s v="Town of Indialantic              Brevard County"/>
    <s v="Town of Indialantic"/>
    <m/>
    <m/>
    <m/>
    <n v="0"/>
    <n v="1"/>
    <n v="0.82346441687408001"/>
    <n v="0.11455053919515"/>
    <n v="311.97146618131899"/>
    <m/>
    <n v="-1"/>
    <n v="-1"/>
    <n v="-1"/>
    <n v="-1"/>
    <n v="0"/>
    <m/>
    <m/>
    <s v="North IRL B"/>
    <n v="-1"/>
    <m/>
    <m/>
    <n v="580"/>
    <x v="1"/>
    <m/>
    <x v="0"/>
    <n v="132.71029999999999"/>
    <n v="74.606106295472301"/>
    <n v="322.94629069674301"/>
    <n v="0.25301822070000002"/>
  </r>
  <r>
    <n v="550000"/>
    <n v="890000"/>
    <n v="890000"/>
    <x v="1"/>
    <x v="1"/>
    <s v="IR8-11"/>
    <s v="62-304.520 (6), F.A.C."/>
    <n v="0.36"/>
    <n v="0.48"/>
    <s v="Town of Indialantic"/>
    <n v="0.39713673404316002"/>
    <n v="3845.04718043086"/>
    <n v="9.5546415526452808"/>
    <n v="1.40421463008834"/>
    <n v="3.7944991411706899"/>
    <n v="0.55766521208891995"/>
    <n v="1527.0094794782001"/>
    <n v="1200"/>
    <s v="Residential, Medium Density-Two-five dwellingunits per acre"/>
    <n v="1200"/>
    <s v="Town of Indialantic              Brevard County"/>
    <s v="Town of Indialantic"/>
    <m/>
    <m/>
    <m/>
    <n v="0"/>
    <n v="1"/>
    <n v="3.7944991411706899"/>
    <n v="0.55766521208891995"/>
    <n v="1527.0094794782001"/>
    <m/>
    <n v="-1"/>
    <n v="-1"/>
    <n v="-1"/>
    <n v="-1"/>
    <n v="0"/>
    <m/>
    <m/>
    <s v="North IRL B"/>
    <n v="-1"/>
    <m/>
    <m/>
    <n v="580"/>
    <x v="1"/>
    <m/>
    <x v="0"/>
    <n v="132.71029999999999"/>
    <n v="215.37639831934001"/>
    <n v="1607.15534273355"/>
    <n v="1.2384505105000001"/>
  </r>
  <r>
    <n v="550000"/>
    <n v="890000"/>
    <n v="890000"/>
    <x v="1"/>
    <x v="1"/>
    <s v="IR8-11"/>
    <s v="62-304.520 (6), F.A.C."/>
    <n v="0.36"/>
    <n v="0.48"/>
    <s v="Town of Indialantic"/>
    <n v="4.9694777535659998E-2"/>
    <n v="3845.04718043086"/>
    <n v="9.5546415526452808"/>
    <n v="1.40421463008834"/>
    <n v="0.47481578639168998"/>
    <n v="6.978213365456E-2"/>
    <n v="191.07876424563199"/>
    <n v="1210"/>
    <s v="Fixed Single Family Units"/>
    <n v="1210"/>
    <s v="Town of Indialantic              Brevard County"/>
    <s v="Town of Indialantic"/>
    <m/>
    <m/>
    <m/>
    <n v="0"/>
    <n v="1"/>
    <n v="0.47481578639168998"/>
    <n v="6.978213365456E-2"/>
    <n v="191.07876424563099"/>
    <m/>
    <n v="-1"/>
    <n v="-1"/>
    <n v="-1"/>
    <n v="-1"/>
    <n v="0"/>
    <m/>
    <m/>
    <s v="North IRL B"/>
    <n v="-1"/>
    <m/>
    <m/>
    <n v="580"/>
    <x v="1"/>
    <m/>
    <x v="0"/>
    <n v="132.71029999999999"/>
    <n v="67.965206679306803"/>
    <n v="201.107629629927"/>
    <n v="0.15497061170000001"/>
  </r>
  <r>
    <n v="550000"/>
    <n v="890000"/>
    <n v="890000"/>
    <x v="1"/>
    <x v="1"/>
    <s v="IR8-11"/>
    <s v="62-304.520 (6), F.A.C."/>
    <n v="0.36"/>
    <n v="0.48"/>
    <s v="Town of Indialantic"/>
    <n v="5.3983917679450003E-2"/>
    <n v="3845.04718043086"/>
    <n v="9.5546415526452808"/>
    <n v="1.40421463008834"/>
    <n v="0.51579698303471999"/>
    <n v="7.5805006994970003E-2"/>
    <n v="207.57071046200701"/>
    <n v="1210"/>
    <s v="Fixed Single Family Units"/>
    <n v="1210"/>
    <s v="Town of Indialantic              Brevard County"/>
    <s v="Town of Indialantic"/>
    <m/>
    <m/>
    <m/>
    <n v="0"/>
    <n v="1"/>
    <n v="0.51579698303471999"/>
    <n v="7.5805006994970003E-2"/>
    <n v="207.570710462009"/>
    <m/>
    <n v="-1"/>
    <n v="-1"/>
    <n v="-1"/>
    <n v="-1"/>
    <n v="0"/>
    <m/>
    <m/>
    <s v="North IRL B"/>
    <n v="-1"/>
    <m/>
    <m/>
    <n v="580"/>
    <x v="1"/>
    <m/>
    <x v="0"/>
    <n v="132.71029999999999"/>
    <n v="61.478624014112299"/>
    <n v="218.46516396742501"/>
    <n v="0.16834607500000001"/>
  </r>
  <r>
    <n v="550000"/>
    <n v="890000"/>
    <n v="890000"/>
    <x v="1"/>
    <x v="1"/>
    <s v="IR8-11"/>
    <s v="62-304.520 (6), F.A.C."/>
    <n v="0.36"/>
    <n v="0.48"/>
    <s v="Town of Indialantic"/>
    <n v="3.3071971996860003E-2"/>
    <n v="3845.04718043086"/>
    <n v="9.5546415526452808"/>
    <n v="1.40421463008834"/>
    <n v="0.31599083786920001"/>
    <n v="4.6440146923870003E-2"/>
    <n v="127.163292677849"/>
    <n v="1210"/>
    <s v="Fixed Single Family Units"/>
    <n v="1210"/>
    <s v="Town of Indialantic              Brevard County"/>
    <s v="Town of Indialantic"/>
    <m/>
    <m/>
    <m/>
    <n v="0"/>
    <n v="1"/>
    <n v="0.31599083786920001"/>
    <n v="4.6440146923870003E-2"/>
    <n v="127.16329267785"/>
    <m/>
    <n v="-1"/>
    <n v="-1"/>
    <n v="-1"/>
    <n v="-1"/>
    <n v="0"/>
    <m/>
    <m/>
    <s v="North IRL B"/>
    <n v="-1"/>
    <m/>
    <m/>
    <n v="580"/>
    <x v="1"/>
    <m/>
    <x v="0"/>
    <n v="132.71029999999999"/>
    <n v="53.204533305895602"/>
    <n v="133.837522276963"/>
    <n v="0.10313324629999999"/>
  </r>
  <r>
    <n v="550000"/>
    <n v="890000"/>
    <n v="890000"/>
    <x v="1"/>
    <x v="1"/>
    <s v="IR8-11"/>
    <s v="62-304.520 (6), F.A.C."/>
    <n v="0.36"/>
    <n v="0.48"/>
    <s v="Town of Indialantic"/>
    <n v="8.3876052389739997E-2"/>
    <n v="3845.04718043086"/>
    <n v="9.5546415526452808"/>
    <n v="1.40421463008834"/>
    <n v="0.80140561543489996"/>
    <n v="0.11777997987973"/>
    <n v="322.50737874685598"/>
    <n v="1210"/>
    <s v="Fixed Single Family Units"/>
    <n v="1210"/>
    <s v="Town of Indialantic              Brevard County"/>
    <s v="Town of Indialantic"/>
    <m/>
    <m/>
    <m/>
    <n v="0"/>
    <n v="1"/>
    <n v="0.80140561543489996"/>
    <n v="0.11777997987973"/>
    <n v="322.50737874685802"/>
    <m/>
    <n v="-1"/>
    <n v="-1"/>
    <n v="-1"/>
    <n v="-1"/>
    <n v="0"/>
    <m/>
    <m/>
    <s v="North IRL B"/>
    <n v="-1"/>
    <m/>
    <m/>
    <n v="580"/>
    <x v="1"/>
    <m/>
    <x v="0"/>
    <n v="132.71029999999999"/>
    <n v="77.1463841523219"/>
    <n v="339.434341298996"/>
    <n v="0.26156316200000002"/>
  </r>
  <r>
    <n v="550000"/>
    <n v="890000"/>
    <n v="890000"/>
    <x v="1"/>
    <x v="1"/>
    <s v="IR8-11"/>
    <s v="62-304.520 (6), F.A.C."/>
    <n v="0.36"/>
    <n v="0.48"/>
    <s v="Town of Indialantic"/>
    <n v="0.26804511294084998"/>
    <n v="3855.9759428646498"/>
    <n v="9.5802544293604104"/>
    <n v="1.40792623708094"/>
    <n v="2.56794038052006"/>
    <n v="0.37738774723075003"/>
    <n v="1033.57550710238"/>
    <n v="1200"/>
    <s v="Residential, Medium Density-Two-five dwellingunits per acre"/>
    <n v="1200"/>
    <s v="Town of Indialantic              Brevard County"/>
    <s v="Town of Indialantic"/>
    <m/>
    <m/>
    <m/>
    <n v="0"/>
    <n v="1"/>
    <n v="2.56794038052006"/>
    <n v="0.37738774723075003"/>
    <n v="1033.57550710238"/>
    <m/>
    <n v="-1"/>
    <n v="-1"/>
    <n v="-1"/>
    <n v="-1"/>
    <n v="0"/>
    <m/>
    <m/>
    <s v="North IRL B"/>
    <n v="-1"/>
    <m/>
    <m/>
    <n v="580"/>
    <x v="1"/>
    <m/>
    <x v="0"/>
    <n v="132.71029999999999"/>
    <n v="181.079292700504"/>
    <n v="1084.7400867976401"/>
    <n v="0.83826075190000005"/>
  </r>
  <r>
    <n v="550000"/>
    <n v="890000"/>
    <n v="890000"/>
    <x v="1"/>
    <x v="1"/>
    <s v="IR8-11"/>
    <s v="62-304.520 (6), F.A.C."/>
    <n v="0.36"/>
    <n v="0.48"/>
    <s v="Town of Indialantic"/>
    <n v="9.6279831749189998E-2"/>
    <n v="3855.9759428646498"/>
    <n v="9.5802544293604104"/>
    <n v="1.40792623708094"/>
    <n v="0.92238528457324998"/>
    <n v="0.13555490122142"/>
    <n v="371.25271500793298"/>
    <n v="1210"/>
    <s v="Fixed Single Family Units"/>
    <n v="1210"/>
    <s v="Town of Indialantic              Brevard County"/>
    <s v="Town of Indialantic"/>
    <m/>
    <m/>
    <m/>
    <n v="0"/>
    <n v="1"/>
    <n v="0.92238528457324998"/>
    <n v="0.13555490122142"/>
    <n v="371.25271500793201"/>
    <m/>
    <n v="-1"/>
    <n v="-1"/>
    <n v="-1"/>
    <n v="-1"/>
    <n v="0"/>
    <m/>
    <m/>
    <s v="North IRL B"/>
    <n v="-1"/>
    <m/>
    <m/>
    <n v="580"/>
    <x v="1"/>
    <m/>
    <x v="0"/>
    <n v="132.71029999999999"/>
    <n v="112.539183193307"/>
    <n v="389.63065546180002"/>
    <n v="0.3010970925"/>
  </r>
  <r>
    <n v="550000"/>
    <n v="890000"/>
    <n v="890000"/>
    <x v="1"/>
    <x v="1"/>
    <s v="IR8-11"/>
    <s v="62-304.520 (6), F.A.C."/>
    <n v="0.36"/>
    <n v="0.48"/>
    <s v="Town of Indialantic"/>
    <n v="0.25343850913895999"/>
    <n v="3855.9759428646498"/>
    <n v="9.5802544293604104"/>
    <n v="1.40792623708094"/>
    <n v="2.4280053997490199"/>
    <n v="0.35682272650341001"/>
    <n v="977.25279423531299"/>
    <n v="1210"/>
    <s v="Fixed Single Family Units"/>
    <n v="1210"/>
    <s v="Town of Indialantic              Brevard County"/>
    <s v="Town of Indialantic"/>
    <m/>
    <m/>
    <m/>
    <n v="0"/>
    <n v="1"/>
    <n v="2.4280053997490199"/>
    <n v="0.35682272650341001"/>
    <n v="977.25279423531299"/>
    <m/>
    <n v="-1"/>
    <n v="-1"/>
    <n v="-1"/>
    <n v="-1"/>
    <n v="0"/>
    <m/>
    <m/>
    <s v="North IRL B"/>
    <n v="-1"/>
    <m/>
    <m/>
    <n v="580"/>
    <x v="1"/>
    <m/>
    <x v="0"/>
    <n v="132.71029999999999"/>
    <n v="135.840059168094"/>
    <n v="1025.6292583924801"/>
    <n v="0.79258134160000004"/>
  </r>
  <r>
    <n v="550000"/>
    <n v="890000"/>
    <n v="890000"/>
    <x v="1"/>
    <x v="1"/>
    <s v="IR8-11"/>
    <s v="62-304.520 (6), F.A.C."/>
    <n v="0.36"/>
    <n v="0.48"/>
    <s v="Town of Indialantic"/>
    <n v="8.6510914983560006E-2"/>
    <n v="3857.76904226432"/>
    <n v="9.5843984324587694"/>
    <n v="1.4085246434137999"/>
    <n v="0.82915507795900001"/>
    <n v="0.12185275567862"/>
    <n v="333.739129641538"/>
    <n v="1200"/>
    <s v="Residential, Medium Density-Two-five dwellingunits per acre"/>
    <n v="1200"/>
    <s v="Town of Indialantic              Brevard County"/>
    <s v="Town of Indialantic"/>
    <m/>
    <m/>
    <m/>
    <n v="0"/>
    <n v="1"/>
    <n v="0.82915507795900001"/>
    <n v="0.12185275567862"/>
    <n v="333.73912964153698"/>
    <m/>
    <n v="-1"/>
    <n v="-1"/>
    <n v="-1"/>
    <n v="-1"/>
    <n v="0"/>
    <m/>
    <m/>
    <s v="North IRL B"/>
    <n v="-1"/>
    <m/>
    <m/>
    <n v="580"/>
    <x v="1"/>
    <m/>
    <x v="0"/>
    <n v="132.71029999999999"/>
    <n v="106.511822859887"/>
    <n v="350.097251908918"/>
    <n v="0.27067244899999998"/>
  </r>
  <r>
    <n v="550000"/>
    <n v="890000"/>
    <n v="890000"/>
    <x v="1"/>
    <x v="1"/>
    <s v="IR8-11"/>
    <s v="62-304.520 (6), F.A.C."/>
    <n v="0.36"/>
    <n v="0.48"/>
    <s v="Town of Indialantic"/>
    <n v="1.501343049114E-2"/>
    <n v="3857.76904226432"/>
    <n v="9.5843984324587694"/>
    <n v="1.4085246434137999"/>
    <n v="0.14389469966519"/>
    <n v="2.1146786828959999E-2"/>
    <n v="57.918347366941802"/>
    <n v="1210"/>
    <s v="Fixed Single Family Units"/>
    <n v="1210"/>
    <s v="Town of Indialantic              Brevard County"/>
    <s v="Town of Indialantic"/>
    <m/>
    <m/>
    <m/>
    <n v="0"/>
    <n v="1"/>
    <n v="0.14389469966519"/>
    <n v="2.1146786828959999E-2"/>
    <n v="57.918347366941397"/>
    <m/>
    <n v="-1"/>
    <n v="-1"/>
    <n v="-1"/>
    <n v="-1"/>
    <n v="0"/>
    <m/>
    <m/>
    <s v="North IRL B"/>
    <n v="-1"/>
    <m/>
    <m/>
    <n v="580"/>
    <x v="1"/>
    <m/>
    <x v="0"/>
    <n v="132.71029999999999"/>
    <n v="31.809675820511998"/>
    <n v="60.757197605362002"/>
    <n v="4.6973517700000002E-2"/>
  </r>
  <r>
    <n v="550000"/>
    <n v="890000"/>
    <n v="890000"/>
    <x v="1"/>
    <x v="1"/>
    <s v="IR8-11"/>
    <s v="62-304.520 (6), F.A.C."/>
    <n v="0.36"/>
    <n v="0.48"/>
    <s v="Town of Indialantic"/>
    <n v="0.14595199532066999"/>
    <n v="3857.76904226432"/>
    <n v="9.5843984324587694"/>
    <n v="1.4085246434137999"/>
    <n v="1.3988620751656899"/>
    <n v="0.20557698216458001"/>
    <n v="563.04908920480295"/>
    <n v="1210"/>
    <s v="Fixed Single Family Units"/>
    <n v="1210"/>
    <s v="Town of Indialantic              Brevard County"/>
    <s v="Town of Indialantic"/>
    <m/>
    <m/>
    <m/>
    <n v="0"/>
    <n v="1"/>
    <n v="1.3988620751656899"/>
    <n v="0.20557698216458001"/>
    <n v="563.04908920480295"/>
    <m/>
    <n v="-1"/>
    <n v="-1"/>
    <n v="-1"/>
    <n v="-1"/>
    <n v="0"/>
    <m/>
    <m/>
    <s v="North IRL B"/>
    <n v="-1"/>
    <m/>
    <m/>
    <n v="580"/>
    <x v="1"/>
    <m/>
    <x v="0"/>
    <n v="132.71029999999999"/>
    <n v="109.374314844552"/>
    <n v="590.64676962556496"/>
    <n v="0.45664970739999999"/>
  </r>
  <r>
    <n v="550000"/>
    <n v="890000"/>
    <n v="890000"/>
    <x v="1"/>
    <x v="1"/>
    <s v="IR8-11"/>
    <s v="62-304.520 (6), F.A.C."/>
    <n v="0.36"/>
    <n v="0.48"/>
    <s v="Town of Indialantic"/>
    <n v="1.9256291648670001E-2"/>
    <n v="3857.76904226432"/>
    <n v="9.5843984324587694"/>
    <n v="1.4085246434137999"/>
    <n v="0.18455997149254"/>
    <n v="2.7122961327920001E-2"/>
    <n v="74.286325791079094"/>
    <n v="1210"/>
    <s v="Fixed Single Family Units"/>
    <n v="1210"/>
    <s v="Town of Indialantic              Brevard County"/>
    <s v="Town of Indialantic"/>
    <m/>
    <m/>
    <m/>
    <n v="0"/>
    <n v="1"/>
    <n v="0.18455997149254"/>
    <n v="2.7122961327920001E-2"/>
    <n v="74.286325791080998"/>
    <m/>
    <n v="-1"/>
    <n v="-1"/>
    <n v="-1"/>
    <n v="-1"/>
    <n v="0"/>
    <m/>
    <m/>
    <s v="North IRL B"/>
    <n v="-1"/>
    <m/>
    <m/>
    <n v="580"/>
    <x v="1"/>
    <m/>
    <x v="0"/>
    <n v="132.71029999999999"/>
    <n v="50.211580023134303"/>
    <n v="77.927447530058004"/>
    <n v="6.0248439399999999E-2"/>
  </r>
  <r>
    <n v="550000"/>
    <n v="890000"/>
    <n v="890000"/>
    <x v="1"/>
    <x v="1"/>
    <s v="IR8-11"/>
    <s v="62-304.520 (6), F.A.C."/>
    <n v="0.36"/>
    <n v="0.48"/>
    <s v="Town of Indialantic"/>
    <n v="5.7045060704919999E-2"/>
    <n v="3857.76904226432"/>
    <n v="9.5843984324587694"/>
    <n v="1.4085246434137999"/>
    <n v="0.54674259039976003"/>
    <n v="8.0349373787910003E-2"/>
    <n v="220.06666920153299"/>
    <n v="1210"/>
    <s v="Fixed Single Family Units"/>
    <n v="1210"/>
    <s v="Town of Indialantic              Brevard County"/>
    <s v="Town of Indialantic"/>
    <m/>
    <m/>
    <m/>
    <n v="0"/>
    <n v="1"/>
    <n v="0.54674259039976003"/>
    <n v="8.0349373787910003E-2"/>
    <n v="220.06666920153401"/>
    <m/>
    <n v="-1"/>
    <n v="-1"/>
    <n v="-1"/>
    <n v="-1"/>
    <n v="0"/>
    <m/>
    <m/>
    <s v="North IRL B"/>
    <n v="-1"/>
    <m/>
    <m/>
    <n v="580"/>
    <x v="1"/>
    <m/>
    <x v="0"/>
    <n v="132.71029999999999"/>
    <n v="83.742572137523695"/>
    <n v="230.853170279908"/>
    <n v="0.17848067249999999"/>
  </r>
  <r>
    <n v="550000"/>
    <n v="890000"/>
    <n v="890000"/>
    <x v="1"/>
    <x v="1"/>
    <s v="IR8-11"/>
    <s v="62-304.520 (6), F.A.C."/>
    <n v="0.36"/>
    <n v="0.48"/>
    <s v="Town of Indialantic"/>
    <n v="0.29398576017373002"/>
    <n v="3857.76904226432"/>
    <n v="9.5843984324587694"/>
    <n v="1.4085246434137999"/>
    <n v="2.8176766589743001"/>
    <n v="0.41408618801744002"/>
    <n v="1134.1291644647499"/>
    <n v="1210"/>
    <s v="Fixed Single Family Units"/>
    <n v="1210"/>
    <s v="Town of Indialantic              Brevard County"/>
    <s v="Town of Indialantic"/>
    <m/>
    <m/>
    <m/>
    <n v="0"/>
    <n v="1"/>
    <n v="2.8176766589743001"/>
    <n v="0.41408618801744002"/>
    <n v="1134.1291644647499"/>
    <m/>
    <n v="-1"/>
    <n v="-1"/>
    <n v="-1"/>
    <n v="-1"/>
    <n v="0"/>
    <m/>
    <m/>
    <s v="North IRL B"/>
    <n v="-1"/>
    <m/>
    <m/>
    <n v="580"/>
    <x v="1"/>
    <m/>
    <x v="0"/>
    <n v="132.71029999999999"/>
    <n v="137.22862048698801"/>
    <n v="1189.7181616532"/>
    <n v="0.91981278550000001"/>
  </r>
  <r>
    <n v="550000"/>
    <n v="890000"/>
    <n v="890000"/>
    <x v="1"/>
    <x v="1"/>
    <s v="IR8-11"/>
    <s v="62-304.520 (6), F.A.C."/>
    <n v="0.36"/>
    <n v="0.48"/>
    <s v="Town of Indialantic"/>
    <n v="5.5426670412279999E-2"/>
    <n v="3858.1883496876799"/>
    <n v="9.5852546227418909"/>
    <n v="1.40864414357844"/>
    <n v="0.53127874879256998"/>
    <n v="7.8076454674320006E-2"/>
    <n v="213.84653404666801"/>
    <n v="1200"/>
    <s v="Residential, Medium Density-Two-five dwellingunits per acre"/>
    <n v="1200"/>
    <s v="Town of Indialantic              Brevard County"/>
    <s v="Town of Indialantic"/>
    <m/>
    <m/>
    <m/>
    <n v="0"/>
    <n v="1"/>
    <n v="0.53127874879256998"/>
    <n v="7.8076454674320006E-2"/>
    <n v="438.56850639652703"/>
    <m/>
    <n v="-1"/>
    <n v="-1"/>
    <n v="-1"/>
    <n v="-1"/>
    <n v="0"/>
    <m/>
    <m/>
    <s v="North IRL B"/>
    <n v="-1"/>
    <m/>
    <m/>
    <n v="580"/>
    <x v="1"/>
    <m/>
    <x v="0"/>
    <n v="132.71029999999999"/>
    <n v="108.99426948365"/>
    <n v="224.30377713021599"/>
    <n v="0.3556922193"/>
  </r>
  <r>
    <n v="550000"/>
    <n v="890000"/>
    <n v="890000"/>
    <x v="1"/>
    <x v="1"/>
    <s v="IR8-11"/>
    <s v="62-304.520 (6), F.A.C."/>
    <n v="0.36"/>
    <n v="0.48"/>
    <s v="Town of Indialantic"/>
    <n v="1.295772798048E-2"/>
    <n v="3852.56137521749"/>
    <n v="9.5721902011285902"/>
    <n v="1.4067554030589899"/>
    <n v="0.12403383680365999"/>
    <n v="1.8228353847909998E-2"/>
    <n v="49.920442328183697"/>
    <n v="1210"/>
    <s v="Fixed Single Family Units"/>
    <n v="1210"/>
    <s v="Town of Indialantic              Brevard County"/>
    <s v="Town of Indialantic"/>
    <m/>
    <m/>
    <m/>
    <n v="0"/>
    <n v="1"/>
    <n v="0.12403383680365999"/>
    <n v="1.8228353847909998E-2"/>
    <n v="49.920442328183398"/>
    <m/>
    <n v="-1"/>
    <n v="-1"/>
    <n v="-1"/>
    <n v="-1"/>
    <n v="0"/>
    <m/>
    <m/>
    <s v="North IRL B"/>
    <n v="-1"/>
    <m/>
    <m/>
    <n v="580"/>
    <x v="1"/>
    <m/>
    <x v="0"/>
    <n v="132.71029999999999"/>
    <n v="36.6212773804547"/>
    <n v="52.438064697529299"/>
    <n v="4.0486976700000003E-2"/>
  </r>
  <r>
    <n v="550000"/>
    <n v="890000"/>
    <n v="890000"/>
    <x v="1"/>
    <x v="1"/>
    <s v="IR8-11"/>
    <s v="62-304.520 (6), F.A.C."/>
    <n v="0.36"/>
    <n v="0.48"/>
    <s v="Town of Indialantic"/>
    <n v="0.19362689525664001"/>
    <n v="3852.56137521749"/>
    <n v="9.5721902011285902"/>
    <n v="1.4067554030589899"/>
    <n v="1.8534334694505801"/>
    <n v="0.27238568107981997"/>
    <n v="745.95949786902202"/>
    <n v="1210"/>
    <s v="Fixed Single Family Units"/>
    <n v="1210"/>
    <s v="Town of Indialantic              Brevard County"/>
    <s v="Town of Indialantic"/>
    <m/>
    <m/>
    <m/>
    <n v="0"/>
    <n v="1"/>
    <n v="1.8534334694505801"/>
    <n v="0.27238568107981997"/>
    <n v="745.95949786902202"/>
    <m/>
    <n v="-1"/>
    <n v="-1"/>
    <n v="-1"/>
    <n v="-1"/>
    <n v="0"/>
    <m/>
    <m/>
    <s v="North IRL B"/>
    <n v="-1"/>
    <m/>
    <m/>
    <n v="580"/>
    <x v="1"/>
    <m/>
    <x v="0"/>
    <n v="132.71029999999999"/>
    <n v="112.65625337237999"/>
    <n v="783.58024461871196"/>
    <n v="0.60499553760000002"/>
  </r>
  <r>
    <n v="550000"/>
    <n v="890000"/>
    <n v="890000"/>
    <x v="1"/>
    <x v="1"/>
    <s v="IR8-11"/>
    <s v="62-304.520 (6), F.A.C."/>
    <n v="0.36"/>
    <n v="0.48"/>
    <s v="Town of Indialantic"/>
    <n v="0.12233822162589"/>
    <n v="3852.56137521749"/>
    <n v="9.5721902011285902"/>
    <n v="1.4067554030589899"/>
    <n v="1.1710447262709101"/>
    <n v="0.17209995427286001"/>
    <n v="471.31550734872798"/>
    <n v="1210"/>
    <s v="Fixed Single Family Units"/>
    <n v="1210"/>
    <s v="Town of Indialantic              Brevard County"/>
    <s v="Town of Indialantic"/>
    <m/>
    <m/>
    <m/>
    <n v="0"/>
    <n v="1"/>
    <n v="1.1710447262709101"/>
    <n v="0.17209995427286001"/>
    <n v="471.31550734872798"/>
    <m/>
    <n v="-1"/>
    <n v="-1"/>
    <n v="-1"/>
    <n v="-1"/>
    <n v="0"/>
    <m/>
    <m/>
    <s v="North IRL B"/>
    <n v="-1"/>
    <m/>
    <m/>
    <n v="580"/>
    <x v="1"/>
    <m/>
    <x v="0"/>
    <n v="132.71029999999999"/>
    <n v="93.256098874080905"/>
    <n v="495.08521789175398"/>
    <n v="0.38225101970000003"/>
  </r>
  <r>
    <n v="550000"/>
    <n v="890000"/>
    <n v="890000"/>
    <x v="1"/>
    <x v="1"/>
    <s v="IR8-11"/>
    <s v="62-304.520 (6), F.A.C."/>
    <n v="0.36"/>
    <n v="0.48"/>
    <s v="Town of Indialantic"/>
    <n v="0.15098740052767001"/>
    <n v="3852.56137521749"/>
    <n v="9.5721902011285902"/>
    <n v="1.4067554030589899"/>
    <n v="1.4452801158248401"/>
    <n v="0.21240234148612999"/>
    <n v="581.68822741739405"/>
    <n v="1210"/>
    <s v="Fixed Single Family Units"/>
    <n v="1210"/>
    <s v="Town of Indialantic              Brevard County"/>
    <s v="Town of Indialantic"/>
    <m/>
    <m/>
    <m/>
    <n v="0"/>
    <n v="1"/>
    <n v="1.4452801158248401"/>
    <n v="0.21240234148612999"/>
    <n v="581.68822741739405"/>
    <m/>
    <n v="-1"/>
    <n v="-1"/>
    <n v="-1"/>
    <n v="-1"/>
    <n v="0"/>
    <m/>
    <m/>
    <s v="North IRL B"/>
    <n v="-1"/>
    <m/>
    <m/>
    <n v="580"/>
    <x v="1"/>
    <m/>
    <x v="0"/>
    <n v="132.71029999999999"/>
    <n v="102.031805969655"/>
    <n v="611.02433152688297"/>
    <n v="0.47176660780000002"/>
  </r>
  <r>
    <n v="550000"/>
    <n v="890000"/>
    <n v="890000"/>
    <x v="1"/>
    <x v="1"/>
    <s v="IR8-11"/>
    <s v="62-304.520 (6), F.A.C."/>
    <n v="0.36"/>
    <n v="0.48"/>
    <s v="Town of Indialantic"/>
    <n v="7.6900233060000003E-4"/>
    <n v="3852.56137521749"/>
    <n v="9.5721902011285902"/>
    <n v="1.4067554030589899"/>
    <n v="7.3610365736399997E-3"/>
    <n v="1.08179818354E-3"/>
    <n v="2.9626286763333498"/>
    <n v="1210"/>
    <s v="Fixed Single Family Units"/>
    <n v="1210"/>
    <s v="Town of Indialantic              Brevard County"/>
    <s v="Town of Indialantic"/>
    <m/>
    <m/>
    <m/>
    <n v="0"/>
    <n v="1"/>
    <n v="7.3610365736399997E-3"/>
    <n v="1.08179818354E-3"/>
    <n v="2.9626286763348002"/>
    <m/>
    <n v="-1"/>
    <n v="-1"/>
    <n v="-1"/>
    <n v="-1"/>
    <n v="0"/>
    <m/>
    <m/>
    <s v="North IRL B"/>
    <n v="-1"/>
    <m/>
    <m/>
    <n v="580"/>
    <x v="1"/>
    <m/>
    <x v="0"/>
    <n v="132.71029999999999"/>
    <n v="10.204827182418301"/>
    <n v="3.1120420204428401"/>
    <n v="2.4027808E-3"/>
  </r>
  <r>
    <n v="550000"/>
    <n v="890000"/>
    <n v="890000"/>
    <x v="1"/>
    <x v="1"/>
    <s v="IR8-11"/>
    <s v="62-304.520 (6), F.A.C."/>
    <n v="0.36"/>
    <n v="0.48"/>
    <s v="Town of Indialantic"/>
    <n v="0.13708420601565"/>
    <n v="3852.56137521749"/>
    <n v="9.5721902011285902"/>
    <n v="1.4067554030589899"/>
    <n v="1.31219609355258"/>
    <n v="0.19284394748657999"/>
    <n v="528.125317248285"/>
    <n v="1210"/>
    <s v="Fixed Single Family Units"/>
    <n v="1210"/>
    <s v="Town of Indialantic              Brevard County"/>
    <s v="Town of Indialantic"/>
    <m/>
    <m/>
    <m/>
    <n v="0"/>
    <n v="1"/>
    <n v="1.31219609355258"/>
    <n v="0.19284394748657999"/>
    <n v="528.125317248285"/>
    <m/>
    <n v="-1"/>
    <n v="-1"/>
    <n v="-1"/>
    <n v="-1"/>
    <n v="0"/>
    <m/>
    <m/>
    <s v="North IRL B"/>
    <n v="-1"/>
    <m/>
    <m/>
    <n v="580"/>
    <x v="1"/>
    <m/>
    <x v="0"/>
    <n v="132.71029999999999"/>
    <n v="95.795295715908097"/>
    <n v="554.76009952407401"/>
    <n v="0.42832548030000001"/>
  </r>
  <r>
    <n v="550000"/>
    <n v="890000"/>
    <n v="890000"/>
    <x v="1"/>
    <x v="1"/>
    <s v="IR8-11"/>
    <s v="62-304.520 (6), F.A.C."/>
    <n v="0.36"/>
    <n v="0.48"/>
    <s v="Town of Indialantic"/>
    <n v="0.27373114553328998"/>
    <n v="3860.0828650082499"/>
    <n v="9.5896964663599604"/>
    <n v="1.40928788463986"/>
    <n v="2.6249985990533098"/>
    <n v="0.38576598704866"/>
    <n v="1056.6249044921501"/>
    <n v="1200"/>
    <s v="Residential, Medium Density-Two-five dwellingunits per acre"/>
    <n v="1200"/>
    <s v="Town of Indialantic              Brevard County"/>
    <s v="Town of Indialantic"/>
    <m/>
    <m/>
    <m/>
    <n v="0"/>
    <n v="1"/>
    <n v="2.6249985990533098"/>
    <n v="0.38576598704866"/>
    <n v="1056.6249044921501"/>
    <m/>
    <n v="-1"/>
    <n v="-1"/>
    <n v="-1"/>
    <n v="-1"/>
    <n v="0"/>
    <m/>
    <m/>
    <s v="North IRL B"/>
    <n v="-1"/>
    <m/>
    <m/>
    <n v="580"/>
    <x v="1"/>
    <m/>
    <x v="0"/>
    <n v="132.71029999999999"/>
    <n v="203.78666695849"/>
    <n v="1107.75064431232"/>
    <n v="0.85695450490000002"/>
  </r>
  <r>
    <n v="550000"/>
    <n v="890000"/>
    <n v="890000"/>
    <x v="1"/>
    <x v="1"/>
    <s v="IR8-11"/>
    <s v="62-304.520 (6), F.A.C."/>
    <n v="0.36"/>
    <n v="0.48"/>
    <s v="Town of Indialantic"/>
    <n v="9.443258761362E-2"/>
    <n v="3860.0828650082499"/>
    <n v="9.5896964663599604"/>
    <n v="1.40928788463986"/>
    <n v="0.90557985174761002"/>
    <n v="0.13308270163906999"/>
    <n v="364.51761334574798"/>
    <n v="1210"/>
    <s v="Fixed Single Family Units"/>
    <n v="1210"/>
    <s v="Town of Indialantic              Brevard County"/>
    <s v="Town of Indialantic"/>
    <m/>
    <m/>
    <m/>
    <n v="0"/>
    <n v="1"/>
    <n v="0.90557985174761002"/>
    <n v="0.13308270163906999"/>
    <n v="364.51761334574599"/>
    <m/>
    <n v="-1"/>
    <n v="-1"/>
    <n v="-1"/>
    <n v="-1"/>
    <n v="0"/>
    <m/>
    <m/>
    <s v="North IRL B"/>
    <n v="-1"/>
    <m/>
    <m/>
    <n v="580"/>
    <x v="1"/>
    <m/>
    <x v="0"/>
    <n v="132.71029999999999"/>
    <n v="80.056475172796596"/>
    <n v="382.15512366805098"/>
    <n v="0.29563472289999998"/>
  </r>
  <r>
    <n v="550000"/>
    <n v="890000"/>
    <n v="890000"/>
    <x v="1"/>
    <x v="1"/>
    <s v="IR8-11"/>
    <s v="62-304.520 (6), F.A.C."/>
    <n v="0.36"/>
    <n v="0.48"/>
    <s v="Town of Indialantic"/>
    <n v="9.9198431142609997E-2"/>
    <n v="3860.0828650082499"/>
    <n v="9.5896964663599604"/>
    <n v="1.40928788463986"/>
    <n v="0.95128284459673995"/>
    <n v="0.13979914718455999"/>
    <n v="382.91416428929301"/>
    <n v="1210"/>
    <s v="Fixed Single Family Units"/>
    <n v="1210"/>
    <s v="Town of Indialantic              Brevard County"/>
    <s v="Town of Indialantic"/>
    <m/>
    <m/>
    <m/>
    <n v="0"/>
    <n v="1"/>
    <n v="0.95128284459673995"/>
    <n v="0.13979914718455999"/>
    <n v="382.91416428929199"/>
    <m/>
    <n v="-1"/>
    <n v="-1"/>
    <n v="-1"/>
    <n v="-1"/>
    <n v="0"/>
    <m/>
    <m/>
    <s v="North IRL B"/>
    <n v="-1"/>
    <m/>
    <m/>
    <n v="580"/>
    <x v="1"/>
    <m/>
    <x v="0"/>
    <n v="132.71029999999999"/>
    <n v="83.758301212120102"/>
    <n v="401.44180816147798"/>
    <n v="0.31055487780000002"/>
  </r>
  <r>
    <n v="550000"/>
    <n v="890000"/>
    <n v="890000"/>
    <x v="1"/>
    <x v="1"/>
    <s v="IR8-11"/>
    <s v="62-304.520 (6), F.A.C."/>
    <n v="0.36"/>
    <n v="0.48"/>
    <s v="Town of Indialantic"/>
    <n v="0.15040128937837999"/>
    <n v="3860.0828650082499"/>
    <n v="9.5896964663599604"/>
    <n v="1.40928788463986"/>
    <n v="1.4423027132878401"/>
    <n v="0.21195871495516"/>
    <n v="580.56144000463496"/>
    <n v="1210"/>
    <s v="Fixed Single Family Units"/>
    <n v="1210"/>
    <s v="Town of Indialantic              Brevard County"/>
    <s v="Town of Indialantic"/>
    <m/>
    <m/>
    <m/>
    <n v="0"/>
    <n v="1"/>
    <n v="1.4423027132878401"/>
    <n v="0.21195871495516"/>
    <n v="580.56144000463496"/>
    <m/>
    <n v="-1"/>
    <n v="-1"/>
    <n v="-1"/>
    <n v="-1"/>
    <n v="0"/>
    <m/>
    <m/>
    <s v="North IRL B"/>
    <n v="-1"/>
    <m/>
    <m/>
    <n v="580"/>
    <x v="1"/>
    <m/>
    <x v="0"/>
    <n v="132.71029999999999"/>
    <n v="117.053471198377"/>
    <n v="608.65242385814304"/>
    <n v="0.47085274939999999"/>
  </r>
  <r>
    <n v="550000"/>
    <n v="890000"/>
    <n v="890000"/>
    <x v="1"/>
    <x v="1"/>
    <s v="IR8-11"/>
    <s v="62-304.520 (6), F.A.C."/>
    <n v="0.36"/>
    <n v="0.48"/>
    <s v="Town of Indialantic"/>
    <n v="4.0476675257549999E-2"/>
    <n v="3853.67543569186"/>
    <n v="9.5747508243389401"/>
    <n v="1.40712464922532"/>
    <n v="0.38755407978873002"/>
    <n v="5.6955727473579999E-2"/>
    <n v="155.9839691585"/>
    <n v="1200"/>
    <s v="Residential, Medium Density-Two-five dwellingunits per acre"/>
    <n v="1200"/>
    <s v="Town of Indialantic              Brevard County"/>
    <s v="Town of Indialantic"/>
    <m/>
    <m/>
    <m/>
    <n v="0"/>
    <n v="1"/>
    <n v="0.38755407978873002"/>
    <n v="5.6955727473579999E-2"/>
    <n v="155.983969158501"/>
    <m/>
    <n v="-1"/>
    <n v="-1"/>
    <n v="-1"/>
    <n v="-1"/>
    <n v="0"/>
    <m/>
    <m/>
    <s v="North IRL B"/>
    <n v="-1"/>
    <m/>
    <m/>
    <n v="580"/>
    <x v="1"/>
    <m/>
    <x v="0"/>
    <n v="132.71029999999999"/>
    <n v="72.757927141583806"/>
    <n v="163.80329322341899"/>
    <n v="0.12650767979999999"/>
  </r>
  <r>
    <n v="550000"/>
    <n v="890000"/>
    <n v="890000"/>
    <x v="1"/>
    <x v="1"/>
    <s v="IR8-11"/>
    <s v="62-304.520 (6), F.A.C."/>
    <n v="0.36"/>
    <n v="0.48"/>
    <s v="Town of Indialantic"/>
    <n v="7.3931112134150004E-2"/>
    <n v="3853.67543569186"/>
    <n v="9.5747508243389401"/>
    <n v="1.40712464922532"/>
    <n v="0.70787197685078995"/>
    <n v="0.10403029022861"/>
    <n v="284.90651076477297"/>
    <n v="1210"/>
    <s v="Fixed Single Family Units"/>
    <n v="1210"/>
    <s v="Town of Indialantic              Brevard County"/>
    <s v="Town of Indialantic"/>
    <m/>
    <m/>
    <m/>
    <n v="0"/>
    <n v="1"/>
    <n v="0.70787197685078995"/>
    <n v="0.10403029022861"/>
    <n v="284.90651076477297"/>
    <m/>
    <n v="-1"/>
    <n v="-1"/>
    <n v="-1"/>
    <n v="-1"/>
    <n v="0"/>
    <m/>
    <m/>
    <s v="North IRL B"/>
    <n v="-1"/>
    <m/>
    <m/>
    <n v="580"/>
    <x v="1"/>
    <m/>
    <x v="0"/>
    <n v="132.71029999999999"/>
    <n v="78.107671402250105"/>
    <n v="299.18859595527903"/>
    <n v="0.2310677297"/>
  </r>
  <r>
    <n v="550000"/>
    <n v="890000"/>
    <n v="890000"/>
    <x v="1"/>
    <x v="1"/>
    <s v="IR8-11"/>
    <s v="62-304.520 (6), F.A.C."/>
    <n v="0.36"/>
    <n v="0.48"/>
    <s v="Town of Indialantic"/>
    <n v="1.13297894692E-2"/>
    <n v="3853.67543569186"/>
    <n v="9.5747508243389401"/>
    <n v="1.40712464922532"/>
    <n v="0.10847991105988"/>
    <n v="1.594242603265E-2"/>
    <n v="43.661331369047097"/>
    <n v="1210"/>
    <s v="Fixed Single Family Units"/>
    <n v="1210"/>
    <s v="Town of Indialantic              Brevard County"/>
    <s v="Town of Indialantic"/>
    <m/>
    <m/>
    <m/>
    <n v="0"/>
    <n v="1"/>
    <n v="0.10847991105988"/>
    <n v="1.594242603265E-2"/>
    <n v="43.6613313690467"/>
    <m/>
    <n v="-1"/>
    <n v="-1"/>
    <n v="-1"/>
    <n v="-1"/>
    <n v="0"/>
    <m/>
    <m/>
    <s v="North IRL B"/>
    <n v="-1"/>
    <m/>
    <m/>
    <n v="580"/>
    <x v="1"/>
    <m/>
    <x v="0"/>
    <n v="132.71029999999999"/>
    <n v="38.439801301279502"/>
    <n v="45.850031277903703"/>
    <n v="3.5410649900000001E-2"/>
  </r>
  <r>
    <n v="550000"/>
    <n v="890000"/>
    <n v="890000"/>
    <x v="1"/>
    <x v="1"/>
    <s v="IR8-11"/>
    <s v="62-304.520 (6), F.A.C."/>
    <n v="0.36"/>
    <n v="0.48"/>
    <s v="Town of Indialantic"/>
    <n v="0.15401209418949999"/>
    <n v="3853.67543569186"/>
    <n v="9.5747508243389401"/>
    <n v="1.40712464922532"/>
    <n v="1.4746274257991401"/>
    <n v="0.21671421401286001"/>
    <n v="593.51262417756004"/>
    <n v="1210"/>
    <s v="Fixed Single Family Units"/>
    <n v="1210"/>
    <s v="Town of Indialantic              Brevard County"/>
    <s v="Town of Indialantic"/>
    <m/>
    <m/>
    <m/>
    <n v="0"/>
    <n v="1"/>
    <n v="1.4746274257991401"/>
    <n v="0.21671421401286001"/>
    <n v="593.51262417756004"/>
    <m/>
    <n v="-1"/>
    <n v="-1"/>
    <n v="-1"/>
    <n v="-1"/>
    <n v="0"/>
    <m/>
    <m/>
    <s v="North IRL B"/>
    <n v="-1"/>
    <m/>
    <m/>
    <n v="580"/>
    <x v="1"/>
    <m/>
    <x v="0"/>
    <n v="132.71029999999999"/>
    <n v="109.966454763906"/>
    <n v="623.264832498077"/>
    <n v="0.48135654839999997"/>
  </r>
  <r>
    <n v="550000"/>
    <n v="890000"/>
    <n v="890000"/>
    <x v="1"/>
    <x v="1"/>
    <s v="IR8-11"/>
    <s v="62-304.520 (6), F.A.C."/>
    <n v="0.36"/>
    <n v="0.48"/>
    <s v="Town of Indialantic"/>
    <n v="2.5858599507000001E-4"/>
    <n v="3853.67543569186"/>
    <n v="9.5747508243389401"/>
    <n v="1.40712464922532"/>
    <n v="2.4758964694700002E-3"/>
    <n v="3.6386272760999998E-4"/>
    <n v="0.99650649722289997"/>
    <n v="1210"/>
    <s v="Fixed Single Family Units"/>
    <n v="1210"/>
    <s v="Town of Indialantic              Brevard County"/>
    <s v="Town of Indialantic"/>
    <m/>
    <m/>
    <m/>
    <n v="0"/>
    <n v="1"/>
    <n v="2.4758964694700002E-3"/>
    <n v="3.6386272760999998E-4"/>
    <n v="0.99650649722365003"/>
    <m/>
    <n v="-1"/>
    <n v="-1"/>
    <n v="-1"/>
    <n v="-1"/>
    <n v="0"/>
    <m/>
    <m/>
    <s v="North IRL B"/>
    <n v="-1"/>
    <m/>
    <m/>
    <n v="580"/>
    <x v="1"/>
    <m/>
    <x v="0"/>
    <n v="132.71029999999999"/>
    <n v="6.0280522912746601"/>
    <n v="1.0464603949005999"/>
    <n v="8.0819669999999998E-4"/>
  </r>
  <r>
    <n v="550000"/>
    <n v="890000"/>
    <n v="890000"/>
    <x v="1"/>
    <x v="1"/>
    <s v="IR8-11"/>
    <s v="62-304.520 (6), F.A.C."/>
    <n v="0.36"/>
    <n v="0.48"/>
    <s v="Town of Indialantic"/>
    <n v="0.28284765033728998"/>
    <n v="3853.67543569186"/>
    <n v="9.5747508243389401"/>
    <n v="1.40712464922532"/>
    <n v="2.70819577322938"/>
    <n v="0.39800190076507003"/>
    <n v="1090.0030421480001"/>
    <n v="1210"/>
    <s v="Fixed Single Family Units"/>
    <n v="1210"/>
    <s v="Town of Indialantic              Brevard County"/>
    <s v="Town of Indialantic"/>
    <m/>
    <m/>
    <m/>
    <n v="0"/>
    <n v="1"/>
    <n v="2.70819577322938"/>
    <n v="0.39800190076507003"/>
    <n v="1090.0030421480001"/>
    <m/>
    <n v="-1"/>
    <n v="-1"/>
    <n v="-1"/>
    <n v="-1"/>
    <n v="0"/>
    <m/>
    <m/>
    <s v="North IRL B"/>
    <n v="-1"/>
    <m/>
    <m/>
    <n v="580"/>
    <x v="1"/>
    <m/>
    <x v="0"/>
    <n v="132.71029999999999"/>
    <n v="134.90328923656099"/>
    <n v="1144.64383032824"/>
    <n v="0.88402517609999998"/>
  </r>
  <r>
    <n v="550000"/>
    <n v="890000"/>
    <n v="890000"/>
    <x v="1"/>
    <x v="1"/>
    <s v="IR8-11"/>
    <s v="62-304.520 (6), F.A.C."/>
    <n v="0.36"/>
    <n v="0.48"/>
    <s v="Town of Indialantic"/>
    <n v="5.490754619306E-2"/>
    <n v="3853.67543569186"/>
    <n v="9.5747508243389401"/>
    <n v="1.40712464922532"/>
    <n v="0.52572607317450004"/>
    <n v="7.7261761676739996E-2"/>
    <n v="211.595861998342"/>
    <n v="1210"/>
    <s v="Fixed Single Family Units"/>
    <n v="1210"/>
    <s v="Town of Indialantic              Brevard County"/>
    <s v="Town of Indialantic"/>
    <m/>
    <m/>
    <m/>
    <n v="0"/>
    <n v="1"/>
    <n v="0.52572607317450004"/>
    <n v="7.7261761676739996E-2"/>
    <n v="211.595861998342"/>
    <m/>
    <n v="-1"/>
    <n v="-1"/>
    <n v="-1"/>
    <n v="-1"/>
    <n v="0"/>
    <m/>
    <m/>
    <s v="North IRL B"/>
    <n v="-1"/>
    <m/>
    <m/>
    <n v="580"/>
    <x v="1"/>
    <m/>
    <x v="0"/>
    <n v="132.71029999999999"/>
    <n v="83.605491199707799"/>
    <n v="222.20295594964199"/>
    <n v="0.17161059370000001"/>
  </r>
  <r>
    <n v="550000"/>
    <n v="890000"/>
    <n v="890000"/>
    <x v="1"/>
    <x v="1"/>
    <s v="IR8-11"/>
    <s v="62-304.520 (6), F.A.C."/>
    <n v="0.36"/>
    <n v="0.48"/>
    <s v="Town of Indialantic"/>
    <n v="8.0285593057420002E-2"/>
    <n v="3850.6255307596998"/>
    <n v="9.5675464969183395"/>
    <n v="1.4060786153817699"/>
    <n v="0.7681361446096"/>
    <n v="0.11288785552129001"/>
    <n v="309.14975437911602"/>
    <n v="1200"/>
    <s v="Residential, Medium Density-Two-five dwellingunits per acre"/>
    <n v="1200"/>
    <s v="Town of Indialantic              Brevard County"/>
    <s v="Town of Indialantic"/>
    <m/>
    <m/>
    <m/>
    <n v="0"/>
    <n v="1"/>
    <n v="0.7681361446096"/>
    <n v="0.11288785552129001"/>
    <n v="309.14975437911397"/>
    <m/>
    <n v="-1"/>
    <n v="-1"/>
    <n v="-1"/>
    <n v="-1"/>
    <n v="0"/>
    <m/>
    <m/>
    <s v="North IRL B"/>
    <n v="-1"/>
    <m/>
    <m/>
    <n v="580"/>
    <x v="1"/>
    <m/>
    <x v="0"/>
    <n v="132.71029999999999"/>
    <n v="101.333660321106"/>
    <n v="324.90426789064298"/>
    <n v="0.25072972780000002"/>
  </r>
  <r>
    <n v="550000"/>
    <n v="890000"/>
    <n v="890000"/>
    <x v="1"/>
    <x v="1"/>
    <s v="IR8-11"/>
    <s v="62-304.520 (6), F.A.C."/>
    <n v="0.36"/>
    <n v="0.48"/>
    <s v="Town of Indialantic"/>
    <n v="3.8866264600560002E-2"/>
    <n v="3850.6255307596998"/>
    <n v="9.5675464969183395"/>
    <n v="1.4060786153817699"/>
    <n v="0.37185479372741997"/>
    <n v="5.4649023514619997E-2"/>
    <n v="149.65943075619401"/>
    <n v="1210"/>
    <s v="Fixed Single Family Units"/>
    <n v="1210"/>
    <s v="Town of Indialantic              Brevard County"/>
    <s v="Town of Indialantic"/>
    <m/>
    <m/>
    <m/>
    <n v="0"/>
    <n v="1"/>
    <n v="0.37185479372741997"/>
    <n v="5.4649023514619997E-2"/>
    <n v="149.65943075619401"/>
    <m/>
    <n v="-1"/>
    <n v="-1"/>
    <n v="-1"/>
    <n v="-1"/>
    <n v="0"/>
    <m/>
    <m/>
    <s v="North IRL B"/>
    <n v="-1"/>
    <m/>
    <m/>
    <n v="580"/>
    <x v="1"/>
    <m/>
    <x v="0"/>
    <n v="132.71029999999999"/>
    <n v="55.271781155618903"/>
    <n v="157.28619251349099"/>
    <n v="0.1213782893"/>
  </r>
  <r>
    <n v="550000"/>
    <n v="890000"/>
    <n v="890000"/>
    <x v="1"/>
    <x v="1"/>
    <s v="IR8-11"/>
    <s v="62-304.520 (6), F.A.C."/>
    <n v="0.36"/>
    <n v="0.48"/>
    <s v="Town of Indialantic"/>
    <n v="1.46267250569E-3"/>
    <n v="3850.6255307596998"/>
    <n v="9.5675464969183395"/>
    <n v="1.4060786153817699"/>
    <n v="1.3994187208029999E-2"/>
    <n v="2.0566325315600001E-3"/>
    <n v="5.6322040935809898"/>
    <n v="1210"/>
    <s v="Fixed Single Family Units"/>
    <n v="1210"/>
    <s v="Town of Indialantic              Brevard County"/>
    <s v="Town of Indialantic"/>
    <m/>
    <m/>
    <m/>
    <n v="0"/>
    <n v="1"/>
    <n v="1.3994187208029999E-2"/>
    <n v="2.0566325315600001E-3"/>
    <n v="5.6322040935827999"/>
    <m/>
    <n v="-1"/>
    <n v="-1"/>
    <n v="-1"/>
    <n v="-1"/>
    <n v="0"/>
    <m/>
    <m/>
    <s v="North IRL B"/>
    <n v="-1"/>
    <m/>
    <m/>
    <n v="580"/>
    <x v="1"/>
    <m/>
    <x v="0"/>
    <n v="132.71029999999999"/>
    <n v="14.625082701850801"/>
    <n v="5.9192256235537704"/>
    <n v="4.5678864999999999E-3"/>
  </r>
  <r>
    <n v="550000"/>
    <n v="890000"/>
    <n v="890000"/>
    <x v="1"/>
    <x v="1"/>
    <s v="IR8-11"/>
    <s v="62-304.520 (6), F.A.C."/>
    <n v="0.36"/>
    <n v="0.48"/>
    <s v="Town of Indialantic"/>
    <n v="1.3782786806799999E-3"/>
    <n v="3850.6255307596998"/>
    <n v="9.5675464969183395"/>
    <n v="1.4060786153817699"/>
    <n v="1.318674536311E-2"/>
    <n v="1.93796817894E-3"/>
    <n v="5.3072350763282099"/>
    <n v="1210"/>
    <s v="Fixed Single Family Units"/>
    <n v="1210"/>
    <s v="Town of Indialantic              Brevard County"/>
    <s v="Town of Indialantic"/>
    <m/>
    <m/>
    <m/>
    <n v="0"/>
    <n v="1"/>
    <n v="1.318674536311E-2"/>
    <n v="1.93796817894E-3"/>
    <n v="5.30723507633006"/>
    <m/>
    <n v="-1"/>
    <n v="-1"/>
    <n v="-1"/>
    <n v="-1"/>
    <n v="0"/>
    <m/>
    <m/>
    <s v="North IRL B"/>
    <n v="-1"/>
    <m/>
    <m/>
    <n v="580"/>
    <x v="1"/>
    <m/>
    <x v="0"/>
    <n v="132.71029999999999"/>
    <n v="13.987031038292001"/>
    <n v="5.5776959307688099"/>
    <n v="4.3043268999999997E-3"/>
  </r>
  <r>
    <n v="550000"/>
    <n v="890000"/>
    <n v="890000"/>
    <x v="1"/>
    <x v="1"/>
    <s v="IR8-11"/>
    <s v="62-304.520 (6), F.A.C."/>
    <n v="0.36"/>
    <n v="0.48"/>
    <s v="Town of Indialantic"/>
    <n v="0.25145373644924002"/>
    <n v="3850.6255307596998"/>
    <n v="9.5675464969183395"/>
    <n v="1.4060786153817699"/>
    <n v="2.4057953153019902"/>
    <n v="0.35356372157912003"/>
    <n v="968.25417737638202"/>
    <n v="1210"/>
    <s v="Fixed Single Family Units"/>
    <n v="1210"/>
    <s v="Town of Indialantic              Brevard County"/>
    <s v="Town of Indialantic"/>
    <m/>
    <m/>
    <m/>
    <n v="0"/>
    <n v="1"/>
    <n v="2.4057953153019902"/>
    <n v="0.35356372157912003"/>
    <n v="968.25417737638202"/>
    <m/>
    <n v="-1"/>
    <n v="-1"/>
    <n v="-1"/>
    <n v="-1"/>
    <n v="0"/>
    <m/>
    <m/>
    <s v="North IRL B"/>
    <n v="-1"/>
    <m/>
    <m/>
    <n v="580"/>
    <x v="1"/>
    <m/>
    <x v="0"/>
    <n v="132.71029999999999"/>
    <n v="128.17534552933199"/>
    <n v="1017.5971682861"/>
    <n v="0.78528319329999996"/>
  </r>
  <r>
    <n v="550000"/>
    <n v="890000"/>
    <n v="890000"/>
    <x v="1"/>
    <x v="1"/>
    <s v="IR8-11"/>
    <s v="62-304.520 (6), F.A.C."/>
    <n v="0.36"/>
    <n v="0.48"/>
    <s v="Town of Indialantic"/>
    <n v="0.23551502597495999"/>
    <n v="3850.6255307596998"/>
    <n v="9.5675464969183395"/>
    <n v="1.4060786153817699"/>
    <n v="2.2533009617384301"/>
    <n v="0.33115264162447999"/>
    <n v="906.88017189674702"/>
    <n v="1210"/>
    <s v="Fixed Single Family Units"/>
    <n v="1210"/>
    <s v="Town of Indialantic              Brevard County"/>
    <s v="Town of Indialantic"/>
    <m/>
    <m/>
    <m/>
    <n v="0"/>
    <n v="1"/>
    <n v="2.2533009617384301"/>
    <n v="0.33115264162447999"/>
    <n v="906.88017189674702"/>
    <m/>
    <n v="-1"/>
    <n v="-1"/>
    <n v="-1"/>
    <n v="-1"/>
    <n v="0"/>
    <m/>
    <m/>
    <s v="North IRL B"/>
    <n v="-1"/>
    <m/>
    <m/>
    <n v="580"/>
    <x v="1"/>
    <m/>
    <x v="0"/>
    <n v="132.71029999999999"/>
    <n v="123.06060989368"/>
    <n v="953.09549543850096"/>
    <n v="0.73550703319999999"/>
  </r>
  <r>
    <n v="550000"/>
    <n v="890000"/>
    <n v="890000"/>
    <x v="1"/>
    <x v="1"/>
    <s v="IR8-11"/>
    <s v="62-304.520 (6), F.A.C."/>
    <n v="0.36"/>
    <n v="0.48"/>
    <s v="Town of Indialantic"/>
    <n v="8.8018822612499995E-3"/>
    <n v="3850.6255307596998"/>
    <n v="9.5675464969183395"/>
    <n v="1.4060786153817699"/>
    <n v="8.4212417794909997E-2"/>
    <n v="1.237613842265E-2"/>
    <n v="33.892752553910199"/>
    <n v="1210"/>
    <s v="Fixed Single Family Units"/>
    <n v="1210"/>
    <s v="Town of Indialantic              Brevard County"/>
    <s v="Town of Indialantic"/>
    <m/>
    <m/>
    <m/>
    <n v="0"/>
    <n v="1"/>
    <n v="8.4212417794909997E-2"/>
    <n v="1.237613842265E-2"/>
    <n v="33.892752553909901"/>
    <m/>
    <n v="-1"/>
    <n v="-1"/>
    <n v="-1"/>
    <n v="-1"/>
    <n v="0"/>
    <m/>
    <m/>
    <s v="North IRL B"/>
    <n v="-1"/>
    <m/>
    <m/>
    <n v="580"/>
    <x v="1"/>
    <m/>
    <x v="0"/>
    <n v="132.71029999999999"/>
    <n v="34.0295089812643"/>
    <n v="35.619953758147801"/>
    <n v="2.7488039400000001E-2"/>
  </r>
  <r>
    <n v="550000"/>
    <n v="890000"/>
    <n v="890000"/>
    <x v="1"/>
    <x v="1"/>
    <s v="IR8-11"/>
    <s v="62-304.520 (6), F.A.C."/>
    <n v="0.36"/>
    <n v="0.48"/>
    <s v="Town of Indialantic"/>
    <n v="4.5134897770000002E-4"/>
    <n v="3897.8732646564899"/>
    <n v="11.090653479715399"/>
    <n v="1.62541768403405"/>
    <n v="5.0057551101199997E-3"/>
    <n v="7.3363061001999999E-4"/>
    <n v="1.7593011132185601"/>
    <n v="1400"/>
    <s v="Commercial and Services"/>
    <n v="1400"/>
    <s v="Town of Indialantic              Brevard County"/>
    <s v="Town of Indialantic"/>
    <m/>
    <m/>
    <m/>
    <n v="0"/>
    <n v="1"/>
    <n v="5.0057551101199997E-3"/>
    <n v="7.3363061001999999E-4"/>
    <n v="1.7593011132187799"/>
    <m/>
    <n v="-1"/>
    <n v="-1"/>
    <n v="-1"/>
    <n v="-1"/>
    <n v="0"/>
    <m/>
    <m/>
    <s v="North IRL B"/>
    <n v="-1"/>
    <m/>
    <m/>
    <n v="580"/>
    <x v="1"/>
    <m/>
    <x v="0"/>
    <n v="132.71029999999999"/>
    <n v="7.7570008933805203"/>
    <n v="1.82654450916128"/>
    <n v="1.4268460000000001E-3"/>
  </r>
  <r>
    <n v="550000"/>
    <n v="890000"/>
    <n v="890000"/>
    <x v="1"/>
    <x v="1"/>
    <s v="IR8-11"/>
    <s v="62-304.520 (6), F.A.C."/>
    <n v="0.36"/>
    <n v="0.48"/>
    <s v="Town of Indialantic"/>
    <n v="1.515157789122E-2"/>
    <n v="3897.8732646564899"/>
    <n v="11.090653479715399"/>
    <n v="1.62541768403405"/>
    <n v="0.16804090006246"/>
    <n v="2.4627642645410001E-2"/>
    <n v="59.058930379554702"/>
    <n v="1200"/>
    <s v="Residential, Medium Density-Two-five dwellingunits per acre"/>
    <n v="1200"/>
    <s v="Town of Indialantic              Brevard County"/>
    <s v="Town of Indialantic"/>
    <m/>
    <m/>
    <m/>
    <n v="0"/>
    <n v="1"/>
    <n v="0.16804090006246"/>
    <n v="2.4627642645410001E-2"/>
    <n v="59.058930379553502"/>
    <m/>
    <n v="-1"/>
    <n v="-1"/>
    <n v="-1"/>
    <n v="-1"/>
    <n v="0"/>
    <m/>
    <m/>
    <s v="North IRL B"/>
    <n v="-1"/>
    <m/>
    <m/>
    <n v="580"/>
    <x v="1"/>
    <m/>
    <x v="0"/>
    <n v="132.71029999999999"/>
    <n v="64.388686719086195"/>
    <n v="61.316260298584197"/>
    <n v="4.7898564800000001E-2"/>
  </r>
  <r>
    <n v="550000"/>
    <n v="890000"/>
    <n v="890000"/>
    <x v="1"/>
    <x v="1"/>
    <s v="IR8-11"/>
    <s v="62-304.520 (6), F.A.C."/>
    <n v="0.36"/>
    <n v="0.48"/>
    <s v="Town of Indialantic"/>
    <n v="3.4976907523799998E-2"/>
    <n v="3897.8732646564899"/>
    <n v="11.090653479715399"/>
    <n v="1.62541768403405"/>
    <n v="0.38791676113856"/>
    <n v="5.6852084022010002E-2"/>
    <n v="136.335552717398"/>
    <n v="1430"/>
    <s v="Professional Services"/>
    <n v="1430"/>
    <s v="Town of Indialantic              Brevard County"/>
    <s v="Town of Indialantic"/>
    <m/>
    <m/>
    <m/>
    <n v="0"/>
    <n v="1"/>
    <n v="0.38791676113856"/>
    <n v="5.6852084022010002E-2"/>
    <n v="136.335552717398"/>
    <m/>
    <n v="-1"/>
    <n v="-1"/>
    <n v="-1"/>
    <n v="-1"/>
    <n v="0"/>
    <m/>
    <m/>
    <s v="North IRL B"/>
    <n v="-1"/>
    <m/>
    <m/>
    <n v="580"/>
    <x v="1"/>
    <m/>
    <x v="0"/>
    <n v="132.71029999999999"/>
    <n v="52.469962043772803"/>
    <n v="141.54652284839699"/>
    <n v="0.1105722244"/>
  </r>
  <r>
    <n v="550000"/>
    <n v="890000"/>
    <n v="890000"/>
    <x v="1"/>
    <x v="1"/>
    <s v="IR8-11"/>
    <s v="62-304.520 (6), F.A.C."/>
    <n v="0.36"/>
    <n v="0.48"/>
    <s v="Town of Indialantic"/>
    <n v="0.15665311810424001"/>
    <n v="3897.8732646564899"/>
    <n v="11.090653479715399"/>
    <n v="1.62541768403405"/>
    <n v="1.73738544941114"/>
    <n v="0.25462674842571997"/>
    <n v="610.61400088362495"/>
    <n v="1210"/>
    <s v="Fixed Single Family Units"/>
    <n v="1210"/>
    <s v="Town of Indialantic              Brevard County"/>
    <s v="Town of Indialantic"/>
    <m/>
    <m/>
    <m/>
    <n v="0"/>
    <n v="1"/>
    <n v="1.73738544941114"/>
    <n v="0.25462674842571997"/>
    <n v="610.61400088362495"/>
    <m/>
    <n v="-1"/>
    <n v="-1"/>
    <n v="-1"/>
    <n v="-1"/>
    <n v="0"/>
    <m/>
    <m/>
    <s v="North IRL B"/>
    <n v="-1"/>
    <m/>
    <m/>
    <n v="580"/>
    <x v="1"/>
    <m/>
    <x v="0"/>
    <n v="132.71029999999999"/>
    <n v="102.994392835282"/>
    <n v="633.95267708915901"/>
    <n v="0.49522627809999997"/>
  </r>
  <r>
    <n v="550000"/>
    <n v="890000"/>
    <n v="890000"/>
    <x v="1"/>
    <x v="1"/>
    <s v="IR8-11"/>
    <s v="62-304.520 (6), F.A.C."/>
    <n v="0.36"/>
    <n v="0.48"/>
    <s v="Town of Indialantic"/>
    <n v="2.641538601181E-2"/>
    <n v="3897.8732646564899"/>
    <n v="11.090653479715399"/>
    <n v="1.62541768403405"/>
    <n v="0.29296389278989998"/>
    <n v="4.2936035554179998E-2"/>
    <n v="102.963826911015"/>
    <n v="1210"/>
    <s v="Fixed Single Family Units"/>
    <n v="1210"/>
    <s v="Town of Indialantic              Brevard County"/>
    <s v="Town of Indialantic"/>
    <m/>
    <m/>
    <m/>
    <n v="0"/>
    <n v="1"/>
    <n v="0.29296389278989998"/>
    <n v="4.2936035554179998E-2"/>
    <n v="102.963826911015"/>
    <m/>
    <n v="-1"/>
    <n v="-1"/>
    <n v="-1"/>
    <n v="-1"/>
    <n v="0"/>
    <m/>
    <m/>
    <s v="North IRL B"/>
    <n v="-1"/>
    <m/>
    <m/>
    <n v="580"/>
    <x v="1"/>
    <m/>
    <x v="0"/>
    <n v="132.71029999999999"/>
    <n v="46.601293988630196"/>
    <n v="106.89927453206801"/>
    <n v="8.3506753399999994E-2"/>
  </r>
  <r>
    <n v="550000"/>
    <n v="890000"/>
    <n v="890000"/>
    <x v="1"/>
    <x v="1"/>
    <s v="IR8-11"/>
    <s v="62-304.520 (6), F.A.C."/>
    <n v="0.36"/>
    <n v="0.48"/>
    <s v="Town of Indialantic"/>
    <n v="0.27272294425947002"/>
    <n v="3897.8732646564899"/>
    <n v="11.090653479715399"/>
    <n v="1.62541768403405"/>
    <n v="3.0246756707496001"/>
    <n v="0.44328869644118002"/>
    <n v="1063.03947308741"/>
    <n v="1430"/>
    <s v="Professional Services"/>
    <n v="1430"/>
    <s v="Town of Indialantic              Brevard County"/>
    <s v="Town of Indialantic"/>
    <m/>
    <m/>
    <m/>
    <n v="0"/>
    <n v="1"/>
    <n v="3.0246756707496001"/>
    <n v="0.44328869644118002"/>
    <n v="1063.03947308741"/>
    <m/>
    <n v="-1"/>
    <n v="-1"/>
    <n v="-1"/>
    <n v="-1"/>
    <n v="0"/>
    <m/>
    <m/>
    <s v="North IRL B"/>
    <n v="-1"/>
    <m/>
    <m/>
    <n v="580"/>
    <x v="1"/>
    <m/>
    <x v="0"/>
    <n v="132.71029999999999"/>
    <n v="133.24571015599801"/>
    <n v="1103.6705985123001"/>
    <n v="0.86215691250000004"/>
  </r>
  <r>
    <n v="550000"/>
    <n v="890000"/>
    <n v="890000"/>
    <x v="1"/>
    <x v="1"/>
    <s v="IR8-11"/>
    <s v="62-304.520 (6), F.A.C."/>
    <n v="0.36"/>
    <n v="0.48"/>
    <s v="Town of Indialantic"/>
    <n v="5.6174993625199999E-3"/>
    <n v="3897.8732646564899"/>
    <n v="11.090653479715399"/>
    <n v="1.62541768403405"/>
    <n v="6.2301738852260001E-2"/>
    <n v="9.1307828038900002E-3"/>
    <n v="21.896300579403299"/>
    <n v="1430"/>
    <s v="Professional Services"/>
    <n v="1430"/>
    <s v="Town of Indialantic              Brevard County"/>
    <s v="Town of Indialantic"/>
    <m/>
    <m/>
    <m/>
    <n v="0"/>
    <n v="1"/>
    <n v="6.2301738852260001E-2"/>
    <n v="9.1307828038900002E-3"/>
    <n v="21.896300579404102"/>
    <m/>
    <n v="-1"/>
    <n v="-1"/>
    <n v="-1"/>
    <n v="-1"/>
    <n v="0"/>
    <m/>
    <m/>
    <s v="North IRL B"/>
    <n v="-1"/>
    <m/>
    <m/>
    <n v="580"/>
    <x v="1"/>
    <m/>
    <x v="0"/>
    <n v="132.71029999999999"/>
    <n v="28.438703814825899"/>
    <n v="22.733213373054902"/>
    <n v="1.7758556799999999E-2"/>
  </r>
  <r>
    <n v="550000"/>
    <n v="890000"/>
    <n v="890000"/>
    <x v="1"/>
    <x v="1"/>
    <s v="IR8-11"/>
    <s v="62-304.520 (6), F.A.C."/>
    <n v="0.36"/>
    <n v="0.48"/>
    <s v="Town of Indialantic"/>
    <n v="0.10577467169822"/>
    <n v="3897.8732646564899"/>
    <n v="11.090653479715399"/>
    <n v="1.62541768403405"/>
    <n v="1.17311023073562"/>
    <n v="0.17192802190118001"/>
    <n v="412.29626489031398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1.17311023073562"/>
    <n v="0.17192802190118001"/>
    <n v="412.29626489031398"/>
    <m/>
    <n v="-1"/>
    <n v="-1"/>
    <n v="-1"/>
    <n v="-1"/>
    <n v="0"/>
    <m/>
    <m/>
    <s v="North IRL B"/>
    <n v="-1"/>
    <m/>
    <m/>
    <n v="580"/>
    <x v="1"/>
    <m/>
    <x v="0"/>
    <n v="132.71029999999999"/>
    <n v="86.283525035204505"/>
    <n v="428.05490948919697"/>
    <n v="0.33438464309999999"/>
  </r>
  <r>
    <n v="550000"/>
    <n v="890000"/>
    <n v="890000"/>
    <x v="1"/>
    <x v="1"/>
    <s v="IR8-11"/>
    <s v="62-304.520 (6), F.A.C."/>
    <n v="0.36"/>
    <n v="0.48"/>
    <s v="Town of Indialantic"/>
    <n v="0.10731677174235001"/>
    <n v="3860.0828661586402"/>
    <n v="9.5896964692179107"/>
    <n v="1.40928788505986"/>
    <n v="1.02913526706553"/>
    <n v="0.15124022628023001"/>
    <n v="414.251631854126"/>
    <n v="1200"/>
    <s v="Residential, Medium Density-Two-five dwellingunits per acre"/>
    <n v="1200"/>
    <s v="Town of Indialantic              Brevard County"/>
    <s v="Town of Indialantic"/>
    <m/>
    <m/>
    <m/>
    <n v="0"/>
    <n v="1"/>
    <n v="1.02913526706553"/>
    <n v="0.15124022628023001"/>
    <n v="414.251631854126"/>
    <m/>
    <n v="-1"/>
    <n v="-1"/>
    <n v="-1"/>
    <n v="-1"/>
    <n v="0"/>
    <m/>
    <m/>
    <s v="North IRL B"/>
    <n v="-1"/>
    <m/>
    <m/>
    <n v="580"/>
    <x v="1"/>
    <m/>
    <x v="0"/>
    <n v="132.71029999999999"/>
    <n v="119.012249123527"/>
    <n v="434.29556695678701"/>
    <n v="0.33597050429999997"/>
  </r>
  <r>
    <n v="550000"/>
    <n v="890000"/>
    <n v="890000"/>
    <x v="1"/>
    <x v="1"/>
    <s v="IR8-11"/>
    <s v="62-304.520 (6), F.A.C."/>
    <n v="0.36"/>
    <n v="0.48"/>
    <s v="Town of Indialantic"/>
    <n v="2.9392215329639999E-2"/>
    <n v="3860.0828661586402"/>
    <n v="9.5896964692179107"/>
    <n v="1.40928788505986"/>
    <n v="0.28186242356920999"/>
    <n v="4.1422092979139999E-2"/>
    <n v="113.456386792419"/>
    <n v="1210"/>
    <s v="Fixed Single Family Units"/>
    <n v="1210"/>
    <s v="Town of Indialantic              Brevard County"/>
    <s v="Town of Indialantic"/>
    <m/>
    <m/>
    <m/>
    <n v="0"/>
    <n v="1"/>
    <n v="0.28186242356920999"/>
    <n v="4.1422092979139999E-2"/>
    <n v="113.456386792418"/>
    <m/>
    <n v="-1"/>
    <n v="-1"/>
    <n v="-1"/>
    <n v="-1"/>
    <n v="0"/>
    <m/>
    <m/>
    <s v="North IRL B"/>
    <n v="-1"/>
    <m/>
    <m/>
    <n v="580"/>
    <x v="1"/>
    <m/>
    <x v="0"/>
    <n v="132.71029999999999"/>
    <n v="44.289709853690503"/>
    <n v="118.946075375348"/>
    <n v="9.2016534299999994E-2"/>
  </r>
  <r>
    <n v="550000"/>
    <n v="890000"/>
    <n v="890000"/>
    <x v="1"/>
    <x v="1"/>
    <s v="IR8-11"/>
    <s v="62-304.520 (6), F.A.C."/>
    <n v="0.36"/>
    <n v="0.48"/>
    <s v="Town of Indialantic"/>
    <n v="0.26989773448734"/>
    <n v="3860.0828661586402"/>
    <n v="9.5896964692179107"/>
    <n v="1.40928788505986"/>
    <n v="2.5882373514631598"/>
    <n v="0.38036360741810998"/>
    <n v="1041.8276205096199"/>
    <n v="1210"/>
    <s v="Fixed Single Family Units"/>
    <n v="1210"/>
    <s v="Town of Indialantic              Brevard County"/>
    <s v="Town of Indialantic"/>
    <m/>
    <m/>
    <m/>
    <n v="0"/>
    <n v="1"/>
    <n v="2.5882373514631598"/>
    <n v="0.38036360741810998"/>
    <n v="1041.8276205096199"/>
    <m/>
    <n v="-1"/>
    <n v="-1"/>
    <n v="-1"/>
    <n v="-1"/>
    <n v="0"/>
    <m/>
    <m/>
    <s v="North IRL B"/>
    <n v="-1"/>
    <m/>
    <m/>
    <n v="580"/>
    <x v="1"/>
    <m/>
    <x v="0"/>
    <n v="132.71029999999999"/>
    <n v="133.83691873437499"/>
    <n v="1092.2373802013001"/>
    <n v="0.8449534635"/>
  </r>
  <r>
    <n v="550000"/>
    <n v="890000"/>
    <n v="890000"/>
    <x v="1"/>
    <x v="1"/>
    <s v="IR8-11"/>
    <s v="62-304.520 (6), F.A.C."/>
    <n v="0.36"/>
    <n v="0.48"/>
    <s v="Town of Indialantic"/>
    <n v="0.1793207665247"/>
    <n v="3860.0828661586402"/>
    <n v="9.5896964692179107"/>
    <n v="1.40928788505986"/>
    <n v="1.7196317215994099"/>
    <n v="0.25271458380291001"/>
    <n v="692.19301840844798"/>
    <n v="1210"/>
    <s v="Fixed Single Family Units"/>
    <n v="1210"/>
    <s v="Town of Indialantic              Brevard County"/>
    <s v="Town of Indialantic"/>
    <m/>
    <m/>
    <m/>
    <n v="0"/>
    <n v="1"/>
    <n v="1.7196317215994099"/>
    <n v="0.25271458380291001"/>
    <n v="692.19301840844798"/>
    <m/>
    <n v="-1"/>
    <n v="-1"/>
    <n v="-1"/>
    <n v="-1"/>
    <n v="0"/>
    <m/>
    <m/>
    <s v="North IRL B"/>
    <n v="-1"/>
    <m/>
    <m/>
    <n v="580"/>
    <x v="1"/>
    <m/>
    <x v="0"/>
    <n v="132.71029999999999"/>
    <n v="114.786090818955"/>
    <n v="725.68539568019401"/>
    <n v="0.56138930929999997"/>
  </r>
  <r>
    <n v="550000"/>
    <n v="890000"/>
    <n v="890000"/>
    <x v="1"/>
    <x v="1"/>
    <s v="IR8-11"/>
    <s v="62-304.520 (6), F.A.C."/>
    <n v="0.36"/>
    <n v="0.48"/>
    <s v="Town of Indialantic"/>
    <n v="3.1835965307699998E-2"/>
    <n v="3860.0828661586402"/>
    <n v="9.5896964692179107"/>
    <n v="1.40928788505986"/>
    <n v="0.30529724410540998"/>
    <n v="4.4866040217329997E-2"/>
    <n v="122.88946421188101"/>
    <n v="1210"/>
    <s v="Fixed Single Family Units"/>
    <n v="1210"/>
    <s v="Town of Indialantic              Brevard County"/>
    <s v="Town of Indialantic"/>
    <m/>
    <m/>
    <m/>
    <n v="0"/>
    <n v="1"/>
    <n v="0.30529724410540998"/>
    <n v="4.4866040217329997E-2"/>
    <n v="122.889464211882"/>
    <m/>
    <n v="-1"/>
    <n v="-1"/>
    <n v="-1"/>
    <n v="-1"/>
    <n v="0"/>
    <m/>
    <m/>
    <s v="North IRL B"/>
    <n v="-1"/>
    <m/>
    <m/>
    <n v="580"/>
    <x v="1"/>
    <m/>
    <x v="0"/>
    <n v="132.71029999999999"/>
    <n v="64.8188957144489"/>
    <n v="128.83558066877799"/>
    <n v="9.96670432E-2"/>
  </r>
  <r>
    <n v="550000"/>
    <n v="890000"/>
    <n v="890000"/>
    <x v="1"/>
    <x v="1"/>
    <s v="IR8-11"/>
    <s v="62-304.520 (6), F.A.C."/>
    <n v="0.36"/>
    <n v="0.48"/>
    <s v="Town of Indialantic"/>
    <n v="0.43704239953078"/>
    <n v="3864.8748671715598"/>
    <n v="9.6009378300683696"/>
    <n v="1.4109172780822199"/>
    <n v="4.1960169069989197"/>
    <n v="0.61663067275248995"/>
    <n v="1689.1141858348601"/>
    <n v="1200"/>
    <s v="Residential, Medium Density-Two-five dwellingunits per acre"/>
    <n v="1200"/>
    <s v="Town of Indialantic              Brevard County"/>
    <s v="Town of Indialantic"/>
    <m/>
    <m/>
    <m/>
    <n v="0"/>
    <n v="1"/>
    <n v="4.1960169069989197"/>
    <n v="0.61663067275248995"/>
    <n v="1689.1141858348601"/>
    <m/>
    <n v="-1"/>
    <n v="-1"/>
    <n v="-1"/>
    <n v="-1"/>
    <n v="0"/>
    <m/>
    <m/>
    <s v="North IRL B"/>
    <n v="-1"/>
    <m/>
    <m/>
    <n v="580"/>
    <x v="1"/>
    <m/>
    <x v="0"/>
    <n v="132.71029999999999"/>
    <n v="199.18439811646201"/>
    <n v="1768.6478414022399"/>
    <n v="1.3699222918"/>
  </r>
  <r>
    <n v="550000"/>
    <n v="890000"/>
    <n v="890000"/>
    <x v="1"/>
    <x v="1"/>
    <s v="IR8-11"/>
    <s v="62-304.520 (6), F.A.C."/>
    <n v="0.36"/>
    <n v="0.48"/>
    <s v="Town of Indialantic"/>
    <n v="7.3746115627619999E-2"/>
    <n v="3864.8748671715598"/>
    <n v="9.6009378300683696"/>
    <n v="1.4109172780822199"/>
    <n v="0.70803187134981005"/>
    <n v="0.10404966873045"/>
    <n v="285.01950884071601"/>
    <n v="1210"/>
    <s v="Fixed Single Family Units"/>
    <n v="1210"/>
    <s v="Town of Indialantic              Brevard County"/>
    <s v="Town of Indialantic"/>
    <m/>
    <m/>
    <m/>
    <n v="0"/>
    <n v="1"/>
    <n v="0.70803187134981005"/>
    <n v="0.10404966873045"/>
    <n v="285.01950884071698"/>
    <m/>
    <n v="-1"/>
    <n v="-1"/>
    <n v="-1"/>
    <n v="-1"/>
    <n v="0"/>
    <m/>
    <m/>
    <s v="North IRL B"/>
    <n v="-1"/>
    <m/>
    <m/>
    <n v="580"/>
    <x v="1"/>
    <m/>
    <x v="0"/>
    <n v="132.71029999999999"/>
    <n v="74.214248017786105"/>
    <n v="298.439941654687"/>
    <n v="0.23115937459999999"/>
  </r>
  <r>
    <n v="550000"/>
    <n v="890000"/>
    <n v="890000"/>
    <x v="1"/>
    <x v="1"/>
    <s v="IR8-11"/>
    <s v="62-304.520 (6), F.A.C."/>
    <n v="0.36"/>
    <n v="0.48"/>
    <s v="Town of Indialantic"/>
    <n v="2.387801515307E-2"/>
    <n v="3864.8748671715598"/>
    <n v="9.6009378300683696"/>
    <n v="1.4109172780822199"/>
    <n v="0.22925133899014"/>
    <n v="3.3689904145779999E-2"/>
    <n v="92.2855406430767"/>
    <n v="1210"/>
    <s v="Fixed Single Family Units"/>
    <n v="1210"/>
    <s v="Town of Indialantic              Brevard County"/>
    <s v="Town of Indialantic"/>
    <m/>
    <m/>
    <m/>
    <n v="0"/>
    <n v="1"/>
    <n v="0.22925133899014"/>
    <n v="3.3689904145779999E-2"/>
    <n v="92.285540643077397"/>
    <m/>
    <n v="-1"/>
    <n v="-1"/>
    <n v="-1"/>
    <n v="-1"/>
    <n v="0"/>
    <m/>
    <m/>
    <s v="North IRL B"/>
    <n v="-1"/>
    <m/>
    <m/>
    <n v="580"/>
    <x v="1"/>
    <m/>
    <x v="0"/>
    <n v="132.71029999999999"/>
    <n v="56.211943735643601"/>
    <n v="96.630898976402904"/>
    <n v="7.4846342799999993E-2"/>
  </r>
  <r>
    <n v="550000"/>
    <n v="890000"/>
    <n v="890000"/>
    <x v="1"/>
    <x v="1"/>
    <s v="IR8-11"/>
    <s v="62-304.520 (6), F.A.C."/>
    <n v="0.36"/>
    <n v="0.48"/>
    <s v="Town of Indialantic"/>
    <n v="8.3096923425469996E-2"/>
    <n v="3864.8748671715598"/>
    <n v="9.6009378300683696"/>
    <n v="1.4109172780822199"/>
    <n v="0.79780839567793005"/>
    <n v="0.11724288501647"/>
    <n v="321.159210886398"/>
    <n v="1210"/>
    <s v="Fixed Single Family Units"/>
    <n v="1210"/>
    <s v="Town of Indialantic              Brevard County"/>
    <s v="Town of Indialantic"/>
    <m/>
    <m/>
    <m/>
    <n v="0"/>
    <n v="1"/>
    <n v="0.79780839567793005"/>
    <n v="0.11724288501647"/>
    <n v="321.15921088639601"/>
    <m/>
    <n v="-1"/>
    <n v="-1"/>
    <n v="-1"/>
    <n v="-1"/>
    <n v="0"/>
    <m/>
    <m/>
    <s v="North IRL B"/>
    <n v="-1"/>
    <m/>
    <m/>
    <n v="580"/>
    <x v="1"/>
    <m/>
    <x v="0"/>
    <n v="132.71029999999999"/>
    <n v="87.181568864130497"/>
    <n v="336.28131824606299"/>
    <n v="0.2604697574"/>
  </r>
  <r>
    <n v="550000"/>
    <n v="890000"/>
    <n v="890000"/>
    <x v="1"/>
    <x v="1"/>
    <s v="IR8-11"/>
    <s v="62-304.520 (6), F.A.C."/>
    <n v="0.36"/>
    <n v="0.48"/>
    <s v="Town of Indialantic"/>
    <n v="1.0518804985960001E-2"/>
    <n v="3904.0364504871"/>
    <n v="11.3321235124744"/>
    <n v="1.9142304758292099"/>
    <n v="0.11920039730456999"/>
    <n v="2.0135417073430001E-2"/>
    <n v="41.0657980807689"/>
    <n v="8140"/>
    <s v="Roads and Highways"/>
    <n v="8140"/>
    <s v="Town of Indialantic              Brevard County"/>
    <s v="Town of Indialantic"/>
    <m/>
    <m/>
    <m/>
    <n v="0"/>
    <n v="1"/>
    <n v="0.11920039730456999"/>
    <n v="2.0135417073430001E-2"/>
    <n v="41.065668449410303"/>
    <m/>
    <n v="-1"/>
    <n v="-1"/>
    <n v="-1"/>
    <n v="-1"/>
    <n v="0"/>
    <m/>
    <m/>
    <s v="North IRL B"/>
    <n v="-1"/>
    <m/>
    <m/>
    <n v="580"/>
    <x v="1"/>
    <m/>
    <x v="0"/>
    <n v="132.71029999999999"/>
    <n v="57.794559876538301"/>
    <n v="42.568093513422902"/>
    <n v="3.3305489399999999E-2"/>
  </r>
  <r>
    <n v="550000"/>
    <n v="890000"/>
    <n v="890000"/>
    <x v="1"/>
    <x v="1"/>
    <s v="IR8-11"/>
    <s v="62-304.520 (6), F.A.C."/>
    <n v="0.36"/>
    <n v="0.48"/>
    <s v="Town of Indialantic"/>
    <n v="1.836141377791E-2"/>
    <n v="3904.0364504871"/>
    <n v="11.3321235124744"/>
    <n v="1.9142304758292099"/>
    <n v="0.20807380879501999"/>
    <n v="3.5147977832999999E-2"/>
    <n v="71.683628671471794"/>
    <n v="1410"/>
    <s v="Retail Sales and Services"/>
    <n v="1410"/>
    <s v="Town of Indialantic              Brevard County"/>
    <s v="Town of Indialantic"/>
    <m/>
    <m/>
    <m/>
    <n v="0"/>
    <n v="1"/>
    <n v="0.20807380879501999"/>
    <n v="3.5147977832999999E-2"/>
    <n v="71.683628671472604"/>
    <m/>
    <n v="-1"/>
    <n v="-1"/>
    <n v="-1"/>
    <n v="-1"/>
    <n v="0"/>
    <m/>
    <m/>
    <s v="North IRL B"/>
    <n v="-1"/>
    <m/>
    <m/>
    <n v="580"/>
    <x v="1"/>
    <m/>
    <x v="0"/>
    <n v="132.71029999999999"/>
    <n v="49.540051154720899"/>
    <n v="74.306005271516099"/>
    <n v="5.8137573900000003E-2"/>
  </r>
  <r>
    <n v="550000"/>
    <n v="890000"/>
    <n v="890000"/>
    <x v="1"/>
    <x v="1"/>
    <s v="IR8-11"/>
    <s v="62-304.520 (6), F.A.C."/>
    <n v="0.36"/>
    <n v="0.48"/>
    <s v="Town of Indialantic"/>
    <n v="7.3066305526709993E-2"/>
    <n v="3904.0364504871"/>
    <n v="11.3321235124744"/>
    <n v="1.9142304758292099"/>
    <n v="0.82799639882888998"/>
    <n v="0.13986574879548"/>
    <n v="285.25352007870998"/>
    <n v="1430"/>
    <s v="Professional Services"/>
    <n v="1430"/>
    <s v="Town of Indialantic              Brevard County"/>
    <s v="Town of Indialantic"/>
    <m/>
    <m/>
    <m/>
    <n v="0"/>
    <n v="1"/>
    <n v="0.82799639882888998"/>
    <n v="0.13986574879548"/>
    <n v="285.25352007870998"/>
    <m/>
    <n v="-1"/>
    <n v="-1"/>
    <n v="-1"/>
    <n v="-1"/>
    <n v="0"/>
    <m/>
    <m/>
    <s v="North IRL B"/>
    <n v="-1"/>
    <m/>
    <m/>
    <n v="580"/>
    <x v="1"/>
    <m/>
    <x v="0"/>
    <n v="132.71029999999999"/>
    <n v="73.942389682262601"/>
    <n v="295.68884778181399"/>
    <n v="0.2313491647"/>
  </r>
  <r>
    <n v="550000"/>
    <n v="890000"/>
    <n v="890000"/>
    <x v="1"/>
    <x v="1"/>
    <s v="IR8-11"/>
    <s v="62-304.520 (6), F.A.C."/>
    <n v="0.36"/>
    <n v="0.48"/>
    <s v="Town of Indialantic"/>
    <n v="0.11042167018276999"/>
    <n v="3904.0364504871"/>
    <n v="11.3321235124744"/>
    <n v="1.9142304758292099"/>
    <n v="1.25131200496491"/>
    <n v="0.21137252625582001"/>
    <n v="431.09022531721399"/>
    <n v="1430"/>
    <s v="Professional Services"/>
    <n v="1430"/>
    <s v="Town of Indialantic              Brevard County"/>
    <s v="Town of Indialantic"/>
    <m/>
    <m/>
    <m/>
    <n v="0"/>
    <n v="1"/>
    <n v="1.25131200496491"/>
    <n v="0.21137252625582001"/>
    <n v="431.09022531721399"/>
    <m/>
    <n v="-1"/>
    <n v="-1"/>
    <n v="-1"/>
    <n v="-1"/>
    <n v="0"/>
    <m/>
    <m/>
    <s v="North IRL B"/>
    <n v="-1"/>
    <m/>
    <m/>
    <n v="580"/>
    <x v="1"/>
    <m/>
    <x v="0"/>
    <n v="132.71029999999999"/>
    <n v="88.576015453659394"/>
    <n v="446.86064515129198"/>
    <n v="0.34962710889999998"/>
  </r>
  <r>
    <n v="550000"/>
    <n v="890000"/>
    <n v="890000"/>
    <x v="1"/>
    <x v="1"/>
    <s v="IR8-11"/>
    <s v="62-304.520 (6), F.A.C."/>
    <n v="0.36"/>
    <n v="0.48"/>
    <s v="Town of Indialantic"/>
    <n v="0.38499207718403"/>
    <n v="3904.0364504871"/>
    <n v="11.3321235124744"/>
    <n v="1.9142304758292099"/>
    <n v="4.3627777699735502"/>
    <n v="0.73696356709846"/>
    <n v="1503.0231024751999"/>
    <n v="1300"/>
    <s v="Residential, High Density"/>
    <n v="1300"/>
    <s v="Town of Indialantic              Brevard County"/>
    <s v="Town of Indialantic"/>
    <m/>
    <m/>
    <m/>
    <n v="0"/>
    <n v="1"/>
    <n v="4.3627777699735502"/>
    <n v="0.73696356709846"/>
    <n v="1503.0231024751999"/>
    <m/>
    <n v="-1"/>
    <n v="-1"/>
    <n v="-1"/>
    <n v="-1"/>
    <n v="0"/>
    <m/>
    <m/>
    <s v="North IRL B"/>
    <n v="-1"/>
    <m/>
    <m/>
    <n v="580"/>
    <x v="1"/>
    <m/>
    <x v="0"/>
    <n v="132.71029999999999"/>
    <n v="160.41973083942901"/>
    <n v="1558.0076601253099"/>
    <n v="1.2189968390000001"/>
  </r>
  <r>
    <n v="550000"/>
    <n v="890000"/>
    <n v="890000"/>
    <x v="1"/>
    <x v="1"/>
    <s v="IR8-11"/>
    <s v="62-304.520 (6), F.A.C."/>
    <n v="0.36"/>
    <n v="0.48"/>
    <s v="Town of Indialantic"/>
    <n v="9.0458761864980003E-2"/>
    <n v="3864.8748673155301"/>
    <n v="9.6009378304260302"/>
    <n v="1.4109172781347801"/>
    <n v="0.86848894888306005"/>
    <n v="0.12762983007399001"/>
    <n v="349.611795260473"/>
    <n v="1200"/>
    <s v="Residential, Medium Density-Two-five dwellingunits per acre"/>
    <n v="1200"/>
    <s v="Town of Indialantic              Brevard County"/>
    <s v="Town of Indialantic"/>
    <m/>
    <m/>
    <m/>
    <n v="0"/>
    <n v="1"/>
    <n v="0.86848894888306005"/>
    <n v="0.12762983007399001"/>
    <n v="703.90937020680894"/>
    <m/>
    <n v="-1"/>
    <n v="-1"/>
    <n v="-1"/>
    <n v="-1"/>
    <n v="0"/>
    <m/>
    <m/>
    <s v="North IRL B"/>
    <n v="-1"/>
    <m/>
    <m/>
    <n v="580"/>
    <x v="1"/>
    <m/>
    <x v="0"/>
    <n v="132.71029999999999"/>
    <n v="123.084505684202"/>
    <n v="366.07362141567899"/>
    <n v="0.5708916222"/>
  </r>
  <r>
    <n v="550000"/>
    <n v="890000"/>
    <n v="890000"/>
    <x v="1"/>
    <x v="1"/>
    <s v="IR8-11"/>
    <s v="62-304.520 (6), F.A.C."/>
    <n v="0.36"/>
    <n v="0.48"/>
    <s v="Town of Indialantic"/>
    <n v="0.10364686816205999"/>
    <n v="3864.8748673155301"/>
    <n v="9.6009378304260302"/>
    <n v="1.4109172781347801"/>
    <n v="0.99510713754238"/>
    <n v="0.14623715711442001"/>
    <n v="400.58217583554699"/>
    <n v="1210"/>
    <s v="Fixed Single Family Units"/>
    <n v="1210"/>
    <s v="Town of Indialantic              Brevard County"/>
    <s v="Town of Indialantic"/>
    <m/>
    <m/>
    <m/>
    <n v="0"/>
    <n v="1"/>
    <n v="0.99510713754238"/>
    <n v="0.14623715711442001"/>
    <n v="400.58217583554699"/>
    <m/>
    <n v="-1"/>
    <n v="-1"/>
    <n v="-1"/>
    <n v="-1"/>
    <n v="0"/>
    <m/>
    <m/>
    <s v="North IRL B"/>
    <n v="-1"/>
    <m/>
    <m/>
    <n v="580"/>
    <x v="1"/>
    <m/>
    <x v="0"/>
    <n v="132.71029999999999"/>
    <n v="97.817575519968997"/>
    <n v="419.443994083316"/>
    <n v="0.32488416530000003"/>
  </r>
  <r>
    <n v="550000"/>
    <n v="890000"/>
    <n v="890000"/>
    <x v="1"/>
    <x v="1"/>
    <s v="IR8-11"/>
    <s v="62-304.520 (6), F.A.C."/>
    <n v="0.36"/>
    <n v="0.48"/>
    <s v="Town of Indialantic"/>
    <n v="0.33198666033348001"/>
    <n v="3864.8748673155301"/>
    <n v="9.6009378304260302"/>
    <n v="1.4109172781347801"/>
    <n v="3.18738328639258"/>
    <n v="0.46840571517478002"/>
    <n v="1283.08689980691"/>
    <n v="1210"/>
    <s v="Fixed Single Family Units"/>
    <n v="1210"/>
    <s v="Town of Indialantic              Brevard County"/>
    <s v="Town of Indialantic"/>
    <m/>
    <m/>
    <m/>
    <n v="0"/>
    <n v="1"/>
    <n v="3.18738328639258"/>
    <n v="0.46840571517478002"/>
    <n v="1283.08689980691"/>
    <m/>
    <n v="-1"/>
    <n v="-1"/>
    <n v="-1"/>
    <n v="-1"/>
    <n v="0"/>
    <m/>
    <m/>
    <s v="North IRL B"/>
    <n v="-1"/>
    <m/>
    <m/>
    <n v="580"/>
    <x v="1"/>
    <m/>
    <x v="0"/>
    <n v="132.71029999999999"/>
    <n v="149.98930999636099"/>
    <n v="1343.5023485217"/>
    <n v="1.0406219788"/>
  </r>
  <r>
    <n v="550000"/>
    <n v="890000"/>
    <n v="890000"/>
    <x v="1"/>
    <x v="1"/>
    <s v="IR8-11"/>
    <s v="62-304.520 (6), F.A.C."/>
    <n v="0.36"/>
    <n v="0.48"/>
    <s v="Town of Indialantic"/>
    <n v="0.208795925878"/>
    <n v="3858.1883499751402"/>
    <n v="9.5852546234560503"/>
    <n v="1.4086441436833901"/>
    <n v="2.0013621138809201"/>
    <n v="0.294119158213"/>
    <n v="805.57400874478901"/>
    <n v="1200"/>
    <s v="Residential, Medium Density-Two-five dwellingunits per acre"/>
    <n v="1200"/>
    <s v="Town of Indialantic              Brevard County"/>
    <s v="Town of Indialantic"/>
    <m/>
    <m/>
    <m/>
    <n v="0"/>
    <n v="1"/>
    <n v="2.0013621138809201"/>
    <n v="0.294119158213"/>
    <n v="805.57400874478901"/>
    <m/>
    <n v="-1"/>
    <n v="-1"/>
    <n v="-1"/>
    <n v="-1"/>
    <n v="0"/>
    <m/>
    <m/>
    <s v="North IRL B"/>
    <n v="-1"/>
    <m/>
    <m/>
    <n v="580"/>
    <x v="1"/>
    <m/>
    <x v="0"/>
    <n v="132.71029999999999"/>
    <n v="182.774945030265"/>
    <n v="844.96713361035404"/>
    <n v="0.65334469480000001"/>
  </r>
  <r>
    <n v="550000"/>
    <n v="890000"/>
    <n v="890000"/>
    <x v="1"/>
    <x v="1"/>
    <s v="IR8-11"/>
    <s v="62-304.520 (6), F.A.C."/>
    <n v="0.36"/>
    <n v="0.48"/>
    <s v="Town of Indialantic"/>
    <n v="1.9357093318699999E-2"/>
    <n v="3858.1883499751402"/>
    <n v="9.5852546234560503"/>
    <n v="1.4086441436833901"/>
    <n v="0.18554266822978999"/>
    <n v="2.726725614212E-2"/>
    <n v="74.683311931613204"/>
    <n v="1210"/>
    <s v="Fixed Single Family Units"/>
    <n v="1210"/>
    <s v="Town of Indialantic              Brevard County"/>
    <s v="Town of Indialantic"/>
    <m/>
    <m/>
    <m/>
    <n v="0"/>
    <n v="1"/>
    <n v="0.18554266822978999"/>
    <n v="2.726725614212E-2"/>
    <n v="74.683311931612394"/>
    <m/>
    <n v="-1"/>
    <n v="-1"/>
    <n v="-1"/>
    <n v="-1"/>
    <n v="0"/>
    <m/>
    <m/>
    <s v="North IRL B"/>
    <n v="-1"/>
    <m/>
    <m/>
    <n v="580"/>
    <x v="1"/>
    <m/>
    <x v="0"/>
    <n v="132.71029999999999"/>
    <n v="52.242738242752402"/>
    <n v="78.335377415800494"/>
    <n v="6.0570407100000001E-2"/>
  </r>
  <r>
    <n v="550000"/>
    <n v="890000"/>
    <n v="890000"/>
    <x v="1"/>
    <x v="1"/>
    <s v="IR8-11"/>
    <s v="62-304.520 (6), F.A.C."/>
    <n v="0.36"/>
    <n v="0.48"/>
    <s v="Town of Indialantic"/>
    <n v="0.28172708871212998"/>
    <n v="3858.1883499751402"/>
    <n v="9.5852546234560503"/>
    <n v="1.4086441436833901"/>
    <n v="2.7004258796308398"/>
    <n v="0.39685321363131998"/>
    <n v="1086.95617154158"/>
    <n v="1210"/>
    <s v="Fixed Single Family Units"/>
    <n v="1210"/>
    <s v="Town of Indialantic              Brevard County"/>
    <s v="Town of Indialantic"/>
    <m/>
    <m/>
    <m/>
    <n v="0"/>
    <n v="1"/>
    <n v="2.7004258796308398"/>
    <n v="0.39685321363131998"/>
    <n v="1086.95617154158"/>
    <m/>
    <n v="-1"/>
    <n v="-1"/>
    <n v="-1"/>
    <n v="-1"/>
    <n v="0"/>
    <m/>
    <m/>
    <s v="North IRL B"/>
    <n v="-1"/>
    <m/>
    <m/>
    <n v="580"/>
    <x v="1"/>
    <m/>
    <x v="0"/>
    <n v="132.71029999999999"/>
    <n v="133.77954912488099"/>
    <n v="1140.1090783187699"/>
    <n v="0.88155407259999996"/>
  </r>
  <r>
    <n v="550000"/>
    <n v="890000"/>
    <n v="890000"/>
    <x v="1"/>
    <x v="1"/>
    <s v="IR8-11"/>
    <s v="62-304.520 (6), F.A.C."/>
    <n v="0.36"/>
    <n v="0.48"/>
    <s v="Town of Indialantic"/>
    <n v="2.8004952592219998E-2"/>
    <n v="3858.1883499751402"/>
    <n v="9.5852546234560503"/>
    <n v="1.4086441436833901"/>
    <n v="0.26843460131430003"/>
    <n v="3.9449012463170001E-2"/>
    <n v="108.04838183293199"/>
    <n v="1210"/>
    <s v="Fixed Single Family Units"/>
    <n v="1210"/>
    <s v="Town of Indialantic              Brevard County"/>
    <s v="Town of Indialantic"/>
    <m/>
    <m/>
    <m/>
    <n v="0"/>
    <n v="1"/>
    <n v="0.26843460131430003"/>
    <n v="3.9449012463170001E-2"/>
    <n v="108.048381832933"/>
    <m/>
    <n v="-1"/>
    <n v="-1"/>
    <n v="-1"/>
    <n v="-1"/>
    <n v="0"/>
    <m/>
    <m/>
    <s v="North IRL B"/>
    <n v="-1"/>
    <m/>
    <m/>
    <n v="580"/>
    <x v="1"/>
    <m/>
    <x v="0"/>
    <n v="132.71029999999999"/>
    <n v="64.841952902476095"/>
    <n v="113.332022256858"/>
    <n v="8.7630479999999997E-2"/>
  </r>
  <r>
    <n v="550000"/>
    <n v="890000"/>
    <n v="890000"/>
    <x v="1"/>
    <x v="1"/>
    <s v="IR8-11"/>
    <s v="62-304.520 (6), F.A.C."/>
    <n v="0.36"/>
    <n v="0.48"/>
    <s v="Town of Indialantic"/>
    <n v="7.3780641105389996E-2"/>
    <n v="3858.1883499751402"/>
    <n v="9.5852546234560503"/>
    <n v="1.4086441436833901"/>
    <n v="0.70720623127703997"/>
    <n v="0.10393066801032"/>
    <n v="284.65960996653598"/>
    <n v="1210"/>
    <s v="Fixed Single Family Units"/>
    <n v="1210"/>
    <s v="Town of Indialantic              Brevard County"/>
    <s v="Town of Indialantic"/>
    <m/>
    <m/>
    <m/>
    <n v="0"/>
    <n v="1"/>
    <n v="0.70720623127703997"/>
    <n v="0.10393066801032"/>
    <n v="284.659609966537"/>
    <m/>
    <n v="-1"/>
    <n v="-1"/>
    <n v="-1"/>
    <n v="-1"/>
    <n v="0"/>
    <m/>
    <m/>
    <s v="North IRL B"/>
    <n v="-1"/>
    <m/>
    <m/>
    <n v="580"/>
    <x v="1"/>
    <m/>
    <x v="0"/>
    <n v="132.71029999999999"/>
    <n v="82.398252572223299"/>
    <n v="298.579661306162"/>
    <n v="0.23086748579999999"/>
  </r>
  <r>
    <n v="550000"/>
    <n v="890000"/>
    <n v="890000"/>
    <x v="1"/>
    <x v="1"/>
    <s v="IR8-11"/>
    <s v="62-304.520 (6), F.A.C."/>
    <n v="0.36"/>
    <n v="0.48"/>
    <s v="Town of Indialantic"/>
    <n v="6.0977521074699996E-3"/>
    <n v="3858.1883499751402"/>
    <n v="9.5852546234560503"/>
    <n v="1.4086441436833901"/>
    <n v="5.8448506580810002E-2"/>
    <n v="8.5895627958200004E-3"/>
    <n v="23.526276142077101"/>
    <n v="1210"/>
    <s v="Fixed Single Family Units"/>
    <n v="1210"/>
    <s v="Town of Indialantic              Brevard County"/>
    <s v="Town of Indialantic"/>
    <m/>
    <m/>
    <m/>
    <n v="0"/>
    <n v="1"/>
    <n v="5.8448506580810002E-2"/>
    <n v="8.5895627958200004E-3"/>
    <n v="23.526276142076298"/>
    <m/>
    <n v="-1"/>
    <n v="-1"/>
    <n v="-1"/>
    <n v="-1"/>
    <n v="0"/>
    <m/>
    <m/>
    <s v="North IRL B"/>
    <n v="-1"/>
    <m/>
    <m/>
    <n v="580"/>
    <x v="1"/>
    <m/>
    <x v="0"/>
    <n v="132.71029999999999"/>
    <n v="23.2884576189374"/>
    <n v="24.676727278317198"/>
    <n v="1.9080515900000001E-2"/>
  </r>
  <r>
    <n v="550000"/>
    <n v="890000"/>
    <n v="890000"/>
    <x v="1"/>
    <x v="1"/>
    <s v="IR8-11"/>
    <s v="62-304.520 (6), F.A.C."/>
    <n v="0.36"/>
    <n v="0.48"/>
    <s v="Town of Indialantic"/>
    <n v="6.510646325385E-2"/>
    <n v="3914.7706904454799"/>
    <n v="10.3695821191011"/>
    <n v="1.7905728180556599"/>
    <n v="0.67512681719505996"/>
    <n v="0.11657786338208"/>
    <n v="254.87687410474899"/>
    <n v="1200"/>
    <s v="Residential, Medium Density-Two-five dwellingunits per acre"/>
    <n v="1200"/>
    <s v="Town of Indialantic              Brevard County"/>
    <s v="Town of Indialantic"/>
    <m/>
    <m/>
    <m/>
    <n v="0"/>
    <n v="1"/>
    <n v="0.67512681719505996"/>
    <n v="0.11657786338208"/>
    <n v="256.11186177610602"/>
    <m/>
    <n v="-1"/>
    <n v="-1"/>
    <n v="-1"/>
    <n v="-1"/>
    <n v="0"/>
    <m/>
    <m/>
    <s v="North IRL B"/>
    <n v="-1"/>
    <m/>
    <m/>
    <n v="580"/>
    <x v="1"/>
    <m/>
    <x v="0"/>
    <n v="132.71029999999999"/>
    <n v="78.965765629857501"/>
    <n v="263.476508958605"/>
    <n v="0.20771440529999999"/>
  </r>
  <r>
    <n v="550000"/>
    <n v="890000"/>
    <n v="890000"/>
    <x v="1"/>
    <x v="1"/>
    <s v="IR8-11"/>
    <s v="62-304.520 (6), F.A.C."/>
    <n v="0.36"/>
    <n v="0.48"/>
    <s v="Town of Indialantic"/>
    <n v="8.1901905609699996E-3"/>
    <n v="3914.7706904454799"/>
    <n v="10.3695821191011"/>
    <n v="1.7905728180556599"/>
    <n v="8.492885359308E-2"/>
    <n v="1.466513259317E-2"/>
    <n v="32.062717957256403"/>
    <n v="1410"/>
    <s v="Retail Sales and Services"/>
    <n v="1410"/>
    <s v="Town of Indialantic              Brevard County"/>
    <s v="Town of Indialantic"/>
    <m/>
    <m/>
    <m/>
    <n v="0"/>
    <n v="1"/>
    <n v="8.492885359308E-2"/>
    <n v="1.466513259317E-2"/>
    <n v="32.062717957254897"/>
    <m/>
    <n v="-1"/>
    <n v="-1"/>
    <n v="-1"/>
    <n v="-1"/>
    <n v="0"/>
    <m/>
    <m/>
    <s v="North IRL B"/>
    <n v="-1"/>
    <m/>
    <m/>
    <n v="580"/>
    <x v="1"/>
    <m/>
    <x v="0"/>
    <n v="132.71029999999999"/>
    <n v="25.748551293886401"/>
    <n v="33.144525272347799"/>
    <n v="2.6003826399999999E-2"/>
  </r>
  <r>
    <n v="550000"/>
    <n v="890000"/>
    <n v="890000"/>
    <x v="1"/>
    <x v="1"/>
    <s v="IR8-11"/>
    <s v="62-304.520 (6), F.A.C."/>
    <n v="0.36"/>
    <n v="0.48"/>
    <s v="Town of Indialantic"/>
    <n v="0.15535648099902999"/>
    <n v="3914.7706904454799"/>
    <n v="10.3695821191011"/>
    <n v="1.7905728180556599"/>
    <n v="1.6109817874540699"/>
    <n v="0.27817709198564999"/>
    <n v="608.18499838577702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1.6109817874540699"/>
    <n v="0.27817709198564999"/>
    <n v="608.18499838577702"/>
    <m/>
    <n v="-1"/>
    <n v="-1"/>
    <n v="-1"/>
    <n v="-1"/>
    <n v="0"/>
    <m/>
    <m/>
    <s v="North IRL B"/>
    <n v="-1"/>
    <m/>
    <m/>
    <n v="580"/>
    <x v="1"/>
    <m/>
    <x v="0"/>
    <n v="132.71029999999999"/>
    <n v="104.783729200541"/>
    <n v="628.70537289241304"/>
    <n v="0.49325628420000001"/>
  </r>
  <r>
    <n v="550000"/>
    <n v="890000"/>
    <n v="890000"/>
    <x v="1"/>
    <x v="1"/>
    <s v="IR8-11"/>
    <s v="62-304.520 (6), F.A.C."/>
    <n v="0.36"/>
    <n v="0.48"/>
    <s v="Town of Indialantic"/>
    <n v="0.11127814823424"/>
    <n v="3914.7706904454799"/>
    <n v="10.3695821191011"/>
    <n v="1.7905728180556599"/>
    <n v="1.1539078961765401"/>
    <n v="0.19925162747180999"/>
    <n v="435.628433194482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1.1539078961765401"/>
    <n v="0.19925162747180999"/>
    <n v="435.628433194482"/>
    <m/>
    <n v="-1"/>
    <n v="-1"/>
    <n v="-1"/>
    <n v="-1"/>
    <n v="0"/>
    <m/>
    <m/>
    <s v="North IRL B"/>
    <n v="-1"/>
    <m/>
    <m/>
    <n v="580"/>
    <x v="1"/>
    <m/>
    <x v="0"/>
    <n v="132.71029999999999"/>
    <n v="91.521033155514601"/>
    <n v="450.32668885454399"/>
    <n v="0.35330773170000002"/>
  </r>
  <r>
    <n v="550000"/>
    <n v="890000"/>
    <n v="890000"/>
    <x v="1"/>
    <x v="1"/>
    <s v="IR8-11"/>
    <s v="62-304.520 (6), F.A.C."/>
    <n v="0.36"/>
    <n v="0.48"/>
    <s v="Town of Indialantic"/>
    <n v="2.412297838336E-2"/>
    <n v="3914.7706904454799"/>
    <n v="10.3695821191011"/>
    <n v="1.7905728180556599"/>
    <n v="0.25014520530357998"/>
    <n v="4.3193949383790002E-2"/>
    <n v="94.435928741439398"/>
    <n v="1410"/>
    <s v="Retail Sales and Services"/>
    <n v="1410"/>
    <s v="Town of Indialantic              Brevard County"/>
    <s v="Town of Indialantic"/>
    <m/>
    <m/>
    <m/>
    <n v="0"/>
    <n v="1"/>
    <n v="0.25014520530357998"/>
    <n v="4.3193949383790002E-2"/>
    <n v="118.27517428064399"/>
    <m/>
    <n v="-1"/>
    <n v="-1"/>
    <n v="-1"/>
    <n v="-1"/>
    <n v="0"/>
    <m/>
    <m/>
    <s v="North IRL B"/>
    <n v="-1"/>
    <m/>
    <m/>
    <n v="580"/>
    <x v="1"/>
    <m/>
    <x v="0"/>
    <n v="132.71029999999999"/>
    <n v="103.920571774008"/>
    <n v="97.622229998128105"/>
    <n v="9.5924715600000002E-2"/>
  </r>
  <r>
    <n v="550000"/>
    <n v="890000"/>
    <n v="890000"/>
    <x v="1"/>
    <x v="1"/>
    <s v="IR8-11"/>
    <s v="62-304.520 (6), F.A.C."/>
    <n v="0.36"/>
    <n v="0.48"/>
    <s v="Town of Indialantic"/>
    <n v="8.5182042953189999E-2"/>
    <n v="3914.7706904454799"/>
    <n v="10.3695821191011"/>
    <n v="1.7905728180556599"/>
    <n v="0.88330218947599004"/>
    <n v="0.15252465069844001"/>
    <n v="333.46816510545102"/>
    <n v="1410"/>
    <s v="Retail Sales and Services"/>
    <n v="1410"/>
    <s v="Town of Indialantic              Brevard County"/>
    <s v="Town of Indialantic"/>
    <m/>
    <m/>
    <m/>
    <n v="0"/>
    <n v="1"/>
    <n v="0.88330218947599004"/>
    <n v="0.15252465069844001"/>
    <n v="333.46816510545102"/>
    <m/>
    <n v="-1"/>
    <n v="-1"/>
    <n v="-1"/>
    <n v="-1"/>
    <n v="0"/>
    <m/>
    <m/>
    <s v="North IRL B"/>
    <n v="-1"/>
    <m/>
    <m/>
    <n v="580"/>
    <x v="1"/>
    <m/>
    <x v="0"/>
    <n v="132.71029999999999"/>
    <n v="86.121487579648999"/>
    <n v="344.71949759830602"/>
    <n v="0.2704526887"/>
  </r>
  <r>
    <n v="550000"/>
    <n v="890000"/>
    <n v="890000"/>
    <x v="1"/>
    <x v="1"/>
    <s v="IR8-11"/>
    <s v="62-304.520 (6), F.A.C."/>
    <n v="0.36"/>
    <n v="0.48"/>
    <s v="Town of Indialantic"/>
    <n v="1.7924029601000001E-4"/>
    <n v="3860.9478641642399"/>
    <n v="9.5918438745603005"/>
    <n v="1.4096034124747501"/>
    <n v="1.7192449353599999E-3"/>
    <n v="2.5265773290999999E-4"/>
    <n v="0.69203743805582996"/>
    <n v="1200"/>
    <s v="Residential, Medium Density-Two-five dwellingunits per acre"/>
    <n v="1200"/>
    <s v="Town of Indialantic              Brevard County"/>
    <s v="Town of Indialantic"/>
    <m/>
    <m/>
    <m/>
    <n v="0"/>
    <n v="1"/>
    <n v="1.7192449353599999E-3"/>
    <n v="2.5265773290999999E-4"/>
    <n v="36.734064108164603"/>
    <m/>
    <n v="-1"/>
    <n v="-1"/>
    <n v="-1"/>
    <n v="-1"/>
    <n v="0"/>
    <m/>
    <m/>
    <s v="North IRL B"/>
    <n v="-1"/>
    <m/>
    <m/>
    <n v="580"/>
    <x v="1"/>
    <m/>
    <x v="0"/>
    <n v="132.71029999999999"/>
    <n v="4.6352960434957504"/>
    <n v="0.72535974306446005"/>
    <n v="2.97924283E-2"/>
  </r>
  <r>
    <n v="550000"/>
    <n v="890000"/>
    <n v="890000"/>
    <x v="1"/>
    <x v="1"/>
    <s v="IR8-11"/>
    <s v="62-304.520 (6), F.A.C."/>
    <n v="0.36"/>
    <n v="0.48"/>
    <s v="Town of Indialantic"/>
    <n v="9.3095564539099999E-3"/>
    <n v="3860.9478641642399"/>
    <n v="9.5918438745603005"/>
    <n v="1.4096034124747501"/>
    <n v="8.9295812047359993E-2"/>
    <n v="1.3122782546060001E-2"/>
    <n v="35.943712107063398"/>
    <n v="1210"/>
    <s v="Fixed Single Family Units"/>
    <n v="1210"/>
    <s v="Town of Indialantic              Brevard County"/>
    <s v="Town of Indialantic"/>
    <m/>
    <m/>
    <m/>
    <n v="0"/>
    <n v="1"/>
    <n v="8.9295812047359993E-2"/>
    <n v="1.3122782546060001E-2"/>
    <n v="1495.61490977412"/>
    <m/>
    <n v="-1"/>
    <n v="-1"/>
    <n v="-1"/>
    <n v="-1"/>
    <n v="0"/>
    <m/>
    <m/>
    <s v="North IRL B"/>
    <n v="-1"/>
    <m/>
    <m/>
    <n v="580"/>
    <x v="1"/>
    <m/>
    <x v="0"/>
    <n v="132.71029999999999"/>
    <n v="32.391185943521897"/>
    <n v="37.674438325225701"/>
    <n v="1.2129885724"/>
  </r>
  <r>
    <n v="550000"/>
    <n v="890000"/>
    <n v="890000"/>
    <x v="1"/>
    <x v="1"/>
    <s v="IR8-11"/>
    <s v="62-304.520 (6), F.A.C."/>
    <n v="0.36"/>
    <n v="0.48"/>
    <s v="Town of Indialantic"/>
    <n v="0.12790549957495001"/>
    <n v="3857.7690414020399"/>
    <n v="9.5843984303164902"/>
    <n v="1.40852464309897"/>
    <n v="1.22589726935508"/>
    <n v="0.18015804813920999"/>
    <n v="493.42987648533898"/>
    <n v="1200"/>
    <s v="Residential, Medium Density-Two-five dwellingunits per acre"/>
    <n v="1200"/>
    <s v="Town of Indialantic              Brevard County"/>
    <s v="Town of Indialantic"/>
    <m/>
    <m/>
    <m/>
    <n v="0"/>
    <n v="1"/>
    <n v="1.22589726935508"/>
    <n v="0.18015804813920999"/>
    <n v="493.42987648533898"/>
    <m/>
    <n v="-1"/>
    <n v="-1"/>
    <n v="-1"/>
    <n v="-1"/>
    <n v="0"/>
    <m/>
    <m/>
    <s v="North IRL B"/>
    <n v="-1"/>
    <m/>
    <m/>
    <n v="580"/>
    <x v="1"/>
    <m/>
    <x v="0"/>
    <n v="132.71029999999999"/>
    <n v="123.879271447454"/>
    <n v="517.61519241520296"/>
    <n v="0.40018643669999998"/>
  </r>
  <r>
    <n v="550000"/>
    <n v="890000"/>
    <n v="890000"/>
    <x v="1"/>
    <x v="1"/>
    <s v="IR8-11"/>
    <s v="62-304.520 (6), F.A.C."/>
    <n v="0.36"/>
    <n v="0.48"/>
    <s v="Town of Indialantic"/>
    <n v="1.249498696643E-2"/>
    <n v="3857.7690414020399"/>
    <n v="9.5843984303164902"/>
    <n v="1.40852464309897"/>
    <n v="0.11975693346793"/>
    <n v="1.7599497057420001E-2"/>
    <n v="48.202773891838802"/>
    <n v="1210"/>
    <s v="Fixed Single Family Units"/>
    <n v="1210"/>
    <s v="Town of Indialantic              Brevard County"/>
    <s v="Town of Indialantic"/>
    <m/>
    <m/>
    <m/>
    <n v="0"/>
    <n v="1"/>
    <n v="0.11975693346793"/>
    <n v="1.7599497057420001E-2"/>
    <n v="48.202773891838"/>
    <m/>
    <n v="-1"/>
    <n v="-1"/>
    <n v="-1"/>
    <n v="-1"/>
    <n v="0"/>
    <m/>
    <m/>
    <s v="North IRL B"/>
    <n v="-1"/>
    <m/>
    <m/>
    <n v="580"/>
    <x v="1"/>
    <m/>
    <x v="0"/>
    <n v="132.71029999999999"/>
    <n v="41.941855736633201"/>
    <n v="50.565418252925099"/>
    <n v="3.9093896099999997E-2"/>
  </r>
  <r>
    <n v="550000"/>
    <n v="890000"/>
    <n v="890000"/>
    <x v="1"/>
    <x v="1"/>
    <s v="IR8-11"/>
    <s v="62-304.520 (6), F.A.C."/>
    <n v="0.36"/>
    <n v="0.48"/>
    <s v="Town of Indialantic"/>
    <n v="0.1930502625363"/>
    <n v="3857.7690414020399"/>
    <n v="9.5843984303164902"/>
    <n v="1.40852464309897"/>
    <n v="1.85027063322515"/>
    <n v="0.27191605213911002"/>
    <n v="744.74332624709405"/>
    <n v="1210"/>
    <s v="Fixed Single Family Units"/>
    <n v="1210"/>
    <s v="Town of Indialantic              Brevard County"/>
    <s v="Town of Indialantic"/>
    <m/>
    <m/>
    <m/>
    <n v="0"/>
    <n v="1"/>
    <n v="1.85027063322515"/>
    <n v="0.27191605213911002"/>
    <n v="744.74332624709405"/>
    <m/>
    <n v="-1"/>
    <n v="-1"/>
    <n v="-1"/>
    <n v="-1"/>
    <n v="0"/>
    <m/>
    <m/>
    <s v="North IRL B"/>
    <n v="-1"/>
    <m/>
    <m/>
    <n v="580"/>
    <x v="1"/>
    <m/>
    <x v="0"/>
    <n v="132.71029999999999"/>
    <n v="119.702094070279"/>
    <n v="781.24669479105296"/>
    <n v="0.60400918589999997"/>
  </r>
  <r>
    <n v="550000"/>
    <n v="890000"/>
    <n v="890000"/>
    <x v="1"/>
    <x v="1"/>
    <s v="IR8-11"/>
    <s v="62-304.520 (6), F.A.C."/>
    <n v="0.36"/>
    <n v="0.48"/>
    <s v="Town of Indialantic"/>
    <n v="0.26181297962556999"/>
    <n v="3857.7690414020399"/>
    <n v="9.5843984303164902"/>
    <n v="1.40852464309897"/>
    <n v="2.5093199109598099"/>
    <n v="0.36877003368577999"/>
    <n v="1010.01400743675"/>
    <n v="1210"/>
    <s v="Fixed Single Family Units"/>
    <n v="1210"/>
    <s v="Town of Indialantic              Brevard County"/>
    <s v="Town of Indialantic"/>
    <m/>
    <m/>
    <m/>
    <n v="0"/>
    <n v="1"/>
    <n v="2.5093199109598099"/>
    <n v="0.36877003368577999"/>
    <n v="1010.01400743675"/>
    <m/>
    <n v="-1"/>
    <n v="-1"/>
    <n v="-1"/>
    <n v="-1"/>
    <n v="0"/>
    <m/>
    <m/>
    <s v="North IRL B"/>
    <n v="-1"/>
    <m/>
    <m/>
    <n v="580"/>
    <x v="1"/>
    <m/>
    <x v="0"/>
    <n v="132.71029999999999"/>
    <n v="127.601989698495"/>
    <n v="1059.51953806542"/>
    <n v="0.81915166859999999"/>
  </r>
  <r>
    <n v="550000"/>
    <n v="890000"/>
    <n v="890000"/>
    <x v="1"/>
    <x v="1"/>
    <s v="IR8-11"/>
    <s v="62-304.520 (6), F.A.C."/>
    <n v="0.36"/>
    <n v="0.48"/>
    <s v="Town of Indialantic"/>
    <n v="1.8416493704940001E-2"/>
    <n v="3857.7690414020399"/>
    <n v="9.5843984303164902"/>
    <n v="1.40852464309897"/>
    <n v="0.17651101335759001"/>
    <n v="2.594008522289E-2"/>
    <n v="71.046579266108594"/>
    <n v="1210"/>
    <s v="Fixed Single Family Units"/>
    <n v="1210"/>
    <s v="Town of Indialantic              Brevard County"/>
    <s v="Town of Indialantic"/>
    <m/>
    <m/>
    <m/>
    <n v="0"/>
    <n v="1"/>
    <n v="0.17651101335759001"/>
    <n v="2.594008522289E-2"/>
    <n v="71.046579266108594"/>
    <m/>
    <n v="-1"/>
    <n v="-1"/>
    <n v="-1"/>
    <n v="-1"/>
    <n v="0"/>
    <m/>
    <m/>
    <s v="North IRL B"/>
    <n v="-1"/>
    <m/>
    <m/>
    <n v="580"/>
    <x v="1"/>
    <m/>
    <x v="0"/>
    <n v="132.71029999999999"/>
    <n v="38.101954971907297"/>
    <n v="74.528905827941898"/>
    <n v="5.7620907800000003E-2"/>
  </r>
  <r>
    <n v="550000"/>
    <n v="890000"/>
    <n v="890000"/>
    <x v="1"/>
    <x v="1"/>
    <s v="IR8-11"/>
    <s v="62-304.520 (6), F.A.C."/>
    <n v="0.36"/>
    <n v="0.48"/>
    <s v="Town of Indialantic"/>
    <n v="4.0832310986000002E-3"/>
    <n v="3857.7690414020399"/>
    <n v="9.5843984303164902"/>
    <n v="1.40852464309897"/>
    <n v="3.913531373207E-2"/>
    <n v="5.7513316258499996E-3"/>
    <n v="15.752162521080701"/>
    <n v="1210"/>
    <s v="Fixed Single Family Units"/>
    <n v="1210"/>
    <s v="Town of Indialantic              Brevard County"/>
    <s v="Town of Indialantic"/>
    <m/>
    <m/>
    <m/>
    <n v="0"/>
    <n v="1"/>
    <n v="3.913531373207E-2"/>
    <n v="5.7513316258499996E-3"/>
    <n v="15.752162521078899"/>
    <m/>
    <n v="-1"/>
    <n v="-1"/>
    <n v="-1"/>
    <n v="-1"/>
    <n v="0"/>
    <m/>
    <m/>
    <s v="North IRL B"/>
    <n v="-1"/>
    <m/>
    <m/>
    <n v="580"/>
    <x v="1"/>
    <m/>
    <x v="0"/>
    <n v="132.71029999999999"/>
    <n v="23.121737854323801"/>
    <n v="16.5242499955231"/>
    <n v="1.2775476500000001E-2"/>
  </r>
  <r>
    <n v="550000"/>
    <n v="890000"/>
    <n v="890000"/>
    <x v="1"/>
    <x v="1"/>
    <s v="IR8-11"/>
    <s v="62-304.520 (6), F.A.C."/>
    <n v="0.36"/>
    <n v="0.48"/>
    <s v="Town of Indialantic"/>
    <n v="6.9795415744830003E-2"/>
    <n v="3899.0574845011602"/>
    <n v="11.5780658517013"/>
    <n v="1.62894824595499"/>
    <n v="0.80809591964052996"/>
    <n v="0.11369312005324"/>
    <n v="272.13633814375697"/>
    <n v="1400"/>
    <s v="Commercial and Services"/>
    <n v="1400"/>
    <s v="Town of Indialantic              Brevard County"/>
    <s v="Town of Indialantic"/>
    <m/>
    <m/>
    <m/>
    <n v="0"/>
    <n v="1"/>
    <n v="0.80809591964052996"/>
    <n v="0.11369312005324"/>
    <n v="272.13633814375498"/>
    <m/>
    <n v="-1"/>
    <n v="-1"/>
    <n v="-1"/>
    <n v="-1"/>
    <n v="0"/>
    <m/>
    <m/>
    <s v="North IRL B"/>
    <n v="-1"/>
    <m/>
    <m/>
    <n v="580"/>
    <x v="1"/>
    <m/>
    <x v="0"/>
    <n v="132.71029999999999"/>
    <n v="96.356887529221396"/>
    <n v="282.452026461049"/>
    <n v="0.2207107365"/>
  </r>
  <r>
    <n v="550000"/>
    <n v="890000"/>
    <n v="890000"/>
    <x v="1"/>
    <x v="1"/>
    <s v="IR8-11"/>
    <s v="62-304.520 (6), F.A.C."/>
    <n v="0.36"/>
    <n v="0.48"/>
    <s v="Town of Indialantic"/>
    <n v="7.6498795868290004E-2"/>
    <n v="3899.0574845011602"/>
    <n v="11.5780658517013"/>
    <n v="1.62894824595499"/>
    <n v="0.88570809613896995"/>
    <n v="0.12461257934731999"/>
    <n v="298.27320258560201"/>
    <n v="1200"/>
    <s v="Residential, Medium Density-Two-five dwellingunits per acre"/>
    <n v="1200"/>
    <s v="Town of Indialantic              Brevard County"/>
    <s v="Town of Indialantic"/>
    <m/>
    <m/>
    <m/>
    <n v="0"/>
    <n v="1"/>
    <n v="0.88570809613896995"/>
    <n v="0.12461257934731999"/>
    <n v="298.27320258560297"/>
    <m/>
    <n v="-1"/>
    <n v="-1"/>
    <n v="-1"/>
    <n v="-1"/>
    <n v="0"/>
    <m/>
    <m/>
    <s v="North IRL B"/>
    <n v="-1"/>
    <m/>
    <m/>
    <n v="580"/>
    <x v="1"/>
    <m/>
    <x v="0"/>
    <n v="132.71029999999999"/>
    <n v="147.438696170989"/>
    <n v="309.57964336547701"/>
    <n v="0.24190851790000001"/>
  </r>
  <r>
    <n v="550000"/>
    <n v="890000"/>
    <n v="890000"/>
    <x v="1"/>
    <x v="1"/>
    <s v="IR8-11"/>
    <s v="62-304.520 (6), F.A.C."/>
    <n v="0.36"/>
    <n v="0.48"/>
    <s v="Town of Indialantic"/>
    <n v="0.11605864064832"/>
    <n v="3899.0574845011602"/>
    <n v="11.5780658517013"/>
    <n v="1.62894824595499"/>
    <n v="1.3437345840852299"/>
    <n v="0.189053519112"/>
    <n v="452.51931146087799"/>
    <n v="1410"/>
    <s v="Retail Sales and Services"/>
    <n v="1410"/>
    <s v="Town of Indialantic              Brevard County"/>
    <s v="Town of Indialantic"/>
    <m/>
    <m/>
    <m/>
    <n v="0"/>
    <n v="1"/>
    <n v="1.3437345840852299"/>
    <n v="0.189053519112"/>
    <n v="452.51931146087799"/>
    <m/>
    <n v="-1"/>
    <n v="-1"/>
    <n v="-1"/>
    <n v="-1"/>
    <n v="0"/>
    <m/>
    <m/>
    <s v="North IRL B"/>
    <n v="-1"/>
    <m/>
    <m/>
    <n v="580"/>
    <x v="1"/>
    <m/>
    <x v="0"/>
    <n v="132.71029999999999"/>
    <n v="91.383280097976098"/>
    <n v="469.67265528268399"/>
    <n v="0.36700674080000001"/>
  </r>
  <r>
    <n v="550000"/>
    <n v="890000"/>
    <n v="890000"/>
    <x v="1"/>
    <x v="1"/>
    <s v="IR8-11"/>
    <s v="62-304.520 (6), F.A.C."/>
    <n v="0.36"/>
    <n v="0.48"/>
    <s v="Town of Indialantic"/>
    <n v="0.27946642749790002"/>
    <n v="3899.0574845011602"/>
    <n v="11.5780658517013"/>
    <n v="1.62894824595499"/>
    <n v="3.23568070091047"/>
    <n v="0.45523634687601999"/>
    <n v="1089.6556658025099"/>
    <n v="1430"/>
    <s v="Professional Services"/>
    <n v="1430"/>
    <s v="Town of Indialantic              Brevard County"/>
    <s v="Town of Indialantic"/>
    <m/>
    <m/>
    <m/>
    <n v="0"/>
    <n v="1"/>
    <n v="3.23568070091047"/>
    <n v="0.45523634687601999"/>
    <n v="1089.6556658025099"/>
    <m/>
    <n v="-1"/>
    <n v="-1"/>
    <n v="-1"/>
    <n v="-1"/>
    <n v="0"/>
    <m/>
    <m/>
    <s v="North IRL B"/>
    <n v="-1"/>
    <m/>
    <m/>
    <n v="580"/>
    <x v="1"/>
    <m/>
    <x v="0"/>
    <n v="132.71029999999999"/>
    <n v="137.103219701386"/>
    <n v="1130.96050696509"/>
    <n v="0.8837434435"/>
  </r>
  <r>
    <n v="550000"/>
    <n v="890000"/>
    <n v="890000"/>
    <x v="1"/>
    <x v="1"/>
    <s v="IR8-11"/>
    <s v="62-304.520 (6), F.A.C."/>
    <n v="0.36"/>
    <n v="0.48"/>
    <s v="Town of Indialantic"/>
    <n v="1.0774568714599999E-3"/>
    <n v="3899.0574845011602"/>
    <n v="11.5780658517013"/>
    <n v="1.62894824595499"/>
    <n v="1.247486661013E-2"/>
    <n v="1.7551214808499999E-3"/>
    <n v="4.20106627889332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1.247486661013E-2"/>
    <n v="1.7551214808499999E-3"/>
    <n v="4.2010662788922604"/>
    <m/>
    <n v="-1"/>
    <n v="-1"/>
    <n v="-1"/>
    <n v="-1"/>
    <n v="0"/>
    <m/>
    <m/>
    <s v="North IRL B"/>
    <n v="-1"/>
    <m/>
    <m/>
    <n v="580"/>
    <x v="1"/>
    <m/>
    <x v="0"/>
    <n v="132.71029999999999"/>
    <n v="12.0839895169022"/>
    <n v="4.3603132601258299"/>
    <n v="3.4071907999999999E-3"/>
  </r>
  <r>
    <n v="550000"/>
    <n v="890000"/>
    <n v="890000"/>
    <x v="1"/>
    <x v="1"/>
    <s v="IR8-11"/>
    <s v="62-304.520 (6), F.A.C."/>
    <n v="0.36"/>
    <n v="0.48"/>
    <s v="Town of Indialantic"/>
    <n v="4.7287852421210003E-2"/>
    <n v="3899.0574845011602"/>
    <n v="11.5780658517013"/>
    <n v="1.62894824595499"/>
    <n v="0.54750186931830003"/>
    <n v="7.7029464256499994E-2"/>
    <n v="184.378054908905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54750186931830003"/>
    <n v="7.7029464256499994E-2"/>
    <n v="184.378054908905"/>
    <m/>
    <n v="-1"/>
    <n v="-1"/>
    <n v="-1"/>
    <n v="-1"/>
    <n v="0"/>
    <m/>
    <m/>
    <s v="North IRL B"/>
    <n v="-1"/>
    <m/>
    <m/>
    <n v="580"/>
    <x v="1"/>
    <m/>
    <x v="0"/>
    <n v="132.71029999999999"/>
    <n v="54.992423427843001"/>
    <n v="191.367149272277"/>
    <n v="0.14953613539999999"/>
  </r>
  <r>
    <n v="550000"/>
    <n v="890000"/>
    <n v="890000"/>
    <x v="1"/>
    <x v="1"/>
    <s v="IR8-11"/>
    <s v="62-304.520 (6), F.A.C."/>
    <n v="0.36"/>
    <n v="0.48"/>
    <s v="Town of Indialantic"/>
    <n v="2.7578864592870001E-2"/>
    <n v="3899.0574845011602"/>
    <n v="11.5780658517013"/>
    <n v="1.62894824595499"/>
    <n v="0.31930991037141998"/>
    <n v="4.4924543103980003E-2"/>
    <n v="107.531578404881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31930991037141998"/>
    <n v="4.4924543103980003E-2"/>
    <n v="107.53157840487999"/>
    <m/>
    <n v="-1"/>
    <n v="-1"/>
    <n v="-1"/>
    <n v="-1"/>
    <n v="0"/>
    <m/>
    <m/>
    <s v="North IRL B"/>
    <n v="-1"/>
    <m/>
    <m/>
    <n v="580"/>
    <x v="1"/>
    <m/>
    <x v="0"/>
    <n v="132.71029999999999"/>
    <n v="45.3907831254323"/>
    <n v="111.607705300162"/>
    <n v="8.7211336900000005E-2"/>
  </r>
  <r>
    <n v="550000"/>
    <n v="890000"/>
    <n v="890000"/>
    <x v="1"/>
    <x v="1"/>
    <s v="IR8-11"/>
    <s v="62-304.520 (6), F.A.C."/>
    <n v="0.36"/>
    <n v="0.48"/>
    <s v="Town of Indialantic"/>
    <n v="0.21448212006848"/>
    <n v="3852.5613759350799"/>
    <n v="9.5721902029115498"/>
    <n v="1.4067554033210199"/>
    <n v="2.0530636484192399"/>
    <n v="0.30172388132208"/>
    <n v="826.30553160451302"/>
    <n v="1200"/>
    <s v="Residential, Medium Density-Two-five dwellingunits per acre"/>
    <n v="1200"/>
    <s v="Town of Indialantic              Brevard County"/>
    <s v="Town of Indialantic"/>
    <m/>
    <m/>
    <m/>
    <n v="0"/>
    <n v="1"/>
    <n v="2.0530636484192399"/>
    <n v="0.30172388132208"/>
    <n v="826.30553160451302"/>
    <m/>
    <n v="-1"/>
    <n v="-1"/>
    <n v="-1"/>
    <n v="-1"/>
    <n v="0"/>
    <m/>
    <m/>
    <s v="North IRL B"/>
    <n v="-1"/>
    <m/>
    <m/>
    <n v="580"/>
    <x v="1"/>
    <m/>
    <x v="0"/>
    <n v="132.71029999999999"/>
    <n v="141.05038075185701"/>
    <n v="867.97834508911296"/>
    <n v="0.670158582"/>
  </r>
  <r>
    <n v="550000"/>
    <n v="890000"/>
    <n v="890000"/>
    <x v="1"/>
    <x v="1"/>
    <s v="IR8-11"/>
    <s v="62-304.520 (6), F.A.C."/>
    <n v="0.36"/>
    <n v="0.48"/>
    <s v="Town of Indialantic"/>
    <n v="4.8022124539540002E-2"/>
    <n v="3852.5613759350799"/>
    <n v="9.5721902029115498"/>
    <n v="1.4067554033210199"/>
    <n v="0.45967691004040001"/>
    <n v="6.7555383174949996E-2"/>
    <n v="185.00818219138401"/>
    <n v="1210"/>
    <s v="Fixed Single Family Units"/>
    <n v="1210"/>
    <s v="Town of Indialantic              Brevard County"/>
    <s v="Town of Indialantic"/>
    <m/>
    <m/>
    <m/>
    <n v="0"/>
    <n v="1"/>
    <n v="0.45967691004040001"/>
    <n v="6.7555383174949996E-2"/>
    <n v="185.008182191385"/>
    <m/>
    <n v="-1"/>
    <n v="-1"/>
    <n v="-1"/>
    <n v="-1"/>
    <n v="0"/>
    <m/>
    <m/>
    <s v="North IRL B"/>
    <n v="-1"/>
    <m/>
    <m/>
    <n v="580"/>
    <x v="1"/>
    <m/>
    <x v="0"/>
    <n v="132.71029999999999"/>
    <n v="65.353438797668204"/>
    <n v="194.338643110139"/>
    <n v="0.15004718750000001"/>
  </r>
  <r>
    <n v="550000"/>
    <n v="890000"/>
    <n v="890000"/>
    <x v="1"/>
    <x v="1"/>
    <s v="IR8-11"/>
    <s v="62-304.520 (6), F.A.C."/>
    <n v="0.36"/>
    <n v="0.48"/>
    <s v="Town of Indialantic"/>
    <n v="4.5955227100530002E-2"/>
    <n v="3852.5613759350799"/>
    <n v="9.5721902029115498"/>
    <n v="1.4067554033210199"/>
    <n v="0.43989217462427999"/>
    <n v="6.4647764034510002E-2"/>
    <n v="177.045332949835"/>
    <n v="1210"/>
    <s v="Fixed Single Family Units"/>
    <n v="1210"/>
    <s v="Town of Indialantic              Brevard County"/>
    <s v="Town of Indialantic"/>
    <m/>
    <m/>
    <m/>
    <n v="0"/>
    <n v="1"/>
    <n v="0.43989217462427999"/>
    <n v="6.4647764034510002E-2"/>
    <n v="177.045332949835"/>
    <m/>
    <n v="-1"/>
    <n v="-1"/>
    <n v="-1"/>
    <n v="-1"/>
    <n v="0"/>
    <m/>
    <m/>
    <s v="North IRL B"/>
    <n v="-1"/>
    <m/>
    <m/>
    <n v="580"/>
    <x v="1"/>
    <m/>
    <x v="0"/>
    <n v="132.71029999999999"/>
    <n v="58.3491575132809"/>
    <n v="185.97420593463801"/>
    <n v="0.14358907779999999"/>
  </r>
  <r>
    <n v="550000"/>
    <n v="890000"/>
    <n v="890000"/>
    <x v="1"/>
    <x v="1"/>
    <s v="IR8-11"/>
    <s v="62-304.520 (6), F.A.C."/>
    <n v="0.36"/>
    <n v="0.48"/>
    <s v="Town of Indialantic"/>
    <n v="1.082814327856E-2"/>
    <n v="3852.5613759350799"/>
    <n v="9.5721902029115498"/>
    <n v="1.4067554033210199"/>
    <n v="0.10364904700675"/>
    <n v="1.5232549065039999E-2"/>
    <n v="41.716086568071297"/>
    <n v="1210"/>
    <s v="Fixed Single Family Units"/>
    <n v="1210"/>
    <s v="Town of Indialantic              Brevard County"/>
    <s v="Town of Indialantic"/>
    <m/>
    <m/>
    <m/>
    <n v="0"/>
    <n v="1"/>
    <n v="0.10364904700675"/>
    <n v="1.5232549065039999E-2"/>
    <n v="41.716086568070203"/>
    <m/>
    <n v="-1"/>
    <n v="-1"/>
    <n v="-1"/>
    <n v="-1"/>
    <n v="0"/>
    <m/>
    <m/>
    <s v="North IRL B"/>
    <n v="-1"/>
    <m/>
    <m/>
    <n v="580"/>
    <x v="1"/>
    <m/>
    <x v="0"/>
    <n v="132.71029999999999"/>
    <n v="39.3007024952121"/>
    <n v="43.819941169506798"/>
    <n v="3.3832998000000003E-2"/>
  </r>
  <r>
    <n v="550000"/>
    <n v="890000"/>
    <n v="890000"/>
    <x v="1"/>
    <x v="1"/>
    <s v="IR8-11"/>
    <s v="62-304.520 (6), F.A.C."/>
    <n v="0.36"/>
    <n v="0.48"/>
    <s v="Town of Indialantic"/>
    <n v="0.13718298426066"/>
    <n v="3852.5613759350799"/>
    <n v="9.5721902029115498"/>
    <n v="1.4067554033210199"/>
    <n v="1.31314161794607"/>
    <n v="0.19298290435238"/>
    <n v="528.50586659813303"/>
    <n v="1210"/>
    <s v="Fixed Single Family Units"/>
    <n v="1210"/>
    <s v="Town of Indialantic              Brevard County"/>
    <s v="Town of Indialantic"/>
    <m/>
    <m/>
    <m/>
    <n v="0"/>
    <n v="1"/>
    <n v="1.31314161794607"/>
    <n v="0.19298290435238"/>
    <n v="528.50586659813303"/>
    <m/>
    <n v="-1"/>
    <n v="-1"/>
    <n v="-1"/>
    <n v="-1"/>
    <n v="0"/>
    <m/>
    <m/>
    <s v="North IRL B"/>
    <n v="-1"/>
    <m/>
    <m/>
    <n v="580"/>
    <x v="1"/>
    <m/>
    <x v="0"/>
    <n v="132.71029999999999"/>
    <n v="96.508561118769194"/>
    <n v="555.15984089925303"/>
    <n v="0.42863411730000001"/>
  </r>
  <r>
    <n v="550000"/>
    <n v="890000"/>
    <n v="890000"/>
    <x v="1"/>
    <x v="1"/>
    <s v="IR8-11"/>
    <s v="62-304.520 (6), F.A.C."/>
    <n v="0.36"/>
    <n v="0.48"/>
    <s v="Town of Indialantic"/>
    <n v="0.12954373384519999"/>
    <n v="3852.5613759350799"/>
    <n v="9.5721902029115498"/>
    <n v="1.4067554033210199"/>
    <n v="1.2400172599616299"/>
    <n v="0.18223634755311999"/>
    <n v="499.07518550644397"/>
    <n v="1210"/>
    <s v="Fixed Single Family Units"/>
    <n v="1210"/>
    <s v="Town of Indialantic              Brevard County"/>
    <s v="Town of Indialantic"/>
    <m/>
    <m/>
    <m/>
    <n v="0"/>
    <n v="1"/>
    <n v="1.2400172599616299"/>
    <n v="0.18223634755311999"/>
    <n v="499.07518550644397"/>
    <m/>
    <n v="-1"/>
    <n v="-1"/>
    <n v="-1"/>
    <n v="-1"/>
    <n v="0"/>
    <m/>
    <m/>
    <s v="North IRL B"/>
    <n v="-1"/>
    <m/>
    <m/>
    <n v="580"/>
    <x v="1"/>
    <m/>
    <x v="0"/>
    <n v="132.71029999999999"/>
    <n v="96.1620441380377"/>
    <n v="524.24489129313395"/>
    <n v="0.40476495169999999"/>
  </r>
  <r>
    <n v="550000"/>
    <n v="890000"/>
    <n v="890000"/>
    <x v="1"/>
    <x v="1"/>
    <s v="IR8-11"/>
    <s v="62-304.520 (6), F.A.C."/>
    <n v="0.36"/>
    <n v="0.48"/>
    <s v="Town of Indialantic"/>
    <n v="3.1749120528899999E-2"/>
    <n v="3852.5613759350799"/>
    <n v="9.5721902029115498"/>
    <n v="1.4067554033210199"/>
    <n v="0.30390862047784001"/>
    <n v="4.466324685472E-2"/>
    <n v="122.31543546956701"/>
    <n v="1210"/>
    <s v="Fixed Single Family Units"/>
    <n v="1210"/>
    <s v="Town of Indialantic              Brevard County"/>
    <s v="Town of Indialantic"/>
    <m/>
    <m/>
    <m/>
    <n v="0"/>
    <n v="1"/>
    <n v="0.30390862047784001"/>
    <n v="4.466324685472E-2"/>
    <n v="122.315435469565"/>
    <m/>
    <n v="-1"/>
    <n v="-1"/>
    <n v="-1"/>
    <n v="-1"/>
    <n v="0"/>
    <m/>
    <m/>
    <s v="North IRL B"/>
    <n v="-1"/>
    <m/>
    <m/>
    <n v="580"/>
    <x v="1"/>
    <m/>
    <x v="0"/>
    <n v="132.71029999999999"/>
    <n v="46.302725575308799"/>
    <n v="128.48413231794899"/>
    <n v="9.9201488599999998E-2"/>
  </r>
  <r>
    <n v="550000"/>
    <n v="900000"/>
    <n v="900000"/>
    <x v="1"/>
    <x v="1"/>
    <s v="IR8-11"/>
    <s v="62-304.520 (6), F.A.C."/>
    <n v="0.36"/>
    <n v="0.48"/>
    <s v="Town of Indialantic"/>
    <n v="0.19097890863896"/>
    <n v="3851.72173619464"/>
    <n v="8.6399426556288308"/>
    <n v="1.2232827701483"/>
    <n v="1.65004681907526"/>
    <n v="0.23362120839976999"/>
    <n v="735.59761355944295"/>
    <n v="1200"/>
    <s v="Residential, Medium Density-Two-five dwellingunits per acre"/>
    <n v="1200"/>
    <s v="Town of Indialantic              Brevard County"/>
    <s v="Town of Indialantic"/>
    <m/>
    <m/>
    <m/>
    <n v="0"/>
    <n v="1"/>
    <n v="1.65004681907526"/>
    <n v="0.23362120839976999"/>
    <n v="833.92328220571505"/>
    <m/>
    <n v="-1"/>
    <n v="-1"/>
    <n v="-1"/>
    <n v="-1"/>
    <n v="0"/>
    <m/>
    <m/>
    <s v="North IRL B"/>
    <n v="-1"/>
    <m/>
    <m/>
    <n v="580"/>
    <x v="1"/>
    <m/>
    <x v="0"/>
    <n v="132.71029999999999"/>
    <n v="168.83792869396501"/>
    <n v="772.86422296855096"/>
    <n v="0.67633680630000004"/>
  </r>
  <r>
    <n v="550000"/>
    <n v="900000"/>
    <n v="900000"/>
    <x v="1"/>
    <x v="1"/>
    <s v="IR8-11"/>
    <s v="62-304.520 (6), F.A.C."/>
    <n v="0.36"/>
    <n v="0.48"/>
    <s v="Town of Indialantic"/>
    <n v="4.3632688349189999E-2"/>
    <n v="3851.72173619464"/>
    <n v="8.6399426556288308"/>
    <n v="1.2232827701483"/>
    <n v="0.37698392524799001"/>
    <n v="5.3375115872819998E-2"/>
    <n v="168.06097412321199"/>
    <n v="1700"/>
    <s v="Institutional (Educational,religious,health and military facilities)"/>
    <n v="1700"/>
    <s v="Town of Indialantic              Brevard County"/>
    <s v="Town of Indialantic"/>
    <m/>
    <m/>
    <m/>
    <n v="0"/>
    <n v="1"/>
    <n v="0.37698392524799001"/>
    <n v="5.3375115872819998E-2"/>
    <n v="294.21717063656001"/>
    <m/>
    <n v="-1"/>
    <n v="-1"/>
    <n v="-1"/>
    <n v="-1"/>
    <n v="0"/>
    <m/>
    <m/>
    <s v="North IRL B"/>
    <n v="-1"/>
    <m/>
    <m/>
    <n v="580"/>
    <x v="1"/>
    <m/>
    <x v="0"/>
    <n v="132.71029999999999"/>
    <n v="110.548098216076"/>
    <n v="176.57522507253"/>
    <n v="0.23861895429999999"/>
  </r>
  <r>
    <n v="550000"/>
    <n v="900000"/>
    <n v="900000"/>
    <x v="1"/>
    <x v="1"/>
    <s v="IR8-11"/>
    <s v="62-304.520 (6), F.A.C."/>
    <n v="0.36"/>
    <n v="0.48"/>
    <s v="Town of Indialantic"/>
    <n v="1.6257433832599999E-3"/>
    <n v="3851.72173619464"/>
    <n v="8.6399426556288308"/>
    <n v="1.2232827701483"/>
    <n v="1.404632960419E-2"/>
    <n v="1.9887438694300001E-3"/>
    <n v="6.2619111268041197"/>
    <n v="1210"/>
    <s v="Fixed Single Family Units"/>
    <n v="1210"/>
    <s v="Town of Indialantic              Brevard County"/>
    <s v="Town of Indialantic"/>
    <m/>
    <m/>
    <m/>
    <n v="0"/>
    <n v="1"/>
    <n v="1.404632960419E-2"/>
    <n v="1.9887438694300001E-3"/>
    <n v="6.2619111268031196"/>
    <m/>
    <n v="-1"/>
    <n v="-1"/>
    <n v="-1"/>
    <n v="-1"/>
    <n v="0"/>
    <m/>
    <m/>
    <s v="North IRL B"/>
    <n v="-1"/>
    <m/>
    <m/>
    <n v="580"/>
    <x v="1"/>
    <m/>
    <x v="0"/>
    <n v="132.71029999999999"/>
    <n v="13.9075615813297"/>
    <n v="6.5791500517473098"/>
    <n v="5.0785978000000001E-3"/>
  </r>
  <r>
    <n v="550000"/>
    <n v="900000"/>
    <n v="900000"/>
    <x v="1"/>
    <x v="1"/>
    <s v="IR8-11"/>
    <s v="62-304.520 (6), F.A.C."/>
    <n v="0.36"/>
    <n v="0.48"/>
    <s v="Town of Indialantic"/>
    <n v="6.9740110166710001E-2"/>
    <n v="3851.72173619464"/>
    <n v="8.6399426556288308"/>
    <n v="1.2232827701483"/>
    <n v="0.60255055263761004"/>
    <n v="8.5311875155180003E-2"/>
    <n v="268.61949821372502"/>
    <n v="1210"/>
    <s v="Fixed Single Family Units"/>
    <n v="1210"/>
    <s v="Town of Indialantic              Brevard County"/>
    <s v="Town of Indialantic"/>
    <m/>
    <m/>
    <m/>
    <n v="0"/>
    <n v="1"/>
    <n v="0.60255055263761004"/>
    <n v="8.5311875155180003E-2"/>
    <n v="268.61949821372599"/>
    <m/>
    <n v="-1"/>
    <n v="-1"/>
    <n v="-1"/>
    <n v="-1"/>
    <n v="0"/>
    <m/>
    <m/>
    <s v="North IRL B"/>
    <n v="-1"/>
    <m/>
    <m/>
    <n v="580"/>
    <x v="1"/>
    <m/>
    <x v="0"/>
    <n v="132.71029999999999"/>
    <n v="82.507448511218499"/>
    <n v="282.22821272703402"/>
    <n v="0.21785847380000001"/>
  </r>
  <r>
    <n v="550000"/>
    <n v="900000"/>
    <n v="900000"/>
    <x v="1"/>
    <x v="1"/>
    <s v="IR8-11"/>
    <s v="62-304.520 (6), F.A.C."/>
    <n v="0.36"/>
    <n v="0.48"/>
    <s v="Town of Indialantic"/>
    <n v="4.1782276522420003E-2"/>
    <n v="3894.9954590770299"/>
    <n v="9.1810931633977795"/>
    <n v="1.2202056642516099"/>
    <n v="0.38360697333124"/>
    <n v="5.0982970477989997E-2"/>
    <n v="162.74177732474999"/>
    <n v="1400"/>
    <s v="Commercial and Services"/>
    <n v="1400"/>
    <s v="Town of Indialantic              Brevard County"/>
    <s v="Town of Indialantic"/>
    <m/>
    <m/>
    <m/>
    <n v="0"/>
    <n v="1"/>
    <n v="0.38360697333124"/>
    <n v="5.0982970477989997E-2"/>
    <n v="162.74177732474899"/>
    <m/>
    <n v="-1"/>
    <n v="-1"/>
    <n v="-1"/>
    <n v="-1"/>
    <n v="0"/>
    <m/>
    <m/>
    <s v="North IRL B"/>
    <n v="-1"/>
    <m/>
    <m/>
    <n v="580"/>
    <x v="1"/>
    <m/>
    <x v="0"/>
    <n v="132.71029999999999"/>
    <n v="112.85514020316"/>
    <n v="169.08687408727101"/>
    <n v="0.131988465"/>
  </r>
  <r>
    <n v="550000"/>
    <n v="900000"/>
    <n v="900000"/>
    <x v="1"/>
    <x v="1"/>
    <s v="IR8-11"/>
    <s v="62-304.520 (6), F.A.C."/>
    <n v="0.36"/>
    <n v="0.48"/>
    <s v="Town of Indialantic"/>
    <n v="1.181290805286E-2"/>
    <n v="3894.9954590770299"/>
    <n v="9.1810931633977795"/>
    <n v="1.2202056642516099"/>
    <n v="0.10845540936398999"/>
    <n v="1.4414177317379999E-2"/>
    <n v="46.011223224399799"/>
    <n v="8140"/>
    <s v="Roads and Highways"/>
    <n v="8140"/>
    <s v="Town of Indialantic              Brevard County"/>
    <s v="Town of Indialantic"/>
    <m/>
    <m/>
    <m/>
    <n v="0"/>
    <n v="1"/>
    <n v="0.10845540936398999"/>
    <n v="1.4414177317379999E-2"/>
    <n v="47.757040853126298"/>
    <m/>
    <n v="-1"/>
    <n v="-1"/>
    <n v="-1"/>
    <n v="-1"/>
    <n v="0"/>
    <m/>
    <m/>
    <s v="North IRL B"/>
    <n v="-1"/>
    <m/>
    <m/>
    <n v="580"/>
    <x v="1"/>
    <m/>
    <x v="0"/>
    <n v="132.71029999999999"/>
    <n v="107.684100436726"/>
    <n v="47.805142820953797"/>
    <n v="3.87323932E-2"/>
  </r>
  <r>
    <n v="550000"/>
    <n v="900000"/>
    <n v="900000"/>
    <x v="1"/>
    <x v="1"/>
    <s v="IR8-11"/>
    <s v="62-304.520 (6), F.A.C."/>
    <n v="0.36"/>
    <n v="0.48"/>
    <s v="Town of Indialantic"/>
    <n v="6.2743191854670005E-2"/>
    <n v="3894.9954590770299"/>
    <n v="9.1810931633977795"/>
    <n v="1.2202056642516099"/>
    <n v="0.57605108978670005"/>
    <n v="7.6559598094289999E-2"/>
    <n v="244.38444736195399"/>
    <n v="1430"/>
    <s v="Professional Services"/>
    <n v="1430"/>
    <s v="Town of Indialantic              Brevard County"/>
    <s v="Town of Indialantic"/>
    <m/>
    <m/>
    <m/>
    <n v="0"/>
    <n v="1"/>
    <n v="0.57605108978670005"/>
    <n v="7.6559598094289999E-2"/>
    <n v="244.38444736195501"/>
    <m/>
    <n v="-1"/>
    <n v="-1"/>
    <n v="-1"/>
    <n v="-1"/>
    <n v="0"/>
    <m/>
    <m/>
    <s v="North IRL B"/>
    <n v="-1"/>
    <m/>
    <m/>
    <n v="580"/>
    <x v="1"/>
    <m/>
    <x v="0"/>
    <n v="132.71029999999999"/>
    <n v="78.696847175571307"/>
    <n v="253.91268891896399"/>
    <n v="0.19820312030000001"/>
  </r>
  <r>
    <n v="550000"/>
    <n v="900000"/>
    <n v="900000"/>
    <x v="1"/>
    <x v="1"/>
    <s v="IR8-11"/>
    <s v="62-304.520 (6), F.A.C."/>
    <n v="0.36"/>
    <n v="0.48"/>
    <s v="Town of Indialantic"/>
    <n v="5.1031282217560002E-2"/>
    <n v="3894.9954590770299"/>
    <n v="9.1810931633977795"/>
    <n v="1.2202056642516099"/>
    <n v="0.46852295628705998"/>
    <n v="6.2268659615879997E-2"/>
    <n v="198.76661250827399"/>
    <n v="1410"/>
    <s v="Retail Sales and Services"/>
    <n v="1410"/>
    <s v="Town of Indialantic              Brevard County"/>
    <s v="Town of Indialantic"/>
    <m/>
    <m/>
    <m/>
    <n v="0"/>
    <n v="1"/>
    <n v="0.46852295628705998"/>
    <n v="6.2268659615879997E-2"/>
    <n v="198.76661250827499"/>
    <m/>
    <n v="-1"/>
    <n v="-1"/>
    <n v="-1"/>
    <n v="-1"/>
    <n v="0"/>
    <m/>
    <m/>
    <s v="North IRL B"/>
    <n v="-1"/>
    <m/>
    <m/>
    <n v="580"/>
    <x v="1"/>
    <m/>
    <x v="0"/>
    <n v="132.71029999999999"/>
    <n v="59.079906867551102"/>
    <n v="206.51627218543899"/>
    <n v="0.16120568739999999"/>
  </r>
  <r>
    <n v="550000"/>
    <n v="900000"/>
    <n v="900000"/>
    <x v="1"/>
    <x v="1"/>
    <s v="IR8-11"/>
    <s v="62-304.520 (6), F.A.C."/>
    <n v="0.36"/>
    <n v="0.48"/>
    <s v="Town of Indialantic"/>
    <n v="0.18366988814282001"/>
    <n v="3894.9954590770299"/>
    <n v="9.1810931633977795"/>
    <n v="1.2202056642516099"/>
    <n v="1.68629035435013"/>
    <n v="0.22411503786433001"/>
    <n v="715.393380285494"/>
    <n v="1750"/>
    <s v="Governmental"/>
    <n v="1750"/>
    <s v="Town of Indialantic              Brevard County"/>
    <s v="Town of Indialantic"/>
    <m/>
    <m/>
    <m/>
    <n v="0"/>
    <n v="1"/>
    <n v="1.68629035435013"/>
    <n v="0.22411503786433001"/>
    <n v="715.393380285494"/>
    <m/>
    <n v="-1"/>
    <n v="-1"/>
    <n v="-1"/>
    <n v="-1"/>
    <n v="0"/>
    <m/>
    <m/>
    <s v="North IRL B"/>
    <n v="-1"/>
    <m/>
    <m/>
    <n v="580"/>
    <x v="1"/>
    <m/>
    <x v="0"/>
    <n v="132.71029999999999"/>
    <n v="117.91204991769099"/>
    <n v="743.28566643228601"/>
    <n v="0.58020549899999996"/>
  </r>
  <r>
    <n v="550000"/>
    <n v="900000"/>
    <n v="900000"/>
    <x v="1"/>
    <x v="1"/>
    <s v="IR8-11"/>
    <s v="62-304.520 (6), F.A.C."/>
    <n v="0.36"/>
    <n v="0.48"/>
    <s v="Town of Indialantic"/>
    <n v="0.18429588213553"/>
    <n v="3852.5613759350799"/>
    <n v="9.5721902029115498"/>
    <n v="1.4067554033210199"/>
    <n v="1.76411523741473"/>
    <n v="0.25925922800397999"/>
    <n v="710.01119725925503"/>
    <n v="1200"/>
    <s v="Residential, Medium Density-Two-five dwellingunits per acre"/>
    <n v="1200"/>
    <s v="Town of Indialantic              Brevard County"/>
    <s v="Town of Indialantic"/>
    <m/>
    <m/>
    <m/>
    <n v="0"/>
    <n v="1"/>
    <n v="1.76411523741473"/>
    <n v="0.25925922800397999"/>
    <n v="710.01119725925503"/>
    <m/>
    <n v="-1"/>
    <n v="-1"/>
    <n v="-1"/>
    <n v="-1"/>
    <n v="0"/>
    <m/>
    <m/>
    <s v="North IRL B"/>
    <n v="-1"/>
    <m/>
    <m/>
    <n v="580"/>
    <x v="1"/>
    <m/>
    <x v="0"/>
    <n v="132.71029999999999"/>
    <n v="158.10192340924101"/>
    <n v="745.81897424207"/>
    <n v="0.57584038709999996"/>
  </r>
  <r>
    <n v="550000"/>
    <n v="900000"/>
    <n v="900000"/>
    <x v="1"/>
    <x v="1"/>
    <s v="IR8-11"/>
    <s v="62-304.520 (6), F.A.C."/>
    <n v="0.36"/>
    <n v="0.48"/>
    <s v="Town of Indialantic"/>
    <n v="0.16192732675512"/>
    <n v="3852.5613759350799"/>
    <n v="9.5721902029115498"/>
    <n v="1.4067554033210199"/>
    <n v="1.5499991707490699"/>
    <n v="0.22779214185810001"/>
    <n v="623.83496476521896"/>
    <n v="1210"/>
    <s v="Fixed Single Family Units"/>
    <n v="1210"/>
    <s v="Town of Indialantic              Brevard County"/>
    <s v="Town of Indialantic"/>
    <m/>
    <m/>
    <m/>
    <n v="0"/>
    <n v="1"/>
    <n v="1.5499991707490699"/>
    <n v="0.22779214185810001"/>
    <n v="623.83496476521896"/>
    <m/>
    <n v="-1"/>
    <n v="-1"/>
    <n v="-1"/>
    <n v="-1"/>
    <n v="0"/>
    <m/>
    <m/>
    <s v="North IRL B"/>
    <n v="-1"/>
    <m/>
    <m/>
    <n v="580"/>
    <x v="1"/>
    <m/>
    <x v="0"/>
    <n v="132.71029999999999"/>
    <n v="104.782998174912"/>
    <n v="655.29664224104397"/>
    <n v="0.50594887649999998"/>
  </r>
  <r>
    <n v="550000"/>
    <n v="900000"/>
    <n v="900000"/>
    <x v="1"/>
    <x v="1"/>
    <s v="IR8-11"/>
    <s v="62-304.520 (6), F.A.C."/>
    <n v="0.36"/>
    <n v="0.48"/>
    <s v="Town of Indialantic"/>
    <n v="1.283891948435E-2"/>
    <n v="3852.5613759350799"/>
    <n v="9.5721902029115498"/>
    <n v="1.4067554033210199"/>
    <n v="0.12289657930414"/>
    <n v="1.806121935742E-2"/>
    <n v="49.462725314178002"/>
    <n v="1210"/>
    <s v="Fixed Single Family Units"/>
    <n v="1210"/>
    <s v="Town of Indialantic              Brevard County"/>
    <s v="Town of Indialantic"/>
    <m/>
    <m/>
    <m/>
    <n v="0"/>
    <n v="1"/>
    <n v="0.12289657930414"/>
    <n v="1.806121935742E-2"/>
    <n v="49.462725314179202"/>
    <m/>
    <n v="-1"/>
    <n v="-1"/>
    <n v="-1"/>
    <n v="-1"/>
    <n v="0"/>
    <m/>
    <m/>
    <s v="North IRL B"/>
    <n v="-1"/>
    <m/>
    <m/>
    <n v="580"/>
    <x v="1"/>
    <m/>
    <x v="0"/>
    <n v="132.71029999999999"/>
    <n v="32.496112345171099"/>
    <n v="51.957263771951801"/>
    <n v="4.0115754500000003E-2"/>
  </r>
  <r>
    <n v="550000"/>
    <n v="900000"/>
    <n v="900000"/>
    <x v="1"/>
    <x v="1"/>
    <s v="IR8-11"/>
    <s v="62-304.520 (6), F.A.C."/>
    <n v="0.36"/>
    <n v="0.48"/>
    <s v="Town of Indialantic"/>
    <n v="0.25470928179767999"/>
    <n v="3852.5613759350799"/>
    <n v="9.5721902029115498"/>
    <n v="1.4067554033210199"/>
    <n v="2.4381256918143901"/>
    <n v="0.35831365844489999"/>
    <n v="981.28314114590796"/>
    <n v="1210"/>
    <s v="Fixed Single Family Units"/>
    <n v="1210"/>
    <s v="Town of Indialantic              Brevard County"/>
    <s v="Town of Indialantic"/>
    <m/>
    <m/>
    <m/>
    <n v="0"/>
    <n v="1"/>
    <n v="2.4381256918143901"/>
    <n v="0.35831365844489999"/>
    <n v="981.28314114590796"/>
    <m/>
    <n v="-1"/>
    <n v="-1"/>
    <n v="-1"/>
    <n v="-1"/>
    <n v="0"/>
    <m/>
    <m/>
    <s v="North IRL B"/>
    <n v="-1"/>
    <m/>
    <m/>
    <n v="580"/>
    <x v="1"/>
    <m/>
    <x v="0"/>
    <n v="132.71029999999999"/>
    <n v="126.559213688429"/>
    <n v="1030.7718928878301"/>
    <n v="0.79585007389999995"/>
  </r>
  <r>
    <n v="550000"/>
    <n v="900000"/>
    <n v="900000"/>
    <x v="1"/>
    <x v="1"/>
    <s v="IR8-11"/>
    <s v="62-304.520 (6), F.A.C."/>
    <n v="0.36"/>
    <n v="0.48"/>
    <s v="Town of Indialantic"/>
    <n v="1.72966304736E-3"/>
    <n v="3852.5613759350799"/>
    <n v="9.5721902029115498"/>
    <n v="1.4067554033210199"/>
    <n v="1.655666367631E-2"/>
    <n v="2.4332128378000001E-3"/>
    <n v="6.6636330496567302"/>
    <n v="1210"/>
    <s v="Fixed Single Family Units"/>
    <n v="1210"/>
    <s v="Town of Indialantic              Brevard County"/>
    <s v="Town of Indialantic"/>
    <m/>
    <m/>
    <m/>
    <n v="0"/>
    <n v="1"/>
    <n v="1.655666367631E-2"/>
    <n v="2.4332128378000001E-3"/>
    <n v="6.6636330496582703"/>
    <m/>
    <n v="-1"/>
    <n v="-1"/>
    <n v="-1"/>
    <n v="-1"/>
    <n v="0"/>
    <m/>
    <m/>
    <s v="North IRL B"/>
    <n v="-1"/>
    <m/>
    <m/>
    <n v="580"/>
    <x v="1"/>
    <m/>
    <x v="0"/>
    <n v="132.71029999999999"/>
    <n v="15.0382614706092"/>
    <n v="6.9996980118145897"/>
    <n v="5.4044063999999998E-3"/>
  </r>
  <r>
    <n v="550000"/>
    <n v="900000"/>
    <n v="900000"/>
    <x v="1"/>
    <x v="1"/>
    <s v="IR8-11"/>
    <s v="62-304.520 (6), F.A.C."/>
    <n v="0.36"/>
    <n v="0.48"/>
    <s v="Town of Indialantic"/>
    <n v="2.2623803097599998E-3"/>
    <n v="3852.5613759350799"/>
    <n v="9.5721902029115498"/>
    <n v="1.4067554033210199"/>
    <n v="2.1655934636409999E-2"/>
    <n v="3.1826157251300001E-3"/>
    <n v="8.7159589990843997"/>
    <n v="1210"/>
    <s v="Fixed Single Family Units"/>
    <n v="1210"/>
    <s v="Town of Indialantic              Brevard County"/>
    <s v="Town of Indialantic"/>
    <m/>
    <m/>
    <m/>
    <n v="0"/>
    <n v="1"/>
    <n v="2.1655934636409999E-2"/>
    <n v="3.1826157251300001E-3"/>
    <n v="8.7159589990835507"/>
    <m/>
    <n v="-1"/>
    <n v="-1"/>
    <n v="-1"/>
    <n v="-1"/>
    <n v="0"/>
    <m/>
    <m/>
    <s v="North IRL B"/>
    <n v="-1"/>
    <m/>
    <m/>
    <n v="580"/>
    <x v="1"/>
    <m/>
    <x v="0"/>
    <n v="132.71029999999999"/>
    <n v="17.243454769500399"/>
    <n v="9.1555282864910001"/>
    <n v="7.0689042999999997E-3"/>
  </r>
  <r>
    <n v="550000"/>
    <n v="900000"/>
    <n v="900000"/>
    <x v="1"/>
    <x v="1"/>
    <s v="IR8-11"/>
    <s v="62-304.520 (6), F.A.C."/>
    <n v="0.36"/>
    <n v="0.48"/>
    <s v="Town of Indialantic"/>
    <n v="0.21811721019543001"/>
    <n v="3852.5613760786"/>
    <n v="9.5721902032681392"/>
    <n v="1.40675540337343"/>
    <n v="2.0878594225969498"/>
    <n v="0.30683756401117002"/>
    <n v="840.30993945696298"/>
    <n v="1200"/>
    <s v="Residential, Medium Density-Two-five dwellingunits per acre"/>
    <n v="1200"/>
    <s v="Town of Indialantic              Brevard County"/>
    <s v="Town of Indialantic"/>
    <m/>
    <m/>
    <m/>
    <n v="0"/>
    <n v="1"/>
    <n v="2.0878594225969498"/>
    <n v="0.30683756401117002"/>
    <n v="840.30993945696298"/>
    <m/>
    <n v="-1"/>
    <n v="-1"/>
    <n v="-1"/>
    <n v="-1"/>
    <n v="0"/>
    <m/>
    <m/>
    <s v="North IRL B"/>
    <n v="-1"/>
    <m/>
    <m/>
    <n v="580"/>
    <x v="1"/>
    <m/>
    <x v="0"/>
    <n v="132.71029999999999"/>
    <n v="135.51946955821299"/>
    <n v="882.68903291537902"/>
    <n v="0.68151657700000001"/>
  </r>
  <r>
    <n v="550000"/>
    <n v="900000"/>
    <n v="900000"/>
    <x v="1"/>
    <x v="1"/>
    <s v="IR8-11"/>
    <s v="62-304.520 (6), F.A.C."/>
    <n v="0.36"/>
    <n v="0.48"/>
    <s v="Town of Indialantic"/>
    <n v="0.13779893486666001"/>
    <n v="3852.5613760786"/>
    <n v="9.5721902032681392"/>
    <n v="1.40675540337343"/>
    <n v="1.31903761435143"/>
    <n v="0.19384939620277"/>
    <n v="530.87885413207005"/>
    <n v="1210"/>
    <s v="Fixed Single Family Units"/>
    <n v="1210"/>
    <s v="Town of Indialantic              Brevard County"/>
    <s v="Town of Indialantic"/>
    <m/>
    <m/>
    <m/>
    <n v="0"/>
    <n v="1"/>
    <n v="1.31903761435143"/>
    <n v="0.19384939620277"/>
    <n v="530.87885413207005"/>
    <m/>
    <n v="-1"/>
    <n v="-1"/>
    <n v="-1"/>
    <n v="-1"/>
    <n v="0"/>
    <m/>
    <m/>
    <s v="North IRL B"/>
    <n v="-1"/>
    <m/>
    <m/>
    <n v="580"/>
    <x v="1"/>
    <m/>
    <x v="0"/>
    <n v="132.71029999999999"/>
    <n v="100.01439799489199"/>
    <n v="557.65250456502804"/>
    <n v="0.43055868139999998"/>
  </r>
  <r>
    <n v="550000"/>
    <n v="900000"/>
    <n v="900000"/>
    <x v="1"/>
    <x v="1"/>
    <s v="IR8-11"/>
    <s v="62-304.520 (6), F.A.C."/>
    <n v="0.36"/>
    <n v="0.48"/>
    <s v="Town of Indialantic"/>
    <n v="2.3259929657330002E-2"/>
    <n v="3852.5613760786"/>
    <n v="9.5721902032681392"/>
    <n v="1.40675540337343"/>
    <n v="0.22264847079462999"/>
    <n v="3.2721031727539998E-2"/>
    <n v="89.610306608150196"/>
    <n v="1210"/>
    <s v="Fixed Single Family Units"/>
    <n v="1210"/>
    <s v="Town of Indialantic              Brevard County"/>
    <s v="Town of Indialantic"/>
    <m/>
    <m/>
    <m/>
    <n v="0"/>
    <n v="1"/>
    <n v="0.22264847079462999"/>
    <n v="3.2721031727539998E-2"/>
    <n v="89.610306608148704"/>
    <m/>
    <n v="-1"/>
    <n v="-1"/>
    <n v="-1"/>
    <n v="-1"/>
    <n v="0"/>
    <m/>
    <m/>
    <s v="North IRL B"/>
    <n v="-1"/>
    <m/>
    <m/>
    <n v="580"/>
    <x v="1"/>
    <m/>
    <x v="0"/>
    <n v="132.71029999999999"/>
    <n v="48.757502206412298"/>
    <n v="94.129595718352704"/>
    <n v="7.2676647699999999E-2"/>
  </r>
  <r>
    <n v="550000"/>
    <n v="900000"/>
    <n v="900000"/>
    <x v="1"/>
    <x v="1"/>
    <s v="IR8-11"/>
    <s v="62-304.520 (6), F.A.C."/>
    <n v="0.36"/>
    <n v="0.48"/>
    <s v="Town of Indialantic"/>
    <n v="1.424991805714E-2"/>
    <n v="3852.5613760786"/>
    <n v="9.5721902032681392"/>
    <n v="1.40675540337343"/>
    <n v="0.13640292602393"/>
    <n v="2.004614922451E-2"/>
    <n v="54.898683919226499"/>
    <n v="1210"/>
    <s v="Fixed Single Family Units"/>
    <n v="1210"/>
    <s v="Town of Indialantic              Brevard County"/>
    <s v="Town of Indialantic"/>
    <m/>
    <m/>
    <m/>
    <n v="0"/>
    <n v="1"/>
    <n v="0.13640292602393"/>
    <n v="2.004614922451E-2"/>
    <n v="54.898683919227302"/>
    <m/>
    <n v="-1"/>
    <n v="-1"/>
    <n v="-1"/>
    <n v="-1"/>
    <n v="0"/>
    <m/>
    <m/>
    <s v="North IRL B"/>
    <n v="-1"/>
    <m/>
    <m/>
    <n v="580"/>
    <x v="1"/>
    <m/>
    <x v="0"/>
    <n v="132.71029999999999"/>
    <n v="43.166816273610202"/>
    <n v="57.667372408215499"/>
    <n v="4.45244801E-2"/>
  </r>
  <r>
    <n v="550000"/>
    <n v="900000"/>
    <n v="900000"/>
    <x v="1"/>
    <x v="1"/>
    <s v="IR8-11"/>
    <s v="62-304.520 (6), F.A.C."/>
    <n v="0.36"/>
    <n v="0.48"/>
    <s v="Town of Indialantic"/>
    <n v="1.5714314172950002E-2"/>
    <n v="3852.5613760786"/>
    <n v="9.5721902032681392"/>
    <n v="1.40675540337343"/>
    <n v="0.15042040417739"/>
    <n v="2.21061963731E-2"/>
    <n v="60.540359834275598"/>
    <n v="1210"/>
    <s v="Fixed Single Family Units"/>
    <n v="1210"/>
    <s v="Town of Indialantic              Brevard County"/>
    <s v="Town of Indialantic"/>
    <m/>
    <m/>
    <m/>
    <n v="0"/>
    <n v="1"/>
    <n v="0.15042040417739"/>
    <n v="2.21061963731E-2"/>
    <n v="60.540359834274099"/>
    <m/>
    <n v="-1"/>
    <n v="-1"/>
    <n v="-1"/>
    <n v="-1"/>
    <n v="0"/>
    <m/>
    <m/>
    <s v="North IRL B"/>
    <n v="-1"/>
    <m/>
    <m/>
    <n v="580"/>
    <x v="1"/>
    <m/>
    <x v="0"/>
    <n v="132.71029999999999"/>
    <n v="46.897971472016799"/>
    <n v="63.593573234416297"/>
    <n v="4.91000485E-2"/>
  </r>
  <r>
    <n v="550000"/>
    <n v="900000"/>
    <n v="900000"/>
    <x v="1"/>
    <x v="1"/>
    <s v="IR8-11"/>
    <s v="62-304.520 (6), F.A.C."/>
    <n v="0.36"/>
    <n v="0.48"/>
    <s v="Town of Indialantic"/>
    <n v="0.20773779604716"/>
    <n v="3852.5613760786"/>
    <n v="9.5721902032681392"/>
    <n v="1.40675540337343"/>
    <n v="1.98850569617115"/>
    <n v="0.29223626707423001"/>
    <n v="800.32260940298704"/>
    <n v="1210"/>
    <s v="Fixed Single Family Units"/>
    <n v="1210"/>
    <s v="Town of Indialantic              Brevard County"/>
    <s v="Town of Indialantic"/>
    <m/>
    <m/>
    <m/>
    <n v="0"/>
    <n v="1"/>
    <n v="1.98850569617115"/>
    <n v="0.29223626707423001"/>
    <n v="800.32260940298704"/>
    <m/>
    <n v="-1"/>
    <n v="-1"/>
    <n v="-1"/>
    <n v="-1"/>
    <n v="0"/>
    <m/>
    <m/>
    <s v="North IRL B"/>
    <n v="-1"/>
    <m/>
    <m/>
    <n v="580"/>
    <x v="1"/>
    <m/>
    <x v="0"/>
    <n v="132.71029999999999"/>
    <n v="115.281970512436"/>
    <n v="840.68503410867504"/>
    <n v="0.64908565240000005"/>
  </r>
  <r>
    <n v="550000"/>
    <n v="900000"/>
    <n v="900000"/>
    <x v="1"/>
    <x v="1"/>
    <s v="IR8-11"/>
    <s v="62-304.520 (6), F.A.C."/>
    <n v="0.36"/>
    <n v="0.48"/>
    <s v="Town of Indialantic"/>
    <n v="8.8535055616000002E-4"/>
    <n v="3852.5613760786"/>
    <n v="9.5721902032681392"/>
    <n v="1.40675540337343"/>
    <n v="8.4747439201299998E-3"/>
    <n v="1.2454716787499999E-3"/>
    <n v="3.41086735695173"/>
    <n v="1210"/>
    <s v="Fixed Single Family Units"/>
    <n v="1210"/>
    <s v="Town of Indialantic              Brevard County"/>
    <s v="Town of Indialantic"/>
    <m/>
    <m/>
    <m/>
    <n v="0"/>
    <n v="1"/>
    <n v="8.4747439201299998E-3"/>
    <n v="1.2454716787499999E-3"/>
    <n v="3.4108673569521599"/>
    <m/>
    <n v="-1"/>
    <n v="-1"/>
    <n v="-1"/>
    <n v="-1"/>
    <n v="0"/>
    <m/>
    <m/>
    <s v="North IRL B"/>
    <n v="-1"/>
    <m/>
    <m/>
    <n v="580"/>
    <x v="1"/>
    <m/>
    <x v="0"/>
    <n v="132.71029999999999"/>
    <n v="10.751674322765201"/>
    <n v="3.5828865842719599"/>
    <n v="2.7663157999999999E-3"/>
  </r>
  <r>
    <n v="550000"/>
    <n v="900000"/>
    <n v="900000"/>
    <x v="1"/>
    <x v="1"/>
    <s v="IR8-11"/>
    <s v="62-304.520 (6), F.A.C."/>
    <n v="0.36"/>
    <n v="0.48"/>
    <s v="Town of Indialantic"/>
    <n v="0.19171518220218001"/>
    <n v="3953.55423701053"/>
    <n v="10.4170036255484"/>
    <n v="1.4066543137758301"/>
    <n v="1.99709774807282"/>
    <n v="0.26967698806101997"/>
    <n v="757.95637089469005"/>
    <n v="1400"/>
    <s v="Commercial and Services"/>
    <n v="1400"/>
    <s v="Town of Indialantic              Brevard County"/>
    <s v="Town of Indialantic"/>
    <m/>
    <m/>
    <m/>
    <n v="0"/>
    <n v="1"/>
    <n v="1.99709774807282"/>
    <n v="0.26967698806101997"/>
    <n v="757.95637089469005"/>
    <m/>
    <n v="-1"/>
    <n v="-1"/>
    <n v="-1"/>
    <n v="-1"/>
    <n v="0"/>
    <m/>
    <m/>
    <s v="North IRL B"/>
    <n v="-1"/>
    <m/>
    <m/>
    <n v="580"/>
    <x v="1"/>
    <m/>
    <x v="0"/>
    <n v="132.71029999999999"/>
    <n v="139.37423690433801"/>
    <n v="775.84381636649402"/>
    <n v="0.61472536160000002"/>
  </r>
  <r>
    <n v="550000"/>
    <n v="900000"/>
    <n v="900000"/>
    <x v="1"/>
    <x v="1"/>
    <s v="IR8-11"/>
    <s v="62-304.520 (6), F.A.C."/>
    <n v="0.36"/>
    <n v="0.48"/>
    <s v="Town of Indialantic"/>
    <n v="7.2485880691659996E-2"/>
    <n v="3953.55423701053"/>
    <n v="10.4170036255484"/>
    <n v="1.4066543137758301"/>
    <n v="0.75508568196611003"/>
    <n v="0.10196257676275999"/>
    <n v="286.57686073195998"/>
    <n v="1200"/>
    <s v="Residential, Medium Density-Two-five dwellingunits per acre"/>
    <n v="1200"/>
    <s v="Town of Indialantic              Brevard County"/>
    <s v="Town of Indialantic"/>
    <m/>
    <m/>
    <m/>
    <n v="0"/>
    <n v="1"/>
    <n v="0.75508568196611003"/>
    <n v="0.10196257676275999"/>
    <n v="286.57686073195902"/>
    <m/>
    <n v="-1"/>
    <n v="-1"/>
    <n v="-1"/>
    <n v="-1"/>
    <n v="0"/>
    <m/>
    <m/>
    <s v="North IRL B"/>
    <n v="-1"/>
    <m/>
    <m/>
    <n v="580"/>
    <x v="1"/>
    <m/>
    <x v="0"/>
    <n v="132.71029999999999"/>
    <n v="118.001172388508"/>
    <n v="293.33995181037199"/>
    <n v="0.23242243369999999"/>
  </r>
  <r>
    <n v="550000"/>
    <n v="900000"/>
    <n v="900000"/>
    <x v="1"/>
    <x v="1"/>
    <s v="IR8-11"/>
    <s v="62-304.520 (6), F.A.C."/>
    <n v="0.36"/>
    <n v="0.48"/>
    <s v="Town of Indialantic"/>
    <n v="9.4697094051090003E-2"/>
    <n v="3953.55423701053"/>
    <n v="10.4170036255484"/>
    <n v="1.4066543137758301"/>
    <n v="0.98645997205917002"/>
    <n v="0.13320607584901001"/>
    <n v="374.39009741829898"/>
    <n v="1410"/>
    <s v="Retail Sales and Services"/>
    <n v="1410"/>
    <s v="Town of Indialantic              Brevard County"/>
    <s v="Town of Indialantic"/>
    <m/>
    <m/>
    <m/>
    <n v="0"/>
    <n v="1"/>
    <n v="0.98645997205917002"/>
    <n v="0.13320607584901001"/>
    <n v="374.39009741829699"/>
    <m/>
    <n v="-1"/>
    <n v="-1"/>
    <n v="-1"/>
    <n v="-1"/>
    <n v="0"/>
    <m/>
    <m/>
    <s v="North IRL B"/>
    <n v="-1"/>
    <m/>
    <m/>
    <n v="580"/>
    <x v="1"/>
    <m/>
    <x v="0"/>
    <n v="132.71029999999999"/>
    <n v="83.727486724281206"/>
    <n v="383.22554324329701"/>
    <n v="0.30364160369999998"/>
  </r>
  <r>
    <n v="550000"/>
    <n v="900000"/>
    <n v="900000"/>
    <x v="1"/>
    <x v="1"/>
    <s v="IR8-11"/>
    <s v="62-304.520 (6), F.A.C."/>
    <n v="0.36"/>
    <n v="0.48"/>
    <s v="Town of Indialantic"/>
    <n v="1.172333986724E-2"/>
    <n v="3953.55423701053"/>
    <n v="10.4170036255484"/>
    <n v="1.4066543137758301"/>
    <n v="0.12212207390059"/>
    <n v="1.6490686596109999E-2"/>
    <n v="46.348860004049001"/>
    <n v="1410"/>
    <s v="Retail Sales and Services"/>
    <n v="1410"/>
    <s v="Town of Indialantic              Brevard County"/>
    <s v="Town of Indialantic"/>
    <m/>
    <m/>
    <m/>
    <n v="0"/>
    <n v="1"/>
    <n v="0.12212207390059"/>
    <n v="1.6490686596109999E-2"/>
    <n v="52.122171769112903"/>
    <m/>
    <n v="-1"/>
    <n v="-1"/>
    <n v="-1"/>
    <n v="-1"/>
    <n v="0"/>
    <m/>
    <m/>
    <s v="North IRL B"/>
    <n v="-1"/>
    <m/>
    <m/>
    <n v="580"/>
    <x v="1"/>
    <m/>
    <x v="0"/>
    <n v="132.71029999999999"/>
    <n v="33.502850385610401"/>
    <n v="47.442673233724499"/>
    <n v="4.2272645400000003E-2"/>
  </r>
  <r>
    <n v="550000"/>
    <n v="900000"/>
    <n v="900000"/>
    <x v="1"/>
    <x v="1"/>
    <s v="IR8-11"/>
    <s v="62-304.520 (6), F.A.C."/>
    <n v="0.36"/>
    <n v="0.48"/>
    <s v="Town of Indialantic"/>
    <n v="9.3072862879450005E-2"/>
    <n v="3953.55423701053"/>
    <n v="10.4170036255484"/>
    <n v="1.4066543137758301"/>
    <n v="0.96954035005543004"/>
    <n v="0.13092134406483999"/>
    <n v="367.96861138776097"/>
    <n v="1410"/>
    <s v="Retail Sales and Services"/>
    <n v="1410"/>
    <s v="Town of Indialantic              Brevard County"/>
    <s v="Town of Indialantic"/>
    <m/>
    <m/>
    <m/>
    <n v="0"/>
    <n v="1"/>
    <n v="0.96954035005543004"/>
    <n v="0.13092134406483999"/>
    <n v="367.96861138776001"/>
    <m/>
    <n v="-1"/>
    <n v="-1"/>
    <n v="-1"/>
    <n v="-1"/>
    <n v="0"/>
    <m/>
    <m/>
    <s v="North IRL B"/>
    <n v="-1"/>
    <m/>
    <m/>
    <n v="580"/>
    <x v="1"/>
    <m/>
    <x v="0"/>
    <n v="132.71029999999999"/>
    <n v="95.9395595729505"/>
    <n v="376.65251289486702"/>
    <n v="0.29843358590000002"/>
  </r>
  <r>
    <n v="550000"/>
    <n v="900000"/>
    <n v="900000"/>
    <x v="1"/>
    <x v="1"/>
    <s v="IR8-11"/>
    <s v="62-304.520 (6), F.A.C."/>
    <n v="0.36"/>
    <n v="0.48"/>
    <s v="Town of Indialantic"/>
    <n v="0.14861356728871999"/>
    <n v="3953.55423701053"/>
    <n v="10.4170036255484"/>
    <n v="1.4066543137758301"/>
    <n v="1.54810806925228"/>
    <n v="0.20904791551228999"/>
    <n v="587.55179863157196"/>
    <n v="1410"/>
    <s v="Retail Sales and Services"/>
    <n v="1410"/>
    <s v="Town of Indialantic              Brevard County"/>
    <s v="Town of Indialantic"/>
    <m/>
    <m/>
    <m/>
    <n v="0"/>
    <n v="1"/>
    <n v="1.54810806925228"/>
    <n v="0.20904791551228999"/>
    <n v="587.55179863157196"/>
    <m/>
    <n v="-1"/>
    <n v="-1"/>
    <n v="-1"/>
    <n v="-1"/>
    <n v="0"/>
    <m/>
    <m/>
    <s v="North IRL B"/>
    <n v="-1"/>
    <m/>
    <m/>
    <n v="580"/>
    <x v="1"/>
    <m/>
    <x v="0"/>
    <n v="132.71029999999999"/>
    <n v="102.42710769308"/>
    <n v="601.41776923813495"/>
    <n v="0.47652213999999998"/>
  </r>
  <r>
    <n v="550000"/>
    <n v="900000"/>
    <n v="900000"/>
    <x v="1"/>
    <x v="1"/>
    <s v="IR8-11"/>
    <s v="62-304.520 (6), F.A.C."/>
    <n v="0.36"/>
    <n v="0.48"/>
    <s v="Town of Indialantic"/>
    <n v="0.13880028077552001"/>
    <n v="3855.3464394254502"/>
    <n v="9.5785915888125608"/>
    <n v="1.40767849500098"/>
    <n v="1.3295112019612301"/>
    <n v="0.19538617034780001"/>
    <n v="535.12316827916197"/>
    <n v="1200"/>
    <s v="Residential, Medium Density-Two-five dwellingunits per acre"/>
    <n v="1200"/>
    <s v="Town of Indialantic              Brevard County"/>
    <s v="Town of Indialantic"/>
    <m/>
    <m/>
    <m/>
    <n v="0"/>
    <n v="1"/>
    <n v="1.3295112019612301"/>
    <n v="0.19538617034780001"/>
    <n v="535.12316827916197"/>
    <m/>
    <n v="-1"/>
    <n v="-1"/>
    <n v="-1"/>
    <n v="-1"/>
    <n v="0"/>
    <m/>
    <m/>
    <s v="North IRL B"/>
    <n v="-1"/>
    <m/>
    <m/>
    <n v="580"/>
    <x v="1"/>
    <m/>
    <x v="0"/>
    <n v="132.71029999999999"/>
    <n v="172.307580035716"/>
    <n v="561.70480768734399"/>
    <n v="0.43400094750000001"/>
  </r>
  <r>
    <n v="550000"/>
    <n v="900000"/>
    <n v="900000"/>
    <x v="1"/>
    <x v="1"/>
    <s v="IR8-11"/>
    <s v="62-304.520 (6), F.A.C."/>
    <n v="0.36"/>
    <n v="0.48"/>
    <s v="Town of Indialantic"/>
    <n v="0.29298744165404"/>
    <n v="3855.3464394254502"/>
    <n v="9.5785915888125608"/>
    <n v="1.40767849500098"/>
    <n v="2.8064070442551698"/>
    <n v="0.41243212092176001"/>
    <n v="1129.5680899772999"/>
    <n v="1210"/>
    <s v="Fixed Single Family Units"/>
    <n v="1210"/>
    <s v="Town of Indialantic              Brevard County"/>
    <s v="Town of Indialantic"/>
    <m/>
    <m/>
    <m/>
    <n v="0"/>
    <n v="1"/>
    <n v="2.8064070442551698"/>
    <n v="0.41243212092176001"/>
    <n v="1129.5680899772999"/>
    <m/>
    <n v="-1"/>
    <n v="-1"/>
    <n v="-1"/>
    <n v="-1"/>
    <n v="0"/>
    <m/>
    <m/>
    <s v="North IRL B"/>
    <n v="-1"/>
    <m/>
    <m/>
    <n v="580"/>
    <x v="1"/>
    <m/>
    <x v="0"/>
    <n v="132.71029999999999"/>
    <n v="138.48835601514699"/>
    <n v="1185.6781099402201"/>
    <n v="0.91611361719999995"/>
  </r>
  <r>
    <n v="550000"/>
    <n v="900000"/>
    <n v="900000"/>
    <x v="1"/>
    <x v="1"/>
    <s v="IR8-11"/>
    <s v="62-304.520 (6), F.A.C."/>
    <n v="0.36"/>
    <n v="0.48"/>
    <s v="Town of Indialantic"/>
    <n v="0.10521919154956"/>
    <n v="3855.3464394254502"/>
    <n v="9.5785915888125608"/>
    <n v="1.40767849500098"/>
    <n v="1.0078516631582899"/>
    <n v="0.14811479320570001"/>
    <n v="405.656435499829"/>
    <n v="1210"/>
    <s v="Fixed Single Family Units"/>
    <n v="1210"/>
    <s v="Town of Indialantic              Brevard County"/>
    <s v="Town of Indialantic"/>
    <m/>
    <m/>
    <m/>
    <n v="0"/>
    <n v="1"/>
    <n v="1.0078516631582899"/>
    <n v="0.14811479320570001"/>
    <n v="405.656435499829"/>
    <m/>
    <n v="-1"/>
    <n v="-1"/>
    <n v="-1"/>
    <n v="-1"/>
    <n v="0"/>
    <m/>
    <m/>
    <s v="North IRL B"/>
    <n v="-1"/>
    <m/>
    <m/>
    <n v="580"/>
    <x v="1"/>
    <m/>
    <x v="0"/>
    <n v="132.71029999999999"/>
    <n v="96.425574361429895"/>
    <n v="425.80696108208201"/>
    <n v="0.32899954219999999"/>
  </r>
  <r>
    <n v="550000"/>
    <n v="900000"/>
    <n v="900000"/>
    <x v="1"/>
    <x v="1"/>
    <s v="IR8-11"/>
    <s v="62-304.520 (6), F.A.C."/>
    <n v="0.36"/>
    <n v="0.48"/>
    <s v="Town of Indialantic"/>
    <n v="1.499677905945E-2"/>
    <n v="3855.3464394254502"/>
    <n v="9.5785915888125608"/>
    <n v="1.40767849500098"/>
    <n v="0.14364802175821001"/>
    <n v="2.1110643376279999E-2"/>
    <n v="57.817778749735503"/>
    <n v="1210"/>
    <s v="Fixed Single Family Units"/>
    <n v="1210"/>
    <s v="Town of Indialantic              Brevard County"/>
    <s v="Town of Indialantic"/>
    <m/>
    <m/>
    <m/>
    <n v="0"/>
    <n v="1"/>
    <n v="0.14364802175821001"/>
    <n v="2.1110643376279999E-2"/>
    <n v="57.8177787497374"/>
    <m/>
    <n v="-1"/>
    <n v="-1"/>
    <n v="-1"/>
    <n v="-1"/>
    <n v="0"/>
    <m/>
    <m/>
    <s v="North IRL B"/>
    <n v="-1"/>
    <m/>
    <m/>
    <n v="580"/>
    <x v="1"/>
    <m/>
    <x v="0"/>
    <n v="132.71029999999999"/>
    <n v="38.3579140628242"/>
    <n v="60.6898116520874"/>
    <n v="4.6891953600000001E-2"/>
  </r>
  <r>
    <n v="550000"/>
    <n v="900000"/>
    <n v="900000"/>
    <x v="1"/>
    <x v="1"/>
    <s v="IR8-11"/>
    <s v="62-304.520 (6), F.A.C."/>
    <n v="0.36"/>
    <n v="0.48"/>
    <s v="Town of Indialantic"/>
    <n v="6.5759760698359995E-2"/>
    <n v="3855.3464394254502"/>
    <n v="9.5785915888125608"/>
    <n v="1.40767849500098"/>
    <n v="0.62988589070765"/>
    <n v="9.256860097149E-2"/>
    <n v="253.52665926590001"/>
    <n v="1210"/>
    <s v="Fixed Single Family Units"/>
    <n v="1210"/>
    <s v="Town of Indialantic              Brevard County"/>
    <s v="Town of Indialantic"/>
    <m/>
    <m/>
    <m/>
    <n v="0"/>
    <n v="1"/>
    <n v="0.62988589070765"/>
    <n v="9.256860097149E-2"/>
    <n v="253.52665926590001"/>
    <m/>
    <n v="-1"/>
    <n v="-1"/>
    <n v="-1"/>
    <n v="-1"/>
    <n v="0"/>
    <m/>
    <m/>
    <s v="North IRL B"/>
    <n v="-1"/>
    <m/>
    <m/>
    <n v="580"/>
    <x v="1"/>
    <m/>
    <x v="0"/>
    <n v="132.71029999999999"/>
    <n v="80.121685865080195"/>
    <n v="266.120309917653"/>
    <n v="0.20561772850000001"/>
  </r>
  <r>
    <n v="550000"/>
    <n v="900000"/>
    <n v="900000"/>
    <x v="1"/>
    <x v="1"/>
    <s v="IR8-11"/>
    <s v="62-304.520 (6), F.A.C."/>
    <n v="0.36"/>
    <n v="0.48"/>
    <s v="Town of Indialantic"/>
    <n v="0.29448249983007002"/>
    <n v="3852.56137521749"/>
    <n v="9.5721902011285902"/>
    <n v="1.4067554030589899"/>
    <n v="2.8188424992773"/>
    <n v="0.41426484774228001"/>
    <n v="1134.51190452284"/>
    <n v="1200"/>
    <s v="Residential, Medium Density-Two-five dwellingunits per acre"/>
    <n v="1200"/>
    <s v="Town of Indialantic              Brevard County"/>
    <s v="Town of Indialantic"/>
    <m/>
    <m/>
    <m/>
    <n v="0"/>
    <n v="1"/>
    <n v="2.8188424992773"/>
    <n v="0.41426484774228001"/>
    <n v="1134.51190452284"/>
    <m/>
    <n v="-1"/>
    <n v="-1"/>
    <n v="-1"/>
    <n v="-1"/>
    <n v="0"/>
    <m/>
    <m/>
    <s v="North IRL B"/>
    <n v="-1"/>
    <m/>
    <m/>
    <n v="580"/>
    <x v="1"/>
    <m/>
    <x v="0"/>
    <n v="132.71029999999999"/>
    <n v="193.06349376658201"/>
    <n v="1191.7283957217501"/>
    <n v="0.92012319909999996"/>
  </r>
  <r>
    <n v="550000"/>
    <n v="900000"/>
    <n v="900000"/>
    <x v="1"/>
    <x v="1"/>
    <s v="IR8-11"/>
    <s v="62-304.520 (6), F.A.C."/>
    <n v="0.36"/>
    <n v="0.48"/>
    <s v="Town of Indialantic"/>
    <n v="7.7910724722310004E-2"/>
    <n v="3852.56137521749"/>
    <n v="9.5721902011285902"/>
    <n v="1.4067554030589899"/>
    <n v="0.74577627574980998"/>
    <n v="0.10960133295936"/>
    <n v="300.15584878040801"/>
    <n v="1210"/>
    <s v="Fixed Single Family Units"/>
    <n v="1210"/>
    <s v="Town of Indialantic              Brevard County"/>
    <s v="Town of Indialantic"/>
    <m/>
    <m/>
    <m/>
    <n v="0"/>
    <n v="1"/>
    <n v="0.74577627574980998"/>
    <n v="0.10960133295936"/>
    <n v="300.15584878040897"/>
    <m/>
    <n v="-1"/>
    <n v="-1"/>
    <n v="-1"/>
    <n v="-1"/>
    <n v="0"/>
    <m/>
    <m/>
    <s v="North IRL B"/>
    <n v="-1"/>
    <m/>
    <m/>
    <n v="580"/>
    <x v="1"/>
    <m/>
    <x v="0"/>
    <n v="132.71029999999999"/>
    <n v="85.990023115456395"/>
    <n v="315.29351671635601"/>
    <n v="0.24343540050000001"/>
  </r>
  <r>
    <n v="550000"/>
    <n v="900000"/>
    <n v="900000"/>
    <x v="1"/>
    <x v="1"/>
    <s v="IR8-11"/>
    <s v="62-304.520 (6), F.A.C."/>
    <n v="0.36"/>
    <n v="0.48"/>
    <s v="Town of Indialantic"/>
    <n v="2.6670596768200001E-3"/>
    <n v="3852.56137521749"/>
    <n v="9.5721902011285902"/>
    <n v="1.4067554030589899"/>
    <n v="2.5529602504339999E-2"/>
    <n v="3.75190061065E-3"/>
    <n v="10.2750110963437"/>
    <n v="1210"/>
    <s v="Fixed Single Family Units"/>
    <n v="1210"/>
    <s v="Town of Indialantic              Brevard County"/>
    <s v="Town of Indialantic"/>
    <m/>
    <m/>
    <m/>
    <n v="0"/>
    <n v="1"/>
    <n v="2.5529602504339999E-2"/>
    <n v="3.75190061065E-3"/>
    <n v="10.2750110963454"/>
    <m/>
    <n v="-1"/>
    <n v="-1"/>
    <n v="-1"/>
    <n v="-1"/>
    <n v="0"/>
    <m/>
    <m/>
    <s v="North IRL B"/>
    <n v="-1"/>
    <m/>
    <m/>
    <n v="580"/>
    <x v="1"/>
    <m/>
    <x v="0"/>
    <n v="132.71029999999999"/>
    <n v="13.334023853583"/>
    <n v="10.793207582093199"/>
    <n v="8.3333422999999993E-3"/>
  </r>
  <r>
    <n v="550000"/>
    <n v="900000"/>
    <n v="900000"/>
    <x v="1"/>
    <x v="1"/>
    <s v="IR8-11"/>
    <s v="62-304.520 (6), F.A.C."/>
    <n v="0.36"/>
    <n v="0.48"/>
    <s v="Town of Indialantic"/>
    <n v="3.2628712454699999E-3"/>
    <n v="3852.56137521749"/>
    <n v="9.5721902011285902"/>
    <n v="1.4067554030589899"/>
    <n v="3.1232824163459998E-2"/>
    <n v="4.5900617540499998E-3"/>
    <n v="12.570411732617"/>
    <n v="1210"/>
    <s v="Fixed Single Family Units"/>
    <n v="1210"/>
    <s v="Town of Indialantic              Brevard County"/>
    <s v="Town of Indialantic"/>
    <m/>
    <m/>
    <m/>
    <n v="0"/>
    <n v="1"/>
    <n v="3.1232824163459998E-2"/>
    <n v="4.5900617540499998E-3"/>
    <n v="12.570411732617201"/>
    <m/>
    <n v="-1"/>
    <n v="-1"/>
    <n v="-1"/>
    <n v="-1"/>
    <n v="0"/>
    <m/>
    <m/>
    <s v="North IRL B"/>
    <n v="-1"/>
    <m/>
    <m/>
    <n v="580"/>
    <x v="1"/>
    <m/>
    <x v="0"/>
    <n v="132.71029999999999"/>
    <n v="22.1285792464226"/>
    <n v="13.2043714552068"/>
    <n v="1.01949811E-2"/>
  </r>
  <r>
    <n v="550000"/>
    <n v="900000"/>
    <n v="900000"/>
    <x v="1"/>
    <x v="1"/>
    <s v="IR8-11"/>
    <s v="62-304.520 (6), F.A.C."/>
    <n v="0.36"/>
    <n v="0.48"/>
    <s v="Town of Indialantic"/>
    <n v="0.22427987196176999"/>
    <n v="3852.56137521749"/>
    <n v="9.5721902011285902"/>
    <n v="1.4067554030589899"/>
    <n v="2.1468495927028401"/>
    <n v="0.31550692167959998"/>
    <n v="864.05197195864298"/>
    <n v="1210"/>
    <s v="Fixed Single Family Units"/>
    <n v="1210"/>
    <s v="Town of Indialantic              Brevard County"/>
    <s v="Town of Indialantic"/>
    <m/>
    <m/>
    <m/>
    <n v="0"/>
    <n v="1"/>
    <n v="2.1468495927028401"/>
    <n v="0.31550692167959998"/>
    <n v="864.05197195864298"/>
    <m/>
    <n v="-1"/>
    <n v="-1"/>
    <n v="-1"/>
    <n v="-1"/>
    <n v="0"/>
    <m/>
    <m/>
    <s v="North IRL B"/>
    <n v="-1"/>
    <m/>
    <m/>
    <n v="580"/>
    <x v="1"/>
    <m/>
    <x v="0"/>
    <n v="132.71029999999999"/>
    <n v="119.99700646278799"/>
    <n v="907.62844026354105"/>
    <n v="0.70077207779999995"/>
  </r>
  <r>
    <n v="550000"/>
    <n v="900000"/>
    <n v="900000"/>
    <x v="1"/>
    <x v="1"/>
    <s v="IR8-11"/>
    <s v="62-304.520 (6), F.A.C."/>
    <n v="0.36"/>
    <n v="0.48"/>
    <s v="Town of Indialantic"/>
    <n v="1.516042620843E-2"/>
    <n v="3852.56137521749"/>
    <n v="9.5721902011285902"/>
    <n v="1.4067554030589899"/>
    <n v="0.14511848319729001"/>
    <n v="2.1327011481390001E-2"/>
    <n v="58.406472442443899"/>
    <n v="1210"/>
    <s v="Fixed Single Family Units"/>
    <n v="1210"/>
    <s v="Town of Indialantic              Brevard County"/>
    <s v="Town of Indialantic"/>
    <m/>
    <m/>
    <m/>
    <n v="0"/>
    <n v="1"/>
    <n v="0.14511848319729001"/>
    <n v="2.1327011481390001E-2"/>
    <n v="58.406472442444702"/>
    <m/>
    <n v="-1"/>
    <n v="-1"/>
    <n v="-1"/>
    <n v="-1"/>
    <n v="0"/>
    <m/>
    <m/>
    <s v="North IRL B"/>
    <n v="-1"/>
    <m/>
    <m/>
    <n v="580"/>
    <x v="1"/>
    <m/>
    <x v="0"/>
    <n v="132.71029999999999"/>
    <n v="46.257794756151696"/>
    <n v="61.352068167919299"/>
    <n v="4.7369401800000002E-2"/>
  </r>
  <r>
    <n v="550000"/>
    <n v="900000"/>
    <n v="900000"/>
    <x v="1"/>
    <x v="1"/>
    <s v="IR8-11"/>
    <s v="62-304.520 (6), F.A.C."/>
    <n v="0.36"/>
    <n v="0.48"/>
    <s v="Town of Indialantic"/>
    <n v="2.143784626429E-2"/>
    <n v="3854.7804929519998"/>
    <n v="9.5774916629202593"/>
    <n v="1.4075272860969099"/>
    <n v="0.20532079386728999"/>
    <n v="3.0174353572149998E-2"/>
    <n v="82.638191590523803"/>
    <n v="1200"/>
    <s v="Residential, Medium Density-Two-five dwellingunits per acre"/>
    <n v="1200"/>
    <s v="Town of Indialantic              Brevard County"/>
    <s v="Town of Indialantic"/>
    <m/>
    <m/>
    <m/>
    <n v="0"/>
    <n v="1"/>
    <n v="0.20532079386728999"/>
    <n v="3.0174353572149998E-2"/>
    <n v="985.59777507633999"/>
    <m/>
    <n v="-1"/>
    <n v="-1"/>
    <n v="-1"/>
    <n v="-1"/>
    <n v="0"/>
    <m/>
    <m/>
    <s v="North IRL B"/>
    <n v="-1"/>
    <m/>
    <m/>
    <n v="580"/>
    <x v="1"/>
    <m/>
    <x v="0"/>
    <n v="132.71029999999999"/>
    <n v="51.873274066809103"/>
    <n v="86.755885837102198"/>
    <n v="0.79934937149999996"/>
  </r>
  <r>
    <n v="550000"/>
    <n v="900000"/>
    <n v="900000"/>
    <x v="1"/>
    <x v="1"/>
    <s v="IR8-11"/>
    <s v="62-304.520 (6), F.A.C."/>
    <n v="0.36"/>
    <n v="0.48"/>
    <s v="Town of Indialantic"/>
    <n v="2.93225430833E-3"/>
    <n v="3854.7804929519998"/>
    <n v="9.5774916629202593"/>
    <n v="1.4075272860969099"/>
    <n v="2.808364119163E-2"/>
    <n v="4.1272279487500002E-3"/>
    <n v="11.3031967081403"/>
    <n v="1210"/>
    <s v="Fixed Single Family Units"/>
    <n v="1210"/>
    <s v="Town of Indialantic              Brevard County"/>
    <s v="Town of Indialantic"/>
    <m/>
    <m/>
    <m/>
    <n v="0"/>
    <n v="1"/>
    <n v="2.808364119163E-2"/>
    <n v="4.1272279487500002E-3"/>
    <n v="802.47718005730803"/>
    <m/>
    <n v="-1"/>
    <n v="-1"/>
    <n v="-1"/>
    <n v="-1"/>
    <n v="0"/>
    <m/>
    <m/>
    <s v="North IRL B"/>
    <n v="-1"/>
    <m/>
    <m/>
    <n v="580"/>
    <x v="1"/>
    <m/>
    <x v="0"/>
    <n v="132.71029999999999"/>
    <n v="20.656199299095402"/>
    <n v="11.8664121797921"/>
    <n v="0.6508330739"/>
  </r>
  <r>
    <n v="550000"/>
    <n v="900000"/>
    <n v="900000"/>
    <x v="1"/>
    <x v="1"/>
    <s v="IR8-11"/>
    <s v="62-304.520 (6), F.A.C."/>
    <n v="0.36"/>
    <n v="0.48"/>
    <s v="Town of Indialantic"/>
    <n v="0.21355825025842001"/>
    <n v="3860.0828652958398"/>
    <n v="9.5896964670744502"/>
    <n v="1.40928788474486"/>
    <n v="2.04795879801779"/>
    <n v="0.30096505477649999"/>
    <n v="824.352542565097"/>
    <n v="1200"/>
    <s v="Residential, Medium Density-Two-five dwellingunits per acre"/>
    <n v="1200"/>
    <s v="Town of Indialantic              Brevard County"/>
    <s v="Town of Indialantic"/>
    <m/>
    <m/>
    <m/>
    <n v="0"/>
    <n v="1"/>
    <n v="2.04795879801779"/>
    <n v="0.30096505477649999"/>
    <n v="824.352542565097"/>
    <m/>
    <n v="-1"/>
    <n v="-1"/>
    <n v="-1"/>
    <n v="-1"/>
    <n v="0"/>
    <m/>
    <m/>
    <s v="North IRL B"/>
    <n v="-1"/>
    <m/>
    <m/>
    <n v="580"/>
    <x v="1"/>
    <m/>
    <x v="0"/>
    <n v="132.71029999999999"/>
    <n v="140.75291161452901"/>
    <n v="864.23957661480301"/>
    <n v="0.66857464929999999"/>
  </r>
  <r>
    <n v="550000"/>
    <n v="900000"/>
    <n v="900000"/>
    <x v="1"/>
    <x v="1"/>
    <s v="IR8-11"/>
    <s v="62-304.520 (6), F.A.C."/>
    <n v="0.36"/>
    <n v="0.48"/>
    <s v="Town of Indialantic"/>
    <n v="2.8807429182409999E-2"/>
    <n v="3860.0828652958398"/>
    <n v="9.5896964670744502"/>
    <n v="1.40928788474486"/>
    <n v="0.27625450185613998"/>
    <n v="4.0597960937419998E-2"/>
    <n v="111.199063780279"/>
    <n v="1210"/>
    <s v="Fixed Single Family Units"/>
    <n v="1210"/>
    <s v="Town of Indialantic              Brevard County"/>
    <s v="Town of Indialantic"/>
    <m/>
    <m/>
    <m/>
    <n v="0"/>
    <n v="1"/>
    <n v="0.27625450185613998"/>
    <n v="4.0597960937419998E-2"/>
    <n v="111.19906378028099"/>
    <m/>
    <n v="-1"/>
    <n v="-1"/>
    <n v="-1"/>
    <n v="-1"/>
    <n v="0"/>
    <m/>
    <m/>
    <s v="North IRL B"/>
    <n v="-1"/>
    <m/>
    <m/>
    <n v="580"/>
    <x v="1"/>
    <m/>
    <x v="0"/>
    <n v="132.71029999999999"/>
    <n v="63.722907093477197"/>
    <n v="116.579529799707"/>
    <n v="9.0185777600000003E-2"/>
  </r>
  <r>
    <n v="550000"/>
    <n v="900000"/>
    <n v="900000"/>
    <x v="1"/>
    <x v="1"/>
    <s v="IR8-11"/>
    <s v="62-304.520 (6), F.A.C."/>
    <n v="0.36"/>
    <n v="0.48"/>
    <s v="Town of Indialantic"/>
    <n v="0.18700639368670999"/>
    <n v="3860.0828652958398"/>
    <n v="9.5896964670744502"/>
    <n v="1.40928788474486"/>
    <n v="1.79333455285779"/>
    <n v="0.26354584499250999"/>
    <n v="721.86017597084594"/>
    <n v="1210"/>
    <s v="Fixed Single Family Units"/>
    <n v="1210"/>
    <s v="Town of Indialantic              Brevard County"/>
    <s v="Town of Indialantic"/>
    <m/>
    <m/>
    <m/>
    <n v="0"/>
    <n v="1"/>
    <n v="1.79333455285779"/>
    <n v="0.26354584499250999"/>
    <n v="721.86017597084594"/>
    <m/>
    <n v="-1"/>
    <n v="-1"/>
    <n v="-1"/>
    <n v="-1"/>
    <n v="0"/>
    <m/>
    <m/>
    <s v="North IRL B"/>
    <n v="-1"/>
    <m/>
    <m/>
    <n v="580"/>
    <x v="1"/>
    <m/>
    <x v="0"/>
    <n v="132.71029999999999"/>
    <n v="110.180618641173"/>
    <n v="756.78802532093403"/>
    <n v="0.58545026440000003"/>
  </r>
  <r>
    <n v="550000"/>
    <n v="900000"/>
    <n v="900000"/>
    <x v="1"/>
    <x v="1"/>
    <s v="IR8-11"/>
    <s v="62-304.520 (6), F.A.C."/>
    <n v="0.36"/>
    <n v="0.48"/>
    <s v="Town of Indialantic"/>
    <n v="7.9004524135470003E-2"/>
    <n v="3860.0828652958398"/>
    <n v="9.5896964670744502"/>
    <n v="1.40928788474486"/>
    <n v="0.75762940598490003"/>
    <n v="0.11134011870416"/>
    <n v="304.96400989621401"/>
    <n v="1210"/>
    <s v="Fixed Single Family Units"/>
    <n v="1210"/>
    <s v="Town of Indialantic              Brevard County"/>
    <s v="Town of Indialantic"/>
    <m/>
    <m/>
    <m/>
    <n v="0"/>
    <n v="1"/>
    <n v="0.75762940598490003"/>
    <n v="0.11134011870416"/>
    <n v="304.96400989621299"/>
    <m/>
    <n v="-1"/>
    <n v="-1"/>
    <n v="-1"/>
    <n v="-1"/>
    <n v="0"/>
    <m/>
    <m/>
    <s v="North IRL B"/>
    <n v="-1"/>
    <m/>
    <m/>
    <n v="580"/>
    <x v="1"/>
    <m/>
    <x v="0"/>
    <n v="132.71029999999999"/>
    <n v="72.499417866835302"/>
    <n v="319.71996589631698"/>
    <n v="0.2473349634"/>
  </r>
  <r>
    <n v="550000"/>
    <n v="900000"/>
    <n v="900000"/>
    <x v="1"/>
    <x v="1"/>
    <s v="IR8-11"/>
    <s v="62-304.520 (6), F.A.C."/>
    <n v="0.36"/>
    <n v="0.48"/>
    <s v="Town of Indialantic"/>
    <n v="7.2385222806789995E-2"/>
    <n v="3860.0828652958398"/>
    <n v="9.5896964670744502"/>
    <n v="1.40928788474486"/>
    <n v="0.69415231541873001"/>
    <n v="0.10201161753617"/>
    <n v="279.412958257139"/>
    <n v="1210"/>
    <s v="Fixed Single Family Units"/>
    <n v="1210"/>
    <s v="Town of Indialantic              Brevard County"/>
    <s v="Town of Indialantic"/>
    <m/>
    <m/>
    <m/>
    <n v="0"/>
    <n v="1"/>
    <n v="0.69415231541873001"/>
    <n v="0.10201161753617"/>
    <n v="279.41295825713797"/>
    <m/>
    <n v="-1"/>
    <n v="-1"/>
    <n v="-1"/>
    <n v="-1"/>
    <n v="0"/>
    <m/>
    <m/>
    <s v="North IRL B"/>
    <n v="-1"/>
    <m/>
    <m/>
    <n v="580"/>
    <x v="1"/>
    <m/>
    <x v="0"/>
    <n v="132.71029999999999"/>
    <n v="80.344158848061099"/>
    <n v="292.93260380253997"/>
    <n v="0.2266122938"/>
  </r>
  <r>
    <n v="550000"/>
    <n v="900000"/>
    <n v="900000"/>
    <x v="1"/>
    <x v="1"/>
    <s v="IR8-11"/>
    <s v="62-304.520 (6), F.A.C."/>
    <n v="0.36"/>
    <n v="0.48"/>
    <s v="Town of Indialantic"/>
    <n v="2.9212093668460001E-2"/>
    <n v="3860.0828652958398"/>
    <n v="9.5896964670744502"/>
    <n v="1.40928788474486"/>
    <n v="0.28013511144836001"/>
    <n v="4.1168249694999999E-2"/>
    <n v="112.761102229074"/>
    <n v="1210"/>
    <s v="Fixed Single Family Units"/>
    <n v="1210"/>
    <s v="Town of Indialantic              Brevard County"/>
    <s v="Town of Indialantic"/>
    <m/>
    <m/>
    <m/>
    <n v="0"/>
    <n v="1"/>
    <n v="0.28013511144836001"/>
    <n v="4.1168249694999999E-2"/>
    <n v="112.761102229073"/>
    <m/>
    <n v="-1"/>
    <n v="-1"/>
    <n v="-1"/>
    <n v="-1"/>
    <n v="0"/>
    <m/>
    <m/>
    <s v="North IRL B"/>
    <n v="-1"/>
    <m/>
    <m/>
    <n v="580"/>
    <x v="1"/>
    <m/>
    <x v="0"/>
    <n v="132.71029999999999"/>
    <n v="47.844685395789298"/>
    <n v="118.217148873993"/>
    <n v="9.1452637700000006E-2"/>
  </r>
  <r>
    <n v="550000"/>
    <n v="900000"/>
    <n v="900000"/>
    <x v="1"/>
    <x v="1"/>
    <s v="IR8-11"/>
    <s v="62-304.520 (6), F.A.C."/>
    <n v="0.36"/>
    <n v="0.48"/>
    <s v="Town of Indialantic"/>
    <n v="7.7895399296099999E-3"/>
    <n v="3860.0828652958398"/>
    <n v="9.5896964670744502"/>
    <n v="1.40928788474486"/>
    <n v="7.4699323543160001E-2"/>
    <n v="1.097770425054E-2"/>
    <n v="30.068269610844599"/>
    <n v="1210"/>
    <s v="Fixed Single Family Units"/>
    <n v="1210"/>
    <s v="Town of Indialantic              Brevard County"/>
    <s v="Town of Indialantic"/>
    <m/>
    <m/>
    <m/>
    <n v="0"/>
    <n v="1"/>
    <n v="7.4699323543160001E-2"/>
    <n v="1.097770425054E-2"/>
    <n v="30.068269610845"/>
    <m/>
    <n v="-1"/>
    <n v="-1"/>
    <n v="-1"/>
    <n v="-1"/>
    <n v="0"/>
    <m/>
    <m/>
    <s v="North IRL B"/>
    <n v="-1"/>
    <m/>
    <m/>
    <n v="580"/>
    <x v="1"/>
    <m/>
    <x v="0"/>
    <n v="132.71029999999999"/>
    <n v="31.9799847329081"/>
    <n v="31.523149691703999"/>
    <n v="2.4386268900000001E-2"/>
  </r>
  <r>
    <n v="550000"/>
    <n v="900000"/>
    <n v="900000"/>
    <x v="1"/>
    <x v="1"/>
    <s v="IR8-11"/>
    <s v="62-304.520 (6), F.A.C."/>
    <n v="0.36"/>
    <n v="0.48"/>
    <s v="Town of Indialantic"/>
    <n v="1.9500582492619999E-2"/>
    <n v="3846.05265972917"/>
    <n v="9.5568347559995797"/>
    <n v="1.4045265509937399"/>
    <n v="0.18636384452777999"/>
    <n v="2.7389085870740001E-2"/>
    <n v="75.000267162040103"/>
    <n v="1210"/>
    <s v="Fixed Single Family Units"/>
    <n v="1210"/>
    <s v="Town of Indialantic              Brevard County"/>
    <s v="Town of Indialantic"/>
    <m/>
    <m/>
    <m/>
    <n v="0"/>
    <n v="1"/>
    <n v="0.18636384452777999"/>
    <n v="2.7389085870740001E-2"/>
    <n v="84.941053014945993"/>
    <m/>
    <n v="-1"/>
    <n v="-1"/>
    <n v="-1"/>
    <n v="-1"/>
    <n v="0"/>
    <m/>
    <m/>
    <s v="North IRL B"/>
    <n v="-1"/>
    <m/>
    <m/>
    <n v="580"/>
    <x v="1"/>
    <m/>
    <x v="0"/>
    <n v="132.71029999999999"/>
    <n v="51.117226964721098"/>
    <n v="78.916057500834398"/>
    <n v="6.8889742899999995E-2"/>
  </r>
  <r>
    <n v="550000"/>
    <n v="900000"/>
    <n v="900000"/>
    <x v="1"/>
    <x v="1"/>
    <s v="IR8-11"/>
    <s v="62-304.520 (6), F.A.C."/>
    <n v="0.36"/>
    <n v="0.48"/>
    <s v="Town of Indialantic"/>
    <n v="1.992172062E-5"/>
    <n v="3846.05265972917"/>
    <n v="9.5568347559995797"/>
    <n v="1.4045265509937399"/>
    <n v="1.9038859201999999E-4"/>
    <n v="2.7980585550000001E-5"/>
    <n v="7.6619986576930005E-2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1.9038859201999999E-4"/>
    <n v="2.7980585550000001E-5"/>
    <n v="0.20932166064964"/>
    <m/>
    <n v="-1"/>
    <n v="-1"/>
    <n v="-1"/>
    <n v="-1"/>
    <n v="0"/>
    <m/>
    <m/>
    <s v="North IRL B"/>
    <n v="-1"/>
    <m/>
    <m/>
    <n v="580"/>
    <x v="1"/>
    <m/>
    <x v="0"/>
    <n v="132.71029999999999"/>
    <n v="1.59010880249069"/>
    <n v="8.0620343035109995E-2"/>
    <n v="1.6976609999999999E-4"/>
  </r>
  <r>
    <n v="550000"/>
    <n v="900000"/>
    <n v="900000"/>
    <x v="1"/>
    <x v="1"/>
    <s v="IR8-11"/>
    <s v="62-304.520 (6), F.A.C."/>
    <n v="0.36"/>
    <n v="0.48"/>
    <s v="Town of Indialantic"/>
    <n v="0.29892609182696001"/>
    <n v="3855.3464391382099"/>
    <n v="9.5785915880989005"/>
    <n v="1.4076784948961001"/>
    <n v="2.8632909486370699"/>
    <n v="0.42079183102815998"/>
    <n v="1152.4636436906001"/>
    <n v="1200"/>
    <s v="Residential, Medium Density-Two-five dwellingunits per acre"/>
    <n v="1200"/>
    <s v="Town of Indialantic              Brevard County"/>
    <s v="Town of Indialantic"/>
    <m/>
    <m/>
    <m/>
    <n v="0"/>
    <n v="1"/>
    <n v="2.8632909486370699"/>
    <n v="0.42079183102815998"/>
    <n v="1152.4636436906001"/>
    <m/>
    <n v="-1"/>
    <n v="-1"/>
    <n v="-1"/>
    <n v="-1"/>
    <n v="0"/>
    <m/>
    <m/>
    <s v="North IRL B"/>
    <n v="-1"/>
    <m/>
    <m/>
    <n v="580"/>
    <x v="1"/>
    <m/>
    <x v="0"/>
    <n v="132.71029999999999"/>
    <n v="197.775908562079"/>
    <n v="1209.7109745328901"/>
    <n v="0.9346825983"/>
  </r>
  <r>
    <n v="550000"/>
    <n v="900000"/>
    <n v="900000"/>
    <x v="1"/>
    <x v="1"/>
    <s v="IR8-11"/>
    <s v="62-304.520 (6), F.A.C."/>
    <n v="0.36"/>
    <n v="0.48"/>
    <s v="Town of Indialantic"/>
    <n v="1.6198231505E-4"/>
    <n v="3855.3464391382099"/>
    <n v="9.5785915880989005"/>
    <n v="1.4076784948961001"/>
    <n v="1.55156244042E-3"/>
    <n v="2.2801902144999999E-4"/>
    <n v="0.62449794155836003"/>
    <n v="1210"/>
    <s v="Fixed Single Family Units"/>
    <n v="1210"/>
    <s v="Town of Indialantic              Brevard County"/>
    <s v="Town of Indialantic"/>
    <m/>
    <m/>
    <m/>
    <n v="0"/>
    <n v="1"/>
    <n v="1.55156244042E-3"/>
    <n v="2.2801902144999999E-4"/>
    <n v="0.62449794155855998"/>
    <m/>
    <n v="-1"/>
    <n v="-1"/>
    <n v="-1"/>
    <n v="-1"/>
    <n v="0"/>
    <m/>
    <m/>
    <s v="North IRL B"/>
    <n v="-1"/>
    <m/>
    <m/>
    <n v="580"/>
    <x v="1"/>
    <m/>
    <x v="0"/>
    <n v="132.71029999999999"/>
    <n v="4.8567741066137202"/>
    <n v="0.65551917200385001"/>
    <n v="5.0648659999999999E-4"/>
  </r>
  <r>
    <n v="550000"/>
    <n v="900000"/>
    <n v="900000"/>
    <x v="1"/>
    <x v="1"/>
    <s v="IR8-11"/>
    <s v="62-304.520 (6), F.A.C."/>
    <n v="0.36"/>
    <n v="0.48"/>
    <s v="Town of Indialantic"/>
    <n v="5.6935148071670001E-2"/>
    <n v="3855.3464391382099"/>
    <n v="9.5785915880989005"/>
    <n v="1.4076784948961001"/>
    <n v="0.54535853038655002"/>
    <n v="8.0146383544220004E-2"/>
    <n v="219.50472037995399"/>
    <n v="1210"/>
    <s v="Fixed Single Family Units"/>
    <n v="1210"/>
    <s v="Town of Indialantic              Brevard County"/>
    <s v="Town of Indialantic"/>
    <m/>
    <m/>
    <m/>
    <n v="0"/>
    <n v="1"/>
    <n v="0.54535853038655002"/>
    <n v="8.0146383544220004E-2"/>
    <n v="219.50472037995399"/>
    <m/>
    <n v="-1"/>
    <n v="-1"/>
    <n v="-1"/>
    <n v="-1"/>
    <n v="0"/>
    <m/>
    <m/>
    <s v="North IRL B"/>
    <n v="-1"/>
    <m/>
    <m/>
    <n v="580"/>
    <x v="1"/>
    <m/>
    <x v="0"/>
    <n v="132.71029999999999"/>
    <n v="65.371757211680304"/>
    <n v="230.40836963416899"/>
    <n v="0.17802491519999999"/>
  </r>
  <r>
    <n v="550000"/>
    <n v="900000"/>
    <n v="900000"/>
    <x v="1"/>
    <x v="1"/>
    <s v="IR8-11"/>
    <s v="62-304.520 (6), F.A.C."/>
    <n v="0.36"/>
    <n v="0.48"/>
    <s v="Town of Indialantic"/>
    <n v="0.21226307935309"/>
    <n v="3855.3464391382099"/>
    <n v="9.5785915880989005"/>
    <n v="1.4076784948961001"/>
    <n v="2.0331813463555402"/>
    <n v="0.29879817206578002"/>
    <n v="818.34770714447404"/>
    <n v="1210"/>
    <s v="Fixed Single Family Units"/>
    <n v="1210"/>
    <s v="Town of Indialantic              Brevard County"/>
    <s v="Town of Indialantic"/>
    <m/>
    <m/>
    <m/>
    <n v="0"/>
    <n v="1"/>
    <n v="2.0331813463555402"/>
    <n v="0.29879817206578002"/>
    <n v="818.34770714447404"/>
    <m/>
    <n v="-1"/>
    <n v="-1"/>
    <n v="-1"/>
    <n v="-1"/>
    <n v="0"/>
    <m/>
    <m/>
    <s v="North IRL B"/>
    <n v="-1"/>
    <m/>
    <m/>
    <n v="580"/>
    <x v="1"/>
    <m/>
    <x v="0"/>
    <n v="132.71029999999999"/>
    <n v="118.80426888575001"/>
    <n v="858.99820591848197"/>
    <n v="0.66370454759999997"/>
  </r>
  <r>
    <n v="550000"/>
    <n v="900000"/>
    <n v="900000"/>
    <x v="1"/>
    <x v="1"/>
    <s v="IR8-11"/>
    <s v="62-304.520 (6), F.A.C."/>
    <n v="0.36"/>
    <n v="0.48"/>
    <s v="Town of Indialantic"/>
    <n v="4.9477152216180001E-2"/>
    <n v="3855.3464391382099"/>
    <n v="9.5785915880989005"/>
    <n v="1.4076784948961001"/>
    <n v="0.47392143402099002"/>
    <n v="6.9647923163409994E-2"/>
    <n v="190.75156261534801"/>
    <n v="1210"/>
    <s v="Fixed Single Family Units"/>
    <n v="1210"/>
    <s v="Town of Indialantic              Brevard County"/>
    <s v="Town of Indialantic"/>
    <m/>
    <m/>
    <m/>
    <n v="0"/>
    <n v="1"/>
    <n v="0.47392143402099002"/>
    <n v="6.9647923163409994E-2"/>
    <n v="190.75156261534701"/>
    <m/>
    <n v="-1"/>
    <n v="-1"/>
    <n v="-1"/>
    <n v="-1"/>
    <n v="0"/>
    <m/>
    <m/>
    <s v="North IRL B"/>
    <n v="-1"/>
    <m/>
    <m/>
    <n v="580"/>
    <x v="1"/>
    <m/>
    <x v="0"/>
    <n v="132.71029999999999"/>
    <n v="72.124501095540495"/>
    <n v="200.22693120810899"/>
    <n v="0.1547052414"/>
  </r>
  <r>
    <n v="550000"/>
    <n v="900000"/>
    <n v="900000"/>
    <x v="1"/>
    <x v="1"/>
    <s v="IR8-11"/>
    <s v="62-304.520 (6), F.A.C."/>
    <n v="0.36"/>
    <n v="0.48"/>
    <s v="Town of Indialantic"/>
    <n v="0.22634522383132"/>
    <n v="3857.7690409708998"/>
    <n v="9.5843984292453506"/>
    <n v="1.4085246429415601"/>
    <n v="2.1693828077561501"/>
    <n v="0.31881282557854002"/>
    <n v="873.18759706811898"/>
    <n v="1200"/>
    <s v="Residential, Medium Density-Two-five dwellingunits per acre"/>
    <n v="1200"/>
    <s v="Town of Indialantic              Brevard County"/>
    <s v="Town of Indialantic"/>
    <m/>
    <m/>
    <m/>
    <n v="0"/>
    <n v="1"/>
    <n v="2.1693828077561501"/>
    <n v="0.31881282557854002"/>
    <n v="873.18759706811898"/>
    <m/>
    <n v="-1"/>
    <n v="-1"/>
    <n v="-1"/>
    <n v="-1"/>
    <n v="0"/>
    <m/>
    <m/>
    <s v="North IRL B"/>
    <n v="-1"/>
    <m/>
    <m/>
    <n v="580"/>
    <x v="1"/>
    <m/>
    <x v="0"/>
    <n v="132.71029999999999"/>
    <n v="139.760437698495"/>
    <n v="915.98662274136495"/>
    <n v="0.70818134389999998"/>
  </r>
  <r>
    <n v="550000"/>
    <n v="900000"/>
    <n v="900000"/>
    <x v="1"/>
    <x v="1"/>
    <s v="IR8-11"/>
    <s v="62-304.520 (6), F.A.C."/>
    <n v="0.36"/>
    <n v="0.48"/>
    <s v="Town of Indialantic"/>
    <n v="7.549612955927E-2"/>
    <n v="3857.7690409708998"/>
    <n v="9.5843984292453506"/>
    <n v="1.4085246429415601"/>
    <n v="0.72358498556199002"/>
    <n v="0.10633815893093999"/>
    <n v="291.24663132688698"/>
    <n v="1210"/>
    <s v="Fixed Single Family Units"/>
    <n v="1210"/>
    <s v="Town of Indialantic              Brevard County"/>
    <s v="Town of Indialantic"/>
    <m/>
    <m/>
    <m/>
    <n v="0"/>
    <n v="1"/>
    <n v="0.72358498556199002"/>
    <n v="0.10633815893093999"/>
    <n v="291.24663132688698"/>
    <m/>
    <n v="-1"/>
    <n v="-1"/>
    <n v="-1"/>
    <n v="-1"/>
    <n v="0"/>
    <m/>
    <m/>
    <s v="North IRL B"/>
    <n v="-1"/>
    <m/>
    <m/>
    <n v="580"/>
    <x v="1"/>
    <m/>
    <x v="0"/>
    <n v="132.71029999999999"/>
    <n v="82.696405501170204"/>
    <n v="305.52199677328201"/>
    <n v="0.2362097578"/>
  </r>
  <r>
    <n v="550000"/>
    <n v="900000"/>
    <n v="900000"/>
    <x v="1"/>
    <x v="1"/>
    <s v="IR8-11"/>
    <s v="62-304.520 (6), F.A.C."/>
    <n v="0.36"/>
    <n v="0.48"/>
    <s v="Town of Indialantic"/>
    <n v="9.2487427307E-4"/>
    <n v="3857.7690409708998"/>
    <n v="9.5843984292453506"/>
    <n v="1.4085246429415601"/>
    <n v="8.8643635300800008E-3"/>
    <n v="1.30270820524E-3"/>
    <n v="3.5679513374476302"/>
    <n v="1210"/>
    <s v="Fixed Single Family Units"/>
    <n v="1210"/>
    <s v="Town of Indialantic              Brevard County"/>
    <s v="Town of Indialantic"/>
    <m/>
    <m/>
    <m/>
    <n v="0"/>
    <n v="1"/>
    <n v="8.8643635300800008E-3"/>
    <n v="1.30270820524E-3"/>
    <n v="3.5679513374469201"/>
    <m/>
    <n v="-1"/>
    <n v="-1"/>
    <n v="-1"/>
    <n v="-1"/>
    <n v="0"/>
    <m/>
    <m/>
    <s v="North IRL B"/>
    <n v="-1"/>
    <m/>
    <m/>
    <n v="580"/>
    <x v="1"/>
    <m/>
    <x v="0"/>
    <n v="132.71029999999999"/>
    <n v="7.9278186985568304"/>
    <n v="3.74283339189321"/>
    <n v="2.8937156E-3"/>
  </r>
  <r>
    <n v="550000"/>
    <n v="900000"/>
    <n v="900000"/>
    <x v="1"/>
    <x v="1"/>
    <s v="IR8-11"/>
    <s v="62-304.520 (6), F.A.C."/>
    <n v="0.36"/>
    <n v="0.48"/>
    <s v="Town of Indialantic"/>
    <n v="6.8313772285359994E-2"/>
    <n v="3857.7690409708998"/>
    <n v="9.5843984292453506"/>
    <n v="1.4085246429415601"/>
    <n v="0.65474641178769"/>
    <n v="9.6221631716229994E-2"/>
    <n v="263.53875579442501"/>
    <n v="1210"/>
    <s v="Fixed Single Family Units"/>
    <n v="1210"/>
    <s v="Town of Indialantic              Brevard County"/>
    <s v="Town of Indialantic"/>
    <m/>
    <m/>
    <m/>
    <n v="0"/>
    <n v="1"/>
    <n v="0.65474641178769"/>
    <n v="9.6221631716229994E-2"/>
    <n v="263.53875579442303"/>
    <m/>
    <n v="-1"/>
    <n v="-1"/>
    <n v="-1"/>
    <n v="-1"/>
    <n v="0"/>
    <m/>
    <m/>
    <s v="North IRL B"/>
    <n v="-1"/>
    <m/>
    <m/>
    <n v="580"/>
    <x v="1"/>
    <m/>
    <x v="0"/>
    <n v="132.71029999999999"/>
    <n v="75.777815697744799"/>
    <n v="276.456028111406"/>
    <n v="0.2137378392"/>
  </r>
  <r>
    <n v="550000"/>
    <n v="900000"/>
    <n v="900000"/>
    <x v="1"/>
    <x v="1"/>
    <s v="IR8-11"/>
    <s v="62-304.520 (6), F.A.C."/>
    <n v="0.36"/>
    <n v="0.48"/>
    <s v="Town of Indialantic"/>
    <n v="1.032310445985E-2"/>
    <n v="3857.7690409708998"/>
    <n v="9.5843984292453506"/>
    <n v="1.4085246429415601"/>
    <n v="9.8940746169979998E-2"/>
    <n v="1.454034702336E-2"/>
    <n v="39.824152791941103"/>
    <n v="1210"/>
    <s v="Fixed Single Family Units"/>
    <n v="1210"/>
    <s v="Town of Indialantic              Brevard County"/>
    <s v="Town of Indialantic"/>
    <m/>
    <m/>
    <m/>
    <n v="0"/>
    <n v="1"/>
    <n v="9.8940746169979998E-2"/>
    <n v="1.454034702336E-2"/>
    <n v="39.824152791942304"/>
    <m/>
    <n v="-1"/>
    <n v="-1"/>
    <n v="-1"/>
    <n v="-1"/>
    <n v="0"/>
    <m/>
    <m/>
    <s v="North IRL B"/>
    <n v="-1"/>
    <m/>
    <m/>
    <n v="580"/>
    <x v="1"/>
    <m/>
    <x v="0"/>
    <n v="132.71029999999999"/>
    <n v="36.792165457720898"/>
    <n v="41.776121582475298"/>
    <n v="3.2298582999999999E-2"/>
  </r>
  <r>
    <n v="550000"/>
    <n v="900000"/>
    <n v="900000"/>
    <x v="1"/>
    <x v="1"/>
    <s v="IR8-11"/>
    <s v="62-304.520 (6), F.A.C."/>
    <n v="0.36"/>
    <n v="0.48"/>
    <s v="Town of Indialantic"/>
    <n v="5.5726683955400003E-3"/>
    <n v="3857.7690409708998"/>
    <n v="9.5843984292453506"/>
    <n v="1.4085246429415601"/>
    <n v="5.3410674216980002E-2"/>
    <n v="7.8492407620699995E-3"/>
    <n v="21.4980676119382"/>
    <n v="1210"/>
    <s v="Fixed Single Family Units"/>
    <n v="1210"/>
    <s v="Town of Indialantic              Brevard County"/>
    <s v="Town of Indialantic"/>
    <m/>
    <m/>
    <m/>
    <n v="0"/>
    <n v="1"/>
    <n v="5.3410674216980002E-2"/>
    <n v="7.8492407620699995E-3"/>
    <n v="21.498067611938399"/>
    <m/>
    <n v="-1"/>
    <n v="-1"/>
    <n v="-1"/>
    <n v="-1"/>
    <n v="0"/>
    <m/>
    <m/>
    <s v="North IRL B"/>
    <n v="-1"/>
    <m/>
    <m/>
    <n v="580"/>
    <x v="1"/>
    <m/>
    <x v="0"/>
    <n v="132.71029999999999"/>
    <n v="27.895137746903799"/>
    <n v="22.551788886425101"/>
    <n v="1.7435577899999999E-2"/>
  </r>
  <r>
    <n v="550000"/>
    <n v="900000"/>
    <n v="900000"/>
    <x v="1"/>
    <x v="1"/>
    <s v="IR8-11"/>
    <s v="62-304.520 (6), F.A.C."/>
    <n v="0.36"/>
    <n v="0.48"/>
    <s v="Town of Indialantic"/>
    <n v="0.23078768086347001"/>
    <n v="3857.7690409708998"/>
    <n v="9.5843984292453506"/>
    <n v="1.4085246429415601"/>
    <n v="2.2119610859570602"/>
    <n v="0.32507013578353"/>
    <n v="890.32557027258304"/>
    <n v="1210"/>
    <s v="Fixed Single Family Units"/>
    <n v="1210"/>
    <s v="Town of Indialantic              Brevard County"/>
    <s v="Town of Indialantic"/>
    <m/>
    <m/>
    <m/>
    <n v="0"/>
    <n v="1"/>
    <n v="2.2119610859570602"/>
    <n v="0.32507013578353"/>
    <n v="890.32557027258304"/>
    <m/>
    <n v="-1"/>
    <n v="-1"/>
    <n v="-1"/>
    <n v="-1"/>
    <n v="0"/>
    <m/>
    <m/>
    <s v="North IRL B"/>
    <n v="-1"/>
    <m/>
    <m/>
    <n v="580"/>
    <x v="1"/>
    <m/>
    <x v="0"/>
    <n v="132.71029999999999"/>
    <n v="128.886735938741"/>
    <n v="933.96460851315203"/>
    <n v="0.72208075449999998"/>
  </r>
  <r>
    <n v="550000"/>
    <n v="900000"/>
    <n v="900000"/>
    <x v="1"/>
    <x v="1"/>
    <s v="IR8-11"/>
    <s v="62-304.520 (6), F.A.C."/>
    <n v="0.36"/>
    <n v="0.48"/>
    <s v="Town of Indialantic"/>
    <n v="3.049878443094E-2"/>
    <n v="3855.3464394254502"/>
    <n v="9.5785915888125608"/>
    <n v="1.40767849500098"/>
    <n v="0.29213540001926003"/>
    <n v="4.2932482967109997E-2"/>
    <n v="117.583379962652"/>
    <n v="1200"/>
    <s v="Residential, Medium Density-Two-five dwellingunits per acre"/>
    <n v="1200"/>
    <s v="Town of Indialantic              Brevard County"/>
    <s v="Town of Indialantic"/>
    <m/>
    <m/>
    <m/>
    <n v="0"/>
    <n v="1"/>
    <n v="0.29213540001926003"/>
    <n v="4.2932482967109997E-2"/>
    <n v="117.58337996265401"/>
    <m/>
    <n v="-1"/>
    <n v="-1"/>
    <n v="-1"/>
    <n v="-1"/>
    <n v="0"/>
    <m/>
    <m/>
    <s v="North IRL B"/>
    <n v="-1"/>
    <m/>
    <m/>
    <n v="580"/>
    <x v="1"/>
    <m/>
    <x v="0"/>
    <n v="132.71029999999999"/>
    <n v="63.340098771664799"/>
    <n v="123.42420164976799"/>
    <n v="9.5363649600000003E-2"/>
  </r>
  <r>
    <n v="550000"/>
    <n v="900000"/>
    <n v="900000"/>
    <x v="1"/>
    <x v="1"/>
    <s v="IR8-11"/>
    <s v="62-304.520 (6), F.A.C."/>
    <n v="0.36"/>
    <n v="0.48"/>
    <s v="Town of Indialantic"/>
    <n v="1.6928417892099999E-3"/>
    <n v="3855.3464394254502"/>
    <n v="9.5785915888125608"/>
    <n v="1.40767849500098"/>
    <n v="1.6215040123310001E-2"/>
    <n v="2.3829769821099999E-3"/>
    <n v="6.5264915645413897"/>
    <n v="1210"/>
    <s v="Fixed Single Family Units"/>
    <n v="1210"/>
    <s v="Town of Indialantic              Brevard County"/>
    <s v="Town of Indialantic"/>
    <m/>
    <m/>
    <m/>
    <n v="0"/>
    <n v="1"/>
    <n v="1.6215040123310001E-2"/>
    <n v="2.3829769821099999E-3"/>
    <n v="6.5264915645398096"/>
    <m/>
    <n v="-1"/>
    <n v="-1"/>
    <n v="-1"/>
    <n v="-1"/>
    <n v="0"/>
    <m/>
    <m/>
    <s v="North IRL B"/>
    <n v="-1"/>
    <m/>
    <m/>
    <n v="580"/>
    <x v="1"/>
    <m/>
    <x v="0"/>
    <n v="132.71029999999999"/>
    <n v="15.4361412969401"/>
    <n v="6.8506876667699297"/>
    <n v="5.2931805000000004E-3"/>
  </r>
  <r>
    <n v="550000"/>
    <n v="900000"/>
    <n v="900000"/>
    <x v="1"/>
    <x v="1"/>
    <s v="IR8-11"/>
    <s v="62-304.520 (6), F.A.C."/>
    <n v="0.36"/>
    <n v="0.48"/>
    <s v="Town of Indialantic"/>
    <n v="7.9931124313929999E-2"/>
    <n v="3855.3464394254502"/>
    <n v="9.5785915888125608"/>
    <n v="1.40767849500098"/>
    <n v="0.76562759503780997"/>
    <n v="0.11251732477798"/>
    <n v="308.16217552301401"/>
    <n v="1210"/>
    <s v="Fixed Single Family Units"/>
    <n v="1210"/>
    <s v="Town of Indialantic              Brevard County"/>
    <s v="Town of Indialantic"/>
    <m/>
    <m/>
    <m/>
    <n v="0"/>
    <n v="1"/>
    <n v="0.76562759503780997"/>
    <n v="0.11251732477798"/>
    <n v="308.16217552301498"/>
    <m/>
    <n v="-1"/>
    <n v="-1"/>
    <n v="-1"/>
    <n v="-1"/>
    <n v="0"/>
    <m/>
    <m/>
    <s v="North IRL B"/>
    <n v="-1"/>
    <m/>
    <m/>
    <n v="580"/>
    <x v="1"/>
    <m/>
    <x v="0"/>
    <n v="132.71029999999999"/>
    <n v="81.447350786302806"/>
    <n v="323.46978377951302"/>
    <n v="0.2499287717"/>
  </r>
  <r>
    <n v="550000"/>
    <n v="900000"/>
    <n v="900000"/>
    <x v="1"/>
    <x v="1"/>
    <s v="IR8-11"/>
    <s v="62-304.520 (6), F.A.C."/>
    <n v="0.36"/>
    <n v="0.48"/>
    <s v="Town of Indialantic"/>
    <n v="6.5009517117180005E-2"/>
    <n v="3855.3464394254502"/>
    <n v="9.5785915888125608"/>
    <n v="1.40767849500098"/>
    <n v="0.62269961385146"/>
    <n v="9.1512499216259993E-2"/>
    <n v="250.63421034651901"/>
    <n v="1210"/>
    <s v="Fixed Single Family Units"/>
    <n v="1210"/>
    <s v="Town of Indialantic              Brevard County"/>
    <s v="Town of Indialantic"/>
    <m/>
    <m/>
    <m/>
    <n v="0"/>
    <n v="1"/>
    <n v="0.62269961385146"/>
    <n v="9.1512499216259993E-2"/>
    <n v="250.63421034651901"/>
    <m/>
    <n v="-1"/>
    <n v="-1"/>
    <n v="-1"/>
    <n v="-1"/>
    <n v="0"/>
    <m/>
    <m/>
    <s v="North IRL B"/>
    <n v="-1"/>
    <m/>
    <m/>
    <n v="580"/>
    <x v="1"/>
    <m/>
    <x v="0"/>
    <n v="132.71029999999999"/>
    <n v="85.374218972247306"/>
    <n v="263.084181862815"/>
    <n v="0.2032718657"/>
  </r>
  <r>
    <n v="550000"/>
    <n v="900000"/>
    <n v="900000"/>
    <x v="1"/>
    <x v="1"/>
    <s v="IR8-11"/>
    <s v="62-304.520 (6), F.A.C."/>
    <n v="0.36"/>
    <n v="0.48"/>
    <s v="Town of Indialantic"/>
    <n v="1.1106074591709999E-2"/>
    <n v="3855.3464394254502"/>
    <n v="9.5785915888125608"/>
    <n v="1.40767849500098"/>
    <n v="0.10638055266887"/>
    <n v="1.5633782366620001E-2"/>
    <n v="42.817765133142601"/>
    <n v="1210"/>
    <s v="Fixed Single Family Units"/>
    <n v="1210"/>
    <s v="Town of Indialantic              Brevard County"/>
    <s v="Town of Indialantic"/>
    <m/>
    <m/>
    <m/>
    <n v="0"/>
    <n v="1"/>
    <n v="0.10638055266887"/>
    <n v="1.5633782366620001E-2"/>
    <n v="42.817765133143801"/>
    <m/>
    <n v="-1"/>
    <n v="-1"/>
    <n v="-1"/>
    <n v="-1"/>
    <n v="0"/>
    <m/>
    <m/>
    <s v="North IRL B"/>
    <n v="-1"/>
    <m/>
    <m/>
    <n v="580"/>
    <x v="1"/>
    <m/>
    <x v="0"/>
    <n v="132.71029999999999"/>
    <n v="38.439654986467303"/>
    <n v="44.944689289116397"/>
    <n v="3.4726492400000003E-2"/>
  </r>
  <r>
    <n v="550000"/>
    <n v="900000"/>
    <n v="900000"/>
    <x v="1"/>
    <x v="1"/>
    <s v="IR8-11"/>
    <s v="62-304.520 (6), F.A.C."/>
    <n v="0.36"/>
    <n v="0.48"/>
    <s v="Town of Indialantic"/>
    <n v="0.13236679344473001"/>
    <n v="3855.3464394254502"/>
    <n v="9.5785915888125608"/>
    <n v="1.40767849500098"/>
    <n v="1.26788745432779"/>
    <n v="0.18632988858437999"/>
    <n v="510.31984580530798"/>
    <n v="1210"/>
    <s v="Fixed Single Family Units"/>
    <n v="1210"/>
    <s v="Town of Indialantic              Brevard County"/>
    <s v="Town of Indialantic"/>
    <m/>
    <m/>
    <m/>
    <n v="0"/>
    <n v="1"/>
    <n v="1.26788745432779"/>
    <n v="0.18632988858437999"/>
    <n v="510.31984580530798"/>
    <m/>
    <n v="-1"/>
    <n v="-1"/>
    <n v="-1"/>
    <n v="-1"/>
    <n v="0"/>
    <m/>
    <m/>
    <s v="North IRL B"/>
    <n v="-1"/>
    <m/>
    <m/>
    <n v="580"/>
    <x v="1"/>
    <m/>
    <x v="0"/>
    <n v="132.71029999999999"/>
    <n v="107.132063263837"/>
    <n v="535.66940816430201"/>
    <n v="0.41388470869999999"/>
  </r>
  <r>
    <n v="550000"/>
    <n v="900000"/>
    <n v="900000"/>
    <x v="1"/>
    <x v="1"/>
    <s v="IR8-11"/>
    <s v="62-304.520 (6), F.A.C."/>
    <n v="0.36"/>
    <n v="0.48"/>
    <s v="Town of Indialantic"/>
    <n v="0.29715831795717002"/>
    <n v="3855.3464394254502"/>
    <n v="9.5785915888125608"/>
    <n v="1.40767849500098"/>
    <n v="2.8463581649303"/>
    <n v="0.41830337379898003"/>
    <n v="1145.64826308186"/>
    <n v="1210"/>
    <s v="Fixed Single Family Units"/>
    <n v="1210"/>
    <s v="Town of Indialantic              Brevard County"/>
    <s v="Town of Indialantic"/>
    <m/>
    <m/>
    <m/>
    <n v="0"/>
    <n v="1"/>
    <n v="2.8463581649303"/>
    <n v="0.41830337379898003"/>
    <n v="1145.64826308186"/>
    <m/>
    <n v="-1"/>
    <n v="-1"/>
    <n v="-1"/>
    <n v="-1"/>
    <n v="0"/>
    <m/>
    <m/>
    <s v="North IRL B"/>
    <n v="-1"/>
    <m/>
    <m/>
    <n v="580"/>
    <x v="1"/>
    <m/>
    <x v="0"/>
    <n v="132.71029999999999"/>
    <n v="137.845164720741"/>
    <n v="1202.55704749458"/>
    <n v="0.92915512010000001"/>
  </r>
  <r>
    <n v="550000"/>
    <n v="900000"/>
    <n v="900000"/>
    <x v="1"/>
    <x v="1"/>
    <s v="IR8-11"/>
    <s v="62-304.520 (6), F.A.C."/>
    <n v="0.36"/>
    <n v="0.48"/>
    <s v="Town of Indialantic"/>
    <n v="7.4921251679999996E-6"/>
    <n v="3858.6945965680502"/>
    <n v="9.5865176947592907"/>
    <n v="1.4088299465937799"/>
    <n v="7.1823390490000002E-5"/>
    <n v="1.05551303E-5"/>
    <n v="2.890982290257E-2"/>
    <n v="1200"/>
    <s v="Residential, Medium Density-Two-five dwellingunits per acre"/>
    <n v="1200"/>
    <s v="Town of Indialantic              Brevard County"/>
    <s v="Town of Indialantic"/>
    <m/>
    <m/>
    <m/>
    <n v="0"/>
    <n v="1"/>
    <n v="7.1823390490000002E-5"/>
    <n v="1.05551303E-5"/>
    <n v="2.890982290194E-2"/>
    <m/>
    <n v="-1"/>
    <n v="-1"/>
    <n v="-1"/>
    <n v="-1"/>
    <n v="0"/>
    <m/>
    <m/>
    <s v="North IRL B"/>
    <n v="-1"/>
    <m/>
    <m/>
    <n v="580"/>
    <x v="1"/>
    <m/>
    <x v="0"/>
    <n v="132.71029999999999"/>
    <n v="0.99274896252024003"/>
    <n v="3.0319554852880001E-2"/>
    <n v="2.34467E-5"/>
  </r>
  <r>
    <n v="550000"/>
    <n v="900000"/>
    <n v="900000"/>
    <x v="1"/>
    <x v="1"/>
    <s v="IR8-11"/>
    <s v="62-304.520 (6), F.A.C."/>
    <n v="0.36"/>
    <n v="0.48"/>
    <s v="Town of Indialantic"/>
    <n v="6.1005303632000001E-4"/>
    <n v="3858.6945965680502"/>
    <n v="9.5865176947592907"/>
    <n v="1.4088299465937799"/>
    <n v="5.8482842274299998E-3"/>
    <n v="8.5946098657E-4"/>
    <n v="2.3540083548717701"/>
    <n v="1210"/>
    <s v="Fixed Single Family Units"/>
    <n v="1210"/>
    <s v="Town of Indialantic              Brevard County"/>
    <s v="Town of Indialantic"/>
    <m/>
    <m/>
    <m/>
    <n v="0"/>
    <n v="1"/>
    <n v="5.8482842274299998E-3"/>
    <n v="8.5946098657E-4"/>
    <n v="2.3540083548712598"/>
    <m/>
    <n v="-1"/>
    <n v="-1"/>
    <n v="-1"/>
    <n v="-1"/>
    <n v="0"/>
    <m/>
    <m/>
    <s v="North IRL B"/>
    <n v="-1"/>
    <m/>
    <m/>
    <n v="580"/>
    <x v="1"/>
    <m/>
    <x v="0"/>
    <n v="132.71029999999999"/>
    <n v="8.06655902950666"/>
    <n v="2.4687970480397099"/>
    <n v="1.9091714E-3"/>
  </r>
  <r>
    <n v="550000"/>
    <n v="900000"/>
    <n v="900000"/>
    <x v="1"/>
    <x v="1"/>
    <s v="IR8-11"/>
    <s v="62-304.520 (6), F.A.C."/>
    <n v="0.36"/>
    <n v="0.48"/>
    <s v="Town of Indialantic"/>
    <n v="0.21931812138494"/>
    <n v="3858.6945965680502"/>
    <n v="9.5865176947592907"/>
    <n v="1.4088299465937799"/>
    <n v="2.1024970514381098"/>
    <n v="0.30898193723778999"/>
    <n v="846.28164991753295"/>
    <n v="1210"/>
    <s v="Fixed Single Family Units"/>
    <n v="1210"/>
    <s v="Town of Indialantic              Brevard County"/>
    <s v="Town of Indialantic"/>
    <m/>
    <m/>
    <m/>
    <n v="0"/>
    <n v="1"/>
    <n v="2.1024970514381098"/>
    <n v="0.30898193723778999"/>
    <n v="846.28164991753295"/>
    <m/>
    <n v="-1"/>
    <n v="-1"/>
    <n v="-1"/>
    <n v="-1"/>
    <n v="0"/>
    <m/>
    <m/>
    <s v="North IRL B"/>
    <n v="-1"/>
    <m/>
    <m/>
    <n v="580"/>
    <x v="1"/>
    <m/>
    <x v="0"/>
    <n v="132.71029999999999"/>
    <n v="118.901655072278"/>
    <n v="887.54894807535698"/>
    <n v="0.68635981339999996"/>
  </r>
  <r>
    <n v="550000"/>
    <n v="900000"/>
    <n v="900000"/>
    <x v="1"/>
    <x v="1"/>
    <s v="IR8-11"/>
    <s v="62-304.520 (6), F.A.C."/>
    <n v="0.36"/>
    <n v="0.48"/>
    <s v="Town of Indialantic"/>
    <n v="6.8072404772499999E-3"/>
    <n v="3858.6945965680502"/>
    <n v="9.5865176947592907"/>
    <n v="1.4088299465937799"/>
    <n v="6.5257731287709994E-2"/>
    <n v="9.5902442380200008E-3"/>
    <n v="26.2670620471348"/>
    <n v="1210"/>
    <s v="Fixed Single Family Units"/>
    <n v="1210"/>
    <s v="Town of Indialantic              Brevard County"/>
    <s v="Town of Indialantic"/>
    <m/>
    <m/>
    <m/>
    <n v="0"/>
    <n v="1"/>
    <n v="6.5257731287709994E-2"/>
    <n v="9.5902442380200008E-3"/>
    <n v="26.267062047134399"/>
    <m/>
    <n v="-1"/>
    <n v="-1"/>
    <n v="-1"/>
    <n v="-1"/>
    <n v="0"/>
    <m/>
    <m/>
    <s v="North IRL B"/>
    <n v="-1"/>
    <m/>
    <m/>
    <n v="580"/>
    <x v="1"/>
    <m/>
    <x v="0"/>
    <n v="132.71029999999999"/>
    <n v="29.927845625534101"/>
    <n v="27.5479248442124"/>
    <n v="2.1303375499999999E-2"/>
  </r>
  <r>
    <n v="550000"/>
    <n v="900000"/>
    <n v="900000"/>
    <x v="1"/>
    <x v="1"/>
    <s v="IR8-11"/>
    <s v="62-304.520 (6), F.A.C."/>
    <n v="0.36"/>
    <n v="0.48"/>
    <s v="Town of Indialantic"/>
    <n v="4.3073395864309999E-2"/>
    <n v="3858.6945965680502"/>
    <n v="9.5865176947592907"/>
    <n v="1.4088299465937799"/>
    <n v="0.41292387162666"/>
    <n v="6.0683089995140001E-2"/>
    <n v="166.20707987748401"/>
    <n v="1210"/>
    <s v="Fixed Single Family Units"/>
    <n v="1210"/>
    <s v="Town of Indialantic              Brevard County"/>
    <s v="Town of Indialantic"/>
    <m/>
    <m/>
    <m/>
    <n v="0"/>
    <n v="1"/>
    <n v="0.41292387162666"/>
    <n v="6.0683089995140001E-2"/>
    <n v="166.20707987748401"/>
    <m/>
    <n v="-1"/>
    <n v="-1"/>
    <n v="-1"/>
    <n v="-1"/>
    <n v="0"/>
    <m/>
    <m/>
    <s v="North IRL B"/>
    <n v="-1"/>
    <m/>
    <m/>
    <n v="580"/>
    <x v="1"/>
    <m/>
    <x v="0"/>
    <n v="132.71029999999999"/>
    <n v="62.327105972378099"/>
    <n v="174.31184868809601"/>
    <n v="0.13479892930000001"/>
  </r>
  <r>
    <n v="550000"/>
    <n v="900000"/>
    <n v="900000"/>
    <x v="1"/>
    <x v="1"/>
    <s v="IR8-11"/>
    <s v="62-304.520 (6), F.A.C."/>
    <n v="0.36"/>
    <n v="0.48"/>
    <s v="Town of Indialantic"/>
    <n v="0.15221883727950999"/>
    <n v="3858.6945965680502"/>
    <n v="9.5865176947592907"/>
    <n v="1.4088299465937799"/>
    <n v="1.4592485770557599"/>
    <n v="0.21445045639506"/>
    <n v="587.36600490633998"/>
    <n v="1210"/>
    <s v="Fixed Single Family Units"/>
    <n v="1210"/>
    <s v="Town of Indialantic              Brevard County"/>
    <s v="Town of Indialantic"/>
    <m/>
    <m/>
    <m/>
    <n v="0"/>
    <n v="1"/>
    <n v="1.4592485770557599"/>
    <n v="0.21445045639506"/>
    <n v="587.36600490633998"/>
    <m/>
    <n v="-1"/>
    <n v="-1"/>
    <n v="-1"/>
    <n v="-1"/>
    <n v="0"/>
    <m/>
    <m/>
    <s v="North IRL B"/>
    <n v="-1"/>
    <m/>
    <m/>
    <n v="580"/>
    <x v="1"/>
    <m/>
    <x v="0"/>
    <n v="132.71029999999999"/>
    <n v="115.51825237878001"/>
    <n v="616.00777925486898"/>
    <n v="0.4763714557"/>
  </r>
  <r>
    <n v="550000"/>
    <n v="900000"/>
    <n v="900000"/>
    <x v="1"/>
    <x v="1"/>
    <s v="IR8-11"/>
    <s v="62-304.520 (6), F.A.C."/>
    <n v="0.36"/>
    <n v="0.48"/>
    <s v="Town of Indialantic"/>
    <n v="0.19572831354640999"/>
    <n v="3858.6945965680502"/>
    <n v="9.5865176947592907"/>
    <n v="1.4088299465937799"/>
    <n v="1.8763529411781199"/>
    <n v="0.27574790952049"/>
    <n v="755.25578587693701"/>
    <n v="1210"/>
    <s v="Fixed Single Family Units"/>
    <n v="1210"/>
    <s v="Town of Indialantic              Brevard County"/>
    <s v="Town of Indialantic"/>
    <m/>
    <m/>
    <m/>
    <n v="0"/>
    <n v="1"/>
    <n v="1.8763529411781199"/>
    <n v="0.27574790952049"/>
    <n v="755.25578587693701"/>
    <m/>
    <n v="-1"/>
    <n v="-1"/>
    <n v="-1"/>
    <n v="-1"/>
    <n v="0"/>
    <m/>
    <m/>
    <s v="North IRL B"/>
    <n v="-1"/>
    <m/>
    <m/>
    <n v="580"/>
    <x v="1"/>
    <m/>
    <x v="0"/>
    <n v="132.71029999999999"/>
    <n v="120.14269792728599"/>
    <n v="792.08438272083595"/>
    <n v="0.61253510609999995"/>
  </r>
  <r>
    <n v="550000"/>
    <n v="900000"/>
    <n v="900000"/>
    <x v="1"/>
    <x v="1"/>
    <s v="IR8-11"/>
    <s v="62-304.520 (6), F.A.C."/>
    <n v="0.36"/>
    <n v="0.48"/>
    <s v="Town of Indialantic"/>
    <n v="0.22129602116022001"/>
    <n v="3848.3049272817502"/>
    <n v="9.5622750719915892"/>
    <n v="1.4053207660406699"/>
    <n v="2.1160934266713798"/>
    <n v="0.31099189397864002"/>
    <n v="851.61456861875695"/>
    <n v="1200"/>
    <s v="Residential, Medium Density-Two-five dwellingunits per acre"/>
    <n v="1200"/>
    <s v="Town of Indialantic              Brevard County"/>
    <s v="Town of Indialantic"/>
    <m/>
    <m/>
    <m/>
    <n v="0"/>
    <n v="1"/>
    <n v="2.1160934266713798"/>
    <n v="0.31099189397864002"/>
    <n v="851.61456861875695"/>
    <m/>
    <n v="-1"/>
    <n v="-1"/>
    <n v="-1"/>
    <n v="-1"/>
    <n v="0"/>
    <m/>
    <m/>
    <s v="North IRL B"/>
    <n v="-1"/>
    <m/>
    <m/>
    <n v="580"/>
    <x v="1"/>
    <m/>
    <x v="0"/>
    <n v="132.71029999999999"/>
    <n v="136.072775556349"/>
    <n v="895.55322448384004"/>
    <n v="0.6906849705"/>
  </r>
  <r>
    <n v="550000"/>
    <n v="900000"/>
    <n v="900000"/>
    <x v="1"/>
    <x v="1"/>
    <s v="IR8-11"/>
    <s v="62-304.520 (6), F.A.C."/>
    <n v="0.36"/>
    <n v="0.48"/>
    <s v="Town of Indialantic"/>
    <n v="2.5218745723019999E-2"/>
    <n v="3848.3049272817502"/>
    <n v="9.5622750719915892"/>
    <n v="1.4053207660406699"/>
    <n v="0.24114858357419999"/>
    <n v="3.5440427058069997E-2"/>
    <n v="97.049423425794402"/>
    <n v="1210"/>
    <s v="Fixed Single Family Units"/>
    <n v="1210"/>
    <s v="Town of Indialantic              Brevard County"/>
    <s v="Town of Indialantic"/>
    <m/>
    <m/>
    <m/>
    <n v="0"/>
    <n v="1"/>
    <n v="0.24114858357419999"/>
    <n v="3.5440427058069997E-2"/>
    <n v="97.049423425793194"/>
    <m/>
    <n v="-1"/>
    <n v="-1"/>
    <n v="-1"/>
    <n v="-1"/>
    <n v="0"/>
    <m/>
    <m/>
    <s v="North IRL B"/>
    <n v="-1"/>
    <m/>
    <m/>
    <n v="580"/>
    <x v="1"/>
    <m/>
    <x v="0"/>
    <n v="132.71029999999999"/>
    <n v="57.271213742801699"/>
    <n v="102.056643094107"/>
    <n v="7.8709994699999994E-2"/>
  </r>
  <r>
    <n v="550000"/>
    <n v="900000"/>
    <n v="900000"/>
    <x v="1"/>
    <x v="1"/>
    <s v="IR8-11"/>
    <s v="62-304.520 (6), F.A.C."/>
    <n v="0.36"/>
    <n v="0.48"/>
    <s v="Town of Indialantic"/>
    <n v="0.14052345638389999"/>
    <n v="3848.3049272817502"/>
    <n v="9.5622750719915892"/>
    <n v="1.4053207660406699"/>
    <n v="1.34372394400989"/>
    <n v="0.1974805313721"/>
    <n v="540.77710960083698"/>
    <n v="1210"/>
    <s v="Fixed Single Family Units"/>
    <n v="1210"/>
    <s v="Town of Indialantic              Brevard County"/>
    <s v="Town of Indialantic"/>
    <m/>
    <m/>
    <m/>
    <n v="0"/>
    <n v="1"/>
    <n v="1.34372394400989"/>
    <n v="0.1974805313721"/>
    <n v="540.77710960083698"/>
    <m/>
    <n v="-1"/>
    <n v="-1"/>
    <n v="-1"/>
    <n v="-1"/>
    <n v="0"/>
    <m/>
    <m/>
    <s v="North IRL B"/>
    <n v="-1"/>
    <m/>
    <m/>
    <n v="580"/>
    <x v="1"/>
    <m/>
    <x v="0"/>
    <n v="132.71029999999999"/>
    <n v="96.986272148498998"/>
    <n v="568.67825196504498"/>
    <n v="0.43858646359999998"/>
  </r>
  <r>
    <n v="550000"/>
    <n v="900000"/>
    <n v="900000"/>
    <x v="1"/>
    <x v="1"/>
    <s v="IR8-11"/>
    <s v="62-304.520 (6), F.A.C."/>
    <n v="0.36"/>
    <n v="0.48"/>
    <s v="Town of Indialantic"/>
    <n v="7.4040033015299999E-3"/>
    <n v="3848.3049272817502"/>
    <n v="9.5622750719915892"/>
    <n v="1.4053207660406699"/>
    <n v="7.0799116203240003E-2"/>
    <n v="1.040499959148E-2"/>
    <n v="28.492862386919001"/>
    <n v="1210"/>
    <s v="Fixed Single Family Units"/>
    <n v="1210"/>
    <s v="Town of Indialantic              Brevard County"/>
    <s v="Town of Indialantic"/>
    <m/>
    <m/>
    <m/>
    <n v="0"/>
    <n v="1"/>
    <n v="7.0799116203240003E-2"/>
    <n v="1.040499959148E-2"/>
    <n v="28.492862386919999"/>
    <m/>
    <n v="-1"/>
    <n v="-1"/>
    <n v="-1"/>
    <n v="-1"/>
    <n v="0"/>
    <m/>
    <m/>
    <s v="North IRL B"/>
    <n v="-1"/>
    <m/>
    <m/>
    <n v="580"/>
    <x v="1"/>
    <m/>
    <x v="0"/>
    <n v="132.71029999999999"/>
    <n v="31.0013680821653"/>
    <n v="29.9629383123008"/>
    <n v="2.3108566399999999E-2"/>
  </r>
  <r>
    <n v="550000"/>
    <n v="900000"/>
    <n v="900000"/>
    <x v="1"/>
    <x v="1"/>
    <s v="IR8-11"/>
    <s v="62-304.520 (6), F.A.C."/>
    <n v="0.36"/>
    <n v="0.48"/>
    <s v="Town of Indialantic"/>
    <n v="0.20149425640509"/>
    <n v="3848.3049272817502"/>
    <n v="9.5622750719915892"/>
    <n v="1.4053207660406699"/>
    <n v="1.9267435051719299"/>
    <n v="0.28316406276400002"/>
    <n v="775.41133974270394"/>
    <n v="1210"/>
    <s v="Fixed Single Family Units"/>
    <n v="1210"/>
    <s v="Town of Indialantic              Brevard County"/>
    <s v="Town of Indialantic"/>
    <m/>
    <m/>
    <m/>
    <n v="0"/>
    <n v="1"/>
    <n v="1.9267435051719299"/>
    <n v="0.28316406276400002"/>
    <n v="775.41133974270394"/>
    <m/>
    <n v="-1"/>
    <n v="-1"/>
    <n v="-1"/>
    <n v="-1"/>
    <n v="0"/>
    <m/>
    <m/>
    <s v="North IRL B"/>
    <n v="-1"/>
    <m/>
    <m/>
    <n v="580"/>
    <x v="1"/>
    <m/>
    <x v="0"/>
    <n v="132.71029999999999"/>
    <n v="112.591874397512"/>
    <n v="815.418325609676"/>
    <n v="0.6288818652"/>
  </r>
  <r>
    <n v="550000"/>
    <n v="900000"/>
    <n v="900000"/>
    <x v="1"/>
    <x v="1"/>
    <s v="IR8-11"/>
    <s v="62-304.520 (6), F.A.C."/>
    <n v="0.36"/>
    <n v="0.48"/>
    <s v="Town of Indialantic"/>
    <n v="2.1826970855210001E-2"/>
    <n v="3848.3049272817502"/>
    <n v="9.5622750719915892"/>
    <n v="1.4053207660406699"/>
    <n v="0.20871549930589001"/>
    <n v="3.0673895402589999E-2"/>
    <n v="83.996839489751395"/>
    <n v="1210"/>
    <s v="Fixed Single Family Units"/>
    <n v="1210"/>
    <s v="Town of Indialantic              Brevard County"/>
    <s v="Town of Indialantic"/>
    <m/>
    <m/>
    <m/>
    <n v="0"/>
    <n v="1"/>
    <n v="0.20871549930589001"/>
    <n v="3.0673895402589999E-2"/>
    <n v="83.996839489751096"/>
    <m/>
    <n v="-1"/>
    <n v="-1"/>
    <n v="-1"/>
    <n v="-1"/>
    <n v="0"/>
    <m/>
    <m/>
    <s v="North IRL B"/>
    <n v="-1"/>
    <m/>
    <m/>
    <n v="580"/>
    <x v="1"/>
    <m/>
    <x v="0"/>
    <n v="132.71029999999999"/>
    <n v="53.076596554607399"/>
    <n v="88.330617186956005"/>
    <n v="6.8123957400000004E-2"/>
  </r>
  <r>
    <n v="550000"/>
    <n v="900000"/>
    <n v="900000"/>
    <x v="1"/>
    <x v="1"/>
    <s v="IR8-11"/>
    <s v="62-304.520 (6), F.A.C."/>
    <n v="0.36"/>
    <n v="0.48"/>
    <s v="Town of Indialantic"/>
    <n v="0.13170197015207999"/>
    <n v="3867.94320697495"/>
    <n v="10.420561697458901"/>
    <n v="1.8070214022505899"/>
    <n v="1.3724085056466899"/>
    <n v="0.23798827878338"/>
    <n v="509.41574079497099"/>
    <n v="1200"/>
    <s v="Residential, Medium Density-Two-five dwellingunits per acre"/>
    <n v="1200"/>
    <s v="Town of Indialantic              Brevard County"/>
    <s v="Town of Indialantic"/>
    <m/>
    <m/>
    <m/>
    <n v="0"/>
    <n v="1"/>
    <n v="1.3724085056466899"/>
    <n v="0.23798827878338"/>
    <n v="533.16966755921101"/>
    <m/>
    <n v="-1"/>
    <n v="-1"/>
    <n v="-1"/>
    <n v="-1"/>
    <n v="0"/>
    <m/>
    <m/>
    <s v="North IRL B"/>
    <n v="-1"/>
    <m/>
    <m/>
    <n v="580"/>
    <x v="1"/>
    <m/>
    <x v="0"/>
    <n v="132.71029999999999"/>
    <n v="156.12269081784501"/>
    <n v="532.97896375269397"/>
    <n v="0.43241659980000002"/>
  </r>
  <r>
    <n v="550000"/>
    <n v="900000"/>
    <n v="900000"/>
    <x v="1"/>
    <x v="1"/>
    <s v="IR8-11"/>
    <s v="62-304.520 (6), F.A.C."/>
    <n v="0.36"/>
    <n v="0.48"/>
    <s v="Town of Indialantic"/>
    <n v="0.13517628307463"/>
    <n v="3867.94320697495"/>
    <n v="10.420561697458901"/>
    <n v="1.8070214022505899"/>
    <n v="1.4086127978124099"/>
    <n v="0.24426643659255001"/>
    <n v="522.854185862657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1.4086127978124099"/>
    <n v="0.24426643659255001"/>
    <n v="522.854185862657"/>
    <m/>
    <n v="-1"/>
    <n v="-1"/>
    <n v="-1"/>
    <n v="-1"/>
    <n v="0"/>
    <m/>
    <m/>
    <s v="North IRL B"/>
    <n v="-1"/>
    <m/>
    <m/>
    <n v="580"/>
    <x v="1"/>
    <m/>
    <x v="0"/>
    <n v="132.71029999999999"/>
    <n v="97.953756350928998"/>
    <n v="547.03900931674798"/>
    <n v="0.42405043460000003"/>
  </r>
  <r>
    <n v="550000"/>
    <n v="900000"/>
    <n v="900000"/>
    <x v="1"/>
    <x v="1"/>
    <s v="IR8-11"/>
    <s v="62-304.520 (6), F.A.C."/>
    <n v="0.36"/>
    <n v="0.48"/>
    <s v="Town of Indialantic"/>
    <n v="3.0930639456939999E-2"/>
    <n v="3867.94320697495"/>
    <n v="10.420561697458901"/>
    <n v="1.8070214022505899"/>
    <n v="0.32231463680299"/>
    <n v="5.5892327483999998E-2"/>
    <n v="119.63795677489701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32231463680299"/>
    <n v="5.5892327483999998E-2"/>
    <n v="119.637956774898"/>
    <m/>
    <n v="-1"/>
    <n v="-1"/>
    <n v="-1"/>
    <n v="-1"/>
    <n v="0"/>
    <m/>
    <m/>
    <s v="North IRL B"/>
    <n v="-1"/>
    <m/>
    <m/>
    <n v="580"/>
    <x v="1"/>
    <m/>
    <x v="0"/>
    <n v="132.71029999999999"/>
    <n v="45.453153769387598"/>
    <n v="125.17185693529299"/>
    <n v="9.70299731E-2"/>
  </r>
  <r>
    <n v="550000"/>
    <n v="900000"/>
    <n v="900000"/>
    <x v="1"/>
    <x v="1"/>
    <s v="IR8-11"/>
    <s v="62-304.520 (6), F.A.C."/>
    <n v="0.36"/>
    <n v="0.48"/>
    <s v="Town of Indialantic"/>
    <n v="0.14463647369789001"/>
    <n v="3931.8048986977401"/>
    <n v="11.0059087368024"/>
    <n v="1.4785501942368799"/>
    <n v="1.591855829532"/>
    <n v="0.21385228627976"/>
    <n v="568.68239581576597"/>
    <n v="1400"/>
    <s v="Commercial and Services"/>
    <n v="1400"/>
    <s v="Town of Indialantic              Brevard County"/>
    <s v="Town of Indialantic"/>
    <m/>
    <m/>
    <m/>
    <n v="0"/>
    <n v="1"/>
    <n v="1.591855829532"/>
    <n v="0.21385228627976"/>
    <n v="568.68239581576597"/>
    <m/>
    <n v="-1"/>
    <n v="-1"/>
    <n v="-1"/>
    <n v="-1"/>
    <n v="0"/>
    <m/>
    <m/>
    <s v="North IRL B"/>
    <n v="-1"/>
    <m/>
    <m/>
    <n v="580"/>
    <x v="1"/>
    <m/>
    <x v="0"/>
    <n v="132.71029999999999"/>
    <n v="125.292898439181"/>
    <n v="585.32304249763001"/>
    <n v="0.46121848809999999"/>
  </r>
  <r>
    <n v="550000"/>
    <n v="900000"/>
    <n v="900000"/>
    <x v="1"/>
    <x v="1"/>
    <s v="IR8-11"/>
    <s v="62-304.520 (6), F.A.C."/>
    <n v="0.36"/>
    <n v="0.48"/>
    <s v="Town of Indialantic"/>
    <n v="6.1597868711260002E-2"/>
    <n v="3931.8048986977401"/>
    <n v="11.0059087368024"/>
    <n v="1.4785501942368799"/>
    <n v="0.67794052141768002"/>
    <n v="9.1075540747609998E-2"/>
    <n v="242.19080194828001"/>
    <n v="1200"/>
    <s v="Residential, Medium Density-Two-five dwellingunits per acre"/>
    <n v="1200"/>
    <s v="Town of Indialantic              Brevard County"/>
    <s v="Town of Indialantic"/>
    <m/>
    <m/>
    <m/>
    <n v="0"/>
    <n v="1"/>
    <n v="0.67794052141768002"/>
    <n v="9.1075540747609998E-2"/>
    <n v="242.19080194827899"/>
    <m/>
    <n v="-1"/>
    <n v="-1"/>
    <n v="-1"/>
    <n v="-1"/>
    <n v="0"/>
    <m/>
    <m/>
    <s v="North IRL B"/>
    <n v="-1"/>
    <m/>
    <m/>
    <n v="580"/>
    <x v="1"/>
    <m/>
    <x v="0"/>
    <n v="132.71029999999999"/>
    <n v="123.97499390325299"/>
    <n v="249.27773060032101"/>
    <n v="0.19642400809999999"/>
  </r>
  <r>
    <n v="550000"/>
    <n v="900000"/>
    <n v="900000"/>
    <x v="1"/>
    <x v="1"/>
    <s v="IR8-11"/>
    <s v="62-304.520 (6), F.A.C."/>
    <n v="0.36"/>
    <n v="0.48"/>
    <s v="Town of Indialantic"/>
    <n v="0.19863274862555999"/>
    <n v="3931.8048986977401"/>
    <n v="11.0059087368024"/>
    <n v="1.4785501942368799"/>
    <n v="2.1861339035132001"/>
    <n v="0.29368848906213002"/>
    <n v="780.985214087798"/>
    <n v="1430"/>
    <s v="Professional Services"/>
    <n v="1430"/>
    <s v="Town of Indialantic              Brevard County"/>
    <s v="Town of Indialantic"/>
    <m/>
    <m/>
    <m/>
    <n v="0"/>
    <n v="1"/>
    <n v="2.1861339035132001"/>
    <n v="0.29368848906213002"/>
    <n v="780.985214087798"/>
    <m/>
    <n v="-1"/>
    <n v="-1"/>
    <n v="-1"/>
    <n v="-1"/>
    <n v="0"/>
    <m/>
    <m/>
    <s v="North IRL B"/>
    <n v="-1"/>
    <m/>
    <m/>
    <n v="580"/>
    <x v="1"/>
    <m/>
    <x v="0"/>
    <n v="132.71029999999999"/>
    <n v="112.728823608627"/>
    <n v="803.83821447433502"/>
    <n v="0.63340244450000005"/>
  </r>
  <r>
    <n v="550000"/>
    <n v="900000"/>
    <n v="900000"/>
    <x v="1"/>
    <x v="1"/>
    <s v="IR8-11"/>
    <s v="62-304.520 (6), F.A.C."/>
    <n v="0.36"/>
    <n v="0.48"/>
    <s v="Town of Indialantic"/>
    <n v="0.13955560712494"/>
    <n v="3931.8048986977401"/>
    <n v="11.0059087368024"/>
    <n v="1.4785501942368799"/>
    <n v="1.53593627572624"/>
    <n v="0.20633997002144"/>
    <n v="548.70541973461195"/>
    <n v="1410"/>
    <s v="Retail Sales and Services"/>
    <n v="1410"/>
    <s v="Town of Indialantic              Brevard County"/>
    <s v="Town of Indialantic"/>
    <m/>
    <m/>
    <m/>
    <n v="0"/>
    <n v="1"/>
    <n v="1.53593627572624"/>
    <n v="0.20633997002144"/>
    <n v="548.70541973461195"/>
    <m/>
    <n v="-1"/>
    <n v="-1"/>
    <n v="-1"/>
    <n v="-1"/>
    <n v="0"/>
    <m/>
    <m/>
    <s v="North IRL B"/>
    <n v="-1"/>
    <m/>
    <m/>
    <n v="580"/>
    <x v="1"/>
    <m/>
    <x v="0"/>
    <n v="132.71029999999999"/>
    <n v="96.418270570417107"/>
    <n v="564.76150497553101"/>
    <n v="0.44501656099999998"/>
  </r>
  <r>
    <n v="550000"/>
    <n v="900000"/>
    <n v="900000"/>
    <x v="1"/>
    <x v="1"/>
    <s v="IR8-11"/>
    <s v="62-304.520 (6), F.A.C."/>
    <n v="0.36"/>
    <n v="0.48"/>
    <s v="Town of Indialantic"/>
    <n v="5.8714145611260003E-2"/>
    <n v="3931.8048986977401"/>
    <n v="11.0059087368024"/>
    <n v="1.4785501942368799"/>
    <n v="0.64620252815691004"/>
    <n v="8.6811811397979999E-2"/>
    <n v="230.85256533722401"/>
    <n v="1430"/>
    <s v="Professional Services"/>
    <n v="1430"/>
    <s v="Town of Indialantic              Brevard County"/>
    <s v="Town of Indialantic"/>
    <m/>
    <m/>
    <m/>
    <n v="0"/>
    <n v="1"/>
    <n v="0.64620252815691004"/>
    <n v="8.6811811397979999E-2"/>
    <n v="230.85256533722301"/>
    <m/>
    <n v="-1"/>
    <n v="-1"/>
    <n v="-1"/>
    <n v="-1"/>
    <n v="0"/>
    <m/>
    <m/>
    <s v="North IRL B"/>
    <n v="-1"/>
    <m/>
    <m/>
    <n v="580"/>
    <x v="1"/>
    <m/>
    <x v="0"/>
    <n v="132.71029999999999"/>
    <n v="88.688751424256097"/>
    <n v="237.607717252675"/>
    <n v="0.1872283579"/>
  </r>
  <r>
    <n v="550000"/>
    <n v="900000"/>
    <n v="900000"/>
    <x v="1"/>
    <x v="1"/>
    <s v="IR8-11"/>
    <s v="62-304.520 (6), F.A.C."/>
    <n v="0.36"/>
    <n v="0.48"/>
    <s v="Town of Indialantic"/>
    <n v="1.462660985094E-2"/>
    <n v="3931.8048986977401"/>
    <n v="11.0059087368024"/>
    <n v="1.4785501942368799"/>
    <n v="0.16097913314831999"/>
    <n v="2.1626176836140001E-2"/>
    <n v="57.508976263290101"/>
    <n v="1210"/>
    <s v="Fixed Single Family Units"/>
    <n v="1210"/>
    <s v="Town of Indialantic              Brevard County"/>
    <s v="Town of Indialantic"/>
    <m/>
    <m/>
    <m/>
    <n v="0"/>
    <n v="1"/>
    <n v="0.16097913314831999"/>
    <n v="2.1626176836140001E-2"/>
    <n v="57.5089762632917"/>
    <m/>
    <n v="-1"/>
    <n v="-1"/>
    <n v="-1"/>
    <n v="-1"/>
    <n v="0"/>
    <m/>
    <m/>
    <s v="North IRL B"/>
    <n v="-1"/>
    <m/>
    <m/>
    <n v="580"/>
    <x v="1"/>
    <m/>
    <x v="0"/>
    <n v="132.71029999999999"/>
    <n v="43.992606087701901"/>
    <n v="59.191790013241302"/>
    <n v="4.66415055E-2"/>
  </r>
  <r>
    <n v="550000"/>
    <n v="900000"/>
    <n v="900000"/>
    <x v="1"/>
    <x v="1"/>
    <s v="IR8-11"/>
    <s v="62-304.520 (6), F.A.C."/>
    <n v="0.36"/>
    <n v="0.48"/>
    <s v="Town of Indialantic"/>
    <n v="0.28467362545482999"/>
    <n v="3847.42469200289"/>
    <n v="9.5601531223170699"/>
    <n v="1.4050111379433099"/>
    <n v="2.72152344923337"/>
    <n v="0.39996961444273998"/>
    <n v="1095.2603357369101"/>
    <n v="1200"/>
    <s v="Residential, Medium Density-Two-five dwellingunits per acre"/>
    <n v="1200"/>
    <s v="Town of Indialantic              Brevard County"/>
    <s v="Town of Indialantic"/>
    <m/>
    <m/>
    <m/>
    <n v="0"/>
    <n v="1"/>
    <n v="2.72152344923337"/>
    <n v="0.39996961444273998"/>
    <n v="1095.2603357369101"/>
    <m/>
    <n v="-1"/>
    <n v="-1"/>
    <n v="-1"/>
    <n v="-1"/>
    <n v="0"/>
    <m/>
    <m/>
    <s v="North IRL B"/>
    <n v="-1"/>
    <m/>
    <m/>
    <n v="580"/>
    <x v="1"/>
    <m/>
    <x v="0"/>
    <n v="132.71029999999999"/>
    <n v="156.26321777326999"/>
    <n v="1152.03328945979"/>
    <n v="0.88828899900000002"/>
  </r>
  <r>
    <n v="550000"/>
    <n v="900000"/>
    <n v="900000"/>
    <x v="1"/>
    <x v="1"/>
    <s v="IR8-11"/>
    <s v="62-304.520 (6), F.A.C."/>
    <n v="0.36"/>
    <n v="0.48"/>
    <s v="Town of Indialantic"/>
    <n v="5.0710494517170003E-2"/>
    <n v="3847.42469200289"/>
    <n v="9.5601531223170699"/>
    <n v="1.4050111379433099"/>
    <n v="0.48480009249264"/>
    <n v="7.1248809607240005E-2"/>
    <n v="195.10480874906699"/>
    <n v="1210"/>
    <s v="Fixed Single Family Units"/>
    <n v="1210"/>
    <s v="Town of Indialantic              Brevard County"/>
    <s v="Town of Indialantic"/>
    <m/>
    <m/>
    <m/>
    <n v="0"/>
    <n v="1"/>
    <n v="0.48480009249264"/>
    <n v="7.1248809607240005E-2"/>
    <n v="195.104808749066"/>
    <m/>
    <n v="-1"/>
    <n v="-1"/>
    <n v="-1"/>
    <n v="-1"/>
    <n v="0"/>
    <m/>
    <m/>
    <s v="North IRL B"/>
    <n v="-1"/>
    <m/>
    <m/>
    <n v="580"/>
    <x v="1"/>
    <m/>
    <x v="0"/>
    <n v="132.71029999999999"/>
    <n v="58.388133196658202"/>
    <n v="205.21809041992"/>
    <n v="0.1582358546"/>
  </r>
  <r>
    <n v="550000"/>
    <n v="900000"/>
    <n v="900000"/>
    <x v="1"/>
    <x v="1"/>
    <s v="IR8-11"/>
    <s v="62-304.520 (6), F.A.C."/>
    <n v="0.36"/>
    <n v="0.48"/>
    <s v="Town of Indialantic"/>
    <n v="0.13901831778369"/>
    <n v="3847.42469200289"/>
    <n v="9.5601531223170699"/>
    <n v="1.4050111379433099"/>
    <n v="1.32903640481904"/>
    <n v="0.19532228486423001"/>
    <n v="534.862508481688"/>
    <n v="1210"/>
    <s v="Fixed Single Family Units"/>
    <n v="1210"/>
    <s v="Town of Indialantic              Brevard County"/>
    <s v="Town of Indialantic"/>
    <m/>
    <m/>
    <m/>
    <n v="0"/>
    <n v="1"/>
    <n v="1.32903640481904"/>
    <n v="0.19532228486423001"/>
    <n v="534.862508481688"/>
    <m/>
    <n v="-1"/>
    <n v="-1"/>
    <n v="-1"/>
    <n v="-1"/>
    <n v="0"/>
    <m/>
    <m/>
    <s v="North IRL B"/>
    <n v="-1"/>
    <m/>
    <m/>
    <n v="580"/>
    <x v="1"/>
    <m/>
    <x v="0"/>
    <n v="132.71029999999999"/>
    <n v="98.607910832835202"/>
    <n v="562.58717215418403"/>
    <n v="0.43378954460000002"/>
  </r>
  <r>
    <n v="550000"/>
    <n v="900000"/>
    <n v="900000"/>
    <x v="1"/>
    <x v="1"/>
    <s v="IR8-11"/>
    <s v="62-304.520 (6), F.A.C."/>
    <n v="0.36"/>
    <n v="0.48"/>
    <s v="Town of Indialantic"/>
    <n v="3.0820576289000001E-4"/>
    <n v="3847.42469200289"/>
    <n v="9.5601531223170699"/>
    <n v="1.4050111379433099"/>
    <n v="2.9464942864599998E-3"/>
    <n v="4.3303252964000001E-4"/>
    <n v="1.1857984623836499"/>
    <n v="1210"/>
    <s v="Fixed Single Family Units"/>
    <n v="1210"/>
    <s v="Town of Indialantic              Brevard County"/>
    <s v="Town of Indialantic"/>
    <m/>
    <m/>
    <m/>
    <n v="0"/>
    <n v="1"/>
    <n v="2.9464942864599998E-3"/>
    <n v="4.3303252964000001E-4"/>
    <n v="1.1857984623832101"/>
    <m/>
    <n v="-1"/>
    <n v="-1"/>
    <n v="-1"/>
    <n v="-1"/>
    <n v="0"/>
    <m/>
    <m/>
    <s v="North IRL B"/>
    <n v="-1"/>
    <m/>
    <m/>
    <n v="580"/>
    <x v="1"/>
    <m/>
    <x v="0"/>
    <n v="132.71029999999999"/>
    <n v="6.9618065279879104"/>
    <n v="1.2472644709959"/>
    <n v="9.617181E-4"/>
  </r>
  <r>
    <n v="550000"/>
    <n v="900000"/>
    <n v="900000"/>
    <x v="1"/>
    <x v="1"/>
    <s v="IR8-11"/>
    <s v="62-304.520 (6), F.A.C."/>
    <n v="0.36"/>
    <n v="0.48"/>
    <s v="Town of Indialantic"/>
    <n v="0.14305281010328"/>
    <n v="3847.42469200289"/>
    <n v="9.5601531223170699"/>
    <n v="1.4050111379433099"/>
    <n v="1.3676067691651299"/>
    <n v="0.20099079150919999"/>
    <n v="550.38491385177099"/>
    <n v="1210"/>
    <s v="Fixed Single Family Units"/>
    <n v="1210"/>
    <s v="Town of Indialantic              Brevard County"/>
    <s v="Town of Indialantic"/>
    <m/>
    <m/>
    <m/>
    <n v="0"/>
    <n v="1"/>
    <n v="1.3676067691651299"/>
    <n v="0.20099079150919999"/>
    <n v="550.38491385177099"/>
    <m/>
    <n v="-1"/>
    <n v="-1"/>
    <n v="-1"/>
    <n v="-1"/>
    <n v="0"/>
    <m/>
    <m/>
    <s v="North IRL B"/>
    <n v="-1"/>
    <m/>
    <m/>
    <n v="580"/>
    <x v="1"/>
    <m/>
    <x v="0"/>
    <n v="132.71029999999999"/>
    <n v="98.989443736049296"/>
    <n v="578.91418330883903"/>
    <n v="0.44637868110000001"/>
  </r>
  <r>
    <n v="550000"/>
    <n v="900000"/>
    <n v="900000"/>
    <x v="1"/>
    <x v="1"/>
    <s v="IR8-11"/>
    <s v="62-304.520 (6), F.A.C."/>
    <n v="0.36"/>
    <n v="0.48"/>
    <s v="Town of Indialantic"/>
    <n v="0.21026537040254001"/>
    <n v="3860.0828655834398"/>
    <n v="9.5896964677889294"/>
    <n v="1.40928788484986"/>
    <n v="2.0163810798476001"/>
    <n v="0.29632443911176998"/>
    <n v="811.641753516417"/>
    <n v="1200"/>
    <s v="Residential, Medium Density-Two-five dwellingunits per acre"/>
    <n v="1200"/>
    <s v="Town of Indialantic              Brevard County"/>
    <s v="Town of Indialantic"/>
    <m/>
    <m/>
    <m/>
    <n v="0"/>
    <n v="1"/>
    <n v="2.0163810798476001"/>
    <n v="0.29632443911176998"/>
    <n v="811.641753516417"/>
    <m/>
    <n v="-1"/>
    <n v="-1"/>
    <n v="-1"/>
    <n v="-1"/>
    <n v="0"/>
    <m/>
    <m/>
    <s v="North IRL B"/>
    <n v="-1"/>
    <m/>
    <m/>
    <n v="580"/>
    <x v="1"/>
    <m/>
    <x v="0"/>
    <n v="132.71029999999999"/>
    <n v="137.110050491621"/>
    <n v="850.91376462184996"/>
    <n v="0.65826581790000005"/>
  </r>
  <r>
    <n v="550000"/>
    <n v="900000"/>
    <n v="900000"/>
    <x v="1"/>
    <x v="1"/>
    <s v="IR8-11"/>
    <s v="62-304.520 (6), F.A.C."/>
    <n v="0.36"/>
    <n v="0.48"/>
    <s v="Town of Indialantic"/>
    <n v="3.5943411555599998E-2"/>
    <n v="3860.0828655834398"/>
    <n v="9.5896964677889294"/>
    <n v="1.40928788484986"/>
    <n v="0.34468640683507001"/>
    <n v="5.0654614445480001E-2"/>
    <n v="138.744547076408"/>
    <n v="1210"/>
    <s v="Fixed Single Family Units"/>
    <n v="1210"/>
    <s v="Town of Indialantic              Brevard County"/>
    <s v="Town of Indialantic"/>
    <m/>
    <m/>
    <m/>
    <n v="0"/>
    <n v="1"/>
    <n v="0.34468640683507001"/>
    <n v="5.0654614445480001E-2"/>
    <n v="138.74454707640899"/>
    <m/>
    <n v="-1"/>
    <n v="-1"/>
    <n v="-1"/>
    <n v="-1"/>
    <n v="0"/>
    <m/>
    <m/>
    <s v="North IRL B"/>
    <n v="-1"/>
    <m/>
    <m/>
    <n v="580"/>
    <x v="1"/>
    <m/>
    <x v="0"/>
    <n v="132.71029999999999"/>
    <n v="68.691009004405501"/>
    <n v="145.45782589677"/>
    <n v="0.1125259911"/>
  </r>
  <r>
    <n v="550000"/>
    <n v="900000"/>
    <n v="900000"/>
    <x v="1"/>
    <x v="1"/>
    <s v="IR8-11"/>
    <s v="62-304.520 (6), F.A.C."/>
    <n v="0.36"/>
    <n v="0.48"/>
    <s v="Town of Indialantic"/>
    <n v="3.8829905310330003E-2"/>
    <n v="3860.0828655834398"/>
    <n v="9.5896964677889294"/>
    <n v="1.40928788484986"/>
    <n v="0.37236700579908999"/>
    <n v="5.4722515123719999E-2"/>
    <n v="149.88665216065101"/>
    <n v="1210"/>
    <s v="Fixed Single Family Units"/>
    <n v="1210"/>
    <s v="Town of Indialantic              Brevard County"/>
    <s v="Town of Indialantic"/>
    <m/>
    <m/>
    <m/>
    <n v="0"/>
    <n v="1"/>
    <n v="0.37236700579908999"/>
    <n v="5.4722515123719999E-2"/>
    <n v="149.88665216065201"/>
    <m/>
    <n v="-1"/>
    <n v="-1"/>
    <n v="-1"/>
    <n v="-1"/>
    <n v="0"/>
    <m/>
    <m/>
    <s v="North IRL B"/>
    <n v="-1"/>
    <m/>
    <m/>
    <n v="580"/>
    <x v="1"/>
    <m/>
    <x v="0"/>
    <n v="132.71029999999999"/>
    <n v="50.890393755464999"/>
    <n v="157.139051686313"/>
    <n v="0.1215625727"/>
  </r>
  <r>
    <n v="550000"/>
    <n v="900000"/>
    <n v="900000"/>
    <x v="1"/>
    <x v="1"/>
    <s v="IR8-11"/>
    <s v="62-304.520 (6), F.A.C."/>
    <n v="0.36"/>
    <n v="0.48"/>
    <s v="Town of Indialantic"/>
    <n v="0.12788809652117999"/>
    <n v="3860.0828655834398"/>
    <n v="9.5896964677889294"/>
    <n v="1.40928788484986"/>
    <n v="1.2264080274814599"/>
    <n v="0.18023114504380999"/>
    <n v="493.65865009351199"/>
    <n v="1210"/>
    <s v="Fixed Single Family Units"/>
    <n v="1210"/>
    <s v="Town of Indialantic              Brevard County"/>
    <s v="Town of Indialantic"/>
    <m/>
    <m/>
    <m/>
    <n v="0"/>
    <n v="1"/>
    <n v="1.2264080274814599"/>
    <n v="0.18023114504380999"/>
    <n v="493.65865009351199"/>
    <m/>
    <n v="-1"/>
    <n v="-1"/>
    <n v="-1"/>
    <n v="-1"/>
    <n v="0"/>
    <m/>
    <m/>
    <s v="North IRL B"/>
    <n v="-1"/>
    <m/>
    <m/>
    <n v="580"/>
    <x v="1"/>
    <m/>
    <x v="0"/>
    <n v="132.71029999999999"/>
    <n v="92.436357079610801"/>
    <n v="517.54476475527201"/>
    <n v="0.40037197899999999"/>
  </r>
  <r>
    <n v="550000"/>
    <n v="900000"/>
    <n v="900000"/>
    <x v="1"/>
    <x v="1"/>
    <s v="IR8-11"/>
    <s v="62-304.520 (6), F.A.C."/>
    <n v="0.36"/>
    <n v="0.48"/>
    <s v="Town of Indialantic"/>
    <n v="0.20313124585782999"/>
    <n v="3860.0828655834398"/>
    <n v="9.5896964677889294"/>
    <n v="1.40928788484986"/>
    <n v="1.94796699090045"/>
    <n v="0.2862704038219"/>
    <n v="784.10344160045099"/>
    <n v="1210"/>
    <s v="Fixed Single Family Units"/>
    <n v="1210"/>
    <s v="Town of Indialantic              Brevard County"/>
    <s v="Town of Indialantic"/>
    <m/>
    <m/>
    <m/>
    <n v="0"/>
    <n v="1"/>
    <n v="1.94796699090045"/>
    <n v="0.2862704038219"/>
    <n v="784.10344160045099"/>
    <m/>
    <n v="-1"/>
    <n v="-1"/>
    <n v="-1"/>
    <n v="-1"/>
    <n v="0"/>
    <m/>
    <m/>
    <s v="North IRL B"/>
    <n v="-1"/>
    <m/>
    <m/>
    <n v="580"/>
    <x v="1"/>
    <m/>
    <x v="0"/>
    <n v="132.71029999999999"/>
    <n v="114.588671233714"/>
    <n v="822.04298688989797"/>
    <n v="0.63593142059999996"/>
  </r>
  <r>
    <n v="550000"/>
    <n v="900000"/>
    <n v="900000"/>
    <x v="1"/>
    <x v="1"/>
    <s v="IR8-11"/>
    <s v="62-304.520 (6), F.A.C."/>
    <n v="0.36"/>
    <n v="0.48"/>
    <s v="Town of Indialantic"/>
    <n v="1.70542406643E-3"/>
    <n v="3860.0828655834398"/>
    <n v="9.5896964677889294"/>
    <n v="1.40928788484986"/>
    <n v="1.635449914595E-2"/>
    <n v="2.4034334753500002E-3"/>
    <n v="6.5830782173916704"/>
    <n v="1210"/>
    <s v="Fixed Single Family Units"/>
    <n v="1210"/>
    <s v="Town of Indialantic              Brevard County"/>
    <s v="Town of Indialantic"/>
    <m/>
    <m/>
    <m/>
    <n v="0"/>
    <n v="1"/>
    <n v="1.635449914595E-2"/>
    <n v="2.4034334753500002E-3"/>
    <n v="6.5830782173903097"/>
    <m/>
    <n v="-1"/>
    <n v="-1"/>
    <n v="-1"/>
    <n v="-1"/>
    <n v="0"/>
    <m/>
    <m/>
    <s v="North IRL B"/>
    <n v="-1"/>
    <m/>
    <m/>
    <n v="580"/>
    <x v="1"/>
    <m/>
    <x v="0"/>
    <n v="132.71029999999999"/>
    <n v="15.231713916165999"/>
    <n v="6.9016063361584798"/>
    <n v="5.3390740000000001E-3"/>
  </r>
  <r>
    <n v="550000"/>
    <n v="900000"/>
    <n v="900000"/>
    <x v="1"/>
    <x v="1"/>
    <s v="IR8-11"/>
    <s v="62-304.520 (6), F.A.C."/>
    <n v="0.36"/>
    <n v="0.48"/>
    <s v="Town of Indialantic"/>
    <n v="6.7116160553979995E-2"/>
    <n v="3860.0828664462401"/>
    <n v="9.5896964699324005"/>
    <n v="1.40928788516486"/>
    <n v="0.64362360793995999"/>
    <n v="9.4585991967509997E-2"/>
    <n v="259.073941416092"/>
    <n v="1200"/>
    <s v="Residential, Medium Density-Two-five dwellingunits per acre"/>
    <n v="1200"/>
    <s v="Town of Indialantic              Brevard County"/>
    <s v="Town of Indialantic"/>
    <m/>
    <m/>
    <m/>
    <n v="0"/>
    <n v="1"/>
    <n v="0.64362360793995999"/>
    <n v="9.4585991967509997E-2"/>
    <n v="259.07394141609302"/>
    <m/>
    <n v="-1"/>
    <n v="-1"/>
    <n v="-1"/>
    <n v="-1"/>
    <n v="0"/>
    <m/>
    <m/>
    <s v="North IRL B"/>
    <n v="-1"/>
    <m/>
    <m/>
    <n v="580"/>
    <x v="1"/>
    <m/>
    <x v="0"/>
    <n v="132.71029999999999"/>
    <n v="94.050311495623205"/>
    <n v="271.60946538472399"/>
    <n v="0.21011674080000001"/>
  </r>
  <r>
    <n v="550000"/>
    <n v="900000"/>
    <n v="900000"/>
    <x v="1"/>
    <x v="1"/>
    <s v="IR8-11"/>
    <s v="62-304.520 (6), F.A.C."/>
    <n v="0.36"/>
    <n v="0.48"/>
    <s v="Town of Indialantic"/>
    <n v="3.6432638661060002E-2"/>
    <n v="3860.0828664462401"/>
    <n v="9.5896964699324005"/>
    <n v="1.40928788516486"/>
    <n v="0.34937794635829"/>
    <n v="5.1344076289619997E-2"/>
    <n v="140.633004274988"/>
    <n v="1210"/>
    <s v="Fixed Single Family Units"/>
    <n v="1210"/>
    <s v="Town of Indialantic              Brevard County"/>
    <s v="Town of Indialantic"/>
    <m/>
    <m/>
    <m/>
    <n v="0"/>
    <n v="1"/>
    <n v="0.34937794635829"/>
    <n v="5.1344076289619997E-2"/>
    <n v="140.63300427498999"/>
    <m/>
    <n v="-1"/>
    <n v="-1"/>
    <n v="-1"/>
    <n v="-1"/>
    <n v="0"/>
    <m/>
    <m/>
    <s v="North IRL B"/>
    <n v="-1"/>
    <m/>
    <m/>
    <n v="580"/>
    <x v="1"/>
    <m/>
    <x v="0"/>
    <n v="132.71029999999999"/>
    <n v="70.372235740742596"/>
    <n v="147.43765775049499"/>
    <n v="0.1140575866"/>
  </r>
  <r>
    <n v="550000"/>
    <n v="900000"/>
    <n v="900000"/>
    <x v="1"/>
    <x v="1"/>
    <s v="IR8-11"/>
    <s v="62-304.520 (6), F.A.C."/>
    <n v="0.36"/>
    <n v="0.48"/>
    <s v="Town of Indialantic"/>
    <n v="0.29496689972558998"/>
    <n v="3860.0828664462401"/>
    <n v="9.5896964699324005"/>
    <n v="1.40928788516486"/>
    <n v="2.8286430370454201"/>
    <n v="0.41569327830790997"/>
    <n v="1138.59667579952"/>
    <n v="1210"/>
    <s v="Fixed Single Family Units"/>
    <n v="1210"/>
    <s v="Town of Indialantic              Brevard County"/>
    <s v="Town of Indialantic"/>
    <m/>
    <m/>
    <m/>
    <n v="0"/>
    <n v="1"/>
    <n v="2.8286430370454201"/>
    <n v="0.41569327830790997"/>
    <n v="1138.59667579952"/>
    <m/>
    <n v="-1"/>
    <n v="-1"/>
    <n v="-1"/>
    <n v="-1"/>
    <n v="0"/>
    <m/>
    <m/>
    <s v="North IRL B"/>
    <n v="-1"/>
    <m/>
    <m/>
    <n v="580"/>
    <x v="1"/>
    <m/>
    <x v="0"/>
    <n v="132.71029999999999"/>
    <n v="136.419009977928"/>
    <n v="1193.68869254993"/>
    <n v="0.92343607120000004"/>
  </r>
  <r>
    <n v="550000"/>
    <n v="900000"/>
    <n v="900000"/>
    <x v="1"/>
    <x v="1"/>
    <s v="IR8-11"/>
    <s v="62-304.520 (6), F.A.C."/>
    <n v="0.36"/>
    <n v="0.48"/>
    <s v="Town of Indialantic"/>
    <n v="0.17492941444214999"/>
    <n v="3860.0828664462401"/>
    <n v="9.5896964699324005"/>
    <n v="1.40928788516486"/>
    <n v="1.6775199881632701"/>
    <n v="0.24652590453230999"/>
    <n v="675.24203552563597"/>
    <n v="1210"/>
    <s v="Fixed Single Family Units"/>
    <n v="1210"/>
    <s v="Town of Indialantic              Brevard County"/>
    <s v="Town of Indialantic"/>
    <m/>
    <m/>
    <m/>
    <n v="0"/>
    <n v="1"/>
    <n v="1.6775199881632701"/>
    <n v="0.24652590453230999"/>
    <n v="675.24203552563597"/>
    <m/>
    <n v="-1"/>
    <n v="-1"/>
    <n v="-1"/>
    <n v="-1"/>
    <n v="0"/>
    <m/>
    <m/>
    <s v="North IRL B"/>
    <n v="-1"/>
    <m/>
    <m/>
    <n v="580"/>
    <x v="1"/>
    <m/>
    <x v="0"/>
    <n v="132.71029999999999"/>
    <n v="114.35658657101099"/>
    <n v="707.91422430190505"/>
    <n v="0.54764155349999999"/>
  </r>
  <r>
    <n v="550000"/>
    <n v="900000"/>
    <n v="900000"/>
    <x v="1"/>
    <x v="1"/>
    <s v="IR8-11"/>
    <s v="62-304.520 (6), F.A.C."/>
    <n v="0.36"/>
    <n v="0.48"/>
    <s v="Town of Indialantic"/>
    <n v="2.6886578371700001E-3"/>
    <n v="3860.0828664462401"/>
    <n v="9.5896964699324005"/>
    <n v="1.40928788516486"/>
    <n v="2.578341256997E-2"/>
    <n v="3.78909291727E-3"/>
    <n v="10.3784420510001"/>
    <n v="1210"/>
    <s v="Fixed Single Family Units"/>
    <n v="1210"/>
    <s v="Town of Indialantic              Brevard County"/>
    <s v="Town of Indialantic"/>
    <m/>
    <m/>
    <m/>
    <n v="0"/>
    <n v="1"/>
    <n v="2.578341256997E-2"/>
    <n v="3.78909291727E-3"/>
    <n v="10.378442051001301"/>
    <m/>
    <n v="-1"/>
    <n v="-1"/>
    <n v="-1"/>
    <n v="-1"/>
    <n v="0"/>
    <m/>
    <m/>
    <s v="North IRL B"/>
    <n v="-1"/>
    <m/>
    <m/>
    <n v="580"/>
    <x v="1"/>
    <m/>
    <x v="0"/>
    <n v="132.71029999999999"/>
    <n v="18.674695740656599"/>
    <n v="10.8806122359927"/>
    <n v="8.4172278999999992E-3"/>
  </r>
  <r>
    <n v="550000"/>
    <n v="900000"/>
    <n v="900000"/>
    <x v="1"/>
    <x v="1"/>
    <s v="IR8-11"/>
    <s v="62-304.520 (6), F.A.C."/>
    <n v="0.36"/>
    <n v="0.48"/>
    <s v="Town of Indialantic"/>
    <n v="4.1629682171780001E-2"/>
    <n v="3860.0828664462401"/>
    <n v="9.5896964699324005"/>
    <n v="1.40928788516486"/>
    <n v="0.39921601616718"/>
    <n v="5.866820674796E-2"/>
    <n v="160.69402288691299"/>
    <n v="1210"/>
    <s v="Fixed Single Family Units"/>
    <n v="1210"/>
    <s v="Town of Indialantic              Brevard County"/>
    <s v="Town of Indialantic"/>
    <m/>
    <m/>
    <m/>
    <n v="0"/>
    <n v="1"/>
    <n v="0.39921601616718"/>
    <n v="5.866820674796E-2"/>
    <n v="160.69402288691199"/>
    <m/>
    <n v="-1"/>
    <n v="-1"/>
    <n v="-1"/>
    <n v="-1"/>
    <n v="0"/>
    <m/>
    <m/>
    <s v="North IRL B"/>
    <n v="-1"/>
    <m/>
    <m/>
    <n v="580"/>
    <x v="1"/>
    <m/>
    <x v="0"/>
    <n v="132.71029999999999"/>
    <n v="62.8532909054153"/>
    <n v="168.46934665936101"/>
    <n v="0.13032767470000001"/>
  </r>
  <r>
    <n v="550000"/>
    <n v="900000"/>
    <n v="900000"/>
    <x v="1"/>
    <x v="1"/>
    <s v="IR8-11"/>
    <s v="62-304.520 (6), F.A.C."/>
    <n v="0.36"/>
    <n v="0.48"/>
    <s v="Town of Indialantic"/>
    <n v="0.35992940951187002"/>
    <n v="3916.2712455076398"/>
    <n v="11.0947834927247"/>
    <n v="1.4808351701753499"/>
    <n v="3.9933388711984801"/>
    <n v="0.53299612838562005"/>
    <n v="1409.58119688389"/>
    <n v="1400"/>
    <s v="Commercial and Services"/>
    <n v="1400"/>
    <s v="Town of Indialantic              Brevard County"/>
    <s v="Town of Indialantic"/>
    <m/>
    <m/>
    <m/>
    <n v="0"/>
    <n v="1"/>
    <n v="3.9933388711984801"/>
    <n v="0.53299612838562005"/>
    <n v="1409.58119688389"/>
    <m/>
    <n v="-1"/>
    <n v="-1"/>
    <n v="-1"/>
    <n v="-1"/>
    <n v="0"/>
    <m/>
    <m/>
    <s v="North IRL B"/>
    <n v="-1"/>
    <m/>
    <m/>
    <n v="580"/>
    <x v="1"/>
    <m/>
    <x v="0"/>
    <n v="132.71029999999999"/>
    <n v="166.78576384437201"/>
    <n v="1456.58264249376"/>
    <n v="1.1432126494999999"/>
  </r>
  <r>
    <n v="550000"/>
    <n v="900000"/>
    <n v="900000"/>
    <x v="1"/>
    <x v="1"/>
    <s v="IR8-11"/>
    <s v="62-304.520 (6), F.A.C."/>
    <n v="0.36"/>
    <n v="0.48"/>
    <s v="Town of Indialantic"/>
    <n v="4.697505121863E-2"/>
    <n v="3916.2712455076398"/>
    <n v="11.0947834927247"/>
    <n v="1.4808351701753499"/>
    <n v="0.52117802283043002"/>
    <n v="6.9562307965340006E-2"/>
    <n v="183.967042343797"/>
    <n v="1200"/>
    <s v="Residential, Medium Density-Two-five dwellingunits per acre"/>
    <n v="1200"/>
    <s v="Town of Indialantic              Brevard County"/>
    <s v="Town of Indialantic"/>
    <m/>
    <m/>
    <m/>
    <n v="0"/>
    <n v="1"/>
    <n v="0.52117802283043002"/>
    <n v="6.9562307965340006E-2"/>
    <n v="183.967042343797"/>
    <m/>
    <n v="-1"/>
    <n v="-1"/>
    <n v="-1"/>
    <n v="-1"/>
    <n v="0"/>
    <m/>
    <m/>
    <s v="North IRL B"/>
    <n v="-1"/>
    <m/>
    <m/>
    <n v="580"/>
    <x v="1"/>
    <m/>
    <x v="0"/>
    <n v="132.71029999999999"/>
    <n v="113.883208252092"/>
    <n v="190.10128771671"/>
    <n v="0.14920279180000001"/>
  </r>
  <r>
    <n v="550000"/>
    <n v="900000"/>
    <n v="900000"/>
    <x v="1"/>
    <x v="1"/>
    <s v="IR8-11"/>
    <s v="62-304.520 (6), F.A.C."/>
    <n v="0.36"/>
    <n v="0.48"/>
    <s v="Town of Indialantic"/>
    <n v="0.12460240986439999"/>
    <n v="3916.2712455076398"/>
    <n v="11.0947834927247"/>
    <n v="1.4808351701753499"/>
    <n v="1.38243676011732"/>
    <n v="0.18451563081580999"/>
    <n v="487.97683487292699"/>
    <n v="1430"/>
    <s v="Professional Services"/>
    <n v="1430"/>
    <s v="Town of Indialantic              Brevard County"/>
    <s v="Town of Indialantic"/>
    <m/>
    <m/>
    <m/>
    <n v="0"/>
    <n v="1"/>
    <n v="1.38243676011732"/>
    <n v="0.18451563081580999"/>
    <n v="487.97683487292699"/>
    <m/>
    <n v="-1"/>
    <n v="-1"/>
    <n v="-1"/>
    <n v="-1"/>
    <n v="0"/>
    <m/>
    <m/>
    <s v="North IRL B"/>
    <n v="-1"/>
    <m/>
    <m/>
    <n v="580"/>
    <x v="1"/>
    <m/>
    <x v="0"/>
    <n v="132.71029999999999"/>
    <n v="92.156392208286306"/>
    <n v="504.24806260628202"/>
    <n v="0.39576385629999999"/>
  </r>
  <r>
    <n v="550000"/>
    <n v="900000"/>
    <n v="900000"/>
    <x v="1"/>
    <x v="1"/>
    <s v="IR8-11"/>
    <s v="62-304.520 (6), F.A.C."/>
    <n v="0.36"/>
    <n v="0.48"/>
    <s v="Town of Indialantic"/>
    <n v="1.9273844478380001E-2"/>
    <n v="3916.2712455076398"/>
    <n v="11.0947834927247"/>
    <n v="1.4808351701753499"/>
    <n v="0.21383913156008"/>
    <n v="2.8541386768069998E-2"/>
    <n v="75.481602921069793"/>
    <n v="1430"/>
    <s v="Professional Services"/>
    <n v="1430"/>
    <s v="Town of Indialantic              Brevard County"/>
    <s v="Town of Indialantic"/>
    <m/>
    <m/>
    <m/>
    <n v="0"/>
    <n v="1"/>
    <n v="0.21383913156008"/>
    <n v="2.8541386768069998E-2"/>
    <n v="75.481602921069793"/>
    <m/>
    <n v="-1"/>
    <n v="-1"/>
    <n v="-1"/>
    <n v="-1"/>
    <n v="0"/>
    <m/>
    <m/>
    <s v="North IRL B"/>
    <n v="-1"/>
    <m/>
    <m/>
    <n v="580"/>
    <x v="1"/>
    <m/>
    <x v="0"/>
    <n v="132.71029999999999"/>
    <n v="35.962258369781701"/>
    <n v="77.998481311674894"/>
    <n v="6.1217845E-2"/>
  </r>
  <r>
    <n v="550000"/>
    <n v="900000"/>
    <n v="900000"/>
    <x v="1"/>
    <x v="1"/>
    <s v="IR8-11"/>
    <s v="62-304.520 (6), F.A.C."/>
    <n v="0.36"/>
    <n v="0.48"/>
    <s v="Town of Indialantic"/>
    <n v="2.92270787605E-3"/>
    <n v="3916.2712455076398"/>
    <n v="11.0947834927247"/>
    <n v="1.4808351701753499"/>
    <n v="3.2426811097339997E-2"/>
    <n v="4.3280486150099997E-3"/>
    <n v="11.446116814024601"/>
    <n v="1430"/>
    <s v="Professional Services"/>
    <n v="1430"/>
    <s v="Town of Indialantic              Brevard County"/>
    <s v="Town of Indialantic"/>
    <m/>
    <m/>
    <m/>
    <n v="0"/>
    <n v="1"/>
    <n v="3.2426811097339997E-2"/>
    <n v="4.3280486150099997E-3"/>
    <n v="11.4461168140233"/>
    <m/>
    <n v="-1"/>
    <n v="-1"/>
    <n v="-1"/>
    <n v="-1"/>
    <n v="0"/>
    <m/>
    <m/>
    <s v="North IRL B"/>
    <n v="-1"/>
    <m/>
    <m/>
    <n v="580"/>
    <x v="1"/>
    <m/>
    <x v="0"/>
    <n v="132.71029999999999"/>
    <n v="19.910459771477498"/>
    <n v="11.827779139023001"/>
    <n v="9.2831441999999993E-3"/>
  </r>
  <r>
    <n v="550000"/>
    <n v="900000"/>
    <n v="900000"/>
    <x v="1"/>
    <x v="1"/>
    <s v="IR8-11"/>
    <s v="62-304.520 (6), F.A.C."/>
    <n v="0.36"/>
    <n v="0.48"/>
    <s v="Town of Indialantic"/>
    <n v="6.4059928832249993E-2"/>
    <n v="3916.2712455076398"/>
    <n v="11.0947834927247"/>
    <n v="1.4808351701753499"/>
    <n v="0.71073104095326001"/>
    <n v="9.4862195613729994E-2"/>
    <n v="250.876057275042"/>
    <n v="1750"/>
    <s v="Governmental"/>
    <n v="1750"/>
    <s v="Town of Indialantic              Brevard County"/>
    <s v="Town of Indialantic"/>
    <m/>
    <m/>
    <m/>
    <n v="0"/>
    <n v="1"/>
    <n v="0.71073104095326001"/>
    <n v="9.4862195613729994E-2"/>
    <n v="250.876057275042"/>
    <m/>
    <n v="-1"/>
    <n v="-1"/>
    <n v="-1"/>
    <n v="-1"/>
    <n v="0"/>
    <m/>
    <m/>
    <s v="North IRL B"/>
    <n v="-1"/>
    <m/>
    <m/>
    <n v="580"/>
    <x v="1"/>
    <m/>
    <x v="0"/>
    <n v="132.71029999999999"/>
    <n v="71.516497588234799"/>
    <n v="259.24133441331401"/>
    <n v="0.20346801079999999"/>
  </r>
  <r>
    <n v="550000"/>
    <n v="900000"/>
    <n v="900000"/>
    <x v="1"/>
    <x v="1"/>
    <s v="IR8-11"/>
    <s v="62-304.520 (6), F.A.C."/>
    <n v="0.36"/>
    <n v="0.48"/>
    <s v="Town of Indialantic"/>
    <n v="0.15515831903968999"/>
    <n v="3898.05273445391"/>
    <n v="11.212544714819"/>
    <n v="1.72233790072211"/>
    <n v="1.7397195901087401"/>
    <n v="0.26723505349440002"/>
    <n v="604.81530980595505"/>
    <n v="1400"/>
    <s v="Commercial and Services"/>
    <n v="1400"/>
    <s v="Town of Indialantic              Brevard County"/>
    <s v="Town of Indialantic"/>
    <m/>
    <m/>
    <m/>
    <n v="0"/>
    <n v="1"/>
    <n v="1.7397195901087401"/>
    <n v="0.26723505349440002"/>
    <n v="604.81530980595505"/>
    <m/>
    <n v="-1"/>
    <n v="-1"/>
    <n v="-1"/>
    <n v="-1"/>
    <n v="0"/>
    <m/>
    <m/>
    <s v="North IRL B"/>
    <n v="-1"/>
    <m/>
    <m/>
    <n v="580"/>
    <x v="1"/>
    <m/>
    <x v="0"/>
    <n v="132.71029999999999"/>
    <n v="144.34983065638301"/>
    <n v="627.90343989457801"/>
    <n v="0.49052336559999998"/>
  </r>
  <r>
    <n v="550000"/>
    <n v="900000"/>
    <n v="900000"/>
    <x v="1"/>
    <x v="1"/>
    <s v="IR8-11"/>
    <s v="62-304.520 (6), F.A.C."/>
    <n v="0.36"/>
    <n v="0.48"/>
    <s v="Town of Indialantic"/>
    <n v="6.6453031582360003E-2"/>
    <n v="3898.05273445391"/>
    <n v="11.212544714819"/>
    <n v="1.72233790072211"/>
    <n v="0.74510758805257005"/>
    <n v="0.11445457491218999"/>
    <n v="259.037421472397"/>
    <n v="1200"/>
    <s v="Residential, Medium Density-Two-five dwellingunits per acre"/>
    <n v="1200"/>
    <s v="Town of Indialantic              Brevard County"/>
    <s v="Town of Indialantic"/>
    <m/>
    <m/>
    <m/>
    <n v="0"/>
    <n v="1"/>
    <n v="0.74510758805257005"/>
    <n v="0.11445457491218999"/>
    <n v="259.037421472397"/>
    <m/>
    <n v="-1"/>
    <n v="-1"/>
    <n v="-1"/>
    <n v="-1"/>
    <n v="0"/>
    <m/>
    <m/>
    <s v="North IRL B"/>
    <n v="-1"/>
    <m/>
    <m/>
    <n v="580"/>
    <x v="1"/>
    <m/>
    <x v="0"/>
    <n v="132.71029999999999"/>
    <n v="140.11151713291801"/>
    <n v="268.925877647052"/>
    <n v="0.21008712199999999"/>
  </r>
  <r>
    <n v="550000"/>
    <n v="900000"/>
    <n v="900000"/>
    <x v="1"/>
    <x v="1"/>
    <s v="IR8-11"/>
    <s v="62-304.520 (6), F.A.C."/>
    <n v="0.36"/>
    <n v="0.48"/>
    <s v="Town of Indialantic"/>
    <n v="0.13427135203932999"/>
    <n v="3898.05273445391"/>
    <n v="11.212544714819"/>
    <n v="1.72233790072211"/>
    <n v="1.5055235386602099"/>
    <n v="0.23126063859854001"/>
    <n v="523.39681097573805"/>
    <n v="1430"/>
    <s v="Professional Services"/>
    <n v="1430"/>
    <s v="Town of Indialantic              Brevard County"/>
    <s v="Town of Indialantic"/>
    <m/>
    <m/>
    <m/>
    <n v="0"/>
    <n v="1"/>
    <n v="1.5055235386602099"/>
    <n v="0.23126063859854001"/>
    <n v="523.39681097573805"/>
    <m/>
    <n v="-1"/>
    <n v="-1"/>
    <n v="-1"/>
    <n v="-1"/>
    <n v="0"/>
    <m/>
    <m/>
    <s v="North IRL B"/>
    <n v="-1"/>
    <m/>
    <m/>
    <n v="580"/>
    <x v="1"/>
    <m/>
    <x v="0"/>
    <n v="132.71029999999999"/>
    <n v="94.776243715647396"/>
    <n v="543.37688334469601"/>
    <n v="0.42449051989999997"/>
  </r>
  <r>
    <n v="550000"/>
    <n v="900000"/>
    <n v="900000"/>
    <x v="1"/>
    <x v="1"/>
    <s v="IR8-11"/>
    <s v="62-304.520 (6), F.A.C."/>
    <n v="0.36"/>
    <n v="0.48"/>
    <s v="Town of Indialantic"/>
    <n v="6.8094928743779995E-2"/>
    <n v="3898.05273445391"/>
    <n v="11.212544714819"/>
    <n v="1.72233790072211"/>
    <n v="0.76351743339208"/>
    <n v="0.11728247662239"/>
    <n v="265.43762319214699"/>
    <n v="1210"/>
    <s v="Fixed Single Family Units"/>
    <n v="1210"/>
    <s v="Town of Indialantic              Brevard County"/>
    <s v="Town of Indialantic"/>
    <m/>
    <m/>
    <m/>
    <n v="0"/>
    <n v="1"/>
    <n v="0.76351743339208"/>
    <n v="0.11728247662239"/>
    <n v="265.43762319214602"/>
    <m/>
    <n v="-1"/>
    <n v="-1"/>
    <n v="-1"/>
    <n v="-1"/>
    <n v="0"/>
    <m/>
    <m/>
    <s v="North IRL B"/>
    <n v="-1"/>
    <m/>
    <m/>
    <n v="580"/>
    <x v="1"/>
    <m/>
    <x v="0"/>
    <n v="132.71029999999999"/>
    <n v="67.270606924681999"/>
    <n v="275.57039971964701"/>
    <n v="0.21527787770000001"/>
  </r>
  <r>
    <n v="550000"/>
    <n v="900000"/>
    <n v="900000"/>
    <x v="1"/>
    <x v="1"/>
    <s v="IR8-11"/>
    <s v="62-304.520 (6), F.A.C."/>
    <n v="0.36"/>
    <n v="0.48"/>
    <s v="Town of Indialantic"/>
    <n v="0.14108859808067001"/>
    <n v="3898.05273445391"/>
    <n v="11.212544714819"/>
    <n v="1.72233790072211"/>
    <n v="1.58196221473067"/>
    <n v="0.24300223983409"/>
    <n v="549.97079554863205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1.58196221473067"/>
    <n v="0.24300223983409"/>
    <n v="549.97079554863205"/>
    <m/>
    <n v="-1"/>
    <n v="-1"/>
    <n v="-1"/>
    <n v="-1"/>
    <n v="0"/>
    <m/>
    <m/>
    <s v="North IRL B"/>
    <n v="-1"/>
    <m/>
    <m/>
    <n v="580"/>
    <x v="1"/>
    <m/>
    <x v="0"/>
    <n v="132.71029999999999"/>
    <n v="96.992826382717197"/>
    <n v="570.96529927018105"/>
    <n v="0.44604281880000002"/>
  </r>
  <r>
    <n v="550000"/>
    <n v="900000"/>
    <n v="900000"/>
    <x v="1"/>
    <x v="1"/>
    <s v="IR8-11"/>
    <s v="62-304.520 (6), F.A.C."/>
    <n v="0.36"/>
    <n v="0.48"/>
    <s v="Town of Indialantic"/>
    <n v="5.2697224251100003E-2"/>
    <n v="3898.05273445391"/>
    <n v="11.212544714819"/>
    <n v="1.72233790072211"/>
    <n v="0.59086998326236995"/>
    <n v="9.0762426590529993E-2"/>
    <n v="205.41655909015401"/>
    <n v="1300"/>
    <s v="Residential, High Density"/>
    <n v="1300"/>
    <s v="Town of Indialantic              Brevard County"/>
    <s v="Town of Indialantic"/>
    <m/>
    <m/>
    <m/>
    <n v="0"/>
    <n v="1"/>
    <n v="0.59086998326236995"/>
    <n v="9.0762426590529993E-2"/>
    <n v="205.41655909015401"/>
    <m/>
    <n v="-1"/>
    <n v="-1"/>
    <n v="-1"/>
    <n v="-1"/>
    <n v="0"/>
    <m/>
    <m/>
    <s v="North IRL B"/>
    <n v="-1"/>
    <m/>
    <m/>
    <n v="580"/>
    <x v="1"/>
    <m/>
    <x v="0"/>
    <n v="132.71029999999999"/>
    <n v="63.513028488997101"/>
    <n v="213.25810040324001"/>
    <n v="0.16659899359999999"/>
  </r>
  <r>
    <n v="550000"/>
    <n v="900000"/>
    <n v="900000"/>
    <x v="1"/>
    <x v="1"/>
    <s v="IR8-11"/>
    <s v="62-304.520 (6), F.A.C."/>
    <n v="0.36"/>
    <n v="0.48"/>
    <s v="Town of Indialantic"/>
    <n v="7.3080999425030005E-2"/>
    <n v="3874.2537879309102"/>
    <n v="10.3806684008152"/>
    <n v="1.7825308369300401"/>
    <n v="0.75862962143148005"/>
    <n v="0.13026913506879001"/>
    <n v="283.13433884822598"/>
    <n v="1200"/>
    <s v="Residential, Medium Density-Two-five dwellingunits per acre"/>
    <n v="1200"/>
    <s v="Town of Indialantic              Brevard County"/>
    <s v="Town of Indialantic"/>
    <m/>
    <m/>
    <m/>
    <n v="0"/>
    <n v="1"/>
    <n v="0.75862962143148005"/>
    <n v="0.13026913506879001"/>
    <n v="283.13433884822399"/>
    <m/>
    <n v="-1"/>
    <n v="-1"/>
    <n v="-1"/>
    <n v="-1"/>
    <n v="0"/>
    <m/>
    <m/>
    <s v="North IRL B"/>
    <n v="-1"/>
    <m/>
    <m/>
    <n v="580"/>
    <x v="1"/>
    <m/>
    <x v="0"/>
    <n v="132.71029999999999"/>
    <n v="98.329631375271703"/>
    <n v="295.74831187861901"/>
    <n v="0.2296304451"/>
  </r>
  <r>
    <n v="550000"/>
    <n v="900000"/>
    <n v="900000"/>
    <x v="1"/>
    <x v="1"/>
    <s v="IR8-11"/>
    <s v="62-304.520 (6), F.A.C."/>
    <n v="0.36"/>
    <n v="0.48"/>
    <s v="Town of Indialantic"/>
    <n v="0.22630036346112001"/>
    <n v="3874.2537879309102"/>
    <n v="10.3806684008152"/>
    <n v="1.7825308369300401"/>
    <n v="2.3491490320738699"/>
    <n v="0.40338737627791998"/>
    <n v="876.74504034939105"/>
    <n v="1210"/>
    <s v="Fixed Single Family Units"/>
    <n v="1210"/>
    <s v="Town of Indialantic              Brevard County"/>
    <s v="Town of Indialantic"/>
    <m/>
    <m/>
    <m/>
    <n v="0"/>
    <n v="1"/>
    <n v="2.3491490320738699"/>
    <n v="0.40338737627791998"/>
    <n v="876.74504034939105"/>
    <m/>
    <n v="-1"/>
    <n v="-1"/>
    <n v="-1"/>
    <n v="-1"/>
    <n v="0"/>
    <m/>
    <m/>
    <s v="North IRL B"/>
    <n v="-1"/>
    <m/>
    <m/>
    <n v="580"/>
    <x v="1"/>
    <m/>
    <x v="0"/>
    <n v="132.71029999999999"/>
    <n v="123.831424701961"/>
    <n v="915.805079264092"/>
    <n v="0.71106653720000002"/>
  </r>
  <r>
    <n v="550000"/>
    <n v="900000"/>
    <n v="900000"/>
    <x v="1"/>
    <x v="1"/>
    <s v="IR8-11"/>
    <s v="62-304.520 (6), F.A.C."/>
    <n v="0.36"/>
    <n v="0.48"/>
    <s v="Town of Indialantic"/>
    <n v="2.6056377940039999E-2"/>
    <n v="3874.2537879309102"/>
    <n v="10.3806684008152"/>
    <n v="1.7825308369300401"/>
    <n v="0.27048261912191002"/>
    <n v="4.644629717683E-2"/>
    <n v="100.94902093397501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27048261912191002"/>
    <n v="4.644629717683E-2"/>
    <n v="100.949020933976"/>
    <m/>
    <n v="-1"/>
    <n v="-1"/>
    <n v="-1"/>
    <n v="-1"/>
    <n v="0"/>
    <m/>
    <m/>
    <s v="North IRL B"/>
    <n v="-1"/>
    <m/>
    <m/>
    <n v="580"/>
    <x v="1"/>
    <m/>
    <x v="0"/>
    <n v="132.71029999999999"/>
    <n v="58.544897156250002"/>
    <n v="105.44642041115"/>
    <n v="8.1872685299999998E-2"/>
  </r>
  <r>
    <n v="550000"/>
    <n v="900000"/>
    <n v="900000"/>
    <x v="1"/>
    <x v="1"/>
    <s v="IR8-11"/>
    <s v="62-304.520 (6), F.A.C."/>
    <n v="0.36"/>
    <n v="0.48"/>
    <s v="Town of Indialantic"/>
    <n v="0.27748765881463"/>
    <n v="3874.2537879309102"/>
    <n v="10.3806684008152"/>
    <n v="1.7825308369300401"/>
    <n v="2.8805073714732701"/>
    <n v="0.49463030870460001"/>
    <n v="1075.0576132666699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2.8805073714732701"/>
    <n v="0.49463030870460001"/>
    <n v="1075.0576132666699"/>
    <m/>
    <n v="-1"/>
    <n v="-1"/>
    <n v="-1"/>
    <n v="-1"/>
    <n v="0"/>
    <m/>
    <m/>
    <s v="North IRL B"/>
    <n v="-1"/>
    <m/>
    <m/>
    <n v="580"/>
    <x v="1"/>
    <m/>
    <x v="0"/>
    <n v="132.71029999999999"/>
    <n v="133.81734604920001"/>
    <n v="1122.9527142107299"/>
    <n v="0.87190398479999998"/>
  </r>
  <r>
    <n v="550000"/>
    <n v="900000"/>
    <n v="900000"/>
    <x v="1"/>
    <x v="1"/>
    <s v="IR8-11"/>
    <s v="62-304.520 (6), F.A.C."/>
    <n v="0.36"/>
    <n v="0.48"/>
    <s v="Town of Indialantic"/>
    <n v="4.0896182748800004E-3"/>
    <n v="3874.2537879309102"/>
    <n v="10.3806684008152"/>
    <n v="1.7825308369300401"/>
    <n v="4.2452971197479997E-2"/>
    <n v="7.2898706862499999E-3"/>
    <n v="15.844219092660801"/>
    <n v="1210"/>
    <s v="Fixed Single Family Units"/>
    <n v="1210"/>
    <s v="Town of Indialantic              Brevard County"/>
    <s v="Town of Indialantic"/>
    <m/>
    <m/>
    <m/>
    <n v="0"/>
    <n v="1"/>
    <n v="4.2452971197479997E-2"/>
    <n v="7.2898706862499999E-3"/>
    <n v="15.8442190926609"/>
    <m/>
    <n v="-1"/>
    <n v="-1"/>
    <n v="-1"/>
    <n v="-1"/>
    <n v="0"/>
    <m/>
    <m/>
    <s v="North IRL B"/>
    <n v="-1"/>
    <m/>
    <m/>
    <n v="580"/>
    <x v="1"/>
    <m/>
    <x v="0"/>
    <n v="132.71029999999999"/>
    <n v="23.7528430794336"/>
    <n v="16.5500979808788"/>
    <n v="1.2850137100000001E-2"/>
  </r>
  <r>
    <n v="550000"/>
    <n v="900000"/>
    <n v="900000"/>
    <x v="1"/>
    <x v="1"/>
    <s v="IR8-11"/>
    <s v="62-304.520 (6), F.A.C."/>
    <n v="0.36"/>
    <n v="0.48"/>
    <s v="Town of Indialantic"/>
    <n v="1.074843575219E-2"/>
    <n v="3874.2537879309102"/>
    <n v="10.3806684008152"/>
    <n v="1.7825308369300401"/>
    <n v="0.111575947371"/>
    <n v="1.9159418177040002E-2"/>
    <n v="41.642167927273498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111575947371"/>
    <n v="1.9159418177040002E-2"/>
    <n v="41.642167927272403"/>
    <m/>
    <n v="-1"/>
    <n v="-1"/>
    <n v="-1"/>
    <n v="-1"/>
    <n v="0"/>
    <m/>
    <m/>
    <s v="North IRL B"/>
    <n v="-1"/>
    <m/>
    <m/>
    <n v="580"/>
    <x v="1"/>
    <m/>
    <x v="0"/>
    <n v="132.71029999999999"/>
    <n v="28.5625457160547"/>
    <n v="43.497376254522898"/>
    <n v="3.3773047799999997E-2"/>
  </r>
  <r>
    <n v="550000"/>
    <n v="900000"/>
    <n v="900000"/>
    <x v="1"/>
    <x v="1"/>
    <s v="IR8-11"/>
    <s v="62-304.520 (6), F.A.C."/>
    <n v="0.36"/>
    <n v="0.48"/>
    <s v="Town of Indialantic"/>
    <n v="0.14134043850608999"/>
    <n v="3850.8298267279001"/>
    <n v="8.8778619380063901"/>
    <n v="1.27776361962605"/>
    <n v="1.2548008993144"/>
    <n v="0.18059967030508001"/>
    <n v="544.27797632207603"/>
    <n v="1200"/>
    <s v="Residential, Medium Density-Two-five dwellingunits per acre"/>
    <n v="1200"/>
    <s v="Town of Indialantic              Brevard County"/>
    <s v="Town of Indialantic"/>
    <m/>
    <m/>
    <m/>
    <n v="0"/>
    <n v="1"/>
    <n v="1.2548008993144"/>
    <n v="0.18059967030508001"/>
    <n v="544.27797632207603"/>
    <m/>
    <n v="-1"/>
    <n v="-1"/>
    <n v="-1"/>
    <n v="-1"/>
    <n v="0"/>
    <m/>
    <m/>
    <s v="North IRL B"/>
    <n v="-1"/>
    <m/>
    <m/>
    <n v="580"/>
    <x v="1"/>
    <m/>
    <x v="0"/>
    <n v="132.71029999999999"/>
    <n v="132.901740674189"/>
    <n v="571.98446131322805"/>
    <n v="0.44142577160000002"/>
  </r>
  <r>
    <n v="550000"/>
    <n v="900000"/>
    <n v="900000"/>
    <x v="1"/>
    <x v="1"/>
    <s v="IR8-11"/>
    <s v="62-304.520 (6), F.A.C."/>
    <n v="0.36"/>
    <n v="0.48"/>
    <s v="Town of Indialantic"/>
    <n v="3.0312165388200001E-3"/>
    <n v="3850.8298267279001"/>
    <n v="8.8778619380063901"/>
    <n v="1.27776361962605"/>
    <n v="2.6910721935840001E-2"/>
    <n v="3.8731782165100002E-3"/>
    <n v="11.6726990589589"/>
    <n v="1410"/>
    <s v="Retail Sales and Services"/>
    <n v="1410"/>
    <s v="Town of Indialantic              Brevard County"/>
    <s v="Town of Indialantic"/>
    <m/>
    <m/>
    <m/>
    <n v="0"/>
    <n v="1"/>
    <n v="2.6910721935840001E-2"/>
    <n v="3.8731782165100002E-3"/>
    <n v="11.6726990589606"/>
    <m/>
    <n v="-1"/>
    <n v="-1"/>
    <n v="-1"/>
    <n v="-1"/>
    <n v="0"/>
    <m/>
    <m/>
    <s v="North IRL B"/>
    <n v="-1"/>
    <m/>
    <m/>
    <n v="580"/>
    <x v="1"/>
    <m/>
    <x v="0"/>
    <n v="132.71029999999999"/>
    <n v="20.77702032466"/>
    <n v="12.2668981178105"/>
    <n v="9.4669092E-3"/>
  </r>
  <r>
    <n v="550000"/>
    <n v="900000"/>
    <n v="900000"/>
    <x v="1"/>
    <x v="1"/>
    <s v="IR8-11"/>
    <s v="62-304.520 (6), F.A.C."/>
    <n v="0.36"/>
    <n v="0.48"/>
    <s v="Town of Indialantic"/>
    <n v="7.2664795477740005E-2"/>
    <n v="3850.8298267279001"/>
    <n v="8.8778619380063901"/>
    <n v="1.27776361962605"/>
    <n v="0.64510802200492001"/>
    <n v="9.284843208903E-2"/>
    <n v="279.81976177879801"/>
    <n v="1210"/>
    <s v="Fixed Single Family Units"/>
    <n v="1210"/>
    <s v="Town of Indialantic              Brevard County"/>
    <s v="Town of Indialantic"/>
    <m/>
    <m/>
    <m/>
    <n v="0"/>
    <n v="1"/>
    <n v="0.64510802200492001"/>
    <n v="9.284843208903E-2"/>
    <n v="279.8197617788"/>
    <m/>
    <n v="-1"/>
    <n v="-1"/>
    <n v="-1"/>
    <n v="-1"/>
    <n v="0"/>
    <m/>
    <m/>
    <s v="North IRL B"/>
    <n v="-1"/>
    <m/>
    <m/>
    <n v="580"/>
    <x v="1"/>
    <m/>
    <x v="0"/>
    <n v="132.71029999999999"/>
    <n v="83.380540462128806"/>
    <n v="294.06399426151199"/>
    <n v="0.2269422237"/>
  </r>
  <r>
    <n v="550000"/>
    <n v="900000"/>
    <n v="900000"/>
    <x v="1"/>
    <x v="1"/>
    <s v="IR8-11"/>
    <s v="62-304.520 (6), F.A.C."/>
    <n v="0.36"/>
    <n v="0.48"/>
    <s v="Town of Indialantic"/>
    <n v="0.22093200793564"/>
    <n v="3850.8298267279001"/>
    <n v="8.8778619380063901"/>
    <n v="1.27776361962605"/>
    <n v="1.9614038641392"/>
    <n v="0.28229888215109999"/>
    <n v="850.77156583747603"/>
    <n v="1210"/>
    <s v="Fixed Single Family Units"/>
    <n v="1210"/>
    <s v="Town of Indialantic              Brevard County"/>
    <s v="Town of Indialantic"/>
    <m/>
    <m/>
    <m/>
    <n v="0"/>
    <n v="1"/>
    <n v="1.9614038641392"/>
    <n v="0.28229888215109999"/>
    <n v="850.77156583747603"/>
    <m/>
    <n v="-1"/>
    <n v="-1"/>
    <n v="-1"/>
    <n v="-1"/>
    <n v="0"/>
    <m/>
    <m/>
    <s v="North IRL B"/>
    <n v="-1"/>
    <m/>
    <m/>
    <n v="580"/>
    <x v="1"/>
    <m/>
    <x v="0"/>
    <n v="132.71029999999999"/>
    <n v="117.984500218167"/>
    <n v="894.08011522810102"/>
    <n v="0.69000126989999999"/>
  </r>
  <r>
    <n v="550000"/>
    <n v="900000"/>
    <n v="900000"/>
    <x v="1"/>
    <x v="1"/>
    <s v="IR8-11"/>
    <s v="62-304.520 (6), F.A.C."/>
    <n v="0.36"/>
    <n v="0.48"/>
    <s v="Town of Indialantic"/>
    <n v="6.1619161807019998E-2"/>
    <n v="3850.8298267279001"/>
    <n v="8.8778619380063901"/>
    <n v="1.27776361962605"/>
    <n v="0.54704641125847997"/>
    <n v="7.8734723228869999E-2"/>
    <n v="237.28490618448001"/>
    <n v="1210"/>
    <s v="Fixed Single Family Units"/>
    <n v="1210"/>
    <s v="Town of Indialantic              Brevard County"/>
    <s v="Town of Indialantic"/>
    <m/>
    <m/>
    <m/>
    <n v="0"/>
    <n v="1"/>
    <n v="0.54704641125847997"/>
    <n v="7.8734723228869999E-2"/>
    <n v="237.28490618448001"/>
    <m/>
    <n v="-1"/>
    <n v="-1"/>
    <n v="-1"/>
    <n v="-1"/>
    <n v="0"/>
    <m/>
    <m/>
    <s v="North IRL B"/>
    <n v="-1"/>
    <m/>
    <m/>
    <n v="580"/>
    <x v="1"/>
    <m/>
    <x v="0"/>
    <n v="132.71029999999999"/>
    <n v="67.655268529588596"/>
    <n v="249.36390070168"/>
    <n v="0.1924451794"/>
  </r>
  <r>
    <n v="550000"/>
    <n v="900000"/>
    <n v="900000"/>
    <x v="1"/>
    <x v="1"/>
    <s v="IR8-11"/>
    <s v="62-304.520 (6), F.A.C."/>
    <n v="0.36"/>
    <n v="0.48"/>
    <s v="Town of Indialantic"/>
    <n v="0.11817595857379"/>
    <n v="3850.8298267279001"/>
    <n v="8.8778619380063901"/>
    <n v="1.27776361962605"/>
    <n v="1.04914984460974"/>
    <n v="0.15100094058003"/>
    <n v="455.07550607814198"/>
    <n v="1750"/>
    <s v="Governmental"/>
    <n v="1750"/>
    <s v="Town of Indialantic              Brevard County"/>
    <s v="Town of Indialantic"/>
    <m/>
    <m/>
    <m/>
    <n v="0"/>
    <n v="1"/>
    <n v="1.04914984460974"/>
    <n v="0.15100094058003"/>
    <n v="455.07550607814198"/>
    <m/>
    <n v="-1"/>
    <n v="-1"/>
    <n v="-1"/>
    <n v="-1"/>
    <n v="0"/>
    <m/>
    <m/>
    <s v="North IRL B"/>
    <n v="-1"/>
    <m/>
    <m/>
    <n v="580"/>
    <x v="1"/>
    <m/>
    <x v="0"/>
    <n v="132.71029999999999"/>
    <n v="90.080007577044"/>
    <n v="478.24113692765002"/>
    <n v="0.36907989140000003"/>
  </r>
  <r>
    <n v="550000"/>
    <n v="900000"/>
    <n v="900000"/>
    <x v="1"/>
    <x v="1"/>
    <s v="IR8-11"/>
    <s v="62-304.520 (6), F.A.C."/>
    <n v="0.36"/>
    <n v="0.48"/>
    <s v="Town of Indialantic"/>
    <n v="0.25213445160036002"/>
    <n v="3852.5613760786"/>
    <n v="9.5721902032681392"/>
    <n v="1.40675540337343"/>
    <n v="2.4134789275154098"/>
    <n v="0.35469150216541001"/>
    <n v="971.36344981433103"/>
    <n v="1200"/>
    <s v="Residential, Medium Density-Two-five dwellingunits per acre"/>
    <n v="1200"/>
    <s v="Town of Indialantic              Brevard County"/>
    <s v="Town of Indialantic"/>
    <m/>
    <m/>
    <m/>
    <n v="0"/>
    <n v="1"/>
    <n v="2.4134789275154098"/>
    <n v="0.35469150216541001"/>
    <n v="971.36344981433103"/>
    <m/>
    <n v="-1"/>
    <n v="-1"/>
    <n v="-1"/>
    <n v="-1"/>
    <n v="0"/>
    <m/>
    <m/>
    <s v="North IRL B"/>
    <n v="-1"/>
    <m/>
    <m/>
    <n v="580"/>
    <x v="1"/>
    <m/>
    <x v="0"/>
    <n v="132.71029999999999"/>
    <n v="147.17531914655899"/>
    <n v="1020.35192476724"/>
    <n v="0.78780490660000002"/>
  </r>
  <r>
    <n v="550000"/>
    <n v="900000"/>
    <n v="900000"/>
    <x v="1"/>
    <x v="1"/>
    <s v="IR8-11"/>
    <s v="62-304.520 (6), F.A.C."/>
    <n v="0.36"/>
    <n v="0.48"/>
    <s v="Town of Indialantic"/>
    <n v="5.6784978349239998E-2"/>
    <n v="3852.5613760786"/>
    <n v="9.5721902032681392"/>
    <n v="1.40675540337343"/>
    <n v="0.54355661344742001"/>
    <n v="7.9882575123239999E-2"/>
    <n v="218.76761432975701"/>
    <n v="1210"/>
    <s v="Fixed Single Family Units"/>
    <n v="1210"/>
    <s v="Town of Indialantic              Brevard County"/>
    <s v="Town of Indialantic"/>
    <m/>
    <m/>
    <m/>
    <n v="0"/>
    <n v="1"/>
    <n v="0.54355661344742001"/>
    <n v="7.9882575123239999E-2"/>
    <n v="218.767614329758"/>
    <m/>
    <n v="-1"/>
    <n v="-1"/>
    <n v="-1"/>
    <n v="-1"/>
    <n v="0"/>
    <m/>
    <m/>
    <s v="North IRL B"/>
    <n v="-1"/>
    <m/>
    <m/>
    <n v="580"/>
    <x v="1"/>
    <m/>
    <x v="0"/>
    <n v="132.71029999999999"/>
    <n v="68.370359228561199"/>
    <n v="229.800654328484"/>
    <n v="0.1774271"/>
  </r>
  <r>
    <n v="550000"/>
    <n v="900000"/>
    <n v="900000"/>
    <x v="1"/>
    <x v="1"/>
    <s v="IR8-11"/>
    <s v="62-304.520 (6), F.A.C."/>
    <n v="0.36"/>
    <n v="0.48"/>
    <s v="Town of Indialantic"/>
    <n v="2.791749899337E-2"/>
    <n v="3852.5613760786"/>
    <n v="9.5721902032681392"/>
    <n v="1.40675540337343"/>
    <n v="0.26723161036413001"/>
    <n v="3.9273092557600003E-2"/>
    <n v="107.553878338589"/>
    <n v="1210"/>
    <s v="Fixed Single Family Units"/>
    <n v="1210"/>
    <s v="Town of Indialantic              Brevard County"/>
    <s v="Town of Indialantic"/>
    <m/>
    <m/>
    <m/>
    <n v="0"/>
    <n v="1"/>
    <n v="0.26723161036413001"/>
    <n v="3.9273092557600003E-2"/>
    <n v="107.55387833858801"/>
    <m/>
    <n v="-1"/>
    <n v="-1"/>
    <n v="-1"/>
    <n v="-1"/>
    <n v="0"/>
    <m/>
    <m/>
    <s v="North IRL B"/>
    <n v="-1"/>
    <m/>
    <m/>
    <n v="580"/>
    <x v="1"/>
    <m/>
    <x v="0"/>
    <n v="132.71029999999999"/>
    <n v="43.141816754615903"/>
    <n v="112.978110098683"/>
    <n v="8.7229422799999998E-2"/>
  </r>
  <r>
    <n v="550000"/>
    <n v="900000"/>
    <n v="900000"/>
    <x v="1"/>
    <x v="1"/>
    <s v="IR8-11"/>
    <s v="62-304.520 (6), F.A.C."/>
    <n v="0.36"/>
    <n v="0.48"/>
    <s v="Town of Indialantic"/>
    <n v="4.2536701087260001E-2"/>
    <n v="3852.5613760786"/>
    <n v="9.5721902032681392"/>
    <n v="1.40675540337343"/>
    <n v="0.40716939342690001"/>
    <n v="5.9838734096189998E-2"/>
    <n v="163.875251674613"/>
    <n v="1210"/>
    <s v="Fixed Single Family Units"/>
    <n v="1210"/>
    <s v="Town of Indialantic              Brevard County"/>
    <s v="Town of Indialantic"/>
    <m/>
    <m/>
    <m/>
    <n v="0"/>
    <n v="1"/>
    <n v="0.40716939342690001"/>
    <n v="5.9838734096189998E-2"/>
    <n v="163.87525167461499"/>
    <m/>
    <n v="-1"/>
    <n v="-1"/>
    <n v="-1"/>
    <n v="-1"/>
    <n v="0"/>
    <m/>
    <m/>
    <s v="North IRL B"/>
    <n v="-1"/>
    <m/>
    <m/>
    <n v="580"/>
    <x v="1"/>
    <m/>
    <x v="0"/>
    <n v="132.71029999999999"/>
    <n v="62.8667226701983"/>
    <n v="172.13992198272501"/>
    <n v="0.1329077467"/>
  </r>
  <r>
    <n v="550000"/>
    <n v="900000"/>
    <n v="900000"/>
    <x v="1"/>
    <x v="1"/>
    <s v="IR8-11"/>
    <s v="62-304.520 (6), F.A.C."/>
    <n v="0.36"/>
    <n v="0.48"/>
    <s v="Town of Indialantic"/>
    <n v="0.10816315694167999"/>
    <n v="3852.5613760786"/>
    <n v="9.5721902032681392"/>
    <n v="1.40675540337343"/>
    <n v="1.0353583112317599"/>
    <n v="0.15215910547364001"/>
    <n v="416.705200748268"/>
    <n v="1210"/>
    <s v="Fixed Single Family Units"/>
    <n v="1210"/>
    <s v="Town of Indialantic              Brevard County"/>
    <s v="Town of Indialantic"/>
    <m/>
    <m/>
    <m/>
    <n v="0"/>
    <n v="1"/>
    <n v="1.0353583112317599"/>
    <n v="0.15215910547364001"/>
    <n v="416.705200748268"/>
    <m/>
    <n v="-1"/>
    <n v="-1"/>
    <n v="-1"/>
    <n v="-1"/>
    <n v="0"/>
    <m/>
    <m/>
    <s v="North IRL B"/>
    <n v="-1"/>
    <m/>
    <m/>
    <n v="580"/>
    <x v="1"/>
    <m/>
    <x v="0"/>
    <n v="132.71029999999999"/>
    <n v="87.285698691087006"/>
    <n v="437.72076633652102"/>
    <n v="0.33796042230000001"/>
  </r>
  <r>
    <n v="550000"/>
    <n v="900000"/>
    <n v="900000"/>
    <x v="1"/>
    <x v="1"/>
    <s v="IR8-11"/>
    <s v="62-304.520 (6), F.A.C."/>
    <n v="0.36"/>
    <n v="0.48"/>
    <s v="Town of Indialantic"/>
    <n v="8.6560688990000006E-5"/>
    <n v="3852.5613760786"/>
    <n v="9.5721902032681392"/>
    <n v="1.40675540337343"/>
    <n v="8.2857537915000004E-4"/>
    <n v="1.2176971695E-4"/>
    <n v="0.33348036709732998"/>
    <n v="1210"/>
    <s v="Fixed Single Family Units"/>
    <n v="1210"/>
    <s v="Town of Indialantic              Brevard County"/>
    <s v="Town of Indialantic"/>
    <m/>
    <m/>
    <m/>
    <n v="0"/>
    <n v="1"/>
    <n v="8.2857537915000004E-4"/>
    <n v="1.2176971695E-4"/>
    <n v="0.33348036709586998"/>
    <m/>
    <n v="-1"/>
    <n v="-1"/>
    <n v="-1"/>
    <n v="-1"/>
    <n v="0"/>
    <m/>
    <m/>
    <s v="North IRL B"/>
    <n v="-1"/>
    <m/>
    <m/>
    <n v="580"/>
    <x v="1"/>
    <m/>
    <x v="0"/>
    <n v="132.71029999999999"/>
    <n v="3.4841417882335999"/>
    <n v="0.35029868017311"/>
    <n v="2.704626E-4"/>
  </r>
  <r>
    <n v="550000"/>
    <n v="900000"/>
    <n v="900000"/>
    <x v="1"/>
    <x v="1"/>
    <s v="IR8-11"/>
    <s v="62-304.520 (6), F.A.C."/>
    <n v="0.36"/>
    <n v="0.48"/>
    <s v="Town of Indialantic"/>
    <n v="0.13014010589191"/>
    <n v="3852.5613760786"/>
    <n v="9.5721902032681392"/>
    <n v="1.40675540337343"/>
    <n v="1.2457258466708501"/>
    <n v="0.18307529715904"/>
    <n v="501.37274543796798"/>
    <n v="1210"/>
    <s v="Fixed Single Family Units"/>
    <n v="1210"/>
    <s v="Town of Indialantic              Brevard County"/>
    <s v="Town of Indialantic"/>
    <m/>
    <m/>
    <m/>
    <n v="0"/>
    <n v="1"/>
    <n v="1.2457258466708501"/>
    <n v="0.18307529715904"/>
    <n v="501.37274543796798"/>
    <m/>
    <n v="-1"/>
    <n v="-1"/>
    <n v="-1"/>
    <n v="-1"/>
    <n v="0"/>
    <m/>
    <m/>
    <s v="North IRL B"/>
    <n v="-1"/>
    <m/>
    <m/>
    <n v="580"/>
    <x v="1"/>
    <m/>
    <x v="0"/>
    <n v="132.71029999999999"/>
    <n v="96.553245006242804"/>
    <n v="526.65832334050901"/>
    <n v="0.40662834180000001"/>
  </r>
  <r>
    <n v="550000"/>
    <n v="900000"/>
    <n v="900000"/>
    <x v="1"/>
    <x v="1"/>
    <s v="IR8-11"/>
    <s v="62-304.520 (6), F.A.C."/>
    <n v="0.36"/>
    <n v="0.48"/>
    <s v="Town of Indialantic"/>
    <n v="0.14891100244347"/>
    <n v="3850.5067681590099"/>
    <n v="9.5673754992163609"/>
    <n v="1.40605771486994"/>
    <n v="1.4246874763414199"/>
    <n v="0.20937746381465999"/>
    <n v="573.38282276193195"/>
    <n v="1200"/>
    <s v="Residential, Medium Density-Two-five dwellingunits per acre"/>
    <n v="1200"/>
    <s v="Town of Indialantic              Brevard County"/>
    <s v="Town of Indialantic"/>
    <m/>
    <m/>
    <m/>
    <n v="0"/>
    <n v="1"/>
    <n v="1.4246874763414199"/>
    <n v="0.20937746381465999"/>
    <n v="573.38282276193195"/>
    <m/>
    <n v="-1"/>
    <n v="-1"/>
    <n v="-1"/>
    <n v="-1"/>
    <n v="0"/>
    <m/>
    <m/>
    <s v="North IRL B"/>
    <n v="-1"/>
    <m/>
    <m/>
    <n v="580"/>
    <x v="1"/>
    <m/>
    <x v="0"/>
    <n v="132.71029999999999"/>
    <n v="125.424740085373"/>
    <n v="602.62144660438798"/>
    <n v="0.46503067539999998"/>
  </r>
  <r>
    <n v="550000"/>
    <n v="900000"/>
    <n v="900000"/>
    <x v="1"/>
    <x v="1"/>
    <s v="IR8-11"/>
    <s v="62-304.520 (6), F.A.C."/>
    <n v="0.36"/>
    <n v="0.48"/>
    <s v="Town of Indialantic"/>
    <n v="0.21723954275637"/>
    <n v="3850.5067681590099"/>
    <n v="9.5673754992163609"/>
    <n v="1.40605771486994"/>
    <n v="2.07841227882827"/>
    <n v="0.30545133506741001"/>
    <n v="836.48232969517505"/>
    <n v="1210"/>
    <s v="Fixed Single Family Units"/>
    <n v="1210"/>
    <s v="Town of Indialantic              Brevard County"/>
    <s v="Town of Indialantic"/>
    <m/>
    <m/>
    <m/>
    <n v="0"/>
    <n v="1"/>
    <n v="2.07841227882827"/>
    <n v="0.30545133506741001"/>
    <n v="836.48232969517505"/>
    <m/>
    <n v="-1"/>
    <n v="-1"/>
    <n v="-1"/>
    <n v="-1"/>
    <n v="0"/>
    <m/>
    <m/>
    <s v="North IRL B"/>
    <n v="-1"/>
    <m/>
    <m/>
    <n v="580"/>
    <x v="1"/>
    <m/>
    <x v="0"/>
    <n v="132.71029999999999"/>
    <n v="118.185884593691"/>
    <n v="879.13723880286102"/>
    <n v="0.67841227059999998"/>
  </r>
  <r>
    <n v="550000"/>
    <n v="900000"/>
    <n v="900000"/>
    <x v="1"/>
    <x v="1"/>
    <s v="IR8-11"/>
    <s v="62-304.520 (6), F.A.C."/>
    <n v="0.36"/>
    <n v="0.48"/>
    <s v="Town of Indialantic"/>
    <n v="3.5504388355950003E-2"/>
    <n v="3850.5067681590099"/>
    <n v="9.5673754992163609"/>
    <n v="1.40605771486994"/>
    <n v="0.33968381527142999"/>
    <n v="4.992121915963E-2"/>
    <n v="136.70988766395399"/>
    <n v="1210"/>
    <s v="Fixed Single Family Units"/>
    <n v="1210"/>
    <s v="Town of Indialantic              Brevard County"/>
    <s v="Town of Indialantic"/>
    <m/>
    <m/>
    <m/>
    <n v="0"/>
    <n v="1"/>
    <n v="0.33968381527142999"/>
    <n v="4.992121915963E-2"/>
    <n v="136.709887663953"/>
    <m/>
    <n v="-1"/>
    <n v="-1"/>
    <n v="-1"/>
    <n v="-1"/>
    <n v="0"/>
    <m/>
    <m/>
    <s v="North IRL B"/>
    <n v="-1"/>
    <m/>
    <m/>
    <n v="580"/>
    <x v="1"/>
    <m/>
    <x v="0"/>
    <n v="132.71029999999999"/>
    <n v="68.697684952081005"/>
    <n v="143.681162041682"/>
    <n v="0.1108758213"/>
  </r>
  <r>
    <n v="550000"/>
    <n v="900000"/>
    <n v="900000"/>
    <x v="1"/>
    <x v="1"/>
    <s v="IR8-11"/>
    <s v="62-304.520 (6), F.A.C."/>
    <n v="0.36"/>
    <n v="0.48"/>
    <s v="Town of Indialantic"/>
    <n v="0.21504635907674"/>
    <n v="3850.5067681590099"/>
    <n v="9.5673754992163609"/>
    <n v="1.40605771486994"/>
    <n v="2.0574292670265502"/>
    <n v="0.30236759223455001"/>
    <n v="828.03746109296696"/>
    <n v="1210"/>
    <s v="Fixed Single Family Units"/>
    <n v="1210"/>
    <s v="Town of Indialantic              Brevard County"/>
    <s v="Town of Indialantic"/>
    <m/>
    <m/>
    <m/>
    <n v="0"/>
    <n v="1"/>
    <n v="2.0574292670265502"/>
    <n v="0.30236759223455001"/>
    <n v="828.03746109296696"/>
    <m/>
    <n v="-1"/>
    <n v="-1"/>
    <n v="-1"/>
    <n v="-1"/>
    <n v="0"/>
    <m/>
    <m/>
    <s v="North IRL B"/>
    <n v="-1"/>
    <m/>
    <m/>
    <n v="580"/>
    <x v="1"/>
    <m/>
    <x v="0"/>
    <n v="132.71029999999999"/>
    <n v="127.26960253017"/>
    <n v="870.26173934346798"/>
    <n v="0.67156322879999997"/>
  </r>
  <r>
    <n v="550000"/>
    <n v="900000"/>
    <n v="900000"/>
    <x v="1"/>
    <x v="1"/>
    <s v="IR8-11"/>
    <s v="62-304.520 (6), F.A.C."/>
    <n v="0.36"/>
    <n v="0.48"/>
    <s v="Town of Indialantic"/>
    <n v="1.06216108139E-3"/>
    <n v="3850.5067681590099"/>
    <n v="9.5673754992163609"/>
    <n v="1.40605771486994"/>
    <n v="1.0162093906350001E-2"/>
    <n v="1.49345978292E-3"/>
    <n v="4.0898584327826901"/>
    <n v="1210"/>
    <s v="Fixed Single Family Units"/>
    <n v="1210"/>
    <s v="Town of Indialantic              Brevard County"/>
    <s v="Town of Indialantic"/>
    <m/>
    <m/>
    <m/>
    <n v="0"/>
    <n v="1"/>
    <n v="1.0162093906350001E-2"/>
    <n v="1.49345978292E-3"/>
    <n v="4.0898584327837302"/>
    <m/>
    <n v="-1"/>
    <n v="-1"/>
    <n v="-1"/>
    <n v="-1"/>
    <n v="0"/>
    <m/>
    <m/>
    <s v="North IRL B"/>
    <n v="-1"/>
    <m/>
    <m/>
    <n v="580"/>
    <x v="1"/>
    <m/>
    <x v="0"/>
    <n v="132.71029999999999"/>
    <n v="12.118929036938599"/>
    <n v="4.2984133938637301"/>
    <n v="3.3169978999999998E-3"/>
  </r>
  <r>
    <n v="550000"/>
    <n v="900000"/>
    <n v="900000"/>
    <x v="1"/>
    <x v="1"/>
    <s v="IR8-11"/>
    <s v="62-304.520 (6), F.A.C."/>
    <n v="0.36"/>
    <n v="0.48"/>
    <s v="Town of Indialantic"/>
    <n v="8.3753178725570004E-2"/>
    <n v="3862.9581212931898"/>
    <n v="9.5964413920397007"/>
    <n v="1.4102655355028499"/>
    <n v="0.80373247103703005"/>
    <n v="0.11811422144549"/>
    <n v="323.53502194209102"/>
    <n v="1200"/>
    <s v="Residential, Medium Density-Two-five dwellingunits per acre"/>
    <n v="1200"/>
    <s v="Town of Indialantic              Brevard County"/>
    <s v="Town of Indialantic"/>
    <m/>
    <m/>
    <m/>
    <n v="0"/>
    <n v="1"/>
    <n v="0.80373247103703005"/>
    <n v="0.11811422144549"/>
    <n v="323.53502194209301"/>
    <m/>
    <n v="-1"/>
    <n v="-1"/>
    <n v="-1"/>
    <n v="-1"/>
    <n v="0"/>
    <m/>
    <m/>
    <s v="North IRL B"/>
    <n v="-1"/>
    <m/>
    <m/>
    <n v="580"/>
    <x v="1"/>
    <m/>
    <x v="0"/>
    <n v="132.71029999999999"/>
    <n v="104.96297603364199"/>
    <n v="338.93708922202097"/>
    <n v="0.26239661149999999"/>
  </r>
  <r>
    <n v="550000"/>
    <n v="900000"/>
    <n v="900000"/>
    <x v="1"/>
    <x v="1"/>
    <s v="IR8-11"/>
    <s v="62-304.520 (6), F.A.C."/>
    <n v="0.36"/>
    <n v="0.48"/>
    <s v="Town of Indialantic"/>
    <n v="2.814407666418E-2"/>
    <n v="3862.9581212931898"/>
    <n v="9.5964413920397007"/>
    <n v="1.4102655355028499"/>
    <n v="0.27008298224088001"/>
    <n v="3.9690621348040002E-2"/>
    <n v="108.719389516196"/>
    <n v="1210"/>
    <s v="Fixed Single Family Units"/>
    <n v="1210"/>
    <s v="Town of Indialantic              Brevard County"/>
    <s v="Town of Indialantic"/>
    <m/>
    <m/>
    <m/>
    <n v="0"/>
    <n v="1"/>
    <n v="0.27008298224088001"/>
    <n v="3.9690621348040002E-2"/>
    <n v="108.719389516196"/>
    <m/>
    <n v="-1"/>
    <n v="-1"/>
    <n v="-1"/>
    <n v="-1"/>
    <n v="0"/>
    <m/>
    <m/>
    <s v="North IRL B"/>
    <n v="-1"/>
    <m/>
    <m/>
    <n v="580"/>
    <x v="1"/>
    <m/>
    <x v="0"/>
    <n v="132.71029999999999"/>
    <n v="61.278398744163198"/>
    <n v="113.895037400959"/>
    <n v="8.8174687400000007E-2"/>
  </r>
  <r>
    <n v="550000"/>
    <n v="900000"/>
    <n v="900000"/>
    <x v="1"/>
    <x v="1"/>
    <s v="IR8-11"/>
    <s v="62-304.520 (6), F.A.C."/>
    <n v="0.36"/>
    <n v="0.48"/>
    <s v="Town of Indialantic"/>
    <n v="0.10783043767504"/>
    <n v="3862.9581212931898"/>
    <n v="9.5964413920397007"/>
    <n v="1.4102655355028499"/>
    <n v="1.03478847542652"/>
    <n v="0.15206954993128999"/>
    <n v="416.54446493939901"/>
    <n v="1210"/>
    <s v="Fixed Single Family Units"/>
    <n v="1210"/>
    <s v="Town of Indialantic              Brevard County"/>
    <s v="Town of Indialantic"/>
    <m/>
    <m/>
    <m/>
    <n v="0"/>
    <n v="1"/>
    <n v="1.03478847542652"/>
    <n v="0.15206954993128999"/>
    <n v="416.54446493939901"/>
    <m/>
    <n v="-1"/>
    <n v="-1"/>
    <n v="-1"/>
    <n v="-1"/>
    <n v="0"/>
    <m/>
    <m/>
    <s v="North IRL B"/>
    <n v="-1"/>
    <m/>
    <m/>
    <n v="580"/>
    <x v="1"/>
    <m/>
    <x v="0"/>
    <n v="132.71029999999999"/>
    <n v="101.773562299232"/>
    <n v="436.37429923544403"/>
    <n v="0.3378300608"/>
  </r>
  <r>
    <n v="550000"/>
    <n v="900000"/>
    <n v="900000"/>
    <x v="1"/>
    <x v="1"/>
    <s v="IR8-11"/>
    <s v="62-304.520 (6), F.A.C."/>
    <n v="0.36"/>
    <n v="0.48"/>
    <s v="Town of Indialantic"/>
    <n v="6.7709974112400003E-3"/>
    <n v="3862.9581212931898"/>
    <n v="9.5964413920397007"/>
    <n v="1.4102655355028499"/>
    <n v="6.4977479822620005E-2"/>
    <n v="9.5489042900500001E-3"/>
    <n v="26.1560794390086"/>
    <n v="1210"/>
    <s v="Fixed Single Family Units"/>
    <n v="1210"/>
    <s v="Town of Indialantic              Brevard County"/>
    <s v="Town of Indialantic"/>
    <m/>
    <m/>
    <m/>
    <n v="0"/>
    <n v="1"/>
    <n v="6.4977479822620005E-2"/>
    <n v="9.5489042900500001E-3"/>
    <n v="26.1560794390093"/>
    <m/>
    <n v="-1"/>
    <n v="-1"/>
    <n v="-1"/>
    <n v="-1"/>
    <n v="0"/>
    <m/>
    <m/>
    <s v="North IRL B"/>
    <n v="-1"/>
    <m/>
    <m/>
    <n v="580"/>
    <x v="1"/>
    <m/>
    <x v="0"/>
    <n v="132.71029999999999"/>
    <n v="24.857123345977399"/>
    <n v="27.401254359735098"/>
    <n v="2.1213365299999998E-2"/>
  </r>
  <r>
    <n v="550000"/>
    <n v="900000"/>
    <n v="900000"/>
    <x v="1"/>
    <x v="1"/>
    <s v="IR8-11"/>
    <s v="62-304.520 (6), F.A.C."/>
    <n v="0.36"/>
    <n v="0.48"/>
    <s v="Town of Indialantic"/>
    <n v="0.39126476326090998"/>
    <n v="3862.9581212931898"/>
    <n v="9.5964413920397007"/>
    <n v="1.4102655355028499"/>
    <n v="3.7547493694036298"/>
    <n v="0.55178721088353999"/>
    <n v="1511.4393948145901"/>
    <n v="1210"/>
    <s v="Fixed Single Family Units"/>
    <n v="1210"/>
    <s v="Town of Indialantic              Brevard County"/>
    <s v="Town of Indialantic"/>
    <m/>
    <m/>
    <m/>
    <n v="0"/>
    <n v="1"/>
    <n v="3.7547493694036298"/>
    <n v="0.55178721088353999"/>
    <n v="1511.4393948145901"/>
    <m/>
    <n v="-1"/>
    <n v="-1"/>
    <n v="-1"/>
    <n v="-1"/>
    <n v="0"/>
    <m/>
    <m/>
    <s v="North IRL B"/>
    <n v="-1"/>
    <m/>
    <m/>
    <n v="580"/>
    <x v="1"/>
    <m/>
    <x v="0"/>
    <n v="132.71029999999999"/>
    <n v="156.837320568378"/>
    <n v="1583.3923200612301"/>
    <n v="1.2258227046000001"/>
  </r>
  <r>
    <n v="550000"/>
    <n v="900000"/>
    <n v="900000"/>
    <x v="1"/>
    <x v="1"/>
    <s v="IR8-11"/>
    <s v="62-304.520 (6), F.A.C."/>
    <n v="0.36"/>
    <n v="0.48"/>
    <s v="Town of Indialantic"/>
    <n v="3.1182559493299999E-3"/>
    <n v="3857.7690402523299"/>
    <n v="9.5843984274601208"/>
    <n v="1.4085246426792"/>
    <n v="2.9886607417169999E-2"/>
    <n v="4.3921403468100001E-3"/>
    <n v="12.029511260907899"/>
    <n v="1200"/>
    <s v="Residential, Medium Density-Two-five dwellingunits per acre"/>
    <n v="1200"/>
    <s v="Town of Indialantic              Brevard County"/>
    <s v="Town of Indialantic"/>
    <m/>
    <m/>
    <m/>
    <n v="0"/>
    <n v="1"/>
    <n v="2.9886607417169999E-2"/>
    <n v="4.3921403468100001E-3"/>
    <n v="12.0295112609098"/>
    <m/>
    <n v="-1"/>
    <n v="-1"/>
    <n v="-1"/>
    <n v="-1"/>
    <n v="0"/>
    <m/>
    <m/>
    <s v="North IRL B"/>
    <n v="-1"/>
    <m/>
    <m/>
    <n v="580"/>
    <x v="1"/>
    <m/>
    <x v="0"/>
    <n v="132.71029999999999"/>
    <n v="20.173569006001699"/>
    <n v="12.6191341152351"/>
    <n v="9.7562945999999998E-3"/>
  </r>
  <r>
    <n v="550000"/>
    <n v="900000"/>
    <n v="900000"/>
    <x v="1"/>
    <x v="1"/>
    <s v="IR8-11"/>
    <s v="62-304.520 (6), F.A.C."/>
    <n v="0.36"/>
    <n v="0.48"/>
    <s v="Town of Indialantic"/>
    <n v="0.20871398213025999"/>
    <n v="3857.7690402523299"/>
    <n v="9.5843984274601208"/>
    <n v="1.4085246426792"/>
    <n v="2.0003979621182899"/>
    <n v="0.29397878710219"/>
    <n v="805.17033852993097"/>
    <n v="1210"/>
    <s v="Fixed Single Family Units"/>
    <n v="1210"/>
    <s v="Town of Indialantic              Brevard County"/>
    <s v="Town of Indialantic"/>
    <m/>
    <m/>
    <m/>
    <n v="0"/>
    <n v="1"/>
    <n v="2.0003979621182899"/>
    <n v="0.29397878710219"/>
    <n v="805.17033852993097"/>
    <m/>
    <n v="-1"/>
    <n v="-1"/>
    <n v="-1"/>
    <n v="-1"/>
    <n v="0"/>
    <m/>
    <m/>
    <s v="North IRL B"/>
    <n v="-1"/>
    <m/>
    <m/>
    <n v="580"/>
    <x v="1"/>
    <m/>
    <x v="0"/>
    <n v="132.71029999999999"/>
    <n v="136.71708405883001"/>
    <n v="844.63551902855704"/>
    <n v="0.65301730619999998"/>
  </r>
  <r>
    <n v="550000"/>
    <n v="900000"/>
    <n v="900000"/>
    <x v="1"/>
    <x v="1"/>
    <s v="IR8-11"/>
    <s v="62-304.520 (6), F.A.C."/>
    <n v="0.36"/>
    <n v="0.48"/>
    <s v="Town of Indialantic"/>
    <n v="0.12892828870170001"/>
    <n v="3857.7690402523299"/>
    <n v="9.5843984274601208"/>
    <n v="1.4085246426792"/>
    <n v="1.2357000874877699"/>
    <n v="0.18159867177481001"/>
    <n v="497.37556056616398"/>
    <n v="1210"/>
    <s v="Fixed Single Family Units"/>
    <n v="1210"/>
    <s v="Town of Indialantic              Brevard County"/>
    <s v="Town of Indialantic"/>
    <m/>
    <m/>
    <m/>
    <n v="0"/>
    <n v="1"/>
    <n v="1.2357000874877699"/>
    <n v="0.18159867177481001"/>
    <n v="497.37556056616398"/>
    <m/>
    <n v="-1"/>
    <n v="-1"/>
    <n v="-1"/>
    <n v="-1"/>
    <n v="0"/>
    <m/>
    <m/>
    <s v="North IRL B"/>
    <n v="-1"/>
    <m/>
    <m/>
    <n v="580"/>
    <x v="1"/>
    <m/>
    <x v="0"/>
    <n v="132.71029999999999"/>
    <n v="94.700346351488903"/>
    <n v="521.75427316155003"/>
    <n v="0.4033865049"/>
  </r>
  <r>
    <n v="550000"/>
    <n v="900000"/>
    <n v="900000"/>
    <x v="1"/>
    <x v="1"/>
    <s v="IR8-11"/>
    <s v="62-304.520 (6), F.A.C."/>
    <n v="0.36"/>
    <n v="0.48"/>
    <s v="Town of Indialantic"/>
    <n v="0.27700292700167001"/>
    <n v="3857.7690402523299"/>
    <n v="9.5843984274601208"/>
    <n v="1.4085246426792"/>
    <n v="2.6549064179566799"/>
    <n v="0.39016544877612003"/>
    <n v="1068.6133158463299"/>
    <n v="1210"/>
    <s v="Fixed Single Family Units"/>
    <n v="1210"/>
    <s v="Town of Indialantic              Brevard County"/>
    <s v="Town of Indialantic"/>
    <m/>
    <m/>
    <m/>
    <n v="0"/>
    <n v="1"/>
    <n v="2.6549064179566799"/>
    <n v="0.39016544877612003"/>
    <n v="1068.6133158463299"/>
    <m/>
    <n v="-1"/>
    <n v="-1"/>
    <n v="-1"/>
    <n v="-1"/>
    <n v="0"/>
    <m/>
    <m/>
    <s v="North IRL B"/>
    <n v="-1"/>
    <m/>
    <m/>
    <n v="580"/>
    <x v="1"/>
    <m/>
    <x v="0"/>
    <n v="132.71029999999999"/>
    <n v="134.93005180656999"/>
    <n v="1120.9910741603101"/>
    <n v="0.86667746619999997"/>
  </r>
  <r>
    <n v="550000"/>
    <n v="900000"/>
    <n v="900000"/>
    <x v="1"/>
    <x v="1"/>
    <s v="IR8-11"/>
    <s v="62-304.520 (6), F.A.C."/>
    <n v="0.36"/>
    <n v="0.48"/>
    <s v="Town of Indialantic"/>
    <n v="0.20415482271171001"/>
    <n v="3856.0760556976502"/>
    <n v="10.0124044288576"/>
    <n v="1.6180354805811901"/>
    <n v="2.0440806510913898"/>
    <n v="0.33032974667930998"/>
    <n v="787.23652351383203"/>
    <n v="1200"/>
    <s v="Residential, Medium Density-Two-five dwellingunits per acre"/>
    <n v="1200"/>
    <s v="Town of Indialantic              Brevard County"/>
    <s v="Town of Indialantic"/>
    <m/>
    <m/>
    <m/>
    <n v="0"/>
    <n v="1"/>
    <n v="2.0440806510913898"/>
    <n v="0.33032974667930998"/>
    <n v="787.23652351383203"/>
    <m/>
    <n v="-1"/>
    <n v="-1"/>
    <n v="-1"/>
    <n v="-1"/>
    <n v="0"/>
    <m/>
    <m/>
    <s v="North IRL B"/>
    <n v="-1"/>
    <m/>
    <m/>
    <n v="580"/>
    <x v="1"/>
    <m/>
    <x v="0"/>
    <n v="132.71029999999999"/>
    <n v="178.38175049575699"/>
    <n v="826.18525545482498"/>
    <n v="0.63847244410000004"/>
  </r>
  <r>
    <n v="550000"/>
    <n v="900000"/>
    <n v="900000"/>
    <x v="1"/>
    <x v="1"/>
    <s v="IR8-11"/>
    <s v="62-304.520 (6), F.A.C."/>
    <n v="0.36"/>
    <n v="0.48"/>
    <s v="Town of Indialantic"/>
    <n v="9.10905359E-7"/>
    <n v="3856.0760556976502"/>
    <n v="10.0124044288576"/>
    <n v="1.6180354805811901"/>
    <n v="9.1203528507219997E-6"/>
    <n v="1.473877190314E-6"/>
    <n v="3.5125203438400002E-3"/>
    <n v="1210"/>
    <s v="Fixed Single Family Units"/>
    <n v="1210"/>
    <s v="Town of Indialantic              Brevard County"/>
    <s v="Town of Indialantic"/>
    <m/>
    <m/>
    <m/>
    <n v="0"/>
    <n v="1"/>
    <n v="9.1203528507219997E-6"/>
    <n v="1.473877190314E-6"/>
    <n v="3.51252034206E-3"/>
    <m/>
    <n v="-1"/>
    <n v="-1"/>
    <n v="-1"/>
    <n v="-1"/>
    <n v="0"/>
    <m/>
    <m/>
    <s v="North IRL B"/>
    <n v="-1"/>
    <m/>
    <m/>
    <n v="580"/>
    <x v="1"/>
    <m/>
    <x v="0"/>
    <n v="132.71029999999999"/>
    <n v="0.34491501712234002"/>
    <n v="3.6863032003899999E-3"/>
    <n v="2.8487593999999998E-6"/>
  </r>
  <r>
    <n v="550000"/>
    <n v="900000"/>
    <n v="900000"/>
    <x v="1"/>
    <x v="1"/>
    <s v="IR8-11"/>
    <s v="62-304.520 (6), F.A.C."/>
    <n v="0.36"/>
    <n v="0.48"/>
    <s v="Town of Indialantic"/>
    <n v="9.7126420500000005E-4"/>
    <n v="3856.0760556976502"/>
    <n v="10.0124044288576"/>
    <n v="1.6180354805811901"/>
    <n v="9.7246900278100002E-3"/>
    <n v="1.57153994472E-3"/>
    <n v="3.74526864468756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9.7246900278100002E-3"/>
    <n v="1.57153994472E-3"/>
    <n v="3.7452686446894101"/>
    <m/>
    <n v="-1"/>
    <n v="-1"/>
    <n v="-1"/>
    <n v="-1"/>
    <n v="0"/>
    <m/>
    <m/>
    <s v="North IRL B"/>
    <n v="-1"/>
    <m/>
    <m/>
    <n v="580"/>
    <x v="1"/>
    <m/>
    <x v="0"/>
    <n v="132.71029999999999"/>
    <n v="11.033891020183701"/>
    <n v="3.93056678588579"/>
    <n v="3.0375252999999998E-3"/>
  </r>
  <r>
    <n v="550000"/>
    <n v="900000"/>
    <n v="900000"/>
    <x v="1"/>
    <x v="1"/>
    <s v="IR8-11"/>
    <s v="62-304.520 (6), F.A.C."/>
    <n v="0.36"/>
    <n v="0.48"/>
    <s v="Town of Indialantic"/>
    <n v="6.4884892147569997E-2"/>
    <n v="3856.0760556976502"/>
    <n v="10.0124044288576"/>
    <n v="1.6180354805811901"/>
    <n v="0.64965378150434006"/>
    <n v="0.10498605764846"/>
    <n v="250.201078986792"/>
    <n v="1210"/>
    <s v="Fixed Single Family Units"/>
    <n v="1210"/>
    <s v="Town of Indialantic              Brevard County"/>
    <s v="Town of Indialantic"/>
    <m/>
    <m/>
    <m/>
    <n v="0"/>
    <n v="1"/>
    <n v="0.64965378150434006"/>
    <n v="0.10498605764846"/>
    <n v="250.20107898679299"/>
    <m/>
    <n v="-1"/>
    <n v="-1"/>
    <n v="-1"/>
    <n v="-1"/>
    <n v="0"/>
    <m/>
    <m/>
    <s v="North IRL B"/>
    <n v="-1"/>
    <m/>
    <m/>
    <n v="580"/>
    <x v="1"/>
    <m/>
    <x v="0"/>
    <n v="132.71029999999999"/>
    <n v="77.8977698662801"/>
    <n v="262.57984250414898"/>
    <n v="0.2029205831"/>
  </r>
  <r>
    <n v="550000"/>
    <n v="900000"/>
    <n v="900000"/>
    <x v="1"/>
    <x v="1"/>
    <s v="IR8-11"/>
    <s v="62-304.520 (6), F.A.C."/>
    <n v="0.36"/>
    <n v="0.48"/>
    <s v="Town of Indialantic"/>
    <n v="0.16917684850163001"/>
    <n v="3856.0760556976502"/>
    <n v="10.0124044288576"/>
    <n v="1.6180354805811901"/>
    <n v="1.6938670271979599"/>
    <n v="0.27373414336855001"/>
    <n v="652.35879468554799"/>
    <n v="1210"/>
    <s v="Fixed Single Family Units"/>
    <n v="1210"/>
    <s v="Town of Indialantic              Brevard County"/>
    <s v="Town of Indialantic"/>
    <m/>
    <m/>
    <m/>
    <n v="0"/>
    <n v="1"/>
    <n v="1.6938670271979599"/>
    <n v="0.27373414336855001"/>
    <n v="652.35879468554799"/>
    <m/>
    <n v="-1"/>
    <n v="-1"/>
    <n v="-1"/>
    <n v="-1"/>
    <n v="0"/>
    <m/>
    <m/>
    <s v="North IRL B"/>
    <n v="-1"/>
    <m/>
    <m/>
    <n v="580"/>
    <x v="1"/>
    <m/>
    <x v="0"/>
    <n v="132.71029999999999"/>
    <n v="105.699662615165"/>
    <n v="684.63441588023795"/>
    <n v="0.52908255849999997"/>
  </r>
  <r>
    <n v="550000"/>
    <n v="900000"/>
    <n v="900000"/>
    <x v="1"/>
    <x v="1"/>
    <s v="IR8-11"/>
    <s v="62-304.520 (6), F.A.C."/>
    <n v="0.36"/>
    <n v="0.48"/>
    <s v="Town of Indialantic"/>
    <n v="1.5536512460590001E-2"/>
    <n v="3856.0760556976502"/>
    <n v="10.0124044288576"/>
    <n v="1.6180354805811901"/>
    <n v="0.15555784616942001"/>
    <n v="2.5138628405719999E-2"/>
    <n v="59.909973688333203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15555784616942001"/>
    <n v="2.5138628405719999E-2"/>
    <n v="59.909973688333203"/>
    <m/>
    <n v="-1"/>
    <n v="-1"/>
    <n v="-1"/>
    <n v="-1"/>
    <n v="0"/>
    <m/>
    <m/>
    <s v="North IRL B"/>
    <n v="-1"/>
    <m/>
    <m/>
    <n v="580"/>
    <x v="1"/>
    <m/>
    <x v="0"/>
    <n v="132.71029999999999"/>
    <n v="37.233232432025801"/>
    <n v="62.874035232840299"/>
    <n v="4.85887864E-2"/>
  </r>
  <r>
    <n v="550000"/>
    <n v="900000"/>
    <n v="900000"/>
    <x v="1"/>
    <x v="1"/>
    <s v="IR8-11"/>
    <s v="62-304.520 (6), F.A.C."/>
    <n v="0.36"/>
    <n v="0.48"/>
    <s v="Town of Indialantic"/>
    <n v="3.2383324824409997E-2"/>
    <n v="3856.0760556976502"/>
    <n v="10.0124044288576"/>
    <n v="1.6180354805811901"/>
    <n v="0.32423494489312998"/>
    <n v="5.2397368545090001E-2"/>
    <n v="124.87256345931701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32423494489312998"/>
    <n v="5.2397368545090001E-2"/>
    <n v="124.872563459318"/>
    <m/>
    <n v="-1"/>
    <n v="-1"/>
    <n v="-1"/>
    <n v="-1"/>
    <n v="0"/>
    <m/>
    <m/>
    <s v="North IRL B"/>
    <n v="-1"/>
    <m/>
    <m/>
    <n v="580"/>
    <x v="1"/>
    <m/>
    <x v="0"/>
    <n v="132.71029999999999"/>
    <n v="46.389850631653999"/>
    <n v="131.050666044362"/>
    <n v="0.10127539620000001"/>
  </r>
  <r>
    <n v="550000"/>
    <n v="900000"/>
    <n v="900000"/>
    <x v="1"/>
    <x v="1"/>
    <s v="IR8-11"/>
    <s v="62-304.520 (6), F.A.C."/>
    <n v="0.36"/>
    <n v="0.48"/>
    <s v="Town of Indialantic"/>
    <n v="2.5702720869010001E-2"/>
    <n v="3856.0760556976502"/>
    <n v="10.0124044288576"/>
    <n v="1.6180354805811901"/>
    <n v="0.25734603626265001"/>
    <n v="4.1587914313540003E-2"/>
    <n v="99.111646509304606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25734603626265001"/>
    <n v="4.1587914313540003E-2"/>
    <n v="99.111646509304194"/>
    <m/>
    <n v="-1"/>
    <n v="-1"/>
    <n v="-1"/>
    <n v="-1"/>
    <n v="0"/>
    <m/>
    <m/>
    <s v="North IRL B"/>
    <n v="-1"/>
    <m/>
    <m/>
    <n v="580"/>
    <x v="1"/>
    <m/>
    <x v="0"/>
    <n v="132.71029999999999"/>
    <n v="57.356095783580301"/>
    <n v="104.01522102194301"/>
    <n v="8.0382519499999999E-2"/>
  </r>
  <r>
    <n v="550000"/>
    <n v="900000"/>
    <n v="900000"/>
    <x v="1"/>
    <x v="1"/>
    <s v="IR8-11"/>
    <s v="62-304.520 (6), F.A.C."/>
    <n v="0.36"/>
    <n v="0.48"/>
    <s v="Town of Indialantic"/>
    <n v="0.10495215690451"/>
    <n v="3856.0760556976502"/>
    <n v="10.0124044288576"/>
    <n v="1.6180354805811901"/>
    <n v="1.0508234406089101"/>
    <n v="0.16981631363502001"/>
    <n v="404.70349923331497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1.0508234406089101"/>
    <n v="0.16981631363502001"/>
    <n v="404.70349923331497"/>
    <m/>
    <n v="-1"/>
    <n v="-1"/>
    <n v="-1"/>
    <n v="-1"/>
    <n v="0"/>
    <m/>
    <m/>
    <s v="North IRL B"/>
    <n v="-1"/>
    <m/>
    <m/>
    <n v="580"/>
    <x v="1"/>
    <m/>
    <x v="0"/>
    <n v="132.71029999999999"/>
    <n v="87.582982547793705"/>
    <n v="424.72631021375997"/>
    <n v="0.32822668230000002"/>
  </r>
  <r>
    <n v="550000"/>
    <n v="900000"/>
    <n v="900000"/>
    <x v="1"/>
    <x v="1"/>
    <s v="IR8-11"/>
    <s v="62-304.520 (6), F.A.C."/>
    <n v="0.36"/>
    <n v="0.48"/>
    <s v="Town of Indialantic"/>
    <n v="9.2533511727600007E-2"/>
    <n v="3861.82305897681"/>
    <n v="10.209399323855701"/>
    <n v="1.7092356771069099"/>
    <n v="0.94471157206578005"/>
    <n v="0.15816157957280999"/>
    <n v="357.34804931775801"/>
    <n v="1200"/>
    <s v="Residential, Medium Density-Two-five dwellingunits per acre"/>
    <n v="1200"/>
    <s v="Town of Indialantic              Brevard County"/>
    <s v="Town of Indialantic"/>
    <m/>
    <m/>
    <m/>
    <n v="0"/>
    <n v="1"/>
    <n v="0.94471157206578005"/>
    <n v="0.15816157957280999"/>
    <n v="357.34804931775699"/>
    <m/>
    <n v="-1"/>
    <n v="-1"/>
    <n v="-1"/>
    <n v="-1"/>
    <n v="0"/>
    <m/>
    <m/>
    <s v="North IRL B"/>
    <n v="-1"/>
    <m/>
    <m/>
    <n v="580"/>
    <x v="1"/>
    <m/>
    <x v="0"/>
    <n v="132.71029999999999"/>
    <n v="109.98435416287499"/>
    <n v="374.46983622207398"/>
    <n v="0.28981999130000002"/>
  </r>
  <r>
    <n v="550000"/>
    <n v="900000"/>
    <n v="900000"/>
    <x v="1"/>
    <x v="1"/>
    <s v="IR8-11"/>
    <s v="62-304.520 (6), F.A.C."/>
    <n v="0.36"/>
    <n v="0.48"/>
    <s v="Town of Indialantic"/>
    <n v="0.17391275340039999"/>
    <n v="3861.82305897681"/>
    <n v="10.209399323855701"/>
    <n v="1.7092356771069099"/>
    <n v="1.77554474697593"/>
    <n v="0.29725788281586002"/>
    <n v="671.62028133181605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1.77554474697593"/>
    <n v="0.29725788281586002"/>
    <n v="671.62028133181605"/>
    <m/>
    <n v="-1"/>
    <n v="-1"/>
    <n v="-1"/>
    <n v="-1"/>
    <n v="0"/>
    <m/>
    <m/>
    <s v="North IRL B"/>
    <n v="-1"/>
    <m/>
    <m/>
    <n v="580"/>
    <x v="1"/>
    <m/>
    <x v="0"/>
    <n v="132.71029999999999"/>
    <n v="108.907041638718"/>
    <n v="703.79994303568105"/>
    <n v="0.54470420220000004"/>
  </r>
  <r>
    <n v="550000"/>
    <n v="900000"/>
    <n v="900000"/>
    <x v="1"/>
    <x v="1"/>
    <s v="IR8-11"/>
    <s v="62-304.520 (6), F.A.C."/>
    <n v="0.36"/>
    <n v="0.48"/>
    <s v="Town of Indialantic"/>
    <n v="0.21608219041509"/>
    <n v="3861.82305897681"/>
    <n v="10.209399323855701"/>
    <n v="1.7092356771069099"/>
    <n v="2.2060693687211699"/>
    <n v="0.36933538904488999"/>
    <n v="834.47118557924705"/>
    <n v="1210"/>
    <s v="Fixed Single Family Units"/>
    <n v="1210"/>
    <s v="Town of Indialantic              Brevard County"/>
    <s v="Town of Indialantic"/>
    <m/>
    <m/>
    <m/>
    <n v="0"/>
    <n v="1"/>
    <n v="2.2060693687211699"/>
    <n v="0.36933538904488999"/>
    <n v="834.47118557924705"/>
    <m/>
    <n v="-1"/>
    <n v="-1"/>
    <n v="-1"/>
    <n v="-1"/>
    <n v="0"/>
    <m/>
    <m/>
    <s v="North IRL B"/>
    <n v="-1"/>
    <m/>
    <m/>
    <n v="580"/>
    <x v="1"/>
    <m/>
    <x v="0"/>
    <n v="132.71029999999999"/>
    <n v="116.63121319602"/>
    <n v="874.45360004760198"/>
    <n v="0.67678117240000002"/>
  </r>
  <r>
    <n v="550000"/>
    <n v="900000"/>
    <n v="900000"/>
    <x v="1"/>
    <x v="1"/>
    <s v="IR8-11"/>
    <s v="62-304.520 (6), F.A.C."/>
    <n v="0.36"/>
    <n v="0.48"/>
    <s v="Town of Indialantic"/>
    <n v="7.2935702688600003E-3"/>
    <n v="3861.82305897681"/>
    <n v="10.209399323855701"/>
    <n v="1.7092356771069099"/>
    <n v="7.4462971371390005E-2"/>
    <n v="1.246643051702E-2"/>
    <n v="28.166477846551199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7.4462971371390005E-2"/>
    <n v="1.246643051702E-2"/>
    <n v="28.166477846549299"/>
    <m/>
    <n v="-1"/>
    <n v="-1"/>
    <n v="-1"/>
    <n v="-1"/>
    <n v="0"/>
    <m/>
    <m/>
    <s v="North IRL B"/>
    <n v="-1"/>
    <m/>
    <m/>
    <n v="580"/>
    <x v="1"/>
    <m/>
    <x v="0"/>
    <n v="132.71029999999999"/>
    <n v="31.535015684126801"/>
    <n v="29.516031684759799"/>
    <n v="2.2843858799999998E-2"/>
  </r>
  <r>
    <n v="550000"/>
    <n v="900000"/>
    <n v="900000"/>
    <x v="1"/>
    <x v="1"/>
    <s v="IR8-11"/>
    <s v="62-304.520 (6), F.A.C."/>
    <n v="0.36"/>
    <n v="0.48"/>
    <s v="Town of Indialantic"/>
    <n v="5.3332083379869999E-2"/>
    <n v="3861.82305897681"/>
    <n v="10.209399323855701"/>
    <n v="1.7092356771069099"/>
    <n v="0.54448853599832003"/>
    <n v="9.1157099647319995E-2"/>
    <n v="205.95906937967899"/>
    <n v="1210"/>
    <s v="Fixed Single Family Units"/>
    <n v="1210"/>
    <s v="Town of Indialantic              Brevard County"/>
    <s v="Town of Indialantic"/>
    <m/>
    <m/>
    <m/>
    <n v="0"/>
    <n v="1"/>
    <n v="0.54448853599832003"/>
    <n v="9.1157099647319995E-2"/>
    <n v="205.95906937967999"/>
    <m/>
    <n v="-1"/>
    <n v="-1"/>
    <n v="-1"/>
    <n v="-1"/>
    <n v="0"/>
    <m/>
    <m/>
    <s v="North IRL B"/>
    <n v="-1"/>
    <m/>
    <m/>
    <n v="580"/>
    <x v="1"/>
    <m/>
    <x v="0"/>
    <n v="132.71029999999999"/>
    <n v="59.659535487616999"/>
    <n v="215.827284145824"/>
    <n v="0.1670389857"/>
  </r>
  <r>
    <n v="550000"/>
    <n v="900000"/>
    <n v="900000"/>
    <x v="1"/>
    <x v="1"/>
    <s v="IR8-11"/>
    <s v="62-304.520 (6), F.A.C."/>
    <n v="0.36"/>
    <n v="0.48"/>
    <s v="Town of Indialantic"/>
    <n v="4.7030845743909998E-2"/>
    <n v="3861.82305897681"/>
    <n v="10.209399323855701"/>
    <n v="1.7092356771069099"/>
    <n v="0.48015668473827999"/>
    <n v="8.0386799470009998E-2"/>
    <n v="181.62480457703199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48015668473827999"/>
    <n v="8.0386799470009998E-2"/>
    <n v="181.62480457703401"/>
    <m/>
    <n v="-1"/>
    <n v="-1"/>
    <n v="-1"/>
    <n v="-1"/>
    <n v="0"/>
    <m/>
    <m/>
    <s v="North IRL B"/>
    <n v="-1"/>
    <m/>
    <m/>
    <n v="580"/>
    <x v="1"/>
    <m/>
    <x v="0"/>
    <n v="132.71029999999999"/>
    <n v="72.621982626667702"/>
    <n v="190.32708014966801"/>
    <n v="0.14730316669999999"/>
  </r>
  <r>
    <n v="550000"/>
    <n v="900000"/>
    <n v="900000"/>
    <x v="1"/>
    <x v="1"/>
    <s v="IR8-11"/>
    <s v="62-304.520 (6), F.A.C."/>
    <n v="0.36"/>
    <n v="0.48"/>
    <s v="Town of Indialantic"/>
    <n v="2.757849870914E-2"/>
    <n v="3861.82305897681"/>
    <n v="10.209399323855701"/>
    <n v="1.7092356771069099"/>
    <n v="0.28155990607411002"/>
    <n v="4.7138153914709997E-2"/>
    <n v="106.50328224694201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28155990607411002"/>
    <n v="4.7138153914709997E-2"/>
    <n v="106.503282246941"/>
    <m/>
    <n v="-1"/>
    <n v="-1"/>
    <n v="-1"/>
    <n v="-1"/>
    <n v="0"/>
    <m/>
    <m/>
    <s v="North IRL B"/>
    <n v="-1"/>
    <m/>
    <m/>
    <n v="580"/>
    <x v="1"/>
    <m/>
    <x v="0"/>
    <n v="132.71029999999999"/>
    <n v="48.9729601467156"/>
    <n v="111.606224621257"/>
    <n v="8.6377357900000007E-2"/>
  </r>
  <r>
    <n v="550000"/>
    <n v="900000"/>
    <n v="900000"/>
    <x v="1"/>
    <x v="1"/>
    <s v="IR8-11"/>
    <s v="62-304.520 (6), F.A.C."/>
    <n v="0.36"/>
    <n v="0.48"/>
    <s v="Town of Indialantic"/>
    <n v="8.6340841871000002E-4"/>
    <n v="3858.6945968555501"/>
    <n v="9.5865176954735407"/>
    <n v="1.4088299466987499"/>
    <n v="8.2770800844E-3"/>
    <n v="1.21639563651E-3"/>
    <n v="3.3316294001635902"/>
    <n v="1200"/>
    <s v="Residential, Medium Density-Two-five dwellingunits per acre"/>
    <n v="1200"/>
    <s v="Town of Indialantic              Brevard County"/>
    <s v="Town of Indialantic"/>
    <m/>
    <m/>
    <m/>
    <n v="0"/>
    <n v="1"/>
    <n v="8.2770800844E-3"/>
    <n v="1.21639563651E-3"/>
    <n v="3.3316294001617202"/>
    <m/>
    <n v="-1"/>
    <n v="-1"/>
    <n v="-1"/>
    <n v="-1"/>
    <n v="0"/>
    <m/>
    <m/>
    <s v="North IRL B"/>
    <n v="-1"/>
    <m/>
    <m/>
    <n v="580"/>
    <x v="1"/>
    <m/>
    <x v="0"/>
    <n v="132.71029999999999"/>
    <n v="10.631120470219599"/>
    <n v="3.49408990441693"/>
    <n v="2.7020514000000002E-3"/>
  </r>
  <r>
    <n v="550000"/>
    <n v="900000"/>
    <n v="900000"/>
    <x v="1"/>
    <x v="1"/>
    <s v="IR8-11"/>
    <s v="62-304.520 (6), F.A.C."/>
    <n v="0.36"/>
    <n v="0.48"/>
    <s v="Town of Indialantic"/>
    <n v="6.33537307924E-3"/>
    <n v="3858.6945968555501"/>
    <n v="9.5865176954735407"/>
    <n v="1.4088299466987499"/>
    <n v="6.0734166131590002E-2"/>
    <n v="8.9254633175399993E-3"/>
    <n v="24.446269869939002"/>
    <n v="1210"/>
    <s v="Fixed Single Family Units"/>
    <n v="1210"/>
    <s v="Town of Indialantic              Brevard County"/>
    <s v="Town of Indialantic"/>
    <m/>
    <m/>
    <m/>
    <n v="0"/>
    <n v="1"/>
    <n v="6.0734166131590002E-2"/>
    <n v="8.9254633175399993E-3"/>
    <n v="24.4462698699406"/>
    <m/>
    <n v="-1"/>
    <n v="-1"/>
    <n v="-1"/>
    <n v="-1"/>
    <n v="0"/>
    <m/>
    <m/>
    <s v="North IRL B"/>
    <n v="-1"/>
    <m/>
    <m/>
    <n v="580"/>
    <x v="1"/>
    <m/>
    <x v="0"/>
    <n v="132.71029999999999"/>
    <n v="28.883694486227899"/>
    <n v="25.638345234036201"/>
    <n v="1.98266585E-2"/>
  </r>
  <r>
    <n v="550000"/>
    <n v="900000"/>
    <n v="900000"/>
    <x v="1"/>
    <x v="1"/>
    <s v="IR8-11"/>
    <s v="62-304.520 (6), F.A.C."/>
    <n v="0.36"/>
    <n v="0.48"/>
    <s v="Town of Indialantic"/>
    <n v="0.14037463021977001"/>
    <n v="3858.6945968555501"/>
    <n v="9.5865176954735407"/>
    <n v="1.4088299466987499"/>
    <n v="1.3457038765974101"/>
    <n v="0.19776398281037999"/>
    <n v="541.66282716463797"/>
    <n v="1210"/>
    <s v="Fixed Single Family Units"/>
    <n v="1210"/>
    <s v="Town of Indialantic              Brevard County"/>
    <s v="Town of Indialantic"/>
    <m/>
    <m/>
    <m/>
    <n v="0"/>
    <n v="1"/>
    <n v="1.3457038765974101"/>
    <n v="0.19776398281037999"/>
    <n v="541.66282716463797"/>
    <m/>
    <n v="-1"/>
    <n v="-1"/>
    <n v="-1"/>
    <n v="-1"/>
    <n v="0"/>
    <m/>
    <m/>
    <s v="North IRL B"/>
    <n v="-1"/>
    <m/>
    <m/>
    <n v="580"/>
    <x v="1"/>
    <m/>
    <x v="0"/>
    <n v="132.71029999999999"/>
    <n v="96.268814112768396"/>
    <n v="568.07597384691803"/>
    <n v="0.43930480710000003"/>
  </r>
  <r>
    <n v="550000"/>
    <n v="900000"/>
    <n v="900000"/>
    <x v="1"/>
    <x v="1"/>
    <s v="IR8-11"/>
    <s v="62-304.520 (6), F.A.C."/>
    <n v="0.36"/>
    <n v="0.48"/>
    <s v="Town of Indialantic"/>
    <n v="5.2014037443899999E-2"/>
    <n v="3858.6945968555501"/>
    <n v="9.5865176954735407"/>
    <n v="1.4088299466987499"/>
    <n v="0.49863349036900001"/>
    <n v="7.3278933599680005E-2"/>
    <n v="200.706285245434"/>
    <n v="1210"/>
    <s v="Fixed Single Family Units"/>
    <n v="1210"/>
    <s v="Town of Indialantic              Brevard County"/>
    <s v="Town of Indialantic"/>
    <m/>
    <m/>
    <m/>
    <n v="0"/>
    <n v="1"/>
    <n v="0.49863349036900001"/>
    <n v="7.3278933599680005E-2"/>
    <n v="200.706285245435"/>
    <m/>
    <n v="-1"/>
    <n v="-1"/>
    <n v="-1"/>
    <n v="-1"/>
    <n v="0"/>
    <m/>
    <m/>
    <s v="North IRL B"/>
    <n v="-1"/>
    <m/>
    <m/>
    <n v="580"/>
    <x v="1"/>
    <m/>
    <x v="0"/>
    <n v="132.71029999999999"/>
    <n v="62.032500398412303"/>
    <n v="210.49334148481699"/>
    <n v="0.16277882020000001"/>
  </r>
  <r>
    <n v="550000"/>
    <n v="900000"/>
    <n v="900000"/>
    <x v="1"/>
    <x v="1"/>
    <s v="IR8-11"/>
    <s v="62-304.520 (6), F.A.C."/>
    <n v="0.36"/>
    <n v="0.48"/>
    <s v="Town of Indialantic"/>
    <n v="0.16389056128759"/>
    <n v="3858.6945968555501"/>
    <n v="9.5865176954735407"/>
    <n v="1.4088299466987499"/>
    <n v="1.57113976590463"/>
    <n v="0.23089393072323"/>
    <n v="632.40362331607002"/>
    <n v="1210"/>
    <s v="Fixed Single Family Units"/>
    <n v="1210"/>
    <s v="Town of Indialantic              Brevard County"/>
    <s v="Town of Indialantic"/>
    <m/>
    <m/>
    <m/>
    <n v="0"/>
    <n v="1"/>
    <n v="1.57113976590463"/>
    <n v="0.23089393072323"/>
    <n v="632.40362331607002"/>
    <m/>
    <n v="-1"/>
    <n v="-1"/>
    <n v="-1"/>
    <n v="-1"/>
    <n v="0"/>
    <m/>
    <m/>
    <s v="North IRL B"/>
    <n v="-1"/>
    <m/>
    <m/>
    <n v="580"/>
    <x v="1"/>
    <m/>
    <x v="0"/>
    <n v="132.71029999999999"/>
    <n v="104.996351338392"/>
    <n v="663.24157051744805"/>
    <n v="0.5128983157"/>
  </r>
  <r>
    <n v="550000"/>
    <n v="900000"/>
    <n v="900000"/>
    <x v="1"/>
    <x v="1"/>
    <s v="IR8-11"/>
    <s v="62-304.520 (6), F.A.C."/>
    <n v="0.36"/>
    <n v="0.48"/>
    <s v="Town of Indialantic"/>
    <n v="0.24841347828148999"/>
    <n v="3858.6945968555501"/>
    <n v="9.5865176954735407"/>
    <n v="1.4088299466987499"/>
    <n v="2.3814202053396598"/>
    <n v="0.34997234736656002"/>
    <n v="958.55174643089094"/>
    <n v="1210"/>
    <s v="Fixed Single Family Units"/>
    <n v="1210"/>
    <s v="Town of Indialantic              Brevard County"/>
    <s v="Town of Indialantic"/>
    <m/>
    <m/>
    <m/>
    <n v="0"/>
    <n v="1"/>
    <n v="2.3814202053396598"/>
    <n v="0.34997234736656002"/>
    <n v="958.55174643089094"/>
    <m/>
    <n v="-1"/>
    <n v="-1"/>
    <n v="-1"/>
    <n v="-1"/>
    <n v="0"/>
    <m/>
    <m/>
    <s v="North IRL B"/>
    <n v="-1"/>
    <m/>
    <m/>
    <n v="580"/>
    <x v="1"/>
    <m/>
    <x v="0"/>
    <n v="132.71029999999999"/>
    <n v="125.84388537812799"/>
    <n v="1005.29367999418"/>
    <n v="0.77741423070000004"/>
  </r>
  <r>
    <n v="550000"/>
    <n v="900000"/>
    <n v="900000"/>
    <x v="1"/>
    <x v="1"/>
    <s v="IR8-11"/>
    <s v="62-304.520 (6), F.A.C."/>
    <n v="0.36"/>
    <n v="0.48"/>
    <s v="Town of Indialantic"/>
    <n v="5.87196502924E-3"/>
    <n v="3858.6945968555501"/>
    <n v="9.5865176954735407"/>
    <n v="1.4088299466987499"/>
    <n v="5.6291696660050003E-2"/>
    <n v="8.2726001791600008E-3"/>
    <n v="22.6581197312724"/>
    <n v="1210"/>
    <s v="Fixed Single Family Units"/>
    <n v="1210"/>
    <s v="Town of Indialantic              Brevard County"/>
    <s v="Town of Indialantic"/>
    <m/>
    <m/>
    <m/>
    <n v="0"/>
    <n v="1"/>
    <n v="5.6291696660050003E-2"/>
    <n v="8.2726001791600008E-3"/>
    <n v="22.658119731271199"/>
    <m/>
    <n v="-1"/>
    <n v="-1"/>
    <n v="-1"/>
    <n v="-1"/>
    <n v="0"/>
    <m/>
    <m/>
    <s v="North IRL B"/>
    <n v="-1"/>
    <m/>
    <m/>
    <n v="580"/>
    <x v="1"/>
    <m/>
    <x v="0"/>
    <n v="132.71029999999999"/>
    <n v="28.667188365735399"/>
    <n v="23.762999390707101"/>
    <n v="1.8376415E-2"/>
  </r>
  <r>
    <n v="550000"/>
    <n v="900000"/>
    <n v="900000"/>
    <x v="1"/>
    <x v="1"/>
    <s v="IR8-11"/>
    <s v="62-304.520 (6), F.A.C."/>
    <n v="0.36"/>
    <n v="0.48"/>
    <s v="Town of Indialantic"/>
    <n v="0.34102557286211999"/>
    <n v="3864.4938441255699"/>
    <n v="10.203361759209301"/>
    <n v="1.6981570225317599"/>
    <n v="3.4796072890538698"/>
    <n v="0.57911497141873003"/>
    <n v="1317.8912270150799"/>
    <n v="1200"/>
    <s v="Residential, Medium Density-Two-five dwellingunits per acre"/>
    <n v="1200"/>
    <s v="Town of Indialantic              Brevard County"/>
    <s v="Town of Indialantic"/>
    <m/>
    <m/>
    <m/>
    <n v="0"/>
    <n v="1"/>
    <n v="3.4796072890538698"/>
    <n v="0.57911497141873003"/>
    <n v="1317.8912270150799"/>
    <m/>
    <n v="-1"/>
    <n v="-1"/>
    <n v="-1"/>
    <n v="-1"/>
    <n v="0"/>
    <m/>
    <m/>
    <s v="North IRL B"/>
    <n v="-1"/>
    <m/>
    <m/>
    <n v="580"/>
    <x v="1"/>
    <m/>
    <x v="0"/>
    <n v="132.71029999999999"/>
    <n v="222.31390836344099"/>
    <n v="1380.0815297397201"/>
    <n v="1.0688493324999999"/>
  </r>
  <r>
    <n v="550000"/>
    <n v="900000"/>
    <n v="900000"/>
    <x v="1"/>
    <x v="1"/>
    <s v="IR8-11"/>
    <s v="62-304.520 (6), F.A.C."/>
    <n v="0.36"/>
    <n v="0.48"/>
    <s v="Town of Indialantic"/>
    <n v="3.8970867677299999E-3"/>
    <n v="3864.4938441255699"/>
    <n v="10.203361759209301"/>
    <n v="1.6981570225317599"/>
    <n v="3.976338609821E-2"/>
    <n v="6.6178652620399996E-3"/>
    <n v="15.0602678239312"/>
    <n v="1430"/>
    <s v="Professional Services"/>
    <n v="1430"/>
    <s v="Town of Indialantic              Brevard County"/>
    <s v="Town of Indialantic"/>
    <m/>
    <m/>
    <m/>
    <n v="0"/>
    <n v="1"/>
    <n v="3.976338609821E-2"/>
    <n v="6.6178652620399996E-3"/>
    <n v="15.0602678239296"/>
    <m/>
    <n v="-1"/>
    <n v="-1"/>
    <n v="-1"/>
    <n v="-1"/>
    <n v="0"/>
    <m/>
    <m/>
    <s v="North IRL B"/>
    <n v="-1"/>
    <m/>
    <m/>
    <n v="580"/>
    <x v="1"/>
    <m/>
    <x v="0"/>
    <n v="132.71029999999999"/>
    <n v="22.358865443928099"/>
    <n v="15.770950614652699"/>
    <n v="1.2214329100000001E-2"/>
  </r>
  <r>
    <n v="550000"/>
    <n v="900000"/>
    <n v="900000"/>
    <x v="1"/>
    <x v="1"/>
    <s v="IR8-11"/>
    <s v="62-304.520 (6), F.A.C."/>
    <n v="0.36"/>
    <n v="0.48"/>
    <s v="Town of Indialantic"/>
    <n v="2.826615197685E-2"/>
    <n v="3864.4938441255699"/>
    <n v="10.203361759209301"/>
    <n v="1.6981570225317599"/>
    <n v="0.28840977416060998"/>
    <n v="4.8000364479439998E-2"/>
    <n v="109.234370311662"/>
    <n v="1210"/>
    <s v="Fixed Single Family Units"/>
    <n v="1210"/>
    <s v="Town of Indialantic              Brevard County"/>
    <s v="Town of Indialantic"/>
    <m/>
    <m/>
    <m/>
    <n v="0"/>
    <n v="1"/>
    <n v="0.28840977416060998"/>
    <n v="4.8000364479439998E-2"/>
    <n v="109.234370311662"/>
    <m/>
    <n v="-1"/>
    <n v="-1"/>
    <n v="-1"/>
    <n v="-1"/>
    <n v="0"/>
    <m/>
    <m/>
    <s v="North IRL B"/>
    <n v="-1"/>
    <m/>
    <m/>
    <n v="580"/>
    <x v="1"/>
    <m/>
    <x v="0"/>
    <n v="132.71029999999999"/>
    <n v="47.536252198533901"/>
    <n v="114.389058664058"/>
    <n v="8.8592352200000002E-2"/>
  </r>
  <r>
    <n v="550000"/>
    <n v="900000"/>
    <n v="900000"/>
    <x v="1"/>
    <x v="1"/>
    <s v="IR8-11"/>
    <s v="62-304.520 (6), F.A.C."/>
    <n v="0.36"/>
    <n v="0.48"/>
    <s v="Town of Indialantic"/>
    <n v="5.656972851869E-2"/>
    <n v="3864.4938441255699"/>
    <n v="10.203361759209301"/>
    <n v="1.6981570225317599"/>
    <n v="0.57720140469644998"/>
    <n v="9.6064281746720007E-2"/>
    <n v="218.613367624332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57720140469644998"/>
    <n v="9.6064281746720007E-2"/>
    <n v="218.613367624331"/>
    <m/>
    <n v="-1"/>
    <n v="-1"/>
    <n v="-1"/>
    <n v="-1"/>
    <n v="0"/>
    <m/>
    <m/>
    <s v="North IRL B"/>
    <n v="-1"/>
    <m/>
    <m/>
    <n v="580"/>
    <x v="1"/>
    <m/>
    <x v="0"/>
    <n v="132.71029999999999"/>
    <n v="61.833209256253703"/>
    <n v="228.92956916928401"/>
    <n v="0.17730200130000001"/>
  </r>
  <r>
    <n v="550000"/>
    <n v="900000"/>
    <n v="900000"/>
    <x v="1"/>
    <x v="1"/>
    <s v="IR8-11"/>
    <s v="62-304.520 (6), F.A.C."/>
    <n v="0.36"/>
    <n v="0.48"/>
    <s v="Town of Indialantic"/>
    <n v="0.18800491370360001"/>
    <n v="3864.4938441255699"/>
    <n v="10.203361759209301"/>
    <n v="1.6981570225317599"/>
    <n v="1.9182821470268401"/>
    <n v="0.31926186447624999"/>
    <n v="726.54383167294895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1.9182821470268401"/>
    <n v="0.31926186447624999"/>
    <n v="726.54383167294895"/>
    <m/>
    <n v="-1"/>
    <n v="-1"/>
    <n v="-1"/>
    <n v="-1"/>
    <n v="0"/>
    <m/>
    <m/>
    <s v="North IRL B"/>
    <n v="-1"/>
    <m/>
    <m/>
    <n v="580"/>
    <x v="1"/>
    <m/>
    <x v="0"/>
    <n v="132.71029999999999"/>
    <n v="113.032477228215"/>
    <n v="760.82889246419995"/>
    <n v="0.58924884970000002"/>
  </r>
  <r>
    <n v="550000"/>
    <n v="900000"/>
    <n v="900000"/>
    <x v="1"/>
    <x v="1"/>
    <s v="IR8-11"/>
    <s v="62-304.520 (6), F.A.C."/>
    <n v="0.36"/>
    <n v="0.48"/>
    <s v="Town of Indialantic"/>
    <n v="0.11055736492226"/>
    <n v="3855.3464395690798"/>
    <n v="9.57859158916939"/>
    <n v="1.40767849505342"/>
    <n v="1.0589838457651199"/>
    <n v="0.15562922507084001"/>
    <n v="426.23694322119002"/>
    <n v="1200"/>
    <s v="Residential, Medium Density-Two-five dwellingunits per acre"/>
    <n v="1200"/>
    <s v="Town of Indialantic              Brevard County"/>
    <s v="Town of Indialantic"/>
    <m/>
    <m/>
    <m/>
    <n v="0"/>
    <n v="1"/>
    <n v="1.0589838457651199"/>
    <n v="0.15562922507084001"/>
    <n v="829.63483858317102"/>
    <m/>
    <n v="-1"/>
    <n v="-1"/>
    <n v="-1"/>
    <n v="-1"/>
    <n v="0"/>
    <m/>
    <m/>
    <s v="North IRL B"/>
    <n v="-1"/>
    <m/>
    <m/>
    <n v="580"/>
    <x v="1"/>
    <m/>
    <x v="0"/>
    <n v="132.71029999999999"/>
    <n v="117.918509059787"/>
    <n v="447.40978227928201"/>
    <n v="0.67285874990000005"/>
  </r>
  <r>
    <n v="550000"/>
    <n v="900000"/>
    <n v="900000"/>
    <x v="1"/>
    <x v="1"/>
    <s v="IR8-11"/>
    <s v="62-304.520 (6), F.A.C."/>
    <n v="0.36"/>
    <n v="0.48"/>
    <s v="Town of Indialantic"/>
    <n v="0.11328157024915"/>
    <n v="3861.75198628818"/>
    <n v="9.5936829193710498"/>
    <n v="1.40986826690085"/>
    <n v="1.0867874655788601"/>
    <n v="0.15971209111897999"/>
    <n v="437.46532891952597"/>
    <n v="1200"/>
    <s v="Residential, Medium Density-Two-five dwellingunits per acre"/>
    <n v="1200"/>
    <s v="Town of Indialantic              Brevard County"/>
    <s v="Town of Indialantic"/>
    <m/>
    <m/>
    <m/>
    <n v="0"/>
    <n v="1"/>
    <n v="1.0867874655788601"/>
    <n v="0.15971209111897999"/>
    <n v="437.46532891952597"/>
    <m/>
    <n v="-1"/>
    <n v="-1"/>
    <n v="-1"/>
    <n v="-1"/>
    <n v="0"/>
    <m/>
    <m/>
    <s v="North IRL B"/>
    <n v="-1"/>
    <m/>
    <m/>
    <n v="580"/>
    <x v="1"/>
    <m/>
    <x v="0"/>
    <n v="132.71029999999999"/>
    <n v="121.02493681846801"/>
    <n v="458.43425010235597"/>
    <n v="0.35479750929999998"/>
  </r>
  <r>
    <n v="550000"/>
    <n v="900000"/>
    <n v="900000"/>
    <x v="1"/>
    <x v="1"/>
    <s v="IR8-11"/>
    <s v="62-304.520 (6), F.A.C."/>
    <n v="0.36"/>
    <n v="0.48"/>
    <s v="Town of Indialantic"/>
    <n v="1.0530764593E-4"/>
    <n v="3861.75198628818"/>
    <n v="9.5936829193710498"/>
    <n v="1.40986826690085"/>
    <n v="1.0102881640299999E-3"/>
    <n v="1.4846990825000001E-4"/>
    <n v="0.40667201084151"/>
    <n v="1210"/>
    <s v="Fixed Single Family Units"/>
    <n v="1210"/>
    <s v="Town of Indialantic              Brevard County"/>
    <s v="Town of Indialantic"/>
    <m/>
    <m/>
    <m/>
    <n v="0"/>
    <n v="1"/>
    <n v="1.0102881640299999E-3"/>
    <n v="1.4846990825000001E-4"/>
    <n v="0.40667201084007998"/>
    <m/>
    <n v="-1"/>
    <n v="-1"/>
    <n v="-1"/>
    <n v="-1"/>
    <n v="0"/>
    <m/>
    <m/>
    <s v="North IRL B"/>
    <n v="-1"/>
    <m/>
    <m/>
    <n v="580"/>
    <x v="1"/>
    <m/>
    <x v="0"/>
    <n v="132.71029999999999"/>
    <n v="3.7610500290245898"/>
    <n v="0.42616492325813998"/>
    <n v="3.2982319999999999E-4"/>
  </r>
  <r>
    <n v="550000"/>
    <n v="900000"/>
    <n v="900000"/>
    <x v="1"/>
    <x v="1"/>
    <s v="IR8-11"/>
    <s v="62-304.520 (6), F.A.C."/>
    <n v="0.36"/>
    <n v="0.48"/>
    <s v="Town of Indialantic"/>
    <n v="0.38480693999792998"/>
    <n v="3861.75198628818"/>
    <n v="9.5936829193710498"/>
    <n v="1.40986826690085"/>
    <n v="3.6917157675136401"/>
    <n v="0.54252709358631002"/>
    <n v="1486.0289648744999"/>
    <n v="1210"/>
    <s v="Fixed Single Family Units"/>
    <n v="1210"/>
    <s v="Town of Indialantic              Brevard County"/>
    <s v="Town of Indialantic"/>
    <m/>
    <m/>
    <m/>
    <n v="0"/>
    <n v="1"/>
    <n v="3.6917157675136401"/>
    <n v="0.54252709358631002"/>
    <n v="1486.0289648744999"/>
    <m/>
    <n v="-1"/>
    <n v="-1"/>
    <n v="-1"/>
    <n v="-1"/>
    <n v="0"/>
    <m/>
    <m/>
    <s v="North IRL B"/>
    <n v="-1"/>
    <m/>
    <m/>
    <n v="580"/>
    <x v="1"/>
    <m/>
    <x v="0"/>
    <n v="132.71029999999999"/>
    <n v="160.53719503491999"/>
    <n v="1557.25843651474"/>
    <n v="1.2052140834"/>
  </r>
  <r>
    <n v="550000"/>
    <n v="900000"/>
    <n v="900000"/>
    <x v="1"/>
    <x v="1"/>
    <s v="IR8-11"/>
    <s v="62-304.520 (6), F.A.C."/>
    <n v="0.36"/>
    <n v="0.48"/>
    <s v="Town of Indialantic"/>
    <n v="8.2925133522000001E-4"/>
    <n v="3861.75198628818"/>
    <n v="9.5936829193710498"/>
    <n v="1.40986826690085"/>
    <n v="7.9555743705800007E-3"/>
    <n v="1.1691351428099999E-3"/>
    <n v="3.2023629909256801"/>
    <n v="1210"/>
    <s v="Fixed Single Family Units"/>
    <n v="1210"/>
    <s v="Town of Indialantic              Brevard County"/>
    <s v="Town of Indialantic"/>
    <m/>
    <m/>
    <m/>
    <n v="0"/>
    <n v="1"/>
    <n v="7.9555743705800007E-3"/>
    <n v="1.1691351428099999E-3"/>
    <n v="3.2023629909272699"/>
    <m/>
    <n v="-1"/>
    <n v="-1"/>
    <n v="-1"/>
    <n v="-1"/>
    <n v="0"/>
    <m/>
    <m/>
    <s v="North IRL B"/>
    <n v="-1"/>
    <m/>
    <m/>
    <n v="580"/>
    <x v="1"/>
    <m/>
    <x v="0"/>
    <n v="132.71029999999999"/>
    <n v="9.3358448227726907"/>
    <n v="3.35586109172859"/>
    <n v="2.5972125E-3"/>
  </r>
  <r>
    <n v="550000"/>
    <n v="900000"/>
    <n v="900000"/>
    <x v="1"/>
    <x v="1"/>
    <s v="IR8-11"/>
    <s v="62-304.520 (6), F.A.C."/>
    <n v="0.36"/>
    <n v="0.48"/>
    <s v="Town of Indialantic"/>
    <n v="0.11874038443965999"/>
    <n v="3861.75198628818"/>
    <n v="9.5936829193710498"/>
    <n v="1.40986826690085"/>
    <n v="1.1391575980383899"/>
    <n v="0.16740830002109"/>
    <n v="458.54591546250998"/>
    <n v="1210"/>
    <s v="Fixed Single Family Units"/>
    <n v="1210"/>
    <s v="Town of Indialantic              Brevard County"/>
    <s v="Town of Indialantic"/>
    <m/>
    <m/>
    <m/>
    <n v="0"/>
    <n v="1"/>
    <n v="1.1391575980383899"/>
    <n v="0.16740830002109"/>
    <n v="458.54591546250998"/>
    <m/>
    <n v="-1"/>
    <n v="-1"/>
    <n v="-1"/>
    <n v="-1"/>
    <n v="0"/>
    <m/>
    <m/>
    <s v="North IRL B"/>
    <n v="-1"/>
    <m/>
    <m/>
    <n v="580"/>
    <x v="1"/>
    <m/>
    <x v="0"/>
    <n v="132.71029999999999"/>
    <n v="107.592831582363"/>
    <n v="480.52528736791697"/>
    <n v="0.37189449749999998"/>
  </r>
  <r>
    <n v="550000"/>
    <n v="900000"/>
    <n v="900000"/>
    <x v="1"/>
    <x v="1"/>
    <s v="IR8-11"/>
    <s v="62-304.520 (6), F.A.C."/>
    <n v="0.36"/>
    <n v="0.48"/>
    <s v="Town of Indialantic"/>
    <n v="0.28350510329114997"/>
    <n v="3857.2261323955599"/>
    <n v="9.5117797937586204"/>
    <n v="1.39062823680007"/>
    <n v="2.6966381129122099"/>
    <n v="0.39425020191359"/>
    <n v="1093.54329308212"/>
    <n v="1200"/>
    <s v="Residential, Medium Density-Two-five dwellingunits per acre"/>
    <n v="1200"/>
    <s v="Town of Indialantic              Brevard County"/>
    <s v="Town of Indialantic"/>
    <m/>
    <m/>
    <m/>
    <n v="0"/>
    <n v="1"/>
    <n v="2.6966381129122099"/>
    <n v="0.39425020191359"/>
    <n v="1093.54329308212"/>
    <m/>
    <n v="-1"/>
    <n v="-1"/>
    <n v="-1"/>
    <n v="-1"/>
    <n v="0"/>
    <m/>
    <m/>
    <s v="North IRL B"/>
    <n v="-1"/>
    <m/>
    <m/>
    <n v="580"/>
    <x v="1"/>
    <m/>
    <x v="0"/>
    <n v="132.71029999999999"/>
    <n v="199.73313948603001"/>
    <n v="1147.3044480369599"/>
    <n v="0.88689642589999995"/>
  </r>
  <r>
    <n v="550000"/>
    <n v="900000"/>
    <n v="900000"/>
    <x v="1"/>
    <x v="1"/>
    <s v="IR8-11"/>
    <s v="62-304.520 (6), F.A.C."/>
    <n v="0.36"/>
    <n v="0.48"/>
    <s v="Town of Indialantic"/>
    <n v="3.2496903047799998E-3"/>
    <n v="3857.2261323955599"/>
    <n v="9.5117797937586204"/>
    <n v="1.39062823680007"/>
    <n v="3.0910338577029999E-2"/>
    <n v="4.5191110986899999E-3"/>
    <n v="12.534790365813"/>
    <n v="1210"/>
    <s v="Fixed Single Family Units"/>
    <n v="1210"/>
    <s v="Town of Indialantic              Brevard County"/>
    <s v="Town of Indialantic"/>
    <m/>
    <m/>
    <m/>
    <n v="0"/>
    <n v="1"/>
    <n v="3.0910338577029999E-2"/>
    <n v="4.5191110986899999E-3"/>
    <n v="12.5347903658138"/>
    <m/>
    <n v="-1"/>
    <n v="-1"/>
    <n v="-1"/>
    <n v="-1"/>
    <n v="0"/>
    <m/>
    <m/>
    <s v="North IRL B"/>
    <n v="-1"/>
    <m/>
    <m/>
    <n v="580"/>
    <x v="1"/>
    <m/>
    <x v="0"/>
    <n v="132.71029999999999"/>
    <n v="15.418846328412"/>
    <n v="13.151030080735"/>
    <n v="1.01660911E-2"/>
  </r>
  <r>
    <n v="550000"/>
    <n v="900000"/>
    <n v="900000"/>
    <x v="1"/>
    <x v="1"/>
    <s v="IR8-11"/>
    <s v="62-304.520 (6), F.A.C."/>
    <n v="0.36"/>
    <n v="0.48"/>
    <s v="Town of Indialantic"/>
    <n v="5.5616910469999999E-4"/>
    <n v="3857.2261323955599"/>
    <n v="9.5117797937586204"/>
    <n v="1.39062823680007"/>
    <n v="5.2901580520600001E-3"/>
    <n v="7.7342446144000002E-4"/>
    <n v="2.1452700047068798"/>
    <n v="1430"/>
    <s v="Professional Services"/>
    <n v="1430"/>
    <s v="Town of Indialantic              Brevard County"/>
    <s v="Town of Indialantic"/>
    <m/>
    <m/>
    <m/>
    <n v="0"/>
    <n v="1"/>
    <n v="5.2901580520600001E-3"/>
    <n v="7.7342446144000002E-4"/>
    <n v="2.1452700047064002"/>
    <m/>
    <n v="-1"/>
    <n v="-1"/>
    <n v="-1"/>
    <n v="-1"/>
    <n v="0"/>
    <m/>
    <m/>
    <s v="North IRL B"/>
    <n v="-1"/>
    <m/>
    <m/>
    <n v="580"/>
    <x v="1"/>
    <m/>
    <x v="0"/>
    <n v="132.71029999999999"/>
    <n v="8.5721823380622997"/>
    <n v="2.25073651332348"/>
    <n v="1.7398782999999999E-3"/>
  </r>
  <r>
    <n v="550000"/>
    <n v="900000"/>
    <n v="900000"/>
    <x v="1"/>
    <x v="1"/>
    <s v="IR8-11"/>
    <s v="62-304.520 (6), F.A.C."/>
    <n v="0.36"/>
    <n v="0.48"/>
    <s v="Town of Indialantic"/>
    <n v="4.403431349689E-2"/>
    <n v="3857.2261323955599"/>
    <n v="9.5117797937586204"/>
    <n v="1.39062823680007"/>
    <n v="0.41884469335182001"/>
    <n v="6.1235359736889997E-2"/>
    <n v="169.85030474233301"/>
    <n v="1410"/>
    <s v="Retail Sales and Services"/>
    <n v="1410"/>
    <s v="Town of Indialantic              Brevard County"/>
    <s v="Town of Indialantic"/>
    <m/>
    <m/>
    <m/>
    <n v="0"/>
    <n v="1"/>
    <n v="0.41884469335182001"/>
    <n v="6.1235359736889997E-2"/>
    <n v="169.85030474233099"/>
    <m/>
    <n v="-1"/>
    <n v="-1"/>
    <n v="-1"/>
    <n v="-1"/>
    <n v="0"/>
    <m/>
    <m/>
    <s v="North IRL B"/>
    <n v="-1"/>
    <m/>
    <m/>
    <n v="580"/>
    <x v="1"/>
    <m/>
    <x v="0"/>
    <n v="132.71029999999999"/>
    <n v="69.944254036256197"/>
    <n v="178.200544380895"/>
    <n v="0.13775369400000001"/>
  </r>
  <r>
    <n v="550000"/>
    <n v="900000"/>
    <n v="900000"/>
    <x v="1"/>
    <x v="1"/>
    <s v="IR8-11"/>
    <s v="62-304.520 (6), F.A.C."/>
    <n v="0.36"/>
    <n v="0.48"/>
    <s v="Town of Indialantic"/>
    <n v="0.16389026208789001"/>
    <n v="3857.2261323955599"/>
    <n v="9.5117797937586204"/>
    <n v="1.39062823680007"/>
    <n v="1.5588880833213901"/>
    <n v="0.22791042619598001"/>
    <n v="632.16180177056594"/>
    <n v="1210"/>
    <s v="Fixed Single Family Units"/>
    <n v="1210"/>
    <s v="Town of Indialantic              Brevard County"/>
    <s v="Town of Indialantic"/>
    <m/>
    <m/>
    <m/>
    <n v="0"/>
    <n v="1"/>
    <n v="1.5588880833213901"/>
    <n v="0.22791042619598001"/>
    <n v="632.16180177056594"/>
    <m/>
    <n v="-1"/>
    <n v="-1"/>
    <n v="-1"/>
    <n v="-1"/>
    <n v="0"/>
    <m/>
    <m/>
    <s v="North IRL B"/>
    <n v="-1"/>
    <m/>
    <m/>
    <n v="580"/>
    <x v="1"/>
    <m/>
    <x v="0"/>
    <n v="132.71029999999999"/>
    <n v="106.898845011614"/>
    <n v="663.24035969919703"/>
    <n v="0.51270219120000005"/>
  </r>
  <r>
    <n v="550000"/>
    <n v="900000"/>
    <n v="900000"/>
    <x v="1"/>
    <x v="1"/>
    <s v="IR8-11"/>
    <s v="62-304.520 (6), F.A.C."/>
    <n v="0.36"/>
    <n v="0.48"/>
    <s v="Town of Indialantic"/>
    <n v="0.12252791545152"/>
    <n v="3857.2261323955599"/>
    <n v="9.5117797937586204"/>
    <n v="1.39062823680007"/>
    <n v="1.16545855036316"/>
    <n v="0.17039077902314001"/>
    <n v="472.61787742756798"/>
    <n v="1210"/>
    <s v="Fixed Single Family Units"/>
    <n v="1210"/>
    <s v="Town of Indialantic              Brevard County"/>
    <s v="Town of Indialantic"/>
    <m/>
    <m/>
    <m/>
    <n v="0"/>
    <n v="1"/>
    <n v="1.16545855036316"/>
    <n v="0.17039077902314001"/>
    <n v="472.61787742756798"/>
    <m/>
    <n v="-1"/>
    <n v="-1"/>
    <n v="-1"/>
    <n v="-1"/>
    <n v="0"/>
    <m/>
    <m/>
    <s v="North IRL B"/>
    <n v="-1"/>
    <m/>
    <m/>
    <n v="580"/>
    <x v="1"/>
    <m/>
    <x v="0"/>
    <n v="132.71029999999999"/>
    <n v="92.285744839031196"/>
    <n v="495.85288156828"/>
    <n v="0.383307281"/>
  </r>
  <r>
    <n v="550000"/>
    <n v="900000"/>
    <n v="900000"/>
    <x v="1"/>
    <x v="1"/>
    <s v="IR8-11"/>
    <s v="62-304.520 (6), F.A.C."/>
    <n v="0.36"/>
    <n v="0.48"/>
    <s v="Town of Indialantic"/>
    <n v="5.6527502878900002E-2"/>
    <n v="3879.5913889141698"/>
    <n v="10.703178972448701"/>
    <n v="1.9153521084393199"/>
    <n v="0.60502398017849002"/>
    <n v="0.10827007182391001"/>
    <n v="219.30361340580501"/>
    <n v="1200"/>
    <s v="Residential, Medium Density-Two-five dwellingunits per acre"/>
    <n v="1200"/>
    <s v="Town of Indialantic              Brevard County"/>
    <s v="Town of Indialantic"/>
    <m/>
    <m/>
    <m/>
    <n v="0"/>
    <n v="1"/>
    <n v="0.60502398017849002"/>
    <n v="0.10827007182391001"/>
    <n v="225.675590680818"/>
    <m/>
    <n v="-1"/>
    <n v="-1"/>
    <n v="-1"/>
    <n v="-1"/>
    <n v="0"/>
    <m/>
    <m/>
    <s v="North IRL B"/>
    <n v="-1"/>
    <m/>
    <m/>
    <n v="580"/>
    <x v="1"/>
    <m/>
    <x v="0"/>
    <n v="132.71029999999999"/>
    <n v="66.577508846117098"/>
    <n v="228.75868806771601"/>
    <n v="0.18302967610000001"/>
  </r>
  <r>
    <n v="550000"/>
    <n v="900000"/>
    <n v="900000"/>
    <x v="1"/>
    <x v="1"/>
    <s v="IR8-11"/>
    <s v="62-304.520 (6), F.A.C."/>
    <n v="0.36"/>
    <n v="0.48"/>
    <s v="Town of Indialantic"/>
    <n v="2.1229824627900002E-3"/>
    <n v="3879.5913889141698"/>
    <n v="10.703178972448701"/>
    <n v="1.9153521084393199"/>
    <n v="2.2722661254680001E-2"/>
    <n v="4.0662589362900001E-3"/>
    <n v="8.2363044814830406"/>
    <n v="1210"/>
    <s v="Fixed Single Family Units"/>
    <n v="1210"/>
    <s v="Town of Indialantic              Brevard County"/>
    <s v="Town of Indialantic"/>
    <m/>
    <m/>
    <m/>
    <n v="0"/>
    <n v="1"/>
    <n v="2.2722661254680001E-2"/>
    <n v="4.0662589362900001E-3"/>
    <n v="8.2363044814811399"/>
    <m/>
    <n v="-1"/>
    <n v="-1"/>
    <n v="-1"/>
    <n v="-1"/>
    <n v="0"/>
    <m/>
    <m/>
    <s v="North IRL B"/>
    <n v="-1"/>
    <m/>
    <m/>
    <n v="580"/>
    <x v="1"/>
    <m/>
    <x v="0"/>
    <n v="132.71029999999999"/>
    <n v="16.432813661627499"/>
    <n v="8.5914052142106101"/>
    <n v="6.6798901000000004E-3"/>
  </r>
  <r>
    <n v="550000"/>
    <n v="900000"/>
    <n v="900000"/>
    <x v="1"/>
    <x v="1"/>
    <s v="IR8-11"/>
    <s v="62-304.520 (6), F.A.C."/>
    <n v="0.36"/>
    <n v="0.48"/>
    <s v="Town of Indialantic"/>
    <n v="3.6637025111999999E-4"/>
    <n v="3879.5913889141698"/>
    <n v="10.703178972448701"/>
    <n v="1.9153521084393199"/>
    <n v="3.9213263679700001E-3"/>
    <n v="7.0172803295999995E-4"/>
    <n v="1.4213668714188701"/>
    <n v="1410"/>
    <s v="Retail Sales and Services"/>
    <n v="1410"/>
    <s v="Town of Indialantic              Brevard County"/>
    <s v="Town of Indialantic"/>
    <m/>
    <m/>
    <m/>
    <n v="0"/>
    <n v="1"/>
    <n v="3.9213263679700001E-3"/>
    <n v="7.0172803295999995E-4"/>
    <n v="16.589822241901"/>
    <m/>
    <n v="-1"/>
    <n v="-1"/>
    <n v="-1"/>
    <n v="-1"/>
    <n v="0"/>
    <m/>
    <m/>
    <s v="North IRL B"/>
    <n v="-1"/>
    <m/>
    <m/>
    <n v="580"/>
    <x v="1"/>
    <m/>
    <x v="0"/>
    <n v="132.71029999999999"/>
    <n v="26.547120479914199"/>
    <n v="1.4826478037433299"/>
    <n v="1.34548437E-2"/>
  </r>
  <r>
    <n v="550000"/>
    <n v="900000"/>
    <n v="900000"/>
    <x v="1"/>
    <x v="1"/>
    <s v="IR8-11"/>
    <s v="62-304.520 (6), F.A.C."/>
    <n v="0.36"/>
    <n v="0.48"/>
    <s v="Town of Indialantic"/>
    <n v="0.13962756770238999"/>
    <n v="3879.5913889141698"/>
    <n v="10.703178972448701"/>
    <n v="1.9153521084393199"/>
    <n v="1.4944588466064701"/>
    <n v="0.26743595619504001"/>
    <n v="541.69790931325304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1.4944588466064701"/>
    <n v="0.26743595619504001"/>
    <n v="546.99724026273805"/>
    <m/>
    <n v="-1"/>
    <n v="-1"/>
    <n v="-1"/>
    <n v="-1"/>
    <n v="0"/>
    <m/>
    <m/>
    <s v="North IRL B"/>
    <n v="-1"/>
    <m/>
    <m/>
    <n v="580"/>
    <x v="1"/>
    <m/>
    <x v="0"/>
    <n v="132.71029999999999"/>
    <n v="108.96695571721"/>
    <n v="565.05271910053898"/>
    <n v="0.44363117619999998"/>
  </r>
  <r>
    <n v="550000"/>
    <n v="900000"/>
    <n v="900000"/>
    <x v="1"/>
    <x v="1"/>
    <s v="IR8-11"/>
    <s v="62-304.520 (6), F.A.C."/>
    <n v="0.36"/>
    <n v="0.48"/>
    <s v="Town of Indialantic"/>
    <n v="0.11943454592053999"/>
    <n v="3857.838410155"/>
    <n v="9.64389438563631"/>
    <n v="1.4373792507110701"/>
    <n v="1.1518141468541201"/>
    <n v="0.17167273812427999"/>
    <n v="460.75917875168398"/>
    <n v="1200"/>
    <s v="Residential, Medium Density-Two-five dwellingunits per acre"/>
    <n v="1200"/>
    <s v="Town of Indialantic              Brevard County"/>
    <s v="Town of Indialantic"/>
    <m/>
    <m/>
    <m/>
    <n v="0"/>
    <n v="1"/>
    <n v="1.1518141468541201"/>
    <n v="0.17167273812427999"/>
    <n v="460.75917875168398"/>
    <m/>
    <n v="-1"/>
    <n v="-1"/>
    <n v="-1"/>
    <n v="-1"/>
    <n v="0"/>
    <m/>
    <m/>
    <s v="North IRL B"/>
    <n v="-1"/>
    <m/>
    <m/>
    <n v="580"/>
    <x v="1"/>
    <m/>
    <x v="0"/>
    <n v="132.71029999999999"/>
    <n v="122.25662916888599"/>
    <n v="483.33445921496701"/>
    <n v="0.37368952049999998"/>
  </r>
  <r>
    <n v="550000"/>
    <n v="900000"/>
    <n v="900000"/>
    <x v="1"/>
    <x v="1"/>
    <s v="IR8-11"/>
    <s v="62-304.520 (6), F.A.C."/>
    <n v="0.36"/>
    <n v="0.48"/>
    <s v="Town of Indialantic"/>
    <n v="2.4556795778260001E-2"/>
    <n v="3857.838410155"/>
    <n v="9.64389438563631"/>
    <n v="1.4373792507110701"/>
    <n v="0.23682314493519999"/>
    <n v="3.529742871562E-2"/>
    <n v="94.736149983715194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23682314493519999"/>
    <n v="3.529742871562E-2"/>
    <n v="94.736149983714398"/>
    <m/>
    <n v="-1"/>
    <n v="-1"/>
    <n v="-1"/>
    <n v="-1"/>
    <n v="0"/>
    <m/>
    <m/>
    <s v="North IRL B"/>
    <n v="-1"/>
    <m/>
    <m/>
    <n v="580"/>
    <x v="1"/>
    <m/>
    <x v="0"/>
    <n v="132.71029999999999"/>
    <n v="58.369515145402801"/>
    <n v="99.377826708828096"/>
    <n v="7.6833860500000004E-2"/>
  </r>
  <r>
    <n v="550000"/>
    <n v="900000"/>
    <n v="900000"/>
    <x v="1"/>
    <x v="1"/>
    <s v="IR8-11"/>
    <s v="62-304.520 (6), F.A.C."/>
    <n v="0.36"/>
    <n v="0.48"/>
    <s v="Town of Indialantic"/>
    <n v="6.0786771197449997E-2"/>
    <n v="3857.838410155"/>
    <n v="9.64389438563631"/>
    <n v="1.4373792507110701"/>
    <n v="0.58622120147207002"/>
    <n v="8.7373643636940002E-2"/>
    <n v="234.50554075483799"/>
    <n v="1210"/>
    <s v="Fixed Single Family Units"/>
    <n v="1210"/>
    <s v="Town of Indialantic              Brevard County"/>
    <s v="Town of Indialantic"/>
    <m/>
    <m/>
    <m/>
    <n v="0"/>
    <n v="1"/>
    <n v="0.58622120147207002"/>
    <n v="8.7373643636940002E-2"/>
    <n v="234.505540754837"/>
    <m/>
    <n v="-1"/>
    <n v="-1"/>
    <n v="-1"/>
    <n v="-1"/>
    <n v="0"/>
    <m/>
    <m/>
    <s v="North IRL B"/>
    <n v="-1"/>
    <m/>
    <m/>
    <n v="580"/>
    <x v="1"/>
    <m/>
    <x v="0"/>
    <n v="132.71029999999999"/>
    <n v="78.242260708505597"/>
    <n v="245.995335417371"/>
    <n v="0.19019103060000001"/>
  </r>
  <r>
    <n v="550000"/>
    <n v="900000"/>
    <n v="900000"/>
    <x v="1"/>
    <x v="1"/>
    <s v="IR8-11"/>
    <s v="62-304.520 (6), F.A.C."/>
    <n v="0.36"/>
    <n v="0.48"/>
    <s v="Town of Indialantic"/>
    <n v="0.22930052417065999"/>
    <n v="3857.838410155"/>
    <n v="9.64389438563631"/>
    <n v="1.4373792507110701"/>
    <n v="2.21135003767295"/>
    <n v="0.32959181562008"/>
    <n v="884.60436961427104"/>
    <n v="1210"/>
    <s v="Fixed Single Family Units"/>
    <n v="1210"/>
    <s v="Town of Indialantic              Brevard County"/>
    <s v="Town of Indialantic"/>
    <m/>
    <m/>
    <m/>
    <n v="0"/>
    <n v="1"/>
    <n v="2.21135003767295"/>
    <n v="0.32959181562008"/>
    <n v="884.60436961427104"/>
    <m/>
    <n v="-1"/>
    <n v="-1"/>
    <n v="-1"/>
    <n v="-1"/>
    <n v="0"/>
    <m/>
    <m/>
    <s v="North IRL B"/>
    <n v="-1"/>
    <m/>
    <m/>
    <n v="580"/>
    <x v="1"/>
    <m/>
    <x v="0"/>
    <n v="132.71029999999999"/>
    <n v="121.696189890209"/>
    <n v="927.94629889974397"/>
    <n v="0.71744068910000003"/>
  </r>
  <r>
    <n v="550000"/>
    <n v="900000"/>
    <n v="900000"/>
    <x v="1"/>
    <x v="1"/>
    <s v="IR8-11"/>
    <s v="62-304.520 (6), F.A.C."/>
    <n v="0.36"/>
    <n v="0.48"/>
    <s v="Town of Indialantic"/>
    <n v="0.11117702019375"/>
    <n v="3857.838410155"/>
    <n v="9.64389438563631"/>
    <n v="1.4373792507110701"/>
    <n v="1.07217944085834"/>
    <n v="0.15980354198239"/>
    <n v="428.902978830054"/>
    <n v="1210"/>
    <s v="Fixed Single Family Units"/>
    <n v="1210"/>
    <s v="Town of Indialantic              Brevard County"/>
    <s v="Town of Indialantic"/>
    <m/>
    <m/>
    <m/>
    <n v="0"/>
    <n v="1"/>
    <n v="1.07217944085834"/>
    <n v="0.15980354198239"/>
    <n v="428.902978830054"/>
    <m/>
    <n v="-1"/>
    <n v="-1"/>
    <n v="-1"/>
    <n v="-1"/>
    <n v="0"/>
    <m/>
    <m/>
    <s v="North IRL B"/>
    <n v="-1"/>
    <m/>
    <m/>
    <n v="580"/>
    <x v="1"/>
    <m/>
    <x v="0"/>
    <n v="132.71029999999999"/>
    <n v="92.487974510145094"/>
    <n v="449.91743819439802"/>
    <n v="0.34785318640000001"/>
  </r>
  <r>
    <n v="550000"/>
    <n v="900000"/>
    <n v="900000"/>
    <x v="1"/>
    <x v="1"/>
    <s v="IR8-11"/>
    <s v="62-304.520 (6), F.A.C."/>
    <n v="0.36"/>
    <n v="0.48"/>
    <s v="Town of Indialantic"/>
    <n v="7.2507796246139997E-2"/>
    <n v="3857.838410155"/>
    <n v="9.64389438563631"/>
    <n v="1.4373792507110701"/>
    <n v="0.69925752913301997"/>
    <n v="0.10422120183898"/>
    <n v="279.72336139405502"/>
    <n v="1210"/>
    <s v="Fixed Single Family Units"/>
    <n v="1210"/>
    <s v="Town of Indialantic              Brevard County"/>
    <s v="Town of Indialantic"/>
    <m/>
    <m/>
    <m/>
    <n v="0"/>
    <n v="1"/>
    <n v="0.69925752913301997"/>
    <n v="0.10422120183898"/>
    <n v="279.72336139405297"/>
    <m/>
    <n v="-1"/>
    <n v="-1"/>
    <n v="-1"/>
    <n v="-1"/>
    <n v="0"/>
    <m/>
    <m/>
    <s v="North IRL B"/>
    <n v="-1"/>
    <m/>
    <m/>
    <n v="580"/>
    <x v="1"/>
    <m/>
    <x v="0"/>
    <n v="132.71029999999999"/>
    <n v="72.911814539534802"/>
    <n v="293.42864091276402"/>
    <n v="0.2268640401"/>
  </r>
  <r>
    <n v="550000"/>
    <n v="900000"/>
    <n v="910000"/>
    <x v="1"/>
    <x v="1"/>
    <s v="IR8-11"/>
    <s v="62-304.520 (6), F.A.C."/>
    <n v="0.36"/>
    <n v="0.48"/>
    <s v="Town of Indialantic"/>
    <n v="1.22400225769E-2"/>
    <n v="3849.08674214959"/>
    <n v="9.5641461430011798"/>
    <n v="1.40559330818843"/>
    <n v="0.11706536471913"/>
    <n v="1.7204493826170002E-2"/>
    <n v="47.112908624368998"/>
    <n v="1200"/>
    <s v="Residential, Medium Density-Two-five dwellingunits per acre"/>
    <n v="1200"/>
    <s v="Town of Indialantic              Brevard County"/>
    <s v="Town of Indialantic"/>
    <m/>
    <m/>
    <m/>
    <n v="0"/>
    <n v="1"/>
    <n v="0.11706536471913"/>
    <n v="1.7204493826170002E-2"/>
    <n v="47.112908624367499"/>
    <m/>
    <n v="-1"/>
    <n v="-1"/>
    <n v="-1"/>
    <n v="-1"/>
    <n v="0"/>
    <m/>
    <m/>
    <s v="North IRL B"/>
    <n v="-1"/>
    <m/>
    <m/>
    <n v="580"/>
    <x v="1"/>
    <m/>
    <x v="0"/>
    <n v="132.71029999999999"/>
    <n v="39.945360762635502"/>
    <n v="49.5336139756592"/>
    <n v="3.8209982699999999E-2"/>
  </r>
  <r>
    <n v="550000"/>
    <n v="900000"/>
    <n v="910000"/>
    <x v="1"/>
    <x v="1"/>
    <s v="IR8-11"/>
    <s v="62-304.520 (6), F.A.C."/>
    <n v="0.36"/>
    <n v="0.48"/>
    <s v="Town of Indialantic"/>
    <n v="7.6493610475780002E-2"/>
    <n v="3849.08674214959"/>
    <n v="9.5641461430011798"/>
    <n v="1.40559330818843"/>
    <n v="0.73159606959616996"/>
    <n v="0.10751890700393001"/>
    <n v="294.430541941483"/>
    <n v="1210"/>
    <s v="Fixed Single Family Units"/>
    <n v="1210"/>
    <s v="Town of Indialantic              Brevard County"/>
    <s v="Town of Indialantic"/>
    <m/>
    <m/>
    <m/>
    <n v="0"/>
    <n v="1"/>
    <n v="0.73159606959616996"/>
    <n v="0.10751890700393001"/>
    <n v="294.43054194148198"/>
    <m/>
    <n v="-1"/>
    <n v="-1"/>
    <n v="-1"/>
    <n v="-1"/>
    <n v="0"/>
    <m/>
    <m/>
    <s v="North IRL B"/>
    <n v="-1"/>
    <m/>
    <m/>
    <n v="580"/>
    <x v="1"/>
    <m/>
    <x v="0"/>
    <n v="132.71029999999999"/>
    <n v="79.015591936959495"/>
    <n v="309.55865882647601"/>
    <n v="0.23879200480000001"/>
  </r>
  <r>
    <n v="550000"/>
    <n v="900000"/>
    <n v="910000"/>
    <x v="1"/>
    <x v="1"/>
    <s v="IR8-11"/>
    <s v="62-304.520 (6), F.A.C."/>
    <n v="0.36"/>
    <n v="0.48"/>
    <s v="Town of Indialantic"/>
    <n v="0.51214479610329999"/>
    <n v="3849.08674214959"/>
    <n v="9.5641461430011798"/>
    <n v="1.40559330818843"/>
    <n v="4.8982276763095198"/>
    <n v="0.71986729822633"/>
    <n v="1971.2897447421201"/>
    <n v="1210"/>
    <s v="Fixed Single Family Units"/>
    <n v="1210"/>
    <s v="Town of Indialantic              Brevard County"/>
    <s v="Town of Indialantic"/>
    <m/>
    <m/>
    <m/>
    <n v="0"/>
    <n v="1"/>
    <n v="4.8982276763095198"/>
    <n v="0.71986729822633"/>
    <n v="1971.2897447421201"/>
    <m/>
    <n v="-1"/>
    <n v="-1"/>
    <n v="-1"/>
    <n v="-1"/>
    <n v="0"/>
    <m/>
    <m/>
    <s v="North IRL B"/>
    <n v="-1"/>
    <m/>
    <m/>
    <n v="580"/>
    <x v="1"/>
    <m/>
    <x v="0"/>
    <n v="132.71029999999999"/>
    <n v="194.78891138753301"/>
    <n v="2072.5764573093802"/>
    <n v="1.5987751376999999"/>
  </r>
  <r>
    <n v="550000"/>
    <n v="900000"/>
    <n v="910000"/>
    <x v="1"/>
    <x v="1"/>
    <s v="IR8-11"/>
    <s v="62-304.520 (6), F.A.C."/>
    <n v="0.36"/>
    <n v="0.48"/>
    <s v="Town of Indialantic"/>
    <n v="1.6885024373839999E-2"/>
    <n v="3849.08674214959"/>
    <n v="9.5641461430011798"/>
    <n v="1.40559330818843"/>
    <n v="0.16149084073961001"/>
    <n v="2.3733477268469999E-2"/>
    <n v="64.9919234582472"/>
    <n v="1210"/>
    <s v="Fixed Single Family Units"/>
    <n v="1210"/>
    <s v="Town of Indialantic              Brevard County"/>
    <s v="Town of Indialantic"/>
    <m/>
    <m/>
    <m/>
    <n v="0"/>
    <n v="1"/>
    <n v="0.16149084073961001"/>
    <n v="2.3733477268469999E-2"/>
    <n v="64.991923458247598"/>
    <m/>
    <n v="-1"/>
    <n v="-1"/>
    <n v="-1"/>
    <n v="-1"/>
    <n v="0"/>
    <m/>
    <m/>
    <s v="North IRL B"/>
    <n v="-1"/>
    <m/>
    <m/>
    <n v="580"/>
    <x v="1"/>
    <m/>
    <x v="0"/>
    <n v="132.71029999999999"/>
    <n v="47.436065906313303"/>
    <n v="68.331269329683494"/>
    <n v="5.27104002E-2"/>
  </r>
  <r>
    <n v="550000"/>
    <n v="900000"/>
    <n v="910000"/>
    <x v="1"/>
    <x v="1"/>
    <s v="IR8-11"/>
    <s v="62-304.520 (6), F.A.C."/>
    <n v="0.36"/>
    <n v="0.48"/>
    <s v="Town of Indialantic"/>
    <n v="0.24301916141430999"/>
    <n v="3871.1081095999698"/>
    <n v="10.524669680960001"/>
    <n v="1.8429092526078199"/>
    <n v="2.5576964000295499"/>
    <n v="0.44786226113143002"/>
    <n v="940.75344653913203"/>
    <n v="1200"/>
    <s v="Residential, Medium Density-Two-five dwellingunits per acre"/>
    <n v="1200"/>
    <s v="Town of Indialantic              Brevard County"/>
    <s v="Town of Indialantic"/>
    <m/>
    <m/>
    <m/>
    <n v="0"/>
    <n v="1"/>
    <n v="2.5576964000295499"/>
    <n v="0.44786226113143002"/>
    <n v="940.75344653913203"/>
    <m/>
    <n v="-1"/>
    <n v="-1"/>
    <n v="-1"/>
    <n v="-1"/>
    <n v="0"/>
    <m/>
    <m/>
    <s v="North IRL B"/>
    <n v="-1"/>
    <m/>
    <m/>
    <n v="580"/>
    <x v="1"/>
    <m/>
    <x v="0"/>
    <n v="132.71029999999999"/>
    <n v="145.87947025455301"/>
    <n v="983.46365413577405"/>
    <n v="0.76297927539999999"/>
  </r>
  <r>
    <n v="550000"/>
    <n v="900000"/>
    <n v="910000"/>
    <x v="1"/>
    <x v="1"/>
    <s v="IR8-11"/>
    <s v="62-304.520 (6), F.A.C."/>
    <n v="0.36"/>
    <n v="0.48"/>
    <s v="Town of Indialantic"/>
    <n v="4.0925563364489999E-2"/>
    <n v="3871.1081095999698"/>
    <n v="10.524669680960001"/>
    <n v="1.8429092526078199"/>
    <n v="0.43072803591853998"/>
    <n v="7.5422099392619998E-2"/>
    <n v="158.42728023025501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43072803591853998"/>
    <n v="7.5422099392619998E-2"/>
    <n v="158.427280230257"/>
    <m/>
    <n v="-1"/>
    <n v="-1"/>
    <n v="-1"/>
    <n v="-1"/>
    <n v="0"/>
    <m/>
    <m/>
    <s v="North IRL B"/>
    <n v="-1"/>
    <m/>
    <m/>
    <n v="580"/>
    <x v="1"/>
    <m/>
    <x v="0"/>
    <n v="132.71029999999999"/>
    <n v="66.064210004181504"/>
    <n v="165.61987894195801"/>
    <n v="0.12848927839999999"/>
  </r>
  <r>
    <n v="550000"/>
    <n v="900000"/>
    <n v="910000"/>
    <x v="1"/>
    <x v="1"/>
    <s v="IR8-11"/>
    <s v="62-304.520 (6), F.A.C."/>
    <n v="0.36"/>
    <n v="0.48"/>
    <s v="Town of Indialantic"/>
    <n v="6.8106762809599999E-3"/>
    <n v="3871.1081095999698"/>
    <n v="10.524669680960001"/>
    <n v="1.8429092526078199"/>
    <n v="7.1680118161129999E-2"/>
    <n v="1.2551458334710001E-2"/>
    <n v="26.364864183115401"/>
    <n v="1410"/>
    <s v="Retail Sales and Services"/>
    <n v="1410"/>
    <s v="Town of Indialantic              Brevard County"/>
    <s v="Town of Indialantic"/>
    <m/>
    <m/>
    <m/>
    <n v="0"/>
    <n v="1"/>
    <n v="7.1680118161129999E-2"/>
    <n v="1.2551458334710001E-2"/>
    <n v="30.619988304382701"/>
    <m/>
    <n v="-1"/>
    <n v="-1"/>
    <n v="-1"/>
    <n v="-1"/>
    <n v="0"/>
    <m/>
    <m/>
    <s v="North IRL B"/>
    <n v="-1"/>
    <m/>
    <m/>
    <n v="580"/>
    <x v="1"/>
    <m/>
    <x v="0"/>
    <n v="132.71029999999999"/>
    <n v="27.195051709762101"/>
    <n v="27.561829048524601"/>
    <n v="2.4833729400000001E-2"/>
  </r>
  <r>
    <n v="550000"/>
    <n v="900000"/>
    <n v="910000"/>
    <x v="1"/>
    <x v="1"/>
    <s v="IR8-11"/>
    <s v="62-304.520 (6), F.A.C."/>
    <n v="0.36"/>
    <n v="0.48"/>
    <s v="Town of Indialantic"/>
    <n v="9.2642332374160002E-2"/>
    <n v="3871.1081095999698"/>
    <n v="10.524669680960001"/>
    <n v="1.8429092526078199"/>
    <n v="0.97502994671181997"/>
    <n v="0.17073141151551999"/>
    <n v="358.628484145897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97502994671181997"/>
    <n v="0.17073141151551999"/>
    <n v="358.62848414589598"/>
    <m/>
    <n v="-1"/>
    <n v="-1"/>
    <n v="-1"/>
    <n v="-1"/>
    <n v="0"/>
    <m/>
    <m/>
    <s v="North IRL B"/>
    <n v="-1"/>
    <m/>
    <m/>
    <n v="580"/>
    <x v="1"/>
    <m/>
    <x v="0"/>
    <n v="132.71029999999999"/>
    <n v="80.859690127343896"/>
    <n v="374.91021775451497"/>
    <n v="0.29085846240000002"/>
  </r>
  <r>
    <n v="550000"/>
    <n v="900000"/>
    <n v="910000"/>
    <x v="1"/>
    <x v="1"/>
    <s v="IR8-11"/>
    <s v="62-304.520 (6), F.A.C."/>
    <n v="0.36"/>
    <n v="0.48"/>
    <s v="Town of Indialantic"/>
    <n v="9.8079942259000005E-2"/>
    <n v="3871.1081095999698"/>
    <n v="10.524669680960001"/>
    <n v="1.8429092526078199"/>
    <n v="1.0322589946036"/>
    <n v="0.18075243308434999"/>
    <n v="379.678059867912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1.0322589946036"/>
    <n v="0.18075243308434999"/>
    <n v="379.67805986791001"/>
    <m/>
    <n v="-1"/>
    <n v="-1"/>
    <n v="-1"/>
    <n v="-1"/>
    <n v="0"/>
    <m/>
    <m/>
    <s v="North IRL B"/>
    <n v="-1"/>
    <m/>
    <m/>
    <n v="580"/>
    <x v="1"/>
    <m/>
    <x v="0"/>
    <n v="132.71029999999999"/>
    <n v="83.3700297092265"/>
    <n v="396.915444239453"/>
    <n v="0.30793029999999999"/>
  </r>
  <r>
    <n v="550000"/>
    <n v="900000"/>
    <n v="910000"/>
    <x v="1"/>
    <x v="1"/>
    <s v="IR8-11"/>
    <s v="62-304.520 (6), F.A.C."/>
    <n v="0.36"/>
    <n v="0.48"/>
    <s v="Town of Indialantic"/>
    <n v="0.13228389510854"/>
    <n v="3871.1081095999698"/>
    <n v="10.524669680960001"/>
    <n v="1.8429092526078199"/>
    <n v="1.3922443001281899"/>
    <n v="0.24378721426653999"/>
    <n v="512.08525912415996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1.3922443001281899"/>
    <n v="0.24378721426653999"/>
    <n v="512.08525912415996"/>
    <m/>
    <n v="-1"/>
    <n v="-1"/>
    <n v="-1"/>
    <n v="-1"/>
    <n v="0"/>
    <m/>
    <m/>
    <s v="North IRL B"/>
    <n v="-1"/>
    <m/>
    <m/>
    <n v="580"/>
    <x v="1"/>
    <m/>
    <x v="0"/>
    <n v="132.71029999999999"/>
    <n v="98.104566010353096"/>
    <n v="535.33393050010204"/>
    <n v="0.41531651190000002"/>
  </r>
  <r>
    <n v="550000"/>
    <n v="900000"/>
    <n v="910000"/>
    <x v="1"/>
    <x v="1"/>
    <s v="IR8-11"/>
    <s v="62-304.520 (6), F.A.C."/>
    <n v="0.36"/>
    <n v="0.48"/>
    <s v="Town of Indialantic"/>
    <n v="4.0661412962990001E-2"/>
    <n v="3853.4581381551998"/>
    <n v="9.5741736737001695"/>
    <n v="1.4070385599095001"/>
    <n v="0.38929942952571001"/>
    <n v="5.721217593933E-2"/>
    <n v="156.68705269112701"/>
    <n v="1210"/>
    <s v="Fixed Single Family Units"/>
    <n v="1210"/>
    <s v="Town of Indialantic              Brevard County"/>
    <s v="Town of Indialantic"/>
    <m/>
    <m/>
    <m/>
    <n v="0"/>
    <n v="1"/>
    <n v="0.38929942952571001"/>
    <n v="5.721217593933E-2"/>
    <n v="156.68705269112499"/>
    <m/>
    <n v="-1"/>
    <n v="-1"/>
    <n v="-1"/>
    <n v="-1"/>
    <n v="0"/>
    <m/>
    <m/>
    <s v="North IRL B"/>
    <n v="-1"/>
    <m/>
    <m/>
    <n v="580"/>
    <x v="1"/>
    <m/>
    <x v="0"/>
    <n v="132.71029999999999"/>
    <n v="52.191045111322403"/>
    <n v="164.55090019313701"/>
    <n v="0.12707790159999999"/>
  </r>
  <r>
    <n v="550000"/>
    <n v="900000"/>
    <n v="910000"/>
    <x v="1"/>
    <x v="1"/>
    <s v="IR8-11"/>
    <s v="62-304.520 (6), F.A.C."/>
    <n v="0.36"/>
    <n v="0.48"/>
    <s v="Town of Indialantic"/>
    <n v="8.3564859648040002E-2"/>
    <n v="3853.4581381551998"/>
    <n v="9.5741736737001695"/>
    <n v="1.4070385599095001"/>
    <n v="0.80006447928872004"/>
    <n v="0.11757897977822"/>
    <n v="322.01368847454103"/>
    <n v="1210"/>
    <s v="Fixed Single Family Units"/>
    <n v="1210"/>
    <s v="Town of Indialantic              Brevard County"/>
    <s v="Town of Indialantic"/>
    <m/>
    <m/>
    <m/>
    <n v="0"/>
    <n v="1"/>
    <n v="0.80006447928872004"/>
    <n v="0.11757897977822"/>
    <n v="322.01368847454"/>
    <m/>
    <n v="-1"/>
    <n v="-1"/>
    <n v="-1"/>
    <n v="-1"/>
    <n v="0"/>
    <m/>
    <m/>
    <s v="North IRL B"/>
    <n v="-1"/>
    <m/>
    <m/>
    <n v="580"/>
    <x v="1"/>
    <m/>
    <x v="0"/>
    <n v="132.71029999999999"/>
    <n v="75.912120624596596"/>
    <n v="338.17498895362797"/>
    <n v="0.26116276440000002"/>
  </r>
  <r>
    <n v="550000"/>
    <n v="900000"/>
    <n v="910000"/>
    <x v="1"/>
    <x v="1"/>
    <s v="IR8-11"/>
    <s v="62-304.520 (6), F.A.C."/>
    <n v="0.36"/>
    <n v="0.48"/>
    <s v="Town of Indialantic"/>
    <n v="0.16702877136248001"/>
    <n v="3853.4581381551998"/>
    <n v="9.5741736737001695"/>
    <n v="1.4070385599095001"/>
    <n v="1.5991624655292001"/>
    <n v="0.23501592192132001"/>
    <n v="643.63837831284002"/>
    <n v="1210"/>
    <s v="Fixed Single Family Units"/>
    <n v="1210"/>
    <s v="Town of Indialantic              Brevard County"/>
    <s v="Town of Indialantic"/>
    <m/>
    <m/>
    <m/>
    <n v="0"/>
    <n v="1"/>
    <n v="1.5991624655292001"/>
    <n v="0.23501592192132001"/>
    <n v="643.63837831284002"/>
    <m/>
    <n v="-1"/>
    <n v="-1"/>
    <n v="-1"/>
    <n v="-1"/>
    <n v="0"/>
    <m/>
    <m/>
    <s v="North IRL B"/>
    <n v="-1"/>
    <m/>
    <m/>
    <n v="580"/>
    <x v="1"/>
    <m/>
    <x v="0"/>
    <n v="132.71029999999999"/>
    <n v="107.292440498912"/>
    <n v="675.94145611386102"/>
    <n v="0.5220100392"/>
  </r>
  <r>
    <n v="550000"/>
    <n v="900000"/>
    <n v="910000"/>
    <x v="1"/>
    <x v="1"/>
    <s v="IR8-11"/>
    <s v="62-304.520 (6), F.A.C."/>
    <n v="0.36"/>
    <n v="0.48"/>
    <s v="Town of Indialantic"/>
    <n v="0.23792506256911999"/>
    <n v="3853.4581381551998"/>
    <n v="9.5741736737001695"/>
    <n v="1.4070385599095001"/>
    <n v="2.2779358703627799"/>
    <n v="0.33476973740364002"/>
    <n v="916.83426862808096"/>
    <n v="1210"/>
    <s v="Fixed Single Family Units"/>
    <n v="1210"/>
    <s v="Town of Indialantic              Brevard County"/>
    <s v="Town of Indialantic"/>
    <m/>
    <m/>
    <m/>
    <n v="0"/>
    <n v="1"/>
    <n v="2.2779358703627799"/>
    <n v="0.33476973740364002"/>
    <n v="916.83426862808096"/>
    <m/>
    <n v="-1"/>
    <n v="-1"/>
    <n v="-1"/>
    <n v="-1"/>
    <n v="0"/>
    <m/>
    <m/>
    <s v="North IRL B"/>
    <n v="-1"/>
    <m/>
    <m/>
    <n v="580"/>
    <x v="1"/>
    <m/>
    <x v="0"/>
    <n v="132.71029999999999"/>
    <n v="123.90271969468"/>
    <n v="962.84856750778499"/>
    <n v="0.74358010429999999"/>
  </r>
  <r>
    <n v="550000"/>
    <n v="900000"/>
    <n v="910000"/>
    <x v="1"/>
    <x v="1"/>
    <s v="IR8-11"/>
    <s v="62-304.520 (6), F.A.C."/>
    <n v="0.36"/>
    <n v="0.48"/>
    <s v="Town of Indialantic"/>
    <n v="3.6819070591390002E-2"/>
    <n v="3853.4581381551998"/>
    <n v="9.5741736737001695"/>
    <n v="1.4070385599095001"/>
    <n v="0.35251217634625998"/>
    <n v="5.1805852062120003E-2"/>
    <n v="141.88074720972901"/>
    <n v="1210"/>
    <s v="Fixed Single Family Units"/>
    <n v="1210"/>
    <s v="Town of Indialantic              Brevard County"/>
    <s v="Town of Indialantic"/>
    <m/>
    <m/>
    <m/>
    <n v="0"/>
    <n v="1"/>
    <n v="0.35251217634625998"/>
    <n v="5.1805852062120003E-2"/>
    <n v="141.88074720972901"/>
    <m/>
    <n v="-1"/>
    <n v="-1"/>
    <n v="-1"/>
    <n v="-1"/>
    <n v="0"/>
    <m/>
    <m/>
    <s v="North IRL B"/>
    <n v="-1"/>
    <m/>
    <m/>
    <n v="580"/>
    <x v="1"/>
    <m/>
    <x v="0"/>
    <n v="132.71029999999999"/>
    <n v="72.375691285369101"/>
    <n v="149.00149228959299"/>
    <n v="0.1150695436"/>
  </r>
  <r>
    <n v="550000"/>
    <n v="900000"/>
    <n v="910000"/>
    <x v="1"/>
    <x v="1"/>
    <s v="IR8-11"/>
    <s v="62-304.520 (6), F.A.C."/>
    <n v="0.36"/>
    <n v="0.48"/>
    <s v="Town of Indialantic"/>
    <n v="5.1764276579900001E-2"/>
    <n v="3853.4581381551998"/>
    <n v="9.5741736737001695"/>
    <n v="1.4070385599095001"/>
    <n v="0.49560017406940998"/>
    <n v="7.2834333173739996E-2"/>
    <n v="199.471472852532"/>
    <n v="1210"/>
    <s v="Fixed Single Family Units"/>
    <n v="1210"/>
    <s v="Town of Indialantic              Brevard County"/>
    <s v="Town of Indialantic"/>
    <m/>
    <m/>
    <m/>
    <n v="0"/>
    <n v="1"/>
    <n v="0.49560017406940998"/>
    <n v="7.2834333173739996E-2"/>
    <n v="199.471472852532"/>
    <m/>
    <n v="-1"/>
    <n v="-1"/>
    <n v="-1"/>
    <n v="-1"/>
    <n v="0"/>
    <m/>
    <m/>
    <s v="North IRL B"/>
    <n v="-1"/>
    <m/>
    <m/>
    <n v="580"/>
    <x v="1"/>
    <m/>
    <x v="0"/>
    <n v="132.71029999999999"/>
    <n v="72.425657758549505"/>
    <n v="209.482595128258"/>
    <n v="0.1617773502"/>
  </r>
  <r>
    <n v="550000"/>
    <n v="910000"/>
    <n v="910000"/>
    <x v="1"/>
    <x v="1"/>
    <s v="IR8-11"/>
    <s v="62-304.520 (6), F.A.C."/>
    <n v="0.36"/>
    <n v="0.48"/>
    <s v="Town of Indialantic"/>
    <n v="0.19315012579511001"/>
    <n v="3903.4058798378901"/>
    <n v="11.808178734824899"/>
    <n v="1.5648286213312601"/>
    <n v="2.2807512080426702"/>
    <n v="0.30224684505792998"/>
    <n v="753.94333672008804"/>
    <n v="1400"/>
    <s v="Commercial and Services"/>
    <n v="1400"/>
    <s v="Town of Indialantic              Brevard County"/>
    <s v="Town of Indialantic"/>
    <m/>
    <m/>
    <m/>
    <n v="0"/>
    <n v="1"/>
    <n v="2.2807512080426702"/>
    <n v="0.30224684505792998"/>
    <n v="753.94333672008804"/>
    <m/>
    <n v="-1"/>
    <n v="-1"/>
    <n v="-1"/>
    <n v="-1"/>
    <n v="0"/>
    <m/>
    <m/>
    <s v="North IRL B"/>
    <n v="-1"/>
    <m/>
    <m/>
    <n v="580"/>
    <x v="1"/>
    <m/>
    <x v="0"/>
    <n v="132.71029999999999"/>
    <n v="217.055590754625"/>
    <n v="781.65082706133705"/>
    <n v="0.61147067050000004"/>
  </r>
  <r>
    <n v="550000"/>
    <n v="910000"/>
    <n v="910000"/>
    <x v="1"/>
    <x v="1"/>
    <s v="IR8-11"/>
    <s v="62-304.520 (6), F.A.C."/>
    <n v="0.36"/>
    <n v="0.48"/>
    <s v="Town of Indialantic"/>
    <n v="2.312446548644E-2"/>
    <n v="3903.4058798378901"/>
    <n v="11.808178734824899"/>
    <n v="1.5648286213312601"/>
    <n v="0.27305782161119002"/>
    <n v="3.6185825446170002E-2"/>
    <n v="90.2641745478861"/>
    <n v="1200"/>
    <s v="Residential, Medium Density-Two-five dwellingunits per acre"/>
    <n v="1200"/>
    <s v="Town of Indialantic              Brevard County"/>
    <s v="Town of Indialantic"/>
    <m/>
    <m/>
    <m/>
    <n v="0"/>
    <n v="1"/>
    <n v="0.27305782161119002"/>
    <n v="3.6185825446170002E-2"/>
    <n v="90.264174547885304"/>
    <m/>
    <n v="-1"/>
    <n v="-1"/>
    <n v="-1"/>
    <n v="-1"/>
    <n v="0"/>
    <m/>
    <m/>
    <s v="North IRL B"/>
    <n v="-1"/>
    <m/>
    <m/>
    <n v="580"/>
    <x v="1"/>
    <m/>
    <x v="0"/>
    <n v="132.71029999999999"/>
    <n v="64.207070821918506"/>
    <n v="93.581391668373996"/>
    <n v="7.3206954199999993E-2"/>
  </r>
  <r>
    <n v="550000"/>
    <n v="910000"/>
    <n v="910000"/>
    <x v="1"/>
    <x v="1"/>
    <s v="IR8-11"/>
    <s v="62-304.520 (6), F.A.C."/>
    <n v="0.36"/>
    <n v="0.48"/>
    <s v="Town of Indialantic"/>
    <n v="3.077640029697E-2"/>
    <n v="3903.4058798378901"/>
    <n v="11.808178734824899"/>
    <n v="1.5648286213312601"/>
    <n v="0.36341323552122001"/>
    <n v="4.8159792046249997E-2"/>
    <n v="120.13278187946401"/>
    <n v="1410"/>
    <s v="Retail Sales and Services"/>
    <n v="1410"/>
    <s v="Town of Indialantic              Brevard County"/>
    <s v="Town of Indialantic"/>
    <m/>
    <m/>
    <m/>
    <n v="0"/>
    <n v="1"/>
    <n v="0.36341323552122001"/>
    <n v="4.8159792046249997E-2"/>
    <n v="120.132781879465"/>
    <m/>
    <n v="-1"/>
    <n v="-1"/>
    <n v="-1"/>
    <n v="-1"/>
    <n v="0"/>
    <m/>
    <m/>
    <s v="North IRL B"/>
    <n v="-1"/>
    <m/>
    <m/>
    <n v="580"/>
    <x v="1"/>
    <m/>
    <x v="0"/>
    <n v="132.71029999999999"/>
    <n v="45.742648540831397"/>
    <n v="124.547673200175"/>
    <n v="9.7431291099999998E-2"/>
  </r>
  <r>
    <n v="550000"/>
    <n v="910000"/>
    <n v="910000"/>
    <x v="1"/>
    <x v="1"/>
    <s v="IR8-11"/>
    <s v="62-304.520 (6), F.A.C."/>
    <n v="0.36"/>
    <n v="0.48"/>
    <s v="Town of Indialantic"/>
    <n v="0.11654313902672001"/>
    <n v="3903.4058798378901"/>
    <n v="11.808178734824899"/>
    <n v="1.5648286213312601"/>
    <n v="1.3761622159450899"/>
    <n v="0.18237003956879999"/>
    <n v="454.91517413167099"/>
    <n v="1430"/>
    <s v="Professional Services"/>
    <n v="1430"/>
    <s v="Town of Indialantic              Brevard County"/>
    <s v="Town of Indialantic"/>
    <m/>
    <m/>
    <m/>
    <n v="0"/>
    <n v="1"/>
    <n v="1.3761622159450899"/>
    <n v="0.18237003956879999"/>
    <n v="454.91517413167099"/>
    <m/>
    <n v="-1"/>
    <n v="-1"/>
    <n v="-1"/>
    <n v="-1"/>
    <n v="0"/>
    <m/>
    <m/>
    <s v="North IRL B"/>
    <n v="-1"/>
    <m/>
    <m/>
    <n v="580"/>
    <x v="1"/>
    <m/>
    <x v="0"/>
    <n v="132.71029999999999"/>
    <n v="90.308925366880501"/>
    <n v="471.63335065694503"/>
    <n v="0.36894985740000003"/>
  </r>
  <r>
    <n v="550000"/>
    <n v="910000"/>
    <n v="910000"/>
    <x v="1"/>
    <x v="1"/>
    <s v="IR8-11"/>
    <s v="62-304.520 (6), F.A.C."/>
    <n v="0.36"/>
    <n v="0.48"/>
    <s v="Town of Indialantic"/>
    <n v="0.22324468489501001"/>
    <n v="3903.4058798378901"/>
    <n v="11.808178734824899"/>
    <n v="1.5648286213312601"/>
    <n v="2.6361131408400298"/>
    <n v="0.34933967248379999"/>
    <n v="871.41461566176304"/>
    <n v="1430"/>
    <s v="Professional Services"/>
    <n v="1430"/>
    <s v="Town of Indialantic              Brevard County"/>
    <s v="Town of Indialantic"/>
    <m/>
    <m/>
    <m/>
    <n v="0"/>
    <n v="1"/>
    <n v="2.6361131408400298"/>
    <n v="0.34933967248379999"/>
    <n v="871.41461566176304"/>
    <m/>
    <n v="-1"/>
    <n v="-1"/>
    <n v="-1"/>
    <n v="-1"/>
    <n v="0"/>
    <m/>
    <m/>
    <s v="North IRL B"/>
    <n v="-1"/>
    <m/>
    <m/>
    <n v="580"/>
    <x v="1"/>
    <m/>
    <x v="0"/>
    <n v="132.71029999999999"/>
    <n v="119.915205086451"/>
    <n v="903.43918683405798"/>
    <n v="0.70674340280000003"/>
  </r>
  <r>
    <n v="550000"/>
    <n v="910000"/>
    <n v="910000"/>
    <x v="1"/>
    <x v="1"/>
    <s v="IR8-11"/>
    <s v="62-304.520 (6), F.A.C."/>
    <n v="0.36"/>
    <n v="0.48"/>
    <s v="Town of Indialantic"/>
    <n v="1.2977656397989999E-2"/>
    <n v="3903.4058798378901"/>
    <n v="11.808178734824899"/>
    <n v="1.5648286213312601"/>
    <n v="0.15324248630671"/>
    <n v="2.0307808169389999E-2"/>
    <n v="50.657060290465097"/>
    <n v="1750"/>
    <s v="Governmental"/>
    <n v="1750"/>
    <s v="Town of Indialantic              Brevard County"/>
    <s v="Town of Indialantic"/>
    <m/>
    <m/>
    <m/>
    <n v="0"/>
    <n v="1"/>
    <n v="0.15324248630671"/>
    <n v="2.0307808169389999E-2"/>
    <n v="50.657060290463498"/>
    <m/>
    <n v="-1"/>
    <n v="-1"/>
    <n v="-1"/>
    <n v="-1"/>
    <n v="0"/>
    <m/>
    <m/>
    <s v="North IRL B"/>
    <n v="-1"/>
    <m/>
    <m/>
    <n v="580"/>
    <x v="1"/>
    <m/>
    <x v="0"/>
    <n v="132.71029999999999"/>
    <n v="41.245084396194798"/>
    <n v="52.518712141940902"/>
    <n v="4.1084396000000002E-2"/>
  </r>
  <r>
    <n v="550000"/>
    <n v="910000"/>
    <n v="910000"/>
    <x v="1"/>
    <x v="1"/>
    <s v="IR8-11"/>
    <s v="62-304.520 (6), F.A.C."/>
    <n v="0.36"/>
    <n v="0.48"/>
    <s v="Town of Indialantic"/>
    <n v="1.794695967509E-2"/>
    <n v="3903.4058798378901"/>
    <n v="11.808178734824899"/>
    <n v="1.5648286213312601"/>
    <n v="0.21192090759016999"/>
    <n v="2.808391616546E-2"/>
    <n v="70.054267920963696"/>
    <n v="1410"/>
    <s v="Retail Sales and Services"/>
    <n v="1410"/>
    <s v="Town of Indialantic              Brevard County"/>
    <s v="Town of Indialantic"/>
    <m/>
    <m/>
    <m/>
    <n v="0"/>
    <n v="1"/>
    <n v="0.21192090759016999"/>
    <n v="2.808391616546E-2"/>
    <n v="70.054267920963696"/>
    <m/>
    <n v="-1"/>
    <n v="-1"/>
    <n v="-1"/>
    <n v="-1"/>
    <n v="0"/>
    <m/>
    <m/>
    <s v="North IRL B"/>
    <n v="-1"/>
    <m/>
    <m/>
    <n v="580"/>
    <x v="1"/>
    <m/>
    <x v="0"/>
    <n v="132.71029999999999"/>
    <n v="40.023127297556996"/>
    <n v="72.628769023695796"/>
    <n v="5.6816113500000001E-2"/>
  </r>
  <r>
    <n v="550000"/>
    <n v="910000"/>
    <n v="910000"/>
    <x v="1"/>
    <x v="1"/>
    <s v="IR8-11"/>
    <s v="62-304.520 (6), F.A.C."/>
    <n v="0.36"/>
    <n v="0.48"/>
    <s v="Town of Indialantic"/>
    <n v="0.23054405892738"/>
    <n v="3866.8134012263299"/>
    <n v="10.335629996410701"/>
    <n v="1.76662458183602"/>
    <n v="2.3828180909441201"/>
    <n v="0.40728480169735998"/>
    <n v="891.47085663351504"/>
    <n v="1200"/>
    <s v="Residential, Medium Density-Two-five dwellingunits per acre"/>
    <n v="1200"/>
    <s v="Town of Indialantic              Brevard County"/>
    <s v="Town of Indialantic"/>
    <m/>
    <m/>
    <m/>
    <n v="0"/>
    <n v="1"/>
    <n v="2.3828180909441201"/>
    <n v="0.40728480169735998"/>
    <n v="891.47085663351504"/>
    <m/>
    <n v="-1"/>
    <n v="-1"/>
    <n v="-1"/>
    <n v="-1"/>
    <n v="0"/>
    <m/>
    <m/>
    <s v="North IRL B"/>
    <n v="-1"/>
    <m/>
    <m/>
    <n v="580"/>
    <x v="1"/>
    <m/>
    <x v="0"/>
    <n v="132.71029999999999"/>
    <n v="138.54384448718801"/>
    <n v="932.97870551643996"/>
    <n v="0.72300961610000003"/>
  </r>
  <r>
    <n v="550000"/>
    <n v="910000"/>
    <n v="910000"/>
    <x v="1"/>
    <x v="1"/>
    <s v="IR8-11"/>
    <s v="62-304.520 (6), F.A.C."/>
    <n v="0.36"/>
    <n v="0.48"/>
    <s v="Town of Indialantic"/>
    <n v="1.992750168383E-2"/>
    <n v="3866.8134012263299"/>
    <n v="10.335629996410701"/>
    <n v="1.76662458183602"/>
    <n v="0.20596328415694001"/>
    <n v="3.5204414329230001E-2"/>
    <n v="77.055930564005806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20596328415694001"/>
    <n v="3.5204414329230001E-2"/>
    <n v="77.0559305640042"/>
    <m/>
    <n v="-1"/>
    <n v="-1"/>
    <n v="-1"/>
    <n v="-1"/>
    <n v="0"/>
    <m/>
    <m/>
    <s v="North IRL B"/>
    <n v="-1"/>
    <m/>
    <m/>
    <n v="580"/>
    <x v="1"/>
    <m/>
    <x v="0"/>
    <n v="132.71029999999999"/>
    <n v="51.161570959181802"/>
    <n v="80.643738171604795"/>
    <n v="6.2494672000000001E-2"/>
  </r>
  <r>
    <n v="550000"/>
    <n v="910000"/>
    <n v="910000"/>
    <x v="1"/>
    <x v="1"/>
    <s v="IR8-11"/>
    <s v="62-304.520 (6), F.A.C."/>
    <n v="0.36"/>
    <n v="0.48"/>
    <s v="Town of Indialantic"/>
    <n v="1.84539192693E-3"/>
    <n v="3866.8134012263299"/>
    <n v="10.335629996410701"/>
    <n v="1.76662458183602"/>
    <n v="1.9073288155120001E-2"/>
    <n v="3.2601147412299998E-3"/>
    <n v="7.1357862335716797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1.9073288155120001E-2"/>
    <n v="3.2601147412299998E-3"/>
    <n v="7.1357862335729596"/>
    <m/>
    <n v="-1"/>
    <n v="-1"/>
    <n v="-1"/>
    <n v="-1"/>
    <n v="0"/>
    <m/>
    <m/>
    <s v="North IRL B"/>
    <n v="-1"/>
    <m/>
    <m/>
    <n v="580"/>
    <x v="1"/>
    <m/>
    <x v="0"/>
    <n v="132.71029999999999"/>
    <n v="15.807279429072"/>
    <n v="7.4680361713471504"/>
    <n v="5.7873368E-3"/>
  </r>
  <r>
    <n v="550000"/>
    <n v="910000"/>
    <n v="910000"/>
    <x v="1"/>
    <x v="1"/>
    <s v="IR8-11"/>
    <s v="62-304.520 (6), F.A.C."/>
    <n v="0.36"/>
    <n v="0.48"/>
    <s v="Town of Indialantic"/>
    <n v="5.3765105980069998E-2"/>
    <n v="3866.8134012263299"/>
    <n v="10.335629996410701"/>
    <n v="1.76662458183602"/>
    <n v="0.55569624212780999"/>
    <n v="9.4982757869410003E-2"/>
    <n v="207.899632322088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55569624212780999"/>
    <n v="9.4982757869410003E-2"/>
    <n v="207.899632322088"/>
    <m/>
    <n v="-1"/>
    <n v="-1"/>
    <n v="-1"/>
    <n v="-1"/>
    <n v="0"/>
    <m/>
    <m/>
    <s v="North IRL B"/>
    <n v="-1"/>
    <m/>
    <m/>
    <n v="580"/>
    <x v="1"/>
    <m/>
    <x v="0"/>
    <n v="132.71029999999999"/>
    <n v="61.478103790706797"/>
    <n v="217.57966443646299"/>
    <n v="0.1686128405"/>
  </r>
  <r>
    <n v="550000"/>
    <n v="910000"/>
    <n v="910000"/>
    <x v="1"/>
    <x v="1"/>
    <s v="IR8-11"/>
    <s v="62-304.520 (6), F.A.C."/>
    <n v="0.36"/>
    <n v="0.48"/>
    <s v="Town of Indialantic"/>
    <n v="0.19379951426708"/>
    <n v="3866.8134012263299"/>
    <n v="10.335629996410701"/>
    <n v="1.76662458183602"/>
    <n v="2.0030400729486999"/>
    <n v="0.34237098585211001"/>
    <n v="749.38655891911799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2.0030400729486999"/>
    <n v="0.34237098585211001"/>
    <n v="749.38655891911799"/>
    <m/>
    <n v="-1"/>
    <n v="-1"/>
    <n v="-1"/>
    <n v="-1"/>
    <n v="0"/>
    <m/>
    <m/>
    <s v="North IRL B"/>
    <n v="-1"/>
    <m/>
    <m/>
    <n v="580"/>
    <x v="1"/>
    <m/>
    <x v="0"/>
    <n v="132.71029999999999"/>
    <n v="111.912116590472"/>
    <n v="784.278808969755"/>
    <n v="0.60777498699999999"/>
  </r>
  <r>
    <n v="550000"/>
    <n v="910000"/>
    <n v="910000"/>
    <x v="1"/>
    <x v="1"/>
    <s v="IR8-11"/>
    <s v="62-304.520 (6), F.A.C."/>
    <n v="0.36"/>
    <n v="0.48"/>
    <s v="Town of Indialantic"/>
    <n v="1.1059311709E-4"/>
    <n v="3866.8134012263299"/>
    <n v="10.335629996410701"/>
    <n v="1.76662458183602"/>
    <n v="1.14304953839E-3"/>
    <n v="1.9537651922999999E-4"/>
    <n v="0.42764294724700003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1.14304953839E-3"/>
    <n v="1.9537651922999999E-4"/>
    <n v="0.42764294724874002"/>
    <m/>
    <n v="-1"/>
    <n v="-1"/>
    <n v="-1"/>
    <n v="-1"/>
    <n v="0"/>
    <m/>
    <m/>
    <s v="North IRL B"/>
    <n v="-1"/>
    <m/>
    <m/>
    <n v="580"/>
    <x v="1"/>
    <m/>
    <x v="0"/>
    <n v="132.71029999999999"/>
    <n v="3.9113458725724302"/>
    <n v="0.44755446617071998"/>
    <n v="3.4683130000000002E-4"/>
  </r>
  <r>
    <n v="550000"/>
    <n v="910000"/>
    <n v="910000"/>
    <x v="1"/>
    <x v="1"/>
    <s v="IR8-11"/>
    <s v="62-304.520 (6), F.A.C."/>
    <n v="0.36"/>
    <n v="0.48"/>
    <s v="Town of Indialantic"/>
    <n v="8.3898608393630003E-2"/>
    <n v="3866.8134012263299"/>
    <n v="10.335629996410701"/>
    <n v="1.76662458183602"/>
    <n v="0.86714497357035003"/>
    <n v="0.14821734397002001"/>
    <n v="324.420263280744"/>
    <n v="1210"/>
    <s v="Fixed Single Family Units"/>
    <n v="1210"/>
    <s v="Town of Indialantic              Brevard County"/>
    <s v="Town of Indialantic"/>
    <m/>
    <m/>
    <m/>
    <n v="0"/>
    <n v="1"/>
    <n v="0.86714497357035003"/>
    <n v="0.14821734397002001"/>
    <n v="324.42026328074598"/>
    <m/>
    <n v="-1"/>
    <n v="-1"/>
    <n v="-1"/>
    <n v="-1"/>
    <n v="0"/>
    <m/>
    <m/>
    <s v="North IRL B"/>
    <n v="-1"/>
    <m/>
    <m/>
    <n v="580"/>
    <x v="1"/>
    <m/>
    <x v="0"/>
    <n v="132.71029999999999"/>
    <n v="85.023697150848804"/>
    <n v="339.52562220820198"/>
    <n v="0.2631145688"/>
  </r>
  <r>
    <n v="550000"/>
    <n v="910000"/>
    <n v="910000"/>
    <x v="1"/>
    <x v="1"/>
    <s v="IR8-11"/>
    <s v="62-304.520 (6), F.A.C."/>
    <n v="0.36"/>
    <n v="0.48"/>
    <s v="Town of Indialantic"/>
    <n v="4.6969551806500002E-3"/>
    <n v="3866.8134012263299"/>
    <n v="10.335629996410701"/>
    <n v="1.76662458183602"/>
    <n v="4.8545990856919997E-2"/>
    <n v="8.2977564819099996E-3"/>
    <n v="18.162249237496798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4.8545990856919997E-2"/>
    <n v="8.2977564819099996E-3"/>
    <n v="18.1622492374978"/>
    <m/>
    <n v="-1"/>
    <n v="-1"/>
    <n v="-1"/>
    <n v="-1"/>
    <n v="0"/>
    <m/>
    <m/>
    <s v="North IRL B"/>
    <n v="-1"/>
    <m/>
    <m/>
    <n v="580"/>
    <x v="1"/>
    <m/>
    <x v="0"/>
    <n v="132.71029999999999"/>
    <n v="24.4698111524396"/>
    <n v="19.007903238539399"/>
    <n v="1.4730129099999999E-2"/>
  </r>
  <r>
    <n v="550000"/>
    <n v="910000"/>
    <n v="910000"/>
    <x v="1"/>
    <x v="1"/>
    <s v="IR8-11"/>
    <s v="62-304.520 (6), F.A.C."/>
    <n v="0.36"/>
    <n v="0.48"/>
    <s v="Town of Indialantic"/>
    <n v="2.9175724099180001E-2"/>
    <n v="3866.8134012263299"/>
    <n v="10.335629996410701"/>
    <n v="1.76662458183602"/>
    <n v="0.30154948916650998"/>
    <n v="5.154255138648E-2"/>
    <n v="112.817080937203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30154948916650998"/>
    <n v="5.154255138648E-2"/>
    <n v="112.81708093720199"/>
    <m/>
    <n v="-1"/>
    <n v="-1"/>
    <n v="-1"/>
    <n v="-1"/>
    <n v="0"/>
    <m/>
    <m/>
    <s v="North IRL B"/>
    <n v="-1"/>
    <m/>
    <m/>
    <n v="580"/>
    <x v="1"/>
    <m/>
    <x v="0"/>
    <n v="132.71029999999999"/>
    <n v="44.425656823878498"/>
    <n v="118.06996644894799"/>
    <n v="9.1498038099999998E-2"/>
  </r>
  <r>
    <n v="550000"/>
    <n v="910000"/>
    <n v="910000"/>
    <x v="1"/>
    <x v="1"/>
    <s v="IR8-11"/>
    <s v="62-304.520 (6), F.A.C."/>
    <n v="0.36"/>
    <n v="0.48"/>
    <s v="Town of Indialantic"/>
    <n v="3.9558967154900001E-3"/>
    <n v="3848.7050639391"/>
    <n v="9.5631105431828196"/>
    <n v="1.40543813869209"/>
    <n v="3.7830677587680002E-2"/>
    <n v="5.5597681166800004E-3"/>
    <n v="15.2250797213418"/>
    <n v="1200"/>
    <s v="Residential, Medium Density-Two-five dwellingunits per acre"/>
    <n v="1200"/>
    <s v="Town of Indialantic              Brevard County"/>
    <s v="Town of Indialantic"/>
    <m/>
    <m/>
    <m/>
    <n v="0"/>
    <n v="1"/>
    <n v="3.7830677587680002E-2"/>
    <n v="5.5597681166800004E-3"/>
    <n v="15.2250797213414"/>
    <m/>
    <n v="-1"/>
    <n v="-1"/>
    <n v="-1"/>
    <n v="-1"/>
    <n v="0"/>
    <m/>
    <m/>
    <s v="North IRL B"/>
    <n v="-1"/>
    <m/>
    <m/>
    <n v="580"/>
    <x v="1"/>
    <m/>
    <x v="0"/>
    <n v="132.71029999999999"/>
    <n v="31.484868108682399"/>
    <n v="16.0089460294475"/>
    <n v="1.23479965E-2"/>
  </r>
  <r>
    <n v="550000"/>
    <n v="910000"/>
    <n v="910000"/>
    <x v="1"/>
    <x v="1"/>
    <s v="IR8-11"/>
    <s v="62-304.520 (6), F.A.C."/>
    <n v="0.36"/>
    <n v="0.48"/>
    <s v="Town of Indialantic"/>
    <n v="9.8117454701929993E-2"/>
    <n v="3848.7050639391"/>
    <n v="9.5631105431828196"/>
    <n v="1.40543813869209"/>
    <n v="0.93830806553031998"/>
    <n v="0.13789801290949"/>
    <n v="377.62514477214899"/>
    <n v="1210"/>
    <s v="Fixed Single Family Units"/>
    <n v="1210"/>
    <s v="Town of Indialantic              Brevard County"/>
    <s v="Town of Indialantic"/>
    <m/>
    <m/>
    <m/>
    <n v="0"/>
    <n v="1"/>
    <n v="0.93830806553031998"/>
    <n v="0.13789801290949"/>
    <n v="377.625144772147"/>
    <m/>
    <n v="-1"/>
    <n v="-1"/>
    <n v="-1"/>
    <n v="-1"/>
    <n v="0"/>
    <m/>
    <m/>
    <s v="North IRL B"/>
    <n v="-1"/>
    <m/>
    <m/>
    <n v="580"/>
    <x v="1"/>
    <m/>
    <x v="0"/>
    <n v="132.71029999999999"/>
    <n v="81.366433098654696"/>
    <n v="397.06725171006002"/>
    <n v="0.30626532420000002"/>
  </r>
  <r>
    <n v="550000"/>
    <n v="910000"/>
    <n v="910000"/>
    <x v="1"/>
    <x v="1"/>
    <s v="IR8-11"/>
    <s v="62-304.520 (6), F.A.C."/>
    <n v="0.36"/>
    <n v="0.48"/>
    <s v="Town of Indialantic"/>
    <n v="6.5267914408960001E-2"/>
    <n v="3848.7050639391"/>
    <n v="9.5631105431828196"/>
    <n v="1.40543813869209"/>
    <n v="0.62416428041594996"/>
    <n v="9.1730016143250007E-2"/>
    <n v="251.19695269853901"/>
    <n v="1210"/>
    <s v="Fixed Single Family Units"/>
    <n v="1210"/>
    <s v="Town of Indialantic              Brevard County"/>
    <s v="Town of Indialantic"/>
    <m/>
    <m/>
    <m/>
    <n v="0"/>
    <n v="1"/>
    <n v="0.62416428041594996"/>
    <n v="9.1730016143250007E-2"/>
    <n v="251.19695269853699"/>
    <m/>
    <n v="-1"/>
    <n v="-1"/>
    <n v="-1"/>
    <n v="-1"/>
    <n v="0"/>
    <m/>
    <m/>
    <s v="North IRL B"/>
    <n v="-1"/>
    <m/>
    <m/>
    <n v="580"/>
    <x v="1"/>
    <m/>
    <x v="0"/>
    <n v="132.71029999999999"/>
    <n v="95.059820135376697"/>
    <n v="264.12987860258301"/>
    <n v="0.20372826660000001"/>
  </r>
  <r>
    <n v="550000"/>
    <n v="910000"/>
    <n v="910000"/>
    <x v="1"/>
    <x v="1"/>
    <s v="IR8-11"/>
    <s v="62-304.520 (6), F.A.C."/>
    <n v="0.36"/>
    <n v="0.48"/>
    <s v="Town of Indialantic"/>
    <n v="0.38570834231317003"/>
    <n v="3848.7050639391"/>
    <n v="9.5631105431828196"/>
    <n v="1.40543813869209"/>
    <n v="3.6885715149686802"/>
    <n v="0.54208921469864002"/>
    <n v="1484.4776502642701"/>
    <n v="1210"/>
    <s v="Fixed Single Family Units"/>
    <n v="1210"/>
    <s v="Town of Indialantic              Brevard County"/>
    <s v="Town of Indialantic"/>
    <m/>
    <m/>
    <m/>
    <n v="0"/>
    <n v="1"/>
    <n v="3.6885715149686802"/>
    <n v="0.54208921469864002"/>
    <n v="1484.4776502642701"/>
    <m/>
    <n v="-1"/>
    <n v="-1"/>
    <n v="-1"/>
    <n v="-1"/>
    <n v="0"/>
    <m/>
    <m/>
    <s v="North IRL B"/>
    <n v="-1"/>
    <m/>
    <m/>
    <n v="580"/>
    <x v="1"/>
    <m/>
    <x v="0"/>
    <n v="132.71029999999999"/>
    <n v="157.11464671019101"/>
    <n v="1560.90628226332"/>
    <n v="1.2039559206999999"/>
  </r>
  <r>
    <n v="550000"/>
    <n v="910000"/>
    <n v="910000"/>
    <x v="1"/>
    <x v="1"/>
    <s v="IR8-11"/>
    <s v="62-304.520 (6), F.A.C."/>
    <n v="0.36"/>
    <n v="0.48"/>
    <s v="Town of Indialantic"/>
    <n v="6.4713845528340003E-2"/>
    <n v="3848.7050639391"/>
    <n v="9.5631105431828196"/>
    <n v="1.40543813869209"/>
    <n v="0.61886565846201003"/>
    <n v="9.0951306606960006E-2"/>
    <n v="249.06450499191001"/>
    <n v="1210"/>
    <s v="Fixed Single Family Units"/>
    <n v="1210"/>
    <s v="Town of Indialantic              Brevard County"/>
    <s v="Town of Indialantic"/>
    <m/>
    <m/>
    <m/>
    <n v="0"/>
    <n v="1"/>
    <n v="0.61886565846201003"/>
    <n v="9.0951306606960006E-2"/>
    <n v="249.06450499191001"/>
    <m/>
    <n v="-1"/>
    <n v="-1"/>
    <n v="-1"/>
    <n v="-1"/>
    <n v="0"/>
    <m/>
    <m/>
    <s v="North IRL B"/>
    <n v="-1"/>
    <m/>
    <m/>
    <n v="580"/>
    <x v="1"/>
    <m/>
    <x v="0"/>
    <n v="132.71029999999999"/>
    <n v="76.992743033303995"/>
    <n v="261.88764139458101"/>
    <n v="0.2019987875"/>
  </r>
  <r>
    <n v="550000"/>
    <n v="910000"/>
    <n v="910000"/>
    <x v="1"/>
    <x v="1"/>
    <s v="IR8-11"/>
    <s v="62-304.520 (6), F.A.C."/>
    <n v="0.36"/>
    <n v="0.48"/>
    <s v="Town of Indialantic"/>
    <n v="8.1323873564700007E-3"/>
    <n v="3854.78049424442"/>
    <n v="9.57749166613136"/>
    <n v="1.40752728656882"/>
    <n v="7.7887872132350003E-2"/>
    <n v="1.144655710918E-2"/>
    <n v="31.348568153364301"/>
    <n v="1200"/>
    <s v="Residential, Medium Density-Two-five dwellingunits per acre"/>
    <n v="1200"/>
    <s v="Town of Indialantic              Brevard County"/>
    <s v="Town of Indialantic"/>
    <m/>
    <m/>
    <m/>
    <n v="0"/>
    <n v="1"/>
    <n v="7.7887872132350003E-2"/>
    <n v="1.144655710918E-2"/>
    <n v="31.348568153362599"/>
    <m/>
    <n v="-1"/>
    <n v="-1"/>
    <n v="-1"/>
    <n v="-1"/>
    <n v="0"/>
    <m/>
    <m/>
    <s v="North IRL B"/>
    <n v="-1"/>
    <m/>
    <m/>
    <n v="580"/>
    <x v="1"/>
    <m/>
    <x v="0"/>
    <n v="132.71029999999999"/>
    <n v="42.945775784347397"/>
    <n v="32.910604002977401"/>
    <n v="2.54246295E-2"/>
  </r>
  <r>
    <n v="550000"/>
    <n v="910000"/>
    <n v="910000"/>
    <x v="1"/>
    <x v="1"/>
    <s v="IR8-11"/>
    <s v="62-304.520 (6), F.A.C."/>
    <n v="0.36"/>
    <n v="0.48"/>
    <s v="Town of Indialantic"/>
    <n v="7.4397336509000002E-3"/>
    <n v="3854.78049424442"/>
    <n v="9.57749166613136"/>
    <n v="1.40752728656882"/>
    <n v="7.1253987039760006E-2"/>
    <n v="1.047162811845E-2"/>
    <n v="28.6785401598747"/>
    <n v="1210"/>
    <s v="Fixed Single Family Units"/>
    <n v="1210"/>
    <s v="Town of Indialantic              Brevard County"/>
    <s v="Town of Indialantic"/>
    <m/>
    <m/>
    <m/>
    <n v="0"/>
    <n v="1"/>
    <n v="7.1253987039760006E-2"/>
    <n v="1.047162811845E-2"/>
    <n v="28.678540159875102"/>
    <m/>
    <n v="-1"/>
    <n v="-1"/>
    <n v="-1"/>
    <n v="-1"/>
    <n v="0"/>
    <m/>
    <m/>
    <s v="North IRL B"/>
    <n v="-1"/>
    <m/>
    <m/>
    <n v="580"/>
    <x v="1"/>
    <m/>
    <x v="0"/>
    <n v="132.71029999999999"/>
    <n v="32.141903827259497"/>
    <n v="30.107533906102599"/>
    <n v="2.3259156699999999E-2"/>
  </r>
  <r>
    <n v="550000"/>
    <n v="910000"/>
    <n v="910000"/>
    <x v="1"/>
    <x v="1"/>
    <s v="IR8-11"/>
    <s v="62-304.520 (6), F.A.C."/>
    <n v="0.36"/>
    <n v="0.48"/>
    <s v="Town of Indialantic"/>
    <n v="0.17809836331272"/>
    <n v="3854.78049424442"/>
    <n v="9.57749166613136"/>
    <n v="1.40752728656882"/>
    <n v="1.7057355903792699"/>
    <n v="0.25067830605591002"/>
    <n v="686.53009695475203"/>
    <n v="1210"/>
    <s v="Fixed Single Family Units"/>
    <n v="1210"/>
    <s v="Town of Indialantic              Brevard County"/>
    <s v="Town of Indialantic"/>
    <m/>
    <m/>
    <m/>
    <n v="0"/>
    <n v="1"/>
    <n v="1.7057355903792699"/>
    <n v="0.25067830605591002"/>
    <n v="686.53009695475203"/>
    <m/>
    <n v="-1"/>
    <n v="-1"/>
    <n v="-1"/>
    <n v="-1"/>
    <n v="0"/>
    <m/>
    <m/>
    <s v="North IRL B"/>
    <n v="-1"/>
    <m/>
    <m/>
    <n v="580"/>
    <x v="1"/>
    <m/>
    <x v="0"/>
    <n v="132.71029999999999"/>
    <n v="109.36181634163501"/>
    <n v="720.73850539103296"/>
    <n v="0.55679651009999998"/>
  </r>
  <r>
    <n v="550000"/>
    <n v="910000"/>
    <n v="910000"/>
    <x v="1"/>
    <x v="1"/>
    <s v="IR8-11"/>
    <s v="62-304.520 (6), F.A.C."/>
    <n v="0.36"/>
    <n v="0.48"/>
    <s v="Town of Indialantic"/>
    <n v="0.13069356609075999"/>
    <n v="3854.78049424442"/>
    <n v="9.57749166613136"/>
    <n v="1.40752728656882"/>
    <n v="1.2517165400513"/>
    <n v="0.18395476045173001"/>
    <n v="503.79500928992798"/>
    <n v="1210"/>
    <s v="Fixed Single Family Units"/>
    <n v="1210"/>
    <s v="Town of Indialantic              Brevard County"/>
    <s v="Town of Indialantic"/>
    <m/>
    <m/>
    <m/>
    <n v="0"/>
    <n v="1"/>
    <n v="1.2517165400513"/>
    <n v="0.18395476045173001"/>
    <n v="503.79500928992798"/>
    <m/>
    <n v="-1"/>
    <n v="-1"/>
    <n v="-1"/>
    <n v="-1"/>
    <n v="0"/>
    <m/>
    <m/>
    <s v="North IRL B"/>
    <n v="-1"/>
    <m/>
    <m/>
    <n v="580"/>
    <x v="1"/>
    <m/>
    <x v="0"/>
    <n v="132.71029999999999"/>
    <n v="96.173794056875707"/>
    <n v="528.89809730077695"/>
    <n v="0.40859287049999998"/>
  </r>
  <r>
    <n v="550000"/>
    <n v="910000"/>
    <n v="910000"/>
    <x v="1"/>
    <x v="1"/>
    <s v="IR8-11"/>
    <s v="62-304.520 (6), F.A.C."/>
    <n v="0.36"/>
    <n v="0.48"/>
    <s v="Town of Indialantic"/>
    <n v="0.29339940291184002"/>
    <n v="3854.78049424442"/>
    <n v="9.57749166613136"/>
    <n v="1.40752728656882"/>
    <n v="2.8100303362361099"/>
    <n v="0.41296766546142"/>
    <n v="1130.9902953675401"/>
    <n v="1210"/>
    <s v="Fixed Single Family Units"/>
    <n v="1210"/>
    <s v="Town of Indialantic              Brevard County"/>
    <s v="Town of Indialantic"/>
    <m/>
    <m/>
    <m/>
    <n v="0"/>
    <n v="1"/>
    <n v="2.8100303362361099"/>
    <n v="0.41296766546142"/>
    <n v="1130.9902953675401"/>
    <m/>
    <n v="-1"/>
    <n v="-1"/>
    <n v="-1"/>
    <n v="-1"/>
    <n v="0"/>
    <m/>
    <m/>
    <s v="North IRL B"/>
    <n v="-1"/>
    <m/>
    <m/>
    <n v="580"/>
    <x v="1"/>
    <m/>
    <x v="0"/>
    <n v="132.71029999999999"/>
    <n v="147.85597121310099"/>
    <n v="1187.3452580021201"/>
    <n v="0.91726706840000005"/>
  </r>
  <r>
    <n v="550000"/>
    <n v="910000"/>
    <n v="910000"/>
    <x v="1"/>
    <x v="1"/>
    <s v="IR8-11"/>
    <s v="62-304.520 (6), F.A.C."/>
    <n v="0.36"/>
    <n v="0.48"/>
    <s v="Town of Indialantic"/>
    <n v="2.0822633512949999E-2"/>
    <n v="3903.12747503729"/>
    <n v="10.290256448487099"/>
    <n v="1.4553658551809601"/>
    <n v="0.21427023878120999"/>
    <n v="3.03045498297E-2"/>
    <n v="81.273392967062605"/>
    <n v="8140"/>
    <s v="Roads and Highways"/>
    <n v="8140"/>
    <s v="Town of Indialantic              Brevard County"/>
    <s v="Town of Indialantic"/>
    <m/>
    <m/>
    <m/>
    <n v="0"/>
    <n v="1"/>
    <n v="0.21427023878120999"/>
    <n v="3.03045498297E-2"/>
    <n v="85.652136262195597"/>
    <m/>
    <n v="-1"/>
    <n v="-1"/>
    <n v="-1"/>
    <n v="-1"/>
    <n v="0"/>
    <m/>
    <m/>
    <s v="North IRL B"/>
    <n v="-1"/>
    <m/>
    <m/>
    <n v="580"/>
    <x v="1"/>
    <m/>
    <x v="0"/>
    <n v="132.71029999999999"/>
    <n v="109.395957625126"/>
    <n v="84.266208163201398"/>
    <n v="6.9466452799999995E-2"/>
  </r>
  <r>
    <n v="550000"/>
    <n v="910000"/>
    <n v="910000"/>
    <x v="1"/>
    <x v="1"/>
    <s v="IR8-11"/>
    <s v="62-304.520 (6), F.A.C."/>
    <n v="0.36"/>
    <n v="0.48"/>
    <s v="Town of Indialantic"/>
    <n v="0.11843539729776"/>
    <n v="3903.12747503729"/>
    <n v="10.290256448487099"/>
    <n v="1.4553658551809601"/>
    <n v="1.21873061077246"/>
    <n v="0.17236683327196001"/>
    <n v="462.26845320986803"/>
    <n v="1410"/>
    <s v="Retail Sales and Services"/>
    <n v="1410"/>
    <s v="Town of Indialantic              Brevard County"/>
    <s v="Town of Indialantic"/>
    <m/>
    <m/>
    <m/>
    <n v="0"/>
    <n v="1"/>
    <n v="1.21873061077246"/>
    <n v="0.17236683327196001"/>
    <n v="462.26845320986803"/>
    <m/>
    <n v="-1"/>
    <n v="-1"/>
    <n v="-1"/>
    <n v="-1"/>
    <n v="0"/>
    <m/>
    <m/>
    <s v="North IRL B"/>
    <n v="-1"/>
    <m/>
    <m/>
    <n v="580"/>
    <x v="1"/>
    <m/>
    <x v="0"/>
    <n v="132.71029999999999"/>
    <n v="88.896071823936595"/>
    <n v="479.291048193959"/>
    <n v="0.37491358740000003"/>
  </r>
  <r>
    <n v="550000"/>
    <n v="910000"/>
    <n v="910000"/>
    <x v="1"/>
    <x v="1"/>
    <s v="IR8-11"/>
    <s v="62-304.520 (6), F.A.C."/>
    <n v="0.36"/>
    <n v="0.48"/>
    <s v="Town of Indialantic"/>
    <n v="9.4381029856840007E-2"/>
    <n v="3903.12747503729"/>
    <n v="10.290256448487099"/>
    <n v="1.4553658551809601"/>
    <n v="0.97120500109920005"/>
    <n v="0.13735892823046"/>
    <n v="368.38119075654703"/>
    <n v="1300"/>
    <s v="Residential, High Density"/>
    <n v="1300"/>
    <s v="Town of Indialantic              Brevard County"/>
    <s v="Town of Indialantic"/>
    <m/>
    <m/>
    <m/>
    <n v="0"/>
    <n v="1"/>
    <n v="0.97120500109920005"/>
    <n v="0.13735892823046"/>
    <n v="368.38119075654902"/>
    <m/>
    <n v="-1"/>
    <n v="-1"/>
    <n v="-1"/>
    <n v="-1"/>
    <n v="0"/>
    <m/>
    <m/>
    <s v="North IRL B"/>
    <n v="-1"/>
    <m/>
    <m/>
    <n v="580"/>
    <x v="1"/>
    <m/>
    <x v="0"/>
    <n v="132.71029999999999"/>
    <n v="85.536199233268107"/>
    <n v="381.94647682888001"/>
    <n v="0.29876820009999999"/>
  </r>
  <r>
    <n v="550000"/>
    <n v="910000"/>
    <n v="910000"/>
    <x v="1"/>
    <x v="1"/>
    <s v="IR8-11"/>
    <s v="62-304.520 (6), F.A.C."/>
    <n v="0.36"/>
    <n v="0.48"/>
    <s v="Town of Indialantic"/>
    <n v="1.8006433730699999E-2"/>
    <n v="3910.3521194611099"/>
    <n v="11.107763382770701"/>
    <n v="1.463068660697"/>
    <n v="0.20001120524818999"/>
    <n v="2.6344648882299999E-2"/>
    <n v="70.411496302790596"/>
    <n v="8140"/>
    <s v="Roads and Highways"/>
    <n v="8140"/>
    <s v="Town of Indialantic              Brevard County"/>
    <s v="Town of Indialantic"/>
    <m/>
    <m/>
    <m/>
    <n v="0"/>
    <n v="1"/>
    <n v="0.20001120524818999"/>
    <n v="2.6344648882299999E-2"/>
    <n v="70.411266683369803"/>
    <m/>
    <n v="-1"/>
    <n v="-1"/>
    <n v="-1"/>
    <n v="-1"/>
    <n v="0"/>
    <m/>
    <m/>
    <s v="North IRL B"/>
    <n v="-1"/>
    <m/>
    <m/>
    <n v="580"/>
    <x v="1"/>
    <m/>
    <x v="0"/>
    <n v="132.71029999999999"/>
    <n v="108.960165905434"/>
    <n v="72.8694519876165"/>
    <n v="5.7105650199999997E-2"/>
  </r>
  <r>
    <n v="550000"/>
    <n v="910000"/>
    <n v="910000"/>
    <x v="1"/>
    <x v="1"/>
    <s v="IR8-11"/>
    <s v="62-304.520 (6), F.A.C."/>
    <n v="0.36"/>
    <n v="0.48"/>
    <s v="Town of Indialantic"/>
    <n v="3.9200890245710003E-2"/>
    <n v="3910.3521194611099"/>
    <n v="11.107763382770701"/>
    <n v="1.463068660697"/>
    <n v="0.43543421324331999"/>
    <n v="5.7353593989920001E-2"/>
    <n v="153.28928425707801"/>
    <n v="1410"/>
    <s v="Retail Sales and Services"/>
    <n v="1410"/>
    <s v="Town of Indialantic              Brevard County"/>
    <s v="Town of Indialantic"/>
    <m/>
    <m/>
    <m/>
    <n v="0"/>
    <n v="1"/>
    <n v="0.43543421324331999"/>
    <n v="5.7353593989920001E-2"/>
    <n v="153.28928425708"/>
    <m/>
    <n v="-1"/>
    <n v="-1"/>
    <n v="-1"/>
    <n v="-1"/>
    <n v="0"/>
    <m/>
    <m/>
    <s v="North IRL B"/>
    <n v="-1"/>
    <m/>
    <m/>
    <n v="580"/>
    <x v="1"/>
    <m/>
    <x v="0"/>
    <n v="132.71029999999999"/>
    <n v="72.385299410945606"/>
    <n v="158.64037445465399"/>
    <n v="0.1243222095"/>
  </r>
  <r>
    <n v="550000"/>
    <n v="910000"/>
    <n v="910000"/>
    <x v="1"/>
    <x v="1"/>
    <s v="IR8-11"/>
    <s v="62-304.520 (6), F.A.C."/>
    <n v="0.36"/>
    <n v="0.48"/>
    <s v="Town of Indialantic"/>
    <n v="0.39318076159817"/>
    <n v="3910.3521194611099"/>
    <n v="11.107763382770701"/>
    <n v="1.463068660697"/>
    <n v="4.36735886649012"/>
    <n v="0.57525045028327004"/>
    <n v="1537.47522444676"/>
    <n v="1410"/>
    <s v="Retail Sales and Services"/>
    <n v="1410"/>
    <s v="Town of Indialantic              Brevard County"/>
    <s v="Town of Indialantic"/>
    <m/>
    <m/>
    <m/>
    <n v="0"/>
    <n v="1"/>
    <n v="4.36735886649012"/>
    <n v="0.57525045028327004"/>
    <n v="1537.47522444676"/>
    <m/>
    <n v="-1"/>
    <n v="-1"/>
    <n v="-1"/>
    <n v="-1"/>
    <n v="0"/>
    <m/>
    <m/>
    <s v="North IRL B"/>
    <n v="-1"/>
    <m/>
    <m/>
    <n v="580"/>
    <x v="1"/>
    <m/>
    <x v="0"/>
    <n v="132.71029999999999"/>
    <n v="160.63620814610599"/>
    <n v="1591.1460902377"/>
    <n v="1.2469385438"/>
  </r>
  <r>
    <n v="550000"/>
    <n v="910000"/>
    <n v="910000"/>
    <x v="1"/>
    <x v="1"/>
    <s v="IR8-11"/>
    <s v="62-304.520 (6), F.A.C."/>
    <n v="0.36"/>
    <n v="0.48"/>
    <s v="Town of Indialantic"/>
    <n v="0.21168693136496999"/>
    <n v="3850.7764038733699"/>
    <n v="9.6105422008137005"/>
    <n v="1.4090583146409701"/>
    <n v="2.03442618724385"/>
    <n v="0.29827923074064999"/>
    <n v="815.159040308611"/>
    <n v="1200"/>
    <s v="Residential, Medium Density-Two-five dwellingunits per acre"/>
    <n v="1200"/>
    <s v="Town of Indialantic              Brevard County"/>
    <s v="Town of Indialantic"/>
    <m/>
    <m/>
    <m/>
    <n v="0"/>
    <n v="1"/>
    <n v="2.03442618724385"/>
    <n v="0.29827923074064999"/>
    <n v="815.159040308611"/>
    <m/>
    <n v="-1"/>
    <n v="-1"/>
    <n v="-1"/>
    <n v="-1"/>
    <n v="0"/>
    <m/>
    <m/>
    <s v="North IRL B"/>
    <n v="-1"/>
    <m/>
    <m/>
    <n v="580"/>
    <x v="1"/>
    <m/>
    <x v="0"/>
    <n v="132.71029999999999"/>
    <n v="134.24048338910501"/>
    <n v="856.666617732502"/>
    <n v="0.66111844310000001"/>
  </r>
  <r>
    <n v="550000"/>
    <n v="910000"/>
    <n v="910000"/>
    <x v="1"/>
    <x v="1"/>
    <s v="IR8-11"/>
    <s v="62-304.520 (6), F.A.C."/>
    <n v="0.36"/>
    <n v="0.48"/>
    <s v="Town of Indialantic"/>
    <n v="6.0833324933599999E-3"/>
    <n v="3850.7764038733699"/>
    <n v="9.6105422008137005"/>
    <n v="1.4090583146409701"/>
    <n v="5.8464123649100003E-2"/>
    <n v="8.5717702305000004E-3"/>
    <n v="23.425553222381499"/>
    <n v="1210"/>
    <s v="Fixed Single Family Units"/>
    <n v="1210"/>
    <s v="Town of Indialantic              Brevard County"/>
    <s v="Town of Indialantic"/>
    <m/>
    <m/>
    <m/>
    <n v="0"/>
    <n v="1"/>
    <n v="5.8464123649100003E-2"/>
    <n v="8.5717702305000004E-3"/>
    <n v="23.4255532223833"/>
    <m/>
    <n v="-1"/>
    <n v="-1"/>
    <n v="-1"/>
    <n v="-1"/>
    <n v="0"/>
    <m/>
    <m/>
    <s v="North IRL B"/>
    <n v="-1"/>
    <m/>
    <m/>
    <n v="580"/>
    <x v="1"/>
    <m/>
    <x v="0"/>
    <n v="132.71029999999999"/>
    <n v="28.094527986003701"/>
    <n v="24.6183731703868"/>
    <n v="1.8998826600000001E-2"/>
  </r>
  <r>
    <n v="550000"/>
    <n v="910000"/>
    <n v="910000"/>
    <x v="1"/>
    <x v="1"/>
    <s v="IR8-11"/>
    <s v="62-304.520 (6), F.A.C."/>
    <n v="0.36"/>
    <n v="0.48"/>
    <s v="Town of Indialantic"/>
    <n v="1.154888000533E-2"/>
    <n v="3850.7764038733699"/>
    <n v="9.6105422008137005"/>
    <n v="1.4090583146409701"/>
    <n v="0.11099099866334999"/>
    <n v="1.62730453963E-2"/>
    <n v="44.472154615689703"/>
    <n v="1430"/>
    <s v="Professional Services"/>
    <n v="1430"/>
    <s v="Town of Indialantic              Brevard County"/>
    <s v="Town of Indialantic"/>
    <m/>
    <m/>
    <m/>
    <n v="0"/>
    <n v="1"/>
    <n v="0.11099099866334999"/>
    <n v="1.62730453963E-2"/>
    <n v="44.472154615688197"/>
    <m/>
    <n v="-1"/>
    <n v="-1"/>
    <n v="-1"/>
    <n v="-1"/>
    <n v="0"/>
    <m/>
    <m/>
    <s v="North IRL B"/>
    <n v="-1"/>
    <m/>
    <m/>
    <n v="580"/>
    <x v="1"/>
    <m/>
    <x v="0"/>
    <n v="132.71029999999999"/>
    <n v="28.265422709688899"/>
    <n v="46.736659221095103"/>
    <n v="3.6068251900000001E-2"/>
  </r>
  <r>
    <n v="550000"/>
    <n v="910000"/>
    <n v="910000"/>
    <x v="1"/>
    <x v="1"/>
    <s v="IR8-11"/>
    <s v="62-304.520 (6), F.A.C."/>
    <n v="0.36"/>
    <n v="0.48"/>
    <s v="Town of Indialantic"/>
    <n v="0.23378385335818999"/>
    <n v="3850.7764038733699"/>
    <n v="9.6105422008137005"/>
    <n v="1.4090583146409701"/>
    <n v="2.24678958856774"/>
    <n v="0.32941508240315998"/>
    <n v="900.24934611831804"/>
    <n v="1210"/>
    <s v="Fixed Single Family Units"/>
    <n v="1210"/>
    <s v="Town of Indialantic              Brevard County"/>
    <s v="Town of Indialantic"/>
    <m/>
    <m/>
    <m/>
    <n v="0"/>
    <n v="1"/>
    <n v="2.24678958856774"/>
    <n v="0.32941508240315998"/>
    <n v="900.24934611831804"/>
    <m/>
    <n v="-1"/>
    <n v="-1"/>
    <n v="-1"/>
    <n v="-1"/>
    <n v="0"/>
    <m/>
    <m/>
    <s v="North IRL B"/>
    <n v="-1"/>
    <m/>
    <m/>
    <n v="580"/>
    <x v="1"/>
    <m/>
    <x v="0"/>
    <n v="132.71029999999999"/>
    <n v="121.647867196701"/>
    <n v="946.08968841601995"/>
    <n v="0.7301292345"/>
  </r>
  <r>
    <n v="550000"/>
    <n v="910000"/>
    <n v="910000"/>
    <x v="1"/>
    <x v="1"/>
    <s v="IR8-11"/>
    <s v="62-304.520 (6), F.A.C."/>
    <n v="0.36"/>
    <n v="0.48"/>
    <s v="Town of Indialantic"/>
    <n v="2.5420819402910001E-2"/>
    <n v="3850.7764038733699"/>
    <n v="9.6105422008137005"/>
    <n v="1.4090583146409701"/>
    <n v="0.24430785765094001"/>
    <n v="3.5819416944649997E-2"/>
    <n v="97.889891523855994"/>
    <n v="1210"/>
    <s v="Fixed Single Family Units"/>
    <n v="1210"/>
    <s v="Town of Indialantic              Brevard County"/>
    <s v="Town of Indialantic"/>
    <m/>
    <m/>
    <m/>
    <n v="0"/>
    <n v="1"/>
    <n v="0.24430785765094001"/>
    <n v="3.5819416944649997E-2"/>
    <n v="97.8898915238576"/>
    <m/>
    <n v="-1"/>
    <n v="-1"/>
    <n v="-1"/>
    <n v="-1"/>
    <n v="0"/>
    <m/>
    <m/>
    <s v="North IRL B"/>
    <n v="-1"/>
    <m/>
    <m/>
    <n v="580"/>
    <x v="1"/>
    <m/>
    <x v="0"/>
    <n v="132.71029999999999"/>
    <n v="55.2082702379778"/>
    <n v="102.874406263342"/>
    <n v="7.93916395E-2"/>
  </r>
  <r>
    <n v="550000"/>
    <n v="910000"/>
    <n v="910000"/>
    <x v="1"/>
    <x v="1"/>
    <s v="IR8-11"/>
    <s v="62-304.520 (6), F.A.C."/>
    <n v="0.36"/>
    <n v="0.48"/>
    <s v="Town of Indialantic"/>
    <n v="1.9654125228459999E-2"/>
    <n v="3850.7764038733699"/>
    <n v="9.6105422008137005"/>
    <n v="1.4090583146409701"/>
    <n v="0.18888679992818999"/>
    <n v="2.769380857015E-2"/>
    <n v="75.683641668526107"/>
    <n v="1210"/>
    <s v="Fixed Single Family Units"/>
    <n v="1210"/>
    <s v="Town of Indialantic              Brevard County"/>
    <s v="Town of Indialantic"/>
    <m/>
    <m/>
    <m/>
    <n v="0"/>
    <n v="1"/>
    <n v="0.18888679992818999"/>
    <n v="2.769380857015E-2"/>
    <n v="75.683641668525695"/>
    <m/>
    <n v="-1"/>
    <n v="-1"/>
    <n v="-1"/>
    <n v="-1"/>
    <n v="0"/>
    <m/>
    <m/>
    <s v="North IRL B"/>
    <n v="-1"/>
    <m/>
    <m/>
    <n v="580"/>
    <x v="1"/>
    <m/>
    <x v="0"/>
    <n v="132.71029999999999"/>
    <n v="50.564968428706599"/>
    <n v="79.537422907446597"/>
    <n v="6.1381704500000002E-2"/>
  </r>
  <r>
    <n v="550000"/>
    <n v="910000"/>
    <n v="910000"/>
    <x v="1"/>
    <x v="1"/>
    <s v="IR8-11"/>
    <s v="62-304.520 (6), F.A.C."/>
    <n v="0.36"/>
    <n v="0.48"/>
    <s v="Town of Indialantic"/>
    <n v="0.10958551181466999"/>
    <n v="3850.7764038733699"/>
    <n v="9.6105422008137005"/>
    <n v="1.4090583146409701"/>
    <n v="1.05317618589269"/>
    <n v="0.15441237658665"/>
    <n v="421.989303102333"/>
    <n v="1210"/>
    <s v="Fixed Single Family Units"/>
    <n v="1210"/>
    <s v="Town of Indialantic              Brevard County"/>
    <s v="Town of Indialantic"/>
    <m/>
    <m/>
    <m/>
    <n v="0"/>
    <n v="1"/>
    <n v="1.05317618589269"/>
    <n v="0.15441237658665"/>
    <n v="421.989303102333"/>
    <m/>
    <n v="-1"/>
    <n v="-1"/>
    <n v="-1"/>
    <n v="-1"/>
    <n v="0"/>
    <m/>
    <m/>
    <s v="North IRL B"/>
    <n v="-1"/>
    <m/>
    <m/>
    <n v="580"/>
    <x v="1"/>
    <m/>
    <x v="0"/>
    <n v="132.71029999999999"/>
    <n v="92.780758594835305"/>
    <n v="443.47683228920602"/>
    <n v="0.34224598789999999"/>
  </r>
  <r>
    <n v="550000"/>
    <n v="910000"/>
    <n v="910000"/>
    <x v="1"/>
    <x v="1"/>
    <s v="IR8-11"/>
    <s v="62-304.520 (6), F.A.C."/>
    <n v="0.36"/>
    <n v="0.48"/>
    <s v="Town of Indialantic"/>
    <n v="0.22369311343316001"/>
    <n v="3875.0752197392999"/>
    <n v="10.573871113645801"/>
    <n v="1.87583063797836"/>
    <n v="2.3653021504524201"/>
    <n v="0.41961039568268999"/>
    <n v="866.827640691179"/>
    <n v="1200"/>
    <s v="Residential, Medium Density-Two-five dwellingunits per acre"/>
    <n v="1200"/>
    <s v="Town of Indialantic              Brevard County"/>
    <s v="Town of Indialantic"/>
    <m/>
    <m/>
    <m/>
    <n v="0"/>
    <n v="1"/>
    <n v="2.3653021504524201"/>
    <n v="0.41961039568268999"/>
    <n v="866.827640691179"/>
    <m/>
    <n v="-1"/>
    <n v="-1"/>
    <n v="-1"/>
    <n v="-1"/>
    <n v="0"/>
    <m/>
    <m/>
    <s v="North IRL B"/>
    <n v="-1"/>
    <m/>
    <m/>
    <n v="580"/>
    <x v="1"/>
    <m/>
    <x v="0"/>
    <n v="132.71029999999999"/>
    <n v="202.969431612981"/>
    <n v="905.25391274364301"/>
    <n v="0.70302322849999999"/>
  </r>
  <r>
    <n v="550000"/>
    <n v="910000"/>
    <n v="910000"/>
    <x v="1"/>
    <x v="1"/>
    <s v="IR8-11"/>
    <s v="62-304.520 (6), F.A.C."/>
    <n v="0.36"/>
    <n v="0.48"/>
    <s v="Town of Indialantic"/>
    <n v="0.29149588844117003"/>
    <n v="3875.0752197392999"/>
    <n v="10.573871113645801"/>
    <n v="1.87583063797836"/>
    <n v="3.0822399545346899"/>
    <n v="0.54679691838267996"/>
    <n v="1129.56849395429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3.0822399545346899"/>
    <n v="0.54679691838267996"/>
    <n v="1129.56849395429"/>
    <m/>
    <n v="-1"/>
    <n v="-1"/>
    <n v="-1"/>
    <n v="-1"/>
    <n v="0"/>
    <m/>
    <m/>
    <s v="North IRL B"/>
    <n v="-1"/>
    <m/>
    <m/>
    <n v="580"/>
    <x v="1"/>
    <m/>
    <x v="0"/>
    <n v="132.71029999999999"/>
    <n v="137.08599779369601"/>
    <n v="1179.6420082413599"/>
    <n v="0.91611394479999997"/>
  </r>
  <r>
    <n v="550000"/>
    <n v="910000"/>
    <n v="910000"/>
    <x v="1"/>
    <x v="1"/>
    <s v="IR8-11"/>
    <s v="62-304.520 (6), F.A.C."/>
    <n v="0.36"/>
    <n v="0.48"/>
    <s v="Town of Indialantic"/>
    <n v="8.0999728844929994E-2"/>
    <n v="3875.0752197392999"/>
    <n v="10.573871113645801"/>
    <n v="1.87583063797836"/>
    <n v="0.85648069304662"/>
    <n v="0.15194177303527001"/>
    <n v="313.88004205261802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85648069304662"/>
    <n v="0.15194177303527001"/>
    <n v="313.88004205261598"/>
    <m/>
    <n v="-1"/>
    <n v="-1"/>
    <n v="-1"/>
    <n v="-1"/>
    <n v="0"/>
    <m/>
    <m/>
    <s v="North IRL B"/>
    <n v="-1"/>
    <m/>
    <m/>
    <n v="580"/>
    <x v="1"/>
    <m/>
    <x v="0"/>
    <n v="132.71029999999999"/>
    <n v="103.265962538034"/>
    <n v="327.79427288878998"/>
    <n v="0.25456613309999998"/>
  </r>
  <r>
    <n v="550000"/>
    <n v="910000"/>
    <n v="910000"/>
    <x v="1"/>
    <x v="1"/>
    <s v="IR8-11"/>
    <s v="62-304.520 (6), F.A.C."/>
    <n v="0.36"/>
    <n v="0.48"/>
    <s v="Town of Indialantic"/>
    <n v="2.1574722925619998E-2"/>
    <n v="3875.0752197392999"/>
    <n v="10.573871113645801"/>
    <n v="1.87583063797836"/>
    <n v="0.22812833952816999"/>
    <n v="4.0470526269779997E-2"/>
    <n v="83.603674181830897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22812833952816999"/>
    <n v="4.0470526269779997E-2"/>
    <n v="83.603674181831707"/>
    <m/>
    <n v="-1"/>
    <n v="-1"/>
    <n v="-1"/>
    <n v="-1"/>
    <n v="0"/>
    <m/>
    <m/>
    <s v="North IRL B"/>
    <n v="-1"/>
    <m/>
    <m/>
    <n v="580"/>
    <x v="1"/>
    <m/>
    <x v="0"/>
    <n v="132.71029999999999"/>
    <n v="53.262427716333001"/>
    <n v="87.309806033066707"/>
    <n v="6.7805088499999999E-2"/>
  </r>
  <r>
    <n v="550000"/>
    <n v="910000"/>
    <n v="910000"/>
    <x v="1"/>
    <x v="1"/>
    <s v="IR8-11"/>
    <s v="62-304.520 (6), F.A.C."/>
    <n v="0.36"/>
    <n v="0.48"/>
    <s v="Town of Indialantic"/>
    <n v="8.0120884104219997E-2"/>
    <n v="3847.42469200289"/>
    <n v="9.5601531223170699"/>
    <n v="1.4050111379433099"/>
    <n v="0.76596792033179995"/>
    <n v="0.11257073454829999"/>
    <n v="308.25906784769302"/>
    <n v="1200"/>
    <s v="Residential, Medium Density-Two-five dwellingunits per acre"/>
    <n v="1200"/>
    <s v="Town of Indialantic              Brevard County"/>
    <s v="Town of Indialantic"/>
    <m/>
    <m/>
    <m/>
    <n v="0"/>
    <n v="1"/>
    <n v="0.76596792033179995"/>
    <n v="0.11257073454829999"/>
    <n v="308.25906784769302"/>
    <m/>
    <n v="-1"/>
    <n v="-1"/>
    <n v="-1"/>
    <n v="-1"/>
    <n v="0"/>
    <m/>
    <m/>
    <s v="North IRL B"/>
    <n v="-1"/>
    <m/>
    <m/>
    <n v="580"/>
    <x v="1"/>
    <m/>
    <x v="0"/>
    <n v="132.71029999999999"/>
    <n v="102.352127772969"/>
    <n v="324.23771440554498"/>
    <n v="0.25000735429999998"/>
  </r>
  <r>
    <n v="550000"/>
    <n v="910000"/>
    <n v="910000"/>
    <x v="1"/>
    <x v="1"/>
    <s v="IR8-11"/>
    <s v="62-304.520 (6), F.A.C."/>
    <n v="0.36"/>
    <n v="0.48"/>
    <s v="Town of Indialantic"/>
    <n v="9.4884063304000003E-4"/>
    <n v="3847.42469200289"/>
    <n v="9.5601531223170699"/>
    <n v="1.4050111379433099"/>
    <n v="9.0710617406100005E-3"/>
    <n v="1.3331316575599999E-3"/>
    <n v="3.65059288036452"/>
    <n v="1210"/>
    <s v="Fixed Single Family Units"/>
    <n v="1210"/>
    <s v="Town of Indialantic              Brevard County"/>
    <s v="Town of Indialantic"/>
    <m/>
    <m/>
    <m/>
    <n v="0"/>
    <n v="1"/>
    <n v="9.0710617406100005E-3"/>
    <n v="1.3331316575599999E-3"/>
    <n v="3.65059288036477"/>
    <m/>
    <n v="-1"/>
    <n v="-1"/>
    <n v="-1"/>
    <n v="-1"/>
    <n v="0"/>
    <m/>
    <m/>
    <s v="North IRL B"/>
    <n v="-1"/>
    <m/>
    <m/>
    <n v="580"/>
    <x v="1"/>
    <m/>
    <x v="0"/>
    <n v="132.71029999999999"/>
    <n v="11.0921763501323"/>
    <n v="3.8398218096846302"/>
    <n v="2.9607404E-3"/>
  </r>
  <r>
    <n v="550000"/>
    <n v="910000"/>
    <n v="910000"/>
    <x v="1"/>
    <x v="1"/>
    <s v="IR8-11"/>
    <s v="62-304.520 (6), F.A.C."/>
    <n v="0.36"/>
    <n v="0.48"/>
    <s v="Town of Indialantic"/>
    <n v="1.7440583419E-3"/>
    <n v="3847.42469200289"/>
    <n v="9.5601531223170699"/>
    <n v="1.4050111379433099"/>
    <n v="1.6673464802869999E-2"/>
    <n v="2.4504213956000002E-3"/>
    <n v="6.7101331289427604"/>
    <n v="1210"/>
    <s v="Fixed Single Family Units"/>
    <n v="1210"/>
    <s v="Town of Indialantic              Brevard County"/>
    <s v="Town of Indialantic"/>
    <m/>
    <m/>
    <m/>
    <n v="0"/>
    <n v="1"/>
    <n v="1.6673464802869999E-2"/>
    <n v="2.4504213956000002E-3"/>
    <n v="6.7101331289413002"/>
    <m/>
    <n v="-1"/>
    <n v="-1"/>
    <n v="-1"/>
    <n v="-1"/>
    <n v="0"/>
    <m/>
    <m/>
    <s v="North IRL B"/>
    <n v="-1"/>
    <m/>
    <m/>
    <n v="580"/>
    <x v="1"/>
    <m/>
    <x v="0"/>
    <n v="132.71029999999999"/>
    <n v="15.220453203778501"/>
    <n v="7.0579537019810497"/>
    <n v="5.4421193000000001E-3"/>
  </r>
  <r>
    <n v="550000"/>
    <n v="910000"/>
    <n v="910000"/>
    <x v="1"/>
    <x v="1"/>
    <s v="IR8-11"/>
    <s v="62-304.520 (6), F.A.C."/>
    <n v="0.36"/>
    <n v="0.48"/>
    <s v="Town of Indialantic"/>
    <n v="0.47259588938885"/>
    <n v="3847.42469200289"/>
    <n v="9.5601531223170699"/>
    <n v="1.4050111379433099"/>
    <n v="4.5180890675351097"/>
    <n v="0.66400248833757003"/>
    <n v="1818.2770941737599"/>
    <n v="1210"/>
    <s v="Fixed Single Family Units"/>
    <n v="1210"/>
    <s v="Town of Indialantic              Brevard County"/>
    <s v="Town of Indialantic"/>
    <m/>
    <m/>
    <m/>
    <n v="0"/>
    <n v="1"/>
    <n v="4.5180890675351097"/>
    <n v="0.66400248833757003"/>
    <n v="1818.2770941737599"/>
    <m/>
    <n v="-1"/>
    <n v="-1"/>
    <n v="-1"/>
    <n v="-1"/>
    <n v="0"/>
    <m/>
    <m/>
    <s v="North IRL B"/>
    <n v="-1"/>
    <m/>
    <m/>
    <n v="580"/>
    <x v="1"/>
    <m/>
    <x v="0"/>
    <n v="132.71029999999999"/>
    <n v="173.50793617519901"/>
    <n v="1912.5277101731399"/>
    <n v="1.4746772864"/>
  </r>
  <r>
    <n v="550000"/>
    <n v="910000"/>
    <n v="910000"/>
    <x v="1"/>
    <x v="1"/>
    <s v="IR8-11"/>
    <s v="62-304.520 (6), F.A.C."/>
    <n v="0.36"/>
    <n v="0.48"/>
    <s v="Town of Indialantic"/>
    <n v="1.1640922444E-2"/>
    <n v="3847.42469200289"/>
    <n v="9.5601531223170699"/>
    <n v="1.4050111379433099"/>
    <n v="0.11128900104974"/>
    <n v="1.6355625689760001E-2"/>
    <n v="44.787572448770803"/>
    <n v="1210"/>
    <s v="Fixed Single Family Units"/>
    <n v="1210"/>
    <s v="Town of Indialantic              Brevard County"/>
    <s v="Town of Indialantic"/>
    <m/>
    <m/>
    <m/>
    <n v="0"/>
    <n v="1"/>
    <n v="0.11128900104974"/>
    <n v="1.6355625689760001E-2"/>
    <n v="44.787572448771201"/>
    <m/>
    <n v="-1"/>
    <n v="-1"/>
    <n v="-1"/>
    <n v="-1"/>
    <n v="0"/>
    <m/>
    <m/>
    <s v="North IRL B"/>
    <n v="-1"/>
    <m/>
    <m/>
    <n v="580"/>
    <x v="1"/>
    <m/>
    <x v="0"/>
    <n v="132.71029999999999"/>
    <n v="33.180818521188598"/>
    <n v="47.1091417551986"/>
    <n v="3.6324065199999998E-2"/>
  </r>
  <r>
    <n v="550000"/>
    <n v="910000"/>
    <n v="910000"/>
    <x v="1"/>
    <x v="1"/>
    <s v="IR8-11"/>
    <s v="62-304.520 (6), F.A.C."/>
    <n v="0.36"/>
    <n v="0.48"/>
    <s v="Town of Indialantic"/>
    <n v="5.0408200226480002E-2"/>
    <n v="3847.42469200289"/>
    <n v="9.5601531223170699"/>
    <n v="1.4050111379433099"/>
    <n v="0.48191011278564"/>
    <n v="7.0824082761890006E-2"/>
    <n v="193.94175423081501"/>
    <n v="1210"/>
    <s v="Fixed Single Family Units"/>
    <n v="1210"/>
    <s v="Town of Indialantic              Brevard County"/>
    <s v="Town of Indialantic"/>
    <m/>
    <m/>
    <m/>
    <n v="0"/>
    <n v="1"/>
    <n v="0.48191011278564"/>
    <n v="7.0824082761890006E-2"/>
    <n v="193.941754230816"/>
    <m/>
    <n v="-1"/>
    <n v="-1"/>
    <n v="-1"/>
    <n v="-1"/>
    <n v="0"/>
    <m/>
    <m/>
    <s v="North IRL B"/>
    <n v="-1"/>
    <m/>
    <m/>
    <n v="580"/>
    <x v="1"/>
    <m/>
    <x v="0"/>
    <n v="132.71029999999999"/>
    <n v="74.933644538236194"/>
    <n v="203.99474882818799"/>
    <n v="0.1572925825"/>
  </r>
  <r>
    <n v="550000"/>
    <n v="910000"/>
    <n v="910000"/>
    <x v="1"/>
    <x v="1"/>
    <s v="IR8-11"/>
    <s v="62-304.520 (6), F.A.C."/>
    <n v="0.36"/>
    <n v="0.48"/>
    <s v="Town of Indialantic"/>
    <n v="3.0465839128999999E-4"/>
    <n v="3847.42469200289"/>
    <n v="9.5601531223170699"/>
    <n v="1.4050111379433099"/>
    <n v="2.9125808707999999E-3"/>
    <n v="4.2804843304000001E-4"/>
    <n v="1.1721502173058"/>
    <n v="1210"/>
    <s v="Fixed Single Family Units"/>
    <n v="1210"/>
    <s v="Town of Indialantic              Brevard County"/>
    <s v="Town of Indialantic"/>
    <m/>
    <m/>
    <m/>
    <n v="0"/>
    <n v="1"/>
    <n v="2.9125808707999999E-3"/>
    <n v="4.2804843304000001E-4"/>
    <n v="1.1721502173056499"/>
    <m/>
    <n v="-1"/>
    <n v="-1"/>
    <n v="-1"/>
    <n v="-1"/>
    <n v="0"/>
    <m/>
    <m/>
    <s v="North IRL B"/>
    <n v="-1"/>
    <m/>
    <m/>
    <n v="580"/>
    <x v="1"/>
    <m/>
    <x v="0"/>
    <n v="132.71029999999999"/>
    <n v="6.3941379784972598"/>
    <n v="1.2329087674621999"/>
    <n v="9.5064900000000003E-4"/>
  </r>
  <r>
    <n v="550000"/>
    <n v="910000"/>
    <n v="910000"/>
    <x v="1"/>
    <x v="1"/>
    <s v="IR8-11"/>
    <s v="62-304.520 (6), F.A.C."/>
    <n v="0.36"/>
    <n v="0.48"/>
    <s v="Town of Indialantic"/>
    <n v="2.4471988810300001E-3"/>
    <n v="3860.0828652958398"/>
    <n v="9.5896964670744502"/>
    <n v="1.40928788474486"/>
    <n v="2.346789446365E-2"/>
    <n v="3.4488077345899999E-3"/>
    <n v="9.4463904686389295"/>
    <n v="1200"/>
    <s v="Residential, Medium Density-Two-five dwellingunits per acre"/>
    <n v="1200"/>
    <s v="Town of Indialantic              Brevard County"/>
    <s v="Town of Indialantic"/>
    <m/>
    <m/>
    <m/>
    <n v="0"/>
    <n v="1"/>
    <n v="2.346789446365E-2"/>
    <n v="3.4488077345899999E-3"/>
    <n v="354.58509520146902"/>
    <m/>
    <n v="-1"/>
    <n v="-1"/>
    <n v="-1"/>
    <n v="-1"/>
    <n v="0"/>
    <m/>
    <m/>
    <s v="North IRL B"/>
    <n v="-1"/>
    <m/>
    <m/>
    <n v="580"/>
    <x v="1"/>
    <m/>
    <x v="0"/>
    <n v="132.71029999999999"/>
    <n v="52.386319151882901"/>
    <n v="9.9034625085919998"/>
    <n v="0.2875791526"/>
  </r>
  <r>
    <n v="550000"/>
    <n v="910000"/>
    <n v="910000"/>
    <x v="1"/>
    <x v="1"/>
    <s v="IR8-11"/>
    <s v="62-304.520 (6), F.A.C."/>
    <n v="0.36"/>
    <n v="0.48"/>
    <s v="Town of Indialantic"/>
    <n v="3.894615721097E-2"/>
    <n v="3850.4766351762501"/>
    <n v="9.5673638437771604"/>
    <n v="1.4060581568017501"/>
    <n v="0.3726120563543"/>
    <n v="5.4760562022560001E-2"/>
    <n v="149.96126837074499"/>
    <n v="1200"/>
    <s v="Residential, Medium Density-Two-five dwellingunits per acre"/>
    <n v="1200"/>
    <s v="Town of Indialantic              Brevard County"/>
    <s v="Town of Indialantic"/>
    <m/>
    <m/>
    <m/>
    <n v="0"/>
    <n v="1"/>
    <n v="0.3726120563543"/>
    <n v="5.4760562022560001E-2"/>
    <n v="149.961268370743"/>
    <m/>
    <n v="-1"/>
    <n v="-1"/>
    <n v="-1"/>
    <n v="-1"/>
    <n v="0"/>
    <m/>
    <m/>
    <s v="North IRL B"/>
    <n v="-1"/>
    <m/>
    <m/>
    <n v="580"/>
    <x v="1"/>
    <m/>
    <x v="0"/>
    <n v="132.71029999999999"/>
    <n v="71.172034577793696"/>
    <n v="157.60950643701599"/>
    <n v="0.12162308870000001"/>
  </r>
  <r>
    <n v="550000"/>
    <n v="910000"/>
    <n v="910000"/>
    <x v="1"/>
    <x v="1"/>
    <s v="IR8-11"/>
    <s v="62-304.520 (6), F.A.C."/>
    <n v="0.36"/>
    <n v="0.48"/>
    <s v="Town of Indialantic"/>
    <n v="7.4967615957879999E-2"/>
    <n v="3850.4766351762501"/>
    <n v="9.5673638437771604"/>
    <n v="1.4060581568017501"/>
    <n v="0.71724245836966005"/>
    <n v="0.10540882791356"/>
    <n v="288.66105364071001"/>
    <n v="1210"/>
    <s v="Fixed Single Family Units"/>
    <n v="1210"/>
    <s v="Town of Indialantic              Brevard County"/>
    <s v="Town of Indialantic"/>
    <m/>
    <m/>
    <m/>
    <n v="0"/>
    <n v="1"/>
    <n v="0.71724245836966005"/>
    <n v="0.10540882791356"/>
    <n v="288.66105364071097"/>
    <m/>
    <n v="-1"/>
    <n v="-1"/>
    <n v="-1"/>
    <n v="-1"/>
    <n v="0"/>
    <m/>
    <m/>
    <s v="North IRL B"/>
    <n v="-1"/>
    <m/>
    <m/>
    <n v="580"/>
    <x v="1"/>
    <m/>
    <x v="0"/>
    <n v="132.71029999999999"/>
    <n v="73.951165172515601"/>
    <n v="303.38317811119202"/>
    <n v="0.2341127767"/>
  </r>
  <r>
    <n v="550000"/>
    <n v="910000"/>
    <n v="910000"/>
    <x v="1"/>
    <x v="1"/>
    <s v="IR8-11"/>
    <s v="62-304.520 (6), F.A.C."/>
    <n v="0.36"/>
    <n v="0.48"/>
    <s v="Town of Indialantic"/>
    <n v="0.13963757199804"/>
    <n v="3850.4766351762501"/>
    <n v="9.5673638437771604"/>
    <n v="1.4060581568017501"/>
    <n v="1.3359634575669199"/>
    <n v="0.19633854710383999"/>
    <n v="537.67120837121399"/>
    <n v="1210"/>
    <s v="Fixed Single Family Units"/>
    <n v="1210"/>
    <s v="Town of Indialantic              Brevard County"/>
    <s v="Town of Indialantic"/>
    <m/>
    <m/>
    <m/>
    <n v="0"/>
    <n v="1"/>
    <n v="1.3359634575669199"/>
    <n v="0.19633854710383999"/>
    <n v="537.67120837121399"/>
    <m/>
    <n v="-1"/>
    <n v="-1"/>
    <n v="-1"/>
    <n v="-1"/>
    <n v="0"/>
    <m/>
    <m/>
    <s v="North IRL B"/>
    <n v="-1"/>
    <m/>
    <m/>
    <n v="580"/>
    <x v="1"/>
    <m/>
    <x v="0"/>
    <n v="132.71029999999999"/>
    <n v="95.566986225227794"/>
    <n v="565.09320504863103"/>
    <n v="0.43606748449999999"/>
  </r>
  <r>
    <n v="550000"/>
    <n v="910000"/>
    <n v="910000"/>
    <x v="1"/>
    <x v="1"/>
    <s v="IR8-11"/>
    <s v="62-304.520 (6), F.A.C."/>
    <n v="0.36"/>
    <n v="0.48"/>
    <s v="Town of Indialantic"/>
    <n v="0.21410709392790001"/>
    <n v="3850.4766351762501"/>
    <n v="9.5673638437771604"/>
    <n v="1.4060581568017501"/>
    <n v="2.0484404691420401"/>
    <n v="0.30104702584644999"/>
    <n v="824.41436259488898"/>
    <n v="1210"/>
    <s v="Fixed Single Family Units"/>
    <n v="1210"/>
    <s v="Town of Indialantic              Brevard County"/>
    <s v="Town of Indialantic"/>
    <m/>
    <m/>
    <m/>
    <n v="0"/>
    <n v="1"/>
    <n v="2.0484404691420401"/>
    <n v="0.30104702584644999"/>
    <n v="824.41436259488898"/>
    <m/>
    <n v="-1"/>
    <n v="-1"/>
    <n v="-1"/>
    <n v="-1"/>
    <n v="0"/>
    <m/>
    <m/>
    <s v="North IRL B"/>
    <n v="-1"/>
    <m/>
    <m/>
    <n v="580"/>
    <x v="1"/>
    <m/>
    <x v="0"/>
    <n v="132.71029999999999"/>
    <n v="115.939784258053"/>
    <n v="866.46066814354594"/>
    <n v="0.66862478719999996"/>
  </r>
  <r>
    <n v="550000"/>
    <n v="910000"/>
    <n v="910000"/>
    <x v="1"/>
    <x v="1"/>
    <s v="IR8-11"/>
    <s v="62-304.520 (6), F.A.C."/>
    <n v="0.36"/>
    <n v="0.48"/>
    <s v="Town of Indialantic"/>
    <n v="1.233573154381E-2"/>
    <n v="3850.4766351762501"/>
    <n v="9.5673638437771604"/>
    <n v="1.4060581568017501"/>
    <n v="0.11802043195884999"/>
    <n v="1.73447559573E-2"/>
    <n v="47.498446087273997"/>
    <n v="1210"/>
    <s v="Fixed Single Family Units"/>
    <n v="1210"/>
    <s v="Town of Indialantic              Brevard County"/>
    <s v="Town of Indialantic"/>
    <m/>
    <m/>
    <m/>
    <n v="0"/>
    <n v="1"/>
    <n v="0.11802043195884999"/>
    <n v="1.73447559573E-2"/>
    <n v="47.498446087272903"/>
    <m/>
    <n v="-1"/>
    <n v="-1"/>
    <n v="-1"/>
    <n v="-1"/>
    <n v="0"/>
    <m/>
    <m/>
    <s v="North IRL B"/>
    <n v="-1"/>
    <m/>
    <m/>
    <n v="580"/>
    <x v="1"/>
    <m/>
    <x v="0"/>
    <n v="132.71029999999999"/>
    <n v="40.021261478576299"/>
    <n v="49.920934423096803"/>
    <n v="3.8522665099999999E-2"/>
  </r>
  <r>
    <n v="550000"/>
    <n v="910000"/>
    <n v="910000"/>
    <x v="1"/>
    <x v="1"/>
    <s v="IR8-11"/>
    <s v="62-304.520 (6), F.A.C."/>
    <n v="0.36"/>
    <n v="0.48"/>
    <s v="Town of Indialantic"/>
    <n v="0.12065444580776"/>
    <n v="3850.4766351762501"/>
    <n v="9.5673638437771604"/>
    <n v="1.4060581568017501"/>
    <n v="1.1543449824121399"/>
    <n v="0.16964716768238999"/>
    <n v="464.57712451292298"/>
    <n v="1210"/>
    <s v="Fixed Single Family Units"/>
    <n v="1210"/>
    <s v="Town of Indialantic              Brevard County"/>
    <s v="Town of Indialantic"/>
    <m/>
    <m/>
    <m/>
    <n v="0"/>
    <n v="1"/>
    <n v="1.1543449824121399"/>
    <n v="0.16964716768238999"/>
    <n v="464.57712451292298"/>
    <m/>
    <n v="-1"/>
    <n v="-1"/>
    <n v="-1"/>
    <n v="-1"/>
    <n v="0"/>
    <m/>
    <m/>
    <s v="North IRL B"/>
    <n v="-1"/>
    <m/>
    <m/>
    <n v="580"/>
    <x v="1"/>
    <m/>
    <x v="0"/>
    <n v="132.71029999999999"/>
    <n v="94.315697318324794"/>
    <n v="488.271218908251"/>
    <n v="0.3767859891"/>
  </r>
  <r>
    <n v="550000"/>
    <n v="910000"/>
    <n v="910000"/>
    <x v="1"/>
    <x v="1"/>
    <s v="IR8-11"/>
    <s v="62-304.520 (6), F.A.C."/>
    <n v="0.36"/>
    <n v="0.48"/>
    <s v="Town of Indialantic"/>
    <n v="1.711483733659E-2"/>
    <n v="3850.4766351762501"/>
    <n v="9.5673638437771604"/>
    <n v="1.4060581568017501"/>
    <n v="0.16374387592625"/>
    <n v="2.4064456639450001E-2"/>
    <n v="65.900281279397404"/>
    <n v="1210"/>
    <s v="Fixed Single Family Units"/>
    <n v="1210"/>
    <s v="Town of Indialantic              Brevard County"/>
    <s v="Town of Indialantic"/>
    <m/>
    <m/>
    <m/>
    <n v="0"/>
    <n v="1"/>
    <n v="0.16374387592625"/>
    <n v="2.4064456639450001E-2"/>
    <n v="65.900281279397007"/>
    <m/>
    <n v="-1"/>
    <n v="-1"/>
    <n v="-1"/>
    <n v="-1"/>
    <n v="0"/>
    <m/>
    <m/>
    <s v="North IRL B"/>
    <n v="-1"/>
    <m/>
    <m/>
    <n v="580"/>
    <x v="1"/>
    <m/>
    <x v="0"/>
    <n v="132.71029999999999"/>
    <n v="33.973033898681301"/>
    <n v="69.261289393926504"/>
    <n v="5.3447105699999997E-2"/>
  </r>
  <r>
    <n v="550000"/>
    <n v="910000"/>
    <n v="910000"/>
    <x v="1"/>
    <x v="1"/>
    <s v="IR8-11"/>
    <s v="62-304.520 (6), F.A.C."/>
    <n v="0.36"/>
    <n v="0.48"/>
    <s v="Town of Indialantic"/>
    <n v="2.9366827934239999E-2"/>
    <n v="3982.34170711458"/>
    <n v="9.1133902766509909"/>
    <n v="1.22659486212748"/>
    <n v="0.26763136415203997"/>
    <n v="3.6021200261119997E-2"/>
    <n v="116.948743688205"/>
    <n v="1400"/>
    <s v="Commercial and Services"/>
    <n v="1400"/>
    <s v="Town of Indialantic              Brevard County"/>
    <s v="Town of Indialantic"/>
    <m/>
    <m/>
    <m/>
    <n v="0"/>
    <n v="1"/>
    <n v="0.26763136415203997"/>
    <n v="3.6021200261119997E-2"/>
    <n v="128.727877646536"/>
    <m/>
    <n v="-1"/>
    <n v="-1"/>
    <n v="-1"/>
    <n v="-1"/>
    <n v="0"/>
    <m/>
    <m/>
    <s v="North IRL B"/>
    <n v="-1"/>
    <m/>
    <m/>
    <n v="580"/>
    <x v="1"/>
    <m/>
    <x v="0"/>
    <n v="132.71029999999999"/>
    <n v="110.197118271683"/>
    <n v="118.84333623121999"/>
    <n v="0.1044021717"/>
  </r>
  <r>
    <n v="550000"/>
    <n v="910000"/>
    <n v="910000"/>
    <x v="1"/>
    <x v="1"/>
    <s v="IR8-11"/>
    <s v="62-304.520 (6), F.A.C."/>
    <n v="0.36"/>
    <n v="0.48"/>
    <s v="Town of Indialantic"/>
    <n v="1.08788647243E-3"/>
    <n v="3982.34170711458"/>
    <n v="9.1133902766509909"/>
    <n v="1.22659486212748"/>
    <n v="9.9143339999599994E-3"/>
    <n v="1.3343959576600001E-3"/>
    <n v="4.3323356717717001"/>
    <n v="8140"/>
    <s v="Roads and Highways"/>
    <n v="8140"/>
    <s v="Town of Indialantic              Brevard County"/>
    <s v="Town of Indialantic"/>
    <m/>
    <m/>
    <m/>
    <n v="0"/>
    <n v="1"/>
    <n v="9.9143339999599994E-3"/>
    <n v="1.3343959576600001E-3"/>
    <n v="5.4224583002998701"/>
    <m/>
    <n v="-1"/>
    <n v="-1"/>
    <n v="-1"/>
    <n v="-1"/>
    <n v="0"/>
    <m/>
    <m/>
    <s v="North IRL B"/>
    <n v="-1"/>
    <m/>
    <m/>
    <n v="580"/>
    <x v="1"/>
    <m/>
    <x v="0"/>
    <n v="132.71029999999999"/>
    <n v="37.747567107375197"/>
    <n v="4.4025203578049599"/>
    <n v="4.3977764000000001E-3"/>
  </r>
  <r>
    <n v="550000"/>
    <n v="910000"/>
    <n v="910000"/>
    <x v="1"/>
    <x v="1"/>
    <s v="IR8-11"/>
    <s v="62-304.520 (6), F.A.C."/>
    <n v="0.36"/>
    <n v="0.48"/>
    <s v="Town of Indialantic"/>
    <n v="0.41654901778332998"/>
    <n v="3982.34170711458"/>
    <n v="9.1133902766509909"/>
    <n v="1.22659486212748"/>
    <n v="3.7961737684151999"/>
    <n v="0.51093688503728996"/>
    <n v="1658.8405265762001"/>
    <n v="1410"/>
    <s v="Retail Sales and Services"/>
    <n v="1410"/>
    <s v="Town of Indialantic              Brevard County"/>
    <s v="Town of Indialantic"/>
    <m/>
    <m/>
    <m/>
    <n v="0"/>
    <n v="1"/>
    <n v="3.7961737684151999"/>
    <n v="0.51093688503728996"/>
    <n v="1682.20992820692"/>
    <m/>
    <n v="-1"/>
    <n v="-1"/>
    <n v="-1"/>
    <n v="-1"/>
    <n v="0"/>
    <m/>
    <m/>
    <s v="North IRL B"/>
    <n v="-1"/>
    <m/>
    <m/>
    <n v="580"/>
    <x v="1"/>
    <m/>
    <x v="0"/>
    <n v="132.71029999999999"/>
    <n v="168.972280023228"/>
    <n v="1685.7140678609101"/>
    <n v="1.3643227317"/>
  </r>
  <r>
    <n v="550000"/>
    <n v="910000"/>
    <n v="910000"/>
    <x v="1"/>
    <x v="1"/>
    <s v="IR8-11"/>
    <s v="62-304.520 (6), F.A.C."/>
    <n v="0.36"/>
    <n v="0.48"/>
    <s v="Town of Indialantic"/>
    <n v="0.34863483978608001"/>
    <n v="3848.7957917539702"/>
    <n v="9.5632603050280505"/>
    <n v="1.4054575688819799"/>
    <n v="3.33408572427606"/>
    <n v="0.48999147435329998"/>
    <n v="1341.8243042274901"/>
    <n v="1200"/>
    <s v="Residential, Medium Density-Two-five dwellingunits per acre"/>
    <n v="1200"/>
    <s v="Town of Indialantic              Brevard County"/>
    <s v="Town of Indialantic"/>
    <m/>
    <m/>
    <m/>
    <n v="0"/>
    <n v="1"/>
    <n v="3.33408572427606"/>
    <n v="0.48999147435329998"/>
    <n v="1341.8243042274901"/>
    <m/>
    <n v="-1"/>
    <n v="-1"/>
    <n v="-1"/>
    <n v="-1"/>
    <n v="0"/>
    <m/>
    <m/>
    <s v="North IRL B"/>
    <n v="-1"/>
    <m/>
    <m/>
    <n v="580"/>
    <x v="1"/>
    <m/>
    <x v="0"/>
    <n v="132.71029999999999"/>
    <n v="178.84122107410499"/>
    <n v="1410.8751404607001"/>
    <n v="1.0882597762999999"/>
  </r>
  <r>
    <n v="550000"/>
    <n v="910000"/>
    <n v="910000"/>
    <x v="1"/>
    <x v="1"/>
    <s v="IR8-11"/>
    <s v="62-304.520 (6), F.A.C."/>
    <n v="0.36"/>
    <n v="0.48"/>
    <s v="Town of Indialantic"/>
    <n v="1.316427938885E-2"/>
    <n v="3848.7957917539702"/>
    <n v="9.5632603050280505"/>
    <n v="1.4054575688819799"/>
    <n v="0.1258934305237"/>
    <n v="1.8501836105930002E-2"/>
    <n v="50.666623113287102"/>
    <n v="1210"/>
    <s v="Fixed Single Family Units"/>
    <n v="1210"/>
    <s v="Town of Indialantic              Brevard County"/>
    <s v="Town of Indialantic"/>
    <m/>
    <m/>
    <m/>
    <n v="0"/>
    <n v="1"/>
    <n v="0.1258934305237"/>
    <n v="1.8501836105930002E-2"/>
    <n v="50.666623113285901"/>
    <m/>
    <n v="-1"/>
    <n v="-1"/>
    <n v="-1"/>
    <n v="-1"/>
    <n v="0"/>
    <m/>
    <m/>
    <s v="North IRL B"/>
    <n v="-1"/>
    <m/>
    <m/>
    <n v="580"/>
    <x v="1"/>
    <m/>
    <x v="0"/>
    <n v="132.71029999999999"/>
    <n v="33.375057731773403"/>
    <n v="53.273948591042299"/>
    <n v="4.1092151799999997E-2"/>
  </r>
  <r>
    <n v="550000"/>
    <n v="910000"/>
    <n v="910000"/>
    <x v="1"/>
    <x v="1"/>
    <s v="IR8-11"/>
    <s v="62-304.520 (6), F.A.C."/>
    <n v="0.36"/>
    <n v="0.48"/>
    <s v="Town of Indialantic"/>
    <n v="5.29449068797E-2"/>
    <n v="3848.7957917539702"/>
    <n v="9.5632603050280505"/>
    <n v="1.4054575688819799"/>
    <n v="0.50632592631611995"/>
    <n v="7.4411820107829998E-2"/>
    <n v="203.774134793429"/>
    <n v="1210"/>
    <s v="Fixed Single Family Units"/>
    <n v="1210"/>
    <s v="Town of Indialantic              Brevard County"/>
    <s v="Town of Indialantic"/>
    <m/>
    <m/>
    <m/>
    <n v="0"/>
    <n v="1"/>
    <n v="0.50632592631611995"/>
    <n v="7.4411820107829998E-2"/>
    <n v="203.774134793429"/>
    <m/>
    <n v="-1"/>
    <n v="-1"/>
    <n v="-1"/>
    <n v="-1"/>
    <n v="0"/>
    <m/>
    <m/>
    <s v="North IRL B"/>
    <n v="-1"/>
    <m/>
    <m/>
    <n v="580"/>
    <x v="1"/>
    <m/>
    <x v="0"/>
    <n v="132.71029999999999"/>
    <n v="70.646626640476697"/>
    <n v="214.26043643951999"/>
    <n v="0.16526693819999999"/>
  </r>
  <r>
    <n v="550000"/>
    <n v="910000"/>
    <n v="910000"/>
    <x v="1"/>
    <x v="1"/>
    <s v="IR8-11"/>
    <s v="62-304.520 (6), F.A.C."/>
    <n v="0.36"/>
    <n v="0.48"/>
    <s v="Town of Indialantic"/>
    <n v="9.9864794154760003E-2"/>
    <n v="3848.7957917539702"/>
    <n v="9.5632603050280505"/>
    <n v="1.4054575688819799"/>
    <n v="0.95503302181004002"/>
    <n v="0.14035573080965"/>
    <n v="384.35919948722801"/>
    <n v="1200"/>
    <s v="Residential, Medium Density-Two-five dwellingunits per acre"/>
    <n v="1200"/>
    <s v="Town of Indialantic              Brevard County"/>
    <s v="Town of Indialantic"/>
    <m/>
    <m/>
    <m/>
    <n v="0"/>
    <n v="1"/>
    <n v="0.95503302181004002"/>
    <n v="0.14035573080965"/>
    <n v="384.35919948722898"/>
    <m/>
    <n v="-1"/>
    <n v="-1"/>
    <n v="-1"/>
    <n v="-1"/>
    <n v="0"/>
    <m/>
    <m/>
    <s v="North IRL B"/>
    <n v="-1"/>
    <m/>
    <m/>
    <n v="580"/>
    <x v="1"/>
    <m/>
    <x v="0"/>
    <n v="132.71029999999999"/>
    <n v="82.920934761736007"/>
    <n v="404.13848359685699"/>
    <n v="0.31172684470000001"/>
  </r>
  <r>
    <n v="550000"/>
    <n v="910000"/>
    <n v="910000"/>
    <x v="1"/>
    <x v="1"/>
    <s v="IR8-11"/>
    <s v="62-304.520 (6), F.A.C."/>
    <n v="0.36"/>
    <n v="0.48"/>
    <s v="Town of Indialantic"/>
    <n v="0.10315463361960001"/>
    <n v="3848.7957917539702"/>
    <n v="9.5632603050280505"/>
    <n v="1.4054575688819799"/>
    <n v="0.98649461297403995"/>
    <n v="0.14497946058590999"/>
    <n v="397.02111977504302"/>
    <n v="1210"/>
    <s v="Fixed Single Family Units"/>
    <n v="1210"/>
    <s v="Town of Indialantic              Brevard County"/>
    <s v="Town of Indialantic"/>
    <m/>
    <m/>
    <m/>
    <n v="0"/>
    <n v="1"/>
    <n v="0.98649461297403995"/>
    <n v="0.14497946058590999"/>
    <n v="397.02111977504302"/>
    <m/>
    <n v="-1"/>
    <n v="-1"/>
    <n v="-1"/>
    <n v="-1"/>
    <n v="0"/>
    <m/>
    <m/>
    <s v="North IRL B"/>
    <n v="-1"/>
    <m/>
    <m/>
    <n v="580"/>
    <x v="1"/>
    <m/>
    <x v="0"/>
    <n v="132.71029999999999"/>
    <n v="85.847135838130498"/>
    <n v="417.45199156379999"/>
    <n v="0.32199604199999998"/>
  </r>
  <r>
    <n v="550000"/>
    <n v="910000"/>
    <n v="910000"/>
    <x v="1"/>
    <x v="1"/>
    <s v="IR8-11"/>
    <s v="62-304.520 (6), F.A.C."/>
    <n v="0.36"/>
    <n v="0.48"/>
    <s v="Town of Indialantic"/>
    <n v="0.21359438294765001"/>
    <n v="3852.5613749304498"/>
    <n v="9.5721902004154096"/>
    <n v="1.40675540295418"/>
    <n v="2.0445660593152799"/>
    <n v="0.30047505225227"/>
    <n v="822.88546964622401"/>
    <n v="1200"/>
    <s v="Residential, Medium Density-Two-five dwellingunits per acre"/>
    <n v="1200"/>
    <s v="Town of Indialantic              Brevard County"/>
    <s v="Town of Indialantic"/>
    <m/>
    <m/>
    <m/>
    <n v="0"/>
    <n v="1"/>
    <n v="2.0445660593152799"/>
    <n v="0.30047505225227"/>
    <n v="822.88546964622401"/>
    <m/>
    <n v="-1"/>
    <n v="-1"/>
    <n v="-1"/>
    <n v="-1"/>
    <n v="0"/>
    <m/>
    <m/>
    <s v="North IRL B"/>
    <n v="-1"/>
    <m/>
    <m/>
    <n v="580"/>
    <x v="1"/>
    <m/>
    <x v="0"/>
    <n v="132.71029999999999"/>
    <n v="134.69195926859501"/>
    <n v="864.38580042026797"/>
    <n v="0.66738480909999998"/>
  </r>
  <r>
    <n v="550000"/>
    <n v="910000"/>
    <n v="910000"/>
    <x v="1"/>
    <x v="1"/>
    <s v="IR8-11"/>
    <s v="62-304.520 (6), F.A.C."/>
    <n v="0.36"/>
    <n v="0.48"/>
    <s v="Town of Indialantic"/>
    <n v="5.3733714799700004E-3"/>
    <n v="3852.5613749304498"/>
    <n v="9.5721902004154096"/>
    <n v="1.40675540295418"/>
    <n v="5.1434933823789997E-2"/>
    <n v="7.5590193615299997E-3"/>
    <n v="20.701243416900699"/>
    <n v="1210"/>
    <s v="Fixed Single Family Units"/>
    <n v="1210"/>
    <s v="Town of Indialantic              Brevard County"/>
    <s v="Town of Indialantic"/>
    <m/>
    <m/>
    <m/>
    <n v="0"/>
    <n v="1"/>
    <n v="5.1434933823789997E-2"/>
    <n v="7.5590193615299997E-3"/>
    <n v="20.7012434169012"/>
    <m/>
    <n v="-1"/>
    <n v="-1"/>
    <n v="-1"/>
    <n v="-1"/>
    <n v="0"/>
    <m/>
    <m/>
    <s v="North IRL B"/>
    <n v="-1"/>
    <m/>
    <m/>
    <n v="580"/>
    <x v="1"/>
    <m/>
    <x v="0"/>
    <n v="132.71029999999999"/>
    <n v="26.383281996623101"/>
    <n v="21.7452628836743"/>
    <n v="1.67893296E-2"/>
  </r>
  <r>
    <n v="550000"/>
    <n v="910000"/>
    <n v="910000"/>
    <x v="1"/>
    <x v="1"/>
    <s v="IR8-11"/>
    <s v="62-304.520 (6), F.A.C."/>
    <n v="0.36"/>
    <n v="0.48"/>
    <s v="Town of Indialantic"/>
    <n v="1.5972096827270001E-2"/>
    <n v="3852.5613749304498"/>
    <n v="9.5721902004154096"/>
    <n v="1.40675540295418"/>
    <n v="0.15288794873016001"/>
    <n v="2.2468833508279999E-2"/>
    <n v="61.533483313424298"/>
    <n v="1210"/>
    <s v="Fixed Single Family Units"/>
    <n v="1210"/>
    <s v="Town of Indialantic              Brevard County"/>
    <s v="Town of Indialantic"/>
    <m/>
    <m/>
    <m/>
    <n v="0"/>
    <n v="1"/>
    <n v="0.15288794873016001"/>
    <n v="2.2468833508279999E-2"/>
    <n v="61.533483313422799"/>
    <m/>
    <n v="-1"/>
    <n v="-1"/>
    <n v="-1"/>
    <n v="-1"/>
    <n v="0"/>
    <m/>
    <m/>
    <s v="North IRL B"/>
    <n v="-1"/>
    <m/>
    <m/>
    <n v="580"/>
    <x v="1"/>
    <m/>
    <x v="0"/>
    <n v="132.71029999999999"/>
    <n v="34.165297430899599"/>
    <n v="64.636782624666907"/>
    <n v="4.9905501499999998E-2"/>
  </r>
  <r>
    <n v="550000"/>
    <n v="910000"/>
    <n v="910000"/>
    <x v="1"/>
    <x v="1"/>
    <s v="IR8-11"/>
    <s v="62-304.520 (6), F.A.C."/>
    <n v="0.36"/>
    <n v="0.48"/>
    <s v="Town of Indialantic"/>
    <n v="5.1734668279999999E-5"/>
    <n v="3852.5613749304498"/>
    <n v="9.5721902004154096"/>
    <n v="1.40675540295418"/>
    <n v="4.9521408480000004E-4"/>
    <n v="7.277802413E-5"/>
    <n v="0.19931098479118001"/>
    <n v="1210"/>
    <s v="Fixed Single Family Units"/>
    <n v="1210"/>
    <s v="Town of Indialantic              Brevard County"/>
    <s v="Town of Indialantic"/>
    <m/>
    <m/>
    <m/>
    <n v="0"/>
    <n v="1"/>
    <n v="4.9521408480000004E-4"/>
    <n v="7.277802413E-5"/>
    <n v="0.19931098479122999"/>
    <m/>
    <n v="-1"/>
    <n v="-1"/>
    <n v="-1"/>
    <n v="-1"/>
    <n v="0"/>
    <m/>
    <m/>
    <s v="North IRL B"/>
    <n v="-1"/>
    <m/>
    <m/>
    <n v="580"/>
    <x v="1"/>
    <m/>
    <x v="0"/>
    <n v="132.71029999999999"/>
    <n v="2.54939689143304"/>
    <n v="0.20936277462207001"/>
    <n v="1.6164719999999999E-4"/>
  </r>
  <r>
    <n v="550000"/>
    <n v="910000"/>
    <n v="910000"/>
    <x v="1"/>
    <x v="1"/>
    <s v="IR8-11"/>
    <s v="62-304.520 (6), F.A.C."/>
    <n v="0.36"/>
    <n v="0.48"/>
    <s v="Town of Indialantic"/>
    <n v="0.20946142490721001"/>
    <n v="3852.5613749304498"/>
    <n v="9.5721902004154096"/>
    <n v="1.40675540295418"/>
    <n v="2.0050045988619298"/>
    <n v="0.29466099119870998"/>
    <n v="806.96299513544704"/>
    <n v="1210"/>
    <s v="Fixed Single Family Units"/>
    <n v="1210"/>
    <s v="Town of Indialantic              Brevard County"/>
    <s v="Town of Indialantic"/>
    <m/>
    <m/>
    <m/>
    <n v="0"/>
    <n v="1"/>
    <n v="2.0050045988619298"/>
    <n v="0.29466099119870998"/>
    <n v="806.96299513544704"/>
    <m/>
    <n v="-1"/>
    <n v="-1"/>
    <n v="-1"/>
    <n v="-1"/>
    <n v="0"/>
    <m/>
    <m/>
    <s v="North IRL B"/>
    <n v="-1"/>
    <m/>
    <m/>
    <n v="580"/>
    <x v="1"/>
    <m/>
    <x v="0"/>
    <n v="132.71029999999999"/>
    <n v="120.02423515807"/>
    <n v="847.66031263083505"/>
    <n v="0.65447120449999996"/>
  </r>
  <r>
    <n v="550000"/>
    <n v="910000"/>
    <n v="910000"/>
    <x v="1"/>
    <x v="1"/>
    <s v="IR8-11"/>
    <s v="62-304.520 (6), F.A.C."/>
    <n v="0.36"/>
    <n v="0.48"/>
    <s v="Town of Indialantic"/>
    <n v="0.17331044295256001"/>
    <n v="3852.5613749304498"/>
    <n v="9.5721902004154096"/>
    <n v="1.40675540295418"/>
    <n v="1.6589605236602301"/>
    <n v="0.24380540201191001"/>
    <n v="667.68911839115503"/>
    <n v="1210"/>
    <s v="Fixed Single Family Units"/>
    <n v="1210"/>
    <s v="Town of Indialantic              Brevard County"/>
    <s v="Town of Indialantic"/>
    <m/>
    <m/>
    <m/>
    <n v="0"/>
    <n v="1"/>
    <n v="1.6589605236602301"/>
    <n v="0.24380540201191001"/>
    <n v="667.68911839115503"/>
    <m/>
    <n v="-1"/>
    <n v="-1"/>
    <n v="-1"/>
    <n v="-1"/>
    <n v="0"/>
    <m/>
    <m/>
    <s v="North IRL B"/>
    <n v="-1"/>
    <m/>
    <m/>
    <n v="580"/>
    <x v="1"/>
    <m/>
    <x v="0"/>
    <n v="132.71029999999999"/>
    <n v="107.580509098349"/>
    <n v="701.362479131594"/>
    <n v="0.54151591109999997"/>
  </r>
  <r>
    <n v="550000"/>
    <n v="910000"/>
    <n v="910000"/>
    <x v="1"/>
    <x v="1"/>
    <s v="IR8-11"/>
    <s v="62-304.520 (6), F.A.C."/>
    <n v="0.36"/>
    <n v="0.48"/>
    <s v="Town of Indialantic"/>
    <n v="0.22193879521529"/>
    <n v="3857.7690412583302"/>
    <n v="9.5843984299594496"/>
    <n v="1.4085246430464999"/>
    <n v="2.12714984040855"/>
    <n v="0.31260626230879002"/>
    <n v="856.18861323573299"/>
    <n v="1200"/>
    <s v="Residential, Medium Density-Two-five dwellingunits per acre"/>
    <n v="1200"/>
    <s v="Town of Indialantic              Brevard County"/>
    <s v="Town of Indialantic"/>
    <m/>
    <m/>
    <m/>
    <n v="0"/>
    <n v="1"/>
    <n v="2.12714984040855"/>
    <n v="0.31260626230879002"/>
    <n v="856.18861323573299"/>
    <m/>
    <n v="-1"/>
    <n v="-1"/>
    <n v="-1"/>
    <n v="-1"/>
    <n v="0"/>
    <m/>
    <m/>
    <s v="North IRL B"/>
    <n v="-1"/>
    <m/>
    <m/>
    <n v="580"/>
    <x v="1"/>
    <m/>
    <x v="0"/>
    <n v="132.71029999999999"/>
    <n v="140.69730533050401"/>
    <n v="898.15443879673103"/>
    <n v="0.69439465789999999"/>
  </r>
  <r>
    <n v="550000"/>
    <n v="910000"/>
    <n v="910000"/>
    <x v="1"/>
    <x v="1"/>
    <s v="IR8-11"/>
    <s v="62-304.520 (6), F.A.C."/>
    <n v="0.36"/>
    <n v="0.48"/>
    <s v="Town of Indialantic"/>
    <n v="4.2708315742679998E-2"/>
    <n v="3857.7690412583302"/>
    <n v="9.5843984299594496"/>
    <n v="1.4085246430464999"/>
    <n v="0.40933351435034998"/>
    <n v="6.0155715186570001E-2"/>
    <n v="164.758818276396"/>
    <n v="1210"/>
    <s v="Fixed Single Family Units"/>
    <n v="1210"/>
    <s v="Town of Indialantic              Brevard County"/>
    <s v="Town of Indialantic"/>
    <m/>
    <m/>
    <m/>
    <n v="0"/>
    <n v="1"/>
    <n v="0.40933351435034998"/>
    <n v="6.0155715186570001E-2"/>
    <n v="164.758818276396"/>
    <m/>
    <n v="-1"/>
    <n v="-1"/>
    <n v="-1"/>
    <n v="-1"/>
    <n v="0"/>
    <m/>
    <m/>
    <s v="North IRL B"/>
    <n v="-1"/>
    <m/>
    <m/>
    <n v="580"/>
    <x v="1"/>
    <m/>
    <x v="0"/>
    <n v="132.71029999999999"/>
    <n v="54.927032396733097"/>
    <n v="172.83442185315101"/>
    <n v="0.13362434570000001"/>
  </r>
  <r>
    <n v="550000"/>
    <n v="910000"/>
    <n v="910000"/>
    <x v="1"/>
    <x v="1"/>
    <s v="IR8-11"/>
    <s v="62-304.520 (6), F.A.C."/>
    <n v="0.36"/>
    <n v="0.48"/>
    <s v="Town of Indialantic"/>
    <n v="0.24073358128465999"/>
    <n v="3857.7690412583302"/>
    <n v="9.5843984299594496"/>
    <n v="1.4085246430464999"/>
    <n v="2.3072865585032698"/>
    <n v="0.33907918164828998"/>
    <n v="928.69455707123404"/>
    <n v="1210"/>
    <s v="Fixed Single Family Units"/>
    <n v="1210"/>
    <s v="Town of Indialantic              Brevard County"/>
    <s v="Town of Indialantic"/>
    <m/>
    <m/>
    <m/>
    <n v="0"/>
    <n v="1"/>
    <n v="2.3072865585032698"/>
    <n v="0.33907918164828998"/>
    <n v="928.69455707123404"/>
    <m/>
    <n v="-1"/>
    <n v="-1"/>
    <n v="-1"/>
    <n v="-1"/>
    <n v="0"/>
    <m/>
    <m/>
    <s v="North IRL B"/>
    <n v="-1"/>
    <m/>
    <m/>
    <n v="580"/>
    <x v="1"/>
    <m/>
    <x v="0"/>
    <n v="132.71029999999999"/>
    <n v="126.611901263973"/>
    <n v="974.21423950920496"/>
    <n v="0.75319915420000005"/>
  </r>
  <r>
    <n v="550000"/>
    <n v="910000"/>
    <n v="910000"/>
    <x v="1"/>
    <x v="1"/>
    <s v="IR8-11"/>
    <s v="62-304.520 (6), F.A.C."/>
    <n v="0.36"/>
    <n v="0.48"/>
    <s v="Town of Indialantic"/>
    <n v="1.8869453139780001E-2"/>
    <n v="3857.7690412583302"/>
    <n v="9.5843984299594496"/>
    <n v="1.4085246430464999"/>
    <n v="0.18085235704711999"/>
    <n v="2.6578089748189999E-2"/>
    <n v="72.793992148125795"/>
    <n v="1210"/>
    <s v="Fixed Single Family Units"/>
    <n v="1210"/>
    <s v="Town of Indialantic              Brevard County"/>
    <s v="Town of Indialantic"/>
    <m/>
    <m/>
    <m/>
    <n v="0"/>
    <n v="1"/>
    <n v="0.18085235704711999"/>
    <n v="2.6578089748189999E-2"/>
    <n v="72.793992148125"/>
    <m/>
    <n v="-1"/>
    <n v="-1"/>
    <n v="-1"/>
    <n v="-1"/>
    <n v="0"/>
    <m/>
    <m/>
    <s v="North IRL B"/>
    <n v="-1"/>
    <m/>
    <m/>
    <n v="580"/>
    <x v="1"/>
    <m/>
    <x v="0"/>
    <n v="132.71029999999999"/>
    <n v="52.3412899833952"/>
    <n v="76.361967625901698"/>
    <n v="5.9038111999999997E-2"/>
  </r>
  <r>
    <n v="550000"/>
    <n v="910000"/>
    <n v="910000"/>
    <x v="1"/>
    <x v="1"/>
    <s v="IR8-11"/>
    <s v="62-304.520 (6), F.A.C."/>
    <n v="0.36"/>
    <n v="0.48"/>
    <s v="Town of Indialantic"/>
    <n v="8.0851586124119995E-2"/>
    <n v="3857.7690412583302"/>
    <n v="9.5843984299594496"/>
    <n v="1.4085246430464999"/>
    <n v="0.77491381510780999"/>
    <n v="0.11388145148523"/>
    <n v="311.90674588628798"/>
    <n v="1210"/>
    <s v="Fixed Single Family Units"/>
    <n v="1210"/>
    <s v="Town of Indialantic              Brevard County"/>
    <s v="Town of Indialantic"/>
    <m/>
    <m/>
    <m/>
    <n v="0"/>
    <n v="1"/>
    <n v="0.77491381510780999"/>
    <n v="0.11388145148523"/>
    <n v="311.90674588628798"/>
    <m/>
    <n v="-1"/>
    <n v="-1"/>
    <n v="-1"/>
    <n v="-1"/>
    <n v="0"/>
    <m/>
    <m/>
    <s v="North IRL B"/>
    <n v="-1"/>
    <m/>
    <m/>
    <n v="580"/>
    <x v="1"/>
    <m/>
    <x v="0"/>
    <n v="132.71029999999999"/>
    <n v="81.397252066383203"/>
    <n v="327.19476056764898"/>
    <n v="0.25296573059999999"/>
  </r>
  <r>
    <n v="550000"/>
    <n v="910000"/>
    <n v="910000"/>
    <x v="1"/>
    <x v="1"/>
    <s v="IR8-11"/>
    <s v="62-304.520 (6), F.A.C."/>
    <n v="0.36"/>
    <n v="0.48"/>
    <s v="Town of Indialantic"/>
    <n v="1.181258217089E-2"/>
    <n v="3857.7690412583302"/>
    <n v="9.5843984299594496"/>
    <n v="1.4085246430464999"/>
    <n v="0.11321649401245"/>
    <n v="1.663831308571E-2"/>
    <n v="45.570213796183403"/>
    <n v="1210"/>
    <s v="Fixed Single Family Units"/>
    <n v="1210"/>
    <s v="Town of Indialantic              Brevard County"/>
    <s v="Town of Indialantic"/>
    <m/>
    <m/>
    <m/>
    <n v="0"/>
    <n v="1"/>
    <n v="0.11321649401245"/>
    <n v="1.663831308571E-2"/>
    <n v="45.570213796182998"/>
    <m/>
    <n v="-1"/>
    <n v="-1"/>
    <n v="-1"/>
    <n v="-1"/>
    <n v="0"/>
    <m/>
    <m/>
    <s v="North IRL B"/>
    <n v="-1"/>
    <m/>
    <m/>
    <n v="580"/>
    <x v="1"/>
    <m/>
    <x v="0"/>
    <n v="132.71029999999999"/>
    <n v="39.304449676451597"/>
    <n v="47.803824023397503"/>
    <n v="3.69588109E-2"/>
  </r>
  <r>
    <n v="550000"/>
    <n v="910000"/>
    <n v="910000"/>
    <x v="1"/>
    <x v="1"/>
    <s v="IR8-11"/>
    <s v="62-304.520 (6), F.A.C."/>
    <n v="0.36"/>
    <n v="0.48"/>
    <s v="Town of Indialantic"/>
    <n v="8.4914003650000004E-4"/>
    <n v="3857.7690412583302"/>
    <n v="9.5843984299594496"/>
    <n v="1.4085246430464999"/>
    <n v="8.1384964326400005E-3"/>
    <n v="1.1960346668000001E-3"/>
    <n v="3.2757861445026601"/>
    <n v="1210"/>
    <s v="Fixed Single Family Units"/>
    <n v="1210"/>
    <s v="Town of Indialantic              Brevard County"/>
    <s v="Town of Indialantic"/>
    <m/>
    <m/>
    <m/>
    <n v="0"/>
    <n v="1"/>
    <n v="8.1384964326400005E-3"/>
    <n v="1.1960346668000001E-3"/>
    <n v="3.2757861445042402"/>
    <m/>
    <n v="-1"/>
    <n v="-1"/>
    <n v="-1"/>
    <n v="-1"/>
    <n v="0"/>
    <m/>
    <m/>
    <s v="North IRL B"/>
    <n v="-1"/>
    <m/>
    <m/>
    <n v="580"/>
    <x v="1"/>
    <m/>
    <x v="0"/>
    <n v="132.71029999999999"/>
    <n v="10.894822288316799"/>
    <n v="3.4363478102286402"/>
    <n v="2.6567609000000001E-3"/>
  </r>
  <r>
    <n v="550000"/>
    <n v="910000"/>
    <n v="910000"/>
    <x v="1"/>
    <x v="1"/>
    <s v="IR8-11"/>
    <s v="62-304.520 (6), F.A.C."/>
    <n v="0.36"/>
    <n v="0.48"/>
    <s v="Town of Indialantic"/>
    <n v="4.1100159724579997E-2"/>
    <n v="3861.94686106876"/>
    <n v="9.7363332266141498"/>
    <n v="1.38492767883728"/>
    <n v="0.40016485074562003"/>
    <n v="5.692074880721E-2"/>
    <n v="158.72663283778499"/>
    <n v="1400"/>
    <s v="Commercial and Services"/>
    <n v="1400"/>
    <s v="Town of Indialantic              Brevard County"/>
    <s v="Town of Indialantic"/>
    <m/>
    <m/>
    <m/>
    <n v="0"/>
    <n v="1"/>
    <n v="0.40016485074562003"/>
    <n v="5.692074880721E-2"/>
    <n v="158.72663283778601"/>
    <m/>
    <n v="-1"/>
    <n v="-1"/>
    <n v="-1"/>
    <n v="-1"/>
    <n v="0"/>
    <m/>
    <m/>
    <s v="North IRL B"/>
    <n v="-1"/>
    <m/>
    <m/>
    <n v="580"/>
    <x v="1"/>
    <m/>
    <x v="0"/>
    <n v="132.71029999999999"/>
    <n v="73.941978799801305"/>
    <n v="166.32644534310401"/>
    <n v="0.12873206230000001"/>
  </r>
  <r>
    <n v="550000"/>
    <n v="910000"/>
    <n v="910000"/>
    <x v="1"/>
    <x v="1"/>
    <s v="IR8-11"/>
    <s v="62-304.520 (6), F.A.C."/>
    <n v="0.36"/>
    <n v="0.48"/>
    <s v="Town of Indialantic"/>
    <n v="7.0175829764449998E-2"/>
    <n v="3861.94686106876"/>
    <n v="9.7363332266141498"/>
    <n v="1.38492767883728"/>
    <n v="0.68325526304091999"/>
    <n v="9.7188449026170007E-2"/>
    <n v="271.01532548174799"/>
    <n v="1200"/>
    <s v="Residential, Medium Density-Two-five dwellingunits per acre"/>
    <n v="1200"/>
    <s v="Town of Indialantic              Brevard County"/>
    <s v="Town of Indialantic"/>
    <m/>
    <m/>
    <m/>
    <n v="0"/>
    <n v="1"/>
    <n v="0.68325526304091999"/>
    <n v="9.7188449026170007E-2"/>
    <n v="271.01532548174703"/>
    <m/>
    <n v="-1"/>
    <n v="-1"/>
    <n v="-1"/>
    <n v="-1"/>
    <n v="0"/>
    <m/>
    <m/>
    <s v="North IRL B"/>
    <n v="-1"/>
    <m/>
    <m/>
    <n v="580"/>
    <x v="1"/>
    <m/>
    <x v="0"/>
    <n v="132.71029999999999"/>
    <n v="143.39869417817201"/>
    <n v="283.99150737954898"/>
    <n v="0.2198015616"/>
  </r>
  <r>
    <n v="550000"/>
    <n v="910000"/>
    <n v="910000"/>
    <x v="1"/>
    <x v="1"/>
    <s v="IR8-11"/>
    <s v="62-304.520 (6), F.A.C."/>
    <n v="0.36"/>
    <n v="0.48"/>
    <s v="Town of Indialantic"/>
    <n v="7.5300867617649994E-2"/>
    <n v="3861.94686106876"/>
    <n v="9.7363332266141498"/>
    <n v="1.38492767883728"/>
    <n v="0.73315433937861996"/>
    <n v="0.10428625580415"/>
    <n v="290.807949331749"/>
    <n v="1430"/>
    <s v="Professional Services"/>
    <n v="1430"/>
    <s v="Town of Indialantic              Brevard County"/>
    <s v="Town of Indialantic"/>
    <m/>
    <m/>
    <m/>
    <n v="0"/>
    <n v="1"/>
    <n v="0.73315433937861996"/>
    <n v="0.10428625580415"/>
    <n v="290.80794933174798"/>
    <m/>
    <n v="-1"/>
    <n v="-1"/>
    <n v="-1"/>
    <n v="-1"/>
    <n v="0"/>
    <m/>
    <m/>
    <s v="North IRL B"/>
    <n v="-1"/>
    <m/>
    <m/>
    <n v="580"/>
    <x v="1"/>
    <m/>
    <x v="0"/>
    <n v="132.71029999999999"/>
    <n v="81.631876888921397"/>
    <n v="304.73179973078999"/>
    <n v="0.23585397350000001"/>
  </r>
  <r>
    <n v="550000"/>
    <n v="910000"/>
    <n v="910000"/>
    <x v="1"/>
    <x v="1"/>
    <s v="IR8-11"/>
    <s v="62-304.520 (6), F.A.C."/>
    <n v="0.36"/>
    <n v="0.48"/>
    <s v="Town of Indialantic"/>
    <n v="7.7420610373580001E-2"/>
    <n v="3861.94686106876"/>
    <n v="9.7363332266141498"/>
    <n v="1.38492767883728"/>
    <n v="0.75379286120503997"/>
    <n v="0.10722194621885001"/>
    <n v="298.99428321427803"/>
    <n v="1210"/>
    <s v="Fixed Single Family Units"/>
    <n v="1210"/>
    <s v="Town of Indialantic              Brevard County"/>
    <s v="Town of Indialantic"/>
    <m/>
    <m/>
    <m/>
    <n v="0"/>
    <n v="1"/>
    <n v="0.75379286120503997"/>
    <n v="0.10722194621885001"/>
    <n v="298.994283214277"/>
    <m/>
    <n v="-1"/>
    <n v="-1"/>
    <n v="-1"/>
    <n v="-1"/>
    <n v="0"/>
    <m/>
    <m/>
    <s v="North IRL B"/>
    <n v="-1"/>
    <m/>
    <m/>
    <n v="580"/>
    <x v="1"/>
    <m/>
    <x v="0"/>
    <n v="132.71029999999999"/>
    <n v="71.970631827491403"/>
    <n v="313.31009431645202"/>
    <n v="0.2424933359"/>
  </r>
  <r>
    <n v="550000"/>
    <n v="910000"/>
    <n v="910000"/>
    <x v="1"/>
    <x v="1"/>
    <s v="IR8-11"/>
    <s v="62-304.520 (6), F.A.C."/>
    <n v="0.36"/>
    <n v="0.48"/>
    <s v="Town of Indialantic"/>
    <n v="9.4523249959449995E-2"/>
    <n v="3861.94686106876"/>
    <n v="9.7363332266141498"/>
    <n v="1.38492767883728"/>
    <n v="0.92030985926782005"/>
    <n v="0.1309078651625"/>
    <n v="365.04376847894599"/>
    <n v="1750"/>
    <s v="Governmental"/>
    <n v="1750"/>
    <s v="Town of Indialantic              Brevard County"/>
    <s v="Town of Indialantic"/>
    <m/>
    <m/>
    <m/>
    <n v="0"/>
    <n v="1"/>
    <n v="0.92030985926782005"/>
    <n v="0.1309078651625"/>
    <n v="365.04376847894702"/>
    <m/>
    <n v="-1"/>
    <n v="-1"/>
    <n v="-1"/>
    <n v="-1"/>
    <n v="0"/>
    <m/>
    <m/>
    <s v="North IRL B"/>
    <n v="-1"/>
    <m/>
    <m/>
    <n v="580"/>
    <x v="1"/>
    <m/>
    <x v="0"/>
    <n v="132.71029999999999"/>
    <n v="84.907971787569707"/>
    <n v="382.52202116455402"/>
    <n v="0.29606145049999999"/>
  </r>
  <r>
    <n v="550000"/>
    <n v="910000"/>
    <n v="910000"/>
    <x v="1"/>
    <x v="1"/>
    <s v="IR8-11"/>
    <s v="62-304.520 (6), F.A.C."/>
    <n v="0.36"/>
    <n v="0.48"/>
    <s v="Town of Indialantic"/>
    <n v="9.7712693736030004E-2"/>
    <n v="3861.94686106876"/>
    <n v="9.7363332266141498"/>
    <n v="1.38492767883728"/>
    <n v="0.95136334668413003"/>
    <n v="0.13532501412878001"/>
    <n v="377.36123086045302"/>
    <n v="1210"/>
    <s v="Fixed Single Family Units"/>
    <n v="1210"/>
    <s v="Town of Indialantic              Brevard County"/>
    <s v="Town of Indialantic"/>
    <m/>
    <m/>
    <m/>
    <n v="0"/>
    <n v="1"/>
    <n v="0.95136334668413003"/>
    <n v="0.13532501412878001"/>
    <n v="377.361230860452"/>
    <m/>
    <n v="-1"/>
    <n v="-1"/>
    <n v="-1"/>
    <n v="-1"/>
    <n v="0"/>
    <m/>
    <m/>
    <s v="North IRL B"/>
    <n v="-1"/>
    <m/>
    <m/>
    <n v="580"/>
    <x v="1"/>
    <m/>
    <x v="0"/>
    <n v="132.71029999999999"/>
    <n v="85.672716259936607"/>
    <n v="395.42924219567601"/>
    <n v="0.30605128209999999"/>
  </r>
  <r>
    <n v="550000"/>
    <n v="910000"/>
    <n v="910000"/>
    <x v="1"/>
    <x v="1"/>
    <s v="IR8-11"/>
    <s v="62-304.520 (6), F.A.C."/>
    <n v="0.36"/>
    <n v="0.48"/>
    <s v="Town of Indialantic"/>
    <n v="0.1180540545261"/>
    <n v="3861.94686106876"/>
    <n v="9.7363332266141498"/>
    <n v="1.38492767883728"/>
    <n v="1.14941361361904"/>
    <n v="0.16349632771216999"/>
    <n v="455.91848531353497"/>
    <n v="1210"/>
    <s v="Fixed Single Family Units"/>
    <n v="1210"/>
    <s v="Town of Indialantic              Brevard County"/>
    <s v="Town of Indialantic"/>
    <m/>
    <m/>
    <m/>
    <n v="0"/>
    <n v="1"/>
    <n v="1.14941361361904"/>
    <n v="0.16349632771216999"/>
    <n v="455.91848531353497"/>
    <m/>
    <n v="-1"/>
    <n v="-1"/>
    <n v="-1"/>
    <n v="-1"/>
    <n v="0"/>
    <m/>
    <m/>
    <s v="North IRL B"/>
    <n v="-1"/>
    <m/>
    <m/>
    <n v="580"/>
    <x v="1"/>
    <m/>
    <x v="0"/>
    <n v="132.71029999999999"/>
    <n v="91.317705166928206"/>
    <n v="477.747808749331"/>
    <n v="0.3697635728"/>
  </r>
  <r>
    <n v="550000"/>
    <n v="910000"/>
    <n v="910000"/>
    <x v="1"/>
    <x v="1"/>
    <s v="IR8-11"/>
    <s v="62-304.520 (6), F.A.C."/>
    <n v="0.36"/>
    <n v="0.48"/>
    <s v="Town of Indialantic"/>
    <n v="4.3475962755679998E-2"/>
    <n v="3861.94686106876"/>
    <n v="9.7363332266141498"/>
    <n v="1.38492767883728"/>
    <n v="0.42329646073718002"/>
    <n v="6.021106418444E-2"/>
    <n v="167.901857896248"/>
    <n v="1210"/>
    <s v="Fixed Single Family Units"/>
    <n v="1210"/>
    <s v="Town of Indialantic              Brevard County"/>
    <s v="Town of Indialantic"/>
    <m/>
    <m/>
    <m/>
    <n v="0"/>
    <n v="1"/>
    <n v="0.42329646073718002"/>
    <n v="6.021106418444E-2"/>
    <n v="167.90185789624999"/>
    <m/>
    <n v="-1"/>
    <n v="-1"/>
    <n v="-1"/>
    <n v="-1"/>
    <n v="0"/>
    <m/>
    <m/>
    <s v="North IRL B"/>
    <n v="-1"/>
    <m/>
    <m/>
    <n v="580"/>
    <x v="1"/>
    <m/>
    <x v="0"/>
    <n v="132.71029999999999"/>
    <n v="55.018534711810197"/>
    <n v="175.940979097856"/>
    <n v="0.13617344519999999"/>
  </r>
  <r>
    <n v="550000"/>
    <n v="910000"/>
    <n v="910000"/>
    <x v="1"/>
    <x v="1"/>
    <s v="IR8-11"/>
    <s v="62-304.520 (6), F.A.C."/>
    <n v="0.36"/>
    <n v="0.48"/>
    <s v="Town of Indialantic"/>
    <n v="2.5006004560099999E-2"/>
    <n v="3894.8025330534001"/>
    <n v="10.503735582587501"/>
    <n v="1.49382829482012"/>
    <n v="0.26265645987628"/>
    <n v="3.7354677152279997E-2"/>
    <n v="97.393449902230202"/>
    <n v="1400"/>
    <s v="Commercial and Services"/>
    <n v="1400"/>
    <s v="Town of Indialantic              Brevard County"/>
    <s v="Town of Indialantic"/>
    <m/>
    <m/>
    <m/>
    <n v="0"/>
    <n v="1"/>
    <n v="0.26265645987628"/>
    <n v="3.7354677152279997E-2"/>
    <n v="97.393449902229406"/>
    <m/>
    <n v="-1"/>
    <n v="-1"/>
    <n v="-1"/>
    <n v="-1"/>
    <n v="0"/>
    <m/>
    <m/>
    <s v="North IRL B"/>
    <n v="-1"/>
    <m/>
    <m/>
    <n v="580"/>
    <x v="1"/>
    <m/>
    <x v="0"/>
    <n v="132.71029999999999"/>
    <n v="109.927845827231"/>
    <n v="101.195710152611"/>
    <n v="7.8989010499999998E-2"/>
  </r>
  <r>
    <n v="550000"/>
    <n v="910000"/>
    <n v="910000"/>
    <x v="1"/>
    <x v="1"/>
    <s v="IR8-11"/>
    <s v="62-304.520 (6), F.A.C."/>
    <n v="0.36"/>
    <n v="0.48"/>
    <s v="Town of Indialantic"/>
    <n v="7.5752982651500003E-3"/>
    <n v="3894.8025330534001"/>
    <n v="10.503735582587501"/>
    <n v="1.49382829482012"/>
    <n v="7.9568929936390004E-2"/>
    <n v="1.1316194890180001E-2"/>
    <n v="29.504290871748999"/>
    <n v="8140"/>
    <s v="Roads and Highways"/>
    <n v="8140"/>
    <s v="Town of Indialantic              Brevard County"/>
    <s v="Town of Indialantic"/>
    <m/>
    <m/>
    <m/>
    <n v="0"/>
    <n v="1"/>
    <n v="7.9568929936390004E-2"/>
    <n v="1.1316194890180001E-2"/>
    <n v="31.705097563603999"/>
    <m/>
    <n v="-1"/>
    <n v="-1"/>
    <n v="-1"/>
    <n v="-1"/>
    <n v="0"/>
    <m/>
    <m/>
    <s v="North IRL B"/>
    <n v="-1"/>
    <m/>
    <m/>
    <n v="580"/>
    <x v="1"/>
    <m/>
    <x v="0"/>
    <n v="132.71029999999999"/>
    <n v="106.970204884053"/>
    <n v="30.6561444359244"/>
    <n v="2.5713785499999999E-2"/>
  </r>
  <r>
    <n v="550000"/>
    <n v="910000"/>
    <n v="910000"/>
    <x v="1"/>
    <x v="1"/>
    <s v="IR8-11"/>
    <s v="62-304.520 (6), F.A.C."/>
    <n v="0.36"/>
    <n v="0.48"/>
    <s v="Town of Indialantic"/>
    <n v="1.3082419968E-4"/>
    <n v="3894.8025330534001"/>
    <n v="10.503735582587501"/>
    <n v="1.49382829482012"/>
    <n v="1.37414280131E-3"/>
    <n v="1.9542889113999999E-4"/>
    <n v="0.50953442432561002"/>
    <n v="1410"/>
    <s v="Retail Sales and Services"/>
    <n v="1410"/>
    <s v="Town of Indialantic              Brevard County"/>
    <s v="Town of Indialantic"/>
    <m/>
    <m/>
    <m/>
    <n v="0"/>
    <n v="1"/>
    <n v="1.37414280131E-3"/>
    <n v="1.9542889113999999E-4"/>
    <n v="0.50953442432471996"/>
    <m/>
    <n v="-1"/>
    <n v="-1"/>
    <n v="-1"/>
    <n v="-1"/>
    <n v="0"/>
    <m/>
    <m/>
    <s v="North IRL B"/>
    <n v="-1"/>
    <m/>
    <m/>
    <n v="580"/>
    <x v="1"/>
    <m/>
    <x v="0"/>
    <n v="132.71029999999999"/>
    <n v="4.2304085000111504"/>
    <n v="0.52942675270774997"/>
    <n v="4.1324770000000002E-4"/>
  </r>
  <r>
    <n v="550000"/>
    <n v="910000"/>
    <n v="910000"/>
    <x v="1"/>
    <x v="1"/>
    <s v="IR8-11"/>
    <s v="62-304.520 (6), F.A.C."/>
    <n v="0.36"/>
    <n v="0.48"/>
    <s v="Town of Indialantic"/>
    <n v="6.497350001E-4"/>
    <n v="3894.8025330534001"/>
    <n v="10.503735582587501"/>
    <n v="1.49382829482012"/>
    <n v="6.8246446398600004E-3"/>
    <n v="9.7059252729000001E-4"/>
    <n v="2.5305895242263001"/>
    <n v="1410"/>
    <s v="Retail Sales and Services"/>
    <n v="1410"/>
    <s v="Town of Indialantic              Brevard County"/>
    <s v="Town of Indialantic"/>
    <m/>
    <m/>
    <m/>
    <n v="0"/>
    <n v="1"/>
    <n v="6.8246446398600004E-3"/>
    <n v="9.7059252729000001E-4"/>
    <n v="2.53058952422644"/>
    <m/>
    <n v="-1"/>
    <n v="-1"/>
    <n v="-1"/>
    <n v="-1"/>
    <n v="0"/>
    <m/>
    <m/>
    <s v="North IRL B"/>
    <n v="-1"/>
    <m/>
    <m/>
    <n v="580"/>
    <x v="1"/>
    <m/>
    <x v="0"/>
    <n v="132.71029999999999"/>
    <n v="9.0181714277207305"/>
    <n v="2.62938425803718"/>
    <n v="2.052384E-3"/>
  </r>
  <r>
    <n v="550000"/>
    <n v="910000"/>
    <n v="910000"/>
    <x v="1"/>
    <x v="1"/>
    <s v="IR8-11"/>
    <s v="62-304.520 (6), F.A.C."/>
    <n v="0.36"/>
    <n v="0.48"/>
    <s v="Town of Indialantic"/>
    <n v="4.5569626167040002E-2"/>
    <n v="3894.8025330534001"/>
    <n v="10.503735582587501"/>
    <n v="1.49382829482012"/>
    <n v="0.47865130385603"/>
    <n v="6.8073196952709997E-2"/>
    <n v="177.48469542571499"/>
    <n v="1410"/>
    <s v="Retail Sales and Services"/>
    <n v="1410"/>
    <s v="Town of Indialantic              Brevard County"/>
    <s v="Town of Indialantic"/>
    <m/>
    <m/>
    <m/>
    <n v="0"/>
    <n v="1"/>
    <n v="0.47865130385603"/>
    <n v="6.8073196952709997E-2"/>
    <n v="177.48469542571399"/>
    <m/>
    <n v="-1"/>
    <n v="-1"/>
    <n v="-1"/>
    <n v="-1"/>
    <n v="0"/>
    <m/>
    <m/>
    <s v="North IRL B"/>
    <n v="-1"/>
    <m/>
    <m/>
    <n v="580"/>
    <x v="1"/>
    <m/>
    <x v="0"/>
    <n v="132.71029999999999"/>
    <n v="75.202682966815701"/>
    <n v="184.413734320483"/>
    <n v="0.14394541399999999"/>
  </r>
  <r>
    <n v="550000"/>
    <n v="910000"/>
    <n v="910000"/>
    <x v="1"/>
    <x v="1"/>
    <s v="IR8-11"/>
    <s v="62-304.520 (6), F.A.C."/>
    <n v="0.36"/>
    <n v="0.48"/>
    <s v="Town of Indialantic"/>
    <n v="0.14704281503336"/>
    <n v="3894.8025330534001"/>
    <n v="10.503735582587501"/>
    <n v="1.49382829482012"/>
    <n v="1.5444988484298099"/>
    <n v="0.21965671764684"/>
    <n v="572.70272845926104"/>
    <n v="1410"/>
    <s v="Retail Sales and Services"/>
    <n v="1410"/>
    <s v="Town of Indialantic              Brevard County"/>
    <s v="Town of Indialantic"/>
    <m/>
    <m/>
    <m/>
    <n v="0"/>
    <n v="1"/>
    <n v="1.5444988484298099"/>
    <n v="0.21965671764684"/>
    <n v="572.70272845926104"/>
    <m/>
    <n v="-1"/>
    <n v="-1"/>
    <n v="-1"/>
    <n v="-1"/>
    <n v="0"/>
    <m/>
    <m/>
    <s v="North IRL B"/>
    <n v="-1"/>
    <m/>
    <m/>
    <n v="580"/>
    <x v="1"/>
    <m/>
    <x v="0"/>
    <n v="132.71029999999999"/>
    <n v="97.743988520030001"/>
    <n v="595.06116038555501"/>
    <n v="0.46447909850000002"/>
  </r>
  <r>
    <n v="550000"/>
    <n v="910000"/>
    <n v="910000"/>
    <x v="1"/>
    <x v="1"/>
    <s v="IR8-11"/>
    <s v="62-304.520 (6), F.A.C."/>
    <n v="0.36"/>
    <n v="0.48"/>
    <s v="Town of Indialantic"/>
    <n v="0.10359695752792"/>
    <n v="3894.8025330534001"/>
    <n v="10.503735582587501"/>
    <n v="1.49382829482012"/>
    <n v="1.0881550490338601"/>
    <n v="0.15475606641249001"/>
    <n v="403.48969259638397"/>
    <n v="1300"/>
    <s v="Residential, High Density"/>
    <n v="1300"/>
    <s v="Town of Indialantic              Brevard County"/>
    <s v="Town of Indialantic"/>
    <m/>
    <m/>
    <m/>
    <n v="0"/>
    <n v="1"/>
    <n v="1.0881550490338601"/>
    <n v="0.15475606641249001"/>
    <n v="403.48969259638397"/>
    <m/>
    <n v="-1"/>
    <n v="-1"/>
    <n v="-1"/>
    <n v="-1"/>
    <n v="0"/>
    <m/>
    <m/>
    <s v="North IRL B"/>
    <n v="-1"/>
    <m/>
    <m/>
    <n v="580"/>
    <x v="1"/>
    <m/>
    <x v="0"/>
    <n v="132.71029999999999"/>
    <n v="82.963838636386299"/>
    <n v="419.242012912978"/>
    <n v="0.32724224870000002"/>
  </r>
  <r>
    <n v="550000"/>
    <n v="910000"/>
    <n v="910000"/>
    <x v="1"/>
    <x v="1"/>
    <s v="IR8-11"/>
    <s v="62-304.520 (6), F.A.C."/>
    <n v="0.36"/>
    <n v="0.48"/>
    <s v="Town of Indialantic"/>
    <n v="0.18882076911057999"/>
    <n v="3847.42469128625"/>
    <n v="9.5601531205363504"/>
    <n v="1.4050111376816099"/>
    <n v="1.80515546503463"/>
    <n v="0.26529528362597998"/>
    <n v="726.473689303725"/>
    <n v="1200"/>
    <s v="Residential, Medium Density-Two-five dwellingunits per acre"/>
    <n v="1200"/>
    <s v="Town of Indialantic              Brevard County"/>
    <s v="Town of Indialantic"/>
    <m/>
    <m/>
    <m/>
    <n v="0"/>
    <n v="1"/>
    <n v="1.80515546503463"/>
    <n v="0.26529528362597998"/>
    <n v="726.473689303725"/>
    <m/>
    <n v="-1"/>
    <n v="-1"/>
    <n v="-1"/>
    <n v="-1"/>
    <n v="0"/>
    <m/>
    <m/>
    <s v="North IRL B"/>
    <n v="-1"/>
    <m/>
    <m/>
    <n v="580"/>
    <x v="1"/>
    <m/>
    <x v="0"/>
    <n v="132.71029999999999"/>
    <n v="181.67120336001"/>
    <n v="764.13054215767795"/>
    <n v="0.58919196210000002"/>
  </r>
  <r>
    <n v="550000"/>
    <n v="910000"/>
    <n v="910000"/>
    <x v="1"/>
    <x v="1"/>
    <s v="IR8-11"/>
    <s v="62-304.520 (6), F.A.C."/>
    <n v="0.36"/>
    <n v="0.48"/>
    <s v="Town of Indialantic"/>
    <n v="0.15701096678699999"/>
    <n v="3847.42469128625"/>
    <n v="9.5601531205363504"/>
    <n v="1.4050111376816099"/>
    <n v="1.50104888408722"/>
    <n v="0.22060215707389999"/>
    <n v="604.08787041905202"/>
    <n v="1210"/>
    <s v="Fixed Single Family Units"/>
    <n v="1210"/>
    <s v="Town of Indialantic              Brevard County"/>
    <s v="Town of Indialantic"/>
    <m/>
    <m/>
    <m/>
    <n v="0"/>
    <n v="1"/>
    <n v="1.50104888408722"/>
    <n v="0.22060215707389999"/>
    <n v="604.08787041905202"/>
    <m/>
    <n v="-1"/>
    <n v="-1"/>
    <n v="-1"/>
    <n v="-1"/>
    <n v="0"/>
    <m/>
    <m/>
    <s v="North IRL B"/>
    <n v="-1"/>
    <m/>
    <m/>
    <n v="580"/>
    <x v="1"/>
    <m/>
    <x v="0"/>
    <n v="132.71029999999999"/>
    <n v="100.845238987898"/>
    <n v="635.40083932922596"/>
    <n v="0.4899333904"/>
  </r>
  <r>
    <n v="550000"/>
    <n v="910000"/>
    <n v="910000"/>
    <x v="1"/>
    <x v="1"/>
    <s v="IR8-11"/>
    <s v="62-304.520 (6), F.A.C."/>
    <n v="0.36"/>
    <n v="0.48"/>
    <s v="Town of Indialantic"/>
    <n v="5.6220985967099998E-3"/>
    <n v="3847.42469128625"/>
    <n v="9.5601531205363504"/>
    <n v="1.4050111376816099"/>
    <n v="5.3748123443320001E-2"/>
    <n v="7.8991111455199992E-3"/>
    <n v="21.630600957839299"/>
    <n v="1210"/>
    <s v="Fixed Single Family Units"/>
    <n v="1210"/>
    <s v="Town of Indialantic              Brevard County"/>
    <s v="Town of Indialantic"/>
    <m/>
    <m/>
    <m/>
    <n v="0"/>
    <n v="1"/>
    <n v="5.3748123443320001E-2"/>
    <n v="7.8991111455199992E-3"/>
    <n v="21.6306009578398"/>
    <m/>
    <n v="-1"/>
    <n v="-1"/>
    <n v="-1"/>
    <n v="-1"/>
    <n v="0"/>
    <m/>
    <m/>
    <s v="North IRL B"/>
    <n v="-1"/>
    <m/>
    <m/>
    <n v="580"/>
    <x v="1"/>
    <m/>
    <x v="0"/>
    <n v="132.71029999999999"/>
    <n v="25.9120891303889"/>
    <n v="22.7518258134745"/>
    <n v="1.7543066499999999E-2"/>
  </r>
  <r>
    <n v="550000"/>
    <n v="910000"/>
    <n v="910000"/>
    <x v="1"/>
    <x v="1"/>
    <s v="IR8-11"/>
    <s v="62-304.520 (6), F.A.C."/>
    <n v="0.36"/>
    <n v="0.48"/>
    <s v="Town of Indialantic"/>
    <n v="7.0027891139999994E-5"/>
    <n v="3847.42469128625"/>
    <n v="9.5601531205363504"/>
    <n v="1.4050111376816099"/>
    <n v="6.6947736208000002E-4"/>
    <n v="9.8389967009999998E-5"/>
    <n v="0.26942703748152003"/>
    <n v="1210"/>
    <s v="Fixed Single Family Units"/>
    <n v="1210"/>
    <s v="Town of Indialantic              Brevard County"/>
    <s v="Town of Indialantic"/>
    <m/>
    <m/>
    <m/>
    <n v="0"/>
    <n v="1"/>
    <n v="6.6947736208000002E-4"/>
    <n v="9.8389967009999998E-5"/>
    <n v="0.26942703748032998"/>
    <m/>
    <n v="-1"/>
    <n v="-1"/>
    <n v="-1"/>
    <n v="-1"/>
    <n v="0"/>
    <m/>
    <m/>
    <s v="North IRL B"/>
    <n v="-1"/>
    <m/>
    <m/>
    <n v="580"/>
    <x v="1"/>
    <m/>
    <x v="0"/>
    <n v="132.71029999999999"/>
    <n v="3.1341285020396099"/>
    <n v="0.28339282103815999"/>
    <n v="2.1851339999999999E-4"/>
  </r>
  <r>
    <n v="550000"/>
    <n v="910000"/>
    <n v="910000"/>
    <x v="1"/>
    <x v="1"/>
    <s v="IR8-11"/>
    <s v="62-304.520 (6), F.A.C."/>
    <n v="0.36"/>
    <n v="0.48"/>
    <s v="Town of Indialantic"/>
    <n v="4.6542382578410001E-2"/>
    <n v="3847.42469128625"/>
    <n v="9.5601531205363504"/>
    <n v="1.4050111376816099"/>
    <n v="0.44495230404426001"/>
    <n v="6.5392565896910004E-2"/>
    <n v="179.068311923496"/>
    <n v="1210"/>
    <s v="Fixed Single Family Units"/>
    <n v="1210"/>
    <s v="Town of Indialantic              Brevard County"/>
    <s v="Town of Indialantic"/>
    <m/>
    <m/>
    <m/>
    <n v="0"/>
    <n v="1"/>
    <n v="0.44495230404426001"/>
    <n v="6.5392565896910004E-2"/>
    <n v="179.068311923496"/>
    <m/>
    <n v="-1"/>
    <n v="-1"/>
    <n v="-1"/>
    <n v="-1"/>
    <n v="0"/>
    <m/>
    <m/>
    <s v="North IRL B"/>
    <n v="-1"/>
    <m/>
    <m/>
    <n v="580"/>
    <x v="1"/>
    <m/>
    <x v="0"/>
    <n v="132.71029999999999"/>
    <n v="63.821037951279997"/>
    <n v="188.35033985126799"/>
    <n v="0.14522977449999999"/>
  </r>
  <r>
    <n v="550000"/>
    <n v="910000"/>
    <n v="910000"/>
    <x v="1"/>
    <x v="1"/>
    <s v="IR8-11"/>
    <s v="62-304.520 (6), F.A.C."/>
    <n v="0.36"/>
    <n v="0.48"/>
    <s v="Town of Indialantic"/>
    <n v="0.21969720868102999"/>
    <n v="3847.42469128625"/>
    <n v="9.5601531205363504"/>
    <n v="1.4050111376816099"/>
    <n v="2.1003389551450802"/>
    <n v="0.30867702511440998"/>
    <n v="845.26846528606598"/>
    <n v="1210"/>
    <s v="Fixed Single Family Units"/>
    <n v="1210"/>
    <s v="Town of Indialantic              Brevard County"/>
    <s v="Town of Indialantic"/>
    <m/>
    <m/>
    <m/>
    <n v="0"/>
    <n v="1"/>
    <n v="2.1003389551450802"/>
    <n v="0.30867702511440998"/>
    <n v="845.26846528606598"/>
    <m/>
    <n v="-1"/>
    <n v="-1"/>
    <n v="-1"/>
    <n v="-1"/>
    <n v="0"/>
    <m/>
    <m/>
    <s v="North IRL B"/>
    <n v="-1"/>
    <m/>
    <m/>
    <n v="580"/>
    <x v="1"/>
    <m/>
    <x v="0"/>
    <n v="132.71029999999999"/>
    <n v="117.573350271628"/>
    <n v="889.08305993418196"/>
    <n v="0.68553809030000001"/>
  </r>
  <r>
    <n v="550000"/>
    <n v="910000"/>
    <n v="910000"/>
    <x v="1"/>
    <x v="1"/>
    <s v="IR8-11"/>
    <s v="62-304.520 (6), F.A.C."/>
    <n v="0.36"/>
    <n v="0.48"/>
    <s v="Town of Indialantic"/>
    <n v="0.33059140807748999"/>
    <n v="3852.5613760786"/>
    <n v="9.5721902032681392"/>
    <n v="1.40675540337343"/>
    <n v="3.1644838376840001"/>
    <n v="0.46506124962183998"/>
    <n v="1273.62369002279"/>
    <n v="1200"/>
    <s v="Residential, Medium Density-Two-five dwellingunits per acre"/>
    <n v="1200"/>
    <s v="Town of Indialantic              Brevard County"/>
    <s v="Town of Indialantic"/>
    <m/>
    <m/>
    <m/>
    <n v="0"/>
    <n v="1"/>
    <n v="3.1644838376840001"/>
    <n v="0.46506124962183998"/>
    <n v="1273.62369002279"/>
    <m/>
    <n v="-1"/>
    <n v="-1"/>
    <n v="-1"/>
    <n v="-1"/>
    <n v="0"/>
    <m/>
    <m/>
    <s v="North IRL B"/>
    <n v="-1"/>
    <m/>
    <m/>
    <n v="580"/>
    <x v="1"/>
    <m/>
    <x v="0"/>
    <n v="132.71029999999999"/>
    <n v="205.23926406433699"/>
    <n v="1337.8559629686599"/>
    <n v="1.0329470316"/>
  </r>
  <r>
    <n v="550000"/>
    <n v="910000"/>
    <n v="910000"/>
    <x v="1"/>
    <x v="1"/>
    <s v="IR8-11"/>
    <s v="62-304.520 (6), F.A.C."/>
    <n v="0.36"/>
    <n v="0.48"/>
    <s v="Town of Indialantic"/>
    <n v="0.15713260762837"/>
    <n v="3852.5613760786"/>
    <n v="9.5721902032681392"/>
    <n v="1.40675540337343"/>
    <n v="1.5041032073543199"/>
    <n v="0.22104714482737001"/>
    <n v="605.36301507159999"/>
    <n v="1210"/>
    <s v="Fixed Single Family Units"/>
    <n v="1210"/>
    <s v="Town of Indialantic              Brevard County"/>
    <s v="Town of Indialantic"/>
    <m/>
    <m/>
    <m/>
    <n v="0"/>
    <n v="1"/>
    <n v="1.5041032073543199"/>
    <n v="0.22104714482737001"/>
    <n v="605.36301507159999"/>
    <m/>
    <n v="-1"/>
    <n v="-1"/>
    <n v="-1"/>
    <n v="-1"/>
    <n v="0"/>
    <m/>
    <m/>
    <s v="North IRL B"/>
    <n v="-1"/>
    <m/>
    <m/>
    <n v="580"/>
    <x v="1"/>
    <m/>
    <x v="0"/>
    <n v="132.71029999999999"/>
    <n v="103.43716252681899"/>
    <n v="635.89310234935601"/>
    <n v="0.49096757099999999"/>
  </r>
  <r>
    <n v="550000"/>
    <n v="910000"/>
    <n v="910000"/>
    <x v="1"/>
    <x v="1"/>
    <s v="IR8-11"/>
    <s v="62-304.520 (6), F.A.C."/>
    <n v="0.36"/>
    <n v="0.48"/>
    <s v="Town of Indialantic"/>
    <n v="0.12310507164027"/>
    <n v="3852.5613760786"/>
    <n v="9.5721902032681392"/>
    <n v="1.40675540337343"/>
    <n v="1.1783851607277001"/>
    <n v="0.17317872471262999"/>
    <n v="474.26984420072802"/>
    <n v="1210"/>
    <s v="Fixed Single Family Units"/>
    <n v="1210"/>
    <s v="Town of Indialantic              Brevard County"/>
    <s v="Town of Indialantic"/>
    <m/>
    <m/>
    <m/>
    <n v="0"/>
    <n v="1"/>
    <n v="1.1783851607277001"/>
    <n v="0.17317872471262999"/>
    <n v="474.26984420072802"/>
    <m/>
    <n v="-1"/>
    <n v="-1"/>
    <n v="-1"/>
    <n v="-1"/>
    <n v="0"/>
    <m/>
    <m/>
    <s v="North IRL B"/>
    <n v="-1"/>
    <m/>
    <m/>
    <n v="580"/>
    <x v="1"/>
    <m/>
    <x v="0"/>
    <n v="132.71029999999999"/>
    <n v="104.987274376803"/>
    <n v="498.18854979747499"/>
    <n v="0.3846470756"/>
  </r>
  <r>
    <n v="550000"/>
    <n v="910000"/>
    <n v="910000"/>
    <x v="1"/>
    <x v="1"/>
    <s v="IR8-11"/>
    <s v="62-304.520 (6), F.A.C."/>
    <n v="0.36"/>
    <n v="0.48"/>
    <s v="Town of Indialantic"/>
    <n v="3.1638704599999999E-3"/>
    <n v="3852.5613760786"/>
    <n v="9.5721902032681392"/>
    <n v="1.40675540337343"/>
    <n v="3.028516982167E-2"/>
    <n v="4.4507918651799996E-3"/>
    <n v="12.189005133135099"/>
    <n v="1210"/>
    <s v="Fixed Single Family Units"/>
    <n v="1210"/>
    <s v="Town of Indialantic              Brevard County"/>
    <s v="Town of Indialantic"/>
    <m/>
    <m/>
    <m/>
    <n v="0"/>
    <n v="1"/>
    <n v="3.028516982167E-2"/>
    <n v="4.4507918651799996E-3"/>
    <n v="12.189005133135799"/>
    <m/>
    <n v="-1"/>
    <n v="-1"/>
    <n v="-1"/>
    <n v="-1"/>
    <n v="0"/>
    <m/>
    <m/>
    <s v="North IRL B"/>
    <n v="-1"/>
    <m/>
    <m/>
    <n v="580"/>
    <x v="1"/>
    <m/>
    <x v="0"/>
    <n v="132.71029999999999"/>
    <n v="17.243983049344401"/>
    <n v="12.8037294907176"/>
    <n v="9.8856489000000002E-3"/>
  </r>
  <r>
    <n v="550000"/>
    <n v="910000"/>
    <n v="910000"/>
    <x v="1"/>
    <x v="1"/>
    <s v="IR8-11"/>
    <s v="62-304.520 (6), F.A.C."/>
    <n v="0.36"/>
    <n v="0.48"/>
    <s v="Town of Indialantic"/>
    <n v="3.77049565463E-3"/>
    <n v="3852.5613760786"/>
    <n v="9.5721902032681392"/>
    <n v="1.40675540337343"/>
    <n v="3.6091901566780001E-2"/>
    <n v="5.3041651355499996E-3"/>
    <n v="14.5260659277267"/>
    <n v="1210"/>
    <s v="Fixed Single Family Units"/>
    <n v="1210"/>
    <s v="Town of Indialantic              Brevard County"/>
    <s v="Town of Indialantic"/>
    <m/>
    <m/>
    <m/>
    <n v="0"/>
    <n v="1"/>
    <n v="3.6091901566780001E-2"/>
    <n v="5.3041651355499996E-3"/>
    <n v="14.526065927726201"/>
    <m/>
    <n v="-1"/>
    <n v="-1"/>
    <n v="-1"/>
    <n v="-1"/>
    <n v="0"/>
    <m/>
    <m/>
    <s v="North IRL B"/>
    <n v="-1"/>
    <m/>
    <m/>
    <n v="580"/>
    <x v="1"/>
    <m/>
    <x v="0"/>
    <n v="132.71029999999999"/>
    <n v="17.648867643146598"/>
    <n v="15.2586545555985"/>
    <n v="1.17810754E-2"/>
  </r>
  <r>
    <n v="550000"/>
    <n v="910000"/>
    <n v="910000"/>
    <x v="1"/>
    <x v="1"/>
    <s v="IR8-11"/>
    <s v="62-304.520 (6), F.A.C."/>
    <n v="0.36"/>
    <n v="0.48"/>
    <s v="Town of Indialantic"/>
    <n v="0.23624589697012"/>
    <n v="3848.9451513950498"/>
    <n v="9.5594772277647202"/>
    <n v="1.40472552674869"/>
    <n v="2.2583872722387701"/>
    <n v="0.33186064206357002"/>
    <n v="909.29749968014198"/>
    <n v="1200"/>
    <s v="Residential, Medium Density-Two-five dwellingunits per acre"/>
    <n v="1200"/>
    <s v="Town of Indialantic              Brevard County"/>
    <s v="Town of Indialantic"/>
    <m/>
    <m/>
    <m/>
    <n v="0"/>
    <n v="1"/>
    <n v="2.2583872722387701"/>
    <n v="0.33186064206357002"/>
    <n v="909.29749968014198"/>
    <m/>
    <n v="-1"/>
    <n v="-1"/>
    <n v="-1"/>
    <n v="-1"/>
    <n v="0"/>
    <m/>
    <m/>
    <s v="North IRL B"/>
    <n v="-1"/>
    <m/>
    <m/>
    <n v="580"/>
    <x v="1"/>
    <m/>
    <x v="0"/>
    <n v="132.71029999999999"/>
    <n v="150.536005561152"/>
    <n v="956.053225419201"/>
    <n v="0.73746755850000001"/>
  </r>
  <r>
    <n v="550000"/>
    <n v="910000"/>
    <n v="910000"/>
    <x v="1"/>
    <x v="1"/>
    <s v="IR8-11"/>
    <s v="62-304.520 (6), F.A.C."/>
    <n v="0.36"/>
    <n v="0.48"/>
    <s v="Town of Indialantic"/>
    <n v="5.0344497461000004E-4"/>
    <n v="3848.9451513950498"/>
    <n v="9.5594772277647202"/>
    <n v="1.40472552674869"/>
    <n v="4.8126707702499999E-3"/>
    <n v="7.0720200714999998E-4"/>
    <n v="1.93773209403476"/>
    <n v="1200"/>
    <s v="Residential, Medium Density-Two-five dwellingunits per acre"/>
    <n v="1200"/>
    <s v="Town of Indialantic              Brevard County"/>
    <s v="Town of Indialantic"/>
    <m/>
    <m/>
    <m/>
    <n v="0"/>
    <n v="1"/>
    <n v="4.8126707702499999E-3"/>
    <n v="7.0720200714999998E-4"/>
    <n v="1.93773209403447"/>
    <m/>
    <n v="-1"/>
    <n v="-1"/>
    <n v="-1"/>
    <n v="-1"/>
    <n v="0"/>
    <m/>
    <m/>
    <s v="North IRL B"/>
    <n v="-1"/>
    <m/>
    <m/>
    <n v="580"/>
    <x v="1"/>
    <m/>
    <x v="0"/>
    <n v="132.71029999999999"/>
    <n v="7.0175534799725998"/>
    <n v="2.03736952884136"/>
    <n v="1.5715588999999999E-3"/>
  </r>
  <r>
    <n v="550000"/>
    <n v="910000"/>
    <n v="910000"/>
    <x v="1"/>
    <x v="1"/>
    <s v="IR8-11"/>
    <s v="62-304.520 (6), F.A.C."/>
    <n v="0.36"/>
    <n v="0.48"/>
    <s v="Natural Lands"/>
    <n v="1.49927943598E-3"/>
    <n v="3848.9451513950498"/>
    <n v="9.5594772277647202"/>
    <n v="1.40472552674869"/>
    <n v="1.433232762634E-2"/>
    <n v="2.10607609545E-3"/>
    <n v="5.7706443157169298"/>
    <n v="3100"/>
    <s v="Herbaceous Dry Prairie"/>
    <n v="3100"/>
    <s v="Town of Indialantic              Brevard County"/>
    <s v="Town of Indialantic"/>
    <m/>
    <m/>
    <s v="Natural Lands"/>
    <n v="0"/>
    <n v="1"/>
    <n v="1.433232762634E-2"/>
    <n v="2.10607609545E-3"/>
    <n v="5.7706443157162397"/>
    <m/>
    <n v="-1"/>
    <n v="-1"/>
    <n v="-1"/>
    <n v="-1"/>
    <n v="0"/>
    <m/>
    <m/>
    <s v="North IRL B"/>
    <n v="-1"/>
    <m/>
    <m/>
    <n v="580"/>
    <x v="1"/>
    <m/>
    <x v="0"/>
    <n v="132.71029999999999"/>
    <n v="10.603165853946299"/>
    <n v="6.0673686144833496"/>
    <n v="4.6801656999999998E-3"/>
  </r>
  <r>
    <n v="550000"/>
    <n v="910000"/>
    <n v="910000"/>
    <x v="1"/>
    <x v="1"/>
    <s v="IR8-11"/>
    <s v="62-304.520 (6), F.A.C."/>
    <n v="0.36"/>
    <n v="0.48"/>
    <s v="Town of Indialantic"/>
    <n v="4.090716621E-5"/>
    <n v="3848.9451513950498"/>
    <n v="9.5594772277647202"/>
    <n v="1.40472552674869"/>
    <n v="3.9105112391999997E-4"/>
    <n v="5.7463340609999998E-5"/>
    <n v="0.15744943907593001"/>
    <n v="1210"/>
    <s v="Fixed Single Family Units"/>
    <n v="1210"/>
    <s v="Town of Indialantic              Brevard County"/>
    <s v="Town of Indialantic"/>
    <m/>
    <m/>
    <m/>
    <n v="0"/>
    <n v="1"/>
    <n v="3.9105112391999997E-4"/>
    <n v="5.7463340609999998E-5"/>
    <n v="0.15744943907646999"/>
    <m/>
    <n v="-1"/>
    <n v="-1"/>
    <n v="-1"/>
    <n v="-1"/>
    <n v="0"/>
    <m/>
    <m/>
    <s v="North IRL B"/>
    <n v="-1"/>
    <m/>
    <m/>
    <n v="580"/>
    <x v="1"/>
    <m/>
    <x v="0"/>
    <n v="132.71029999999999"/>
    <n v="2.4019486517942599"/>
    <n v="0.16554542833611"/>
    <n v="1.2769619999999999E-4"/>
  </r>
  <r>
    <n v="550000"/>
    <n v="910000"/>
    <n v="910000"/>
    <x v="1"/>
    <x v="1"/>
    <s v="IR8-11"/>
    <s v="62-304.520 (6), F.A.C."/>
    <n v="0.36"/>
    <n v="0.48"/>
    <s v="Town of Indialantic"/>
    <n v="5.28184761884E-2"/>
    <n v="3848.9451513950498"/>
    <n v="9.5594772277647202"/>
    <n v="1.40472552674869"/>
    <n v="0.50491702032830998"/>
    <n v="7.4195461785819997E-2"/>
    <n v="203.29541782944401"/>
    <n v="1210"/>
    <s v="Fixed Single Family Units"/>
    <n v="1210"/>
    <s v="Town of Indialantic              Brevard County"/>
    <s v="Town of Indialantic"/>
    <m/>
    <m/>
    <m/>
    <n v="0"/>
    <n v="1"/>
    <n v="0.50491702032830998"/>
    <n v="7.4195461785819997E-2"/>
    <n v="203.295417829445"/>
    <m/>
    <n v="-1"/>
    <n v="-1"/>
    <n v="-1"/>
    <n v="-1"/>
    <n v="0"/>
    <m/>
    <m/>
    <s v="North IRL B"/>
    <n v="-1"/>
    <m/>
    <m/>
    <n v="580"/>
    <x v="1"/>
    <m/>
    <x v="0"/>
    <n v="132.71029999999999"/>
    <n v="69.314552089316706"/>
    <n v="213.74878958443699"/>
    <n v="0.1648786844"/>
  </r>
  <r>
    <n v="550000"/>
    <n v="910000"/>
    <n v="910000"/>
    <x v="1"/>
    <x v="1"/>
    <s v="IR8-11"/>
    <s v="62-304.520 (6), F.A.C."/>
    <n v="0.36"/>
    <n v="0.48"/>
    <s v="Town of Indialantic"/>
    <n v="0.22988406179859999"/>
    <n v="3848.9451513950498"/>
    <n v="9.5594772277647202"/>
    <n v="1.40472552674869"/>
    <n v="2.1975714537898199"/>
    <n v="0.32292400980116998"/>
    <n v="884.81114504274206"/>
    <n v="1210"/>
    <s v="Fixed Single Family Units"/>
    <n v="1210"/>
    <s v="Town of Indialantic              Brevard County"/>
    <s v="Town of Indialantic"/>
    <m/>
    <m/>
    <m/>
    <n v="0"/>
    <n v="1"/>
    <n v="2.1975714537898199"/>
    <n v="0.32292400980116998"/>
    <n v="884.81114504274206"/>
    <m/>
    <n v="-1"/>
    <n v="-1"/>
    <n v="-1"/>
    <n v="-1"/>
    <n v="0"/>
    <m/>
    <m/>
    <s v="North IRL B"/>
    <n v="-1"/>
    <m/>
    <m/>
    <n v="580"/>
    <x v="1"/>
    <m/>
    <x v="0"/>
    <n v="132.71029999999999"/>
    <n v="125.97840970414001"/>
    <n v="930.30779189708198"/>
    <n v="0.71760839009999999"/>
  </r>
  <r>
    <n v="550000"/>
    <n v="910000"/>
    <n v="910000"/>
    <x v="1"/>
    <x v="1"/>
    <s v="IR8-11"/>
    <s v="62-304.520 (6), F.A.C."/>
    <n v="0.36"/>
    <n v="0.48"/>
    <s v="Town of Indialantic"/>
    <n v="9.0467294199859993E-2"/>
    <n v="3848.9451513950498"/>
    <n v="9.5594772277647202"/>
    <n v="1.40472552674869"/>
    <n v="0.86482003876110003"/>
    <n v="0.12708171749843"/>
    <n v="348.20365337039999"/>
    <n v="1210"/>
    <s v="Fixed Single Family Units"/>
    <n v="1210"/>
    <s v="Town of Indialantic              Brevard County"/>
    <s v="Town of Indialantic"/>
    <m/>
    <m/>
    <m/>
    <n v="0"/>
    <n v="1"/>
    <n v="0.86482003876110003"/>
    <n v="0.12708171749843"/>
    <n v="348.20365337039999"/>
    <m/>
    <n v="-1"/>
    <n v="-1"/>
    <n v="-1"/>
    <n v="-1"/>
    <n v="0"/>
    <m/>
    <m/>
    <s v="North IRL B"/>
    <n v="-1"/>
    <m/>
    <m/>
    <n v="580"/>
    <x v="1"/>
    <m/>
    <x v="0"/>
    <n v="132.71029999999999"/>
    <n v="86.480496015009805"/>
    <n v="366.10815054987302"/>
    <n v="0.28240361180000001"/>
  </r>
  <r>
    <n v="550000"/>
    <n v="910000"/>
    <n v="910000"/>
    <x v="1"/>
    <x v="1"/>
    <s v="IR8-11"/>
    <s v="62-304.520 (6), F.A.C."/>
    <n v="0.36"/>
    <n v="0.48"/>
    <s v="Town of Indialantic"/>
    <n v="6.3040930031299999E-3"/>
    <n v="3848.9451513950498"/>
    <n v="9.5594772277647202"/>
    <n v="1.40472552674869"/>
    <n v="6.0263833505169999E-2"/>
    <n v="8.8555203645E-3"/>
    <n v="24.264108198356102"/>
    <n v="1210"/>
    <s v="Fixed Single Family Units"/>
    <n v="1210"/>
    <s v="Town of Indialantic              Brevard County"/>
    <s v="Town of Indialantic"/>
    <m/>
    <m/>
    <m/>
    <n v="0"/>
    <n v="1"/>
    <n v="6.0263833505169999E-2"/>
    <n v="8.8555203645E-3"/>
    <n v="24.264108198357398"/>
    <m/>
    <n v="-1"/>
    <n v="-1"/>
    <n v="-1"/>
    <n v="-1"/>
    <n v="0"/>
    <m/>
    <m/>
    <s v="North IRL B"/>
    <n v="-1"/>
    <m/>
    <m/>
    <n v="580"/>
    <x v="1"/>
    <m/>
    <x v="0"/>
    <n v="132.71029999999999"/>
    <n v="29.829731624847501"/>
    <n v="25.511759257141101"/>
    <n v="1.9678919900000001E-2"/>
  </r>
  <r>
    <n v="550000"/>
    <n v="910000"/>
    <n v="910000"/>
    <x v="1"/>
    <x v="1"/>
    <s v="IR8-11"/>
    <s v="62-304.520 (6), F.A.C."/>
    <n v="0.36"/>
    <n v="0.48"/>
    <s v="Town of Indialantic"/>
    <n v="3.1595679719380002E-2"/>
    <n v="3851.8267512140601"/>
    <n v="9.4702073399562607"/>
    <n v="1.34987138070108"/>
    <n v="0.29921763798945999"/>
    <n v="4.2650103807000003E-2"/>
    <n v="121.70108436593399"/>
    <n v="1200"/>
    <s v="Residential, Medium Density-Two-five dwellingunits per acre"/>
    <n v="1200"/>
    <s v="Town of Indialantic              Brevard County"/>
    <s v="Town of Indialantic"/>
    <m/>
    <m/>
    <m/>
    <n v="0"/>
    <n v="1"/>
    <n v="0.29921763798945999"/>
    <n v="4.2650103807000003E-2"/>
    <n v="121.70108436593399"/>
    <m/>
    <n v="-1"/>
    <n v="-1"/>
    <n v="-1"/>
    <n v="-1"/>
    <n v="0"/>
    <m/>
    <m/>
    <s v="North IRL B"/>
    <n v="-1"/>
    <m/>
    <m/>
    <n v="580"/>
    <x v="1"/>
    <m/>
    <x v="0"/>
    <n v="132.71029999999999"/>
    <n v="64.312940273127197"/>
    <n v="127.863179392502"/>
    <n v="9.8703231399999994E-2"/>
  </r>
  <r>
    <n v="550000"/>
    <n v="910000"/>
    <n v="910000"/>
    <x v="1"/>
    <x v="1"/>
    <s v="IR8-11"/>
    <s v="62-304.520 (6), F.A.C."/>
    <n v="0.36"/>
    <n v="0.48"/>
    <s v="Town of Indialantic"/>
    <n v="5.6358121202989997E-2"/>
    <n v="3851.8267512140601"/>
    <n v="9.4702073399562607"/>
    <n v="1.34987138070108"/>
    <n v="0.53372309308274002"/>
    <n v="7.6076214882000004E-2"/>
    <n v="217.08171889786101"/>
    <n v="1430"/>
    <s v="Professional Services"/>
    <n v="1430"/>
    <s v="Town of Indialantic              Brevard County"/>
    <s v="Town of Indialantic"/>
    <m/>
    <m/>
    <m/>
    <n v="0"/>
    <n v="1"/>
    <n v="0.53372309308274002"/>
    <n v="7.6076214882000004E-2"/>
    <n v="217.08171889785899"/>
    <m/>
    <n v="-1"/>
    <n v="-1"/>
    <n v="-1"/>
    <n v="-1"/>
    <n v="0"/>
    <m/>
    <m/>
    <s v="North IRL B"/>
    <n v="-1"/>
    <m/>
    <m/>
    <n v="580"/>
    <x v="1"/>
    <m/>
    <x v="0"/>
    <n v="132.71029999999999"/>
    <n v="64.828319036757193"/>
    <n v="228.073224744736"/>
    <n v="0.17605978820000001"/>
  </r>
  <r>
    <n v="550000"/>
    <n v="910000"/>
    <n v="910000"/>
    <x v="1"/>
    <x v="1"/>
    <s v="IR8-11"/>
    <s v="62-304.520 (6), F.A.C."/>
    <n v="0.36"/>
    <n v="0.48"/>
    <s v="Town of Indialantic"/>
    <n v="0.16827096375854"/>
    <n v="3851.8267512140601"/>
    <n v="9.4702073399562607"/>
    <n v="1.34987138070108"/>
    <n v="1.5935609160877"/>
    <n v="0.22714415818065001"/>
    <n v="648.15059965774401"/>
    <n v="1210"/>
    <s v="Fixed Single Family Units"/>
    <n v="1210"/>
    <s v="Town of Indialantic              Brevard County"/>
    <s v="Town of Indialantic"/>
    <m/>
    <m/>
    <m/>
    <n v="0"/>
    <n v="1"/>
    <n v="1.5935609160877"/>
    <n v="0.22714415818065001"/>
    <n v="648.15059965774401"/>
    <m/>
    <n v="-1"/>
    <n v="-1"/>
    <n v="-1"/>
    <n v="-1"/>
    <n v="0"/>
    <m/>
    <m/>
    <s v="North IRL B"/>
    <n v="-1"/>
    <m/>
    <m/>
    <n v="580"/>
    <x v="1"/>
    <m/>
    <x v="0"/>
    <n v="132.71029999999999"/>
    <n v="104.51037680411"/>
    <n v="680.96843038971497"/>
    <n v="0.52566958610000003"/>
  </r>
  <r>
    <n v="550000"/>
    <n v="910000"/>
    <n v="910000"/>
    <x v="1"/>
    <x v="1"/>
    <s v="IR8-11"/>
    <s v="62-304.520 (6), F.A.C."/>
    <n v="0.36"/>
    <n v="0.48"/>
    <s v="Town of Indialantic"/>
    <n v="0.14322864195853"/>
    <n v="3851.8267512140601"/>
    <n v="9.4702073399562607"/>
    <n v="1.34987138070108"/>
    <n v="1.3564049363677"/>
    <n v="0.19334024467651001"/>
    <n v="551.69191463595405"/>
    <n v="1750"/>
    <s v="Governmental"/>
    <n v="1750"/>
    <s v="Town of Indialantic              Brevard County"/>
    <s v="Town of Indialantic"/>
    <m/>
    <m/>
    <m/>
    <n v="0"/>
    <n v="1"/>
    <n v="1.3564049363677"/>
    <n v="0.19334024467651001"/>
    <n v="551.69191463595405"/>
    <m/>
    <n v="-1"/>
    <n v="-1"/>
    <n v="-1"/>
    <n v="-1"/>
    <n v="0"/>
    <m/>
    <m/>
    <s v="North IRL B"/>
    <n v="-1"/>
    <m/>
    <m/>
    <n v="580"/>
    <x v="1"/>
    <m/>
    <x v="0"/>
    <n v="132.71029999999999"/>
    <n v="99.994430703115398"/>
    <n v="579.62574958153505"/>
    <n v="0.44743869800000002"/>
  </r>
  <r>
    <n v="550000"/>
    <n v="910000"/>
    <n v="910000"/>
    <x v="1"/>
    <x v="1"/>
    <s v="IR8-11"/>
    <s v="62-304.520 (6), F.A.C."/>
    <n v="0.36"/>
    <n v="0.48"/>
    <s v="Town of Indialantic"/>
    <n v="0.11288481236582"/>
    <n v="3851.8267512140601"/>
    <n v="9.4702073399562607"/>
    <n v="1.34987138070108"/>
    <n v="1.0690425786364599"/>
    <n v="0.15237997752844001"/>
    <n v="434.81274007648"/>
    <n v="1210"/>
    <s v="Fixed Single Family Units"/>
    <n v="1210"/>
    <s v="Town of Indialantic              Brevard County"/>
    <s v="Town of Indialantic"/>
    <m/>
    <m/>
    <m/>
    <n v="0"/>
    <n v="1"/>
    <n v="1.0690425786364599"/>
    <n v="0.15237997752844001"/>
    <n v="434.81274007648"/>
    <m/>
    <n v="-1"/>
    <n v="-1"/>
    <n v="-1"/>
    <n v="-1"/>
    <n v="0"/>
    <m/>
    <m/>
    <s v="North IRL B"/>
    <n v="-1"/>
    <m/>
    <m/>
    <n v="580"/>
    <x v="1"/>
    <m/>
    <x v="0"/>
    <n v="132.71029999999999"/>
    <n v="93.706010125258601"/>
    <n v="456.82862791407302"/>
    <n v="0.35264618009999998"/>
  </r>
  <r>
    <n v="550000"/>
    <n v="910000"/>
    <n v="910000"/>
    <x v="1"/>
    <x v="1"/>
    <s v="IR8-11"/>
    <s v="62-304.520 (6), F.A.C."/>
    <n v="0.36"/>
    <n v="0.48"/>
    <s v="Town of Indialantic"/>
    <n v="0.10542546872123"/>
    <n v="3851.8267512140601"/>
    <n v="9.4702073399562607"/>
    <n v="1.34987138070108"/>
    <n v="0.99840104770216997"/>
    <n v="0.14231082302379"/>
    <n v="406.08064067973498"/>
    <n v="1210"/>
    <s v="Fixed Single Family Units"/>
    <n v="1210"/>
    <s v="Town of Indialantic              Brevard County"/>
    <s v="Town of Indialantic"/>
    <m/>
    <m/>
    <m/>
    <n v="0"/>
    <n v="1"/>
    <n v="0.99840104770216997"/>
    <n v="0.14231082302379"/>
    <n v="406.08064067973498"/>
    <m/>
    <n v="-1"/>
    <n v="-1"/>
    <n v="-1"/>
    <n v="-1"/>
    <n v="0"/>
    <m/>
    <m/>
    <s v="North IRL B"/>
    <n v="-1"/>
    <m/>
    <m/>
    <n v="580"/>
    <x v="1"/>
    <m/>
    <x v="0"/>
    <n v="132.71029999999999"/>
    <n v="89.9121619433364"/>
    <n v="426.64173517906102"/>
    <n v="0.32934358530000002"/>
  </r>
  <r>
    <n v="550000"/>
    <n v="910000"/>
    <n v="910000"/>
    <x v="1"/>
    <x v="1"/>
    <s v="IR8-11"/>
    <s v="62-304.520 (6), F.A.C."/>
    <n v="0.36"/>
    <n v="0.48"/>
    <s v="Town of Indialantic"/>
    <n v="5.7982429666E-4"/>
    <n v="3857.7690405397602"/>
    <n v="9.5843984281742092"/>
    <n v="1.40852464278414"/>
    <n v="5.5572670776100003E-3"/>
    <n v="8.1669681033999996E-4"/>
    <n v="2.2368282206424102"/>
    <n v="1200"/>
    <s v="Residential, Medium Density-Two-five dwellingunits per acre"/>
    <n v="1200"/>
    <s v="Town of Indialantic              Brevard County"/>
    <s v="Town of Indialantic"/>
    <m/>
    <m/>
    <m/>
    <n v="0"/>
    <n v="1"/>
    <n v="5.5572670776100003E-3"/>
    <n v="8.1669681033999996E-4"/>
    <n v="2.23682822064375"/>
    <m/>
    <n v="-1"/>
    <n v="-1"/>
    <n v="-1"/>
    <n v="-1"/>
    <n v="0"/>
    <m/>
    <m/>
    <s v="North IRL B"/>
    <n v="-1"/>
    <m/>
    <m/>
    <n v="580"/>
    <x v="1"/>
    <m/>
    <x v="0"/>
    <n v="132.71029999999999"/>
    <n v="8.7334343832761405"/>
    <n v="2.3464656788399099"/>
    <n v="1.8141348000000001E-3"/>
  </r>
  <r>
    <n v="550000"/>
    <n v="910000"/>
    <n v="910000"/>
    <x v="1"/>
    <x v="1"/>
    <s v="IR8-11"/>
    <s v="62-304.520 (6), F.A.C."/>
    <n v="0.36"/>
    <n v="0.48"/>
    <s v="Town of Indialantic"/>
    <n v="9.7115920748619994E-2"/>
    <n v="3857.7690405397602"/>
    <n v="9.5843984281742092"/>
    <n v="1.40852464278414"/>
    <n v="0.93079767817382997"/>
    <n v="0.13679016758111001"/>
    <n v="374.65079240756597"/>
    <n v="1210"/>
    <s v="Fixed Single Family Units"/>
    <n v="1210"/>
    <s v="Town of Indialantic              Brevard County"/>
    <s v="Town of Indialantic"/>
    <m/>
    <m/>
    <m/>
    <n v="0"/>
    <n v="1"/>
    <n v="0.93079767817382997"/>
    <n v="0.13679016758111001"/>
    <n v="374.65079240756597"/>
    <m/>
    <n v="-1"/>
    <n v="-1"/>
    <n v="-1"/>
    <n v="-1"/>
    <n v="0"/>
    <m/>
    <m/>
    <s v="North IRL B"/>
    <n v="-1"/>
    <m/>
    <m/>
    <n v="580"/>
    <x v="1"/>
    <m/>
    <x v="0"/>
    <n v="132.71029999999999"/>
    <n v="93.073267110619298"/>
    <n v="393.01418759887002"/>
    <n v="0.30385303520000001"/>
  </r>
  <r>
    <n v="550000"/>
    <n v="910000"/>
    <n v="910000"/>
    <x v="1"/>
    <x v="1"/>
    <s v="IR8-11"/>
    <s v="62-304.520 (6), F.A.C."/>
    <n v="0.36"/>
    <n v="0.48"/>
    <s v="Town of Indialantic"/>
    <n v="0.25833619098589999"/>
    <n v="3857.7690405397602"/>
    <n v="9.5843984281742092"/>
    <n v="1.40852464278414"/>
    <n v="2.4759969828258299"/>
    <n v="0.36387289112664001"/>
    <n v="996.60135963639596"/>
    <n v="1210"/>
    <s v="Fixed Single Family Units"/>
    <n v="1210"/>
    <s v="Town of Indialantic              Brevard County"/>
    <s v="Town of Indialantic"/>
    <m/>
    <m/>
    <m/>
    <n v="0"/>
    <n v="1"/>
    <n v="2.4759969828258299"/>
    <n v="0.36387289112664001"/>
    <n v="996.60135963639596"/>
    <m/>
    <n v="-1"/>
    <n v="-1"/>
    <n v="-1"/>
    <n v="-1"/>
    <n v="0"/>
    <m/>
    <m/>
    <s v="North IRL B"/>
    <n v="-1"/>
    <m/>
    <m/>
    <n v="580"/>
    <x v="1"/>
    <m/>
    <x v="0"/>
    <n v="132.71029999999999"/>
    <n v="148.05272639077199"/>
    <n v="1045.4494736296599"/>
    <n v="0.80827360879999999"/>
  </r>
  <r>
    <n v="550000"/>
    <n v="910000"/>
    <n v="910000"/>
    <x v="1"/>
    <x v="1"/>
    <s v="IR8-11"/>
    <s v="62-304.520 (6), F.A.C."/>
    <n v="0.36"/>
    <n v="0.48"/>
    <s v="Town of Indialantic"/>
    <n v="0.11946836344703"/>
    <n v="3857.7690405397602"/>
    <n v="9.5843984281742092"/>
    <n v="1.40852464278414"/>
    <n v="1.1450323948382899"/>
    <n v="0.16827413394824001"/>
    <n v="460.88135382991999"/>
    <n v="1210"/>
    <s v="Fixed Single Family Units"/>
    <n v="1210"/>
    <s v="Town of Indialantic              Brevard County"/>
    <s v="Town of Indialantic"/>
    <m/>
    <m/>
    <m/>
    <n v="0"/>
    <n v="1"/>
    <n v="1.1450323948382899"/>
    <n v="0.16827413394824001"/>
    <n v="460.88135382991999"/>
    <m/>
    <n v="-1"/>
    <n v="-1"/>
    <n v="-1"/>
    <n v="-1"/>
    <n v="0"/>
    <m/>
    <m/>
    <s v="North IRL B"/>
    <n v="-1"/>
    <m/>
    <m/>
    <n v="580"/>
    <x v="1"/>
    <m/>
    <x v="0"/>
    <n v="132.71029999999999"/>
    <n v="112.326897815058"/>
    <n v="483.47131388924498"/>
    <n v="0.37378860809999997"/>
  </r>
  <r>
    <n v="550000"/>
    <n v="910000"/>
    <n v="910000"/>
    <x v="1"/>
    <x v="1"/>
    <s v="IR8-11"/>
    <s v="62-304.520 (6), F.A.C."/>
    <n v="0.36"/>
    <n v="0.48"/>
    <s v="Town of Indialantic"/>
    <n v="9.3703497171389996E-2"/>
    <n v="3857.7690405397602"/>
    <n v="9.5843984281742092"/>
    <n v="1.40852464278414"/>
    <n v="0.89809165100392996"/>
    <n v="0.13198368488095999"/>
    <n v="361.486450378109"/>
    <n v="1210"/>
    <s v="Fixed Single Family Units"/>
    <n v="1210"/>
    <s v="Town of Indialantic              Brevard County"/>
    <s v="Town of Indialantic"/>
    <m/>
    <m/>
    <m/>
    <n v="0"/>
    <n v="1"/>
    <n v="0.89809165100392996"/>
    <n v="0.13198368488095999"/>
    <n v="361.48645037810797"/>
    <m/>
    <n v="-1"/>
    <n v="-1"/>
    <n v="-1"/>
    <n v="-1"/>
    <n v="0"/>
    <m/>
    <m/>
    <s v="North IRL B"/>
    <n v="-1"/>
    <m/>
    <m/>
    <n v="580"/>
    <x v="1"/>
    <m/>
    <x v="0"/>
    <n v="132.71029999999999"/>
    <n v="98.592541580349604"/>
    <n v="379.204599329394"/>
    <n v="0.29317635879999998"/>
  </r>
  <r>
    <n v="550000"/>
    <n v="910000"/>
    <n v="910000"/>
    <x v="1"/>
    <x v="1"/>
    <s v="IR8-11"/>
    <s v="62-304.520 (6), F.A.C."/>
    <n v="0.36"/>
    <n v="0.48"/>
    <s v="Town of Indialantic"/>
    <n v="4.8559657179369997E-2"/>
    <n v="3857.7690405397602"/>
    <n v="9.5843984281742092"/>
    <n v="1.40852464278414"/>
    <n v="0.46541510194270003"/>
    <n v="6.8397473782300003E-2"/>
    <n v="187.33194208582901"/>
    <n v="1210"/>
    <s v="Fixed Single Family Units"/>
    <n v="1210"/>
    <s v="Town of Indialantic              Brevard County"/>
    <s v="Town of Indialantic"/>
    <m/>
    <m/>
    <m/>
    <n v="0"/>
    <n v="1"/>
    <n v="0.46541510194270003"/>
    <n v="6.8397473782300003E-2"/>
    <n v="187.331942085827"/>
    <m/>
    <n v="-1"/>
    <n v="-1"/>
    <n v="-1"/>
    <n v="-1"/>
    <n v="0"/>
    <m/>
    <m/>
    <s v="North IRL B"/>
    <n v="-1"/>
    <m/>
    <m/>
    <n v="580"/>
    <x v="1"/>
    <m/>
    <x v="0"/>
    <n v="132.71029999999999"/>
    <n v="58.399888327361097"/>
    <n v="196.51396052590701"/>
    <n v="0.15193182650000001"/>
  </r>
  <r>
    <n v="550000"/>
    <n v="910000"/>
    <n v="910000"/>
    <x v="1"/>
    <x v="1"/>
    <s v="IR8-11"/>
    <s v="62-304.520 (6), F.A.C."/>
    <n v="0.36"/>
    <n v="0.48"/>
    <s v="Town of Indialantic"/>
    <n v="0.10012280719140999"/>
    <n v="3852.5613756480502"/>
    <n v="9.5721902021983691"/>
    <n v="1.40675540321621"/>
    <n v="0.95839455401426998"/>
    <n v="0.14084830000170001"/>
    <n v="385.72925980711"/>
    <n v="1200"/>
    <s v="Residential, Medium Density-Two-five dwellingunits per acre"/>
    <n v="1200"/>
    <s v="Town of Indialantic              Brevard County"/>
    <s v="Town of Indialantic"/>
    <m/>
    <m/>
    <m/>
    <n v="0"/>
    <n v="1"/>
    <n v="0.95839455401426998"/>
    <n v="0.14084830000170001"/>
    <n v="385.72925980711"/>
    <m/>
    <n v="-1"/>
    <n v="-1"/>
    <n v="-1"/>
    <n v="-1"/>
    <n v="0"/>
    <m/>
    <m/>
    <s v="North IRL B"/>
    <n v="-1"/>
    <m/>
    <m/>
    <n v="580"/>
    <x v="1"/>
    <m/>
    <x v="0"/>
    <n v="132.71029999999999"/>
    <n v="153.20855475653599"/>
    <n v="405.18262531130199"/>
    <n v="0.31283800470000001"/>
  </r>
  <r>
    <n v="550000"/>
    <n v="910000"/>
    <n v="910000"/>
    <x v="1"/>
    <x v="1"/>
    <s v="IR8-11"/>
    <s v="62-304.520 (6), F.A.C."/>
    <n v="0.36"/>
    <n v="0.48"/>
    <s v="Town of Indialantic"/>
    <n v="1.5722834144300001E-2"/>
    <n v="3852.5613756480502"/>
    <n v="9.5721902021983691"/>
    <n v="1.40675540321621"/>
    <n v="0.15050195894689999"/>
    <n v="2.2118181886369999E-2"/>
    <n v="60.573183540069799"/>
    <n v="1210"/>
    <s v="Fixed Single Family Units"/>
    <n v="1210"/>
    <s v="Town of Indialantic              Brevard County"/>
    <s v="Town of Indialantic"/>
    <m/>
    <m/>
    <m/>
    <n v="0"/>
    <n v="1"/>
    <n v="0.15050195894689999"/>
    <n v="2.2118181886369999E-2"/>
    <n v="60.573183540069003"/>
    <m/>
    <n v="-1"/>
    <n v="-1"/>
    <n v="-1"/>
    <n v="-1"/>
    <n v="0"/>
    <m/>
    <m/>
    <s v="North IRL B"/>
    <n v="-1"/>
    <m/>
    <m/>
    <n v="580"/>
    <x v="1"/>
    <m/>
    <x v="0"/>
    <n v="132.71029999999999"/>
    <n v="42.710513530782201"/>
    <n v="63.628052335209901"/>
    <n v="4.9126669499999998E-2"/>
  </r>
  <r>
    <n v="550000"/>
    <n v="910000"/>
    <n v="910000"/>
    <x v="1"/>
    <x v="1"/>
    <s v="IR8-11"/>
    <s v="62-304.520 (6), F.A.C."/>
    <n v="0.36"/>
    <n v="0.48"/>
    <s v="Town of Indialantic"/>
    <n v="0.10352894583942999"/>
    <n v="3852.5613756480502"/>
    <n v="9.5721902021983691"/>
    <n v="1.40675540321621"/>
    <n v="0.99099876100812001"/>
    <n v="0.14563990394889001"/>
    <n v="398.85161800255003"/>
    <n v="1210"/>
    <s v="Fixed Single Family Units"/>
    <n v="1210"/>
    <s v="Town of Indialantic              Brevard County"/>
    <s v="Town of Indialantic"/>
    <m/>
    <m/>
    <m/>
    <n v="0"/>
    <n v="1"/>
    <n v="0.99099876100812001"/>
    <n v="0.14563990394889001"/>
    <n v="398.85161800255003"/>
    <m/>
    <n v="-1"/>
    <n v="-1"/>
    <n v="-1"/>
    <n v="-1"/>
    <n v="0"/>
    <m/>
    <m/>
    <s v="North IRL B"/>
    <n v="-1"/>
    <m/>
    <m/>
    <n v="580"/>
    <x v="1"/>
    <m/>
    <x v="0"/>
    <n v="132.71029999999999"/>
    <n v="103.221546631908"/>
    <n v="418.96677937460299"/>
    <n v="0.32348063100000002"/>
  </r>
  <r>
    <n v="550000"/>
    <n v="910000"/>
    <n v="910000"/>
    <x v="1"/>
    <x v="1"/>
    <s v="IR8-11"/>
    <s v="62-304.520 (6), F.A.C."/>
    <n v="0.36"/>
    <n v="0.48"/>
    <s v="Town of Indialantic"/>
    <n v="0.30004259810207001"/>
    <n v="3852.5613756480502"/>
    <n v="9.5721902021983691"/>
    <n v="1.40675540321621"/>
    <n v="2.87206481779483"/>
    <n v="0.42208654607511997"/>
    <n v="1155.9325244971401"/>
    <n v="1210"/>
    <s v="Fixed Single Family Units"/>
    <n v="1210"/>
    <s v="Town of Indialantic              Brevard County"/>
    <s v="Town of Indialantic"/>
    <m/>
    <m/>
    <m/>
    <n v="0"/>
    <n v="1"/>
    <n v="2.87206481779483"/>
    <n v="0.42208654607511997"/>
    <n v="1155.9325244971401"/>
    <m/>
    <n v="-1"/>
    <n v="-1"/>
    <n v="-1"/>
    <n v="-1"/>
    <n v="0"/>
    <m/>
    <m/>
    <s v="North IRL B"/>
    <n v="-1"/>
    <m/>
    <m/>
    <n v="580"/>
    <x v="1"/>
    <m/>
    <x v="0"/>
    <n v="132.71029999999999"/>
    <n v="138.019040248072"/>
    <n v="1214.2293151229701"/>
    <n v="0.93749596469999996"/>
  </r>
  <r>
    <n v="550000"/>
    <n v="910000"/>
    <n v="910000"/>
    <x v="1"/>
    <x v="1"/>
    <s v="IR8-11"/>
    <s v="62-304.520 (6), F.A.C."/>
    <n v="0.36"/>
    <n v="0.48"/>
    <s v="Town of Indialantic"/>
    <n v="9.8346268390680003E-2"/>
    <n v="3852.5613756480502"/>
    <n v="9.5721902021983691"/>
    <n v="1.40675540321621"/>
    <n v="0.94138918671206995"/>
    <n v="0.13834914444474"/>
    <n v="378.88503504106501"/>
    <n v="1210"/>
    <s v="Fixed Single Family Units"/>
    <n v="1210"/>
    <s v="Town of Indialantic              Brevard County"/>
    <s v="Town of Indialantic"/>
    <m/>
    <m/>
    <m/>
    <n v="0"/>
    <n v="1"/>
    <n v="0.94138918671206995"/>
    <n v="0.13834914444474"/>
    <n v="378.88503504106598"/>
    <m/>
    <n v="-1"/>
    <n v="-1"/>
    <n v="-1"/>
    <n v="-1"/>
    <n v="0"/>
    <m/>
    <m/>
    <s v="North IRL B"/>
    <n v="-1"/>
    <m/>
    <m/>
    <n v="580"/>
    <x v="1"/>
    <m/>
    <x v="0"/>
    <n v="132.71029999999999"/>
    <n v="88.659018450426402"/>
    <n v="397.99322785591397"/>
    <n v="0.30728713299999999"/>
  </r>
  <r>
    <n v="550000"/>
    <n v="910000"/>
    <n v="910000"/>
    <x v="1"/>
    <x v="1"/>
    <s v="IR8-11"/>
    <s v="62-304.520 (6), F.A.C."/>
    <n v="0.36"/>
    <n v="0.48"/>
    <s v="Town of Indialantic"/>
    <n v="0.13147024538853"/>
    <n v="3858.6945977180299"/>
    <n v="9.5865176976162907"/>
    <n v="1.4088299470136401"/>
    <n v="1.26034183412715"/>
    <n v="0.18521921884459999"/>
    <n v="507.30352564140799"/>
    <n v="1200"/>
    <s v="Residential, Medium Density-Two-five dwellingunits per acre"/>
    <n v="1200"/>
    <s v="Town of Indialantic              Brevard County"/>
    <s v="Town of Indialantic"/>
    <m/>
    <m/>
    <m/>
    <n v="0"/>
    <n v="1"/>
    <n v="1.26034183412715"/>
    <n v="0.18521921884459999"/>
    <n v="507.30352564140799"/>
    <m/>
    <n v="-1"/>
    <n v="-1"/>
    <n v="-1"/>
    <n v="-1"/>
    <n v="0"/>
    <m/>
    <m/>
    <s v="North IRL B"/>
    <n v="-1"/>
    <m/>
    <m/>
    <n v="580"/>
    <x v="1"/>
    <m/>
    <x v="0"/>
    <n v="132.71029999999999"/>
    <n v="122.934272375579"/>
    <n v="532.04120690509899"/>
    <n v="0.41143838249999998"/>
  </r>
  <r>
    <n v="550000"/>
    <n v="910000"/>
    <n v="910000"/>
    <x v="1"/>
    <x v="1"/>
    <s v="IR8-11"/>
    <s v="62-304.520 (6), F.A.C."/>
    <n v="0.36"/>
    <n v="0.48"/>
    <s v="Town of Indialantic"/>
    <n v="1.316423069399E-2"/>
    <n v="3858.6945977180299"/>
    <n v="9.5865176976162907"/>
    <n v="1.4088299470136401"/>
    <n v="0.12619913052344001"/>
    <n v="1.8546162431089998E-2"/>
    <n v="50.796745862016998"/>
    <n v="1210"/>
    <s v="Fixed Single Family Units"/>
    <n v="1210"/>
    <s v="Town of Indialantic              Brevard County"/>
    <s v="Town of Indialantic"/>
    <m/>
    <m/>
    <m/>
    <n v="0"/>
    <n v="1"/>
    <n v="0.12619913052344001"/>
    <n v="1.8546162431089998E-2"/>
    <n v="50.796745862018199"/>
    <m/>
    <n v="-1"/>
    <n v="-1"/>
    <n v="-1"/>
    <n v="-1"/>
    <n v="0"/>
    <m/>
    <m/>
    <s v="North IRL B"/>
    <n v="-1"/>
    <m/>
    <m/>
    <n v="580"/>
    <x v="1"/>
    <m/>
    <x v="0"/>
    <n v="132.71029999999999"/>
    <n v="31.925074594282702"/>
    <n v="53.273751529933698"/>
    <n v="4.11976852E-2"/>
  </r>
  <r>
    <n v="550000"/>
    <n v="910000"/>
    <n v="910000"/>
    <x v="1"/>
    <x v="1"/>
    <s v="IR8-11"/>
    <s v="62-304.520 (6), F.A.C."/>
    <n v="0.36"/>
    <n v="0.48"/>
    <s v="Town of Indialantic"/>
    <n v="3.1230107279599999E-3"/>
    <n v="3858.6945977180299"/>
    <n v="9.5865176976162907"/>
    <n v="1.4088299470136401"/>
    <n v="2.993879761347E-2"/>
    <n v="4.3997910384000003E-3"/>
    <n v="12.0507446246101"/>
    <n v="1210"/>
    <s v="Fixed Single Family Units"/>
    <n v="1210"/>
    <s v="Town of Indialantic              Brevard County"/>
    <s v="Town of Indialantic"/>
    <m/>
    <m/>
    <m/>
    <n v="0"/>
    <n v="1"/>
    <n v="2.993879761347E-2"/>
    <n v="4.3997910384000003E-3"/>
    <n v="12.050744624611101"/>
    <m/>
    <n v="-1"/>
    <n v="-1"/>
    <n v="-1"/>
    <n v="-1"/>
    <n v="0"/>
    <m/>
    <m/>
    <s v="North IRL B"/>
    <n v="-1"/>
    <m/>
    <m/>
    <n v="580"/>
    <x v="1"/>
    <m/>
    <x v="0"/>
    <n v="132.71029999999999"/>
    <n v="20.142159709249501"/>
    <n v="12.6383760216862"/>
    <n v="9.7735154999999997E-3"/>
  </r>
  <r>
    <n v="550000"/>
    <n v="910000"/>
    <n v="910000"/>
    <x v="1"/>
    <x v="1"/>
    <s v="IR8-11"/>
    <s v="62-304.520 (6), F.A.C."/>
    <n v="0.36"/>
    <n v="0.48"/>
    <s v="Town of Indialantic"/>
    <n v="1.77911446832E-3"/>
    <n v="3858.6945977180299"/>
    <n v="9.5865176976162907"/>
    <n v="1.4088299470136401"/>
    <n v="1.7055512336690001E-2"/>
    <n v="2.5064697421399999E-3"/>
    <n v="6.86505938765153"/>
    <n v="1210"/>
    <s v="Fixed Single Family Units"/>
    <n v="1210"/>
    <s v="Town of Indialantic              Brevard County"/>
    <s v="Town of Indialantic"/>
    <m/>
    <m/>
    <m/>
    <n v="0"/>
    <n v="1"/>
    <n v="1.7055512336690001E-2"/>
    <n v="2.5064697421399999E-3"/>
    <n v="6.86505938764983"/>
    <m/>
    <n v="-1"/>
    <n v="-1"/>
    <n v="-1"/>
    <n v="-1"/>
    <n v="0"/>
    <m/>
    <m/>
    <s v="North IRL B"/>
    <n v="-1"/>
    <m/>
    <m/>
    <n v="580"/>
    <x v="1"/>
    <m/>
    <x v="0"/>
    <n v="132.71029999999999"/>
    <n v="15.1709039630019"/>
    <n v="7.1998208123280696"/>
    <n v="5.5677692000000003E-3"/>
  </r>
  <r>
    <n v="550000"/>
    <n v="910000"/>
    <n v="910000"/>
    <x v="1"/>
    <x v="1"/>
    <s v="IR8-11"/>
    <s v="62-304.520 (6), F.A.C."/>
    <n v="0.36"/>
    <n v="0.48"/>
    <s v="Town of Indialantic"/>
    <n v="2.9735385091689999E-2"/>
    <n v="3858.6945977180299"/>
    <n v="9.5865176976162907"/>
    <n v="1.4088299470136401"/>
    <n v="0.28505879542700002"/>
    <n v="4.1892101003160001E-2"/>
    <n v="114.739769814404"/>
    <n v="1210"/>
    <s v="Fixed Single Family Units"/>
    <n v="1210"/>
    <s v="Town of Indialantic              Brevard County"/>
    <s v="Town of Indialantic"/>
    <m/>
    <m/>
    <m/>
    <n v="0"/>
    <n v="1"/>
    <n v="0.28505879542700002"/>
    <n v="4.1892101003160001E-2"/>
    <n v="114.739769814402"/>
    <m/>
    <n v="-1"/>
    <n v="-1"/>
    <n v="-1"/>
    <n v="-1"/>
    <n v="0"/>
    <m/>
    <m/>
    <s v="North IRL B"/>
    <n v="-1"/>
    <m/>
    <m/>
    <n v="580"/>
    <x v="1"/>
    <m/>
    <x v="0"/>
    <n v="132.71029999999999"/>
    <n v="64.490108034635497"/>
    <n v="120.334834130877"/>
    <n v="9.3057396400000006E-2"/>
  </r>
  <r>
    <n v="550000"/>
    <n v="910000"/>
    <n v="910000"/>
    <x v="1"/>
    <x v="1"/>
    <s v="IR8-11"/>
    <s v="62-304.520 (6), F.A.C."/>
    <n v="0.36"/>
    <n v="0.48"/>
    <s v="Town of Indialantic"/>
    <n v="0.29433107031935002"/>
    <n v="3858.6945977180299"/>
    <n v="9.5865176976162907"/>
    <n v="1.4088299470136401"/>
    <n v="2.82161001457483"/>
    <n v="0.41466242620248001"/>
    <n v="1135.73371098185"/>
    <n v="1210"/>
    <s v="Fixed Single Family Units"/>
    <n v="1210"/>
    <s v="Town of Indialantic              Brevard County"/>
    <s v="Town of Indialantic"/>
    <m/>
    <m/>
    <m/>
    <n v="0"/>
    <n v="1"/>
    <n v="2.82161001457483"/>
    <n v="0.41466242620248001"/>
    <n v="1135.73371098185"/>
    <m/>
    <n v="-1"/>
    <n v="-1"/>
    <n v="-1"/>
    <n v="-1"/>
    <n v="0"/>
    <m/>
    <m/>
    <s v="North IRL B"/>
    <n v="-1"/>
    <m/>
    <m/>
    <n v="580"/>
    <x v="1"/>
    <m/>
    <x v="0"/>
    <n v="132.71029999999999"/>
    <n v="135.216738292656"/>
    <n v="1191.11558223374"/>
    <n v="0.92111412079999999"/>
  </r>
  <r>
    <n v="550000"/>
    <n v="910000"/>
    <n v="910000"/>
    <x v="1"/>
    <x v="1"/>
    <s v="IR8-11"/>
    <s v="62-304.520 (6), F.A.C."/>
    <n v="0.36"/>
    <n v="0.48"/>
    <s v="Town of Indialantic"/>
    <n v="0.14416039674789999"/>
    <n v="3858.6945977180299"/>
    <n v="9.5865176976162907"/>
    <n v="1.4088299470136401"/>
    <n v="1.3819961947192101"/>
    <n v="0.20309748411181999"/>
    <n v="556.27094413604505"/>
    <n v="1210"/>
    <s v="Fixed Single Family Units"/>
    <n v="1210"/>
    <s v="Town of Indialantic              Brevard County"/>
    <s v="Town of Indialantic"/>
    <m/>
    <m/>
    <m/>
    <n v="0"/>
    <n v="1"/>
    <n v="1.3819961947192101"/>
    <n v="0.20309748411181999"/>
    <n v="556.27094413604505"/>
    <m/>
    <n v="-1"/>
    <n v="-1"/>
    <n v="-1"/>
    <n v="-1"/>
    <n v="0"/>
    <m/>
    <m/>
    <s v="North IRL B"/>
    <n v="-1"/>
    <m/>
    <m/>
    <n v="580"/>
    <x v="1"/>
    <m/>
    <x v="0"/>
    <n v="132.71029999999999"/>
    <n v="102.38341432227899"/>
    <n v="583.39642743500804"/>
    <n v="0.45115242830000002"/>
  </r>
  <r>
    <n v="550000"/>
    <n v="910000"/>
    <n v="910000"/>
    <x v="1"/>
    <x v="1"/>
    <s v="IR8-11"/>
    <s v="62-304.520 (6), F.A.C."/>
    <n v="0.36"/>
    <n v="0.48"/>
    <s v="Town of Indialantic"/>
    <n v="0.29940979421186997"/>
    <n v="3955.91651574661"/>
    <n v="10.6903894198981"/>
    <n v="1.4359943084946201"/>
    <n v="3.2008072962564702"/>
    <n v="0.42995076039579"/>
    <n v="1184.4401498990401"/>
    <n v="1400"/>
    <s v="Commercial and Services"/>
    <n v="1400"/>
    <s v="Town of Indialantic              Brevard County"/>
    <s v="Town of Indialantic"/>
    <m/>
    <m/>
    <m/>
    <n v="0"/>
    <n v="1"/>
    <n v="3.2008072962564702"/>
    <n v="0.42995076039579"/>
    <n v="1184.4401498990401"/>
    <m/>
    <n v="-1"/>
    <n v="-1"/>
    <n v="-1"/>
    <n v="-1"/>
    <n v="0"/>
    <m/>
    <m/>
    <s v="North IRL B"/>
    <n v="-1"/>
    <m/>
    <m/>
    <n v="580"/>
    <x v="1"/>
    <m/>
    <x v="0"/>
    <n v="132.71029999999999"/>
    <n v="185.448850971659"/>
    <n v="1211.6684486357699"/>
    <n v="0.96061650440000002"/>
  </r>
  <r>
    <n v="550000"/>
    <n v="910000"/>
    <n v="910000"/>
    <x v="1"/>
    <x v="1"/>
    <s v="IR8-11"/>
    <s v="62-304.520 (6), F.A.C."/>
    <n v="0.36"/>
    <n v="0.48"/>
    <s v="Town of Indialantic"/>
    <n v="4.9134577986010002E-2"/>
    <n v="3955.91651574661"/>
    <n v="10.6903894198981"/>
    <n v="1.4359943084946201"/>
    <n v="0.52526777265286995"/>
    <n v="7.0556974338200004E-2"/>
    <n v="194.37228854912399"/>
    <n v="1200"/>
    <s v="Residential, Medium Density-Two-five dwellingunits per acre"/>
    <n v="1200"/>
    <s v="Town of Indialantic              Brevard County"/>
    <s v="Town of Indialantic"/>
    <m/>
    <m/>
    <m/>
    <n v="0"/>
    <n v="1"/>
    <n v="0.52526777265286995"/>
    <n v="7.0556974338200004E-2"/>
    <n v="194.37228854912499"/>
    <m/>
    <n v="-1"/>
    <n v="-1"/>
    <n v="-1"/>
    <n v="-1"/>
    <n v="0"/>
    <m/>
    <m/>
    <s v="North IRL B"/>
    <n v="-1"/>
    <m/>
    <m/>
    <n v="580"/>
    <x v="1"/>
    <m/>
    <x v="0"/>
    <n v="132.71029999999999"/>
    <n v="97.0226257990021"/>
    <n v="198.84058248462699"/>
    <n v="0.1576417588"/>
  </r>
  <r>
    <n v="550000"/>
    <n v="910000"/>
    <n v="910000"/>
    <x v="1"/>
    <x v="1"/>
    <s v="IR8-11"/>
    <s v="62-304.520 (6), F.A.C."/>
    <n v="0.36"/>
    <n v="0.48"/>
    <s v="Town of Indialantic"/>
    <n v="1.402801755391E-2"/>
    <n v="3955.91651574661"/>
    <n v="10.6903894198981"/>
    <n v="1.4359943084946201"/>
    <n v="0.14996497044050999"/>
    <n v="2.014415336688E-2"/>
    <n v="55.493666324715797"/>
    <n v="1410"/>
    <s v="Retail Sales and Services"/>
    <n v="1410"/>
    <s v="Town of Indialantic              Brevard County"/>
    <s v="Town of Indialantic"/>
    <m/>
    <m/>
    <m/>
    <n v="0"/>
    <n v="1"/>
    <n v="0.14996497044050999"/>
    <n v="2.014415336688E-2"/>
    <n v="55.493666324717303"/>
    <m/>
    <n v="-1"/>
    <n v="-1"/>
    <n v="-1"/>
    <n v="-1"/>
    <n v="0"/>
    <m/>
    <m/>
    <s v="North IRL B"/>
    <n v="-1"/>
    <m/>
    <m/>
    <n v="580"/>
    <x v="1"/>
    <m/>
    <x v="0"/>
    <n v="132.71029999999999"/>
    <n v="43.095883522808897"/>
    <n v="56.769372931602298"/>
    <n v="4.5007028599999999E-2"/>
  </r>
  <r>
    <n v="550000"/>
    <n v="910000"/>
    <n v="910000"/>
    <x v="1"/>
    <x v="1"/>
    <s v="IR8-11"/>
    <s v="62-304.520 (6), F.A.C."/>
    <n v="0.36"/>
    <n v="0.48"/>
    <s v="Town of Indialantic"/>
    <n v="1.5480071658069999E-2"/>
    <n v="3955.91651574661"/>
    <n v="10.6903894198981"/>
    <n v="1.4359943084946201"/>
    <n v="0.1654879942727"/>
    <n v="2.2229294796070002E-2"/>
    <n v="61.237871137104101"/>
    <n v="1430"/>
    <s v="Professional Services"/>
    <n v="1430"/>
    <s v="Town of Indialantic              Brevard County"/>
    <s v="Town of Indialantic"/>
    <m/>
    <m/>
    <m/>
    <n v="0"/>
    <n v="1"/>
    <n v="0.1654879942727"/>
    <n v="2.2229294796070002E-2"/>
    <n v="61.237871137105699"/>
    <m/>
    <n v="-1"/>
    <n v="-1"/>
    <n v="-1"/>
    <n v="-1"/>
    <n v="0"/>
    <m/>
    <m/>
    <s v="North IRL B"/>
    <n v="-1"/>
    <m/>
    <m/>
    <n v="580"/>
    <x v="1"/>
    <m/>
    <x v="0"/>
    <n v="132.71029999999999"/>
    <n v="41.019647326453999"/>
    <n v="62.645627408678301"/>
    <n v="4.9665751100000002E-2"/>
  </r>
  <r>
    <n v="550000"/>
    <n v="910000"/>
    <n v="910000"/>
    <x v="1"/>
    <x v="1"/>
    <s v="IR8-11"/>
    <s v="62-304.520 (6), F.A.C."/>
    <n v="0.36"/>
    <n v="0.48"/>
    <s v="Town of Indialantic"/>
    <n v="1.088774920503E-2"/>
    <n v="3955.91651574661"/>
    <n v="10.6903894198981"/>
    <n v="1.4359943084946201"/>
    <n v="0.116394278908"/>
    <n v="1.5634745890740001E-2"/>
    <n v="43.071026899501"/>
    <n v="1430"/>
    <s v="Professional Services"/>
    <n v="1430"/>
    <s v="Town of Indialantic              Brevard County"/>
    <s v="Town of Indialantic"/>
    <m/>
    <m/>
    <m/>
    <n v="0"/>
    <n v="1"/>
    <n v="0.116394278908"/>
    <n v="1.5634745890740001E-2"/>
    <n v="43.071026899502201"/>
    <m/>
    <n v="-1"/>
    <n v="-1"/>
    <n v="-1"/>
    <n v="-1"/>
    <n v="0"/>
    <m/>
    <m/>
    <s v="North IRL B"/>
    <n v="-1"/>
    <m/>
    <m/>
    <n v="580"/>
    <x v="1"/>
    <m/>
    <x v="0"/>
    <n v="132.71029999999999"/>
    <n v="38.145219973365101"/>
    <n v="44.061157795873399"/>
    <n v="3.4931895300000002E-2"/>
  </r>
  <r>
    <n v="550000"/>
    <n v="910000"/>
    <n v="910000"/>
    <x v="1"/>
    <x v="1"/>
    <s v="IR8-11"/>
    <s v="62-304.520 (6), F.A.C."/>
    <n v="0.36"/>
    <n v="0.48"/>
    <s v="Town of Indialantic"/>
    <n v="1.392632713445E-2"/>
    <n v="3955.91651574661"/>
    <n v="10.6903894198981"/>
    <n v="1.4359943084946201"/>
    <n v="0.14887786025617999"/>
    <n v="1.99981265033E-2"/>
    <n v="55.091387514868899"/>
    <n v="1410"/>
    <s v="Retail Sales and Services"/>
    <n v="1410"/>
    <s v="Town of Indialantic              Brevard County"/>
    <s v="Town of Indialantic"/>
    <m/>
    <m/>
    <m/>
    <n v="0"/>
    <n v="1"/>
    <n v="0.14887786025617999"/>
    <n v="1.99981265033E-2"/>
    <n v="55.091387514869297"/>
    <m/>
    <n v="-1"/>
    <n v="-1"/>
    <n v="-1"/>
    <n v="-1"/>
    <n v="0"/>
    <m/>
    <m/>
    <s v="North IRL B"/>
    <n v="-1"/>
    <m/>
    <m/>
    <n v="580"/>
    <x v="1"/>
    <m/>
    <x v="0"/>
    <n v="132.71029999999999"/>
    <n v="30.461770738520102"/>
    <n v="56.357846404500897"/>
    <n v="4.4680768500000002E-2"/>
  </r>
  <r>
    <n v="550000"/>
    <n v="910000"/>
    <n v="910000"/>
    <x v="1"/>
    <x v="1"/>
    <s v="IR8-11"/>
    <s v="62-304.520 (6), F.A.C."/>
    <n v="0.36"/>
    <n v="0.48"/>
    <s v="Town of Indialantic"/>
    <n v="0.21228542565974001"/>
    <n v="3955.91651574661"/>
    <n v="10.6903894198981"/>
    <n v="1.4359943084946201"/>
    <n v="2.2694138684715002"/>
    <n v="0.30484066302375001"/>
    <n v="839.78342141968096"/>
    <n v="1430"/>
    <s v="Professional Services"/>
    <n v="1430"/>
    <s v="Town of Indialantic              Brevard County"/>
    <s v="Town of Indialantic"/>
    <m/>
    <m/>
    <m/>
    <n v="0"/>
    <n v="1"/>
    <n v="2.2694138684715002"/>
    <n v="0.30484066302375001"/>
    <n v="839.78342141968096"/>
    <m/>
    <n v="-1"/>
    <n v="-1"/>
    <n v="-1"/>
    <n v="-1"/>
    <n v="0"/>
    <m/>
    <m/>
    <s v="North IRL B"/>
    <n v="-1"/>
    <m/>
    <m/>
    <n v="580"/>
    <x v="1"/>
    <m/>
    <x v="0"/>
    <n v="132.71029999999999"/>
    <n v="116.52397292926599"/>
    <n v="859.08863821305204"/>
    <n v="0.68108955510000002"/>
  </r>
  <r>
    <n v="550000"/>
    <n v="910000"/>
    <n v="910000"/>
    <x v="1"/>
    <x v="1"/>
    <s v="IR8-11"/>
    <s v="62-304.520 (6), F.A.C."/>
    <n v="0.36"/>
    <n v="0.48"/>
    <s v="Town of Indialantic"/>
    <n v="2.6114903278400001E-3"/>
    <n v="3955.91651574661"/>
    <n v="10.6903894198981"/>
    <n v="1.4359943084946201"/>
    <n v="2.791784857099E-2"/>
    <n v="3.75008524747E-3"/>
    <n v="10.3308377186464"/>
    <n v="1210"/>
    <s v="Fixed Single Family Units"/>
    <n v="1210"/>
    <s v="Town of Indialantic              Brevard County"/>
    <s v="Town of Indialantic"/>
    <m/>
    <m/>
    <m/>
    <n v="0"/>
    <n v="1"/>
    <n v="2.791784857099E-2"/>
    <n v="3.75008524747E-3"/>
    <n v="10.330837718646301"/>
    <m/>
    <n v="-1"/>
    <n v="-1"/>
    <n v="-1"/>
    <n v="-1"/>
    <n v="0"/>
    <m/>
    <m/>
    <s v="North IRL B"/>
    <n v="-1"/>
    <m/>
    <m/>
    <n v="580"/>
    <x v="1"/>
    <m/>
    <x v="0"/>
    <n v="132.71029999999999"/>
    <n v="18.888554536223602"/>
    <n v="10.568326405286999"/>
    <n v="8.3786194000000005E-3"/>
  </r>
  <r>
    <n v="550000"/>
    <n v="910000"/>
    <n v="910000"/>
    <x v="1"/>
    <x v="1"/>
    <s v="IR8-11"/>
    <s v="62-304.520 (6), F.A.C."/>
    <n v="0.36"/>
    <n v="0.48"/>
    <s v="Town of Indialantic"/>
    <n v="0.10000630574491"/>
    <n v="3502.7487114137102"/>
    <n v="7.8983492134901701"/>
    <n v="1.12620792520881"/>
    <n v="0.78988472632439"/>
    <n v="0.11262789410077"/>
    <n v="350.29695858124302"/>
    <n v="1200"/>
    <s v="Residential, Medium Density-Two-five dwellingunits per acre"/>
    <n v="1200"/>
    <s v="Town of Indialantic              Brevard County"/>
    <s v="Town of Indialantic"/>
    <m/>
    <m/>
    <m/>
    <n v="0"/>
    <n v="1"/>
    <n v="0.78988472632439"/>
    <n v="0.11262789410077"/>
    <n v="350.29695858124302"/>
    <m/>
    <n v="-1"/>
    <n v="-1"/>
    <n v="-1"/>
    <n v="-1"/>
    <n v="0"/>
    <m/>
    <m/>
    <s v="North IRL B"/>
    <n v="-1"/>
    <m/>
    <m/>
    <n v="580"/>
    <x v="1"/>
    <m/>
    <x v="0"/>
    <n v="132.71029999999999"/>
    <n v="131.19384696629399"/>
    <n v="404.71116068430399"/>
    <n v="0.28410134520000002"/>
  </r>
  <r>
    <n v="550000"/>
    <n v="910000"/>
    <n v="910000"/>
    <x v="1"/>
    <x v="1"/>
    <s v="IR8-11"/>
    <s v="62-304.520 (6), F.A.C."/>
    <n v="0.36"/>
    <n v="0.48"/>
    <s v="Natural Lands"/>
    <n v="0.30997158435108002"/>
    <n v="3502.7487114137102"/>
    <n v="7.8983492134901701"/>
    <n v="1.12620792520881"/>
    <n v="2.4482638194636501"/>
    <n v="0.34909245488571"/>
    <n v="1085.7525676606101"/>
    <n v="3100"/>
    <s v="Herbaceous Dry Prairie"/>
    <n v="3100"/>
    <s v="Town of Indialantic              Brevard County"/>
    <s v="Town of Indialantic"/>
    <m/>
    <m/>
    <s v="Natural Lands"/>
    <n v="0"/>
    <n v="1"/>
    <n v="2.4482638194636501"/>
    <n v="0.34909245488571"/>
    <n v="1085.7525676606101"/>
    <m/>
    <n v="-1"/>
    <n v="-1"/>
    <n v="-1"/>
    <n v="-1"/>
    <n v="0"/>
    <m/>
    <m/>
    <s v="North IRL B"/>
    <n v="-1"/>
    <m/>
    <m/>
    <n v="580"/>
    <x v="1"/>
    <m/>
    <x v="0"/>
    <n v="132.71029999999999"/>
    <n v="204.60449441962501"/>
    <n v="1254.4104968926699"/>
    <n v="0.88057791379999995"/>
  </r>
  <r>
    <n v="550000"/>
    <n v="910000"/>
    <n v="910000"/>
    <x v="1"/>
    <x v="1"/>
    <s v="IR8-11"/>
    <s v="62-304.520 (6), F.A.C."/>
    <n v="0.36"/>
    <n v="0.48"/>
    <s v="Town of Indialantic"/>
    <n v="0.20778556352589"/>
    <n v="3502.7487114137102"/>
    <n v="7.8983492134901701"/>
    <n v="1.12620792520881"/>
    <n v="1.6411629422493399"/>
    <n v="0.23400974838683"/>
    <n v="727.82061489068997"/>
    <n v="1210"/>
    <s v="Fixed Single Family Units"/>
    <n v="1210"/>
    <s v="Town of Indialantic              Brevard County"/>
    <s v="Town of Indialantic"/>
    <m/>
    <m/>
    <m/>
    <n v="0"/>
    <n v="1"/>
    <n v="1.6411629422493399"/>
    <n v="0.23400974838683"/>
    <n v="727.82061489068997"/>
    <m/>
    <n v="-1"/>
    <n v="-1"/>
    <n v="-1"/>
    <n v="-1"/>
    <n v="0"/>
    <m/>
    <m/>
    <s v="North IRL B"/>
    <n v="-1"/>
    <m/>
    <m/>
    <n v="580"/>
    <x v="1"/>
    <m/>
    <x v="0"/>
    <n v="132.71029999999999"/>
    <n v="117.70936475836901"/>
    <n v="840.87834223675895"/>
    <n v="0.5902843592"/>
  </r>
  <r>
    <n v="550000"/>
    <n v="910000"/>
    <n v="910000"/>
    <x v="1"/>
    <x v="1"/>
    <s v="IR8-11"/>
    <s v="62-304.520 (6), F.A.C."/>
    <n v="0.36"/>
    <n v="0.48"/>
    <s v="Town of Indialantic"/>
    <n v="0.14839962056605999"/>
    <n v="3860.08286601484"/>
    <n v="9.5896964688606605"/>
    <n v="1.40928788500736"/>
    <n v="1.4231073173226001"/>
    <n v="0.20913778740343"/>
    <n v="572.83483267015197"/>
    <n v="1200"/>
    <s v="Residential, Medium Density-Two-five dwellingunits per acre"/>
    <n v="1200"/>
    <s v="Town of Indialantic              Brevard County"/>
    <s v="Town of Indialantic"/>
    <m/>
    <m/>
    <m/>
    <n v="0"/>
    <n v="1"/>
    <n v="1.4231073173226001"/>
    <n v="0.20913778740343"/>
    <n v="572.83483267015197"/>
    <m/>
    <n v="-1"/>
    <n v="-1"/>
    <n v="-1"/>
    <n v="-1"/>
    <n v="0"/>
    <m/>
    <m/>
    <s v="North IRL B"/>
    <n v="-1"/>
    <m/>
    <m/>
    <n v="580"/>
    <x v="1"/>
    <m/>
    <x v="0"/>
    <n v="132.71029999999999"/>
    <n v="124.827094979585"/>
    <n v="600.55195756948206"/>
    <n v="0.46458623900000001"/>
  </r>
  <r>
    <n v="550000"/>
    <n v="910000"/>
    <n v="910000"/>
    <x v="1"/>
    <x v="1"/>
    <s v="IR8-11"/>
    <s v="62-304.520 (6), F.A.C."/>
    <n v="0.36"/>
    <n v="0.48"/>
    <s v="Town of Indialantic"/>
    <n v="3.0137926343280001E-2"/>
    <n v="3860.08286601484"/>
    <n v="9.5896964688606605"/>
    <n v="1.40928788500736"/>
    <n v="0.28901356583298998"/>
    <n v="4.2473014474829998E-2"/>
    <n v="116.334893094935"/>
    <n v="1210"/>
    <s v="Fixed Single Family Units"/>
    <n v="1210"/>
    <s v="Town of Indialantic              Brevard County"/>
    <s v="Town of Indialantic"/>
    <m/>
    <m/>
    <m/>
    <n v="0"/>
    <n v="1"/>
    <n v="0.28901356583298998"/>
    <n v="4.2473014474829998E-2"/>
    <n v="116.334893094935"/>
    <m/>
    <n v="-1"/>
    <n v="-1"/>
    <n v="-1"/>
    <n v="-1"/>
    <n v="0"/>
    <m/>
    <m/>
    <s v="North IRL B"/>
    <n v="-1"/>
    <m/>
    <m/>
    <n v="580"/>
    <x v="1"/>
    <m/>
    <x v="0"/>
    <n v="132.71029999999999"/>
    <n v="65.028954265687503"/>
    <n v="121.963860780144"/>
    <n v="9.4351089299999996E-2"/>
  </r>
  <r>
    <n v="550000"/>
    <n v="910000"/>
    <n v="910000"/>
    <x v="1"/>
    <x v="1"/>
    <s v="IR8-11"/>
    <s v="62-304.520 (6), F.A.C."/>
    <n v="0.36"/>
    <n v="0.48"/>
    <s v="Town of Indialantic"/>
    <n v="7.1437277160100003E-3"/>
    <n v="3860.08286601484"/>
    <n v="9.5896964688606605"/>
    <n v="1.40928788500736"/>
    <n v="6.8506180452779994E-2"/>
    <n v="1.006756892397E-2"/>
    <n v="27.575380956068699"/>
    <n v="1210"/>
    <s v="Fixed Single Family Units"/>
    <n v="1210"/>
    <s v="Town of Indialantic              Brevard County"/>
    <s v="Town of Indialantic"/>
    <m/>
    <m/>
    <m/>
    <n v="0"/>
    <n v="1"/>
    <n v="6.8506180452779994E-2"/>
    <n v="1.006756892397E-2"/>
    <n v="27.575380956067399"/>
    <m/>
    <n v="-1"/>
    <n v="-1"/>
    <n v="-1"/>
    <n v="-1"/>
    <n v="0"/>
    <m/>
    <m/>
    <s v="North IRL B"/>
    <n v="-1"/>
    <m/>
    <m/>
    <n v="580"/>
    <x v="1"/>
    <m/>
    <x v="0"/>
    <n v="132.71029999999999"/>
    <n v="30.734386809044199"/>
    <n v="28.909640387434798"/>
    <n v="2.2364461400000001E-2"/>
  </r>
  <r>
    <n v="550000"/>
    <n v="910000"/>
    <n v="910000"/>
    <x v="1"/>
    <x v="1"/>
    <s v="IR8-11"/>
    <s v="62-304.520 (6), F.A.C."/>
    <n v="0.36"/>
    <n v="0.48"/>
    <s v="Town of Indialantic"/>
    <n v="0.16188893634765"/>
    <n v="3860.08286601484"/>
    <n v="9.5896964688606605"/>
    <n v="1.40928788500736"/>
    <n v="1.55246576124068"/>
    <n v="0.22814811671147001"/>
    <n v="624.90470939293903"/>
    <n v="1210"/>
    <s v="Fixed Single Family Units"/>
    <n v="1210"/>
    <s v="Town of Indialantic              Brevard County"/>
    <s v="Town of Indialantic"/>
    <m/>
    <m/>
    <m/>
    <n v="0"/>
    <n v="1"/>
    <n v="1.55246576124068"/>
    <n v="0.22814811671147001"/>
    <n v="624.90470939293903"/>
    <m/>
    <n v="-1"/>
    <n v="-1"/>
    <n v="-1"/>
    <n v="-1"/>
    <n v="0"/>
    <m/>
    <m/>
    <s v="North IRL B"/>
    <n v="-1"/>
    <m/>
    <m/>
    <n v="580"/>
    <x v="1"/>
    <m/>
    <x v="0"/>
    <n v="132.71029999999999"/>
    <n v="114.781673871028"/>
    <n v="655.14128177399903"/>
    <n v="0.50681647149999998"/>
  </r>
  <r>
    <n v="550000"/>
    <n v="910000"/>
    <n v="910000"/>
    <x v="1"/>
    <x v="1"/>
    <s v="IR8-11"/>
    <s v="62-304.520 (6), F.A.C."/>
    <n v="0.36"/>
    <n v="0.48"/>
    <s v="Town of Indialantic"/>
    <n v="5.5808417306000002E-3"/>
    <n v="3860.08286601484"/>
    <n v="9.5896964688606605"/>
    <n v="1.40928788500736"/>
    <n v="5.3518578237289997E-2"/>
    <n v="7.8650126390900008E-3"/>
    <n v="21.5425115422644"/>
    <n v="1210"/>
    <s v="Fixed Single Family Units"/>
    <n v="1210"/>
    <s v="Town of Indialantic              Brevard County"/>
    <s v="Town of Indialantic"/>
    <m/>
    <m/>
    <m/>
    <n v="0"/>
    <n v="1"/>
    <n v="5.3518578237289997E-2"/>
    <n v="7.8650126390900008E-3"/>
    <n v="21.542511542264702"/>
    <m/>
    <n v="-1"/>
    <n v="-1"/>
    <n v="-1"/>
    <n v="-1"/>
    <n v="0"/>
    <m/>
    <m/>
    <s v="North IRL B"/>
    <n v="-1"/>
    <m/>
    <m/>
    <n v="580"/>
    <x v="1"/>
    <m/>
    <x v="0"/>
    <n v="132.71029999999999"/>
    <n v="27.094803211513"/>
    <n v="22.5848651999132"/>
    <n v="1.7471623299999999E-2"/>
  </r>
  <r>
    <n v="550000"/>
    <n v="910000"/>
    <n v="910000"/>
    <x v="1"/>
    <x v="1"/>
    <s v="IR8-11"/>
    <s v="62-304.520 (6), F.A.C."/>
    <n v="0.36"/>
    <n v="0.48"/>
    <s v="Town of Indialantic"/>
    <n v="0.26461240080318998"/>
    <n v="3860.08286601484"/>
    <n v="9.5896964688606605"/>
    <n v="1.40928788500736"/>
    <n v="2.53755260559916"/>
    <n v="0.37291505067464997"/>
    <n v="1021.42579447547"/>
    <n v="1210"/>
    <s v="Fixed Single Family Units"/>
    <n v="1210"/>
    <s v="Town of Indialantic              Brevard County"/>
    <s v="Town of Indialantic"/>
    <m/>
    <m/>
    <m/>
    <n v="0"/>
    <n v="1"/>
    <n v="2.53755260559916"/>
    <n v="0.37291505067464997"/>
    <n v="1021.42579447547"/>
    <m/>
    <n v="-1"/>
    <n v="-1"/>
    <n v="-1"/>
    <n v="-1"/>
    <n v="0"/>
    <m/>
    <m/>
    <s v="North IRL B"/>
    <n v="-1"/>
    <m/>
    <m/>
    <n v="580"/>
    <x v="1"/>
    <m/>
    <x v="0"/>
    <n v="132.71029999999999"/>
    <n v="131.30596982403901"/>
    <n v="1070.8483936370901"/>
    <n v="0.8284069704"/>
  </r>
  <r>
    <n v="550000"/>
    <n v="910000"/>
    <n v="910000"/>
    <x v="1"/>
    <x v="1"/>
    <s v="IR8-11"/>
    <s v="62-304.520 (6), F.A.C."/>
    <n v="0.36"/>
    <n v="0.48"/>
    <s v="Town of Indialantic"/>
    <n v="8.7785587634859996E-2"/>
    <n v="3858.1883496876799"/>
    <n v="9.5852546227418909"/>
    <n v="1.40864414357844"/>
    <n v="0.84144720968719"/>
    <n v="0.12365865391244001"/>
    <n v="338.69333148331901"/>
    <n v="1200"/>
    <s v="Residential, Medium Density-Two-five dwellingunits per acre"/>
    <n v="1200"/>
    <s v="Town of Indialantic              Brevard County"/>
    <s v="Town of Indialantic"/>
    <m/>
    <m/>
    <m/>
    <n v="0"/>
    <n v="1"/>
    <n v="0.84144720968719"/>
    <n v="0.12365865391244001"/>
    <n v="338.69333148331998"/>
    <m/>
    <n v="-1"/>
    <n v="-1"/>
    <n v="-1"/>
    <n v="-1"/>
    <n v="0"/>
    <m/>
    <m/>
    <s v="North IRL B"/>
    <n v="-1"/>
    <m/>
    <m/>
    <n v="580"/>
    <x v="1"/>
    <m/>
    <x v="0"/>
    <n v="132.71029999999999"/>
    <n v="163.05660833712099"/>
    <n v="355.25566911430701"/>
    <n v="0.27469045539999998"/>
  </r>
  <r>
    <n v="550000"/>
    <n v="910000"/>
    <n v="910000"/>
    <x v="1"/>
    <x v="1"/>
    <s v="IR8-11"/>
    <s v="62-304.520 (6), F.A.C."/>
    <n v="0.36"/>
    <n v="0.48"/>
    <s v="Town of Indialantic"/>
    <n v="0.18332347432293999"/>
    <n v="3858.1883496876799"/>
    <n v="9.5852546227418909"/>
    <n v="1.40864414357844"/>
    <n v="1.7572021797111399"/>
    <n v="0.25823753848546999"/>
    <n v="707.29649285706796"/>
    <n v="1210"/>
    <s v="Fixed Single Family Units"/>
    <n v="1210"/>
    <s v="Town of Indialantic              Brevard County"/>
    <s v="Town of Indialantic"/>
    <m/>
    <m/>
    <m/>
    <n v="0"/>
    <n v="1"/>
    <n v="1.7572021797111399"/>
    <n v="0.25823753848546999"/>
    <n v="707.29649285706796"/>
    <m/>
    <n v="-1"/>
    <n v="-1"/>
    <n v="-1"/>
    <n v="-1"/>
    <n v="0"/>
    <m/>
    <m/>
    <s v="North IRL B"/>
    <n v="-1"/>
    <m/>
    <m/>
    <n v="580"/>
    <x v="1"/>
    <m/>
    <x v="0"/>
    <n v="132.71029999999999"/>
    <n v="123.866474518936"/>
    <n v="741.88377944050296"/>
    <n v="0.57363868029999998"/>
  </r>
  <r>
    <n v="550000"/>
    <n v="910000"/>
    <n v="910000"/>
    <x v="1"/>
    <x v="1"/>
    <s v="IR8-11"/>
    <s v="62-304.520 (6), F.A.C."/>
    <n v="0.36"/>
    <n v="0.48"/>
    <s v="Town of Indialantic"/>
    <n v="0.31222496714063003"/>
    <n v="3858.1883496876799"/>
    <n v="9.5852546227418909"/>
    <n v="1.40864414357844"/>
    <n v="2.9927558096201898"/>
    <n v="0.43981387144161999"/>
    <n v="1204.6227307036099"/>
    <n v="1210"/>
    <s v="Fixed Single Family Units"/>
    <n v="1210"/>
    <s v="Town of Indialantic              Brevard County"/>
    <s v="Town of Indialantic"/>
    <m/>
    <m/>
    <m/>
    <n v="0"/>
    <n v="1"/>
    <n v="2.9927558096201898"/>
    <n v="0.43981387144161999"/>
    <n v="1204.6227307036099"/>
    <m/>
    <n v="-1"/>
    <n v="-1"/>
    <n v="-1"/>
    <n v="-1"/>
    <n v="0"/>
    <m/>
    <m/>
    <s v="North IRL B"/>
    <n v="-1"/>
    <m/>
    <m/>
    <n v="580"/>
    <x v="1"/>
    <m/>
    <x v="0"/>
    <n v="132.71029999999999"/>
    <n v="143.22258859407501"/>
    <n v="1263.5296135066999"/>
    <n v="0.97698518310000004"/>
  </r>
  <r>
    <n v="550000"/>
    <n v="910000"/>
    <n v="910000"/>
    <x v="1"/>
    <x v="1"/>
    <s v="IR8-11"/>
    <s v="62-304.520 (6), F.A.C."/>
    <n v="0.36"/>
    <n v="0.48"/>
    <s v="Town of Indialantic"/>
    <n v="3.4429424615489999E-2"/>
    <n v="3858.1883496876799"/>
    <n v="9.5852546227418909"/>
    <n v="1.40864414357844"/>
    <n v="0.33001480145399997"/>
    <n v="4.8498807351389998E-2"/>
    <n v="132.83520493794899"/>
    <n v="1210"/>
    <s v="Fixed Single Family Units"/>
    <n v="1210"/>
    <s v="Town of Indialantic              Brevard County"/>
    <s v="Town of Indialantic"/>
    <m/>
    <m/>
    <m/>
    <n v="0"/>
    <n v="1"/>
    <n v="0.33001480145399997"/>
    <n v="4.8498807351389998E-2"/>
    <n v="132.83520493794799"/>
    <m/>
    <n v="-1"/>
    <n v="-1"/>
    <n v="-1"/>
    <n v="-1"/>
    <n v="0"/>
    <m/>
    <m/>
    <s v="North IRL B"/>
    <n v="-1"/>
    <m/>
    <m/>
    <n v="580"/>
    <x v="1"/>
    <m/>
    <x v="0"/>
    <n v="132.71029999999999"/>
    <n v="68.940970782479098"/>
    <n v="139.33093812474701"/>
    <n v="0.1077333373"/>
  </r>
  <r>
    <n v="550000"/>
    <n v="910000"/>
    <n v="910000"/>
    <x v="1"/>
    <x v="1"/>
    <s v="IR8-11"/>
    <s v="62-304.520 (6), F.A.C."/>
    <n v="0.36"/>
    <n v="0.48"/>
    <s v="Town of Indialantic"/>
    <n v="0.16843803593348"/>
    <n v="3864.8748673155301"/>
    <n v="9.6009378304260302"/>
    <n v="1.4109172781347801"/>
    <n v="1.61716311127644"/>
    <n v="0.23765213519364001"/>
    <n v="650.99193177931295"/>
    <n v="1200"/>
    <s v="Residential, Medium Density-Two-five dwellingunits per acre"/>
    <n v="1200"/>
    <s v="Town of Indialantic              Brevard County"/>
    <s v="Town of Indialantic"/>
    <m/>
    <m/>
    <m/>
    <n v="0"/>
    <n v="1"/>
    <n v="1.61716311127644"/>
    <n v="0.23765213519364001"/>
    <n v="1162.19887479864"/>
    <m/>
    <n v="-1"/>
    <n v="-1"/>
    <n v="-1"/>
    <n v="-1"/>
    <n v="0"/>
    <m/>
    <m/>
    <s v="North IRL B"/>
    <n v="-1"/>
    <m/>
    <m/>
    <n v="580"/>
    <x v="1"/>
    <m/>
    <x v="0"/>
    <n v="132.71029999999999"/>
    <n v="195.363198857757"/>
    <n v="681.64454749386096"/>
    <n v="0.94257816289999996"/>
  </r>
  <r>
    <n v="550000"/>
    <n v="910000"/>
    <n v="910000"/>
    <x v="1"/>
    <x v="1"/>
    <s v="IR8-11"/>
    <s v="62-304.520 (6), F.A.C."/>
    <n v="0.36"/>
    <n v="0.48"/>
    <s v="Town of Indialantic"/>
    <n v="0.12970738016989999"/>
    <n v="3864.8748673155301"/>
    <n v="9.6009378304260302"/>
    <n v="1.4109172781347801"/>
    <n v="1.2453124931587201"/>
    <n v="0.18300638378331999"/>
    <n v="501.30279372401901"/>
    <n v="1210"/>
    <s v="Fixed Single Family Units"/>
    <n v="1210"/>
    <s v="Town of Indialantic              Brevard County"/>
    <s v="Town of Indialantic"/>
    <m/>
    <m/>
    <m/>
    <n v="0"/>
    <n v="1"/>
    <n v="1.2453124931587201"/>
    <n v="0.18300638378331999"/>
    <n v="501.30279372401901"/>
    <m/>
    <n v="-1"/>
    <n v="-1"/>
    <n v="-1"/>
    <n v="-1"/>
    <n v="0"/>
    <m/>
    <m/>
    <s v="North IRL B"/>
    <n v="-1"/>
    <m/>
    <m/>
    <n v="580"/>
    <x v="1"/>
    <m/>
    <x v="0"/>
    <n v="132.71029999999999"/>
    <n v="136.52614752409499"/>
    <n v="524.90714447327002"/>
    <n v="0.40657160889999999"/>
  </r>
  <r>
    <n v="550000"/>
    <n v="910000"/>
    <n v="910000"/>
    <x v="1"/>
    <x v="1"/>
    <s v="IR8-11"/>
    <s v="62-304.520 (6), F.A.C."/>
    <n v="0.36"/>
    <n v="0.48"/>
    <s v="Town of Indialantic"/>
    <n v="0.18734805183323999"/>
    <n v="3864.8748673155301"/>
    <n v="9.6009378304260302"/>
    <n v="1.4109172781347801"/>
    <n v="1.7987169983024101"/>
    <n v="0.26433260335641001"/>
    <n v="724.07677697083705"/>
    <n v="1210"/>
    <s v="Fixed Single Family Units"/>
    <n v="1210"/>
    <s v="Town of Indialantic              Brevard County"/>
    <s v="Town of Indialantic"/>
    <m/>
    <m/>
    <m/>
    <n v="0"/>
    <n v="1"/>
    <n v="1.7987169983024101"/>
    <n v="0.26433260335641001"/>
    <n v="724.07677697083705"/>
    <m/>
    <n v="-1"/>
    <n v="-1"/>
    <n v="-1"/>
    <n v="-1"/>
    <n v="0"/>
    <m/>
    <m/>
    <s v="North IRL B"/>
    <n v="-1"/>
    <m/>
    <m/>
    <n v="580"/>
    <x v="1"/>
    <m/>
    <x v="0"/>
    <n v="132.71029999999999"/>
    <n v="113.38881558875499"/>
    <n v="758.17066678549702"/>
    <n v="0.58724799429999996"/>
  </r>
  <r>
    <n v="550000"/>
    <n v="910000"/>
    <n v="910000"/>
    <x v="1"/>
    <x v="1"/>
    <s v="IR8-11"/>
    <s v="62-304.520 (6), F.A.C."/>
    <n v="0.36"/>
    <n v="0.48"/>
    <s v="Town of Indialantic"/>
    <n v="0.19141126953762999"/>
    <n v="3852.56137521749"/>
    <n v="9.5721902011285902"/>
    <n v="1.4067554030589899"/>
    <n v="1.83222507865372"/>
    <n v="0.26926883762844001"/>
    <n v="737.42366380203305"/>
    <n v="1200"/>
    <s v="Residential, Medium Density-Two-five dwellingunits per acre"/>
    <n v="1200"/>
    <s v="Town of Indialantic              Brevard County"/>
    <s v="Town of Indialantic"/>
    <m/>
    <m/>
    <m/>
    <n v="0"/>
    <n v="1"/>
    <n v="1.83222507865372"/>
    <n v="0.26926883762844001"/>
    <n v="737.42366380203305"/>
    <m/>
    <n v="-1"/>
    <n v="-1"/>
    <n v="-1"/>
    <n v="-1"/>
    <n v="0"/>
    <m/>
    <m/>
    <s v="North IRL B"/>
    <n v="-1"/>
    <m/>
    <m/>
    <n v="580"/>
    <x v="1"/>
    <m/>
    <x v="0"/>
    <n v="132.71029999999999"/>
    <n v="131.16343007061101"/>
    <n v="774.61392544811099"/>
    <n v="0.59807272"/>
  </r>
  <r>
    <n v="550000"/>
    <n v="910000"/>
    <n v="910000"/>
    <x v="1"/>
    <x v="1"/>
    <s v="IR8-11"/>
    <s v="62-304.520 (6), F.A.C."/>
    <n v="0.36"/>
    <n v="0.48"/>
    <s v="Town of Indialantic"/>
    <n v="1.720606270547E-2"/>
    <n v="3852.56137521749"/>
    <n v="9.5721902011285902"/>
    <n v="1.4067554030589899"/>
    <n v="0.16469970482931001"/>
    <n v="2.4204721676290002E-2"/>
    <n v="66.2874125986677"/>
    <n v="1210"/>
    <s v="Fixed Single Family Units"/>
    <n v="1210"/>
    <s v="Town of Indialantic              Brevard County"/>
    <s v="Town of Indialantic"/>
    <m/>
    <m/>
    <m/>
    <n v="0"/>
    <n v="1"/>
    <n v="0.16469970482931001"/>
    <n v="2.4204721676290002E-2"/>
    <n v="66.287412598666194"/>
    <m/>
    <n v="-1"/>
    <n v="-1"/>
    <n v="-1"/>
    <n v="-1"/>
    <n v="0"/>
    <m/>
    <m/>
    <s v="North IRL B"/>
    <n v="-1"/>
    <m/>
    <m/>
    <n v="580"/>
    <x v="1"/>
    <m/>
    <x v="0"/>
    <n v="132.71029999999999"/>
    <n v="47.829776685221098"/>
    <n v="69.630465363850803"/>
    <n v="5.37610808E-2"/>
  </r>
  <r>
    <n v="550000"/>
    <n v="910000"/>
    <n v="910000"/>
    <x v="1"/>
    <x v="1"/>
    <s v="IR8-11"/>
    <s v="62-304.520 (6), F.A.C."/>
    <n v="0.36"/>
    <n v="0.48"/>
    <s v="Town of Indialantic"/>
    <n v="0.22178016973698"/>
    <n v="3852.56137521749"/>
    <n v="9.5721902011285902"/>
    <n v="1.4067554030589899"/>
    <n v="2.1229219675610298"/>
    <n v="0.31199045206884002"/>
    <n v="854.42171571789902"/>
    <n v="1210"/>
    <s v="Fixed Single Family Units"/>
    <n v="1210"/>
    <s v="Town of Indialantic              Brevard County"/>
    <s v="Town of Indialantic"/>
    <m/>
    <m/>
    <m/>
    <n v="0"/>
    <n v="1"/>
    <n v="2.1229219675610298"/>
    <n v="0.31199045206884002"/>
    <n v="854.42171571789902"/>
    <m/>
    <n v="-1"/>
    <n v="-1"/>
    <n v="-1"/>
    <n v="-1"/>
    <n v="0"/>
    <m/>
    <m/>
    <s v="North IRL B"/>
    <n v="-1"/>
    <m/>
    <m/>
    <n v="580"/>
    <x v="1"/>
    <m/>
    <x v="0"/>
    <n v="132.71029999999999"/>
    <n v="121.56924404418901"/>
    <n v="897.512504261093"/>
    <n v="0.69296165099999996"/>
  </r>
  <r>
    <n v="550000"/>
    <n v="910000"/>
    <n v="910000"/>
    <x v="1"/>
    <x v="1"/>
    <s v="IR8-11"/>
    <s v="62-304.520 (6), F.A.C."/>
    <n v="0.36"/>
    <n v="0.48"/>
    <s v="Town of Indialantic"/>
    <n v="0.14242334442084001"/>
    <n v="3852.56137521749"/>
    <n v="9.5721902011285902"/>
    <n v="1.4067554030589899"/>
    <n v="1.3633033418771501"/>
    <n v="0.20035480928575"/>
    <n v="548.69467564503702"/>
    <n v="1210"/>
    <s v="Fixed Single Family Units"/>
    <n v="1210"/>
    <s v="Town of Indialantic              Brevard County"/>
    <s v="Town of Indialantic"/>
    <m/>
    <m/>
    <m/>
    <n v="0"/>
    <n v="1"/>
    <n v="1.3633033418771501"/>
    <n v="0.20035480928575"/>
    <n v="548.69467564503702"/>
    <m/>
    <n v="-1"/>
    <n v="-1"/>
    <n v="-1"/>
    <n v="-1"/>
    <n v="0"/>
    <m/>
    <m/>
    <s v="North IRL B"/>
    <n v="-1"/>
    <m/>
    <m/>
    <n v="580"/>
    <x v="1"/>
    <m/>
    <x v="0"/>
    <n v="132.71029999999999"/>
    <n v="95.762469835450304"/>
    <n v="576.366826069176"/>
    <n v="0.44500784719999997"/>
  </r>
  <r>
    <n v="550000"/>
    <n v="910000"/>
    <n v="910000"/>
    <x v="1"/>
    <x v="1"/>
    <s v="IR8-11"/>
    <s v="62-304.520 (6), F.A.C."/>
    <n v="0.36"/>
    <n v="0.48"/>
    <s v="Town of Indialantic"/>
    <n v="1.8979431516330001E-2"/>
    <n v="3852.56137521749"/>
    <n v="9.5721902011285902"/>
    <n v="1.4067554030589899"/>
    <n v="0.18167472838359999"/>
    <n v="2.6699417832580001E-2"/>
    <n v="73.1194247833985"/>
    <n v="1210"/>
    <s v="Fixed Single Family Units"/>
    <n v="1210"/>
    <s v="Town of Indialantic              Brevard County"/>
    <s v="Town of Indialantic"/>
    <m/>
    <m/>
    <m/>
    <n v="0"/>
    <n v="1"/>
    <n v="0.18167472838359999"/>
    <n v="2.6699417832580001E-2"/>
    <n v="73.119424783398898"/>
    <m/>
    <n v="-1"/>
    <n v="-1"/>
    <n v="-1"/>
    <n v="-1"/>
    <n v="0"/>
    <m/>
    <m/>
    <s v="North IRL B"/>
    <n v="-1"/>
    <m/>
    <m/>
    <n v="580"/>
    <x v="1"/>
    <m/>
    <x v="0"/>
    <n v="132.71029999999999"/>
    <n v="35.740319919968996"/>
    <n v="76.8070343253614"/>
    <n v="5.9302047699999999E-2"/>
  </r>
  <r>
    <n v="550000"/>
    <n v="910000"/>
    <n v="910000"/>
    <x v="1"/>
    <x v="1"/>
    <s v="IR8-11"/>
    <s v="62-304.520 (6), F.A.C."/>
    <n v="0.36"/>
    <n v="0.48"/>
    <s v="Town of Indialantic"/>
    <n v="2.5963175819679999E-2"/>
    <n v="3852.56137521749"/>
    <n v="9.5721902011285902"/>
    <n v="1.4067554030589899"/>
    <n v="0.24852445717138999"/>
    <n v="3.6523837864910001E-2"/>
    <n v="100.02472834091"/>
    <n v="1210"/>
    <s v="Fixed Single Family Units"/>
    <n v="1210"/>
    <s v="Town of Indialantic              Brevard County"/>
    <s v="Town of Indialantic"/>
    <m/>
    <m/>
    <m/>
    <n v="0"/>
    <n v="1"/>
    <n v="0.24852445717138999"/>
    <n v="3.6523837864910001E-2"/>
    <n v="100.02472834090899"/>
    <m/>
    <n v="-1"/>
    <n v="-1"/>
    <n v="-1"/>
    <n v="-1"/>
    <n v="0"/>
    <m/>
    <m/>
    <s v="North IRL B"/>
    <n v="-1"/>
    <m/>
    <m/>
    <n v="580"/>
    <x v="1"/>
    <m/>
    <x v="0"/>
    <n v="132.71029999999999"/>
    <n v="58.628789901340802"/>
    <n v="105.069244811803"/>
    <n v="8.1123056200000002E-2"/>
  </r>
  <r>
    <n v="550000"/>
    <n v="910000"/>
    <n v="910000"/>
    <x v="1"/>
    <x v="1"/>
    <s v="IR8-11"/>
    <s v="62-304.520 (6), F.A.C."/>
    <n v="0.36"/>
    <n v="0.48"/>
    <s v="Town of Indialantic"/>
    <n v="0.32671496204707001"/>
    <n v="3854.7804929519998"/>
    <n v="9.5774916629202593"/>
    <n v="1.4075272860969099"/>
    <n v="3.1291098251571698"/>
    <n v="0.45986022385737002"/>
    <n v="1259.41446245461"/>
    <n v="1200"/>
    <s v="Residential, Medium Density-Two-five dwellingunits per acre"/>
    <n v="1200"/>
    <s v="Town of Indialantic              Brevard County"/>
    <s v="Town of Indialantic"/>
    <m/>
    <m/>
    <m/>
    <n v="0"/>
    <n v="1"/>
    <n v="3.1291098251571698"/>
    <n v="0.45986022385737002"/>
    <n v="1259.41446245461"/>
    <m/>
    <n v="-1"/>
    <n v="-1"/>
    <n v="-1"/>
    <n v="-1"/>
    <n v="0"/>
    <m/>
    <m/>
    <s v="North IRL B"/>
    <n v="-1"/>
    <m/>
    <m/>
    <n v="580"/>
    <x v="1"/>
    <m/>
    <x v="0"/>
    <n v="132.71029999999999"/>
    <n v="196.49486559905"/>
    <n v="1322.16854245437"/>
    <n v="1.0214229216999999"/>
  </r>
  <r>
    <n v="550000"/>
    <n v="910000"/>
    <n v="910000"/>
    <x v="1"/>
    <x v="1"/>
    <s v="IR8-11"/>
    <s v="62-304.520 (6), F.A.C."/>
    <n v="0.36"/>
    <n v="0.48"/>
    <s v="Town of Indialantic"/>
    <n v="3.3222785270000001E-5"/>
    <n v="3854.7804929519998"/>
    <n v="9.5774916629202593"/>
    <n v="1.4075272860969099"/>
    <n v="3.1819094897000001E-4"/>
    <n v="4.6761976790000001E-5"/>
    <n v="0.12806654459189001"/>
    <n v="1210"/>
    <s v="Fixed Single Family Units"/>
    <n v="1210"/>
    <s v="Town of Indialantic              Brevard County"/>
    <s v="Town of Indialantic"/>
    <m/>
    <m/>
    <m/>
    <n v="0"/>
    <n v="1"/>
    <n v="3.1819094897000001E-4"/>
    <n v="4.6761976790000001E-5"/>
    <n v="0.12806654459019001"/>
    <m/>
    <n v="-1"/>
    <n v="-1"/>
    <n v="-1"/>
    <n v="-1"/>
    <n v="0"/>
    <m/>
    <m/>
    <s v="North IRL B"/>
    <n v="-1"/>
    <m/>
    <m/>
    <n v="580"/>
    <x v="1"/>
    <m/>
    <x v="0"/>
    <n v="132.71029999999999"/>
    <n v="2.1162904167547101"/>
    <n v="0.13444784195026999"/>
    <n v="1.038658E-4"/>
  </r>
  <r>
    <n v="550000"/>
    <n v="910000"/>
    <n v="910000"/>
    <x v="1"/>
    <x v="1"/>
    <s v="IR8-11"/>
    <s v="62-304.520 (6), F.A.C."/>
    <n v="0.36"/>
    <n v="0.48"/>
    <s v="Town of Indialantic"/>
    <n v="3.0915378495020001E-2"/>
    <n v="3854.7804929519998"/>
    <n v="9.5774916629202593"/>
    <n v="1.4075272860969099"/>
    <n v="0.29609177979207002"/>
    <n v="4.3514238791750003E-2"/>
    <n v="119.171997954831"/>
    <n v="1210"/>
    <s v="Fixed Single Family Units"/>
    <n v="1210"/>
    <s v="Town of Indialantic              Brevard County"/>
    <s v="Town of Indialantic"/>
    <m/>
    <m/>
    <m/>
    <n v="0"/>
    <n v="1"/>
    <n v="0.29609177979207002"/>
    <n v="4.3514238791750003E-2"/>
    <n v="119.171997954831"/>
    <m/>
    <n v="-1"/>
    <n v="-1"/>
    <n v="-1"/>
    <n v="-1"/>
    <n v="0"/>
    <m/>
    <m/>
    <s v="North IRL B"/>
    <n v="-1"/>
    <m/>
    <m/>
    <n v="580"/>
    <x v="1"/>
    <m/>
    <x v="0"/>
    <n v="132.71029999999999"/>
    <n v="64.445027655722399"/>
    <n v="125.110098013498"/>
    <n v="9.6652066499999995E-2"/>
  </r>
  <r>
    <n v="550000"/>
    <n v="910000"/>
    <n v="910000"/>
    <x v="1"/>
    <x v="1"/>
    <s v="IR8-11"/>
    <s v="62-304.520 (6), F.A.C."/>
    <n v="0.36"/>
    <n v="0.48"/>
    <s v="Town of Indialantic"/>
    <n v="8.1615577787500004E-2"/>
    <n v="3854.7804929519998"/>
    <n v="9.5774916629202593"/>
    <n v="1.4075272860969099"/>
    <n v="0.78167251582426001"/>
    <n v="0.11487615270647999"/>
    <n v="314.61013717628902"/>
    <n v="1210"/>
    <s v="Fixed Single Family Units"/>
    <n v="1210"/>
    <s v="Town of Indialantic              Brevard County"/>
    <s v="Town of Indialantic"/>
    <m/>
    <m/>
    <m/>
    <n v="0"/>
    <n v="1"/>
    <n v="0.78167251582426001"/>
    <n v="0.11487615270647999"/>
    <n v="314.61013717628703"/>
    <m/>
    <n v="-1"/>
    <n v="-1"/>
    <n v="-1"/>
    <n v="-1"/>
    <n v="0"/>
    <m/>
    <m/>
    <s v="North IRL B"/>
    <n v="-1"/>
    <m/>
    <m/>
    <n v="580"/>
    <x v="1"/>
    <m/>
    <x v="0"/>
    <n v="132.71029999999999"/>
    <n v="82.902436594338994"/>
    <n v="330.28652513725802"/>
    <n v="0.25515826209999998"/>
  </r>
  <r>
    <n v="550000"/>
    <n v="910000"/>
    <n v="910000"/>
    <x v="1"/>
    <x v="1"/>
    <s v="IR8-11"/>
    <s v="62-304.520 (6), F.A.C."/>
    <n v="0.36"/>
    <n v="0.48"/>
    <s v="Town of Indialantic"/>
    <n v="0.13372464370527001"/>
    <n v="3854.7804929519998"/>
    <n v="9.5774916629202593"/>
    <n v="1.4075272860969099"/>
    <n v="1.2807466602142701"/>
    <n v="0.18822108483875999"/>
    <n v="515.47914798205898"/>
    <n v="1210"/>
    <s v="Fixed Single Family Units"/>
    <n v="1210"/>
    <s v="Town of Indialantic              Brevard County"/>
    <s v="Town of Indialantic"/>
    <m/>
    <m/>
    <m/>
    <n v="0"/>
    <n v="1"/>
    <n v="1.2807466602142701"/>
    <n v="0.18822108483875999"/>
    <n v="515.47914798205898"/>
    <m/>
    <n v="-1"/>
    <n v="-1"/>
    <n v="-1"/>
    <n v="-1"/>
    <n v="0"/>
    <m/>
    <m/>
    <s v="North IRL B"/>
    <n v="-1"/>
    <m/>
    <m/>
    <n v="580"/>
    <x v="1"/>
    <m/>
    <x v="0"/>
    <n v="132.71029999999999"/>
    <n v="94.476483558512399"/>
    <n v="541.16443321185204"/>
    <n v="0.41806905760000002"/>
  </r>
  <r>
    <n v="550000"/>
    <n v="910000"/>
    <n v="910000"/>
    <x v="1"/>
    <x v="1"/>
    <s v="IR8-11"/>
    <s v="62-304.520 (6), F.A.C."/>
    <n v="0.36"/>
    <n v="0.48"/>
    <s v="Town of Indialantic"/>
    <n v="2.0497915782299999E-3"/>
    <n v="3854.7804929519998"/>
    <n v="9.5774916629202593"/>
    <n v="1.4075272860969099"/>
    <n v="1.9631861751270002E-2"/>
    <n v="2.88513757717E-3"/>
    <n v="7.9014965903975796"/>
    <n v="1210"/>
    <s v="Fixed Single Family Units"/>
    <n v="1210"/>
    <s v="Town of Indialantic              Brevard County"/>
    <s v="Town of Indialantic"/>
    <m/>
    <m/>
    <m/>
    <n v="0"/>
    <n v="1"/>
    <n v="1.9631861751270002E-2"/>
    <n v="2.88513757717E-3"/>
    <n v="7.9014965903991996"/>
    <m/>
    <n v="-1"/>
    <n v="-1"/>
    <n v="-1"/>
    <n v="-1"/>
    <n v="0"/>
    <m/>
    <m/>
    <s v="North IRL B"/>
    <n v="-1"/>
    <m/>
    <m/>
    <n v="580"/>
    <x v="1"/>
    <m/>
    <x v="0"/>
    <n v="132.71029999999999"/>
    <n v="16.715795778507498"/>
    <n v="8.2952122129634294"/>
    <n v="6.4083508000000004E-3"/>
  </r>
  <r>
    <n v="550000"/>
    <n v="910000"/>
    <n v="910000"/>
    <x v="1"/>
    <x v="1"/>
    <s v="IR8-11"/>
    <s v="62-304.520 (6), F.A.C."/>
    <n v="0.36"/>
    <n v="0.48"/>
    <s v="Town of Indialantic"/>
    <n v="1.5482505781099999E-3"/>
    <n v="3854.7804929519998"/>
    <n v="9.5774916629202593"/>
    <n v="1.4075272860969099"/>
    <n v="1.482835700397E-2"/>
    <n v="2.1792049344000002E-3"/>
    <n v="5.9681661267077999"/>
    <n v="1210"/>
    <s v="Fixed Single Family Units"/>
    <n v="1210"/>
    <s v="Town of Indialantic              Brevard County"/>
    <s v="Town of Indialantic"/>
    <m/>
    <m/>
    <m/>
    <n v="0"/>
    <n v="1"/>
    <n v="1.482835700397E-2"/>
    <n v="2.1792049344000002E-3"/>
    <n v="5.9681661267078399"/>
    <m/>
    <n v="-1"/>
    <n v="-1"/>
    <n v="-1"/>
    <n v="-1"/>
    <n v="0"/>
    <m/>
    <m/>
    <s v="North IRL B"/>
    <n v="-1"/>
    <m/>
    <m/>
    <n v="580"/>
    <x v="1"/>
    <m/>
    <x v="0"/>
    <n v="132.71029999999999"/>
    <n v="13.322580492813801"/>
    <n v="6.2655477955170902"/>
    <n v="4.8403617999999999E-3"/>
  </r>
  <r>
    <n v="550000"/>
    <n v="910000"/>
    <n v="910000"/>
    <x v="1"/>
    <x v="1"/>
    <s v="IR8-11"/>
    <s v="62-304.520 (6), F.A.C."/>
    <n v="0.36"/>
    <n v="0.48"/>
    <s v="Town of Indialantic"/>
    <n v="4.1161626691409998E-2"/>
    <n v="3854.7804929519998"/>
    <n v="9.5774916629202593"/>
    <n v="1.4075272860969099"/>
    <n v="0.39422513646926"/>
    <n v="5.79361127083E-2"/>
    <n v="158.66903562823899"/>
    <n v="1210"/>
    <s v="Fixed Single Family Units"/>
    <n v="1210"/>
    <s v="Town of Indialantic              Brevard County"/>
    <s v="Town of Indialantic"/>
    <m/>
    <m/>
    <m/>
    <n v="0"/>
    <n v="1"/>
    <n v="0.39422513646926"/>
    <n v="5.79361127083E-2"/>
    <n v="158.669035628237"/>
    <m/>
    <n v="-1"/>
    <n v="-1"/>
    <n v="-1"/>
    <n v="-1"/>
    <n v="0"/>
    <m/>
    <m/>
    <s v="North IRL B"/>
    <n v="-1"/>
    <m/>
    <m/>
    <n v="580"/>
    <x v="1"/>
    <m/>
    <x v="0"/>
    <n v="132.71029999999999"/>
    <n v="52.743015809960902"/>
    <n v="166.57519333258199"/>
    <n v="0.1286853493"/>
  </r>
  <r>
    <n v="550000"/>
    <n v="910000"/>
    <n v="910000"/>
    <x v="1"/>
    <x v="1"/>
    <s v="IR8-11"/>
    <s v="62-304.520 (6), F.A.C."/>
    <n v="0.36"/>
    <n v="0.48"/>
    <s v="Town of Indialantic"/>
    <n v="2.6606020711680001E-2"/>
    <n v="3904.2166495630299"/>
    <n v="11.346696099940299"/>
    <n v="1.49936126234871"/>
    <n v="0.30189043144424998"/>
    <n v="3.989203680035E-2"/>
    <n v="103.875669041195"/>
    <n v="1400"/>
    <s v="Commercial and Services"/>
    <n v="1400"/>
    <s v="Town of Indialantic              Brevard County"/>
    <s v="Town of Indialantic"/>
    <m/>
    <m/>
    <m/>
    <n v="0"/>
    <n v="1"/>
    <n v="0.30189043144424998"/>
    <n v="3.989203680035E-2"/>
    <n v="103.875669041194"/>
    <m/>
    <n v="-1"/>
    <n v="-1"/>
    <n v="-1"/>
    <n v="-1"/>
    <n v="0"/>
    <m/>
    <m/>
    <s v="North IRL B"/>
    <n v="-1"/>
    <m/>
    <m/>
    <n v="580"/>
    <x v="1"/>
    <m/>
    <x v="0"/>
    <n v="132.71029999999999"/>
    <n v="100.96775917956499"/>
    <n v="107.670745791605"/>
    <n v="8.4246284699999993E-2"/>
  </r>
  <r>
    <n v="550000"/>
    <n v="910000"/>
    <n v="910000"/>
    <x v="1"/>
    <x v="1"/>
    <s v="IR8-11"/>
    <s v="62-304.520 (6), F.A.C."/>
    <n v="0.36"/>
    <n v="0.48"/>
    <s v="Town of Indialantic"/>
    <n v="1.107657679279E-2"/>
    <n v="3904.2166495630299"/>
    <n v="11.346696099940299"/>
    <n v="1.49936126234871"/>
    <n v="0.12568255069549"/>
    <n v="1.660779016254E-2"/>
    <n v="43.245355534593699"/>
    <n v="8140"/>
    <s v="Roads and Highways"/>
    <n v="8140"/>
    <s v="Town of Indialantic              Brevard County"/>
    <s v="Town of Indialantic"/>
    <m/>
    <m/>
    <m/>
    <n v="0"/>
    <n v="1"/>
    <n v="0.12568255069549"/>
    <n v="1.660779016254E-2"/>
    <n v="43.2452683686748"/>
    <m/>
    <n v="-1"/>
    <n v="-1"/>
    <n v="-1"/>
    <n v="-1"/>
    <n v="0"/>
    <m/>
    <m/>
    <s v="North IRL B"/>
    <n v="-1"/>
    <m/>
    <m/>
    <n v="580"/>
    <x v="1"/>
    <m/>
    <x v="0"/>
    <n v="132.71029999999999"/>
    <n v="87.147356315970598"/>
    <n v="44.825315932127602"/>
    <n v="3.5073210399999999E-2"/>
  </r>
  <r>
    <n v="550000"/>
    <n v="910000"/>
    <n v="910000"/>
    <x v="1"/>
    <x v="1"/>
    <s v="IR8-11"/>
    <s v="62-304.520 (6), F.A.C."/>
    <n v="0.36"/>
    <n v="0.48"/>
    <s v="Town of Indialantic"/>
    <n v="0.16533750452849999"/>
    <n v="3904.2166495630299"/>
    <n v="11.346696099940299"/>
    <n v="1.49936126234871"/>
    <n v="1.8760344178074599"/>
    <n v="0.24790064950344001"/>
    <n v="645.51343797739605"/>
    <n v="1430"/>
    <s v="Professional Services"/>
    <n v="1430"/>
    <s v="Town of Indialantic              Brevard County"/>
    <s v="Town of Indialantic"/>
    <m/>
    <m/>
    <m/>
    <n v="0"/>
    <n v="1"/>
    <n v="1.8760344178074599"/>
    <n v="0.24790064950344001"/>
    <n v="645.51343797739605"/>
    <m/>
    <n v="-1"/>
    <n v="-1"/>
    <n v="-1"/>
    <n v="-1"/>
    <n v="0"/>
    <m/>
    <m/>
    <s v="North IRL B"/>
    <n v="-1"/>
    <m/>
    <m/>
    <n v="580"/>
    <x v="1"/>
    <m/>
    <x v="0"/>
    <n v="132.71029999999999"/>
    <n v="106.422069578334"/>
    <n v="669.09714206477497"/>
    <n v="0.52353076880000005"/>
  </r>
  <r>
    <n v="550000"/>
    <n v="910000"/>
    <n v="910000"/>
    <x v="1"/>
    <x v="1"/>
    <s v="IR8-11"/>
    <s v="62-304.520 (6), F.A.C."/>
    <n v="0.36"/>
    <n v="0.48"/>
    <s v="Town of Indialantic"/>
    <n v="4.3097947193210001E-2"/>
    <n v="3904.2166495630299"/>
    <n v="11.346696099940299"/>
    <n v="1.49936126234871"/>
    <n v="0.48901930933262999"/>
    <n v="6.4619392508240003E-2"/>
    <n v="168.26372299371801"/>
    <n v="1750"/>
    <s v="Governmental"/>
    <n v="1750"/>
    <s v="Town of Indialantic              Brevard County"/>
    <s v="Town of Indialantic"/>
    <m/>
    <m/>
    <m/>
    <n v="0"/>
    <n v="1"/>
    <n v="0.48901930933262999"/>
    <n v="6.4619392508240003E-2"/>
    <n v="168.26372299371801"/>
    <m/>
    <n v="-1"/>
    <n v="-1"/>
    <n v="-1"/>
    <n v="-1"/>
    <n v="0"/>
    <m/>
    <m/>
    <s v="North IRL B"/>
    <n v="-1"/>
    <m/>
    <m/>
    <n v="580"/>
    <x v="1"/>
    <m/>
    <x v="0"/>
    <n v="132.71029999999999"/>
    <n v="69.423574805506902"/>
    <n v="174.41120439109699"/>
    <n v="0.13646692860000001"/>
  </r>
  <r>
    <n v="550000"/>
    <n v="910000"/>
    <n v="910000"/>
    <x v="1"/>
    <x v="1"/>
    <s v="IR8-11"/>
    <s v="62-304.520 (6), F.A.C."/>
    <n v="0.36"/>
    <n v="0.48"/>
    <s v="Town of Indialantic"/>
    <n v="0.31226435803022001"/>
    <n v="3904.2166495630299"/>
    <n v="11.346696099940299"/>
    <n v="1.49936126234871"/>
    <n v="3.5431687734118702"/>
    <n v="0.4681970820427"/>
    <n v="1219.14770568669"/>
    <n v="1430"/>
    <s v="Professional Services"/>
    <n v="1430"/>
    <s v="Town of Indialantic              Brevard County"/>
    <s v="Town of Indialantic"/>
    <m/>
    <m/>
    <m/>
    <n v="0"/>
    <n v="1"/>
    <n v="3.5431687734118702"/>
    <n v="0.4681970820427"/>
    <n v="1219.14770568669"/>
    <m/>
    <n v="-1"/>
    <n v="-1"/>
    <n v="-1"/>
    <n v="-1"/>
    <n v="0"/>
    <m/>
    <m/>
    <s v="North IRL B"/>
    <n v="-1"/>
    <m/>
    <m/>
    <n v="580"/>
    <x v="1"/>
    <m/>
    <x v="0"/>
    <n v="132.71029999999999"/>
    <n v="147.366747702634"/>
    <n v="1263.68902278121"/>
    <n v="0.98876537360000005"/>
  </r>
  <r>
    <n v="550000"/>
    <n v="910000"/>
    <n v="910000"/>
    <x v="1"/>
    <x v="1"/>
    <s v="IR8-11"/>
    <s v="62-304.520 (6), F.A.C."/>
    <n v="0.36"/>
    <n v="0.48"/>
    <s v="Town of Indialantic"/>
    <n v="4.3850621064900001E-2"/>
    <n v="3862.0123550827998"/>
    <n v="9.2434743072591505"/>
    <n v="1.34328105455081"/>
    <n v="0.40533208917080998"/>
    <n v="5.890370850677E-2"/>
    <n v="169.35164033072101"/>
    <n v="1200"/>
    <s v="Residential, Medium Density-Two-five dwellingunits per acre"/>
    <n v="1200"/>
    <s v="Town of Indialantic              Brevard County"/>
    <s v="Town of Indialantic"/>
    <m/>
    <m/>
    <m/>
    <n v="0"/>
    <n v="1"/>
    <n v="0.40533208917080998"/>
    <n v="5.890370850677E-2"/>
    <n v="848.79544577526406"/>
    <m/>
    <n v="-1"/>
    <n v="-1"/>
    <n v="-1"/>
    <n v="-1"/>
    <n v="0"/>
    <m/>
    <m/>
    <s v="North IRL B"/>
    <n v="-1"/>
    <m/>
    <m/>
    <n v="580"/>
    <x v="1"/>
    <m/>
    <x v="0"/>
    <n v="132.71029999999999"/>
    <n v="70.803212488444998"/>
    <n v="177.45716748274401"/>
    <n v="0.68839857729999998"/>
  </r>
  <r>
    <n v="550000"/>
    <n v="910000"/>
    <n v="910000"/>
    <x v="1"/>
    <x v="1"/>
    <s v="IR8-11"/>
    <s v="62-304.520 (6), F.A.C."/>
    <n v="0.36"/>
    <n v="0.48"/>
    <s v="Town of Indialantic"/>
    <n v="3.6508358914000001E-4"/>
    <n v="3432.0431720690699"/>
    <n v="7.1866430341281404"/>
    <n v="1.05664402673438"/>
    <n v="2.62372543281E-3"/>
    <n v="3.8576339373000001E-4"/>
    <n v="1.2529826393664301"/>
    <n v="1200"/>
    <s v="Residential, Medium Density-Two-five dwellingunits per acre"/>
    <n v="1200"/>
    <s v="Town of Indialantic              Brevard County"/>
    <s v="Town of Indialantic"/>
    <m/>
    <m/>
    <m/>
    <n v="0"/>
    <n v="1"/>
    <n v="2.62372543281E-3"/>
    <n v="3.8576339373000001E-4"/>
    <n v="1.2529826393661501"/>
    <m/>
    <n v="-1"/>
    <n v="-1"/>
    <n v="-1"/>
    <n v="-1"/>
    <n v="0"/>
    <m/>
    <m/>
    <s v="North IRL B"/>
    <n v="-1"/>
    <m/>
    <m/>
    <n v="580"/>
    <x v="1"/>
    <m/>
    <x v="0"/>
    <n v="132.71029999999999"/>
    <n v="5.1579005933343298"/>
    <n v="1.4774408674520501"/>
    <n v="1.0162064999999999E-3"/>
  </r>
  <r>
    <n v="550000"/>
    <n v="910000"/>
    <n v="910000"/>
    <x v="1"/>
    <x v="1"/>
    <s v="IR8-11"/>
    <s v="62-304.520 (6), F.A.C."/>
    <n v="0.36"/>
    <n v="0.48"/>
    <s v="Natural Lands"/>
    <n v="0.18093236060532"/>
    <n v="3432.0431720690699"/>
    <n v="7.1866430341281404"/>
    <n v="1.05664402673438"/>
    <n v="1.3002962889926399"/>
    <n v="0.19118109807656999"/>
    <n v="620.96767282185499"/>
    <n v="3100"/>
    <s v="Herbaceous Dry Prairie"/>
    <n v="3100"/>
    <s v="Town of Indialantic              Brevard County"/>
    <s v="Town of Indialantic"/>
    <m/>
    <m/>
    <s v="Natural Lands"/>
    <n v="0"/>
    <n v="1"/>
    <n v="1.3002962889926399"/>
    <n v="0.19118109807656999"/>
    <n v="1300.94814306849"/>
    <m/>
    <n v="-1"/>
    <n v="-1"/>
    <n v="-1"/>
    <n v="-1"/>
    <n v="0"/>
    <m/>
    <m/>
    <s v="North IRL B"/>
    <n v="-1"/>
    <m/>
    <m/>
    <n v="580"/>
    <x v="1"/>
    <m/>
    <x v="0"/>
    <n v="132.71029999999999"/>
    <n v="145.683400222232"/>
    <n v="732.20728553566403"/>
    <n v="1.0551079830000001"/>
  </r>
  <r>
    <n v="550000"/>
    <n v="910000"/>
    <n v="910000"/>
    <x v="1"/>
    <x v="1"/>
    <s v="IR8-11"/>
    <s v="62-304.520 (6), F.A.C."/>
    <n v="0.36"/>
    <n v="0.48"/>
    <s v="Town of Indialantic"/>
    <n v="5.7897652364989997E-2"/>
    <n v="3432.0431720690699"/>
    <n v="7.1866430341281404"/>
    <n v="1.05664402673438"/>
    <n v="0.41608976006128001"/>
    <n v="6.117720853341E-2"/>
    <n v="198.70724247812001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41608976006128001"/>
    <n v="6.117720853341E-2"/>
    <n v="198.70724247811901"/>
    <m/>
    <n v="-1"/>
    <n v="-1"/>
    <n v="-1"/>
    <n v="-1"/>
    <n v="0"/>
    <m/>
    <m/>
    <s v="North IRL B"/>
    <n v="-1"/>
    <m/>
    <m/>
    <n v="580"/>
    <x v="1"/>
    <m/>
    <x v="0"/>
    <n v="132.71029999999999"/>
    <n v="70.483777742176699"/>
    <n v="234.30348631517299"/>
    <n v="0.1611575365"/>
  </r>
  <r>
    <n v="550000"/>
    <n v="910000"/>
    <n v="910000"/>
    <x v="1"/>
    <x v="1"/>
    <s v="IR8-11"/>
    <s v="62-304.520 (6), F.A.C."/>
    <n v="0.36"/>
    <n v="0.48"/>
    <s v="Town of Indialantic"/>
    <n v="1.4985926665699999E-3"/>
    <n v="3863.06695574182"/>
    <n v="9.5968072628980607"/>
    <n v="1.4103225588649599"/>
    <n v="1.438170498667E-2"/>
    <n v="2.1134990442099998E-3"/>
    <n v="5.7891638103474596"/>
    <n v="1200"/>
    <s v="Residential, Medium Density-Two-five dwellingunits per acre"/>
    <n v="1200"/>
    <s v="Town of Indialantic              Brevard County"/>
    <s v="Town of Indialantic"/>
    <m/>
    <m/>
    <m/>
    <n v="0"/>
    <n v="1"/>
    <n v="1.438170498667E-2"/>
    <n v="2.1134990442099998E-3"/>
    <n v="437.12286192071599"/>
    <m/>
    <n v="-1"/>
    <n v="-1"/>
    <n v="-1"/>
    <n v="-1"/>
    <n v="0"/>
    <m/>
    <m/>
    <s v="North IRL B"/>
    <n v="-1"/>
    <m/>
    <m/>
    <n v="580"/>
    <x v="1"/>
    <m/>
    <x v="0"/>
    <n v="132.71029999999999"/>
    <n v="13.121257647565301"/>
    <n v="6.0645893572759997"/>
    <n v="0.35451975819999998"/>
  </r>
  <r>
    <n v="550000"/>
    <n v="910000"/>
    <n v="910000"/>
    <x v="1"/>
    <x v="1"/>
    <s v="IR8-11"/>
    <s v="62-304.520 (6), F.A.C."/>
    <n v="0.36"/>
    <n v="0.48"/>
    <s v="Town of Indialantic"/>
    <n v="0.36801348097535003"/>
    <n v="3860.9478641642399"/>
    <n v="9.5918438745603005"/>
    <n v="1.4096034124747501"/>
    <n v="3.5299278532490299"/>
    <n v="0.51875305861956"/>
    <n v="1420.8808633554299"/>
    <n v="1200"/>
    <s v="Residential, Medium Density-Two-five dwellingunits per acre"/>
    <n v="1200"/>
    <s v="Town of Indialantic              Brevard County"/>
    <s v="Town of Indialantic"/>
    <m/>
    <m/>
    <m/>
    <n v="0"/>
    <n v="1"/>
    <n v="3.5299278532490299"/>
    <n v="0.51875305861956"/>
    <n v="1866.8841489947999"/>
    <m/>
    <n v="-1"/>
    <n v="-1"/>
    <n v="-1"/>
    <n v="-1"/>
    <n v="0"/>
    <m/>
    <m/>
    <s v="North IRL B"/>
    <n v="-1"/>
    <m/>
    <m/>
    <n v="580"/>
    <x v="1"/>
    <m/>
    <x v="0"/>
    <n v="132.71029999999999"/>
    <n v="198.57655592215099"/>
    <n v="1489.2977190148799"/>
    <n v="1.5140990665"/>
  </r>
  <r>
    <n v="550000"/>
    <n v="910000"/>
    <n v="910000"/>
    <x v="1"/>
    <x v="1"/>
    <s v="IR8-11"/>
    <s v="62-304.520 (6), F.A.C."/>
    <n v="0.36"/>
    <n v="0.48"/>
    <s v="Town of Indialantic"/>
    <n v="7.8885556521299995E-3"/>
    <n v="3860.9478641642399"/>
    <n v="9.5918438745603005"/>
    <n v="1.4096034124747501"/>
    <n v="7.5665794211050005E-2"/>
    <n v="1.111973496674E-2"/>
    <n v="30.457302096447499"/>
    <n v="1210"/>
    <s v="Fixed Single Family Units"/>
    <n v="1210"/>
    <s v="Town of Indialantic              Brevard County"/>
    <s v="Town of Indialantic"/>
    <m/>
    <m/>
    <m/>
    <n v="0"/>
    <n v="1"/>
    <n v="7.5665794211050005E-2"/>
    <n v="1.111973496674E-2"/>
    <n v="30.457302096446199"/>
    <m/>
    <n v="-1"/>
    <n v="-1"/>
    <n v="-1"/>
    <n v="-1"/>
    <n v="0"/>
    <m/>
    <m/>
    <s v="North IRL B"/>
    <n v="-1"/>
    <m/>
    <m/>
    <n v="580"/>
    <x v="1"/>
    <m/>
    <x v="0"/>
    <n v="132.71029999999999"/>
    <n v="23.559728020591798"/>
    <n v="31.923852104296799"/>
    <n v="2.4701786E-2"/>
  </r>
  <r>
    <n v="550000"/>
    <n v="910000"/>
    <n v="910000"/>
    <x v="1"/>
    <x v="1"/>
    <s v="IR8-11"/>
    <s v="62-304.520 (6), F.A.C."/>
    <n v="0.36"/>
    <n v="0.48"/>
    <s v="Town of Indialantic"/>
    <n v="0.12634489077172001"/>
    <n v="3860.9478641642399"/>
    <n v="9.5918438745603005"/>
    <n v="1.4096034124747501"/>
    <n v="1.2118804666307801"/>
    <n v="0.17809618918056999"/>
    <n v="487.81103617316398"/>
    <n v="1210"/>
    <s v="Fixed Single Family Units"/>
    <n v="1210"/>
    <s v="Town of Indialantic              Brevard County"/>
    <s v="Town of Indialantic"/>
    <m/>
    <m/>
    <m/>
    <n v="0"/>
    <n v="1"/>
    <n v="1.2118804666307801"/>
    <n v="0.17809618918056999"/>
    <n v="487.81103617316398"/>
    <m/>
    <n v="-1"/>
    <n v="-1"/>
    <n v="-1"/>
    <n v="-1"/>
    <n v="0"/>
    <m/>
    <m/>
    <s v="North IRL B"/>
    <n v="-1"/>
    <m/>
    <m/>
    <n v="580"/>
    <x v="1"/>
    <m/>
    <x v="0"/>
    <n v="132.71029999999999"/>
    <n v="103.62557216578"/>
    <n v="511.29963265699098"/>
    <n v="0.39562938860000002"/>
  </r>
  <r>
    <n v="550000"/>
    <n v="910000"/>
    <n v="910000"/>
    <x v="1"/>
    <x v="1"/>
    <s v="IR8-11"/>
    <s v="62-304.520 (6), F.A.C."/>
    <n v="0.36"/>
    <n v="0.48"/>
    <s v="Town of Indialantic"/>
    <n v="9.5402060772399998E-3"/>
    <n v="3545.2354142409099"/>
    <n v="8.1201429310741506"/>
    <n v="1.16959130902266"/>
    <n v="7.7467836939089998E-2"/>
    <n v="1.1158142114219999E-2"/>
    <n v="33.822276444191097"/>
    <n v="1200"/>
    <s v="Residential, Medium Density-Two-five dwellingunits per acre"/>
    <n v="1200"/>
    <s v="Town of Indialantic              Brevard County"/>
    <s v="Town of Indialantic"/>
    <m/>
    <m/>
    <m/>
    <n v="0"/>
    <n v="1"/>
    <n v="7.7467836939089998E-2"/>
    <n v="1.1158142114219999E-2"/>
    <n v="33.822276444192802"/>
    <m/>
    <n v="-1"/>
    <n v="-1"/>
    <n v="-1"/>
    <n v="-1"/>
    <n v="0"/>
    <m/>
    <m/>
    <s v="North IRL B"/>
    <n v="-1"/>
    <m/>
    <m/>
    <n v="580"/>
    <x v="1"/>
    <m/>
    <x v="0"/>
    <n v="132.71029999999999"/>
    <n v="41.771249733001099"/>
    <n v="38.607844234704103"/>
    <n v="2.7430881099999999E-2"/>
  </r>
  <r>
    <n v="550000"/>
    <n v="910000"/>
    <n v="910000"/>
    <x v="1"/>
    <x v="1"/>
    <s v="IR8-11"/>
    <s v="62-304.520 (6), F.A.C."/>
    <n v="0.36"/>
    <n v="0.48"/>
    <s v="Natural Lands"/>
    <n v="0.27269942202248998"/>
    <n v="3545.2354142409099"/>
    <n v="8.1201429310741506"/>
    <n v="1.16959130902266"/>
    <n v="2.21435828404395"/>
    <n v="0.31894687397301003"/>
    <n v="966.78364839717005"/>
    <n v="3100"/>
    <s v="Herbaceous Dry Prairie"/>
    <n v="3100"/>
    <s v="Town of Indialantic              Brevard County"/>
    <s v="Town of Indialantic"/>
    <m/>
    <m/>
    <s v="Natural Lands"/>
    <n v="0"/>
    <n v="1"/>
    <n v="2.21435828404395"/>
    <n v="0.31894687397301003"/>
    <n v="966.78364839717005"/>
    <m/>
    <n v="-1"/>
    <n v="-1"/>
    <n v="-1"/>
    <n v="-1"/>
    <n v="0"/>
    <m/>
    <m/>
    <s v="North IRL B"/>
    <n v="-1"/>
    <m/>
    <m/>
    <n v="580"/>
    <x v="1"/>
    <m/>
    <x v="0"/>
    <n v="132.71029999999999"/>
    <n v="176.14751731528901"/>
    <n v="1103.5754073964899"/>
    <n v="0.78409055019999996"/>
  </r>
  <r>
    <n v="550000"/>
    <n v="910000"/>
    <n v="910000"/>
    <x v="1"/>
    <x v="1"/>
    <s v="IR8-11"/>
    <s v="62-304.520 (6), F.A.C."/>
    <n v="0.36"/>
    <n v="0.48"/>
    <s v="Town of Indialantic"/>
    <n v="7.11416383162E-3"/>
    <n v="3545.2354142409099"/>
    <n v="8.1201429310741506"/>
    <n v="1.16959130902266"/>
    <n v="5.7768027147839997E-2"/>
    <n v="8.3206641884200003E-3"/>
    <n v="25.221385558578099"/>
    <n v="1210"/>
    <s v="Fixed Single Family Units"/>
    <n v="1210"/>
    <s v="Town of Indialantic              Brevard County"/>
    <s v="Town of Indialantic"/>
    <m/>
    <m/>
    <m/>
    <n v="0"/>
    <n v="1"/>
    <n v="5.7768027147839997E-2"/>
    <n v="8.3206641884200003E-3"/>
    <n v="25.221385558577499"/>
    <m/>
    <n v="-1"/>
    <n v="-1"/>
    <n v="-1"/>
    <n v="-1"/>
    <n v="0"/>
    <m/>
    <m/>
    <s v="North IRL B"/>
    <n v="-1"/>
    <m/>
    <m/>
    <n v="580"/>
    <x v="1"/>
    <m/>
    <x v="0"/>
    <n v="132.71029999999999"/>
    <n v="30.376390990689099"/>
    <n v="28.789999592004602"/>
    <n v="2.0455300499999999E-2"/>
  </r>
  <r>
    <n v="550000"/>
    <n v="910000"/>
    <n v="910000"/>
    <x v="1"/>
    <x v="1"/>
    <s v="IR8-11"/>
    <s v="62-304.520 (6), F.A.C."/>
    <n v="0.36"/>
    <n v="0.48"/>
    <s v="Town of Indialantic"/>
    <n v="0.27602241948685002"/>
    <n v="3545.2354142409099"/>
    <n v="8.1201429310741506"/>
    <n v="1.16959130902266"/>
    <n v="2.24134149841418"/>
    <n v="0.32283342292723"/>
    <n v="978.56445668926597"/>
    <n v="1210"/>
    <s v="Fixed Single Family Units"/>
    <n v="1210"/>
    <s v="Town of Indialantic              Brevard County"/>
    <s v="Town of Indialantic"/>
    <m/>
    <m/>
    <m/>
    <n v="0"/>
    <n v="1"/>
    <n v="2.24134149841418"/>
    <n v="0.32283342292723"/>
    <n v="978.56445668926597"/>
    <m/>
    <n v="-1"/>
    <n v="-1"/>
    <n v="-1"/>
    <n v="-1"/>
    <n v="0"/>
    <m/>
    <m/>
    <s v="North IRL B"/>
    <n v="-1"/>
    <m/>
    <m/>
    <n v="580"/>
    <x v="1"/>
    <m/>
    <x v="0"/>
    <n v="132.71029999999999"/>
    <n v="132.05209505822299"/>
    <n v="1117.0231010267701"/>
    <n v="0.79364513920000002"/>
  </r>
  <r>
    <n v="550000"/>
    <n v="910000"/>
    <n v="910000"/>
    <x v="1"/>
    <x v="1"/>
    <s v="IR8-11"/>
    <s v="62-304.520 (6), F.A.C."/>
    <n v="0.36"/>
    <n v="0.48"/>
    <s v="Town of Indialantic"/>
    <n v="8.1130811876299995E-3"/>
    <n v="3545.2354142409099"/>
    <n v="8.1201429310741506"/>
    <n v="1.16959130902266"/>
    <n v="6.5879378855029994E-2"/>
    <n v="9.4889892464500008E-3"/>
    <n v="28.762782745029501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6.5879378855029994E-2"/>
    <n v="9.4889892464500008E-3"/>
    <n v="28.7627827450289"/>
    <m/>
    <n v="-1"/>
    <n v="-1"/>
    <n v="-1"/>
    <n v="-1"/>
    <n v="0"/>
    <m/>
    <m/>
    <s v="North IRL B"/>
    <n v="-1"/>
    <m/>
    <m/>
    <n v="580"/>
    <x v="1"/>
    <m/>
    <x v="0"/>
    <n v="132.71029999999999"/>
    <n v="33.787475448060803"/>
    <n v="32.8324747096488"/>
    <n v="2.33274799E-2"/>
  </r>
  <r>
    <n v="550000"/>
    <n v="910000"/>
    <n v="910000"/>
    <x v="1"/>
    <x v="1"/>
    <s v="IR8-11"/>
    <s v="62-304.520 (6), F.A.C."/>
    <n v="0.36"/>
    <n v="0.48"/>
    <s v="Town of Indialantic"/>
    <n v="4.4274161062060002E-2"/>
    <n v="3545.2354142409099"/>
    <n v="8.1201429310741506"/>
    <n v="1.16959130902266"/>
    <n v="0.35951251597733003"/>
    <n v="5.1782673992449998E-2"/>
    <n v="156.96232373302399"/>
    <n v="1210"/>
    <s v="Fixed Single Family Units"/>
    <n v="1210"/>
    <s v="Town of Indialantic              Brevard County"/>
    <s v="Town of Indialantic"/>
    <m/>
    <m/>
    <m/>
    <n v="0"/>
    <n v="1"/>
    <n v="0.35951251597733003"/>
    <n v="5.1782673992449998E-2"/>
    <n v="156.962323733023"/>
    <m/>
    <n v="-1"/>
    <n v="-1"/>
    <n v="-1"/>
    <n v="-1"/>
    <n v="0"/>
    <m/>
    <m/>
    <s v="North IRL B"/>
    <n v="-1"/>
    <m/>
    <m/>
    <n v="580"/>
    <x v="1"/>
    <m/>
    <x v="0"/>
    <n v="132.71029999999999"/>
    <n v="60.5202905042403"/>
    <n v="179.171173040372"/>
    <n v="0.1273011547"/>
  </r>
  <r>
    <n v="550000"/>
    <n v="910000"/>
    <n v="910000"/>
    <x v="1"/>
    <x v="1"/>
    <s v="IR8-11"/>
    <s v="62-304.520 (6), F.A.C."/>
    <n v="0.36"/>
    <n v="0.48"/>
    <s v="Town of Indialantic"/>
    <n v="3.5614594551889998E-2"/>
    <n v="3853.67543569185"/>
    <n v="9.5747508243389401"/>
    <n v="1.40712464922532"/>
    <n v="0.34100086854419998"/>
    <n v="5.0114173866129999E-2"/>
    <n v="137.24708817674301"/>
    <n v="1200"/>
    <s v="Residential, Medium Density-Two-five dwellingunits per acre"/>
    <n v="1200"/>
    <s v="Town of Indialantic              Brevard County"/>
    <s v="Town of Indialantic"/>
    <m/>
    <m/>
    <m/>
    <n v="0"/>
    <n v="1"/>
    <n v="0.34100086854419998"/>
    <n v="5.0114173866129999E-2"/>
    <n v="137.247088176744"/>
    <m/>
    <n v="-1"/>
    <n v="-1"/>
    <n v="-1"/>
    <n v="-1"/>
    <n v="0"/>
    <m/>
    <m/>
    <s v="North IRL B"/>
    <n v="-1"/>
    <m/>
    <m/>
    <n v="580"/>
    <x v="1"/>
    <m/>
    <x v="0"/>
    <n v="132.71029999999999"/>
    <n v="68.441558174997098"/>
    <n v="144.127150693489"/>
    <n v="0.111311507"/>
  </r>
  <r>
    <n v="550000"/>
    <n v="910000"/>
    <n v="910000"/>
    <x v="1"/>
    <x v="1"/>
    <s v="IR8-11"/>
    <s v="62-304.520 (6), F.A.C."/>
    <n v="0.36"/>
    <n v="0.48"/>
    <s v="Town of Indialantic"/>
    <n v="6.9987671232339996E-2"/>
    <n v="3853.67543569185"/>
    <n v="9.5747508243389401"/>
    <n v="1.40712464922532"/>
    <n v="0.67011451282543999"/>
    <n v="9.8481377332899994E-2"/>
    <n v="269.70976942936102"/>
    <n v="1210"/>
    <s v="Fixed Single Family Units"/>
    <n v="1210"/>
    <s v="Town of Indialantic              Brevard County"/>
    <s v="Town of Indialantic"/>
    <m/>
    <m/>
    <m/>
    <n v="0"/>
    <n v="1"/>
    <n v="0.67011451282543999"/>
    <n v="9.8481377332899994E-2"/>
    <n v="269.70976942936198"/>
    <m/>
    <n v="-1"/>
    <n v="-1"/>
    <n v="-1"/>
    <n v="-1"/>
    <n v="0"/>
    <m/>
    <m/>
    <s v="North IRL B"/>
    <n v="-1"/>
    <m/>
    <m/>
    <n v="580"/>
    <x v="1"/>
    <m/>
    <x v="0"/>
    <n v="132.71029999999999"/>
    <n v="93.263019605859398"/>
    <n v="283.230056815431"/>
    <n v="0.21874271649999999"/>
  </r>
  <r>
    <n v="550000"/>
    <n v="910000"/>
    <n v="910000"/>
    <x v="1"/>
    <x v="1"/>
    <s v="IR8-11"/>
    <s v="62-304.520 (6), F.A.C."/>
    <n v="0.36"/>
    <n v="0.48"/>
    <s v="Town of Indialantic"/>
    <n v="2.065086913144E-2"/>
    <n v="3853.67543569185"/>
    <n v="9.5747508243389401"/>
    <n v="1.40712464922532"/>
    <n v="0.19772692623963001"/>
    <n v="2.9058346982779999E-2"/>
    <n v="79.581747097544493"/>
    <n v="1210"/>
    <s v="Fixed Single Family Units"/>
    <n v="1210"/>
    <s v="Town of Indialantic              Brevard County"/>
    <s v="Town of Indialantic"/>
    <m/>
    <m/>
    <m/>
    <n v="0"/>
    <n v="1"/>
    <n v="0.19772692623963001"/>
    <n v="2.9058346982779999E-2"/>
    <n v="79.581747097544095"/>
    <m/>
    <n v="-1"/>
    <n v="-1"/>
    <n v="-1"/>
    <n v="-1"/>
    <n v="0"/>
    <m/>
    <m/>
    <s v="North IRL B"/>
    <n v="-1"/>
    <m/>
    <m/>
    <n v="580"/>
    <x v="1"/>
    <m/>
    <x v="0"/>
    <n v="132.71029999999999"/>
    <n v="42.0092869784649"/>
    <n v="83.571102372737599"/>
    <n v="6.4543185000000003E-2"/>
  </r>
  <r>
    <n v="550000"/>
    <n v="910000"/>
    <n v="910000"/>
    <x v="1"/>
    <x v="1"/>
    <s v="IR8-11"/>
    <s v="62-304.520 (6), F.A.C."/>
    <n v="0.36"/>
    <n v="0.48"/>
    <s v="Town of Indialantic"/>
    <n v="0.30432013126274998"/>
    <n v="3853.67543569185"/>
    <n v="9.5747508243389401"/>
    <n v="1.40712464922532"/>
    <n v="2.9137894276709702"/>
    <n v="0.4282163579553"/>
    <n v="1172.75101443378"/>
    <n v="1210"/>
    <s v="Fixed Single Family Units"/>
    <n v="1210"/>
    <s v="Town of Indialantic              Brevard County"/>
    <s v="Town of Indialantic"/>
    <m/>
    <m/>
    <m/>
    <n v="0"/>
    <n v="1"/>
    <n v="2.9137894276709702"/>
    <n v="0.4282163579553"/>
    <n v="1172.75101443378"/>
    <m/>
    <n v="-1"/>
    <n v="-1"/>
    <n v="-1"/>
    <n v="-1"/>
    <n v="0"/>
    <m/>
    <m/>
    <s v="North IRL B"/>
    <n v="-1"/>
    <m/>
    <m/>
    <n v="580"/>
    <x v="1"/>
    <m/>
    <x v="0"/>
    <n v="132.71029999999999"/>
    <n v="140.41453514192901"/>
    <n v="1231.5398776662801"/>
    <n v="0.95113626470000001"/>
  </r>
  <r>
    <n v="550000"/>
    <n v="910000"/>
    <n v="910000"/>
    <x v="1"/>
    <x v="1"/>
    <s v="IR8-11"/>
    <s v="62-304.520 (6), F.A.C."/>
    <n v="0.36"/>
    <n v="0.48"/>
    <s v="Town of Indialantic"/>
    <n v="0.11608762740479001"/>
    <n v="3853.67543569185"/>
    <n v="9.5747508243389401"/>
    <n v="1.40712464922532"/>
    <n v="1.11151010618958"/>
    <n v="0.16334976199136"/>
    <n v="447.36403811759601"/>
    <n v="1210"/>
    <s v="Fixed Single Family Units"/>
    <n v="1210"/>
    <s v="Town of Indialantic              Brevard County"/>
    <s v="Town of Indialantic"/>
    <m/>
    <m/>
    <m/>
    <n v="0"/>
    <n v="1"/>
    <n v="1.11151010618958"/>
    <n v="0.16334976199136"/>
    <n v="447.36403811759601"/>
    <m/>
    <n v="-1"/>
    <n v="-1"/>
    <n v="-1"/>
    <n v="-1"/>
    <n v="0"/>
    <m/>
    <m/>
    <s v="North IRL B"/>
    <n v="-1"/>
    <m/>
    <m/>
    <n v="580"/>
    <x v="1"/>
    <m/>
    <x v="0"/>
    <n v="132.71029999999999"/>
    <n v="98.501916281826993"/>
    <n v="469.78996052425902"/>
    <n v="0.36282565950000001"/>
  </r>
  <r>
    <n v="550000"/>
    <n v="910000"/>
    <n v="910000"/>
    <x v="1"/>
    <x v="1"/>
    <s v="IR8-11"/>
    <s v="62-304.520 (6), F.A.C."/>
    <n v="0.36"/>
    <n v="0.48"/>
    <s v="Town of Indialantic"/>
    <n v="6.7975087579169993E-2"/>
    <n v="3853.67543569185"/>
    <n v="9.5747508243389401"/>
    <n v="1.40712464922532"/>
    <n v="0.65084452583317998"/>
    <n v="9.5649421265899995E-2"/>
    <n v="261.953925242857"/>
    <n v="1210"/>
    <s v="Fixed Single Family Units"/>
    <n v="1210"/>
    <s v="Town of Indialantic              Brevard County"/>
    <s v="Town of Indialantic"/>
    <m/>
    <m/>
    <m/>
    <n v="0"/>
    <n v="1"/>
    <n v="0.65084452583317998"/>
    <n v="9.5649421265899995E-2"/>
    <n v="261.95392524285597"/>
    <m/>
    <n v="-1"/>
    <n v="-1"/>
    <n v="-1"/>
    <n v="-1"/>
    <n v="0"/>
    <m/>
    <m/>
    <s v="North IRL B"/>
    <n v="-1"/>
    <m/>
    <m/>
    <n v="580"/>
    <x v="1"/>
    <m/>
    <x v="0"/>
    <n v="132.71029999999999"/>
    <n v="82.255012860843294"/>
    <n v="275.08541973297298"/>
    <n v="0.2124524941"/>
  </r>
  <r>
    <n v="550000"/>
    <n v="910000"/>
    <n v="910000"/>
    <x v="1"/>
    <x v="1"/>
    <s v="IR8-11"/>
    <s v="62-304.520 (6), F.A.C."/>
    <n v="0.36"/>
    <n v="0.48"/>
    <s v="Town of Indialantic"/>
    <n v="3.1274725055099998E-3"/>
    <n v="3853.67543569185"/>
    <n v="9.5747508243389401"/>
    <n v="1.40712464922532"/>
    <n v="2.9944769950289999E-2"/>
    <n v="4.4007436522800003E-3"/>
    <n v="12.052263970312501"/>
    <n v="1210"/>
    <s v="Fixed Single Family Units"/>
    <n v="1210"/>
    <s v="Town of Indialantic              Brevard County"/>
    <s v="Town of Indialantic"/>
    <m/>
    <m/>
    <m/>
    <n v="0"/>
    <n v="1"/>
    <n v="2.9944769950289999E-2"/>
    <n v="4.4007436522800003E-3"/>
    <n v="12.052263970311101"/>
    <m/>
    <n v="-1"/>
    <n v="-1"/>
    <n v="-1"/>
    <n v="-1"/>
    <n v="0"/>
    <m/>
    <m/>
    <s v="North IRL B"/>
    <n v="-1"/>
    <m/>
    <m/>
    <n v="580"/>
    <x v="1"/>
    <m/>
    <x v="0"/>
    <n v="132.71029999999999"/>
    <n v="20.044339339681201"/>
    <n v="12.656432194829399"/>
    <n v="9.7747476999999992E-3"/>
  </r>
  <r>
    <n v="550000"/>
    <n v="910000"/>
    <n v="910000"/>
    <x v="1"/>
    <x v="1"/>
    <s v="IR8-11"/>
    <s v="62-304.520 (6), F.A.C."/>
    <n v="0.36"/>
    <n v="0.48"/>
    <s v="Town of Indialantic"/>
    <n v="0.11789042735489"/>
    <n v="3857.7690414020399"/>
    <n v="9.5843984303164902"/>
    <n v="1.40852464309897"/>
    <n v="1.12990882688963"/>
    <n v="0.16605157211484001"/>
    <n v="454.79404092738599"/>
    <n v="1200"/>
    <s v="Residential, Medium Density-Two-five dwellingunits per acre"/>
    <n v="1200"/>
    <s v="Town of Indialantic              Brevard County"/>
    <s v="Town of Indialantic"/>
    <m/>
    <m/>
    <m/>
    <n v="0"/>
    <n v="1"/>
    <n v="1.12990882688963"/>
    <n v="0.16605157211484001"/>
    <n v="454.79404092738599"/>
    <m/>
    <n v="-1"/>
    <n v="-1"/>
    <n v="-1"/>
    <n v="-1"/>
    <n v="0"/>
    <m/>
    <m/>
    <s v="North IRL B"/>
    <n v="-1"/>
    <m/>
    <m/>
    <n v="580"/>
    <x v="1"/>
    <m/>
    <x v="0"/>
    <n v="132.71029999999999"/>
    <n v="120.753177111616"/>
    <n v="477.08563308065499"/>
    <n v="0.3688516147"/>
  </r>
  <r>
    <n v="550000"/>
    <n v="910000"/>
    <n v="910000"/>
    <x v="1"/>
    <x v="1"/>
    <s v="IR8-11"/>
    <s v="62-304.520 (6), F.A.C."/>
    <n v="0.36"/>
    <n v="0.48"/>
    <s v="Town of Indialantic"/>
    <n v="0.1942052516484"/>
    <n v="3857.7690414020399"/>
    <n v="9.5843984303164902"/>
    <n v="1.40852464309897"/>
    <n v="1.8613405090582"/>
    <n v="0.27354288276601002"/>
    <n v="749.19900748691305"/>
    <n v="1210"/>
    <s v="Fixed Single Family Units"/>
    <n v="1210"/>
    <s v="Town of Indialantic              Brevard County"/>
    <s v="Town of Indialantic"/>
    <m/>
    <m/>
    <m/>
    <n v="0"/>
    <n v="1"/>
    <n v="1.8613405090582"/>
    <n v="0.27354288276601002"/>
    <n v="749.19900748691305"/>
    <m/>
    <n v="-1"/>
    <n v="-1"/>
    <n v="-1"/>
    <n v="-1"/>
    <n v="0"/>
    <m/>
    <m/>
    <s v="North IRL B"/>
    <n v="-1"/>
    <m/>
    <m/>
    <n v="580"/>
    <x v="1"/>
    <m/>
    <x v="0"/>
    <n v="132.71029999999999"/>
    <n v="122.03261122377199"/>
    <n v="785.92076989715895"/>
    <n v="0.60762287709999996"/>
  </r>
  <r>
    <n v="550000"/>
    <n v="910000"/>
    <n v="910000"/>
    <x v="1"/>
    <x v="1"/>
    <s v="IR8-11"/>
    <s v="62-304.520 (6), F.A.C."/>
    <n v="0.36"/>
    <n v="0.48"/>
    <s v="Town of Indialantic"/>
    <n v="0.26402727478732002"/>
    <n v="3857.7690414020399"/>
    <n v="9.5843984303164902"/>
    <n v="1.40852464309897"/>
    <n v="2.5305425980323601"/>
    <n v="0.37188892298819998"/>
    <n v="1018.55624676028"/>
    <n v="1210"/>
    <s v="Fixed Single Family Units"/>
    <n v="1210"/>
    <s v="Town of Indialantic              Brevard County"/>
    <s v="Town of Indialantic"/>
    <m/>
    <m/>
    <m/>
    <n v="0"/>
    <n v="1"/>
    <n v="2.5305425980323601"/>
    <n v="0.37188892298819998"/>
    <n v="1018.55624676028"/>
    <m/>
    <n v="-1"/>
    <n v="-1"/>
    <n v="-1"/>
    <n v="-1"/>
    <n v="0"/>
    <m/>
    <m/>
    <s v="North IRL B"/>
    <n v="-1"/>
    <m/>
    <m/>
    <n v="580"/>
    <x v="1"/>
    <m/>
    <x v="0"/>
    <n v="132.71029999999999"/>
    <n v="129.68676354550999"/>
    <n v="1068.4804726618399"/>
    <n v="0.82607968109999996"/>
  </r>
  <r>
    <n v="550000"/>
    <n v="910000"/>
    <n v="910000"/>
    <x v="1"/>
    <x v="1"/>
    <s v="IR8-11"/>
    <s v="62-304.520 (6), F.A.C."/>
    <n v="0.36"/>
    <n v="0.48"/>
    <s v="Town of Indialantic"/>
    <n v="5.6950150955899998E-3"/>
    <n v="3857.7690414020399"/>
    <n v="9.5843984303164902"/>
    <n v="1.40852464309897"/>
    <n v="5.4583293742829997E-2"/>
    <n v="8.02156910496E-3"/>
    <n v="21.970052926095899"/>
    <n v="1210"/>
    <s v="Fixed Single Family Units"/>
    <n v="1210"/>
    <s v="Town of Indialantic              Brevard County"/>
    <s v="Town of Indialantic"/>
    <m/>
    <m/>
    <m/>
    <n v="0"/>
    <n v="1"/>
    <n v="5.4583293742829997E-2"/>
    <n v="8.02156910496E-3"/>
    <n v="21.970052926097601"/>
    <m/>
    <n v="-1"/>
    <n v="-1"/>
    <n v="-1"/>
    <n v="-1"/>
    <n v="0"/>
    <m/>
    <m/>
    <s v="North IRL B"/>
    <n v="-1"/>
    <m/>
    <m/>
    <n v="580"/>
    <x v="1"/>
    <m/>
    <x v="0"/>
    <n v="132.71029999999999"/>
    <n v="19.781443472348101"/>
    <n v="23.0469084152672"/>
    <n v="1.7818372200000002E-2"/>
  </r>
  <r>
    <n v="550000"/>
    <n v="910000"/>
    <n v="910000"/>
    <x v="1"/>
    <x v="1"/>
    <s v="IR8-11"/>
    <s v="62-304.520 (6), F.A.C."/>
    <n v="0.36"/>
    <n v="0.48"/>
    <s v="Town of Indialantic"/>
    <n v="9.4330597562299993E-3"/>
    <n v="3857.7690414020399"/>
    <n v="9.5843984303164902"/>
    <n v="1.40852464309897"/>
    <n v="9.0410203120710006E-2"/>
    <n v="1.3286697126469999E-2"/>
    <n v="36.390565893287302"/>
    <n v="1210"/>
    <s v="Fixed Single Family Units"/>
    <n v="1210"/>
    <s v="Town of Indialantic              Brevard County"/>
    <s v="Town of Indialantic"/>
    <m/>
    <m/>
    <m/>
    <n v="0"/>
    <n v="1"/>
    <n v="9.0410203120710006E-2"/>
    <n v="1.3286697126469999E-2"/>
    <n v="36.3905658932877"/>
    <m/>
    <n v="-1"/>
    <n v="-1"/>
    <n v="-1"/>
    <n v="-1"/>
    <n v="0"/>
    <m/>
    <m/>
    <s v="North IRL B"/>
    <n v="-1"/>
    <m/>
    <m/>
    <n v="580"/>
    <x v="1"/>
    <m/>
    <x v="0"/>
    <n v="132.71029999999999"/>
    <n v="35.388684464234998"/>
    <n v="38.174238457390899"/>
    <n v="2.9513840999999999E-2"/>
  </r>
  <r>
    <n v="550000"/>
    <n v="910000"/>
    <n v="910000"/>
    <x v="1"/>
    <x v="1"/>
    <s v="IR8-11"/>
    <s v="62-304.520 (6), F.A.C."/>
    <n v="0.36"/>
    <n v="0.48"/>
    <s v="Town of Indialantic"/>
    <n v="1.68997443246E-3"/>
    <n v="3857.7690414020399"/>
    <n v="9.5843984303164902"/>
    <n v="1.40852464309897"/>
    <n v="1.6197388297790001E-2"/>
    <n v="2.3803706343300001E-3"/>
    <n v="6.5195310463244596"/>
    <n v="1210"/>
    <s v="Fixed Single Family Units"/>
    <n v="1210"/>
    <s v="Town of Indialantic              Brevard County"/>
    <s v="Town of Indialantic"/>
    <m/>
    <m/>
    <m/>
    <n v="0"/>
    <n v="1"/>
    <n v="1.6197388297790001E-2"/>
    <n v="2.3803706343300001E-3"/>
    <n v="6.5195310463248104"/>
    <m/>
    <n v="-1"/>
    <n v="-1"/>
    <n v="-1"/>
    <n v="-1"/>
    <n v="0"/>
    <m/>
    <m/>
    <s v="North IRL B"/>
    <n v="-1"/>
    <m/>
    <m/>
    <n v="580"/>
    <x v="1"/>
    <m/>
    <x v="0"/>
    <n v="132.71029999999999"/>
    <n v="14.8868227155279"/>
    <n v="6.83908388571313"/>
    <n v="5.2875353E-3"/>
  </r>
  <r>
    <n v="550000"/>
    <n v="910000"/>
    <n v="910000"/>
    <x v="1"/>
    <x v="1"/>
    <s v="IR8-11"/>
    <s v="62-304.520 (6), F.A.C."/>
    <n v="0.36"/>
    <n v="0.48"/>
    <s v="Town of Indialantic"/>
    <n v="2.4822450431900001E-2"/>
    <n v="3857.7690414020399"/>
    <n v="9.5843984303164902"/>
    <n v="1.40852464309897"/>
    <n v="0.23790825495612"/>
    <n v="3.4963033135429998E-2"/>
    <n v="95.759280807924398"/>
    <n v="1210"/>
    <s v="Fixed Single Family Units"/>
    <n v="1210"/>
    <s v="Town of Indialantic              Brevard County"/>
    <s v="Town of Indialantic"/>
    <m/>
    <m/>
    <m/>
    <n v="0"/>
    <n v="1"/>
    <n v="0.23790825495612"/>
    <n v="3.4963033135429998E-2"/>
    <n v="95.759280807922906"/>
    <m/>
    <n v="-1"/>
    <n v="-1"/>
    <n v="-1"/>
    <n v="-1"/>
    <n v="0"/>
    <m/>
    <m/>
    <s v="North IRL B"/>
    <n v="-1"/>
    <m/>
    <m/>
    <n v="580"/>
    <x v="1"/>
    <m/>
    <x v="0"/>
    <n v="132.71029999999999"/>
    <n v="58.965617999963897"/>
    <n v="100.452892950042"/>
    <n v="7.7663650299999998E-2"/>
  </r>
  <r>
    <n v="550000"/>
    <n v="910000"/>
    <n v="910000"/>
    <x v="1"/>
    <x v="1"/>
    <s v="IR8-11"/>
    <s v="62-304.520 (6), F.A.C."/>
    <n v="0.36"/>
    <n v="0.48"/>
    <s v="Town of Indialantic"/>
    <n v="0.50386389156741995"/>
    <n v="3850.6255307596998"/>
    <n v="9.5675464969183395"/>
    <n v="1.4060786153817699"/>
    <n v="4.8207412106895502"/>
    <n v="0.70847224299598999"/>
    <n v="1940.1911648974601"/>
    <n v="1200"/>
    <s v="Residential, Medium Density-Two-five dwellingunits per acre"/>
    <n v="1200"/>
    <s v="Town of Indialantic              Brevard County"/>
    <s v="Town of Indialantic"/>
    <m/>
    <m/>
    <m/>
    <n v="0"/>
    <n v="1"/>
    <n v="4.8207412106895502"/>
    <n v="0.70847224299598999"/>
    <n v="1940.1911648974601"/>
    <m/>
    <n v="-1"/>
    <n v="-1"/>
    <n v="-1"/>
    <n v="-1"/>
    <n v="0"/>
    <m/>
    <m/>
    <s v="North IRL B"/>
    <n v="-1"/>
    <m/>
    <m/>
    <n v="580"/>
    <x v="1"/>
    <m/>
    <x v="0"/>
    <n v="132.71029999999999"/>
    <n v="211.12188199983299"/>
    <n v="2039.0648256050799"/>
    <n v="1.5735532562000001"/>
  </r>
  <r>
    <n v="550000"/>
    <n v="910000"/>
    <n v="910000"/>
    <x v="1"/>
    <x v="1"/>
    <s v="IR8-11"/>
    <s v="62-304.520 (6), F.A.C."/>
    <n v="0.36"/>
    <n v="0.48"/>
    <s v="Town of Indialantic"/>
    <n v="4.7433868861659997E-2"/>
    <n v="3850.6255307596998"/>
    <n v="9.5675464969183395"/>
    <n v="1.4060786153817699"/>
    <n v="0.45382574586266999"/>
    <n v="6.6695748651199996E-2"/>
    <n v="182.65006646142299"/>
    <n v="1210"/>
    <s v="Fixed Single Family Units"/>
    <n v="1210"/>
    <s v="Town of Indialantic              Brevard County"/>
    <s v="Town of Indialantic"/>
    <m/>
    <m/>
    <m/>
    <n v="0"/>
    <n v="1"/>
    <n v="0.45382574586266999"/>
    <n v="6.6695748651199996E-2"/>
    <n v="182.65006646142501"/>
    <m/>
    <n v="-1"/>
    <n v="-1"/>
    <n v="-1"/>
    <n v="-1"/>
    <n v="0"/>
    <m/>
    <m/>
    <s v="North IRL B"/>
    <n v="-1"/>
    <m/>
    <m/>
    <n v="580"/>
    <x v="1"/>
    <m/>
    <x v="0"/>
    <n v="132.71029999999999"/>
    <n v="56.378317755917998"/>
    <n v="191.95805684209699"/>
    <n v="0.14813468490000001"/>
  </r>
  <r>
    <n v="550000"/>
    <n v="910000"/>
    <n v="910000"/>
    <x v="1"/>
    <x v="1"/>
    <s v="IR8-11"/>
    <s v="62-304.520 (6), F.A.C."/>
    <n v="0.36"/>
    <n v="0.48"/>
    <s v="Town of Indialantic"/>
    <n v="5.8957672625970001E-2"/>
    <n v="3850.6255307596998"/>
    <n v="9.5675464969183395"/>
    <n v="1.4060786153817699"/>
    <n v="0.56408027419909001"/>
    <n v="8.2899122692059998E-2"/>
    <n v="227.023919447748"/>
    <n v="1210"/>
    <s v="Fixed Single Family Units"/>
    <n v="1210"/>
    <s v="Town of Indialantic              Brevard County"/>
    <s v="Town of Indialantic"/>
    <m/>
    <m/>
    <m/>
    <n v="0"/>
    <n v="1"/>
    <n v="0.56408027419909001"/>
    <n v="8.2899122692059998E-2"/>
    <n v="227.02391944774601"/>
    <m/>
    <n v="-1"/>
    <n v="-1"/>
    <n v="-1"/>
    <n v="-1"/>
    <n v="0"/>
    <m/>
    <m/>
    <s v="North IRL B"/>
    <n v="-1"/>
    <m/>
    <m/>
    <n v="580"/>
    <x v="1"/>
    <m/>
    <x v="0"/>
    <n v="132.71029999999999"/>
    <n v="82.429705197951293"/>
    <n v="238.593236116177"/>
    <n v="0.1841232112"/>
  </r>
  <r>
    <n v="550000"/>
    <n v="910000"/>
    <n v="910000"/>
    <x v="1"/>
    <x v="1"/>
    <s v="IR8-11"/>
    <s v="62-304.520 (6), F.A.C."/>
    <n v="0.36"/>
    <n v="0.48"/>
    <s v="Town of Indialantic"/>
    <n v="7.5080205668199996E-3"/>
    <n v="3850.6255307596998"/>
    <n v="9.5675464969183395"/>
    <n v="1.4060786153817699"/>
    <n v="7.1833335872919998E-2"/>
    <n v="1.0556867162860001E-2"/>
    <n v="28.910575680089099"/>
    <n v="1210"/>
    <s v="Fixed Single Family Units"/>
    <n v="1210"/>
    <s v="Town of Indialantic              Brevard County"/>
    <s v="Town of Indialantic"/>
    <m/>
    <m/>
    <m/>
    <n v="0"/>
    <n v="1"/>
    <n v="7.1833335872919998E-2"/>
    <n v="1.0556867162860001E-2"/>
    <n v="28.910575680089"/>
    <m/>
    <n v="-1"/>
    <n v="-1"/>
    <n v="-1"/>
    <n v="-1"/>
    <n v="0"/>
    <m/>
    <m/>
    <s v="North IRL B"/>
    <n v="-1"/>
    <m/>
    <m/>
    <n v="580"/>
    <x v="1"/>
    <m/>
    <x v="0"/>
    <n v="132.71029999999999"/>
    <n v="31.206282020073498"/>
    <n v="30.383881250371001"/>
    <n v="2.34473444E-2"/>
  </r>
  <r>
    <n v="550000"/>
    <n v="910000"/>
    <n v="910000"/>
    <x v="1"/>
    <x v="1"/>
    <s v="IR8-11"/>
    <s v="62-304.520 (6), F.A.C."/>
    <n v="0.36"/>
    <n v="0.48"/>
    <s v="Town of Indialantic"/>
    <n v="0.21284071734231"/>
    <n v="3869.40425286034"/>
    <n v="10.003063245956101"/>
    <n v="1.44797433893934"/>
    <n v="2.12905915688988"/>
    <n v="0.30818789699311"/>
    <n v="823.56677686621197"/>
    <n v="1200"/>
    <s v="Residential, Medium Density-Two-five dwellingunits per acre"/>
    <n v="1200"/>
    <s v="Town of Indialantic              Brevard County"/>
    <s v="Town of Indialantic"/>
    <m/>
    <m/>
    <m/>
    <n v="0"/>
    <n v="1"/>
    <n v="2.12905915688988"/>
    <n v="0.30818789699311"/>
    <n v="823.56677686621197"/>
    <m/>
    <n v="-1"/>
    <n v="-1"/>
    <n v="-1"/>
    <n v="-1"/>
    <n v="0"/>
    <m/>
    <m/>
    <s v="North IRL B"/>
    <n v="-1"/>
    <m/>
    <m/>
    <n v="580"/>
    <x v="1"/>
    <m/>
    <x v="0"/>
    <n v="132.71029999999999"/>
    <n v="176.541749047352"/>
    <n v="861.33582392498397"/>
    <n v="0.66793736969999995"/>
  </r>
  <r>
    <n v="550000"/>
    <n v="910000"/>
    <n v="910000"/>
    <x v="1"/>
    <x v="1"/>
    <s v="IR8-11"/>
    <s v="62-304.520 (6), F.A.C."/>
    <n v="0.36"/>
    <n v="0.48"/>
    <s v="Town of Indialantic"/>
    <n v="7.2275226815519997E-2"/>
    <n v="3869.40425286034"/>
    <n v="10.003063245956101"/>
    <n v="1.44797433893934"/>
    <n v="0.72297366495149995"/>
    <n v="0.10465267376989"/>
    <n v="279.66207001642999"/>
    <n v="1430"/>
    <s v="Professional Services"/>
    <n v="1430"/>
    <s v="Town of Indialantic              Brevard County"/>
    <s v="Town of Indialantic"/>
    <m/>
    <m/>
    <m/>
    <n v="0"/>
    <n v="1"/>
    <n v="0.72297366495149995"/>
    <n v="0.10465267376989"/>
    <n v="279.66207001642903"/>
    <m/>
    <n v="-1"/>
    <n v="-1"/>
    <n v="-1"/>
    <n v="-1"/>
    <n v="0"/>
    <m/>
    <m/>
    <s v="North IRL B"/>
    <n v="-1"/>
    <m/>
    <m/>
    <n v="580"/>
    <x v="1"/>
    <m/>
    <x v="0"/>
    <n v="132.71029999999999"/>
    <n v="72.225606724974099"/>
    <n v="292.48746581881397"/>
    <n v="0.2268143309"/>
  </r>
  <r>
    <n v="550000"/>
    <n v="910000"/>
    <n v="910000"/>
    <x v="1"/>
    <x v="1"/>
    <s v="IR8-11"/>
    <s v="62-304.520 (6), F.A.C."/>
    <n v="0.36"/>
    <n v="0.48"/>
    <s v="Town of Indialantic"/>
    <n v="2.8301021164209999E-2"/>
    <n v="3869.40425286034"/>
    <n v="10.003063245956101"/>
    <n v="1.44797433893934"/>
    <n v="0.28309690463075998"/>
    <n v="4.0979152411559999E-2"/>
    <n v="109.508091653096"/>
    <n v="1430"/>
    <s v="Professional Services"/>
    <n v="1430"/>
    <s v="Town of Indialantic              Brevard County"/>
    <s v="Town of Indialantic"/>
    <m/>
    <m/>
    <m/>
    <n v="0"/>
    <n v="1"/>
    <n v="0.28309690463075998"/>
    <n v="4.0979152411559999E-2"/>
    <n v="109.508091653096"/>
    <m/>
    <n v="-1"/>
    <n v="-1"/>
    <n v="-1"/>
    <n v="-1"/>
    <n v="0"/>
    <m/>
    <m/>
    <s v="North IRL B"/>
    <n v="-1"/>
    <m/>
    <m/>
    <n v="580"/>
    <x v="1"/>
    <m/>
    <x v="0"/>
    <n v="132.71029999999999"/>
    <n v="61.514085817076896"/>
    <n v="114.530169258873"/>
    <n v="8.8814348500000001E-2"/>
  </r>
  <r>
    <n v="550000"/>
    <n v="910000"/>
    <n v="910000"/>
    <x v="1"/>
    <x v="1"/>
    <s v="IR8-11"/>
    <s v="62-304.520 (6), F.A.C."/>
    <n v="0.36"/>
    <n v="0.48"/>
    <s v="Town of Indialantic"/>
    <n v="0.23919184693702999"/>
    <n v="3869.40425286034"/>
    <n v="10.003063245956101"/>
    <n v="1.44797433893934"/>
    <n v="2.3926511728282098"/>
    <n v="0.34634365644832998"/>
    <n v="925.52994978768004"/>
    <n v="1210"/>
    <s v="Fixed Single Family Units"/>
    <n v="1210"/>
    <s v="Town of Indialantic              Brevard County"/>
    <s v="Town of Indialantic"/>
    <m/>
    <m/>
    <m/>
    <n v="0"/>
    <n v="1"/>
    <n v="2.3926511728282098"/>
    <n v="0.34634365644832998"/>
    <n v="925.52994978768004"/>
    <m/>
    <n v="-1"/>
    <n v="-1"/>
    <n v="-1"/>
    <n v="-1"/>
    <n v="0"/>
    <m/>
    <m/>
    <s v="North IRL B"/>
    <n v="-1"/>
    <m/>
    <m/>
    <n v="580"/>
    <x v="1"/>
    <m/>
    <x v="0"/>
    <n v="132.71029999999999"/>
    <n v="124.268286468285"/>
    <n v="967.97506196285201"/>
    <n v="0.75063256270000001"/>
  </r>
  <r>
    <n v="550000"/>
    <n v="910000"/>
    <n v="910000"/>
    <x v="1"/>
    <x v="1"/>
    <s v="IR8-11"/>
    <s v="62-304.520 (6), F.A.C."/>
    <n v="0.36"/>
    <n v="0.48"/>
    <s v="Town of Indialantic"/>
    <n v="5.6445696748469998E-2"/>
    <n v="3869.40425286034"/>
    <n v="10.003063245956101"/>
    <n v="1.44797433893934"/>
    <n v="0.56462987453704006"/>
    <n v="8.173192043534E-2"/>
    <n v="218.41121905420999"/>
    <n v="1210"/>
    <s v="Fixed Single Family Units"/>
    <n v="1210"/>
    <s v="Town of Indialantic              Brevard County"/>
    <s v="Town of Indialantic"/>
    <m/>
    <m/>
    <m/>
    <n v="0"/>
    <n v="1"/>
    <n v="0.56462987453704006"/>
    <n v="8.173192043534E-2"/>
    <n v="218.41121905420999"/>
    <m/>
    <n v="-1"/>
    <n v="-1"/>
    <n v="-1"/>
    <n v="-1"/>
    <n v="0"/>
    <m/>
    <m/>
    <s v="North IRL B"/>
    <n v="-1"/>
    <m/>
    <m/>
    <n v="580"/>
    <x v="1"/>
    <m/>
    <x v="0"/>
    <n v="132.71029999999999"/>
    <n v="78.351027093314897"/>
    <n v="228.42763040340401"/>
    <n v="0.1771380528"/>
  </r>
  <r>
    <n v="550000"/>
    <n v="910000"/>
    <n v="910000"/>
    <x v="1"/>
    <x v="1"/>
    <s v="IR8-11"/>
    <s v="62-304.520 (6), F.A.C."/>
    <n v="0.36"/>
    <n v="0.48"/>
    <s v="Town of Indialantic"/>
    <n v="8.7089447754099998E-3"/>
    <n v="3869.40425286034"/>
    <n v="10.003063245956101"/>
    <n v="1.44797433893934"/>
    <n v="8.7116125394050004E-2"/>
    <n v="1.261032855404E-2"/>
    <n v="33.698427951932103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8.7116125394050004E-2"/>
    <n v="1.261032855404E-2"/>
    <n v="33.6984279519327"/>
    <m/>
    <n v="-1"/>
    <n v="-1"/>
    <n v="-1"/>
    <n v="-1"/>
    <n v="0"/>
    <m/>
    <m/>
    <s v="North IRL B"/>
    <n v="-1"/>
    <m/>
    <m/>
    <n v="580"/>
    <x v="1"/>
    <m/>
    <x v="0"/>
    <n v="132.71029999999999"/>
    <n v="35.472146740926803"/>
    <n v="35.2438490967318"/>
    <n v="2.73304363E-2"/>
  </r>
  <r>
    <n v="550000"/>
    <n v="910000"/>
    <n v="910000"/>
    <x v="1"/>
    <x v="1"/>
    <s v="IR8-11"/>
    <s v="62-304.520 (6), F.A.C."/>
    <n v="0.36"/>
    <n v="0.48"/>
    <s v="Town of Indialantic"/>
    <n v="0.20394014108964001"/>
    <n v="3852.56137521749"/>
    <n v="9.5721902011285902"/>
    <n v="1.4067554030589899"/>
    <n v="1.9521538201550499"/>
    <n v="0.28689389537846"/>
    <n v="785.69191041835995"/>
    <n v="1200"/>
    <s v="Residential, Medium Density-Two-five dwellingunits per acre"/>
    <n v="1200"/>
    <s v="Town of Indialantic              Brevard County"/>
    <s v="Town of Indialantic"/>
    <m/>
    <m/>
    <m/>
    <n v="0"/>
    <n v="1"/>
    <n v="1.9521538201550499"/>
    <n v="0.28689389537846"/>
    <n v="785.69191041835995"/>
    <m/>
    <n v="-1"/>
    <n v="-1"/>
    <n v="-1"/>
    <n v="-1"/>
    <n v="0"/>
    <m/>
    <m/>
    <s v="North IRL B"/>
    <n v="-1"/>
    <m/>
    <m/>
    <n v="580"/>
    <x v="1"/>
    <m/>
    <x v="0"/>
    <n v="132.71029999999999"/>
    <n v="167.34794129511101"/>
    <n v="825.31646975377998"/>
    <n v="0.63721971649999998"/>
  </r>
  <r>
    <n v="550000"/>
    <n v="910000"/>
    <n v="910000"/>
    <x v="1"/>
    <x v="1"/>
    <s v="IR8-11"/>
    <s v="62-304.520 (6), F.A.C."/>
    <n v="0.36"/>
    <n v="0.48"/>
    <s v="Town of Indialantic"/>
    <n v="6.1094215197679998E-2"/>
    <n v="3852.56137521749"/>
    <n v="9.5721902011285902"/>
    <n v="1.4067554030589899"/>
    <n v="0.58480544806095003"/>
    <n v="8.5944617324989994E-2"/>
    <n v="235.369213719838"/>
    <n v="1210"/>
    <s v="Fixed Single Family Units"/>
    <n v="1210"/>
    <s v="Town of Indialantic              Brevard County"/>
    <s v="Town of Indialantic"/>
    <m/>
    <m/>
    <m/>
    <n v="0"/>
    <n v="1"/>
    <n v="0.58480544806095003"/>
    <n v="8.5944617324989994E-2"/>
    <n v="235.369213719839"/>
    <m/>
    <n v="-1"/>
    <n v="-1"/>
    <n v="-1"/>
    <n v="-1"/>
    <n v="0"/>
    <m/>
    <m/>
    <s v="North IRL B"/>
    <n v="-1"/>
    <m/>
    <m/>
    <n v="580"/>
    <x v="1"/>
    <m/>
    <x v="0"/>
    <n v="132.71029999999999"/>
    <n v="73.941142198414397"/>
    <n v="247.23951714425201"/>
    <n v="0.19089149529999999"/>
  </r>
  <r>
    <n v="550000"/>
    <n v="910000"/>
    <n v="910000"/>
    <x v="1"/>
    <x v="1"/>
    <s v="IR8-11"/>
    <s v="62-304.520 (6), F.A.C."/>
    <n v="0.36"/>
    <n v="0.48"/>
    <s v="Town of Indialantic"/>
    <n v="4.2231194373739997E-2"/>
    <n v="3852.56137521749"/>
    <n v="9.5721902011285902"/>
    <n v="1.4067554030589899"/>
    <n v="0.40424502496631998"/>
    <n v="5.9408960862899998E-2"/>
    <n v="162.698268273596"/>
    <n v="1210"/>
    <s v="Fixed Single Family Units"/>
    <n v="1210"/>
    <s v="Town of Indialantic              Brevard County"/>
    <s v="Town of Indialantic"/>
    <m/>
    <m/>
    <m/>
    <n v="0"/>
    <n v="1"/>
    <n v="0.40424502496631998"/>
    <n v="5.9408960862899998E-2"/>
    <n v="162.69826827359401"/>
    <m/>
    <n v="-1"/>
    <n v="-1"/>
    <n v="-1"/>
    <n v="-1"/>
    <n v="0"/>
    <m/>
    <m/>
    <s v="North IRL B"/>
    <n v="-1"/>
    <m/>
    <m/>
    <n v="580"/>
    <x v="1"/>
    <m/>
    <x v="0"/>
    <n v="132.71029999999999"/>
    <n v="75.590463416604194"/>
    <n v="170.90358017701399"/>
    <n v="0.13195317779999999"/>
  </r>
  <r>
    <n v="550000"/>
    <n v="910000"/>
    <n v="910000"/>
    <x v="1"/>
    <x v="1"/>
    <s v="IR8-11"/>
    <s v="62-304.520 (6), F.A.C."/>
    <n v="0.36"/>
    <n v="0.48"/>
    <s v="Town of Indialantic"/>
    <n v="1.340144047663E-2"/>
    <n v="3852.56137521749"/>
    <n v="9.5721902011285902"/>
    <n v="1.4067554030589899"/>
    <n v="0.12828113721143999"/>
    <n v="1.8852548799270001E-2"/>
    <n v="51.6298719525564"/>
    <n v="1210"/>
    <s v="Fixed Single Family Units"/>
    <n v="1210"/>
    <s v="Town of Indialantic              Brevard County"/>
    <s v="Town of Indialantic"/>
    <m/>
    <m/>
    <m/>
    <n v="0"/>
    <n v="1"/>
    <n v="0.12828113721143999"/>
    <n v="1.8852548799270001E-2"/>
    <n v="51.629871952555703"/>
    <m/>
    <n v="-1"/>
    <n v="-1"/>
    <n v="-1"/>
    <n v="-1"/>
    <n v="0"/>
    <m/>
    <m/>
    <s v="North IRL B"/>
    <n v="-1"/>
    <m/>
    <m/>
    <n v="580"/>
    <x v="1"/>
    <m/>
    <x v="0"/>
    <n v="132.71029999999999"/>
    <n v="43.4300615016733"/>
    <n v="54.233705462276703"/>
    <n v="4.1873375499999997E-2"/>
  </r>
  <r>
    <n v="550000"/>
    <n v="910000"/>
    <n v="910000"/>
    <x v="1"/>
    <x v="1"/>
    <s v="IR8-11"/>
    <s v="62-304.520 (6), F.A.C."/>
    <n v="0.36"/>
    <n v="0.48"/>
    <s v="Town of Indialantic"/>
    <n v="0.29709646250719002"/>
    <n v="3852.56137521749"/>
    <n v="9.5721902011285902"/>
    <n v="1.4067554030589899"/>
    <n v="2.8438638472012898"/>
    <n v="0.41794205386170002"/>
    <n v="1144.5823561689499"/>
    <n v="1210"/>
    <s v="Fixed Single Family Units"/>
    <n v="1210"/>
    <s v="Town of Indialantic              Brevard County"/>
    <s v="Town of Indialantic"/>
    <m/>
    <m/>
    <m/>
    <n v="0"/>
    <n v="1"/>
    <n v="2.8438638472012898"/>
    <n v="0.41794205386170002"/>
    <n v="1144.5823561689499"/>
    <m/>
    <n v="-1"/>
    <n v="-1"/>
    <n v="-1"/>
    <n v="-1"/>
    <n v="0"/>
    <m/>
    <m/>
    <s v="North IRL B"/>
    <n v="-1"/>
    <m/>
    <m/>
    <n v="580"/>
    <x v="1"/>
    <m/>
    <x v="0"/>
    <n v="132.71029999999999"/>
    <n v="137.43949017959599"/>
    <n v="1202.3067273695401"/>
    <n v="0.92829063759999997"/>
  </r>
  <r>
    <n v="550000"/>
    <n v="910000"/>
    <n v="920000"/>
    <x v="1"/>
    <x v="1"/>
    <s v="IR8-11"/>
    <s v="62-304.520 (6), F.A.C."/>
    <n v="0.36"/>
    <n v="0.48"/>
    <s v="Town of Indialantic"/>
    <n v="0.24618687366674"/>
    <n v="3855.3464395690798"/>
    <n v="9.57859158916939"/>
    <n v="1.40767849505342"/>
    <n v="2.35812351746821"/>
    <n v="0.34655196782511"/>
    <n v="949.13568685973905"/>
    <n v="1200"/>
    <s v="Residential, Medium Density-Two-five dwellingunits per acre"/>
    <n v="1200"/>
    <s v="Town of Indialantic              Brevard County"/>
    <s v="Town of Indialantic"/>
    <m/>
    <m/>
    <m/>
    <n v="0"/>
    <n v="1"/>
    <n v="2.35812351746821"/>
    <n v="0.34655196782511"/>
    <n v="949.13568685973905"/>
    <m/>
    <n v="-1"/>
    <n v="-1"/>
    <n v="-1"/>
    <n v="-1"/>
    <n v="0"/>
    <m/>
    <m/>
    <s v="North IRL B"/>
    <n v="-1"/>
    <m/>
    <m/>
    <n v="580"/>
    <x v="1"/>
    <m/>
    <x v="0"/>
    <n v="132.71029999999999"/>
    <n v="150.69088724551099"/>
    <n v="996.28293080885805"/>
    <n v="0.76977752379999997"/>
  </r>
  <r>
    <n v="550000"/>
    <n v="910000"/>
    <n v="920000"/>
    <x v="1"/>
    <x v="1"/>
    <s v="IR8-11"/>
    <s v="62-304.520 (6), F.A.C."/>
    <n v="0.36"/>
    <n v="0.48"/>
    <s v="Town of Indialantic"/>
    <n v="2.1941097341740001E-2"/>
    <n v="3855.3464395690798"/>
    <n v="9.57859158916939"/>
    <n v="1.40767849505342"/>
    <n v="0.21016481045474"/>
    <n v="3.0886010885840001E-2"/>
    <n v="84.590531516719693"/>
    <n v="1210"/>
    <s v="Fixed Single Family Units"/>
    <n v="1210"/>
    <s v="Town of Indialantic              Brevard County"/>
    <s v="Town of Indialantic"/>
    <m/>
    <m/>
    <m/>
    <n v="0"/>
    <n v="1"/>
    <n v="0.21016481045474"/>
    <n v="3.0886010885840001E-2"/>
    <n v="84.590531516721697"/>
    <m/>
    <n v="-1"/>
    <n v="-1"/>
    <n v="-1"/>
    <n v="-1"/>
    <n v="0"/>
    <m/>
    <m/>
    <s v="North IRL B"/>
    <n v="-1"/>
    <m/>
    <m/>
    <n v="580"/>
    <x v="1"/>
    <m/>
    <x v="0"/>
    <n v="132.71029999999999"/>
    <n v="45.999035682368003"/>
    <n v="88.792470691930106"/>
    <n v="6.8605459499999993E-2"/>
  </r>
  <r>
    <n v="550000"/>
    <n v="910000"/>
    <n v="920000"/>
    <x v="1"/>
    <x v="1"/>
    <s v="IR8-11"/>
    <s v="62-304.520 (6), F.A.C."/>
    <n v="0.36"/>
    <n v="0.48"/>
    <s v="Town of Indialantic"/>
    <n v="6.1444130723599999E-2"/>
    <n v="3855.3464395690798"/>
    <n v="9.57859158916939"/>
    <n v="1.40767849505342"/>
    <n v="0.58854823375292997"/>
    <n v="8.6493581466859995E-2"/>
    <n v="236.888410617663"/>
    <n v="1210"/>
    <s v="Fixed Single Family Units"/>
    <n v="1210"/>
    <s v="Town of Indialantic              Brevard County"/>
    <s v="Town of Indialantic"/>
    <m/>
    <m/>
    <m/>
    <n v="0"/>
    <n v="1"/>
    <n v="0.58854823375292997"/>
    <n v="8.6493581466859995E-2"/>
    <n v="236.888410617662"/>
    <m/>
    <n v="-1"/>
    <n v="-1"/>
    <n v="-1"/>
    <n v="-1"/>
    <n v="0"/>
    <m/>
    <m/>
    <s v="North IRL B"/>
    <n v="-1"/>
    <m/>
    <m/>
    <n v="580"/>
    <x v="1"/>
    <m/>
    <x v="0"/>
    <n v="132.71029999999999"/>
    <n v="64.187632620461201"/>
    <n v="248.65557503759999"/>
    <n v="0.19212360959999999"/>
  </r>
  <r>
    <n v="550000"/>
    <n v="910000"/>
    <n v="920000"/>
    <x v="1"/>
    <x v="1"/>
    <s v="IR8-11"/>
    <s v="62-304.520 (6), F.A.C."/>
    <n v="0.36"/>
    <n v="0.48"/>
    <s v="Town of Indialantic"/>
    <n v="0.10084898419804"/>
    <n v="3855.3464395690798"/>
    <n v="9.57859158916939"/>
    <n v="1.40767849505342"/>
    <n v="0.96599123181569002"/>
    <n v="0.14196294630357001"/>
    <n v="388.80777216209901"/>
    <n v="1210"/>
    <s v="Fixed Single Family Units"/>
    <n v="1210"/>
    <s v="Town of Indialantic              Brevard County"/>
    <s v="Town of Indialantic"/>
    <m/>
    <m/>
    <m/>
    <n v="0"/>
    <n v="1"/>
    <n v="0.96599123181569002"/>
    <n v="0.14196294630357001"/>
    <n v="388.80777216209901"/>
    <m/>
    <n v="-1"/>
    <n v="-1"/>
    <n v="-1"/>
    <n v="-1"/>
    <n v="0"/>
    <m/>
    <m/>
    <s v="North IRL B"/>
    <n v="-1"/>
    <m/>
    <m/>
    <n v="580"/>
    <x v="1"/>
    <m/>
    <x v="0"/>
    <n v="132.71029999999999"/>
    <n v="103.105456693454"/>
    <n v="408.12135939438201"/>
    <n v="0.31533477059999998"/>
  </r>
  <r>
    <n v="550000"/>
    <n v="910000"/>
    <n v="920000"/>
    <x v="1"/>
    <x v="1"/>
    <s v="IR8-11"/>
    <s v="62-304.520 (6), F.A.C."/>
    <n v="0.36"/>
    <n v="0.48"/>
    <s v="Town of Indialantic"/>
    <n v="0.18734236773776999"/>
    <n v="3855.3464395690798"/>
    <n v="9.57859158916939"/>
    <n v="1.40767849505342"/>
    <n v="1.79447602790811"/>
    <n v="0.26371782227684998"/>
    <n v="722.26973043826399"/>
    <n v="1210"/>
    <s v="Fixed Single Family Units"/>
    <n v="1210"/>
    <s v="Town of Indialantic              Brevard County"/>
    <s v="Town of Indialantic"/>
    <m/>
    <m/>
    <m/>
    <n v="0"/>
    <n v="1"/>
    <n v="1.79447602790811"/>
    <n v="0.26371782227684998"/>
    <n v="722.26973043826399"/>
    <m/>
    <n v="-1"/>
    <n v="-1"/>
    <n v="-1"/>
    <n v="-1"/>
    <n v="0"/>
    <m/>
    <m/>
    <s v="North IRL B"/>
    <n v="-1"/>
    <m/>
    <m/>
    <n v="580"/>
    <x v="1"/>
    <m/>
    <x v="0"/>
    <n v="132.71029999999999"/>
    <n v="113.83919345617601"/>
    <n v="758.14766406722799"/>
    <n v="0.58578242530000002"/>
  </r>
  <r>
    <n v="550000"/>
    <n v="910000"/>
    <n v="920000"/>
    <x v="1"/>
    <x v="1"/>
    <s v="IR8-11"/>
    <s v="62-304.520 (6), F.A.C."/>
    <n v="0.36"/>
    <n v="0.48"/>
    <s v="Town of Indialantic"/>
    <n v="3.6948035758469999E-2"/>
    <n v="3852.5613757915598"/>
    <n v="9.5721902025549603"/>
    <n v="1.40675540326862"/>
    <n v="0.35367362589096002"/>
    <n v="5.1976848943400003E-2"/>
    <n v="142.34457547448099"/>
    <n v="1200"/>
    <s v="Residential, Medium Density-Two-five dwellingunits per acre"/>
    <n v="1200"/>
    <s v="Town of Indialantic              Brevard County"/>
    <s v="Town of Indialantic"/>
    <m/>
    <m/>
    <m/>
    <n v="0"/>
    <n v="1"/>
    <n v="0.35367362589096002"/>
    <n v="5.1976848943400003E-2"/>
    <n v="142.34457547448099"/>
    <m/>
    <n v="-1"/>
    <n v="-1"/>
    <n v="-1"/>
    <n v="-1"/>
    <n v="0"/>
    <m/>
    <m/>
    <s v="North IRL B"/>
    <n v="-1"/>
    <m/>
    <m/>
    <n v="580"/>
    <x v="1"/>
    <m/>
    <x v="0"/>
    <n v="132.71029999999999"/>
    <n v="69.309501742005395"/>
    <n v="149.52339580426499"/>
    <n v="0.1154457222"/>
  </r>
  <r>
    <n v="550000"/>
    <n v="910000"/>
    <n v="920000"/>
    <x v="1"/>
    <x v="1"/>
    <s v="IR8-11"/>
    <s v="62-304.520 (6), F.A.C."/>
    <n v="0.36"/>
    <n v="0.48"/>
    <s v="Town of Indialantic"/>
    <n v="0.11871870069031"/>
    <n v="3852.5613757915598"/>
    <n v="9.5721902025549603"/>
    <n v="1.40675540326862"/>
    <n v="1.1363979836078699"/>
    <n v="0.16700817366512"/>
    <n v="457.371080863663"/>
    <n v="1210"/>
    <s v="Fixed Single Family Units"/>
    <n v="1210"/>
    <s v="Town of Indialantic              Brevard County"/>
    <s v="Town of Indialantic"/>
    <m/>
    <m/>
    <m/>
    <n v="0"/>
    <n v="1"/>
    <n v="1.1363979836078699"/>
    <n v="0.16700817366512"/>
    <n v="457.371080863663"/>
    <m/>
    <n v="-1"/>
    <n v="-1"/>
    <n v="-1"/>
    <n v="-1"/>
    <n v="0"/>
    <m/>
    <m/>
    <s v="North IRL B"/>
    <n v="-1"/>
    <m/>
    <m/>
    <n v="580"/>
    <x v="1"/>
    <m/>
    <x v="0"/>
    <n v="132.71029999999999"/>
    <n v="95.175817331784998"/>
    <n v="480.43753634758002"/>
    <n v="0.37094167140000001"/>
  </r>
  <r>
    <n v="550000"/>
    <n v="910000"/>
    <n v="920000"/>
    <x v="1"/>
    <x v="1"/>
    <s v="IR8-11"/>
    <s v="62-304.520 (6), F.A.C."/>
    <n v="0.36"/>
    <n v="0.48"/>
    <s v="Town of Indialantic"/>
    <n v="1.286457198851E-2"/>
    <n v="3852.5613757915598"/>
    <n v="9.5721902025549603"/>
    <n v="1.40675540326862"/>
    <n v="0.12314212994852999"/>
    <n v="1.8097306155580001E-2"/>
    <n v="49.561553159046802"/>
    <n v="1210"/>
    <s v="Fixed Single Family Units"/>
    <n v="1210"/>
    <s v="Town of Indialantic              Brevard County"/>
    <s v="Town of Indialantic"/>
    <m/>
    <m/>
    <m/>
    <n v="0"/>
    <n v="1"/>
    <n v="0.12314212994852999"/>
    <n v="1.8097306155580001E-2"/>
    <n v="49.561553159046099"/>
    <m/>
    <n v="-1"/>
    <n v="-1"/>
    <n v="-1"/>
    <n v="-1"/>
    <n v="0"/>
    <m/>
    <m/>
    <s v="North IRL B"/>
    <n v="-1"/>
    <m/>
    <m/>
    <n v="580"/>
    <x v="1"/>
    <m/>
    <x v="0"/>
    <n v="132.71029999999999"/>
    <n v="29.265372556136001"/>
    <n v="52.061075773152098"/>
    <n v="4.0195906900000002E-2"/>
  </r>
  <r>
    <n v="550000"/>
    <n v="910000"/>
    <n v="920000"/>
    <x v="1"/>
    <x v="1"/>
    <s v="IR8-11"/>
    <s v="62-304.520 (6), F.A.C."/>
    <n v="0.36"/>
    <n v="0.48"/>
    <s v="Town of Indialantic"/>
    <n v="0.23112402685141001"/>
    <n v="3852.5613757915598"/>
    <n v="9.5721902025549603"/>
    <n v="1.40675540326862"/>
    <n v="2.21236314540214"/>
    <n v="0.32513497359841997"/>
    <n v="890.41949886516704"/>
    <n v="1210"/>
    <s v="Fixed Single Family Units"/>
    <n v="1210"/>
    <s v="Town of Indialantic              Brevard County"/>
    <s v="Town of Indialantic"/>
    <m/>
    <m/>
    <m/>
    <n v="0"/>
    <n v="1"/>
    <n v="2.21236314540214"/>
    <n v="0.32513497359841997"/>
    <n v="890.41949886516704"/>
    <m/>
    <n v="-1"/>
    <n v="-1"/>
    <n v="-1"/>
    <n v="-1"/>
    <n v="0"/>
    <m/>
    <m/>
    <s v="North IRL B"/>
    <n v="-1"/>
    <m/>
    <m/>
    <n v="580"/>
    <x v="1"/>
    <m/>
    <x v="0"/>
    <n v="132.71029999999999"/>
    <n v="120.29991821565"/>
    <n v="935.32575243458996"/>
    <n v="0.72215693339999998"/>
  </r>
  <r>
    <n v="550000"/>
    <n v="910000"/>
    <n v="920000"/>
    <x v="1"/>
    <x v="1"/>
    <s v="IR8-11"/>
    <s v="62-304.520 (6), F.A.C."/>
    <n v="0.36"/>
    <n v="0.48"/>
    <s v="Town of Indialantic"/>
    <n v="0.17442015061704"/>
    <n v="3852.5613757915598"/>
    <n v="9.5721902025549603"/>
    <n v="1.40675540326862"/>
    <n v="1.66958285686463"/>
    <n v="0.24536648931944999"/>
    <n v="671.96433542697105"/>
    <n v="1210"/>
    <s v="Fixed Single Family Units"/>
    <n v="1210"/>
    <s v="Town of Indialantic              Brevard County"/>
    <s v="Town of Indialantic"/>
    <m/>
    <m/>
    <m/>
    <n v="0"/>
    <n v="1"/>
    <n v="1.66958285686463"/>
    <n v="0.24536648931944999"/>
    <n v="671.96433542697105"/>
    <m/>
    <n v="-1"/>
    <n v="-1"/>
    <n v="-1"/>
    <n v="-1"/>
    <n v="0"/>
    <m/>
    <m/>
    <s v="North IRL B"/>
    <n v="-1"/>
    <m/>
    <m/>
    <n v="580"/>
    <x v="1"/>
    <m/>
    <x v="0"/>
    <n v="132.71029999999999"/>
    <n v="119.082084322527"/>
    <n v="705.85330672055898"/>
    <n v="0.54498324040000001"/>
  </r>
  <r>
    <n v="550000"/>
    <n v="910000"/>
    <n v="920000"/>
    <x v="1"/>
    <x v="1"/>
    <s v="IR8-11"/>
    <s v="62-304.520 (6), F.A.C."/>
    <n v="0.36"/>
    <n v="0.48"/>
    <s v="Town of Indialantic"/>
    <n v="2.5291339323E-3"/>
    <n v="3852.5613757915598"/>
    <n v="9.5721902025549603"/>
    <n v="1.40675540326862"/>
    <n v="2.420935104774E-2"/>
    <n v="3.5578728248500001E-3"/>
    <n v="9.7436437017943796"/>
    <n v="1210"/>
    <s v="Fixed Single Family Units"/>
    <n v="1210"/>
    <s v="Town of Indialantic              Brevard County"/>
    <s v="Town of Indialantic"/>
    <m/>
    <m/>
    <m/>
    <n v="0"/>
    <n v="1"/>
    <n v="2.420935104774E-2"/>
    <n v="3.5578728248500001E-3"/>
    <n v="9.7436437017937294"/>
    <m/>
    <n v="-1"/>
    <n v="-1"/>
    <n v="-1"/>
    <n v="-1"/>
    <n v="0"/>
    <m/>
    <m/>
    <s v="North IRL B"/>
    <n v="-1"/>
    <m/>
    <m/>
    <n v="580"/>
    <x v="1"/>
    <m/>
    <x v="0"/>
    <n v="132.71029999999999"/>
    <n v="18.344476065824001"/>
    <n v="10.235041897049401"/>
    <n v="7.9023874000000004E-3"/>
  </r>
  <r>
    <n v="550000"/>
    <n v="910000"/>
    <n v="920000"/>
    <x v="1"/>
    <x v="1"/>
    <s v="IR8-11"/>
    <s v="62-304.520 (6), F.A.C."/>
    <n v="0.36"/>
    <n v="0.48"/>
    <s v="Town of Indialantic"/>
    <n v="4.1158833760799998E-2"/>
    <n v="3852.5613757915598"/>
    <n v="9.5721902025549603"/>
    <n v="1.40675540326862"/>
    <n v="0.39398018527376"/>
    <n v="5.7900411785239997E-2"/>
    <n v="158.566933219503"/>
    <n v="1210"/>
    <s v="Fixed Single Family Units"/>
    <n v="1210"/>
    <s v="Town of Indialantic              Brevard County"/>
    <s v="Town of Indialantic"/>
    <m/>
    <m/>
    <m/>
    <n v="0"/>
    <n v="1"/>
    <n v="0.39398018527376"/>
    <n v="5.7900411785239997E-2"/>
    <n v="158.56693321950101"/>
    <m/>
    <n v="-1"/>
    <n v="-1"/>
    <n v="-1"/>
    <n v="-1"/>
    <n v="0"/>
    <m/>
    <m/>
    <s v="North IRL B"/>
    <n v="-1"/>
    <m/>
    <m/>
    <n v="580"/>
    <x v="1"/>
    <m/>
    <x v="0"/>
    <n v="132.71029999999999"/>
    <n v="66.014902387345103"/>
    <n v="166.56389074340601"/>
    <n v="0.1286025411"/>
  </r>
  <r>
    <n v="550000"/>
    <n v="910000"/>
    <n v="920000"/>
    <x v="1"/>
    <x v="1"/>
    <s v="IR8-11"/>
    <s v="62-304.520 (6), F.A.C."/>
    <n v="0.36"/>
    <n v="0.48"/>
    <s v="Town of Indialantic"/>
    <n v="0.10248141831929"/>
    <n v="3862.9581217249101"/>
    <n v="9.5964413931121904"/>
    <n v="1.4102655356604601"/>
    <n v="0.98345692478408997"/>
    <n v="0.14452601230129"/>
    <n v="395.88142722239297"/>
    <n v="1200"/>
    <s v="Residential, Medium Density-Two-five dwellingunits per acre"/>
    <n v="1200"/>
    <s v="Town of Indialantic              Brevard County"/>
    <s v="Town of Indialantic"/>
    <m/>
    <m/>
    <m/>
    <n v="0"/>
    <n v="1"/>
    <n v="0.98345692478408997"/>
    <n v="0.14452601230129"/>
    <n v="395.88142722239297"/>
    <m/>
    <n v="-1"/>
    <n v="-1"/>
    <n v="-1"/>
    <n v="-1"/>
    <n v="0"/>
    <m/>
    <m/>
    <s v="North IRL B"/>
    <n v="-1"/>
    <m/>
    <m/>
    <n v="580"/>
    <x v="1"/>
    <m/>
    <x v="0"/>
    <n v="132.71029999999999"/>
    <n v="123.066080854752"/>
    <n v="414.72758590208201"/>
    <n v="0.32107171709999999"/>
  </r>
  <r>
    <n v="550000"/>
    <n v="910000"/>
    <n v="920000"/>
    <x v="1"/>
    <x v="1"/>
    <s v="IR8-11"/>
    <s v="62-304.520 (6), F.A.C."/>
    <n v="0.36"/>
    <n v="0.48"/>
    <s v="Town of Indialantic"/>
    <n v="0.10357449794782"/>
    <n v="3862.9581217249101"/>
    <n v="9.5964413931121904"/>
    <n v="1.4102655356604601"/>
    <n v="0.99394659937734997"/>
    <n v="0.14606754482914999"/>
    <n v="400.10394805114203"/>
    <n v="1210"/>
    <s v="Fixed Single Family Units"/>
    <n v="1210"/>
    <s v="Town of Indialantic              Brevard County"/>
    <s v="Town of Indialantic"/>
    <m/>
    <m/>
    <m/>
    <n v="0"/>
    <n v="1"/>
    <n v="0.99394659937734997"/>
    <n v="0.14606754482914999"/>
    <n v="400.10394805114203"/>
    <m/>
    <n v="-1"/>
    <n v="-1"/>
    <n v="-1"/>
    <n v="-1"/>
    <n v="0"/>
    <m/>
    <m/>
    <s v="North IRL B"/>
    <n v="-1"/>
    <m/>
    <m/>
    <n v="580"/>
    <x v="1"/>
    <m/>
    <x v="0"/>
    <n v="132.71029999999999"/>
    <n v="103.42740228504"/>
    <n v="419.15112221702401"/>
    <n v="0.32449630820000003"/>
  </r>
  <r>
    <n v="550000"/>
    <n v="910000"/>
    <n v="920000"/>
    <x v="1"/>
    <x v="1"/>
    <s v="IR8-11"/>
    <s v="62-304.520 (6), F.A.C."/>
    <n v="0.36"/>
    <n v="0.48"/>
    <s v="Town of Indialantic"/>
    <n v="0.39071169150211998"/>
    <n v="3862.9581217249101"/>
    <n v="9.5964413931121904"/>
    <n v="1.4102655356604601"/>
    <n v="3.7494418491038402"/>
    <n v="0.55100723290503995"/>
    <n v="1509.3029019410001"/>
    <n v="1210"/>
    <s v="Fixed Single Family Units"/>
    <n v="1210"/>
    <s v="Town of Indialantic              Brevard County"/>
    <s v="Town of Indialantic"/>
    <m/>
    <m/>
    <m/>
    <n v="0"/>
    <n v="1"/>
    <n v="3.7494418491038402"/>
    <n v="0.55100723290503995"/>
    <n v="1509.3029019410001"/>
    <m/>
    <n v="-1"/>
    <n v="-1"/>
    <n v="-1"/>
    <n v="-1"/>
    <n v="0"/>
    <m/>
    <m/>
    <s v="North IRL B"/>
    <n v="-1"/>
    <m/>
    <m/>
    <n v="580"/>
    <x v="1"/>
    <m/>
    <x v="0"/>
    <n v="132.71029999999999"/>
    <n v="159.07718898585401"/>
    <n v="1581.15411806212"/>
    <n v="1.2240899448"/>
  </r>
  <r>
    <n v="550000"/>
    <n v="910000"/>
    <n v="920000"/>
    <x v="1"/>
    <x v="1"/>
    <s v="IR8-11"/>
    <s v="62-304.520 (6), F.A.C."/>
    <n v="0.36"/>
    <n v="0.48"/>
    <s v="Town of Indialantic"/>
    <n v="8.3523708206999995E-4"/>
    <n v="3862.9581217249101"/>
    <n v="9.5964413931121904"/>
    <n v="1.4102655356604601"/>
    <n v="8.0153037074499993E-3"/>
    <n v="1.17790607095E-3"/>
    <n v="3.2264858697558498"/>
    <n v="1210"/>
    <s v="Fixed Single Family Units"/>
    <n v="1210"/>
    <s v="Town of Indialantic              Brevard County"/>
    <s v="Town of Indialantic"/>
    <m/>
    <m/>
    <m/>
    <n v="0"/>
    <n v="1"/>
    <n v="8.0153037074499993E-3"/>
    <n v="1.17790607095E-3"/>
    <n v="3.2264858697564098"/>
    <m/>
    <n v="-1"/>
    <n v="-1"/>
    <n v="-1"/>
    <n v="-1"/>
    <n v="0"/>
    <m/>
    <m/>
    <s v="North IRL B"/>
    <n v="-1"/>
    <m/>
    <m/>
    <n v="580"/>
    <x v="1"/>
    <m/>
    <x v="0"/>
    <n v="132.71029999999999"/>
    <n v="10.8419355626848"/>
    <n v="3.3800845498102898"/>
    <n v="2.6167768999999998E-3"/>
  </r>
  <r>
    <n v="550000"/>
    <n v="910000"/>
    <n v="920000"/>
    <x v="1"/>
    <x v="1"/>
    <s v="IR8-11"/>
    <s v="62-304.520 (6), F.A.C."/>
    <n v="0.36"/>
    <n v="0.48"/>
    <s v="Town of Indialantic"/>
    <n v="2.016060877057E-2"/>
    <n v="3862.9581217249101"/>
    <n v="9.5964413931121904"/>
    <n v="1.4102655356604601"/>
    <n v="0.19347010051627"/>
    <n v="2.8431811727069999E-2"/>
    <n v="77.879587389207302"/>
    <n v="1210"/>
    <s v="Fixed Single Family Units"/>
    <n v="1210"/>
    <s v="Town of Indialantic              Brevard County"/>
    <s v="Town of Indialantic"/>
    <m/>
    <m/>
    <m/>
    <n v="0"/>
    <n v="1"/>
    <n v="0.19347010051627"/>
    <n v="2.8431811727069999E-2"/>
    <n v="77.879587389205795"/>
    <m/>
    <n v="-1"/>
    <n v="-1"/>
    <n v="-1"/>
    <n v="-1"/>
    <n v="0"/>
    <m/>
    <m/>
    <s v="North IRL B"/>
    <n v="-1"/>
    <m/>
    <m/>
    <n v="580"/>
    <x v="1"/>
    <m/>
    <x v="0"/>
    <n v="132.71029999999999"/>
    <n v="51.044520229778101"/>
    <n v="81.587089082689701"/>
    <n v="6.3162682400000003E-2"/>
  </r>
  <r>
    <n v="550000"/>
    <n v="910000"/>
    <n v="920000"/>
    <x v="1"/>
    <x v="1"/>
    <s v="IR8-11"/>
    <s v="62-304.520 (6), F.A.C."/>
    <n v="0.36"/>
    <n v="0.48"/>
    <s v="Town of Indialantic"/>
    <n v="0.28700316641577001"/>
    <n v="3868.45615924002"/>
    <n v="10.227577131306701"/>
    <n v="1.71269790147957"/>
    <n v="2.93534702144663"/>
    <n v="0.49154972083829002"/>
    <n v="1110.2591668425"/>
    <n v="1200"/>
    <s v="Residential, Medium Density-Two-five dwellingunits per acre"/>
    <n v="1200"/>
    <s v="Town of Indialantic              Brevard County"/>
    <s v="Town of Indialantic"/>
    <m/>
    <m/>
    <m/>
    <n v="0"/>
    <n v="1"/>
    <n v="2.93534702144663"/>
    <n v="0.49154972083829002"/>
    <n v="1110.2591668425"/>
    <m/>
    <n v="-1"/>
    <n v="-1"/>
    <n v="-1"/>
    <n v="-1"/>
    <n v="0"/>
    <m/>
    <m/>
    <s v="North IRL B"/>
    <n v="-1"/>
    <m/>
    <m/>
    <n v="580"/>
    <x v="1"/>
    <m/>
    <x v="0"/>
    <n v="132.71029999999999"/>
    <n v="192.43967224400501"/>
    <n v="1161.4606072588199"/>
    <n v="0.9004535011"/>
  </r>
  <r>
    <n v="550000"/>
    <n v="910000"/>
    <n v="920000"/>
    <x v="1"/>
    <x v="1"/>
    <s v="IR8-11"/>
    <s v="62-304.520 (6), F.A.C."/>
    <n v="0.36"/>
    <n v="0.48"/>
    <s v="Town of Indialantic"/>
    <n v="2.0162434637500001E-2"/>
    <n v="3868.45615924002"/>
    <n v="10.227577131306701"/>
    <n v="1.71269790147957"/>
    <n v="0.20621285540997999"/>
    <n v="3.453215949236E-2"/>
    <n v="77.997494458719004"/>
    <n v="1210"/>
    <s v="Fixed Single Family Units"/>
    <n v="1210"/>
    <s v="Town of Indialantic              Brevard County"/>
    <s v="Town of Indialantic"/>
    <m/>
    <m/>
    <m/>
    <n v="0"/>
    <n v="1"/>
    <n v="0.20621285540997999"/>
    <n v="3.453215949236E-2"/>
    <n v="77.997494458718606"/>
    <m/>
    <n v="-1"/>
    <n v="-1"/>
    <n v="-1"/>
    <n v="-1"/>
    <n v="0"/>
    <m/>
    <m/>
    <s v="North IRL B"/>
    <n v="-1"/>
    <m/>
    <m/>
    <n v="580"/>
    <x v="1"/>
    <m/>
    <x v="0"/>
    <n v="132.71029999999999"/>
    <n v="52.913187662230598"/>
    <n v="81.594478103994803"/>
    <n v="6.3258308599999993E-2"/>
  </r>
  <r>
    <n v="550000"/>
    <n v="910000"/>
    <n v="920000"/>
    <x v="1"/>
    <x v="1"/>
    <s v="IR8-11"/>
    <s v="62-304.520 (6), F.A.C."/>
    <n v="0.36"/>
    <n v="0.48"/>
    <s v="Town of Indialantic"/>
    <n v="5.0199701300309998E-2"/>
    <n v="3868.45615924002"/>
    <n v="10.227577131306701"/>
    <n v="1.71269790147957"/>
    <n v="0.51342131701753002"/>
    <n v="8.5976923071949998E-2"/>
    <n v="194.19534368721301"/>
    <n v="1210"/>
    <s v="Fixed Single Family Units"/>
    <n v="1210"/>
    <s v="Town of Indialantic              Brevard County"/>
    <s v="Town of Indialantic"/>
    <m/>
    <m/>
    <m/>
    <n v="0"/>
    <n v="1"/>
    <n v="0.51342131701753002"/>
    <n v="8.5976923071949998E-2"/>
    <n v="194.19534368721301"/>
    <m/>
    <n v="-1"/>
    <n v="-1"/>
    <n v="-1"/>
    <n v="-1"/>
    <n v="0"/>
    <m/>
    <m/>
    <s v="North IRL B"/>
    <n v="-1"/>
    <m/>
    <m/>
    <n v="580"/>
    <x v="1"/>
    <m/>
    <x v="0"/>
    <n v="132.71029999999999"/>
    <n v="58.397318464350299"/>
    <n v="203.15098360974099"/>
    <n v="0.15749825119999999"/>
  </r>
  <r>
    <n v="550000"/>
    <n v="910000"/>
    <n v="920000"/>
    <x v="1"/>
    <x v="1"/>
    <s v="IR8-11"/>
    <s v="62-304.520 (6), F.A.C."/>
    <n v="0.36"/>
    <n v="0.48"/>
    <s v="Town of Indialantic"/>
    <n v="0.22863145929112"/>
    <n v="3868.45615924002"/>
    <n v="10.227577131306701"/>
    <n v="1.71269790147957"/>
    <n v="2.3383458845431901"/>
    <n v="0.39157662054011999"/>
    <n v="884.45077689078403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2.3383458845431901"/>
    <n v="0.39157662054011999"/>
    <n v="884.45077689078403"/>
    <m/>
    <n v="-1"/>
    <n v="-1"/>
    <n v="-1"/>
    <n v="-1"/>
    <n v="0"/>
    <m/>
    <m/>
    <s v="North IRL B"/>
    <n v="-1"/>
    <m/>
    <m/>
    <n v="580"/>
    <x v="1"/>
    <m/>
    <x v="0"/>
    <n v="132.71029999999999"/>
    <n v="120.815145744414"/>
    <n v="925.23868939496799"/>
    <n v="0.71731612079999996"/>
  </r>
  <r>
    <n v="550000"/>
    <n v="910000"/>
    <n v="920000"/>
    <x v="1"/>
    <x v="1"/>
    <s v="IR8-11"/>
    <s v="62-304.520 (6), F.A.C."/>
    <n v="0.36"/>
    <n v="0.48"/>
    <s v="Town of Indialantic"/>
    <n v="3.9496968944599999E-3"/>
    <n v="3868.45615924002"/>
    <n v="10.227577131306701"/>
    <n v="1.71269790147957"/>
    <n v="4.0395829633460001E-2"/>
    <n v="6.7646375826300002E-3"/>
    <n v="15.2792292785398"/>
    <n v="1210"/>
    <s v="Fixed Single Family Units"/>
    <n v="1210"/>
    <s v="Town of Indialantic              Brevard County"/>
    <s v="Town of Indialantic"/>
    <m/>
    <m/>
    <m/>
    <n v="0"/>
    <n v="1"/>
    <n v="4.0395829633460001E-2"/>
    <n v="6.7646375826300002E-3"/>
    <n v="15.279229278541001"/>
    <m/>
    <n v="-1"/>
    <n v="-1"/>
    <n v="-1"/>
    <n v="-1"/>
    <n v="0"/>
    <m/>
    <m/>
    <s v="North IRL B"/>
    <n v="-1"/>
    <m/>
    <m/>
    <n v="580"/>
    <x v="1"/>
    <m/>
    <x v="0"/>
    <n v="132.71029999999999"/>
    <n v="23.217262398728199"/>
    <n v="15.983856243916501"/>
    <n v="1.2391913399999999E-2"/>
  </r>
  <r>
    <n v="550000"/>
    <n v="910000"/>
    <n v="920000"/>
    <x v="1"/>
    <x v="1"/>
    <s v="IR8-11"/>
    <s v="62-304.520 (6), F.A.C."/>
    <n v="0.36"/>
    <n v="0.48"/>
    <s v="Town of Indialantic"/>
    <n v="2.7816995013649998E-2"/>
    <n v="3868.45615924002"/>
    <n v="10.227577131306701"/>
    <n v="1.71269790147957"/>
    <n v="0.28450046206335999"/>
    <n v="4.7642108985359997E-2"/>
    <n v="107.608825692134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28450046206335999"/>
    <n v="4.7642108985359997E-2"/>
    <n v="107.608825692133"/>
    <m/>
    <n v="-1"/>
    <n v="-1"/>
    <n v="-1"/>
    <n v="-1"/>
    <n v="0"/>
    <m/>
    <m/>
    <s v="North IRL B"/>
    <n v="-1"/>
    <m/>
    <m/>
    <n v="580"/>
    <x v="1"/>
    <m/>
    <x v="0"/>
    <n v="132.71029999999999"/>
    <n v="50.657378158379103"/>
    <n v="112.571384922889"/>
    <n v="8.7273986799999995E-2"/>
  </r>
  <r>
    <n v="550000"/>
    <n v="910000"/>
    <n v="920000"/>
    <x v="1"/>
    <x v="1"/>
    <s v="IR8-11"/>
    <s v="62-304.520 (6), F.A.C."/>
    <n v="0.36"/>
    <n v="0.48"/>
    <s v="Town of Indialantic"/>
    <n v="0.17825488044757001"/>
    <n v="3852.5613759350799"/>
    <n v="9.5721902029115498"/>
    <n v="1.4067554033210199"/>
    <n v="1.7062896202414299"/>
    <n v="0.25076101623795999"/>
    <n v="686.73786748425005"/>
    <n v="1200"/>
    <s v="Residential, Medium Density-Two-five dwellingunits per acre"/>
    <n v="1200"/>
    <s v="Town of Indialantic              Brevard County"/>
    <s v="Town of Indialantic"/>
    <m/>
    <m/>
    <m/>
    <n v="0"/>
    <n v="1"/>
    <n v="1.7062896202414299"/>
    <n v="0.25076101623795999"/>
    <n v="686.73786748425005"/>
    <m/>
    <n v="-1"/>
    <n v="-1"/>
    <n v="-1"/>
    <n v="-1"/>
    <n v="0"/>
    <m/>
    <m/>
    <s v="North IRL B"/>
    <n v="-1"/>
    <m/>
    <m/>
    <n v="580"/>
    <x v="1"/>
    <m/>
    <x v="0"/>
    <n v="132.71029999999999"/>
    <n v="128.877414006489"/>
    <n v="721.37190776340901"/>
    <n v="0.55696501819999999"/>
  </r>
  <r>
    <n v="550000"/>
    <n v="910000"/>
    <n v="920000"/>
    <x v="1"/>
    <x v="1"/>
    <s v="IR8-11"/>
    <s v="62-304.520 (6), F.A.C."/>
    <n v="0.36"/>
    <n v="0.48"/>
    <s v="Town of Indialantic"/>
    <n v="3.8173029202000002E-4"/>
    <n v="3852.5613759350799"/>
    <n v="9.5721902029115498"/>
    <n v="1.4067554033210199"/>
    <n v="3.6539949614899998E-3"/>
    <n v="5.3700115091999997E-4"/>
    <n v="1.47063937908764"/>
    <n v="1210"/>
    <s v="Fixed Single Family Units"/>
    <n v="1210"/>
    <s v="Town of Indialantic              Brevard County"/>
    <s v="Town of Indialantic"/>
    <m/>
    <m/>
    <m/>
    <n v="0"/>
    <n v="1"/>
    <n v="3.6539949614899998E-3"/>
    <n v="5.3700115091999997E-4"/>
    <n v="1.4706393790866401"/>
    <m/>
    <n v="-1"/>
    <n v="-1"/>
    <n v="-1"/>
    <n v="-1"/>
    <n v="0"/>
    <m/>
    <m/>
    <s v="North IRL B"/>
    <n v="-1"/>
    <m/>
    <m/>
    <n v="580"/>
    <x v="1"/>
    <m/>
    <x v="0"/>
    <n v="132.71029999999999"/>
    <n v="7.0760261885668001"/>
    <n v="1.54480768391304"/>
    <n v="1.1927327E-3"/>
  </r>
  <r>
    <n v="550000"/>
    <n v="910000"/>
    <n v="920000"/>
    <x v="1"/>
    <x v="1"/>
    <s v="IR8-11"/>
    <s v="62-304.520 (6), F.A.C."/>
    <n v="0.36"/>
    <n v="0.48"/>
    <s v="Town of Indialantic"/>
    <n v="0.21747024586805"/>
    <n v="3852.5613759350799"/>
    <n v="9.5721902029115498"/>
    <n v="1.4067554033210199"/>
    <n v="2.0816665569229298"/>
    <n v="0.30592744343643002"/>
    <n v="837.81746964636397"/>
    <n v="1210"/>
    <s v="Fixed Single Family Units"/>
    <n v="1210"/>
    <s v="Town of Indialantic              Brevard County"/>
    <s v="Town of Indialantic"/>
    <m/>
    <m/>
    <m/>
    <n v="0"/>
    <n v="1"/>
    <n v="2.0816665569229298"/>
    <n v="0.30592744343643002"/>
    <n v="837.81746964636397"/>
    <m/>
    <n v="-1"/>
    <n v="-1"/>
    <n v="-1"/>
    <n v="-1"/>
    <n v="0"/>
    <m/>
    <m/>
    <s v="North IRL B"/>
    <n v="-1"/>
    <m/>
    <m/>
    <n v="580"/>
    <x v="1"/>
    <m/>
    <x v="0"/>
    <n v="132.71029999999999"/>
    <n v="118.88532010788801"/>
    <n v="880.07086117203505"/>
    <n v="0.6794951092"/>
  </r>
  <r>
    <n v="550000"/>
    <n v="910000"/>
    <n v="920000"/>
    <x v="1"/>
    <x v="1"/>
    <s v="IR8-11"/>
    <s v="62-304.520 (6), F.A.C."/>
    <n v="0.36"/>
    <n v="0.48"/>
    <s v="Town of Indialantic"/>
    <n v="1.2251286222000001E-4"/>
    <n v="3852.5613759350799"/>
    <n v="9.5721902029115498"/>
    <n v="1.4067554033210199"/>
    <n v="1.17271641947E-3"/>
    <n v="1.7234563090000001E-4"/>
    <n v="0.47198832104402"/>
    <n v="1210"/>
    <s v="Fixed Single Family Units"/>
    <n v="1210"/>
    <s v="Town of Indialantic              Brevard County"/>
    <s v="Town of Indialantic"/>
    <m/>
    <m/>
    <m/>
    <n v="0"/>
    <n v="1"/>
    <n v="1.17271641947E-3"/>
    <n v="1.7234563090000001E-4"/>
    <n v="0.47198832104564997"/>
    <m/>
    <n v="-1"/>
    <n v="-1"/>
    <n v="-1"/>
    <n v="-1"/>
    <n v="0"/>
    <m/>
    <m/>
    <s v="North IRL B"/>
    <n v="-1"/>
    <m/>
    <m/>
    <n v="580"/>
    <x v="1"/>
    <m/>
    <x v="0"/>
    <n v="132.71029999999999"/>
    <n v="4.0030182225223703"/>
    <n v="0.49579196330330999"/>
    <n v="3.8279669999999999E-4"/>
  </r>
  <r>
    <n v="550000"/>
    <n v="910000"/>
    <n v="920000"/>
    <x v="1"/>
    <x v="1"/>
    <s v="IR8-11"/>
    <s v="62-304.520 (6), F.A.C."/>
    <n v="0.36"/>
    <n v="0.48"/>
    <s v="Town of Indialantic"/>
    <n v="2.128948719E-3"/>
    <n v="3852.5613759350799"/>
    <n v="9.5721902029115498"/>
    <n v="1.4067554033210199"/>
    <n v="2.0378702070530001E-2"/>
    <n v="2.9949101138399999E-3"/>
    <n v="8.2019056061735895"/>
    <n v="1210"/>
    <s v="Fixed Single Family Units"/>
    <n v="1210"/>
    <s v="Town of Indialantic              Brevard County"/>
    <s v="Town of Indialantic"/>
    <m/>
    <m/>
    <m/>
    <n v="0"/>
    <n v="1"/>
    <n v="2.0378702070530001E-2"/>
    <n v="2.9949101138399999E-3"/>
    <n v="8.2019056061717706"/>
    <m/>
    <n v="-1"/>
    <n v="-1"/>
    <n v="-1"/>
    <n v="-1"/>
    <n v="0"/>
    <m/>
    <m/>
    <s v="North IRL B"/>
    <n v="-1"/>
    <m/>
    <m/>
    <n v="580"/>
    <x v="1"/>
    <m/>
    <x v="0"/>
    <n v="132.71029999999999"/>
    <n v="17.4091698887874"/>
    <n v="8.6155497964516101"/>
    <n v="6.6519915999999997E-3"/>
  </r>
  <r>
    <n v="550000"/>
    <n v="910000"/>
    <n v="920000"/>
    <x v="1"/>
    <x v="1"/>
    <s v="IR8-11"/>
    <s v="62-304.520 (6), F.A.C."/>
    <n v="0.36"/>
    <n v="0.48"/>
    <s v="Town of Indialantic"/>
    <n v="2.083229913486E-2"/>
    <n v="3852.5613759350799"/>
    <n v="9.5721902029115498"/>
    <n v="1.4067554033210199"/>
    <n v="0.1994107296829"/>
    <n v="2.9305949371569998E-2"/>
    <n v="80.2577110189184"/>
    <n v="1210"/>
    <s v="Fixed Single Family Units"/>
    <n v="1210"/>
    <s v="Town of Indialantic              Brevard County"/>
    <s v="Town of Indialantic"/>
    <m/>
    <m/>
    <m/>
    <n v="0"/>
    <n v="1"/>
    <n v="0.1994107296829"/>
    <n v="2.9305949371569998E-2"/>
    <n v="80.257711018917604"/>
    <m/>
    <n v="-1"/>
    <n v="-1"/>
    <n v="-1"/>
    <n v="-1"/>
    <n v="0"/>
    <m/>
    <m/>
    <s v="North IRL B"/>
    <n v="-1"/>
    <m/>
    <m/>
    <n v="580"/>
    <x v="1"/>
    <m/>
    <x v="0"/>
    <n v="132.71029999999999"/>
    <n v="47.847635252200803"/>
    <n v="84.305323547297704"/>
    <n v="6.5091412000000001E-2"/>
  </r>
  <r>
    <n v="550000"/>
    <n v="910000"/>
    <n v="920000"/>
    <x v="1"/>
    <x v="1"/>
    <s v="IR8-11"/>
    <s v="62-304.520 (6), F.A.C."/>
    <n v="0.36"/>
    <n v="0.48"/>
    <s v="Town of Indialantic"/>
    <n v="0.19857283629813999"/>
    <n v="3852.5613759350799"/>
    <n v="9.5721902029115498"/>
    <n v="1.4067554033210199"/>
    <n v="1.9007769581774401"/>
    <n v="0.27934341041519001"/>
    <n v="765.01403943210596"/>
    <n v="1210"/>
    <s v="Fixed Single Family Units"/>
    <n v="1210"/>
    <s v="Town of Indialantic              Brevard County"/>
    <s v="Town of Indialantic"/>
    <m/>
    <m/>
    <m/>
    <n v="0"/>
    <n v="1"/>
    <n v="1.9007769581774401"/>
    <n v="0.27934341041519001"/>
    <n v="765.01403943210596"/>
    <m/>
    <n v="-1"/>
    <n v="-1"/>
    <n v="-1"/>
    <n v="-1"/>
    <n v="0"/>
    <m/>
    <m/>
    <s v="North IRL B"/>
    <n v="-1"/>
    <m/>
    <m/>
    <n v="580"/>
    <x v="1"/>
    <m/>
    <x v="0"/>
    <n v="132.71029999999999"/>
    <n v="120.073066973015"/>
    <n v="803.59575788732502"/>
    <n v="0.62044934259999995"/>
  </r>
  <r>
    <n v="550000"/>
    <n v="920000"/>
    <n v="920000"/>
    <x v="1"/>
    <x v="1"/>
    <s v="IR8-11"/>
    <s v="62-304.520 (6), F.A.C."/>
    <n v="0.36"/>
    <n v="0.48"/>
    <s v="Town of Indialantic"/>
    <n v="0.19939372328621999"/>
    <n v="3878.5767093167101"/>
    <n v="10.5926001232778"/>
    <n v="1.88211018465657"/>
    <n v="2.11209797786251"/>
    <n v="0.37528095735360001"/>
    <n v="773.36385112190203"/>
    <n v="1200"/>
    <s v="Residential, Medium Density-Two-five dwellingunits per acre"/>
    <n v="1200"/>
    <s v="Town of Indialantic              Brevard County"/>
    <s v="Town of Indialantic"/>
    <m/>
    <m/>
    <m/>
    <n v="0"/>
    <n v="1"/>
    <n v="2.11209797786251"/>
    <n v="0.37528095735360001"/>
    <n v="773.36385112190203"/>
    <m/>
    <n v="-1"/>
    <n v="-1"/>
    <n v="-1"/>
    <n v="-1"/>
    <n v="0"/>
    <m/>
    <m/>
    <s v="North IRL B"/>
    <n v="-1"/>
    <m/>
    <m/>
    <n v="580"/>
    <x v="1"/>
    <m/>
    <x v="0"/>
    <n v="132.71029999999999"/>
    <n v="193.54994030456601"/>
    <n v="806.91776966711404"/>
    <n v="0.62722129039999996"/>
  </r>
  <r>
    <n v="550000"/>
    <n v="920000"/>
    <n v="920000"/>
    <x v="1"/>
    <x v="1"/>
    <s v="IR8-11"/>
    <s v="62-304.520 (6), F.A.C."/>
    <n v="0.36"/>
    <n v="0.48"/>
    <s v="Town of Indialantic"/>
    <n v="2.02035293915E-2"/>
    <n v="3878.5767093167101"/>
    <n v="10.5926001232778"/>
    <n v="1.88211018465657"/>
    <n v="0.21400790792308999"/>
    <n v="3.8025268433750002E-2"/>
    <n v="78.360938543883094"/>
    <n v="1210"/>
    <s v="Fixed Single Family Units"/>
    <n v="1210"/>
    <s v="Town of Indialantic              Brevard County"/>
    <s v="Town of Indialantic"/>
    <m/>
    <m/>
    <m/>
    <n v="0"/>
    <n v="1"/>
    <n v="0.21400790792308999"/>
    <n v="3.8025268433750002E-2"/>
    <n v="78.360938543881602"/>
    <m/>
    <n v="-1"/>
    <n v="-1"/>
    <n v="-1"/>
    <n v="-1"/>
    <n v="0"/>
    <m/>
    <m/>
    <s v="North IRL B"/>
    <n v="-1"/>
    <m/>
    <m/>
    <n v="580"/>
    <x v="1"/>
    <m/>
    <x v="0"/>
    <n v="132.71029999999999"/>
    <n v="50.9852346550257"/>
    <n v="81.7607826731535"/>
    <n v="6.3553072599999996E-2"/>
  </r>
  <r>
    <n v="550000"/>
    <n v="920000"/>
    <n v="920000"/>
    <x v="1"/>
    <x v="1"/>
    <s v="IR8-11"/>
    <s v="62-304.520 (6), F.A.C."/>
    <n v="0.36"/>
    <n v="0.48"/>
    <s v="Town of Indialantic"/>
    <n v="0.39504563050559"/>
    <n v="3878.5767093167101"/>
    <n v="10.5926001232778"/>
    <n v="1.88211018465657"/>
    <n v="4.18456039439398"/>
    <n v="0.74351940457865995"/>
    <n v="1532.2147815963499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4.18456039439398"/>
    <n v="0.74351940457865995"/>
    <n v="1532.2147815963499"/>
    <m/>
    <n v="-1"/>
    <n v="-1"/>
    <n v="-1"/>
    <n v="-1"/>
    <n v="0"/>
    <m/>
    <m/>
    <s v="North IRL B"/>
    <n v="-1"/>
    <m/>
    <m/>
    <n v="580"/>
    <x v="1"/>
    <m/>
    <x v="0"/>
    <n v="132.71029999999999"/>
    <n v="156.31777498404699"/>
    <n v="1598.6929469526301"/>
    <n v="1.2426721667"/>
  </r>
  <r>
    <n v="550000"/>
    <n v="920000"/>
    <n v="920000"/>
    <x v="1"/>
    <x v="1"/>
    <s v="IR8-11"/>
    <s v="62-304.520 (6), F.A.C."/>
    <n v="0.36"/>
    <n v="0.48"/>
    <s v="Town of Indialantic"/>
    <n v="3.0122677019999999E-5"/>
    <n v="3878.5767093167101"/>
    <n v="10.5926001232778"/>
    <n v="1.88211018465657"/>
    <n v="3.1907747235999999E-4"/>
    <n v="5.6694197210000002E-5"/>
    <n v="0.11683311353143"/>
    <n v="1210"/>
    <s v="Fixed Single Family Units"/>
    <n v="1210"/>
    <s v="Town of Indialantic              Brevard County"/>
    <s v="Town of Indialantic"/>
    <m/>
    <m/>
    <m/>
    <n v="0"/>
    <n v="1"/>
    <n v="3.1907747235999999E-4"/>
    <n v="5.6694197210000002E-5"/>
    <n v="0.11683311353156001"/>
    <m/>
    <n v="-1"/>
    <n v="-1"/>
    <n v="-1"/>
    <n v="-1"/>
    <n v="0"/>
    <m/>
    <m/>
    <s v="North IRL B"/>
    <n v="-1"/>
    <m/>
    <m/>
    <n v="580"/>
    <x v="1"/>
    <m/>
    <x v="0"/>
    <n v="132.71029999999999"/>
    <n v="1.9976793715913499"/>
    <n v="0.12190214897864"/>
    <n v="9.4755199999999997E-5"/>
  </r>
  <r>
    <n v="550000"/>
    <n v="920000"/>
    <n v="920000"/>
    <x v="1"/>
    <x v="1"/>
    <s v="IR8-11"/>
    <s v="62-304.520 (6), F.A.C."/>
    <n v="0.36"/>
    <n v="0.48"/>
    <s v="Town of Indialantic"/>
    <n v="2.5798601469999999E-5"/>
    <n v="3878.5767093167101"/>
    <n v="10.5926001232778"/>
    <n v="1.88211018465657"/>
    <n v="2.7327426914999998E-4"/>
    <n v="4.8555810579999997E-5"/>
    <n v="0.10006185481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2.7327426914999998E-4"/>
    <n v="4.8555810579999997E-5"/>
    <n v="0.10006185481132999"/>
    <m/>
    <n v="-1"/>
    <n v="-1"/>
    <n v="-1"/>
    <n v="-1"/>
    <n v="0"/>
    <m/>
    <m/>
    <s v="North IRL B"/>
    <n v="-1"/>
    <m/>
    <m/>
    <n v="580"/>
    <x v="1"/>
    <m/>
    <x v="0"/>
    <n v="132.71029999999999"/>
    <n v="1.31571779664644"/>
    <n v="0.10440323606538"/>
    <n v="8.1153200000000001E-5"/>
  </r>
  <r>
    <n v="550000"/>
    <n v="920000"/>
    <n v="920000"/>
    <x v="1"/>
    <x v="1"/>
    <s v="IR8-11"/>
    <s v="62-304.520 (6), F.A.C."/>
    <n v="0.36"/>
    <n v="0.48"/>
    <s v="Town of Indialantic"/>
    <n v="3.06464925211E-3"/>
    <n v="3878.5767093167101"/>
    <n v="10.5926001232778"/>
    <n v="1.88211018465657"/>
    <n v="3.2462604045720003E-2"/>
    <n v="5.7680075698000001E-3"/>
    <n v="11.886477211466399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3.2462604045720003E-2"/>
    <n v="5.7680075698000001E-3"/>
    <n v="11.886477211467099"/>
    <m/>
    <n v="-1"/>
    <n v="-1"/>
    <n v="-1"/>
    <n v="-1"/>
    <n v="0"/>
    <m/>
    <m/>
    <s v="North IRL B"/>
    <n v="-1"/>
    <m/>
    <m/>
    <n v="580"/>
    <x v="1"/>
    <m/>
    <x v="0"/>
    <n v="132.71029999999999"/>
    <n v="20.084359982717299"/>
    <n v="12.402195508313399"/>
    <n v="9.6402897000000005E-3"/>
  </r>
  <r>
    <n v="550000"/>
    <n v="920000"/>
    <n v="920000"/>
    <x v="1"/>
    <x v="1"/>
    <s v="IR8-11"/>
    <s v="62-304.520 (6), F.A.C."/>
    <n v="0.36"/>
    <n v="0.48"/>
    <s v="Town of Indialantic"/>
    <n v="0.22242819978045"/>
    <n v="3850.5067674417901"/>
    <n v="9.5673754974343002"/>
    <n v="1.40605771460804"/>
    <n v="2.12805410851798"/>
    <n v="0.31274688624768998"/>
    <n v="856.46128852455297"/>
    <n v="1200"/>
    <s v="Residential, Medium Density-Two-five dwellingunits per acre"/>
    <n v="1200"/>
    <s v="Town of Indialantic              Brevard County"/>
    <s v="Town of Indialantic"/>
    <m/>
    <m/>
    <m/>
    <n v="0"/>
    <n v="1"/>
    <n v="2.12805410851798"/>
    <n v="0.31274688624768998"/>
    <n v="856.46128852455297"/>
    <m/>
    <n v="-1"/>
    <n v="-1"/>
    <n v="-1"/>
    <n v="-1"/>
    <n v="0"/>
    <m/>
    <m/>
    <s v="North IRL B"/>
    <n v="-1"/>
    <m/>
    <m/>
    <n v="580"/>
    <x v="1"/>
    <m/>
    <x v="0"/>
    <n v="132.71029999999999"/>
    <n v="181.34479957671101"/>
    <n v="900.13498880442205"/>
    <n v="0.69461580580000004"/>
  </r>
  <r>
    <n v="550000"/>
    <n v="920000"/>
    <n v="920000"/>
    <x v="1"/>
    <x v="1"/>
    <s v="IR8-11"/>
    <s v="62-304.520 (6), F.A.C."/>
    <n v="0.36"/>
    <n v="0.48"/>
    <s v="Town of Indialantic"/>
    <n v="3.6432517468069997E-2"/>
    <n v="3850.5067674417901"/>
    <n v="9.5673754974343002"/>
    <n v="1.40605771460804"/>
    <n v="0.34856357493394002"/>
    <n v="5.1226222248579999E-2"/>
    <n v="140.28365506577899"/>
    <n v="1210"/>
    <s v="Fixed Single Family Units"/>
    <n v="1210"/>
    <s v="Town of Indialantic              Brevard County"/>
    <s v="Town of Indialantic"/>
    <m/>
    <m/>
    <m/>
    <n v="0"/>
    <n v="1"/>
    <n v="0.34856357493394002"/>
    <n v="5.1226222248579999E-2"/>
    <n v="140.28365506577899"/>
    <m/>
    <n v="-1"/>
    <n v="-1"/>
    <n v="-1"/>
    <n v="-1"/>
    <n v="0"/>
    <m/>
    <m/>
    <s v="North IRL B"/>
    <n v="-1"/>
    <m/>
    <m/>
    <n v="580"/>
    <x v="1"/>
    <m/>
    <x v="0"/>
    <n v="132.71029999999999"/>
    <n v="68.239511370722596"/>
    <n v="147.43716729989401"/>
    <n v="0.1137742539"/>
  </r>
  <r>
    <n v="550000"/>
    <n v="920000"/>
    <n v="920000"/>
    <x v="1"/>
    <x v="1"/>
    <s v="IR8-11"/>
    <s v="62-304.520 (6), F.A.C."/>
    <n v="0.36"/>
    <n v="0.48"/>
    <s v="Town of Indialantic"/>
    <n v="0.22769140621173001"/>
    <n v="3850.5067674417901"/>
    <n v="9.5673754974343002"/>
    <n v="1.40605771460804"/>
    <n v="2.17840918076649"/>
    <n v="0.32014725825396001"/>
    <n v="876.72730050661698"/>
    <n v="1210"/>
    <s v="Fixed Single Family Units"/>
    <n v="1210"/>
    <s v="Town of Indialantic              Brevard County"/>
    <s v="Town of Indialantic"/>
    <m/>
    <m/>
    <m/>
    <n v="0"/>
    <n v="1"/>
    <n v="2.17840918076649"/>
    <n v="0.32014725825396001"/>
    <n v="876.72730050661698"/>
    <m/>
    <n v="-1"/>
    <n v="-1"/>
    <n v="-1"/>
    <n v="-1"/>
    <n v="0"/>
    <m/>
    <m/>
    <s v="North IRL B"/>
    <n v="-1"/>
    <m/>
    <m/>
    <n v="580"/>
    <x v="1"/>
    <m/>
    <x v="0"/>
    <n v="132.71029999999999"/>
    <n v="121.14941399746"/>
    <n v="921.43442955323997"/>
    <n v="0.71105214959999996"/>
  </r>
  <r>
    <n v="550000"/>
    <n v="920000"/>
    <n v="920000"/>
    <x v="1"/>
    <x v="1"/>
    <s v="IR8-11"/>
    <s v="62-304.520 (6), F.A.C."/>
    <n v="0.36"/>
    <n v="0.48"/>
    <s v="Town of Indialantic"/>
    <n v="5.3807834370000002E-6"/>
    <n v="3850.5067674417901"/>
    <n v="9.5673754974343002"/>
    <n v="1.40605771460804"/>
    <n v="5.1479975609999999E-5"/>
    <n v="7.5656920622290001E-6"/>
    <n v="2.07187430383E-2"/>
    <n v="1210"/>
    <s v="Fixed Single Family Units"/>
    <n v="1210"/>
    <s v="Town of Indialantic              Brevard County"/>
    <s v="Town of Indialantic"/>
    <m/>
    <m/>
    <m/>
    <n v="0"/>
    <n v="1"/>
    <n v="5.1479975609999999E-5"/>
    <n v="7.5656920622290001E-6"/>
    <n v="2.071874303827E-2"/>
    <m/>
    <n v="-1"/>
    <n v="-1"/>
    <n v="-1"/>
    <n v="-1"/>
    <n v="0"/>
    <m/>
    <m/>
    <s v="North IRL B"/>
    <n v="-1"/>
    <m/>
    <m/>
    <n v="580"/>
    <x v="1"/>
    <m/>
    <x v="0"/>
    <n v="132.71029999999999"/>
    <n v="0.83317766389464998"/>
    <n v="2.1775258009530001E-2"/>
    <n v="1.6803499999999999E-5"/>
  </r>
  <r>
    <n v="550000"/>
    <n v="920000"/>
    <n v="920000"/>
    <x v="1"/>
    <x v="1"/>
    <s v="IR8-11"/>
    <s v="62-304.520 (6), F.A.C."/>
    <n v="0.36"/>
    <n v="0.48"/>
    <s v="Town of Indialantic"/>
    <n v="0.12008047770676"/>
    <n v="3850.5067674417901"/>
    <n v="9.5673754974343002"/>
    <n v="1.40605771460804"/>
    <n v="1.1488550201318699"/>
    <n v="0.16884008205341"/>
    <n v="462.37069204752697"/>
    <n v="1210"/>
    <s v="Fixed Single Family Units"/>
    <n v="1210"/>
    <s v="Town of Indialantic              Brevard County"/>
    <s v="Town of Indialantic"/>
    <m/>
    <m/>
    <m/>
    <n v="0"/>
    <n v="1"/>
    <n v="1.1488550201318699"/>
    <n v="0.16884008205341"/>
    <n v="462.37069204752697"/>
    <m/>
    <n v="-1"/>
    <n v="-1"/>
    <n v="-1"/>
    <n v="-1"/>
    <n v="0"/>
    <m/>
    <m/>
    <s v="North IRL B"/>
    <n v="-1"/>
    <m/>
    <m/>
    <n v="580"/>
    <x v="1"/>
    <m/>
    <x v="0"/>
    <n v="132.71029999999999"/>
    <n v="91.444715597642599"/>
    <n v="485.948452412466"/>
    <n v="0.37499650610000002"/>
  </r>
  <r>
    <n v="550000"/>
    <n v="920000"/>
    <n v="920000"/>
    <x v="1"/>
    <x v="1"/>
    <s v="IR8-11"/>
    <s v="62-304.520 (6), F.A.C."/>
    <n v="0.36"/>
    <n v="0.48"/>
    <s v="Town of Indialantic"/>
    <n v="7.1980297217400001E-3"/>
    <n v="3850.5067674417901"/>
    <n v="9.5673754974343002"/>
    <n v="1.40605771460804"/>
    <n v="6.8866253189650006E-2"/>
    <n v="1.012084522024E-2"/>
    <n v="27.7160621558378"/>
    <n v="1210"/>
    <s v="Fixed Single Family Units"/>
    <n v="1210"/>
    <s v="Town of Indialantic              Brevard County"/>
    <s v="Town of Indialantic"/>
    <m/>
    <m/>
    <m/>
    <n v="0"/>
    <n v="1"/>
    <n v="6.8866253189650006E-2"/>
    <n v="1.012084522024E-2"/>
    <n v="27.7160621558365"/>
    <m/>
    <n v="-1"/>
    <n v="-1"/>
    <n v="-1"/>
    <n v="-1"/>
    <n v="0"/>
    <m/>
    <m/>
    <s v="North IRL B"/>
    <n v="-1"/>
    <m/>
    <m/>
    <n v="580"/>
    <x v="1"/>
    <m/>
    <x v="0"/>
    <n v="132.71029999999999"/>
    <n v="22.302814117860599"/>
    <n v="29.1293928080805"/>
    <n v="2.2478558100000001E-2"/>
  </r>
  <r>
    <n v="550000"/>
    <n v="920000"/>
    <n v="920000"/>
    <x v="1"/>
    <x v="1"/>
    <s v="IR8-11"/>
    <s v="62-304.520 (6), F.A.C."/>
    <n v="0.36"/>
    <n v="0.48"/>
    <s v="Town of Indialantic"/>
    <n v="3.92744215679E-3"/>
    <n v="3850.5067674417901"/>
    <n v="9.5673754974343002"/>
    <n v="1.40605771460804"/>
    <n v="3.7575313858459997E-2"/>
    <n v="5.5222103432299996E-3"/>
    <n v="15.1226426034561"/>
    <n v="1210"/>
    <s v="Fixed Single Family Units"/>
    <n v="1210"/>
    <s v="Town of Indialantic              Brevard County"/>
    <s v="Town of Indialantic"/>
    <m/>
    <m/>
    <m/>
    <n v="0"/>
    <n v="1"/>
    <n v="3.7575313858459997E-2"/>
    <n v="5.5222103432299996E-3"/>
    <n v="15.1226426034579"/>
    <m/>
    <n v="-1"/>
    <n v="-1"/>
    <n v="-1"/>
    <n v="-1"/>
    <n v="0"/>
    <m/>
    <m/>
    <s v="North IRL B"/>
    <n v="-1"/>
    <m/>
    <m/>
    <n v="580"/>
    <x v="1"/>
    <m/>
    <x v="0"/>
    <n v="132.71029999999999"/>
    <n v="22.725294147559001"/>
    <n v="15.893794515812001"/>
    <n v="1.2264917E-2"/>
  </r>
  <r>
    <n v="550000"/>
    <n v="920000"/>
    <n v="920000"/>
    <x v="1"/>
    <x v="1"/>
    <s v="IR8-11"/>
    <s v="62-304.520 (6), F.A.C."/>
    <n v="0.36"/>
    <n v="0.48"/>
    <s v="Town of Indialantic"/>
    <n v="0.1543763075788"/>
    <n v="3887.7417695365102"/>
    <n v="9.5607344176064899"/>
    <n v="1.30049449400037"/>
    <n v="1.4759508771316401"/>
    <n v="0.20076553801033001"/>
    <n v="600.17521920091599"/>
    <n v="1400"/>
    <s v="Commercial and Services"/>
    <n v="1400"/>
    <s v="Town of Indialantic              Brevard County"/>
    <s v="Town of Indialantic"/>
    <m/>
    <m/>
    <m/>
    <n v="0"/>
    <n v="1"/>
    <n v="1.4759508771316401"/>
    <n v="0.20076553801033001"/>
    <n v="600.17521920091599"/>
    <m/>
    <n v="-1"/>
    <n v="-1"/>
    <n v="-1"/>
    <n v="-1"/>
    <n v="0"/>
    <m/>
    <m/>
    <s v="North IRL B"/>
    <n v="-1"/>
    <m/>
    <m/>
    <n v="580"/>
    <x v="1"/>
    <m/>
    <x v="0"/>
    <n v="132.71029999999999"/>
    <n v="130.992934551844"/>
    <n v="624.73875179166396"/>
    <n v="0.48676011289999999"/>
  </r>
  <r>
    <n v="550000"/>
    <n v="920000"/>
    <n v="920000"/>
    <x v="1"/>
    <x v="1"/>
    <s v="IR8-11"/>
    <s v="62-304.520 (6), F.A.C."/>
    <n v="0.36"/>
    <n v="0.48"/>
    <s v="Town of Indialantic"/>
    <n v="0.15603089581564999"/>
    <n v="3887.7417695365102"/>
    <n v="9.5607344176064899"/>
    <n v="1.30049449400037"/>
    <n v="1.49176995583469"/>
    <n v="0.20291732090219999"/>
    <n v="606.60783100071706"/>
    <n v="1200"/>
    <s v="Residential, Medium Density-Two-five dwellingunits per acre"/>
    <n v="1200"/>
    <s v="Town of Indialantic              Brevard County"/>
    <s v="Town of Indialantic"/>
    <m/>
    <m/>
    <m/>
    <n v="0"/>
    <n v="1"/>
    <n v="1.49176995583469"/>
    <n v="0.20291732090219999"/>
    <n v="606.60783100071706"/>
    <m/>
    <n v="-1"/>
    <n v="-1"/>
    <n v="-1"/>
    <n v="-1"/>
    <n v="0"/>
    <m/>
    <m/>
    <s v="North IRL B"/>
    <n v="-1"/>
    <m/>
    <m/>
    <n v="580"/>
    <x v="1"/>
    <m/>
    <x v="0"/>
    <n v="132.71029999999999"/>
    <n v="141.69548042940701"/>
    <n v="631.43463282440302"/>
    <n v="0.49197715409999998"/>
  </r>
  <r>
    <n v="550000"/>
    <n v="920000"/>
    <n v="920000"/>
    <x v="1"/>
    <x v="1"/>
    <s v="IR8-11"/>
    <s v="62-304.520 (6), F.A.C."/>
    <n v="0.36"/>
    <n v="0.48"/>
    <s v="Town of Indialantic"/>
    <n v="0.19856084282919001"/>
    <n v="3887.7417695365102"/>
    <n v="9.5607344176064899"/>
    <n v="1.30049449400037"/>
    <n v="1.89838748402602"/>
    <n v="0.25822728282343999"/>
    <n v="771.95328246143197"/>
    <n v="1750"/>
    <s v="Governmental"/>
    <n v="1750"/>
    <s v="Town of Indialantic              Brevard County"/>
    <s v="Town of Indialantic"/>
    <m/>
    <m/>
    <m/>
    <n v="0"/>
    <n v="1"/>
    <n v="1.89838748402602"/>
    <n v="0.25822728282343999"/>
    <n v="771.95328246143197"/>
    <m/>
    <n v="-1"/>
    <n v="-1"/>
    <n v="-1"/>
    <n v="-1"/>
    <n v="0"/>
    <m/>
    <m/>
    <s v="North IRL B"/>
    <n v="-1"/>
    <m/>
    <m/>
    <n v="580"/>
    <x v="1"/>
    <m/>
    <x v="0"/>
    <n v="132.71029999999999"/>
    <n v="116.293214357114"/>
    <n v="803.54722204048096"/>
    <n v="0.62607727690000003"/>
  </r>
  <r>
    <n v="550000"/>
    <n v="920000"/>
    <n v="920000"/>
    <x v="1"/>
    <x v="1"/>
    <s v="IR8-11"/>
    <s v="62-304.520 (6), F.A.C."/>
    <n v="0.36"/>
    <n v="0.48"/>
    <s v="Town of Indialantic"/>
    <n v="2.5757670626100002E-2"/>
    <n v="3887.7417695365102"/>
    <n v="9.5607344176064899"/>
    <n v="1.30049449400037"/>
    <n v="0.24626224807234001"/>
    <n v="3.3497708827519998E-2"/>
    <n v="100.13917197906"/>
    <n v="1410"/>
    <s v="Retail Sales and Services"/>
    <n v="1410"/>
    <s v="Town of Indialantic              Brevard County"/>
    <s v="Town of Indialantic"/>
    <m/>
    <m/>
    <m/>
    <n v="0"/>
    <n v="1"/>
    <n v="0.24626224807234001"/>
    <n v="3.3497708827519998E-2"/>
    <n v="100.139171979061"/>
    <m/>
    <n v="-1"/>
    <n v="-1"/>
    <n v="-1"/>
    <n v="-1"/>
    <n v="0"/>
    <m/>
    <m/>
    <s v="North IRL B"/>
    <n v="-1"/>
    <m/>
    <m/>
    <n v="580"/>
    <x v="1"/>
    <m/>
    <x v="0"/>
    <n v="132.71029999999999"/>
    <n v="48.903336496728301"/>
    <n v="104.237594799305"/>
    <n v="8.1215873499999994E-2"/>
  </r>
  <r>
    <n v="550000"/>
    <n v="920000"/>
    <n v="920000"/>
    <x v="1"/>
    <x v="1"/>
    <s v="IR8-11"/>
    <s v="62-304.520 (6), F.A.C."/>
    <n v="0.36"/>
    <n v="0.48"/>
    <s v="Town of Indialantic"/>
    <n v="6.9907673415189997E-2"/>
    <n v="3887.7417695365102"/>
    <n v="9.5607344176064899"/>
    <n v="1.30049449400037"/>
    <n v="0.66836869927539999"/>
    <n v="9.0914544364829999E-2"/>
    <n v="271.782981947351"/>
    <n v="1430"/>
    <s v="Professional Services"/>
    <n v="1430"/>
    <s v="Town of Indialantic              Brevard County"/>
    <s v="Town of Indialantic"/>
    <m/>
    <m/>
    <m/>
    <n v="0"/>
    <n v="1"/>
    <n v="0.66836869927539999"/>
    <n v="9.0914544364829999E-2"/>
    <n v="271.78298194735299"/>
    <m/>
    <n v="-1"/>
    <n v="-1"/>
    <n v="-1"/>
    <n v="-1"/>
    <n v="0"/>
    <m/>
    <m/>
    <s v="North IRL B"/>
    <n v="-1"/>
    <m/>
    <m/>
    <n v="580"/>
    <x v="1"/>
    <m/>
    <x v="0"/>
    <n v="132.71029999999999"/>
    <n v="68.321630532416094"/>
    <n v="282.90631713530502"/>
    <n v="0.22042415409999999"/>
  </r>
  <r>
    <n v="550000"/>
    <n v="920000"/>
    <n v="920000"/>
    <x v="1"/>
    <x v="1"/>
    <s v="IR8-11"/>
    <s v="62-304.520 (6), F.A.C."/>
    <n v="0.36"/>
    <n v="0.48"/>
    <s v="Town of Indialantic"/>
    <n v="1.313012695003E-2"/>
    <n v="3887.7417695365102"/>
    <n v="9.5607344176064899"/>
    <n v="1.30049449400037"/>
    <n v="0.12553365663871999"/>
    <n v="1.7075657804039999E-2"/>
    <n v="51.046542982960297"/>
    <n v="1750"/>
    <s v="Governmental"/>
    <n v="1750"/>
    <s v="Town of Indialantic              Brevard County"/>
    <s v="Town of Indialantic"/>
    <m/>
    <m/>
    <m/>
    <n v="0"/>
    <n v="1"/>
    <n v="0.12553365663871999"/>
    <n v="1.7075657804039999E-2"/>
    <n v="51.046542982959899"/>
    <m/>
    <n v="-1"/>
    <n v="-1"/>
    <n v="-1"/>
    <n v="-1"/>
    <n v="0"/>
    <m/>
    <m/>
    <s v="North IRL B"/>
    <n v="-1"/>
    <m/>
    <m/>
    <n v="580"/>
    <x v="1"/>
    <m/>
    <x v="0"/>
    <n v="132.71029999999999"/>
    <n v="35.070821456644502"/>
    <n v="53.135738574668103"/>
    <n v="4.1400278200000001E-2"/>
  </r>
  <r>
    <n v="550000"/>
    <n v="920000"/>
    <n v="920000"/>
    <x v="1"/>
    <x v="1"/>
    <s v="IR8-11"/>
    <s v="62-304.520 (6), F.A.C."/>
    <n v="0.36"/>
    <n v="0.48"/>
    <s v="Town of Indialantic"/>
    <n v="0.39439949270919"/>
    <n v="3847.8714452516401"/>
    <n v="9.5752729355517801"/>
    <n v="1.4120066440340999"/>
    <n v="3.7764827883336598"/>
    <n v="0.55689470410904995"/>
    <n v="1517.5985460174199"/>
    <n v="1200"/>
    <s v="Residential, Medium Density-Two-five dwellingunits per acre"/>
    <n v="1200"/>
    <s v="Town of Indialantic              Brevard County"/>
    <s v="Town of Indialantic"/>
    <m/>
    <m/>
    <m/>
    <n v="0"/>
    <n v="1"/>
    <n v="3.7764827883336598"/>
    <n v="0.55689470410904995"/>
    <n v="1517.5985460174199"/>
    <m/>
    <n v="-1"/>
    <n v="-1"/>
    <n v="-1"/>
    <n v="-1"/>
    <n v="0"/>
    <m/>
    <m/>
    <s v="North IRL B"/>
    <n v="-1"/>
    <m/>
    <m/>
    <n v="580"/>
    <x v="1"/>
    <m/>
    <x v="0"/>
    <n v="132.71029999999999"/>
    <n v="211.803928213897"/>
    <n v="1596.0781200614899"/>
    <n v="1.2308179611000001"/>
  </r>
  <r>
    <n v="550000"/>
    <n v="920000"/>
    <n v="920000"/>
    <x v="1"/>
    <x v="1"/>
    <s v="IR8-11"/>
    <s v="62-304.520 (6), F.A.C."/>
    <n v="0.36"/>
    <n v="0.48"/>
    <s v="Town of Indialantic"/>
    <n v="3.09134289999E-3"/>
    <n v="3847.8714452516401"/>
    <n v="9.5752729355517801"/>
    <n v="1.4120066440340999"/>
    <n v="2.960045200483E-2"/>
    <n v="4.3649967137799998E-3"/>
    <n v="11.895090072372099"/>
    <n v="1210"/>
    <s v="Fixed Single Family Units"/>
    <n v="1210"/>
    <s v="Town of Indialantic              Brevard County"/>
    <s v="Town of Indialantic"/>
    <m/>
    <m/>
    <m/>
    <n v="0"/>
    <n v="1"/>
    <n v="2.960045200483E-2"/>
    <n v="4.3649967137799998E-3"/>
    <n v="11.895090072372"/>
    <m/>
    <n v="-1"/>
    <n v="-1"/>
    <n v="-1"/>
    <n v="-1"/>
    <n v="0"/>
    <m/>
    <m/>
    <s v="North IRL B"/>
    <n v="-1"/>
    <m/>
    <m/>
    <n v="580"/>
    <x v="1"/>
    <m/>
    <x v="0"/>
    <n v="132.71029999999999"/>
    <n v="19.970855153530898"/>
    <n v="12.510220868685201"/>
    <n v="9.6472750000000003E-3"/>
  </r>
  <r>
    <n v="550000"/>
    <n v="920000"/>
    <n v="920000"/>
    <x v="1"/>
    <x v="1"/>
    <s v="IR8-11"/>
    <s v="62-304.520 (6), F.A.C."/>
    <n v="0.36"/>
    <n v="0.48"/>
    <s v="Town of Indialantic"/>
    <n v="5.8425034056100002E-3"/>
    <n v="3847.8714452516401"/>
    <n v="9.5752729355517801"/>
    <n v="1.4120066440340999"/>
    <n v="5.5943564735690003E-2"/>
    <n v="8.24965362652E-3"/>
    <n v="22.4812020232668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5.5943564735690003E-2"/>
    <n v="8.24965362652E-3"/>
    <n v="22.4812020232675"/>
    <m/>
    <n v="-1"/>
    <n v="-1"/>
    <n v="-1"/>
    <n v="-1"/>
    <n v="0"/>
    <m/>
    <m/>
    <s v="North IRL B"/>
    <n v="-1"/>
    <m/>
    <m/>
    <n v="580"/>
    <x v="1"/>
    <m/>
    <x v="0"/>
    <n v="132.71029999999999"/>
    <n v="28.528407503420102"/>
    <n v="23.6437724299238"/>
    <n v="1.8232929500000002E-2"/>
  </r>
  <r>
    <n v="550000"/>
    <n v="920000"/>
    <n v="920000"/>
    <x v="1"/>
    <x v="1"/>
    <s v="IR8-11"/>
    <s v="62-304.520 (6), F.A.C."/>
    <n v="0.36"/>
    <n v="0.48"/>
    <s v="Town of Indialantic"/>
    <n v="2.2429978588540001E-2"/>
    <n v="3847.8714452516401"/>
    <n v="9.5752729355517801"/>
    <n v="1.4120066440340999"/>
    <n v="0.21477316692387999"/>
    <n v="3.1671278792560001E-2"/>
    <n v="86.307674128460206"/>
    <n v="1210"/>
    <s v="Fixed Single Family Units"/>
    <n v="1210"/>
    <s v="Town of Indialantic              Brevard County"/>
    <s v="Town of Indialantic"/>
    <m/>
    <m/>
    <m/>
    <n v="0"/>
    <n v="1"/>
    <n v="0.21477316692387999"/>
    <n v="3.1671278792560001E-2"/>
    <n v="86.307674128460604"/>
    <m/>
    <n v="-1"/>
    <n v="-1"/>
    <n v="-1"/>
    <n v="-1"/>
    <n v="0"/>
    <m/>
    <m/>
    <s v="North IRL B"/>
    <n v="-1"/>
    <m/>
    <m/>
    <n v="580"/>
    <x v="1"/>
    <m/>
    <x v="0"/>
    <n v="132.71029999999999"/>
    <n v="43.230304712173897"/>
    <n v="90.770902905340193"/>
    <n v="6.9998113599999995E-2"/>
  </r>
  <r>
    <n v="550000"/>
    <n v="920000"/>
    <n v="920000"/>
    <x v="1"/>
    <x v="1"/>
    <s v="IR8-11"/>
    <s v="62-304.520 (6), F.A.C."/>
    <n v="0.36"/>
    <n v="0.48"/>
    <s v="Town of Indialantic"/>
    <n v="5.2213802648950002E-2"/>
    <n v="3847.8714452516401"/>
    <n v="9.5752729355517801"/>
    <n v="1.4120066440340999"/>
    <n v="0.49996141136673999"/>
    <n v="7.37262362506E-2"/>
    <n v="200.912000260902"/>
    <n v="1210"/>
    <s v="Fixed Single Family Units"/>
    <n v="1210"/>
    <s v="Town of Indialantic              Brevard County"/>
    <s v="Town of Indialantic"/>
    <m/>
    <m/>
    <m/>
    <n v="0"/>
    <n v="1"/>
    <n v="0.49996141136673999"/>
    <n v="7.37262362506E-2"/>
    <n v="200.912000260902"/>
    <m/>
    <n v="-1"/>
    <n v="-1"/>
    <n v="-1"/>
    <n v="-1"/>
    <n v="0"/>
    <m/>
    <m/>
    <s v="North IRL B"/>
    <n v="-1"/>
    <m/>
    <m/>
    <n v="580"/>
    <x v="1"/>
    <m/>
    <x v="0"/>
    <n v="132.71029999999999"/>
    <n v="59.469720441258197"/>
    <n v="211.301762587833"/>
    <n v="0.16294566120000001"/>
  </r>
  <r>
    <n v="550000"/>
    <n v="920000"/>
    <n v="920000"/>
    <x v="1"/>
    <x v="1"/>
    <s v="IR8-11"/>
    <s v="62-304.520 (6), F.A.C."/>
    <n v="0.36"/>
    <n v="0.48"/>
    <s v="Town of Indialantic"/>
    <n v="6.7613250193000003E-4"/>
    <n v="3847.8714452516401"/>
    <n v="9.5752729355517801"/>
    <n v="1.4120066440340999"/>
    <n v="6.4741532466099996E-3"/>
    <n v="9.5470358496999995E-4"/>
    <n v="2.6016709473983801"/>
    <n v="1210"/>
    <s v="Fixed Single Family Units"/>
    <n v="1210"/>
    <s v="Town of Indialantic              Brevard County"/>
    <s v="Town of Indialantic"/>
    <m/>
    <m/>
    <m/>
    <n v="0"/>
    <n v="1"/>
    <n v="6.4741532466099996E-3"/>
    <n v="9.5470358496999995E-4"/>
    <n v="2.6016709473992501"/>
    <m/>
    <n v="-1"/>
    <n v="-1"/>
    <n v="-1"/>
    <n v="-1"/>
    <n v="0"/>
    <m/>
    <m/>
    <s v="North IRL B"/>
    <n v="-1"/>
    <m/>
    <m/>
    <n v="580"/>
    <x v="1"/>
    <m/>
    <x v="0"/>
    <n v="132.71029999999999"/>
    <n v="9.3475279825121795"/>
    <n v="2.7362111578458901"/>
    <n v="2.1100331999999999E-3"/>
  </r>
  <r>
    <n v="550000"/>
    <n v="920000"/>
    <n v="920000"/>
    <x v="1"/>
    <x v="1"/>
    <s v="IR8-11"/>
    <s v="62-304.520 (6), F.A.C."/>
    <n v="0.36"/>
    <n v="0.48"/>
    <s v="Town of Indialantic"/>
    <n v="0.13911020102874"/>
    <n v="3847.8714452516401"/>
    <n v="9.5752729355517801"/>
    <n v="1.4120066440340999"/>
    <n v="1.33201814296972"/>
    <n v="0.19642452810551"/>
    <n v="535.27817028173001"/>
    <n v="1210"/>
    <s v="Fixed Single Family Units"/>
    <n v="1210"/>
    <s v="Town of Indialantic              Brevard County"/>
    <s v="Town of Indialantic"/>
    <m/>
    <m/>
    <m/>
    <n v="0"/>
    <n v="1"/>
    <n v="1.33201814296972"/>
    <n v="0.19642452810551"/>
    <n v="535.27817028173001"/>
    <m/>
    <n v="-1"/>
    <n v="-1"/>
    <n v="-1"/>
    <n v="-1"/>
    <n v="0"/>
    <m/>
    <m/>
    <s v="North IRL B"/>
    <n v="-1"/>
    <m/>
    <m/>
    <n v="580"/>
    <x v="1"/>
    <m/>
    <x v="0"/>
    <n v="132.71029999999999"/>
    <n v="96.940393458168202"/>
    <n v="562.95901045454104"/>
    <n v="0.43412665880000001"/>
  </r>
  <r>
    <n v="550000"/>
    <n v="920000"/>
    <n v="920000"/>
    <x v="1"/>
    <x v="1"/>
    <s v="IR8-11"/>
    <s v="62-304.520 (6), F.A.C."/>
    <n v="0.36"/>
    <n v="0.48"/>
    <s v="Town of Indialantic"/>
    <n v="0.16831088324339999"/>
    <n v="3855.3464394254502"/>
    <n v="9.5785915888125608"/>
    <n v="1.40767849500098"/>
    <n v="1.6121812105409099"/>
    <n v="0.23692761081635999"/>
    <n v="648.89676442902305"/>
    <n v="1210"/>
    <s v="Fixed Single Family Units"/>
    <n v="1210"/>
    <s v="Town of Indialantic              Brevard County"/>
    <s v="Town of Indialantic"/>
    <m/>
    <m/>
    <m/>
    <n v="0"/>
    <n v="1"/>
    <n v="1.6121812105409099"/>
    <n v="0.23692761081635999"/>
    <n v="648.89676442902305"/>
    <m/>
    <n v="-1"/>
    <n v="-1"/>
    <n v="-1"/>
    <n v="-1"/>
    <n v="0"/>
    <m/>
    <m/>
    <s v="North IRL B"/>
    <n v="-1"/>
    <m/>
    <m/>
    <n v="580"/>
    <x v="1"/>
    <m/>
    <x v="0"/>
    <n v="132.71029999999999"/>
    <n v="106.52182700212801"/>
    <n v="681.12997881339902"/>
    <n v="0.52627474809999997"/>
  </r>
  <r>
    <n v="550000"/>
    <n v="920000"/>
    <n v="920000"/>
    <x v="1"/>
    <x v="1"/>
    <s v="IR8-11"/>
    <s v="62-304.520 (6), F.A.C."/>
    <n v="0.36"/>
    <n v="0.48"/>
    <s v="Town of Indialantic"/>
    <n v="3.5923146309600001E-3"/>
    <n v="3855.3464394254502"/>
    <n v="9.5785915888125608"/>
    <n v="1.40767849500098"/>
    <n v="3.4409314708530002E-2"/>
    <n v="5.0568240532799999E-3"/>
    <n v="13.8496174217868"/>
    <n v="1210"/>
    <s v="Fixed Single Family Units"/>
    <n v="1210"/>
    <s v="Town of Indialantic              Brevard County"/>
    <s v="Town of Indialantic"/>
    <m/>
    <m/>
    <m/>
    <n v="0"/>
    <n v="1"/>
    <n v="3.4409314708530002E-2"/>
    <n v="5.0568240532799999E-3"/>
    <n v="13.8496174217853"/>
    <m/>
    <n v="-1"/>
    <n v="-1"/>
    <n v="-1"/>
    <n v="-1"/>
    <n v="0"/>
    <m/>
    <m/>
    <s v="North IRL B"/>
    <n v="-1"/>
    <m/>
    <m/>
    <n v="580"/>
    <x v="1"/>
    <m/>
    <x v="0"/>
    <n v="132.71029999999999"/>
    <n v="22.469388998214601"/>
    <n v="14.5375815356005"/>
    <n v="1.1232455299999999E-2"/>
  </r>
  <r>
    <n v="550000"/>
    <n v="920000"/>
    <n v="920000"/>
    <x v="1"/>
    <x v="1"/>
    <s v="IR8-11"/>
    <s v="62-304.520 (6), F.A.C."/>
    <n v="0.36"/>
    <n v="0.48"/>
    <s v="Town of Indialantic"/>
    <n v="0.17164456625853"/>
    <n v="3855.3464394254502"/>
    <n v="9.5785915888125608"/>
    <n v="1.40767849500098"/>
    <n v="1.64411319862937"/>
    <n v="0.24162036470591"/>
    <n v="661.74926737156602"/>
    <n v="1210"/>
    <s v="Fixed Single Family Units"/>
    <n v="1210"/>
    <s v="Town of Indialantic              Brevard County"/>
    <s v="Town of Indialantic"/>
    <m/>
    <m/>
    <m/>
    <n v="0"/>
    <n v="1"/>
    <n v="1.64411319862937"/>
    <n v="0.24162036470591"/>
    <n v="661.74926737156602"/>
    <m/>
    <n v="-1"/>
    <n v="-1"/>
    <n v="-1"/>
    <n v="-1"/>
    <n v="0"/>
    <m/>
    <m/>
    <s v="North IRL B"/>
    <n v="-1"/>
    <m/>
    <m/>
    <n v="580"/>
    <x v="1"/>
    <m/>
    <x v="0"/>
    <n v="132.71029999999999"/>
    <n v="107.50683173033001"/>
    <n v="694.62091533341095"/>
    <n v="0.53669851369999999"/>
  </r>
  <r>
    <n v="550000"/>
    <n v="920000"/>
    <n v="920000"/>
    <x v="1"/>
    <x v="1"/>
    <s v="IR8-11"/>
    <s v="62-304.520 (6), F.A.C."/>
    <n v="0.36"/>
    <n v="0.48"/>
    <s v="Town of Indialantic"/>
    <n v="0.13974176741040001"/>
    <n v="3855.3464394254502"/>
    <n v="9.5785915888125608"/>
    <n v="1.40767849500098"/>
    <n v="1.3385293179230999"/>
    <n v="0.19671148083705001"/>
    <n v="538.75292542472505"/>
    <n v="1210"/>
    <s v="Fixed Single Family Units"/>
    <n v="1210"/>
    <s v="Town of Indialantic              Brevard County"/>
    <s v="Town of Indialantic"/>
    <m/>
    <m/>
    <m/>
    <n v="0"/>
    <n v="1"/>
    <n v="1.3385293179230999"/>
    <n v="0.19671148083705001"/>
    <n v="538.75292542472505"/>
    <m/>
    <n v="-1"/>
    <n v="-1"/>
    <n v="-1"/>
    <n v="-1"/>
    <n v="0"/>
    <m/>
    <m/>
    <s v="North IRL B"/>
    <n v="-1"/>
    <m/>
    <m/>
    <n v="580"/>
    <x v="1"/>
    <m/>
    <x v="0"/>
    <n v="132.71029999999999"/>
    <n v="99.465072682154002"/>
    <n v="565.51486892232197"/>
    <n v="0.43694478949999999"/>
  </r>
  <r>
    <n v="550000"/>
    <n v="920000"/>
    <n v="920000"/>
    <x v="1"/>
    <x v="1"/>
    <s v="IR8-11"/>
    <s v="62-304.520 (6), F.A.C."/>
    <n v="0.36"/>
    <n v="0.48"/>
    <s v="Town of Indialantic"/>
    <n v="0.13447392219363999"/>
    <n v="3855.3464394254502"/>
    <n v="9.5785915888125608"/>
    <n v="1.40767849500098"/>
    <n v="1.2880707800386599"/>
    <n v="0.18929604841042"/>
    <n v="518.44355712483696"/>
    <n v="1210"/>
    <s v="Fixed Single Family Units"/>
    <n v="1210"/>
    <s v="Town of Indialantic              Brevard County"/>
    <s v="Town of Indialantic"/>
    <m/>
    <m/>
    <m/>
    <n v="0"/>
    <n v="1"/>
    <n v="1.2880707800386599"/>
    <n v="0.18929604841042"/>
    <n v="518.44355712483696"/>
    <m/>
    <n v="-1"/>
    <n v="-1"/>
    <n v="-1"/>
    <n v="-1"/>
    <n v="0"/>
    <m/>
    <m/>
    <s v="North IRL B"/>
    <n v="-1"/>
    <m/>
    <m/>
    <n v="580"/>
    <x v="1"/>
    <m/>
    <x v="0"/>
    <n v="132.71029999999999"/>
    <n v="95.659808053304005"/>
    <n v="544.196655674662"/>
    <n v="0.42047328229999997"/>
  </r>
  <r>
    <n v="550000"/>
    <n v="920000"/>
    <n v="920000"/>
    <x v="1"/>
    <x v="1"/>
    <s v="IR8-11"/>
    <s v="62-304.520 (6), F.A.C."/>
    <n v="0.36"/>
    <n v="0.48"/>
    <s v="Town of Indialantic"/>
    <n v="0.15002793671070999"/>
    <n v="3960.1965847136798"/>
    <n v="10.097621620420799"/>
    <n v="1.3479497682689201"/>
    <n v="1.51492533739729"/>
    <n v="0.20223012252306999"/>
    <n v="594.14012257342904"/>
    <n v="1400"/>
    <s v="Commercial and Services"/>
    <n v="1400"/>
    <s v="Town of Indialantic              Brevard County"/>
    <s v="Town of Indialantic"/>
    <m/>
    <m/>
    <m/>
    <n v="0"/>
    <n v="1"/>
    <n v="1.51492533739729"/>
    <n v="0.20223012252306999"/>
    <n v="594.14012257342904"/>
    <m/>
    <n v="-1"/>
    <n v="-1"/>
    <n v="-1"/>
    <n v="-1"/>
    <n v="0"/>
    <m/>
    <m/>
    <s v="North IRL B"/>
    <n v="-1"/>
    <m/>
    <m/>
    <n v="580"/>
    <x v="1"/>
    <m/>
    <x v="0"/>
    <n v="132.71029999999999"/>
    <n v="188.34787766675899"/>
    <n v="607.14151921719395"/>
    <n v="0.4818654684"/>
  </r>
  <r>
    <n v="550000"/>
    <n v="920000"/>
    <n v="920000"/>
    <x v="1"/>
    <x v="1"/>
    <s v="IR8-11"/>
    <s v="62-304.520 (6), F.A.C."/>
    <n v="0.36"/>
    <n v="0.48"/>
    <s v="Town of Indialantic"/>
    <n v="7.7812807200899996E-3"/>
    <n v="3960.1965847136798"/>
    <n v="10.097621620420799"/>
    <n v="1.3479497682689201"/>
    <n v="7.8572428433779998E-2"/>
    <n v="1.0488775543479999E-2"/>
    <n v="30.815401332414599"/>
    <n v="8140"/>
    <s v="Roads and Highways"/>
    <n v="8140"/>
    <s v="Town of Indialantic              Brevard County"/>
    <s v="Town of Indialantic"/>
    <m/>
    <m/>
    <m/>
    <n v="0"/>
    <n v="1"/>
    <n v="7.8572428433779998E-2"/>
    <n v="1.0488775543479999E-2"/>
    <n v="30.815110485222402"/>
    <m/>
    <n v="-1"/>
    <n v="-1"/>
    <n v="-1"/>
    <n v="-1"/>
    <n v="0"/>
    <m/>
    <m/>
    <s v="North IRL B"/>
    <n v="-1"/>
    <m/>
    <m/>
    <n v="580"/>
    <x v="1"/>
    <m/>
    <x v="0"/>
    <n v="132.71029999999999"/>
    <n v="95.428769577293806"/>
    <n v="31.4897258566081"/>
    <n v="2.4991979300000002E-2"/>
  </r>
  <r>
    <n v="550000"/>
    <n v="920000"/>
    <n v="920000"/>
    <x v="1"/>
    <x v="1"/>
    <s v="IR8-11"/>
    <s v="62-304.520 (6), F.A.C."/>
    <n v="0.36"/>
    <n v="0.48"/>
    <s v="Town of Indialantic"/>
    <n v="0.29885233541259998"/>
    <n v="3960.1965847136798"/>
    <n v="10.097621620420799"/>
    <n v="1.3479497682689201"/>
    <n v="3.0176978033756199"/>
    <n v="0.40283793626605002"/>
    <n v="1183.5139980347101"/>
    <n v="1430"/>
    <s v="Professional Services"/>
    <n v="1430"/>
    <s v="Town of Indialantic              Brevard County"/>
    <s v="Town of Indialantic"/>
    <m/>
    <m/>
    <m/>
    <n v="0"/>
    <n v="1"/>
    <n v="3.0176978033756199"/>
    <n v="0.40283793626605002"/>
    <n v="1183.5139980347101"/>
    <m/>
    <n v="-1"/>
    <n v="-1"/>
    <n v="-1"/>
    <n v="-1"/>
    <n v="0"/>
    <m/>
    <m/>
    <s v="North IRL B"/>
    <n v="-1"/>
    <m/>
    <m/>
    <n v="580"/>
    <x v="1"/>
    <m/>
    <x v="0"/>
    <n v="132.71029999999999"/>
    <n v="142.954187869246"/>
    <n v="1209.4124929137399"/>
    <n v="0.95986536739999995"/>
  </r>
  <r>
    <n v="550000"/>
    <n v="920000"/>
    <n v="920000"/>
    <x v="1"/>
    <x v="1"/>
    <s v="IR8-11"/>
    <s v="62-304.520 (6), F.A.C."/>
    <n v="0.36"/>
    <n v="0.48"/>
    <s v="Town of Indialantic"/>
    <n v="8.3664917812679998E-2"/>
    <n v="3960.1965847136798"/>
    <n v="10.097621620420799"/>
    <n v="1.3479497682689201"/>
    <n v="0.84481668297607004"/>
    <n v="0.11277610657784"/>
    <n v="331.32952178213401"/>
    <n v="1410"/>
    <s v="Retail Sales and Services"/>
    <n v="1410"/>
    <s v="Town of Indialantic              Brevard County"/>
    <s v="Town of Indialantic"/>
    <m/>
    <m/>
    <m/>
    <n v="0"/>
    <n v="1"/>
    <n v="0.84481668297607004"/>
    <n v="0.11277610657784"/>
    <n v="331.32952178213401"/>
    <m/>
    <n v="-1"/>
    <n v="-1"/>
    <n v="-1"/>
    <n v="-1"/>
    <n v="0"/>
    <m/>
    <m/>
    <s v="North IRL B"/>
    <n v="-1"/>
    <m/>
    <m/>
    <n v="580"/>
    <x v="1"/>
    <m/>
    <x v="0"/>
    <n v="132.71029999999999"/>
    <n v="88.843990896749702"/>
    <n v="338.57990997982102"/>
    <n v="0.26871818469999997"/>
  </r>
  <r>
    <n v="550000"/>
    <n v="920000"/>
    <n v="920000"/>
    <x v="1"/>
    <x v="1"/>
    <s v="IR8-11"/>
    <s v="62-304.520 (6), F.A.C."/>
    <n v="0.36"/>
    <n v="0.48"/>
    <s v="Town of Indialantic"/>
    <n v="6.8199351369000001E-3"/>
    <n v="3853.67543569186"/>
    <n v="9.5747508243389401"/>
    <n v="1.40712464922532"/>
    <n v="6.5299179573999999E-2"/>
    <n v="9.5964988372500004E-3"/>
    <n v="26.281816510094799"/>
    <n v="1210"/>
    <s v="Fixed Single Family Units"/>
    <n v="1210"/>
    <s v="Town of Indialantic              Brevard County"/>
    <s v="Town of Indialantic"/>
    <m/>
    <m/>
    <m/>
    <n v="0"/>
    <n v="1"/>
    <n v="6.5299179573999999E-2"/>
    <n v="9.5964988372500004E-3"/>
    <n v="26.281816510094799"/>
    <m/>
    <n v="-1"/>
    <n v="-1"/>
    <n v="-1"/>
    <n v="-1"/>
    <n v="0"/>
    <m/>
    <m/>
    <s v="North IRL B"/>
    <n v="-1"/>
    <m/>
    <m/>
    <n v="580"/>
    <x v="1"/>
    <m/>
    <x v="0"/>
    <n v="132.71029999999999"/>
    <n v="30.934591505533401"/>
    <n v="27.599298309127299"/>
    <n v="2.13153419E-2"/>
  </r>
  <r>
    <n v="550000"/>
    <n v="920000"/>
    <n v="920000"/>
    <x v="1"/>
    <x v="1"/>
    <s v="IR8-11"/>
    <s v="62-304.520 (6), F.A.C."/>
    <n v="0.36"/>
    <n v="0.48"/>
    <s v="Town of Indialantic"/>
    <n v="0.13731464923156"/>
    <n v="3853.67543569186"/>
    <n v="9.5747508243389401"/>
    <n v="1.40712464922532"/>
    <n v="1.31475355092372"/>
    <n v="0.19321882763345999"/>
    <n v="529.16609070431798"/>
    <n v="1210"/>
    <s v="Fixed Single Family Units"/>
    <n v="1210"/>
    <s v="Town of Indialantic              Brevard County"/>
    <s v="Town of Indialantic"/>
    <m/>
    <m/>
    <m/>
    <n v="0"/>
    <n v="1"/>
    <n v="1.31475355092372"/>
    <n v="0.19321882763345999"/>
    <n v="529.16609070431798"/>
    <m/>
    <n v="-1"/>
    <n v="-1"/>
    <n v="-1"/>
    <n v="-1"/>
    <n v="0"/>
    <m/>
    <m/>
    <s v="North IRL B"/>
    <n v="-1"/>
    <m/>
    <m/>
    <n v="580"/>
    <x v="1"/>
    <m/>
    <x v="0"/>
    <n v="132.71029999999999"/>
    <n v="96.341458805531801"/>
    <n v="555.69267013235503"/>
    <n v="0.42916957880000001"/>
  </r>
  <r>
    <n v="550000"/>
    <n v="920000"/>
    <n v="920000"/>
    <x v="1"/>
    <x v="1"/>
    <s v="IR8-11"/>
    <s v="62-304.520 (6), F.A.C."/>
    <n v="0.36"/>
    <n v="0.48"/>
    <s v="Town of Indialantic"/>
    <n v="0.15841416710844999"/>
    <n v="3853.67543569186"/>
    <n v="9.5747508243389401"/>
    <n v="1.40712464922532"/>
    <n v="1.5167761771086199"/>
    <n v="0.22290847932480001"/>
    <n v="610.47678445143004"/>
    <n v="1210"/>
    <s v="Fixed Single Family Units"/>
    <n v="1210"/>
    <s v="Town of Indialantic              Brevard County"/>
    <s v="Town of Indialantic"/>
    <m/>
    <m/>
    <m/>
    <n v="0"/>
    <n v="1"/>
    <n v="1.5167761771086199"/>
    <n v="0.22290847932480001"/>
    <n v="610.47678445143004"/>
    <m/>
    <n v="-1"/>
    <n v="-1"/>
    <n v="-1"/>
    <n v="-1"/>
    <n v="0"/>
    <m/>
    <m/>
    <s v="North IRL B"/>
    <n v="-1"/>
    <m/>
    <m/>
    <n v="580"/>
    <x v="1"/>
    <m/>
    <x v="0"/>
    <n v="132.71029999999999"/>
    <n v="103.57148543309501"/>
    <n v="641.07938956199098"/>
    <n v="0.49511499139999998"/>
  </r>
  <r>
    <n v="550000"/>
    <n v="920000"/>
    <n v="920000"/>
    <x v="1"/>
    <x v="1"/>
    <s v="IR8-11"/>
    <s v="62-304.520 (6), F.A.C."/>
    <n v="0.36"/>
    <n v="0.48"/>
    <s v="Town of Indialantic"/>
    <n v="0.13870432993269"/>
    <n v="3853.67543569186"/>
    <n v="9.5747508243389401"/>
    <n v="1.40712464922532"/>
    <n v="1.3280593973624499"/>
    <n v="0.19517428160257"/>
    <n v="534.52146908572502"/>
    <n v="1210"/>
    <s v="Fixed Single Family Units"/>
    <n v="1210"/>
    <s v="Town of Indialantic              Brevard County"/>
    <s v="Town of Indialantic"/>
    <m/>
    <m/>
    <m/>
    <n v="0"/>
    <n v="1"/>
    <n v="1.3280593973624499"/>
    <n v="0.19517428160257"/>
    <n v="534.52146908572502"/>
    <m/>
    <n v="-1"/>
    <n v="-1"/>
    <n v="-1"/>
    <n v="-1"/>
    <n v="0"/>
    <m/>
    <m/>
    <s v="North IRL B"/>
    <n v="-1"/>
    <m/>
    <m/>
    <n v="580"/>
    <x v="1"/>
    <m/>
    <x v="0"/>
    <n v="132.71029999999999"/>
    <n v="98.6162595413589"/>
    <n v="561.31650840281497"/>
    <n v="0.43351295140000001"/>
  </r>
  <r>
    <n v="550000"/>
    <n v="920000"/>
    <n v="920000"/>
    <x v="1"/>
    <x v="1"/>
    <s v="IR8-11"/>
    <s v="62-304.520 (6), F.A.C."/>
    <n v="0.36"/>
    <n v="0.48"/>
    <s v="Town of Indialantic"/>
    <n v="0.17651037225829"/>
    <n v="3853.67543569186"/>
    <n v="9.5747508243389401"/>
    <n v="1.40712464922532"/>
    <n v="1.69004283228451"/>
    <n v="0.24837209564858001"/>
    <n v="680.21368571662799"/>
    <n v="1210"/>
    <s v="Fixed Single Family Units"/>
    <n v="1210"/>
    <s v="Town of Indialantic              Brevard County"/>
    <s v="Town of Indialantic"/>
    <m/>
    <m/>
    <m/>
    <n v="0"/>
    <n v="1"/>
    <n v="1.69004283228451"/>
    <n v="0.24837209564858001"/>
    <n v="680.21368571662799"/>
    <m/>
    <n v="-1"/>
    <n v="-1"/>
    <n v="-1"/>
    <n v="-1"/>
    <n v="0"/>
    <m/>
    <m/>
    <s v="North IRL B"/>
    <n v="-1"/>
    <m/>
    <m/>
    <n v="580"/>
    <x v="1"/>
    <m/>
    <x v="0"/>
    <n v="132.71029999999999"/>
    <n v="109.0175974892"/>
    <n v="714.31213359370997"/>
    <n v="0.55167371099999996"/>
  </r>
  <r>
    <n v="550000"/>
    <n v="920000"/>
    <n v="920000"/>
    <x v="1"/>
    <x v="1"/>
    <s v="IR8-11"/>
    <s v="62-304.520 (6), F.A.C."/>
    <n v="0.36"/>
    <n v="0.48"/>
    <s v="Town of Indialantic"/>
    <n v="0.14808876059932999"/>
    <n v="3854.7812746594"/>
    <n v="9.5775183048363495"/>
    <n v="1.4075396150688899"/>
    <n v="1.4183228153806899"/>
    <n v="0.20844079709002"/>
    <n v="570.84978134585106"/>
    <n v="1200"/>
    <s v="Residential, Medium Density-Two-five dwellingunits per acre"/>
    <n v="1200"/>
    <s v="Town of Indialantic              Brevard County"/>
    <s v="Town of Indialantic"/>
    <m/>
    <m/>
    <m/>
    <n v="0"/>
    <n v="1"/>
    <n v="1.4183228153806899"/>
    <n v="0.20844079709002"/>
    <n v="570.84978134585106"/>
    <m/>
    <n v="-1"/>
    <n v="-1"/>
    <n v="-1"/>
    <n v="-1"/>
    <n v="0"/>
    <m/>
    <m/>
    <s v="North IRL B"/>
    <n v="-1"/>
    <m/>
    <m/>
    <n v="580"/>
    <x v="1"/>
    <m/>
    <x v="0"/>
    <n v="132.71029999999999"/>
    <n v="160.028634840172"/>
    <n v="599.29395191668902"/>
    <n v="0.46297630280000002"/>
  </r>
  <r>
    <n v="550000"/>
    <n v="920000"/>
    <n v="920000"/>
    <x v="1"/>
    <x v="1"/>
    <s v="IR8-11"/>
    <s v="62-304.520 (6), F.A.C."/>
    <n v="0.36"/>
    <n v="0.48"/>
    <s v="Town of Indialantic"/>
    <n v="0.22357619646407001"/>
    <n v="3854.7812746594"/>
    <n v="9.5775183048363495"/>
    <n v="1.4075396150688899"/>
    <n v="2.1413051141603998"/>
    <n v="0.31469235350961"/>
    <n v="861.83733558930396"/>
    <n v="1210"/>
    <s v="Fixed Single Family Units"/>
    <n v="1210"/>
    <s v="Town of Indialantic              Brevard County"/>
    <s v="Town of Indialantic"/>
    <m/>
    <m/>
    <m/>
    <n v="0"/>
    <n v="1"/>
    <n v="2.1413051141603998"/>
    <n v="0.31469235350961"/>
    <n v="861.83733558930396"/>
    <m/>
    <n v="-1"/>
    <n v="-1"/>
    <n v="-1"/>
    <n v="-1"/>
    <n v="0"/>
    <m/>
    <m/>
    <s v="North IRL B"/>
    <n v="-1"/>
    <m/>
    <m/>
    <n v="580"/>
    <x v="1"/>
    <m/>
    <x v="0"/>
    <n v="132.71029999999999"/>
    <n v="118.581505440866"/>
    <n v="904.78076655641996"/>
    <n v="0.69897594129999996"/>
  </r>
  <r>
    <n v="550000"/>
    <n v="920000"/>
    <n v="920000"/>
    <x v="1"/>
    <x v="1"/>
    <s v="IR8-11"/>
    <s v="62-304.520 (6), F.A.C."/>
    <n v="0.36"/>
    <n v="0.48"/>
    <s v="Town of Indialantic"/>
    <n v="7.3973008119139996E-2"/>
    <n v="3854.7812746594"/>
    <n v="9.5775183048363495"/>
    <n v="1.4075396150688899"/>
    <n v="0.70847783932494002"/>
    <n v="0.10411993937351"/>
    <n v="285.14976652791898"/>
    <n v="1210"/>
    <s v="Fixed Single Family Units"/>
    <n v="1210"/>
    <s v="Town of Indialantic              Brevard County"/>
    <s v="Town of Indialantic"/>
    <m/>
    <m/>
    <m/>
    <n v="0"/>
    <n v="1"/>
    <n v="0.70847783932494002"/>
    <n v="0.10411993937351"/>
    <n v="285.14976652791802"/>
    <m/>
    <n v="-1"/>
    <n v="-1"/>
    <n v="-1"/>
    <n v="-1"/>
    <n v="0"/>
    <m/>
    <m/>
    <s v="North IRL B"/>
    <n v="-1"/>
    <m/>
    <m/>
    <n v="580"/>
    <x v="1"/>
    <m/>
    <x v="0"/>
    <n v="132.71029999999999"/>
    <n v="80.258334074274998"/>
    <n v="299.35814299122001"/>
    <n v="0.2312650175"/>
  </r>
  <r>
    <n v="550000"/>
    <n v="920000"/>
    <n v="920000"/>
    <x v="1"/>
    <x v="1"/>
    <s v="IR8-11"/>
    <s v="62-304.520 (6), F.A.C."/>
    <n v="0.36"/>
    <n v="0.48"/>
    <s v="Town of Indialantic"/>
    <n v="0.16031113321507001"/>
    <n v="3854.7812746594"/>
    <n v="9.5775183048363495"/>
    <n v="1.4075396150688899"/>
    <n v="1.53538281283645"/>
    <n v="0.22564427073679999"/>
    <n v="617.96435443690405"/>
    <n v="1210"/>
    <s v="Fixed Single Family Units"/>
    <n v="1210"/>
    <s v="Town of Indialantic              Brevard County"/>
    <s v="Town of Indialantic"/>
    <m/>
    <m/>
    <m/>
    <n v="0"/>
    <n v="1"/>
    <n v="1.53538281283645"/>
    <n v="0.22564427073679999"/>
    <n v="617.96435443690405"/>
    <m/>
    <n v="-1"/>
    <n v="-1"/>
    <n v="-1"/>
    <n v="-1"/>
    <n v="0"/>
    <m/>
    <m/>
    <s v="North IRL B"/>
    <n v="-1"/>
    <m/>
    <m/>
    <n v="580"/>
    <x v="1"/>
    <m/>
    <x v="0"/>
    <n v="132.71029999999999"/>
    <n v="105.351613812829"/>
    <n v="648.75613903365399"/>
    <n v="0.5011876354"/>
  </r>
  <r>
    <n v="550000"/>
    <n v="920000"/>
    <n v="920000"/>
    <x v="1"/>
    <x v="1"/>
    <s v="IR8-11"/>
    <s v="62-304.520 (6), F.A.C."/>
    <n v="0.36"/>
    <n v="0.48"/>
    <s v="Town of Indialantic"/>
    <n v="1.027013126E-5"/>
    <n v="3854.7812746594"/>
    <n v="9.5775183048363495"/>
    <n v="1.4075396150688899"/>
    <n v="9.8362370149999997E-5"/>
    <n v="1.4455616599999999E-5"/>
    <n v="3.9589109677049997E-2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9.8362370149999997E-5"/>
    <n v="1.4455616599999999E-5"/>
    <n v="3.9589109678920001E-2"/>
    <m/>
    <n v="-1"/>
    <n v="-1"/>
    <n v="-1"/>
    <n v="-1"/>
    <n v="0"/>
    <m/>
    <m/>
    <s v="North IRL B"/>
    <n v="-1"/>
    <m/>
    <m/>
    <n v="580"/>
    <x v="1"/>
    <m/>
    <x v="0"/>
    <n v="132.71029999999999"/>
    <n v="1.16912947421528"/>
    <n v="4.1561746658480003E-2"/>
    <n v="3.2107999999999998E-5"/>
  </r>
  <r>
    <n v="550000"/>
    <n v="920000"/>
    <n v="920000"/>
    <x v="1"/>
    <x v="1"/>
    <s v="IR8-11"/>
    <s v="62-304.520 (6), F.A.C."/>
    <n v="0.36"/>
    <n v="0.48"/>
    <s v="Town of Indialantic"/>
    <n v="1.166531503775E-2"/>
    <n v="3854.7812746594"/>
    <n v="9.5775183048363495"/>
    <n v="1.4075396150688899"/>
    <n v="0.11172476830576999"/>
    <n v="1.6419393037890001E-2"/>
    <n v="44.9672379705368"/>
    <n v="1210"/>
    <s v="Fixed Single Family Units"/>
    <n v="1210"/>
    <s v="Town of Indialantic              Brevard County"/>
    <s v="Town of Indialantic"/>
    <m/>
    <m/>
    <m/>
    <n v="0"/>
    <n v="1"/>
    <n v="0.11172476830576999"/>
    <n v="1.6419393037890001E-2"/>
    <n v="44.967237970535301"/>
    <m/>
    <n v="-1"/>
    <n v="-1"/>
    <n v="-1"/>
    <n v="-1"/>
    <n v="0"/>
    <m/>
    <m/>
    <s v="North IRL B"/>
    <n v="-1"/>
    <m/>
    <m/>
    <n v="580"/>
    <x v="1"/>
    <m/>
    <x v="0"/>
    <n v="132.71029999999999"/>
    <n v="41.642837302416098"/>
    <n v="47.207855079852401"/>
    <n v="3.6469779399999999E-2"/>
  </r>
  <r>
    <n v="550000"/>
    <n v="920000"/>
    <n v="920000"/>
    <x v="1"/>
    <x v="1"/>
    <s v="IR8-11"/>
    <s v="62-304.520 (6), F.A.C."/>
    <n v="0.36"/>
    <n v="0.48"/>
    <s v="Town of Indialantic"/>
    <n v="1.3877003221E-4"/>
    <n v="3854.7812746594"/>
    <n v="9.5775183048363495"/>
    <n v="1.4075396150688899"/>
    <n v="1.32907252371E-3"/>
    <n v="1.9532431772E-4"/>
    <n v="0.53492812167010995"/>
    <n v="1210"/>
    <s v="Fixed Single Family Units"/>
    <n v="1210"/>
    <s v="Town of Indialantic              Brevard County"/>
    <s v="Town of Indialantic"/>
    <m/>
    <m/>
    <m/>
    <n v="0"/>
    <n v="1"/>
    <n v="1.32907252371E-3"/>
    <n v="1.9532431772E-4"/>
    <n v="0.53492812166824"/>
    <m/>
    <n v="-1"/>
    <n v="-1"/>
    <n v="-1"/>
    <n v="-1"/>
    <n v="0"/>
    <m/>
    <m/>
    <s v="North IRL B"/>
    <n v="-1"/>
    <m/>
    <m/>
    <n v="580"/>
    <x v="1"/>
    <m/>
    <x v="0"/>
    <n v="132.71029999999999"/>
    <n v="4.3932330347997599"/>
    <n v="0.56158239610799998"/>
    <n v="4.3384279999999999E-4"/>
  </r>
  <r>
    <n v="550000"/>
    <n v="920000"/>
    <n v="920000"/>
    <x v="1"/>
    <x v="1"/>
    <s v="IR8-11"/>
    <s v="62-304.520 (6), F.A.C."/>
    <n v="0.36"/>
    <n v="0.48"/>
    <s v="Town of Indialantic"/>
    <n v="0.10050024797168999"/>
    <n v="3847.42469128625"/>
    <n v="9.5601531205363504"/>
    <n v="1.4050111376816099"/>
    <n v="0.96079775926123001"/>
    <n v="0.14120396773998001"/>
    <n v="386.66713552667102"/>
    <n v="1200"/>
    <s v="Residential, Medium Density-Two-five dwellingunits per acre"/>
    <n v="1200"/>
    <s v="Town of Indialantic              Brevard County"/>
    <s v="Town of Indialantic"/>
    <m/>
    <m/>
    <m/>
    <n v="0"/>
    <n v="1"/>
    <n v="0.96079775926123001"/>
    <n v="0.14120396773998001"/>
    <n v="386.66713552667102"/>
    <m/>
    <n v="-1"/>
    <n v="-1"/>
    <n v="-1"/>
    <n v="-1"/>
    <n v="0"/>
    <m/>
    <m/>
    <s v="North IRL B"/>
    <n v="-1"/>
    <m/>
    <m/>
    <n v="580"/>
    <x v="1"/>
    <m/>
    <x v="0"/>
    <n v="132.71029999999999"/>
    <n v="113.836640580978"/>
    <n v="406.71007395702401"/>
    <n v="0.31359865009999999"/>
  </r>
  <r>
    <n v="550000"/>
    <n v="920000"/>
    <n v="920000"/>
    <x v="1"/>
    <x v="1"/>
    <s v="IR8-11"/>
    <s v="62-304.520 (6), F.A.C."/>
    <n v="0.36"/>
    <n v="0.48"/>
    <s v="Town of Indialantic"/>
    <n v="0.10106372200862999"/>
    <n v="3847.42469128625"/>
    <n v="9.5601531205363504"/>
    <n v="1.4050111376816099"/>
    <n v="0.96618465733381997"/>
    <n v="0.14199565503768"/>
    <n v="388.83505944929198"/>
    <n v="1210"/>
    <s v="Fixed Single Family Units"/>
    <n v="1210"/>
    <s v="Town of Indialantic              Brevard County"/>
    <s v="Town of Indialantic"/>
    <m/>
    <m/>
    <m/>
    <n v="0"/>
    <n v="1"/>
    <n v="0.96618465733381997"/>
    <n v="0.14199565503768"/>
    <n v="388.83505944929198"/>
    <m/>
    <n v="-1"/>
    <n v="-1"/>
    <n v="-1"/>
    <n v="-1"/>
    <n v="0"/>
    <m/>
    <m/>
    <s v="North IRL B"/>
    <n v="-1"/>
    <m/>
    <m/>
    <n v="580"/>
    <x v="1"/>
    <m/>
    <x v="0"/>
    <n v="132.71029999999999"/>
    <n v="91.1034610437043"/>
    <n v="408.99037248227103"/>
    <n v="0.3153569014"/>
  </r>
  <r>
    <n v="550000"/>
    <n v="920000"/>
    <n v="920000"/>
    <x v="1"/>
    <x v="1"/>
    <s v="IR8-11"/>
    <s v="62-304.520 (6), F.A.C."/>
    <n v="0.36"/>
    <n v="0.48"/>
    <s v="Town of Indialantic"/>
    <n v="0.23120367122426999"/>
    <n v="3847.42469128625"/>
    <n v="9.5601531205363504"/>
    <n v="1.4050111376816099"/>
    <n v="2.2103424989341698"/>
    <n v="0.32484373314296999"/>
    <n v="889.53871338428905"/>
    <n v="1210"/>
    <s v="Fixed Single Family Units"/>
    <n v="1210"/>
    <s v="Town of Indialantic              Brevard County"/>
    <s v="Town of Indialantic"/>
    <m/>
    <m/>
    <m/>
    <n v="0"/>
    <n v="1"/>
    <n v="2.2103424989341698"/>
    <n v="0.32484373314296999"/>
    <n v="889.53871338428905"/>
    <m/>
    <n v="-1"/>
    <n v="-1"/>
    <n v="-1"/>
    <n v="-1"/>
    <n v="0"/>
    <m/>
    <m/>
    <s v="North IRL B"/>
    <n v="-1"/>
    <m/>
    <m/>
    <n v="580"/>
    <x v="1"/>
    <m/>
    <x v="0"/>
    <n v="132.71029999999999"/>
    <n v="122.545588144749"/>
    <n v="935.64806177640003"/>
    <n v="0.72144258989999999"/>
  </r>
  <r>
    <n v="550000"/>
    <n v="920000"/>
    <n v="920000"/>
    <x v="1"/>
    <x v="1"/>
    <s v="IR8-11"/>
    <s v="62-304.520 (6), F.A.C."/>
    <n v="0.36"/>
    <n v="0.48"/>
    <s v="Town of Indialantic"/>
    <n v="8.0591783713610005E-2"/>
    <n v="3847.42469128625"/>
    <n v="9.5601531205363504"/>
    <n v="1.4050111376816099"/>
    <n v="0.77046979255932002"/>
    <n v="0.11323235372326"/>
    <n v="310.07081857457098"/>
    <n v="1210"/>
    <s v="Fixed Single Family Units"/>
    <n v="1210"/>
    <s v="Town of Indialantic              Brevard County"/>
    <s v="Town of Indialantic"/>
    <m/>
    <m/>
    <m/>
    <n v="0"/>
    <n v="1"/>
    <n v="0.77046979255932002"/>
    <n v="0.11323235372326"/>
    <n v="310.070818574572"/>
    <m/>
    <n v="-1"/>
    <n v="-1"/>
    <n v="-1"/>
    <n v="-1"/>
    <n v="0"/>
    <m/>
    <m/>
    <s v="North IRL B"/>
    <n v="-1"/>
    <m/>
    <m/>
    <n v="580"/>
    <x v="1"/>
    <m/>
    <x v="0"/>
    <n v="132.71029999999999"/>
    <n v="81.4663143731334"/>
    <n v="326.14337751412398"/>
    <n v="0.25147673850000002"/>
  </r>
  <r>
    <n v="550000"/>
    <n v="920000"/>
    <n v="920000"/>
    <x v="1"/>
    <x v="1"/>
    <s v="IR8-11"/>
    <s v="62-304.520 (6), F.A.C."/>
    <n v="0.36"/>
    <n v="0.48"/>
    <s v="Town of Indialantic"/>
    <n v="1.6058830040410001E-2"/>
    <n v="3847.42469128625"/>
    <n v="9.5601531205363504"/>
    <n v="1.4050111376816099"/>
    <n v="0.153524874123"/>
    <n v="2.2562835064910001E-2"/>
    <n v="61.785139210650499"/>
    <n v="1210"/>
    <s v="Fixed Single Family Units"/>
    <n v="1210"/>
    <s v="Town of Indialantic              Brevard County"/>
    <s v="Town of Indialantic"/>
    <m/>
    <m/>
    <m/>
    <n v="0"/>
    <n v="1"/>
    <n v="0.153524874123"/>
    <n v="2.2562835064910001E-2"/>
    <n v="61.785139210649703"/>
    <m/>
    <n v="-1"/>
    <n v="-1"/>
    <n v="-1"/>
    <n v="-1"/>
    <n v="0"/>
    <m/>
    <m/>
    <s v="North IRL B"/>
    <n v="-1"/>
    <m/>
    <m/>
    <n v="580"/>
    <x v="1"/>
    <m/>
    <x v="0"/>
    <n v="132.71029999999999"/>
    <n v="45.5161150144638"/>
    <n v="64.987779485270394"/>
    <n v="5.0109602000000003E-2"/>
  </r>
  <r>
    <n v="550000"/>
    <n v="920000"/>
    <n v="920000"/>
    <x v="1"/>
    <x v="1"/>
    <s v="IR8-11"/>
    <s v="62-304.520 (6), F.A.C."/>
    <n v="0.36"/>
    <n v="0.48"/>
    <s v="Town of Indialantic"/>
    <n v="1.5482860707550001E-2"/>
    <n v="3847.42469128625"/>
    <n v="9.5601531205363504"/>
    <n v="1.4050111376816099"/>
    <n v="0.14801851910818001"/>
    <n v="2.1753591737289999E-2"/>
    <n v="59.5691405780005"/>
    <n v="1210"/>
    <s v="Fixed Single Family Units"/>
    <n v="1210"/>
    <s v="Town of Indialantic              Brevard County"/>
    <s v="Town of Indialantic"/>
    <m/>
    <m/>
    <m/>
    <n v="0"/>
    <n v="1"/>
    <n v="0.14801851910818001"/>
    <n v="2.1753591737289999E-2"/>
    <n v="59.569140578002397"/>
    <m/>
    <n v="-1"/>
    <n v="-1"/>
    <n v="-1"/>
    <n v="-1"/>
    <n v="0"/>
    <m/>
    <m/>
    <s v="North IRL B"/>
    <n v="-1"/>
    <m/>
    <m/>
    <n v="580"/>
    <x v="1"/>
    <m/>
    <x v="0"/>
    <n v="132.71029999999999"/>
    <n v="39.180088262705198"/>
    <n v="62.656914291503497"/>
    <n v="4.83123606E-2"/>
  </r>
  <r>
    <n v="550000"/>
    <n v="920000"/>
    <n v="920000"/>
    <x v="1"/>
    <x v="1"/>
    <s v="IR8-11"/>
    <s v="62-304.520 (6), F.A.C."/>
    <n v="0.36"/>
    <n v="0.48"/>
    <s v="Town of Indialantic"/>
    <n v="7.286233807077E-2"/>
    <n v="3847.42469128625"/>
    <n v="9.5601531205363504"/>
    <n v="1.4050111376816099"/>
    <n v="0.69657510867690997"/>
    <n v="0.10237239650696001"/>
    <n v="280.33235855835301"/>
    <n v="1210"/>
    <s v="Fixed Single Family Units"/>
    <n v="1210"/>
    <s v="Town of Indialantic              Brevard County"/>
    <s v="Town of Indialantic"/>
    <m/>
    <m/>
    <m/>
    <n v="0"/>
    <n v="1"/>
    <n v="0.69657510867690997"/>
    <n v="0.10237239650696001"/>
    <n v="280.33235855835198"/>
    <m/>
    <n v="-1"/>
    <n v="-1"/>
    <n v="-1"/>
    <n v="-1"/>
    <n v="0"/>
    <m/>
    <m/>
    <s v="North IRL B"/>
    <n v="-1"/>
    <m/>
    <m/>
    <n v="580"/>
    <x v="1"/>
    <m/>
    <x v="0"/>
    <n v="132.71029999999999"/>
    <n v="80.5256880174407"/>
    <n v="294.86342077280199"/>
    <n v="0.227357955"/>
  </r>
  <r>
    <n v="550000"/>
    <n v="920000"/>
    <n v="920000"/>
    <x v="1"/>
    <x v="1"/>
    <s v="IR8-11"/>
    <s v="62-304.520 (6), F.A.C."/>
    <n v="0.36"/>
    <n v="0.48"/>
    <s v="Town of Indialantic"/>
    <n v="0.37167404126270998"/>
    <n v="3849.08674214959"/>
    <n v="9.5641461430011798"/>
    <n v="1.40559330818843"/>
    <n v="3.5547448481964699"/>
    <n v="0.52242254522622"/>
    <n v="1430.60562462548"/>
    <n v="1200"/>
    <s v="Residential, Medium Density-Two-five dwellingunits per acre"/>
    <n v="1200"/>
    <s v="Town of Indialantic              Brevard County"/>
    <s v="Town of Indialantic"/>
    <m/>
    <m/>
    <m/>
    <n v="0"/>
    <n v="1"/>
    <n v="3.5547448481964699"/>
    <n v="0.52242254522622"/>
    <n v="1430.60562462548"/>
    <m/>
    <n v="-1"/>
    <n v="-1"/>
    <n v="-1"/>
    <n v="-1"/>
    <n v="0"/>
    <m/>
    <m/>
    <s v="North IRL B"/>
    <n v="-1"/>
    <m/>
    <m/>
    <n v="580"/>
    <x v="1"/>
    <m/>
    <x v="0"/>
    <n v="132.71029999999999"/>
    <n v="204.42089884594199"/>
    <n v="1504.11148092338"/>
    <n v="1.1602640913"/>
  </r>
  <r>
    <n v="550000"/>
    <n v="920000"/>
    <n v="920000"/>
    <x v="1"/>
    <x v="1"/>
    <s v="IR8-11"/>
    <s v="62-304.520 (6), F.A.C."/>
    <n v="0.36"/>
    <n v="0.48"/>
    <s v="Town of Indialantic"/>
    <n v="5.7584848675900002E-3"/>
    <n v="3849.08674214959"/>
    <n v="9.5641461430011798"/>
    <n v="1.40559330818843"/>
    <n v="5.507499083589E-2"/>
    <n v="8.0940877951799998E-3"/>
    <n v="22.164907758709699"/>
    <n v="1210"/>
    <s v="Fixed Single Family Units"/>
    <n v="1210"/>
    <s v="Town of Indialantic              Brevard County"/>
    <s v="Town of Indialantic"/>
    <m/>
    <m/>
    <m/>
    <n v="0"/>
    <n v="1"/>
    <n v="5.507499083589E-2"/>
    <n v="8.0940877951799998E-3"/>
    <n v="22.164907758709901"/>
    <m/>
    <n v="-1"/>
    <n v="-1"/>
    <n v="-1"/>
    <n v="-1"/>
    <n v="0"/>
    <m/>
    <m/>
    <s v="North IRL B"/>
    <n v="-1"/>
    <m/>
    <m/>
    <n v="580"/>
    <x v="1"/>
    <m/>
    <x v="0"/>
    <n v="132.71029999999999"/>
    <n v="21.817936638435199"/>
    <n v="23.3037614697"/>
    <n v="1.7976405300000001E-2"/>
  </r>
  <r>
    <n v="550000"/>
    <n v="920000"/>
    <n v="920000"/>
    <x v="1"/>
    <x v="1"/>
    <s v="IR8-11"/>
    <s v="62-304.520 (6), F.A.C."/>
    <n v="0.36"/>
    <n v="0.48"/>
    <s v="Town of Indialantic"/>
    <n v="0.11358400274579999"/>
    <n v="3849.08674214959"/>
    <n v="9.5641461430011798"/>
    <n v="1.40559330818843"/>
    <n v="1.08633400176787"/>
    <n v="0.15965291417675001"/>
    <n v="437.194679089141"/>
    <n v="1210"/>
    <s v="Fixed Single Family Units"/>
    <n v="1210"/>
    <s v="Town of Indialantic              Brevard County"/>
    <s v="Town of Indialantic"/>
    <m/>
    <m/>
    <m/>
    <n v="0"/>
    <n v="1"/>
    <n v="1.08633400176787"/>
    <n v="0.15965291417675001"/>
    <n v="437.194679089141"/>
    <m/>
    <n v="-1"/>
    <n v="-1"/>
    <n v="-1"/>
    <n v="-1"/>
    <n v="0"/>
    <m/>
    <m/>
    <s v="North IRL B"/>
    <n v="-1"/>
    <m/>
    <m/>
    <n v="580"/>
    <x v="1"/>
    <m/>
    <x v="0"/>
    <n v="132.71029999999999"/>
    <n v="106.603435987297"/>
    <n v="459.65815099373799"/>
    <n v="0.35457800410000001"/>
  </r>
  <r>
    <n v="550000"/>
    <n v="920000"/>
    <n v="920000"/>
    <x v="1"/>
    <x v="1"/>
    <s v="IR8-11"/>
    <s v="62-304.520 (6), F.A.C."/>
    <n v="0.36"/>
    <n v="0.48"/>
    <s v="Town of Indialantic"/>
    <n v="0.1252237214054"/>
    <n v="3849.08674214959"/>
    <n v="9.5641461430011798"/>
    <n v="1.40559330818843"/>
    <n v="1.1976579720917899"/>
    <n v="0.17601362483388999"/>
    <n v="481.99696586419401"/>
    <n v="1210"/>
    <s v="Fixed Single Family Units"/>
    <n v="1210"/>
    <s v="Town of Indialantic              Brevard County"/>
    <s v="Town of Indialantic"/>
    <m/>
    <m/>
    <m/>
    <n v="0"/>
    <n v="1"/>
    <n v="1.1976579720917899"/>
    <n v="0.17601362483388999"/>
    <n v="481.99696586419401"/>
    <m/>
    <n v="-1"/>
    <n v="-1"/>
    <n v="-1"/>
    <n v="-1"/>
    <n v="0"/>
    <m/>
    <m/>
    <s v="North IRL B"/>
    <n v="-1"/>
    <m/>
    <m/>
    <n v="580"/>
    <x v="1"/>
    <m/>
    <x v="0"/>
    <n v="132.71029999999999"/>
    <n v="91.761366727026797"/>
    <n v="506.762421206309"/>
    <n v="0.39091400310000002"/>
  </r>
  <r>
    <n v="550000"/>
    <n v="920000"/>
    <n v="920000"/>
    <x v="1"/>
    <x v="1"/>
    <s v="IR8-11"/>
    <s v="62-304.520 (6), F.A.C."/>
    <n v="0.36"/>
    <n v="0.48"/>
    <s v="Town of Indialantic"/>
    <n v="1.5232033403700001E-3"/>
    <n v="3849.08674214959"/>
    <n v="9.5641461430011798"/>
    <n v="1.40559330818843"/>
    <n v="1.45681393528E-2"/>
    <n v="2.1410044222299998E-3"/>
    <n v="5.8629417830161401"/>
    <n v="1210"/>
    <s v="Fixed Single Family Units"/>
    <n v="1210"/>
    <s v="Town of Indialantic              Brevard County"/>
    <s v="Town of Indialantic"/>
    <m/>
    <m/>
    <m/>
    <n v="0"/>
    <n v="1"/>
    <n v="1.45681393528E-2"/>
    <n v="2.1410044222299998E-3"/>
    <n v="5.8629417830169501"/>
    <m/>
    <n v="-1"/>
    <n v="-1"/>
    <n v="-1"/>
    <n v="-1"/>
    <n v="0"/>
    <m/>
    <m/>
    <s v="North IRL B"/>
    <n v="-1"/>
    <m/>
    <m/>
    <n v="580"/>
    <x v="1"/>
    <m/>
    <x v="0"/>
    <n v="132.71029999999999"/>
    <n v="14.2808892475564"/>
    <n v="6.1641852205983101"/>
    <n v="4.7550216999999997E-3"/>
  </r>
  <r>
    <n v="550000"/>
    <n v="920000"/>
    <n v="920000"/>
    <x v="1"/>
    <x v="1"/>
    <s v="IR8-11"/>
    <s v="62-304.520 (6), F.A.C."/>
    <n v="0.36"/>
    <n v="0.48"/>
    <s v="Town of Indialantic"/>
    <n v="0.16843803867605001"/>
    <n v="3860.9478650272299"/>
    <n v="9.5918438767042407"/>
    <n v="1.40960341278982"/>
    <n v="1.6156313698790099"/>
    <n v="0.23743083416138999"/>
    <n v="650.33048581569699"/>
    <n v="1200"/>
    <s v="Residential, Medium Density-Two-five dwellingunits per acre"/>
    <n v="1200"/>
    <s v="Town of Indialantic              Brevard County"/>
    <s v="Town of Indialantic"/>
    <m/>
    <m/>
    <m/>
    <n v="0"/>
    <n v="1"/>
    <n v="1.6156313698790099"/>
    <n v="0.23743083416138999"/>
    <n v="1306.3025254648201"/>
    <m/>
    <n v="-1"/>
    <n v="-1"/>
    <n v="-1"/>
    <n v="-1"/>
    <n v="0"/>
    <m/>
    <m/>
    <s v="North IRL B"/>
    <n v="-1"/>
    <m/>
    <m/>
    <n v="580"/>
    <x v="1"/>
    <m/>
    <x v="0"/>
    <n v="132.71029999999999"/>
    <n v="140.48118363784101"/>
    <n v="681.64455859266195"/>
    <n v="1.0594505478"/>
  </r>
  <r>
    <n v="550000"/>
    <n v="920000"/>
    <n v="920000"/>
    <x v="1"/>
    <x v="1"/>
    <s v="IR8-11"/>
    <s v="62-304.520 (6), F.A.C."/>
    <n v="0.36"/>
    <n v="0.48"/>
    <s v="Town of Indialantic"/>
    <n v="2.87076165613E-3"/>
    <n v="3860.9478650272299"/>
    <n v="9.5918438767042407"/>
    <n v="1.40960341278982"/>
    <n v="2.7535897612829999E-2"/>
    <n v="4.0466354277799996E-3"/>
    <n v="11.083861087241001"/>
    <n v="1210"/>
    <s v="Fixed Single Family Units"/>
    <n v="1210"/>
    <s v="Town of Indialantic              Brevard County"/>
    <s v="Town of Indialantic"/>
    <m/>
    <m/>
    <m/>
    <n v="0"/>
    <n v="1"/>
    <n v="2.7535897612829999E-2"/>
    <n v="4.0466354277799996E-3"/>
    <n v="11.0838610872405"/>
    <m/>
    <n v="-1"/>
    <n v="-1"/>
    <n v="-1"/>
    <n v="-1"/>
    <n v="0"/>
    <m/>
    <m/>
    <s v="North IRL B"/>
    <n v="-1"/>
    <m/>
    <m/>
    <n v="580"/>
    <x v="1"/>
    <m/>
    <x v="0"/>
    <n v="132.71029999999999"/>
    <n v="18.492377626347"/>
    <n v="11.6175602452929"/>
    <n v="8.9893439000000002E-3"/>
  </r>
  <r>
    <n v="550000"/>
    <n v="920000"/>
    <n v="920000"/>
    <x v="1"/>
    <x v="1"/>
    <s v="IR8-11"/>
    <s v="62-304.520 (6), F.A.C."/>
    <n v="0.36"/>
    <n v="0.48"/>
    <s v="Town of Indialantic"/>
    <n v="4.1480898291309999E-2"/>
    <n v="3860.9478650272299"/>
    <n v="9.5918438767042407"/>
    <n v="1.40960341278982"/>
    <n v="0.39787830027577997"/>
    <n v="5.8471615797030002E-2"/>
    <n v="160.15558569727901"/>
    <n v="1210"/>
    <s v="Fixed Single Family Units"/>
    <n v="1210"/>
    <s v="Town of Indialantic              Brevard County"/>
    <s v="Town of Indialantic"/>
    <m/>
    <m/>
    <m/>
    <n v="0"/>
    <n v="1"/>
    <n v="0.39787830027577997"/>
    <n v="5.8471615797030002E-2"/>
    <n v="1044.2491102450699"/>
    <m/>
    <n v="-1"/>
    <n v="-1"/>
    <n v="-1"/>
    <n v="-1"/>
    <n v="0"/>
    <m/>
    <m/>
    <s v="North IRL B"/>
    <n v="-1"/>
    <m/>
    <m/>
    <n v="580"/>
    <x v="1"/>
    <m/>
    <x v="0"/>
    <n v="132.71029999999999"/>
    <n v="73.838196419764003"/>
    <n v="167.86723965714501"/>
    <n v="0.84691736439999998"/>
  </r>
  <r>
    <n v="550000"/>
    <n v="920000"/>
    <n v="920000"/>
    <x v="1"/>
    <x v="1"/>
    <s v="IR8-11"/>
    <s v="62-304.520 (6), F.A.C."/>
    <n v="0.36"/>
    <n v="0.48"/>
    <s v="Town of Indialantic"/>
    <n v="4.2968324019399999E-3"/>
    <n v="3860.9478650272299"/>
    <n v="9.5918438767042407"/>
    <n v="1.40960341278982"/>
    <n v="4.1214545563820003E-2"/>
    <n v="6.0568296179599997E-3"/>
    <n v="16.589845888669299"/>
    <n v="1210"/>
    <s v="Fixed Single Family Units"/>
    <n v="1210"/>
    <s v="Town of Indialantic              Brevard County"/>
    <s v="Town of Indialantic"/>
    <m/>
    <m/>
    <m/>
    <n v="0"/>
    <n v="1"/>
    <n v="4.1214545563820003E-2"/>
    <n v="6.0568296179599997E-3"/>
    <n v="23.516990289572998"/>
    <m/>
    <n v="-1"/>
    <n v="-1"/>
    <n v="-1"/>
    <n v="-1"/>
    <n v="0"/>
    <m/>
    <m/>
    <s v="North IRL B"/>
    <n v="-1"/>
    <m/>
    <m/>
    <n v="580"/>
    <x v="1"/>
    <m/>
    <x v="0"/>
    <n v="132.71029999999999"/>
    <n v="17.2827964895755"/>
    <n v="17.388663801787001"/>
    <n v="1.9072984800000001E-2"/>
  </r>
  <r>
    <n v="550000"/>
    <n v="920000"/>
    <n v="920000"/>
    <x v="1"/>
    <x v="1"/>
    <s v="IR8-11"/>
    <s v="62-304.520 (6), F.A.C."/>
    <n v="0.36"/>
    <n v="0.48"/>
    <s v="Town of Indialantic"/>
    <n v="0.24550176536816001"/>
    <n v="3847.42469200289"/>
    <n v="9.5601531223170699"/>
    <n v="1.4050111379433099"/>
    <n v="2.34703446871884"/>
    <n v="0.34493271472701997"/>
    <n v="944.54955400778897"/>
    <n v="1200"/>
    <s v="Residential, Medium Density-Two-five dwellingunits per acre"/>
    <n v="1200"/>
    <s v="Town of Indialantic              Brevard County"/>
    <s v="Town of Indialantic"/>
    <m/>
    <m/>
    <m/>
    <n v="0"/>
    <n v="1"/>
    <n v="2.34703446871884"/>
    <n v="0.34493271472701997"/>
    <n v="944.54955400778897"/>
    <m/>
    <n v="-1"/>
    <n v="-1"/>
    <n v="-1"/>
    <n v="-1"/>
    <n v="0"/>
    <m/>
    <m/>
    <s v="North IRL B"/>
    <n v="-1"/>
    <m/>
    <m/>
    <n v="580"/>
    <x v="1"/>
    <m/>
    <x v="0"/>
    <n v="132.71029999999999"/>
    <n v="141.59221734975901"/>
    <n v="993.51039589070695"/>
    <n v="0.76605803240000003"/>
  </r>
  <r>
    <n v="550000"/>
    <n v="920000"/>
    <n v="920000"/>
    <x v="1"/>
    <x v="1"/>
    <s v="IR8-11"/>
    <s v="62-304.520 (6), F.A.C."/>
    <n v="0.36"/>
    <n v="0.48"/>
    <s v="Town of Indialantic"/>
    <n v="7.426964908342E-2"/>
    <n v="3847.42469200289"/>
    <n v="9.5601531223170699"/>
    <n v="1.4050111379433099"/>
    <n v="0.71002921757826998"/>
    <n v="0.10434968417335"/>
    <n v="285.74688174994702"/>
    <n v="1210"/>
    <s v="Fixed Single Family Units"/>
    <n v="1210"/>
    <s v="Town of Indialantic              Brevard County"/>
    <s v="Town of Indialantic"/>
    <m/>
    <m/>
    <m/>
    <n v="0"/>
    <n v="1"/>
    <n v="0.71002921757826998"/>
    <n v="0.10434968417335"/>
    <n v="285.746881749946"/>
    <m/>
    <n v="-1"/>
    <n v="-1"/>
    <n v="-1"/>
    <n v="-1"/>
    <n v="0"/>
    <m/>
    <m/>
    <s v="North IRL B"/>
    <n v="-1"/>
    <m/>
    <m/>
    <n v="580"/>
    <x v="1"/>
    <m/>
    <x v="0"/>
    <n v="132.71029999999999"/>
    <n v="70.576986365407194"/>
    <n v="300.55860638263903"/>
    <n v="0.2317492958"/>
  </r>
  <r>
    <n v="550000"/>
    <n v="920000"/>
    <n v="920000"/>
    <x v="1"/>
    <x v="1"/>
    <s v="IR8-11"/>
    <s v="62-304.520 (6), F.A.C."/>
    <n v="0.36"/>
    <n v="0.48"/>
    <s v="Town of Indialantic"/>
    <n v="3.27831985133E-3"/>
    <n v="3847.42469200289"/>
    <n v="9.5601531223170699"/>
    <n v="1.4050111379433099"/>
    <n v="3.1341239762709999E-2"/>
    <n v="4.6060759048599997E-3"/>
    <n v="12.613088744317199"/>
    <n v="1210"/>
    <s v="Fixed Single Family Units"/>
    <n v="1210"/>
    <s v="Town of Indialantic              Brevard County"/>
    <s v="Town of Indialantic"/>
    <m/>
    <m/>
    <m/>
    <n v="0"/>
    <n v="1"/>
    <n v="3.1341239762709999E-2"/>
    <n v="4.6060759048599997E-3"/>
    <n v="12.6130887443167"/>
    <m/>
    <n v="-1"/>
    <n v="-1"/>
    <n v="-1"/>
    <n v="-1"/>
    <n v="0"/>
    <m/>
    <m/>
    <s v="North IRL B"/>
    <n v="-1"/>
    <m/>
    <m/>
    <n v="580"/>
    <x v="1"/>
    <m/>
    <x v="0"/>
    <n v="132.71029999999999"/>
    <n v="22.7602050540455"/>
    <n v="13.2668897450641"/>
    <n v="1.02295935E-2"/>
  </r>
  <r>
    <n v="550000"/>
    <n v="920000"/>
    <n v="920000"/>
    <x v="1"/>
    <x v="1"/>
    <s v="IR8-11"/>
    <s v="62-304.520 (6), F.A.C."/>
    <n v="0.36"/>
    <n v="0.48"/>
    <s v="Town of Indialantic"/>
    <n v="3.8985871283319998E-2"/>
    <n v="3847.42469200289"/>
    <n v="9.5601531223170699"/>
    <n v="1.4050111379433099"/>
    <n v="0.37271089907555999"/>
    <n v="5.4775583375500002E-2"/>
    <n v="149.99520381472601"/>
    <n v="1210"/>
    <s v="Fixed Single Family Units"/>
    <n v="1210"/>
    <s v="Town of Indialantic              Brevard County"/>
    <s v="Town of Indialantic"/>
    <m/>
    <m/>
    <m/>
    <n v="0"/>
    <n v="1"/>
    <n v="0.37271089907555999"/>
    <n v="5.4775583375500002E-2"/>
    <n v="149.99520381472601"/>
    <m/>
    <n v="-1"/>
    <n v="-1"/>
    <n v="-1"/>
    <n v="-1"/>
    <n v="0"/>
    <m/>
    <m/>
    <s v="North IRL B"/>
    <n v="-1"/>
    <m/>
    <m/>
    <n v="580"/>
    <x v="1"/>
    <m/>
    <x v="0"/>
    <n v="132.71029999999999"/>
    <n v="72.369868890735404"/>
    <n v="157.77022358579899"/>
    <n v="0.1216506114"/>
  </r>
  <r>
    <n v="550000"/>
    <n v="920000"/>
    <n v="920000"/>
    <x v="1"/>
    <x v="1"/>
    <s v="IR8-11"/>
    <s v="62-304.520 (6), F.A.C."/>
    <n v="0.36"/>
    <n v="0.48"/>
    <s v="Town of Indialantic"/>
    <n v="5.4562127666889997E-2"/>
    <n v="3847.42469200289"/>
    <n v="9.5601531223170699"/>
    <n v="1.4050111379433099"/>
    <n v="0.52162229517490999"/>
    <n v="7.6660397081870002E-2"/>
    <n v="209.92367723382199"/>
    <n v="1210"/>
    <s v="Fixed Single Family Units"/>
    <n v="1210"/>
    <s v="Town of Indialantic              Brevard County"/>
    <s v="Town of Indialantic"/>
    <m/>
    <m/>
    <m/>
    <n v="0"/>
    <n v="1"/>
    <n v="0.52162229517490999"/>
    <n v="7.6660397081870002E-2"/>
    <n v="209.92367723382199"/>
    <m/>
    <n v="-1"/>
    <n v="-1"/>
    <n v="-1"/>
    <n v="-1"/>
    <n v="0"/>
    <m/>
    <m/>
    <s v="North IRL B"/>
    <n v="-1"/>
    <m/>
    <m/>
    <n v="580"/>
    <x v="1"/>
    <m/>
    <x v="0"/>
    <n v="132.71029999999999"/>
    <n v="76.225973820126598"/>
    <n v="220.80509676857901"/>
    <n v="0.17025440159999999"/>
  </r>
  <r>
    <n v="550000"/>
    <n v="920000"/>
    <n v="920000"/>
    <x v="1"/>
    <x v="1"/>
    <s v="IR8-11"/>
    <s v="62-304.520 (6), F.A.C."/>
    <n v="0.36"/>
    <n v="0.48"/>
    <s v="Town of Indialantic"/>
    <n v="0.20023066338675999"/>
    <n v="3847.42469200289"/>
    <n v="9.5601531223170699"/>
    <n v="1.4050111379433099"/>
    <n v="1.9142358017605701"/>
    <n v="0.28132631221617999"/>
    <n v="770.37239841034705"/>
    <n v="1210"/>
    <s v="Fixed Single Family Units"/>
    <n v="1210"/>
    <s v="Town of Indialantic              Brevard County"/>
    <s v="Town of Indialantic"/>
    <m/>
    <m/>
    <m/>
    <n v="0"/>
    <n v="1"/>
    <n v="1.9142358017605701"/>
    <n v="0.28132631221617999"/>
    <n v="770.37239841034705"/>
    <m/>
    <n v="-1"/>
    <n v="-1"/>
    <n v="-1"/>
    <n v="-1"/>
    <n v="0"/>
    <m/>
    <m/>
    <s v="North IRL B"/>
    <n v="-1"/>
    <m/>
    <m/>
    <n v="580"/>
    <x v="1"/>
    <m/>
    <x v="0"/>
    <n v="132.71029999999999"/>
    <n v="114.691224108882"/>
    <n v="810.30474608812995"/>
    <n v="0.62479513249999996"/>
  </r>
  <r>
    <n v="550000"/>
    <n v="920000"/>
    <n v="920000"/>
    <x v="1"/>
    <x v="1"/>
    <s v="IR8-11"/>
    <s v="62-304.520 (6), F.A.C."/>
    <n v="0.36"/>
    <n v="0.48"/>
    <s v="Town of Indialantic"/>
    <n v="9.3505698196999997E-4"/>
    <n v="3847.42469200289"/>
    <n v="9.5601531223170699"/>
    <n v="1.4050111379433099"/>
    <n v="8.9392879257699995E-3"/>
    <n v="1.31376547428E-3"/>
    <n v="3.5975613208803101"/>
    <n v="1210"/>
    <s v="Fixed Single Family Units"/>
    <n v="1210"/>
    <s v="Town of Indialantic              Brevard County"/>
    <s v="Town of Indialantic"/>
    <m/>
    <m/>
    <m/>
    <n v="0"/>
    <n v="1"/>
    <n v="8.9392879257699995E-3"/>
    <n v="1.31376547428E-3"/>
    <n v="3.5975613208806401"/>
    <m/>
    <n v="-1"/>
    <n v="-1"/>
    <n v="-1"/>
    <n v="-1"/>
    <n v="0"/>
    <m/>
    <m/>
    <s v="North IRL B"/>
    <n v="-1"/>
    <m/>
    <m/>
    <n v="580"/>
    <x v="1"/>
    <m/>
    <x v="0"/>
    <n v="132.71029999999999"/>
    <n v="11.050760138479299"/>
    <n v="3.7840413528158301"/>
    <n v="2.9177302E-3"/>
  </r>
  <r>
    <n v="550000"/>
    <n v="920000"/>
    <n v="920000"/>
    <x v="1"/>
    <x v="1"/>
    <s v="IR8-11"/>
    <s v="62-304.520 (6), F.A.C."/>
    <n v="0.36"/>
    <n v="0.48"/>
    <s v="Town of Indialantic"/>
    <n v="0.29429943692872002"/>
    <n v="3869.0949129539799"/>
    <n v="9.6591190696812408"/>
    <n v="1.4698198053259799"/>
    <n v="2.8426733034347"/>
    <n v="0.43256714109411998"/>
    <n v="1138.67245430615"/>
    <n v="1200"/>
    <s v="Residential, Medium Density-Two-five dwellingunits per acre"/>
    <n v="1200"/>
    <s v="Town of Indialantic              Brevard County"/>
    <s v="Town of Indialantic"/>
    <m/>
    <m/>
    <m/>
    <n v="0"/>
    <n v="1"/>
    <n v="2.8426733034347"/>
    <n v="0.43256714109411998"/>
    <n v="1503.8788639085201"/>
    <m/>
    <n v="-1"/>
    <n v="-1"/>
    <n v="-1"/>
    <n v="-1"/>
    <n v="0"/>
    <m/>
    <m/>
    <s v="North IRL B"/>
    <n v="-1"/>
    <m/>
    <m/>
    <n v="580"/>
    <x v="1"/>
    <m/>
    <x v="0"/>
    <n v="132.71029999999999"/>
    <n v="170.40199255880299"/>
    <n v="1190.98756644371"/>
    <n v="1.2196908872000001"/>
  </r>
  <r>
    <n v="550000"/>
    <n v="920000"/>
    <n v="920000"/>
    <x v="1"/>
    <x v="1"/>
    <s v="IR8-11"/>
    <s v="62-304.520 (6), F.A.C."/>
    <n v="0.36"/>
    <n v="0.48"/>
    <s v="Town of Indialantic"/>
    <n v="0.12055527226513001"/>
    <n v="3869.0949129539799"/>
    <n v="9.6591190696812408"/>
    <n v="1.4698198053259799"/>
    <n v="1.1644577292867599"/>
    <n v="0.17719452681174999"/>
    <n v="466.43979065080799"/>
    <n v="1210"/>
    <s v="Fixed Single Family Units"/>
    <n v="1210"/>
    <s v="Town of Indialantic              Brevard County"/>
    <s v="Town of Indialantic"/>
    <m/>
    <m/>
    <m/>
    <n v="0"/>
    <n v="1"/>
    <n v="1.1644577292867599"/>
    <n v="0.17719452681174999"/>
    <n v="466.43979065080799"/>
    <m/>
    <n v="-1"/>
    <n v="-1"/>
    <n v="-1"/>
    <n v="-1"/>
    <n v="0"/>
    <m/>
    <m/>
    <s v="North IRL B"/>
    <n v="-1"/>
    <m/>
    <m/>
    <n v="580"/>
    <x v="1"/>
    <m/>
    <x v="0"/>
    <n v="132.71029999999999"/>
    <n v="90.991236021183099"/>
    <n v="487.86987782033299"/>
    <n v="0.37829666719999999"/>
  </r>
  <r>
    <n v="550000"/>
    <n v="920000"/>
    <n v="920000"/>
    <x v="1"/>
    <x v="1"/>
    <s v="IR8-11"/>
    <s v="62-304.520 (6), F.A.C."/>
    <n v="0.36"/>
    <n v="0.48"/>
    <s v="Natural Lands"/>
    <n v="0.20244195435306001"/>
    <n v="3564.1792695361301"/>
    <n v="7.1969936635328899"/>
    <n v="1.01934749208088"/>
    <n v="1.45697346271221"/>
    <n v="0.20635869846173999"/>
    <n v="721.53941698956999"/>
    <n v="3100"/>
    <s v="Herbaceous Dry Prairie"/>
    <n v="3100"/>
    <s v="Town of Indialantic              Brevard County"/>
    <s v="Town of Indialantic"/>
    <m/>
    <m/>
    <s v="Natural Lands"/>
    <n v="0"/>
    <n v="1"/>
    <n v="1.45697346271221"/>
    <n v="0.20635869846173999"/>
    <n v="935.92048468799396"/>
    <m/>
    <n v="-1"/>
    <n v="-1"/>
    <n v="-1"/>
    <n v="-1"/>
    <n v="0"/>
    <m/>
    <m/>
    <s v="North IRL B"/>
    <n v="-1"/>
    <m/>
    <m/>
    <n v="580"/>
    <x v="1"/>
    <m/>
    <x v="0"/>
    <n v="132.71029999999999"/>
    <n v="132.792258943267"/>
    <n v="819.25352313690303"/>
    <n v="0.75905959830000003"/>
  </r>
  <r>
    <n v="550000"/>
    <n v="920000"/>
    <n v="920000"/>
    <x v="1"/>
    <x v="1"/>
    <s v="IR8-11"/>
    <s v="62-304.520 (6), F.A.C."/>
    <n v="0.36"/>
    <n v="0.48"/>
    <s v="Town of Indialantic"/>
    <n v="0.21967017490594001"/>
    <n v="3869.3117740468801"/>
    <n v="10.076858692929999"/>
    <n v="1.6386991469999601"/>
    <n v="2.2135853115783801"/>
    <n v="0.35997332823969003"/>
    <n v="849.97239417049695"/>
    <n v="1200"/>
    <s v="Residential, Medium Density-Two-five dwellingunits per acre"/>
    <n v="1200"/>
    <s v="Town of Indialantic              Brevard County"/>
    <s v="Town of Indialantic"/>
    <m/>
    <m/>
    <m/>
    <n v="0"/>
    <n v="1"/>
    <n v="2.2135853115783801"/>
    <n v="0.35997332823969003"/>
    <n v="849.97239417049695"/>
    <m/>
    <n v="-1"/>
    <n v="-1"/>
    <n v="-1"/>
    <n v="-1"/>
    <n v="0"/>
    <m/>
    <m/>
    <s v="North IRL B"/>
    <n v="-1"/>
    <m/>
    <m/>
    <n v="580"/>
    <x v="1"/>
    <m/>
    <x v="0"/>
    <n v="132.71029999999999"/>
    <n v="141.721868033953"/>
    <n v="888.97365812783698"/>
    <n v="0.68935311769999996"/>
  </r>
  <r>
    <n v="550000"/>
    <n v="920000"/>
    <n v="920000"/>
    <x v="1"/>
    <x v="1"/>
    <s v="IR8-11"/>
    <s v="62-304.520 (6), F.A.C."/>
    <n v="0.36"/>
    <n v="0.48"/>
    <s v="Town of Indialantic"/>
    <n v="0.19281343366402001"/>
    <n v="3869.3117740468801"/>
    <n v="10.076858692929999"/>
    <n v="1.6386991469999601"/>
    <n v="1.9429537251309901"/>
    <n v="0.31596320927535998"/>
    <n v="746.05528907061296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1.9429537251309901"/>
    <n v="0.31596320927535998"/>
    <n v="746.05528907061296"/>
    <m/>
    <n v="-1"/>
    <n v="-1"/>
    <n v="-1"/>
    <n v="-1"/>
    <n v="0"/>
    <m/>
    <m/>
    <s v="North IRL B"/>
    <n v="-1"/>
    <m/>
    <m/>
    <n v="580"/>
    <x v="1"/>
    <m/>
    <x v="0"/>
    <n v="132.71029999999999"/>
    <n v="110.49092160509601"/>
    <n v="780.28828234824596"/>
    <n v="0.6050732271"/>
  </r>
  <r>
    <n v="550000"/>
    <n v="920000"/>
    <n v="920000"/>
    <x v="1"/>
    <x v="1"/>
    <s v="IR8-11"/>
    <s v="62-304.520 (6), F.A.C."/>
    <n v="0.36"/>
    <n v="0.48"/>
    <s v="Town of Indialantic"/>
    <n v="2.1597239706999999E-4"/>
    <n v="3869.3117740468801"/>
    <n v="10.076858692929999"/>
    <n v="1.6386991469999601"/>
    <n v="2.1763233269200002E-3"/>
    <n v="3.5391378286E-4"/>
    <n v="0.83566453888303005"/>
    <n v="1210"/>
    <s v="Fixed Single Family Units"/>
    <n v="1210"/>
    <s v="Town of Indialantic              Brevard County"/>
    <s v="Town of Indialantic"/>
    <m/>
    <m/>
    <m/>
    <n v="0"/>
    <n v="1"/>
    <n v="2.1763233269200002E-3"/>
    <n v="3.5391378286E-4"/>
    <n v="0.83566453888355996"/>
    <m/>
    <n v="-1"/>
    <n v="-1"/>
    <n v="-1"/>
    <n v="-1"/>
    <n v="0"/>
    <m/>
    <m/>
    <s v="North IRL B"/>
    <n v="-1"/>
    <m/>
    <m/>
    <n v="580"/>
    <x v="1"/>
    <m/>
    <x v="0"/>
    <n v="132.71029999999999"/>
    <n v="5.4955834226067699"/>
    <n v="0.87400928217677998"/>
    <n v="6.7774899999999995E-4"/>
  </r>
  <r>
    <n v="550000"/>
    <n v="920000"/>
    <n v="920000"/>
    <x v="1"/>
    <x v="1"/>
    <s v="IR8-11"/>
    <s v="62-304.520 (6), F.A.C."/>
    <n v="0.36"/>
    <n v="0.48"/>
    <s v="Town of Indialantic"/>
    <n v="2.8375388560559999E-2"/>
    <n v="3869.3117740468801"/>
    <n v="10.076858692929999"/>
    <n v="1.6386991469999601"/>
    <n v="0.28593478088183"/>
    <n v="4.6498725029990001E-2"/>
    <n v="109.793225050565"/>
    <n v="1210"/>
    <s v="Fixed Single Family Units"/>
    <n v="1210"/>
    <s v="Town of Indialantic              Brevard County"/>
    <s v="Town of Indialantic"/>
    <m/>
    <m/>
    <m/>
    <n v="0"/>
    <n v="1"/>
    <n v="0.28593478088183"/>
    <n v="4.6498725029990001E-2"/>
    <n v="109.793225050563"/>
    <m/>
    <n v="-1"/>
    <n v="-1"/>
    <n v="-1"/>
    <n v="-1"/>
    <n v="0"/>
    <m/>
    <m/>
    <s v="North IRL B"/>
    <n v="-1"/>
    <m/>
    <m/>
    <n v="580"/>
    <x v="1"/>
    <m/>
    <x v="0"/>
    <n v="132.71029999999999"/>
    <n v="47.360045240991901"/>
    <n v="114.831123434432"/>
    <n v="8.9045600200000005E-2"/>
  </r>
  <r>
    <n v="550000"/>
    <n v="920000"/>
    <n v="920000"/>
    <x v="1"/>
    <x v="1"/>
    <s v="IR8-11"/>
    <s v="62-304.520 (6), F.A.C."/>
    <n v="0.36"/>
    <n v="0.48"/>
    <s v="Town of Indialantic"/>
    <n v="8.2117927943129998E-2"/>
    <n v="3869.3117740468801"/>
    <n v="10.076858692929999"/>
    <n v="1.6386991469999601"/>
    <n v="0.82749075603916999"/>
    <n v="0.13456657847381001"/>
    <n v="317.73986545070198"/>
    <n v="1210"/>
    <s v="Fixed Single Family Units"/>
    <n v="1210"/>
    <s v="Town of Indialantic              Brevard County"/>
    <s v="Town of Indialantic"/>
    <m/>
    <m/>
    <m/>
    <n v="0"/>
    <n v="1"/>
    <n v="0.82749075603916999"/>
    <n v="0.13456657847381001"/>
    <n v="317.73986545070198"/>
    <m/>
    <n v="-1"/>
    <n v="-1"/>
    <n v="-1"/>
    <n v="-1"/>
    <n v="0"/>
    <m/>
    <m/>
    <s v="North IRL B"/>
    <n v="-1"/>
    <m/>
    <m/>
    <n v="580"/>
    <x v="1"/>
    <m/>
    <x v="0"/>
    <n v="132.71029999999999"/>
    <n v="104.091734101734"/>
    <n v="332.319464090851"/>
    <n v="0.25769656569999999"/>
  </r>
  <r>
    <n v="550000"/>
    <n v="920000"/>
    <n v="920000"/>
    <x v="1"/>
    <x v="1"/>
    <s v="IR8-11"/>
    <s v="62-304.520 (6), F.A.C."/>
    <n v="0.36"/>
    <n v="0.48"/>
    <s v="Town of Indialantic"/>
    <n v="8.0275545829950001E-2"/>
    <n v="3869.3117740468801"/>
    <n v="10.076858692929999"/>
    <n v="1.6386991469999601"/>
    <n v="0.80892533182628001"/>
    <n v="0.13154746847650001"/>
    <n v="310.61111464788502"/>
    <n v="1210"/>
    <s v="Fixed Single Family Units"/>
    <n v="1210"/>
    <s v="Town of Indialantic              Brevard County"/>
    <s v="Town of Indialantic"/>
    <m/>
    <m/>
    <m/>
    <n v="0"/>
    <n v="1"/>
    <n v="0.80892533182628001"/>
    <n v="0.13154746847650001"/>
    <n v="310.61111464788502"/>
    <m/>
    <n v="-1"/>
    <n v="-1"/>
    <n v="-1"/>
    <n v="-1"/>
    <n v="0"/>
    <m/>
    <m/>
    <s v="North IRL B"/>
    <n v="-1"/>
    <m/>
    <m/>
    <n v="580"/>
    <x v="1"/>
    <m/>
    <x v="0"/>
    <n v="132.71029999999999"/>
    <n v="73.2177917995771"/>
    <n v="324.86360820361801"/>
    <n v="0.25191493479999999"/>
  </r>
  <r>
    <n v="550000"/>
    <n v="920000"/>
    <n v="920000"/>
    <x v="1"/>
    <x v="1"/>
    <s v="IR8-11"/>
    <s v="62-304.520 (6), F.A.C."/>
    <n v="0.36"/>
    <n v="0.48"/>
    <s v="Town of Indialantic"/>
    <n v="1.4295010091049999E-2"/>
    <n v="3869.3117740468801"/>
    <n v="10.076858692929999"/>
    <n v="1.6386991469999601"/>
    <n v="0.14404879670154999"/>
    <n v="2.3425220842560001E-2"/>
    <n v="55.3118508554304"/>
    <n v="1210"/>
    <s v="Fixed Single Family Units"/>
    <n v="1210"/>
    <s v="Town of Indialantic              Brevard County"/>
    <s v="Town of Indialantic"/>
    <m/>
    <m/>
    <m/>
    <n v="0"/>
    <n v="1"/>
    <n v="0.14404879670154999"/>
    <n v="2.3425220842560001E-2"/>
    <n v="55.311850855428901"/>
    <m/>
    <n v="-1"/>
    <n v="-1"/>
    <n v="-1"/>
    <n v="-1"/>
    <n v="0"/>
    <m/>
    <m/>
    <s v="North IRL B"/>
    <n v="-1"/>
    <m/>
    <m/>
    <n v="580"/>
    <x v="1"/>
    <m/>
    <x v="0"/>
    <n v="132.71029999999999"/>
    <n v="46.0103508310861"/>
    <n v="57.849853395249099"/>
    <n v="4.4859570799999998E-2"/>
  </r>
  <r>
    <n v="550000"/>
    <n v="920000"/>
    <n v="920000"/>
    <x v="1"/>
    <x v="1"/>
    <s v="IR8-11"/>
    <s v="62-304.520 (6), F.A.C."/>
    <n v="0.36"/>
    <n v="0.48"/>
    <s v="Town of Indialantic"/>
    <n v="0.21662087938899999"/>
    <n v="3858.6945965680502"/>
    <n v="9.5865176947592907"/>
    <n v="1.4088299465937799"/>
    <n v="2.0766398933169801"/>
    <n v="0.30518198194070001"/>
    <n v="835.87381680216299"/>
    <n v="1200"/>
    <s v="Residential, Medium Density-Two-five dwellingunits per acre"/>
    <n v="1200"/>
    <s v="Town of Indialantic              Brevard County"/>
    <s v="Town of Indialantic"/>
    <m/>
    <m/>
    <m/>
    <n v="0"/>
    <n v="1"/>
    <n v="2.0766398933169801"/>
    <n v="0.30518198194070001"/>
    <n v="835.87381680216299"/>
    <m/>
    <n v="-1"/>
    <n v="-1"/>
    <n v="-1"/>
    <n v="-1"/>
    <n v="0"/>
    <m/>
    <m/>
    <s v="North IRL B"/>
    <n v="-1"/>
    <m/>
    <m/>
    <n v="580"/>
    <x v="1"/>
    <m/>
    <x v="0"/>
    <n v="132.71029999999999"/>
    <n v="141.63870437115099"/>
    <n v="876.63359698131899"/>
    <n v="0.67791874839999999"/>
  </r>
  <r>
    <n v="550000"/>
    <n v="920000"/>
    <n v="920000"/>
    <x v="1"/>
    <x v="1"/>
    <s v="IR8-11"/>
    <s v="62-304.520 (6), F.A.C."/>
    <n v="0.36"/>
    <n v="0.48"/>
    <s v="Town of Indialantic"/>
    <n v="0.12958167032599999"/>
    <n v="3858.6945965680502"/>
    <n v="9.5865176947592907"/>
    <n v="1.4088299465937799"/>
    <n v="1.24223697549673"/>
    <n v="0.18255853768492"/>
    <n v="500.01609110122598"/>
    <n v="1210"/>
    <s v="Fixed Single Family Units"/>
    <n v="1210"/>
    <s v="Town of Indialantic              Brevard County"/>
    <s v="Town of Indialantic"/>
    <m/>
    <m/>
    <m/>
    <n v="0"/>
    <n v="1"/>
    <n v="1.24223697549673"/>
    <n v="0.18255853768492"/>
    <n v="500.01609110122598"/>
    <m/>
    <n v="-1"/>
    <n v="-1"/>
    <n v="-1"/>
    <n v="-1"/>
    <n v="0"/>
    <m/>
    <m/>
    <s v="North IRL B"/>
    <n v="-1"/>
    <m/>
    <m/>
    <n v="580"/>
    <x v="1"/>
    <m/>
    <x v="0"/>
    <n v="132.71029999999999"/>
    <n v="97.145287124038902"/>
    <n v="524.398414784122"/>
    <n v="0.4055280544"/>
  </r>
  <r>
    <n v="550000"/>
    <n v="920000"/>
    <n v="920000"/>
    <x v="1"/>
    <x v="1"/>
    <s v="IR8-11"/>
    <s v="62-304.520 (6), F.A.C."/>
    <n v="0.36"/>
    <n v="0.48"/>
    <s v="Town of Indialantic"/>
    <n v="7.0312519017599997E-3"/>
    <n v="3858.6945965680502"/>
    <n v="9.5865176947592907"/>
    <n v="1.4088299465937799"/>
    <n v="6.7405220772549998E-2"/>
    <n v="9.9058382412400003E-3"/>
    <n v="27.1314537204379"/>
    <n v="1210"/>
    <s v="Fixed Single Family Units"/>
    <n v="1210"/>
    <s v="Town of Indialantic              Brevard County"/>
    <s v="Town of Indialantic"/>
    <m/>
    <m/>
    <m/>
    <n v="0"/>
    <n v="1"/>
    <n v="6.7405220772549998E-2"/>
    <n v="9.9058382412400003E-3"/>
    <n v="27.131453720436401"/>
    <m/>
    <n v="-1"/>
    <n v="-1"/>
    <n v="-1"/>
    <n v="-1"/>
    <n v="0"/>
    <m/>
    <m/>
    <s v="North IRL B"/>
    <n v="-1"/>
    <m/>
    <m/>
    <n v="580"/>
    <x v="1"/>
    <m/>
    <x v="0"/>
    <n v="132.71029999999999"/>
    <n v="23.199639728056098"/>
    <n v="28.4544669161561"/>
    <n v="2.20044231E-2"/>
  </r>
  <r>
    <n v="550000"/>
    <n v="920000"/>
    <n v="920000"/>
    <x v="1"/>
    <x v="1"/>
    <s v="IR8-11"/>
    <s v="62-304.520 (6), F.A.C."/>
    <n v="0.36"/>
    <n v="0.48"/>
    <s v="Town of Indialantic"/>
    <n v="7.5549576975649999E-2"/>
    <n v="3858.6945965680502"/>
    <n v="9.5865176947592907"/>
    <n v="1.4088299465937799"/>
    <n v="0.72425735650869005"/>
    <n v="0.10643650649579001"/>
    <n v="291.52274444896199"/>
    <n v="1210"/>
    <s v="Fixed Single Family Units"/>
    <n v="1210"/>
    <s v="Town of Indialantic              Brevard County"/>
    <s v="Town of Indialantic"/>
    <m/>
    <m/>
    <m/>
    <n v="0"/>
    <n v="1"/>
    <n v="0.72425735650869005"/>
    <n v="0.10643650649579001"/>
    <n v="291.52274444896199"/>
    <m/>
    <n v="-1"/>
    <n v="-1"/>
    <n v="-1"/>
    <n v="-1"/>
    <n v="0"/>
    <m/>
    <m/>
    <s v="North IRL B"/>
    <n v="-1"/>
    <m/>
    <m/>
    <n v="580"/>
    <x v="1"/>
    <m/>
    <x v="0"/>
    <n v="132.71029999999999"/>
    <n v="80.983842087014693"/>
    <n v="305.73829079353197"/>
    <n v="0.23643369380000001"/>
  </r>
  <r>
    <n v="550000"/>
    <n v="920000"/>
    <n v="920000"/>
    <x v="1"/>
    <x v="1"/>
    <s v="IR8-11"/>
    <s v="62-304.520 (6), F.A.C."/>
    <n v="0.36"/>
    <n v="0.48"/>
    <s v="Town of Indialantic"/>
    <n v="6.0559660374659999E-2"/>
    <n v="3858.6945965680502"/>
    <n v="9.5865176947592907"/>
    <n v="1.4088299465937799"/>
    <n v="0.58055625577032999"/>
    <n v="8.531826309137E-2"/>
    <n v="233.681234257716"/>
    <n v="1210"/>
    <s v="Fixed Single Family Units"/>
    <n v="1210"/>
    <s v="Town of Indialantic              Brevard County"/>
    <s v="Town of Indialantic"/>
    <m/>
    <m/>
    <m/>
    <n v="0"/>
    <n v="1"/>
    <n v="0.58055625577032999"/>
    <n v="8.531826309137E-2"/>
    <n v="233.681234257715"/>
    <m/>
    <n v="-1"/>
    <n v="-1"/>
    <n v="-1"/>
    <n v="-1"/>
    <n v="0"/>
    <m/>
    <m/>
    <s v="North IRL B"/>
    <n v="-1"/>
    <m/>
    <m/>
    <n v="580"/>
    <x v="1"/>
    <m/>
    <x v="0"/>
    <n v="132.71029999999999"/>
    <n v="64.2747423407708"/>
    <n v="245.07625052557401"/>
    <n v="0.18952249330000001"/>
  </r>
  <r>
    <n v="550000"/>
    <n v="920000"/>
    <n v="920000"/>
    <x v="1"/>
    <x v="1"/>
    <s v="IR8-11"/>
    <s v="62-304.520 (6), F.A.C."/>
    <n v="0.36"/>
    <n v="0.48"/>
    <s v="Town of Indialantic"/>
    <n v="0.12842041474683999"/>
    <n v="3858.6945965680502"/>
    <n v="9.5865176947592907"/>
    <n v="1.4088299465937799"/>
    <n v="1.23110457833899"/>
    <n v="0.18092252604935"/>
    <n v="495.535160472695"/>
    <n v="1210"/>
    <s v="Fixed Single Family Units"/>
    <n v="1210"/>
    <s v="Town of Indialantic              Brevard County"/>
    <s v="Town of Indialantic"/>
    <m/>
    <m/>
    <m/>
    <n v="0"/>
    <n v="1"/>
    <n v="1.23110457833899"/>
    <n v="0.18092252604935"/>
    <n v="495.535160472695"/>
    <m/>
    <n v="-1"/>
    <n v="-1"/>
    <n v="-1"/>
    <n v="-1"/>
    <n v="0"/>
    <m/>
    <m/>
    <s v="North IRL B"/>
    <n v="-1"/>
    <m/>
    <m/>
    <n v="580"/>
    <x v="1"/>
    <m/>
    <x v="0"/>
    <n v="132.71029999999999"/>
    <n v="93.405276472834501"/>
    <n v="519.69898018555898"/>
    <n v="0.40189388520000002"/>
  </r>
  <r>
    <n v="550000"/>
    <n v="920000"/>
    <n v="920000"/>
    <x v="1"/>
    <x v="1"/>
    <s v="IR8-11"/>
    <s v="62-304.520 (6), F.A.C."/>
    <n v="0.36"/>
    <n v="0.48"/>
    <s v="Town of Indialantic"/>
    <n v="0.23168138915096001"/>
    <n v="3850.6255307596998"/>
    <n v="9.5675464969183395"/>
    <n v="1.4060786153817699"/>
    <n v="2.21662246317248"/>
    <n v="0.32576224686710997"/>
    <n v="892.11827206657699"/>
    <n v="1200"/>
    <s v="Residential, Medium Density-Two-five dwellingunits per acre"/>
    <n v="1200"/>
    <s v="Town of Indialantic              Brevard County"/>
    <s v="Town of Indialantic"/>
    <m/>
    <m/>
    <m/>
    <n v="0"/>
    <n v="1"/>
    <n v="2.21662246317248"/>
    <n v="0.32576224686710997"/>
    <n v="892.11827206657699"/>
    <m/>
    <n v="-1"/>
    <n v="-1"/>
    <n v="-1"/>
    <n v="-1"/>
    <n v="0"/>
    <m/>
    <m/>
    <s v="North IRL B"/>
    <n v="-1"/>
    <m/>
    <m/>
    <n v="580"/>
    <x v="1"/>
    <m/>
    <x v="0"/>
    <n v="132.71029999999999"/>
    <n v="165.19628690333201"/>
    <n v="937.58131763613096"/>
    <n v="0.72353468939999999"/>
  </r>
  <r>
    <n v="550000"/>
    <n v="920000"/>
    <n v="920000"/>
    <x v="1"/>
    <x v="1"/>
    <s v="IR8-11"/>
    <s v="62-304.520 (6), F.A.C."/>
    <n v="0.36"/>
    <n v="0.48"/>
    <s v="Town of Indialantic"/>
    <n v="7.3163113197810006E-2"/>
    <n v="3850.6255307596998"/>
    <n v="9.5675464969183395"/>
    <n v="1.4060786153817699"/>
    <n v="0.69999148737939998"/>
    <n v="0.1028730889022"/>
    <n v="281.723751589372"/>
    <n v="1210"/>
    <s v="Fixed Single Family Units"/>
    <n v="1210"/>
    <s v="Town of Indialantic              Brevard County"/>
    <s v="Town of Indialantic"/>
    <m/>
    <m/>
    <m/>
    <n v="0"/>
    <n v="1"/>
    <n v="0.69999148737939998"/>
    <n v="0.1028730889022"/>
    <n v="281.72375158937302"/>
    <m/>
    <n v="-1"/>
    <n v="-1"/>
    <n v="-1"/>
    <n v="-1"/>
    <n v="0"/>
    <m/>
    <m/>
    <s v="North IRL B"/>
    <n v="-1"/>
    <m/>
    <m/>
    <n v="580"/>
    <x v="1"/>
    <m/>
    <x v="0"/>
    <n v="132.71029999999999"/>
    <n v="97.090527618253205"/>
    <n v="296.08061452736001"/>
    <n v="0.22848641650000001"/>
  </r>
  <r>
    <n v="550000"/>
    <n v="920000"/>
    <n v="920000"/>
    <x v="1"/>
    <x v="1"/>
    <s v="IR8-11"/>
    <s v="62-304.520 (6), F.A.C."/>
    <n v="0.36"/>
    <n v="0.48"/>
    <s v="Town of Indialantic"/>
    <n v="7.4515357888679995E-2"/>
    <n v="3850.6255307596998"/>
    <n v="9.5675464969183395"/>
    <n v="1.4060786153817699"/>
    <n v="0.71292915133453005"/>
    <n v="0.1047744512448"/>
    <n v="286.93073951987799"/>
    <n v="1210"/>
    <s v="Fixed Single Family Units"/>
    <n v="1210"/>
    <s v="Town of Indialantic              Brevard County"/>
    <s v="Town of Indialantic"/>
    <m/>
    <m/>
    <m/>
    <n v="0"/>
    <n v="1"/>
    <n v="0.71292915133453005"/>
    <n v="0.1047744512448"/>
    <n v="286.93073951987799"/>
    <m/>
    <n v="-1"/>
    <n v="-1"/>
    <n v="-1"/>
    <n v="-1"/>
    <n v="0"/>
    <m/>
    <m/>
    <s v="North IRL B"/>
    <n v="-1"/>
    <m/>
    <m/>
    <n v="580"/>
    <x v="1"/>
    <m/>
    <x v="0"/>
    <n v="132.71029999999999"/>
    <n v="70.704748690074894"/>
    <n v="301.55295463927098"/>
    <n v="0.23270943999999999"/>
  </r>
  <r>
    <n v="550000"/>
    <n v="920000"/>
    <n v="920000"/>
    <x v="1"/>
    <x v="1"/>
    <s v="IR8-11"/>
    <s v="62-304.520 (6), F.A.C."/>
    <n v="0.36"/>
    <n v="0.48"/>
    <s v="Town of Indialantic"/>
    <n v="0.21120421926630001"/>
    <n v="3850.6255307596998"/>
    <n v="9.5675464969183395"/>
    <n v="1.4060786153817699"/>
    <n v="2.02070618817572"/>
    <n v="0.29696973618875"/>
    <n v="813.26835891101302"/>
    <n v="1210"/>
    <s v="Fixed Single Family Units"/>
    <n v="1210"/>
    <s v="Town of Indialantic              Brevard County"/>
    <s v="Town of Indialantic"/>
    <m/>
    <m/>
    <m/>
    <n v="0"/>
    <n v="1"/>
    <n v="2.02070618817572"/>
    <n v="0.29696973618875"/>
    <n v="813.26835891101302"/>
    <m/>
    <n v="-1"/>
    <n v="-1"/>
    <n v="-1"/>
    <n v="-1"/>
    <n v="0"/>
    <m/>
    <m/>
    <s v="North IRL B"/>
    <n v="-1"/>
    <m/>
    <m/>
    <n v="580"/>
    <x v="1"/>
    <m/>
    <x v="0"/>
    <n v="132.71029999999999"/>
    <n v="116.98316278999501"/>
    <n v="854.71315117583401"/>
    <n v="0.65958504370000004"/>
  </r>
  <r>
    <n v="550000"/>
    <n v="920000"/>
    <n v="920000"/>
    <x v="1"/>
    <x v="1"/>
    <s v="IR8-11"/>
    <s v="62-304.520 (6), F.A.C."/>
    <n v="0.36"/>
    <n v="0.48"/>
    <s v="Town of Indialantic"/>
    <n v="2.7199374118109999E-2"/>
    <n v="3850.6255307596998"/>
    <n v="9.5675464969183395"/>
    <n v="1.4060786153817699"/>
    <n v="0.26023127656209999"/>
    <n v="3.8244458299240003E-2"/>
    <n v="104.734604399883"/>
    <n v="1210"/>
    <s v="Fixed Single Family Units"/>
    <n v="1210"/>
    <s v="Town of Indialantic              Brevard County"/>
    <s v="Town of Indialantic"/>
    <m/>
    <m/>
    <m/>
    <n v="0"/>
    <n v="1"/>
    <n v="0.26023127656209999"/>
    <n v="3.8244458299240003E-2"/>
    <n v="104.734604399883"/>
    <m/>
    <n v="-1"/>
    <n v="-1"/>
    <n v="-1"/>
    <n v="-1"/>
    <n v="0"/>
    <m/>
    <m/>
    <s v="North IRL B"/>
    <n v="-1"/>
    <m/>
    <m/>
    <n v="580"/>
    <x v="1"/>
    <m/>
    <x v="0"/>
    <n v="132.71029999999999"/>
    <n v="63.159441690687103"/>
    <n v="110.071961835138"/>
    <n v="8.4942907100000006E-2"/>
  </r>
  <r>
    <n v="550000"/>
    <n v="920000"/>
    <n v="920000"/>
    <x v="1"/>
    <x v="1"/>
    <s v="IR8-11"/>
    <s v="62-304.520 (6), F.A.C."/>
    <n v="0.36"/>
    <n v="0.48"/>
    <s v="Town of Indialantic"/>
    <n v="0.1285951622082"/>
    <n v="3872.6287867157198"/>
    <n v="9.7815280547095398"/>
    <n v="1.5262717560085799"/>
    <n v="1.2578571868394799"/>
    <n v="0.19627116403771999"/>
    <n v="498.00132699987302"/>
    <n v="1200"/>
    <s v="Residential, Medium Density-Two-five dwellingunits per acre"/>
    <n v="1200"/>
    <s v="Town of Indialantic              Brevard County"/>
    <s v="Town of Indialantic"/>
    <m/>
    <m/>
    <m/>
    <n v="0"/>
    <n v="1"/>
    <n v="1.2578571868394799"/>
    <n v="0.19627116403771999"/>
    <n v="741.42575325775101"/>
    <m/>
    <n v="-1"/>
    <n v="-1"/>
    <n v="-1"/>
    <n v="-1"/>
    <n v="0"/>
    <m/>
    <m/>
    <s v="North IRL B"/>
    <n v="-1"/>
    <m/>
    <m/>
    <n v="580"/>
    <x v="1"/>
    <m/>
    <x v="0"/>
    <n v="132.71029999999999"/>
    <n v="121.54753764442999"/>
    <n v="520.40615807184304"/>
    <n v="0.60131853469999996"/>
  </r>
  <r>
    <n v="550000"/>
    <n v="920000"/>
    <n v="920000"/>
    <x v="1"/>
    <x v="1"/>
    <s v="IR8-11"/>
    <s v="62-304.520 (6), F.A.C."/>
    <n v="0.36"/>
    <n v="0.48"/>
    <s v="Town of Indialantic"/>
    <n v="0.20731754403354999"/>
    <n v="3864.3645948941198"/>
    <n v="9.8108218840070602"/>
    <n v="1.51333213288336"/>
    <n v="2.0339554979430199"/>
    <n v="0.31374030109644002"/>
    <n v="801.15057706367998"/>
    <n v="1200"/>
    <s v="Residential, Medium Density-Two-five dwellingunits per acre"/>
    <n v="1200"/>
    <s v="Town of Indialantic              Brevard County"/>
    <s v="Town of Indialantic"/>
    <m/>
    <m/>
    <m/>
    <n v="0"/>
    <n v="1"/>
    <n v="2.0339554979430199"/>
    <n v="0.31374030109644002"/>
    <n v="801.15057706367998"/>
    <m/>
    <n v="-1"/>
    <n v="-1"/>
    <n v="-1"/>
    <n v="-1"/>
    <n v="0"/>
    <m/>
    <m/>
    <s v="North IRL B"/>
    <n v="-1"/>
    <m/>
    <m/>
    <n v="580"/>
    <x v="1"/>
    <m/>
    <x v="0"/>
    <n v="132.71029999999999"/>
    <n v="140.07073430089801"/>
    <n v="838.98433454839403"/>
    <n v="0.64975715899999997"/>
  </r>
  <r>
    <n v="550000"/>
    <n v="920000"/>
    <n v="920000"/>
    <x v="1"/>
    <x v="1"/>
    <s v="IR8-11"/>
    <s v="62-304.520 (6), F.A.C."/>
    <n v="0.36"/>
    <n v="0.48"/>
    <s v="Town of Indialantic"/>
    <n v="1.4517985168E-3"/>
    <n v="3864.3645948941198"/>
    <n v="9.8108218840070602"/>
    <n v="1.51333213288336"/>
    <n v="1.424333665985E-2"/>
    <n v="2.19705334595E-3"/>
    <n v="5.6102787872687596"/>
    <n v="1210"/>
    <s v="Fixed Single Family Units"/>
    <n v="1210"/>
    <s v="Town of Indialantic              Brevard County"/>
    <s v="Town of Indialantic"/>
    <m/>
    <m/>
    <m/>
    <n v="0"/>
    <n v="1"/>
    <n v="1.424333665985E-2"/>
    <n v="2.19705334595E-3"/>
    <n v="5.6102787872678004"/>
    <m/>
    <n v="-1"/>
    <n v="-1"/>
    <n v="-1"/>
    <n v="-1"/>
    <n v="0"/>
    <m/>
    <m/>
    <s v="North IRL B"/>
    <n v="-1"/>
    <m/>
    <m/>
    <n v="580"/>
    <x v="1"/>
    <m/>
    <x v="0"/>
    <n v="132.71029999999999"/>
    <n v="14.275607791948801"/>
    <n v="5.8752201517701899"/>
    <n v="4.5501044999999999E-3"/>
  </r>
  <r>
    <n v="550000"/>
    <n v="920000"/>
    <n v="920000"/>
    <x v="1"/>
    <x v="1"/>
    <s v="IR8-11"/>
    <s v="62-304.520 (6), F.A.C."/>
    <n v="0.36"/>
    <n v="0.48"/>
    <s v="Town of Indialantic"/>
    <n v="4.8545664422819997E-2"/>
    <n v="3864.3645948941198"/>
    <n v="9.8108218840070602"/>
    <n v="1.51333213288336"/>
    <n v="0.47627286689314002"/>
    <n v="7.3465713883230005E-2"/>
    <n v="187.59814683118699"/>
    <n v="1210"/>
    <s v="Fixed Single Family Units"/>
    <n v="1210"/>
    <s v="Town of Indialantic              Brevard County"/>
    <s v="Town of Indialantic"/>
    <m/>
    <m/>
    <m/>
    <n v="0"/>
    <n v="1"/>
    <n v="0.47627286689314002"/>
    <n v="7.3465713883230005E-2"/>
    <n v="187.598146831186"/>
    <m/>
    <n v="-1"/>
    <n v="-1"/>
    <n v="-1"/>
    <n v="-1"/>
    <n v="0"/>
    <m/>
    <m/>
    <s v="North IRL B"/>
    <n v="-1"/>
    <m/>
    <m/>
    <n v="580"/>
    <x v="1"/>
    <m/>
    <x v="0"/>
    <n v="132.71029999999999"/>
    <n v="58.833572794971801"/>
    <n v="196.45733384919501"/>
    <n v="0.1521477265"/>
  </r>
  <r>
    <n v="550000"/>
    <n v="920000"/>
    <n v="920000"/>
    <x v="1"/>
    <x v="1"/>
    <s v="IR8-11"/>
    <s v="62-304.520 (6), F.A.C."/>
    <n v="0.36"/>
    <n v="0.48"/>
    <s v="Town of Indialantic"/>
    <n v="8.7908722397299997E-3"/>
    <n v="3864.3645948941198"/>
    <n v="9.8108218840070602"/>
    <n v="1.51333213288336"/>
    <n v="8.6245681749120007E-2"/>
    <n v="1.330350943646E-2"/>
    <n v="33.971135441477202"/>
    <n v="1210"/>
    <s v="Fixed Single Family Units"/>
    <n v="1210"/>
    <s v="Town of Indialantic              Brevard County"/>
    <s v="Town of Indialantic"/>
    <m/>
    <m/>
    <m/>
    <n v="0"/>
    <n v="1"/>
    <n v="8.6245681749120007E-2"/>
    <n v="1.330350943646E-2"/>
    <n v="33.971135441476598"/>
    <m/>
    <n v="-1"/>
    <n v="-1"/>
    <n v="-1"/>
    <n v="-1"/>
    <n v="0"/>
    <m/>
    <m/>
    <s v="North IRL B"/>
    <n v="-1"/>
    <m/>
    <m/>
    <n v="580"/>
    <x v="1"/>
    <m/>
    <x v="0"/>
    <n v="132.71029999999999"/>
    <n v="26.610784789103398"/>
    <n v="35.575397781876902"/>
    <n v="2.7551610300000001E-2"/>
  </r>
  <r>
    <n v="550000"/>
    <n v="920000"/>
    <n v="920000"/>
    <x v="1"/>
    <x v="1"/>
    <s v="IR8-11"/>
    <s v="62-304.520 (6), F.A.C."/>
    <n v="0.36"/>
    <n v="0.48"/>
    <s v="Town of Indialantic"/>
    <n v="8.7360294517529996E-2"/>
    <n v="3864.3645948941198"/>
    <n v="9.8108218840070602"/>
    <n v="1.51333213288336"/>
    <n v="0.85707628924594004"/>
    <n v="0.13220514083154"/>
    <n v="337.592029133089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85707628924594004"/>
    <n v="0.13220514083154"/>
    <n v="337.59202913309002"/>
    <m/>
    <n v="-1"/>
    <n v="-1"/>
    <n v="-1"/>
    <n v="-1"/>
    <n v="0"/>
    <m/>
    <m/>
    <s v="North IRL B"/>
    <n v="-1"/>
    <m/>
    <m/>
    <n v="580"/>
    <x v="1"/>
    <m/>
    <x v="0"/>
    <n v="132.71029999999999"/>
    <n v="77.038474007265407"/>
    <n v="353.53456893104698"/>
    <n v="0.27379726609999999"/>
  </r>
  <r>
    <n v="550000"/>
    <n v="920000"/>
    <n v="920000"/>
    <x v="1"/>
    <x v="1"/>
    <s v="IR8-11"/>
    <s v="62-304.520 (6), F.A.C."/>
    <n v="0.36"/>
    <n v="0.48"/>
    <s v="Town of Indialantic"/>
    <n v="8.2609592978469995E-2"/>
    <n v="3864.3645948941198"/>
    <n v="9.8108218840070602"/>
    <n v="1.51333213288336"/>
    <n v="0.81046800262213003"/>
    <n v="0.12501575153874001"/>
    <n v="319.23358630463201"/>
    <n v="1210"/>
    <s v="Fixed Single Family Units"/>
    <n v="1210"/>
    <s v="Town of Indialantic              Brevard County"/>
    <s v="Town of Indialantic"/>
    <m/>
    <m/>
    <m/>
    <n v="0"/>
    <n v="1"/>
    <n v="0.81046800262213003"/>
    <n v="0.12501575153874001"/>
    <n v="319.23358630463201"/>
    <m/>
    <n v="-1"/>
    <n v="-1"/>
    <n v="-1"/>
    <n v="-1"/>
    <n v="0"/>
    <m/>
    <m/>
    <s v="North IRL B"/>
    <n v="-1"/>
    <m/>
    <m/>
    <n v="580"/>
    <x v="1"/>
    <m/>
    <x v="0"/>
    <n v="132.71029999999999"/>
    <n v="84.388617922026299"/>
    <n v="334.30916189679101"/>
    <n v="0.25890801810000003"/>
  </r>
  <r>
    <n v="550000"/>
    <n v="920000"/>
    <n v="920000"/>
    <x v="1"/>
    <x v="1"/>
    <s v="IR8-11"/>
    <s v="62-304.520 (6), F.A.C."/>
    <n v="0.36"/>
    <n v="0.48"/>
    <s v="Town of Indialantic"/>
    <n v="0.18168768707404001"/>
    <n v="3864.3645948941198"/>
    <n v="9.8108218840070602"/>
    <n v="1.51333213288336"/>
    <n v="1.7825055364006399"/>
    <n v="0.27495381499839999"/>
    <n v="702.10746525713"/>
    <n v="1210"/>
    <s v="Fixed Single Family Units"/>
    <n v="1210"/>
    <s v="Town of Indialantic              Brevard County"/>
    <s v="Town of Indialantic"/>
    <m/>
    <m/>
    <m/>
    <n v="0"/>
    <n v="1"/>
    <n v="1.7825055364006399"/>
    <n v="0.27495381499839999"/>
    <n v="702.10746525713"/>
    <m/>
    <n v="-1"/>
    <n v="-1"/>
    <n v="-1"/>
    <n v="-1"/>
    <n v="0"/>
    <m/>
    <m/>
    <s v="North IRL B"/>
    <n v="-1"/>
    <m/>
    <m/>
    <n v="580"/>
    <x v="1"/>
    <m/>
    <x v="0"/>
    <n v="132.71029999999999"/>
    <n v="108.46144873157"/>
    <n v="735.26398330658606"/>
    <n v="0.56943022320000003"/>
  </r>
  <r>
    <n v="550000"/>
    <n v="920000"/>
    <n v="920000"/>
    <x v="1"/>
    <x v="1"/>
    <s v="IR8-11"/>
    <s v="62-304.520 (6), F.A.C."/>
    <n v="0.36"/>
    <n v="0.48"/>
    <s v="Town of Indialantic"/>
    <n v="0.24344572043217999"/>
    <n v="3860.0828652958398"/>
    <n v="9.5896964670744502"/>
    <n v="1.40928788474486"/>
    <n v="2.3345705651528901"/>
    <n v="0.34308510439806"/>
    <n v="939.72065406986906"/>
    <n v="1200"/>
    <s v="Residential, Medium Density-Two-five dwellingunits per acre"/>
    <n v="1200"/>
    <s v="Town of Indialantic              Brevard County"/>
    <s v="Town of Indialantic"/>
    <m/>
    <m/>
    <m/>
    <n v="0"/>
    <n v="1"/>
    <n v="2.3345705651528901"/>
    <n v="0.34308510439806"/>
    <n v="948.02687018828897"/>
    <m/>
    <n v="-1"/>
    <n v="-1"/>
    <n v="-1"/>
    <n v="-1"/>
    <n v="0"/>
    <m/>
    <m/>
    <s v="North IRL B"/>
    <n v="-1"/>
    <m/>
    <m/>
    <n v="580"/>
    <x v="1"/>
    <m/>
    <x v="0"/>
    <n v="132.71029999999999"/>
    <n v="153.827402051268"/>
    <n v="985.18987723677105"/>
    <n v="0.76887824019999995"/>
  </r>
  <r>
    <n v="550000"/>
    <n v="920000"/>
    <n v="920000"/>
    <x v="1"/>
    <x v="1"/>
    <s v="IR8-11"/>
    <s v="62-304.520 (6), F.A.C."/>
    <n v="0.36"/>
    <n v="0.48"/>
    <s v="Town of Indialantic"/>
    <n v="0.13472504355956999"/>
    <n v="3860.0828652958398"/>
    <n v="9.5896964670744502"/>
    <n v="1.40928788474486"/>
    <n v="1.29197227424967"/>
    <n v="0.18986637166022"/>
    <n v="520.04983217053996"/>
    <n v="1210"/>
    <s v="Fixed Single Family Units"/>
    <n v="1210"/>
    <s v="Town of Indialantic              Brevard County"/>
    <s v="Town of Indialantic"/>
    <m/>
    <m/>
    <m/>
    <n v="0"/>
    <n v="1"/>
    <n v="1.29197227424967"/>
    <n v="0.18986637166022"/>
    <n v="520.04983217053996"/>
    <m/>
    <n v="-1"/>
    <n v="-1"/>
    <n v="-1"/>
    <n v="-1"/>
    <n v="0"/>
    <m/>
    <m/>
    <s v="North IRL B"/>
    <n v="-1"/>
    <m/>
    <m/>
    <n v="580"/>
    <x v="1"/>
    <m/>
    <x v="0"/>
    <n v="132.71029999999999"/>
    <n v="94.906674706654499"/>
    <n v="545.21290778717298"/>
    <n v="0.4217760196"/>
  </r>
  <r>
    <n v="550000"/>
    <n v="920000"/>
    <n v="920000"/>
    <x v="1"/>
    <x v="1"/>
    <s v="IR8-11"/>
    <s v="62-304.520 (6), F.A.C."/>
    <n v="0.36"/>
    <n v="0.48"/>
    <s v="Town of Indialantic"/>
    <n v="0.23575055929097"/>
    <n v="3860.0828652958398"/>
    <n v="9.5896964670744502"/>
    <n v="1.40928788474486"/>
    <n v="2.2607763055434602"/>
    <n v="0.33224040703058999"/>
    <n v="910.01669440299395"/>
    <n v="1210"/>
    <s v="Fixed Single Family Units"/>
    <n v="1210"/>
    <s v="Town of Indialantic              Brevard County"/>
    <s v="Town of Indialantic"/>
    <m/>
    <m/>
    <m/>
    <n v="0"/>
    <n v="1"/>
    <n v="2.2607763055434602"/>
    <n v="0.33224040703058999"/>
    <n v="910.01669440299395"/>
    <m/>
    <n v="-1"/>
    <n v="-1"/>
    <n v="-1"/>
    <n v="-1"/>
    <n v="0"/>
    <m/>
    <m/>
    <s v="North IRL B"/>
    <n v="-1"/>
    <m/>
    <m/>
    <n v="580"/>
    <x v="1"/>
    <m/>
    <x v="0"/>
    <n v="132.71029999999999"/>
    <n v="125.943688230085"/>
    <n v="954.04866495106103"/>
    <n v="0.73805084700000001"/>
  </r>
  <r>
    <n v="550000"/>
    <n v="920000"/>
    <n v="920000"/>
    <x v="1"/>
    <x v="1"/>
    <s v="IR8-11"/>
    <s v="62-304.520 (6), F.A.C."/>
    <n v="0.36"/>
    <n v="0.48"/>
    <s v="Town of Indialantic"/>
    <n v="1.6903071651600001E-3"/>
    <n v="3860.0828652958398"/>
    <n v="9.5896964670744502"/>
    <n v="1.40928788474486"/>
    <n v="1.6209532650049999E-2"/>
    <n v="2.3821294093600001E-3"/>
    <n v="6.5247257253402102"/>
    <n v="1210"/>
    <s v="Fixed Single Family Units"/>
    <n v="1210"/>
    <s v="Town of Indialantic              Brevard County"/>
    <s v="Town of Indialantic"/>
    <m/>
    <m/>
    <m/>
    <n v="0"/>
    <n v="1"/>
    <n v="1.6209532650049999E-2"/>
    <n v="2.3821294093600001E-3"/>
    <n v="6.5247257253407502"/>
    <m/>
    <n v="-1"/>
    <n v="-1"/>
    <n v="-1"/>
    <n v="-1"/>
    <n v="0"/>
    <m/>
    <m/>
    <s v="North IRL B"/>
    <n v="-1"/>
    <m/>
    <m/>
    <n v="580"/>
    <x v="1"/>
    <m/>
    <x v="0"/>
    <n v="132.71029999999999"/>
    <n v="15.4471117871296"/>
    <n v="6.8404304071772897"/>
    <n v="5.2917483999999999E-3"/>
  </r>
  <r>
    <n v="550000"/>
    <n v="920000"/>
    <n v="920000"/>
    <x v="1"/>
    <x v="1"/>
    <s v="IR8-11"/>
    <s v="62-304.520 (6), F.A.C."/>
    <n v="0.36"/>
    <n v="0.48"/>
    <s v="Town of Indialantic"/>
    <n v="0.32440197215879002"/>
    <n v="3860.0828650082499"/>
    <n v="9.5896964663599604"/>
    <n v="1.40928788463986"/>
    <n v="3.1109164460913501"/>
    <n v="0.45717576911666002"/>
    <n v="1252.21849410502"/>
    <n v="1200"/>
    <s v="Residential, Medium Density-Two-five dwellingunits per acre"/>
    <n v="1200"/>
    <s v="Town of Indialantic              Brevard County"/>
    <s v="Town of Indialantic"/>
    <m/>
    <m/>
    <m/>
    <n v="0"/>
    <n v="1"/>
    <n v="3.1109164460913501"/>
    <n v="0.45717576911666002"/>
    <n v="1341.71056880007"/>
    <m/>
    <n v="-1"/>
    <n v="-1"/>
    <n v="-1"/>
    <n v="-1"/>
    <n v="0"/>
    <m/>
    <m/>
    <s v="North IRL B"/>
    <n v="-1"/>
    <m/>
    <m/>
    <n v="580"/>
    <x v="1"/>
    <m/>
    <x v="0"/>
    <n v="132.71029999999999"/>
    <n v="258.809994538669"/>
    <n v="1312.80820447002"/>
    <n v="1.0881675335000001"/>
  </r>
  <r>
    <n v="550000"/>
    <n v="920000"/>
    <n v="920000"/>
    <x v="1"/>
    <x v="1"/>
    <s v="IR8-11"/>
    <s v="62-304.520 (6), F.A.C."/>
    <n v="0.36"/>
    <n v="0.48"/>
    <s v="Town of Indialantic"/>
    <n v="5.0589483403500002E-2"/>
    <n v="3860.0828650082499"/>
    <n v="9.5896964663599604"/>
    <n v="1.40928788463986"/>
    <n v="0.48513779022953002"/>
    <n v="7.1295146050739999E-2"/>
    <n v="195.27959803547699"/>
    <n v="1210"/>
    <s v="Fixed Single Family Units"/>
    <n v="1210"/>
    <s v="Town of Indialantic              Brevard County"/>
    <s v="Town of Indialantic"/>
    <m/>
    <m/>
    <m/>
    <n v="0"/>
    <n v="1"/>
    <n v="0.48513779022953002"/>
    <n v="7.1295146050739999E-2"/>
    <n v="195.279598035476"/>
    <m/>
    <n v="-1"/>
    <n v="-1"/>
    <n v="-1"/>
    <n v="-1"/>
    <n v="0"/>
    <m/>
    <m/>
    <s v="North IRL B"/>
    <n v="-1"/>
    <m/>
    <m/>
    <n v="580"/>
    <x v="1"/>
    <m/>
    <x v="0"/>
    <n v="132.71029999999999"/>
    <n v="71.640890647291101"/>
    <n v="204.728375817358"/>
    <n v="0.158377614"/>
  </r>
  <r>
    <n v="550000"/>
    <n v="920000"/>
    <n v="920000"/>
    <x v="1"/>
    <x v="1"/>
    <s v="IR8-11"/>
    <s v="62-304.520 (6), F.A.C."/>
    <n v="0.36"/>
    <n v="0.48"/>
    <s v="Town of Indialantic"/>
    <n v="9.1822214290340001E-2"/>
    <n v="3860.0828650082499"/>
    <n v="9.5896964663599604"/>
    <n v="1.40928788463986"/>
    <n v="0.88054716391345"/>
    <n v="0.12940393414018"/>
    <n v="354.441356009272"/>
    <n v="1210"/>
    <s v="Fixed Single Family Units"/>
    <n v="1210"/>
    <s v="Town of Indialantic              Brevard County"/>
    <s v="Town of Indialantic"/>
    <m/>
    <m/>
    <m/>
    <n v="0"/>
    <n v="1"/>
    <n v="0.88054716391345"/>
    <n v="0.12940393414018"/>
    <n v="354.44135600927302"/>
    <m/>
    <n v="-1"/>
    <n v="-1"/>
    <n v="-1"/>
    <n v="-1"/>
    <n v="0"/>
    <m/>
    <m/>
    <s v="North IRL B"/>
    <n v="-1"/>
    <m/>
    <m/>
    <n v="580"/>
    <x v="1"/>
    <m/>
    <x v="0"/>
    <n v="132.71029999999999"/>
    <n v="79.386110296562705"/>
    <n v="371.59131761986799"/>
    <n v="0.28746257580000001"/>
  </r>
  <r>
    <n v="550000"/>
    <n v="920000"/>
    <n v="920000"/>
    <x v="1"/>
    <x v="1"/>
    <s v="IR8-11"/>
    <s v="62-304.520 (6), F.A.C."/>
    <n v="0.36"/>
    <n v="0.48"/>
    <s v="Town of Indialantic"/>
    <n v="0.12776580621047001"/>
    <n v="3860.0828650082499"/>
    <n v="9.5896964663599604"/>
    <n v="1.40928788463986"/>
    <n v="1.2252353003381899"/>
    <n v="0.18005880276365999"/>
    <n v="493.18659928700703"/>
    <n v="1210"/>
    <s v="Fixed Single Family Units"/>
    <n v="1210"/>
    <s v="Town of Indialantic              Brevard County"/>
    <s v="Town of Indialantic"/>
    <m/>
    <m/>
    <m/>
    <n v="0"/>
    <n v="1"/>
    <n v="1.2252353003381899"/>
    <n v="0.18005880276365999"/>
    <n v="493.18659928700703"/>
    <m/>
    <n v="-1"/>
    <n v="-1"/>
    <n v="-1"/>
    <n v="-1"/>
    <n v="0"/>
    <m/>
    <m/>
    <s v="North IRL B"/>
    <n v="-1"/>
    <m/>
    <m/>
    <n v="580"/>
    <x v="1"/>
    <m/>
    <x v="0"/>
    <n v="132.71029999999999"/>
    <n v="123.978875375933"/>
    <n v="517.04987342596405"/>
    <n v="0.39998913159999999"/>
  </r>
  <r>
    <n v="550000"/>
    <n v="920000"/>
    <n v="920000"/>
    <x v="1"/>
    <x v="1"/>
    <s v="IR8-11"/>
    <s v="62-304.520 (6), F.A.C."/>
    <n v="0.36"/>
    <n v="0.48"/>
    <s v="Town of Indialantic"/>
    <n v="0.10910376500173"/>
    <n v="3855.34643928183"/>
    <n v="9.5785915884557191"/>
    <n v="1.4076784949485399"/>
    <n v="1.0450604057144699"/>
    <n v="0.15358302371085999"/>
    <n v="420.63281191168102"/>
    <n v="1200"/>
    <s v="Residential, Medium Density-Two-five dwellingunits per acre"/>
    <n v="1200"/>
    <s v="Town of Indialantic              Brevard County"/>
    <s v="Town of Indialantic"/>
    <m/>
    <m/>
    <m/>
    <n v="0"/>
    <n v="1"/>
    <n v="1.0450604057144699"/>
    <n v="0.15358302371085999"/>
    <n v="799.14331538345402"/>
    <m/>
    <n v="-1"/>
    <n v="-1"/>
    <n v="-1"/>
    <n v="-1"/>
    <n v="0"/>
    <m/>
    <m/>
    <s v="North IRL B"/>
    <n v="-1"/>
    <m/>
    <m/>
    <n v="580"/>
    <x v="1"/>
    <m/>
    <x v="0"/>
    <n v="132.71029999999999"/>
    <n v="118.29450270379201"/>
    <n v="441.52727210529002"/>
    <n v="0.64812920959999998"/>
  </r>
  <r>
    <n v="550000"/>
    <n v="920000"/>
    <n v="920000"/>
    <x v="1"/>
    <x v="1"/>
    <s v="IR8-11"/>
    <s v="62-304.520 (6), F.A.C."/>
    <n v="0.36"/>
    <n v="0.48"/>
    <s v="Town of Indialantic"/>
    <n v="1.6965861201439999E-2"/>
    <n v="3855.34643928183"/>
    <n v="9.5785915884557191"/>
    <n v="1.4076784949485399"/>
    <n v="0.16250905539505001"/>
    <n v="2.3882477961549999E-2"/>
    <n v="65.409272572336903"/>
    <n v="1210"/>
    <s v="Fixed Single Family Units"/>
    <n v="1210"/>
    <s v="Town of Indialantic              Brevard County"/>
    <s v="Town of Indialantic"/>
    <m/>
    <m/>
    <m/>
    <n v="0"/>
    <n v="1"/>
    <n v="0.16250905539505001"/>
    <n v="2.3882477961549999E-2"/>
    <n v="65.409272572337699"/>
    <m/>
    <n v="-1"/>
    <n v="-1"/>
    <n v="-1"/>
    <n v="-1"/>
    <n v="0"/>
    <m/>
    <m/>
    <s v="North IRL B"/>
    <n v="-1"/>
    <m/>
    <m/>
    <n v="580"/>
    <x v="1"/>
    <m/>
    <x v="0"/>
    <n v="132.71029999999999"/>
    <n v="65.757233276946096"/>
    <n v="68.658404364611499"/>
    <n v="5.3048882899999997E-2"/>
  </r>
  <r>
    <n v="550000"/>
    <n v="920000"/>
    <n v="920000"/>
    <x v="1"/>
    <x v="1"/>
    <s v="IR8-11"/>
    <s v="62-304.520 (6), F.A.C."/>
    <n v="0.36"/>
    <n v="0.48"/>
    <s v="Town of Indialantic"/>
    <n v="2.8645808866199999E-3"/>
    <n v="3855.34643928183"/>
    <n v="9.5785915884557191"/>
    <n v="1.4076784949485399"/>
    <n v="2.7438650385029999E-2"/>
    <n v="4.0324089111299999E-3"/>
    <n v="11.043951721269"/>
    <n v="1210"/>
    <s v="Fixed Single Family Units"/>
    <n v="1210"/>
    <s v="Town of Indialantic              Brevard County"/>
    <s v="Town of Indialantic"/>
    <m/>
    <m/>
    <m/>
    <n v="0"/>
    <n v="1"/>
    <n v="2.7438650385029999E-2"/>
    <n v="4.0324089111299999E-3"/>
    <n v="11.043951721267799"/>
    <m/>
    <n v="-1"/>
    <n v="-1"/>
    <n v="-1"/>
    <n v="-1"/>
    <n v="0"/>
    <m/>
    <m/>
    <s v="North IRL B"/>
    <n v="-1"/>
    <m/>
    <m/>
    <n v="580"/>
    <x v="1"/>
    <m/>
    <x v="0"/>
    <n v="132.71029999999999"/>
    <n v="21.0555424733042"/>
    <n v="11.592547558505199"/>
    <n v="8.9569763000000007E-3"/>
  </r>
  <r>
    <n v="550000"/>
    <n v="920000"/>
    <n v="920000"/>
    <x v="1"/>
    <x v="1"/>
    <s v="IR8-11"/>
    <s v="62-304.520 (6), F.A.C."/>
    <n v="0.36"/>
    <n v="0.48"/>
    <s v="Town of Indialantic"/>
    <n v="0.13289215200432999"/>
    <n v="3848.7050639391"/>
    <n v="9.5631105431828196"/>
    <n v="1.40543813869209"/>
    <n v="1.27086233993894"/>
    <n v="0.18677169875975999"/>
    <n v="511.46269837686401"/>
    <n v="1200"/>
    <s v="Residential, Medium Density-Two-five dwellingunits per acre"/>
    <n v="1200"/>
    <s v="Town of Indialantic              Brevard County"/>
    <s v="Town of Indialantic"/>
    <m/>
    <m/>
    <m/>
    <n v="0"/>
    <n v="1"/>
    <n v="1.27086233993894"/>
    <n v="0.18677169875975999"/>
    <n v="511.46269837686401"/>
    <m/>
    <n v="-1"/>
    <n v="-1"/>
    <n v="-1"/>
    <n v="-1"/>
    <n v="0"/>
    <m/>
    <m/>
    <s v="North IRL B"/>
    <n v="-1"/>
    <m/>
    <m/>
    <n v="580"/>
    <x v="1"/>
    <m/>
    <x v="0"/>
    <n v="132.71029999999999"/>
    <n v="122.69140672038699"/>
    <n v="537.79545882531704"/>
    <n v="0.41481159639999998"/>
  </r>
  <r>
    <n v="550000"/>
    <n v="920000"/>
    <n v="920000"/>
    <x v="1"/>
    <x v="1"/>
    <s v="IR8-11"/>
    <s v="62-304.520 (6), F.A.C."/>
    <n v="0.36"/>
    <n v="0.48"/>
    <s v="Town of Indialantic"/>
    <n v="0.24353036487810001"/>
    <n v="3848.7050639391"/>
    <n v="9.5631105431828196"/>
    <n v="1.40543813869209"/>
    <n v="2.3289077999509602"/>
    <n v="0.34226686272929002"/>
    <n v="937.27654852930004"/>
    <n v="1210"/>
    <s v="Fixed Single Family Units"/>
    <n v="1210"/>
    <s v="Town of Indialantic              Brevard County"/>
    <s v="Town of Indialantic"/>
    <m/>
    <m/>
    <m/>
    <n v="0"/>
    <n v="1"/>
    <n v="2.3289077999509602"/>
    <n v="0.34226686272929002"/>
    <n v="937.27654852930004"/>
    <m/>
    <n v="-1"/>
    <n v="-1"/>
    <n v="-1"/>
    <n v="-1"/>
    <n v="0"/>
    <m/>
    <m/>
    <s v="North IRL B"/>
    <n v="-1"/>
    <m/>
    <m/>
    <n v="580"/>
    <x v="1"/>
    <m/>
    <x v="0"/>
    <n v="132.71029999999999"/>
    <n v="130.96235734060701"/>
    <n v="985.53242115637295"/>
    <n v="0.76015940680000005"/>
  </r>
  <r>
    <n v="550000"/>
    <n v="920000"/>
    <n v="920000"/>
    <x v="1"/>
    <x v="1"/>
    <s v="IR8-11"/>
    <s v="62-304.520 (6), F.A.C."/>
    <n v="0.36"/>
    <n v="0.48"/>
    <s v="Town of Indialantic"/>
    <n v="1.2304433128999999E-4"/>
    <n v="3848.7050639391"/>
    <n v="9.5631105431828196"/>
    <n v="1.40543813869209"/>
    <n v="1.1766865419100001E-3"/>
    <n v="1.7293119594999999E-4"/>
    <n v="0.47356134095560998"/>
    <n v="1210"/>
    <s v="Fixed Single Family Units"/>
    <n v="1210"/>
    <s v="Town of Indialantic              Brevard County"/>
    <s v="Town of Indialantic"/>
    <m/>
    <m/>
    <m/>
    <n v="0"/>
    <n v="1"/>
    <n v="1.1766865419100001E-3"/>
    <n v="1.7293119594999999E-4"/>
    <n v="0.47356134095645003"/>
    <m/>
    <n v="-1"/>
    <n v="-1"/>
    <n v="-1"/>
    <n v="-1"/>
    <n v="0"/>
    <m/>
    <m/>
    <s v="North IRL B"/>
    <n v="-1"/>
    <m/>
    <m/>
    <n v="580"/>
    <x v="1"/>
    <m/>
    <x v="0"/>
    <n v="132.71029999999999"/>
    <n v="4.1318370921823302"/>
    <n v="0.49794274235410002"/>
    <n v="3.8407250000000001E-4"/>
  </r>
  <r>
    <n v="550000"/>
    <n v="920000"/>
    <n v="920000"/>
    <x v="1"/>
    <x v="1"/>
    <s v="IR8-11"/>
    <s v="62-304.520 (6), F.A.C."/>
    <n v="0.36"/>
    <n v="0.48"/>
    <s v="Town of Indialantic"/>
    <n v="1.53997252859E-3"/>
    <n v="3848.7050639391"/>
    <n v="9.5631105431828196"/>
    <n v="1.40543813869209"/>
    <n v="1.4726927524389999E-2"/>
    <n v="2.1643361242199999E-3"/>
    <n v="5.9269000691191298"/>
    <n v="1210"/>
    <s v="Fixed Single Family Units"/>
    <n v="1210"/>
    <s v="Town of Indialantic              Brevard County"/>
    <s v="Town of Indialantic"/>
    <m/>
    <m/>
    <m/>
    <n v="0"/>
    <n v="1"/>
    <n v="1.4726927524389999E-2"/>
    <n v="2.1643361242199999E-3"/>
    <n v="5.9269000691209799"/>
    <m/>
    <n v="-1"/>
    <n v="-1"/>
    <n v="-1"/>
    <n v="-1"/>
    <n v="0"/>
    <m/>
    <m/>
    <s v="North IRL B"/>
    <n v="-1"/>
    <m/>
    <m/>
    <n v="580"/>
    <x v="1"/>
    <m/>
    <x v="0"/>
    <n v="132.71029999999999"/>
    <n v="10.1641808853045"/>
    <n v="6.2320477176540301"/>
    <n v="4.8068937999999999E-3"/>
  </r>
  <r>
    <n v="550000"/>
    <n v="920000"/>
    <n v="920000"/>
    <x v="1"/>
    <x v="1"/>
    <s v="IR8-11"/>
    <s v="62-304.520 (6), F.A.C."/>
    <n v="0.36"/>
    <n v="0.48"/>
    <s v="Town of Indialantic"/>
    <n v="5.0081326626299997E-3"/>
    <n v="3848.7050639391"/>
    <n v="9.5631105431828196"/>
    <n v="1.40543813869209"/>
    <n v="4.7893326267680003E-2"/>
    <n v="7.0386206476900004E-3"/>
    <n v="19.274825539554399"/>
    <n v="1210"/>
    <s v="Fixed Single Family Units"/>
    <n v="1210"/>
    <s v="Town of Indialantic              Brevard County"/>
    <s v="Town of Indialantic"/>
    <m/>
    <m/>
    <m/>
    <n v="0"/>
    <n v="1"/>
    <n v="4.7893326267680003E-2"/>
    <n v="7.0386206476900004E-3"/>
    <n v="19.2748255395557"/>
    <m/>
    <n v="-1"/>
    <n v="-1"/>
    <n v="-1"/>
    <n v="-1"/>
    <n v="0"/>
    <m/>
    <m/>
    <s v="North IRL B"/>
    <n v="-1"/>
    <m/>
    <m/>
    <n v="580"/>
    <x v="1"/>
    <m/>
    <x v="0"/>
    <n v="132.71029999999999"/>
    <n v="25.5022675880607"/>
    <n v="20.2671938300088"/>
    <n v="1.5632461899999998E-2"/>
  </r>
  <r>
    <n v="550000"/>
    <n v="920000"/>
    <n v="920000"/>
    <x v="1"/>
    <x v="1"/>
    <s v="IR8-11"/>
    <s v="62-304.520 (6), F.A.C."/>
    <n v="0.36"/>
    <n v="0.48"/>
    <s v="Town of Indialantic"/>
    <n v="1.0130737811E-3"/>
    <n v="3848.7050639391"/>
    <n v="9.5631105431828196"/>
    <n v="1.40543813869209"/>
    <n v="9.6881365570699995E-3"/>
    <n v="1.42381252927E-3"/>
    <n v="3.8990221914712002"/>
    <n v="1210"/>
    <s v="Fixed Single Family Units"/>
    <n v="1210"/>
    <s v="Town of Indialantic              Brevard County"/>
    <s v="Town of Indialantic"/>
    <m/>
    <m/>
    <m/>
    <n v="0"/>
    <n v="1"/>
    <n v="9.6881365570699995E-3"/>
    <n v="1.42381252927E-3"/>
    <n v="3.8990221914703098"/>
    <m/>
    <n v="-1"/>
    <n v="-1"/>
    <n v="-1"/>
    <n v="-1"/>
    <n v="0"/>
    <m/>
    <m/>
    <s v="North IRL B"/>
    <n v="-1"/>
    <m/>
    <m/>
    <n v="580"/>
    <x v="1"/>
    <m/>
    <x v="0"/>
    <n v="132.71029999999999"/>
    <n v="11.7618587917482"/>
    <n v="4.09976413741673"/>
    <n v="3.1622239999999999E-3"/>
  </r>
  <r>
    <n v="550000"/>
    <n v="920000"/>
    <n v="920000"/>
    <x v="1"/>
    <x v="1"/>
    <s v="IR8-11"/>
    <s v="62-304.520 (6), F.A.C."/>
    <n v="0.36"/>
    <n v="0.48"/>
    <s v="Town of Indialantic"/>
    <n v="0.23022506758302999"/>
    <n v="3848.7050639391"/>
    <n v="9.5631105431828196"/>
    <n v="1.40543813869209"/>
    <n v="2.2016677711082799"/>
    <n v="0.32356709046415999"/>
    <n v="886.06838345254096"/>
    <n v="1210"/>
    <s v="Fixed Single Family Units"/>
    <n v="1210"/>
    <s v="Town of Indialantic              Brevard County"/>
    <s v="Town of Indialantic"/>
    <m/>
    <m/>
    <m/>
    <n v="0"/>
    <n v="1"/>
    <n v="2.2016677711082799"/>
    <n v="0.32356709046415999"/>
    <n v="886.06838345254096"/>
    <m/>
    <n v="-1"/>
    <n v="-1"/>
    <n v="-1"/>
    <n v="-1"/>
    <n v="0"/>
    <m/>
    <m/>
    <s v="North IRL B"/>
    <n v="-1"/>
    <m/>
    <m/>
    <n v="580"/>
    <x v="1"/>
    <m/>
    <x v="0"/>
    <n v="132.71029999999999"/>
    <n v="123.392025134009"/>
    <n v="931.687793345871"/>
    <n v="0.71862804820000004"/>
  </r>
  <r>
    <n v="550000"/>
    <n v="920000"/>
    <n v="920000"/>
    <x v="1"/>
    <x v="1"/>
    <s v="IR8-11"/>
    <s v="62-304.520 (6), F.A.C."/>
    <n v="0.36"/>
    <n v="0.48"/>
    <s v="Town of Indialantic"/>
    <n v="1.6100194717000001E-3"/>
    <n v="3848.7050639391"/>
    <n v="9.5631105431828196"/>
    <n v="1.40543813869209"/>
    <n v="1.539679418459E-2"/>
    <n v="2.2627827695699998E-3"/>
    <n v="6.1964900937915903"/>
    <n v="1210"/>
    <s v="Fixed Single Family Units"/>
    <n v="1210"/>
    <s v="Town of Indialantic              Brevard County"/>
    <s v="Town of Indialantic"/>
    <m/>
    <m/>
    <m/>
    <n v="0"/>
    <n v="1"/>
    <n v="1.539679418459E-2"/>
    <n v="2.2627827695699998E-3"/>
    <n v="6.1964900937927103"/>
    <m/>
    <n v="-1"/>
    <n v="-1"/>
    <n v="-1"/>
    <n v="-1"/>
    <n v="0"/>
    <m/>
    <m/>
    <s v="North IRL B"/>
    <n v="-1"/>
    <m/>
    <m/>
    <n v="580"/>
    <x v="1"/>
    <m/>
    <x v="0"/>
    <n v="132.71029999999999"/>
    <n v="11.487543184914101"/>
    <n v="6.5155176392596097"/>
    <n v="5.0255394E-3"/>
  </r>
  <r>
    <n v="550000"/>
    <n v="920000"/>
    <n v="920000"/>
    <x v="1"/>
    <x v="1"/>
    <s v="IR8-11"/>
    <s v="62-304.520 (6), F.A.C."/>
    <n v="0.36"/>
    <n v="0.48"/>
    <s v="Town of Indialantic"/>
    <n v="1.8216263350499999E-3"/>
    <n v="3848.7050639391"/>
    <n v="9.5631105431828196"/>
    <n v="1.40543813869209"/>
    <n v="1.742041401046E-2"/>
    <n v="2.5601831257200001E-3"/>
    <n v="7.01090250031561"/>
    <n v="1210"/>
    <s v="Fixed Single Family Units"/>
    <n v="1210"/>
    <s v="Town of Indialantic              Brevard County"/>
    <s v="Town of Indialantic"/>
    <m/>
    <m/>
    <m/>
    <n v="0"/>
    <n v="1"/>
    <n v="1.742041401046E-2"/>
    <n v="2.5601831257200001E-3"/>
    <n v="7.0109025003160701"/>
    <m/>
    <n v="-1"/>
    <n v="-1"/>
    <n v="-1"/>
    <n v="-1"/>
    <n v="0"/>
    <m/>
    <m/>
    <s v="North IRL B"/>
    <n v="-1"/>
    <m/>
    <m/>
    <n v="580"/>
    <x v="1"/>
    <m/>
    <x v="0"/>
    <n v="132.71029999999999"/>
    <n v="15.234451793444901"/>
    <n v="7.3718602332146004"/>
    <n v="5.6860523000000001E-3"/>
  </r>
  <r>
    <n v="550000"/>
    <n v="920000"/>
    <n v="920000"/>
    <x v="1"/>
    <x v="1"/>
    <s v="IR8-11"/>
    <s v="62-304.520 (6), F.A.C."/>
    <n v="0.36"/>
    <n v="0.48"/>
    <s v="Town of Indialantic"/>
    <n v="0.11500948401152"/>
    <n v="3962.6880924073598"/>
    <n v="10.6522669659961"/>
    <n v="1.4214530895347599"/>
    <n v="1.2251117273122301"/>
    <n v="0.16348058637398"/>
    <n v="455.74671280638898"/>
    <n v="1400"/>
    <s v="Commercial and Services"/>
    <n v="1400"/>
    <s v="Town of Indialantic              Brevard County"/>
    <s v="Town of Indialantic"/>
    <m/>
    <m/>
    <m/>
    <n v="0"/>
    <n v="1"/>
    <n v="1.2251117273122301"/>
    <n v="0.16348058637398"/>
    <n v="455.74671280638898"/>
    <m/>
    <n v="-1"/>
    <n v="-1"/>
    <n v="-1"/>
    <n v="-1"/>
    <n v="0"/>
    <m/>
    <m/>
    <s v="North IRL B"/>
    <n v="-1"/>
    <m/>
    <m/>
    <n v="580"/>
    <x v="1"/>
    <m/>
    <x v="0"/>
    <n v="132.71029999999999"/>
    <n v="141.32531015946"/>
    <n v="465.426869008952"/>
    <n v="0.3696242602"/>
  </r>
  <r>
    <n v="550000"/>
    <n v="920000"/>
    <n v="920000"/>
    <x v="1"/>
    <x v="1"/>
    <s v="IR8-11"/>
    <s v="62-304.520 (6), F.A.C."/>
    <n v="0.36"/>
    <n v="0.48"/>
    <s v="Town of Indialantic"/>
    <n v="4.4152621421619999E-2"/>
    <n v="3962.6880924073598"/>
    <n v="10.6522669659961"/>
    <n v="1.4214530895347599"/>
    <n v="0.47032551063166"/>
    <n v="6.2760880130819999E-2"/>
    <n v="174.96306715602799"/>
    <n v="1430"/>
    <s v="Professional Services"/>
    <n v="1430"/>
    <s v="Town of Indialantic              Brevard County"/>
    <s v="Town of Indialantic"/>
    <m/>
    <m/>
    <m/>
    <n v="0"/>
    <n v="1"/>
    <n v="0.47032551063166"/>
    <n v="6.2760880130819999E-2"/>
    <n v="174.96306715602699"/>
    <m/>
    <n v="-1"/>
    <n v="-1"/>
    <n v="-1"/>
    <n v="-1"/>
    <n v="0"/>
    <m/>
    <m/>
    <s v="North IRL B"/>
    <n v="-1"/>
    <m/>
    <m/>
    <n v="580"/>
    <x v="1"/>
    <m/>
    <x v="0"/>
    <n v="132.71029999999999"/>
    <n v="73.467298927418"/>
    <n v="178.679319565882"/>
    <n v="0.14190029779999999"/>
  </r>
  <r>
    <n v="550000"/>
    <n v="920000"/>
    <n v="920000"/>
    <x v="1"/>
    <x v="1"/>
    <s v="IR8-11"/>
    <s v="62-304.520 (6), F.A.C."/>
    <n v="0.36"/>
    <n v="0.48"/>
    <s v="Town of Indialantic"/>
    <n v="0.27165866530286997"/>
    <n v="3962.6880924073598"/>
    <n v="10.6522669659961"/>
    <n v="1.4214530895347599"/>
    <n v="2.8937806264323802"/>
    <n v="0.38615004909365003"/>
    <n v="1076.49855819496"/>
    <n v="1410"/>
    <s v="Retail Sales and Services"/>
    <n v="1410"/>
    <s v="Town of Indialantic              Brevard County"/>
    <s v="Town of Indialantic"/>
    <m/>
    <m/>
    <m/>
    <n v="0"/>
    <n v="1"/>
    <n v="2.8937806264323802"/>
    <n v="0.38615004909365003"/>
    <n v="1076.49855819496"/>
    <m/>
    <n v="-1"/>
    <n v="-1"/>
    <n v="-1"/>
    <n v="-1"/>
    <n v="0"/>
    <m/>
    <m/>
    <s v="North IRL B"/>
    <n v="-1"/>
    <m/>
    <m/>
    <n v="580"/>
    <x v="1"/>
    <m/>
    <x v="0"/>
    <n v="132.71029999999999"/>
    <n v="137.88054879430601"/>
    <n v="1099.3636143815399"/>
    <n v="0.87307263440000005"/>
  </r>
  <r>
    <n v="550000"/>
    <n v="920000"/>
    <n v="920000"/>
    <x v="1"/>
    <x v="1"/>
    <s v="IR8-11"/>
    <s v="62-304.520 (6), F.A.C."/>
    <n v="0.36"/>
    <n v="0.48"/>
    <s v="Town of Indialantic"/>
    <n v="0.18694254933532001"/>
    <n v="3962.6880924073598"/>
    <n v="10.6522669659961"/>
    <n v="1.4214530895347599"/>
    <n v="1.9913619428237901"/>
    <n v="0.26573006431820001"/>
    <n v="740.79501421537304"/>
    <n v="1430"/>
    <s v="Professional Services"/>
    <n v="1430"/>
    <s v="Town of Indialantic              Brevard County"/>
    <s v="Town of Indialantic"/>
    <m/>
    <m/>
    <m/>
    <n v="0"/>
    <n v="1"/>
    <n v="1.9913619428237901"/>
    <n v="0.26573006431820001"/>
    <n v="740.79501421537304"/>
    <m/>
    <n v="-1"/>
    <n v="-1"/>
    <n v="-1"/>
    <n v="-1"/>
    <n v="0"/>
    <m/>
    <m/>
    <s v="North IRL B"/>
    <n v="-1"/>
    <m/>
    <m/>
    <n v="580"/>
    <x v="1"/>
    <m/>
    <x v="0"/>
    <n v="132.71029999999999"/>
    <n v="111.303583515841"/>
    <n v="756.529656397493"/>
    <n v="0.60080698639999996"/>
  </r>
  <r>
    <n v="550000"/>
    <n v="920000"/>
    <n v="920000"/>
    <x v="1"/>
    <x v="1"/>
    <s v="IR8-11"/>
    <s v="62-304.520 (6), F.A.C."/>
    <n v="0.36"/>
    <n v="0.48"/>
    <s v="Town of Indialantic"/>
    <n v="0.33467802283557002"/>
    <n v="3860.0828648644501"/>
    <n v="9.5896964660027102"/>
    <n v="1.40928788458736"/>
    <n v="3.20946065283505"/>
    <n v="0.47165768281982001"/>
    <n v="1291.8849011943"/>
    <n v="1200"/>
    <s v="Residential, Medium Density-Two-five dwellingunits per acre"/>
    <n v="1200"/>
    <s v="Town of Indialantic              Brevard County"/>
    <s v="Town of Indialantic"/>
    <m/>
    <m/>
    <m/>
    <n v="0"/>
    <n v="1"/>
    <n v="3.20946065283505"/>
    <n v="0.47165768281982001"/>
    <n v="1291.8849011943"/>
    <m/>
    <n v="-1"/>
    <n v="-1"/>
    <n v="-1"/>
    <n v="-1"/>
    <n v="0"/>
    <m/>
    <m/>
    <s v="North IRL B"/>
    <n v="-1"/>
    <m/>
    <m/>
    <n v="580"/>
    <x v="1"/>
    <m/>
    <x v="0"/>
    <n v="132.71029999999999"/>
    <n v="206.69779772659899"/>
    <n v="1354.3939061482599"/>
    <n v="1.0477574219000001"/>
  </r>
  <r>
    <n v="550000"/>
    <n v="920000"/>
    <n v="920000"/>
    <x v="1"/>
    <x v="1"/>
    <s v="IR8-11"/>
    <s v="62-304.520 (6), F.A.C."/>
    <n v="0.36"/>
    <n v="0.48"/>
    <s v="Town of Indialantic"/>
    <n v="0.16295902505651"/>
    <n v="3860.0828648644501"/>
    <n v="9.5896964660027102"/>
    <n v="1.40928788458736"/>
    <n v="1.5627275866877"/>
    <n v="0.22965617969631"/>
    <n v="629.03534029566595"/>
    <n v="1210"/>
    <s v="Fixed Single Family Units"/>
    <n v="1210"/>
    <s v="Town of Indialantic              Brevard County"/>
    <s v="Town of Indialantic"/>
    <m/>
    <m/>
    <m/>
    <n v="0"/>
    <n v="1"/>
    <n v="1.5627275866877"/>
    <n v="0.22965617969631"/>
    <n v="629.03534029566595"/>
    <m/>
    <n v="-1"/>
    <n v="-1"/>
    <n v="-1"/>
    <n v="-1"/>
    <n v="0"/>
    <m/>
    <m/>
    <s v="North IRL B"/>
    <n v="-1"/>
    <m/>
    <m/>
    <n v="580"/>
    <x v="1"/>
    <m/>
    <x v="0"/>
    <n v="132.71029999999999"/>
    <n v="104.56840981103799"/>
    <n v="659.47177713799397"/>
    <n v="0.51016653710000004"/>
  </r>
  <r>
    <n v="550000"/>
    <n v="920000"/>
    <n v="920000"/>
    <x v="1"/>
    <x v="1"/>
    <s v="IR8-11"/>
    <s v="62-304.520 (6), F.A.C."/>
    <n v="0.36"/>
    <n v="0.48"/>
    <s v="Town of Indialantic"/>
    <n v="7.96890127392E-3"/>
    <n v="3860.0828648644501"/>
    <n v="9.5896964660027102"/>
    <n v="1.40928788458736"/>
    <n v="7.6419344384500001E-2"/>
    <n v="1.123047601881E-2"/>
    <n v="30.760619259282102"/>
    <n v="1210"/>
    <s v="Fixed Single Family Units"/>
    <n v="1210"/>
    <s v="Town of Indialantic              Brevard County"/>
    <s v="Town of Indialantic"/>
    <m/>
    <m/>
    <m/>
    <n v="0"/>
    <n v="1"/>
    <n v="7.6419344384500001E-2"/>
    <n v="1.123047601881E-2"/>
    <n v="30.760619259281999"/>
    <m/>
    <n v="-1"/>
    <n v="-1"/>
    <n v="-1"/>
    <n v="-1"/>
    <n v="0"/>
    <m/>
    <m/>
    <s v="North IRL B"/>
    <n v="-1"/>
    <m/>
    <m/>
    <n v="580"/>
    <x v="1"/>
    <m/>
    <x v="0"/>
    <n v="132.71029999999999"/>
    <n v="23.185942749427799"/>
    <n v="32.248999299862902"/>
    <n v="2.4947785300000001E-2"/>
  </r>
  <r>
    <n v="550000"/>
    <n v="920000"/>
    <n v="920000"/>
    <x v="1"/>
    <x v="1"/>
    <s v="IR8-11"/>
    <s v="62-304.520 (6), F.A.C."/>
    <n v="0.36"/>
    <n v="0.48"/>
    <s v="Town of Indialantic"/>
    <n v="9.7344639063310007E-2"/>
    <n v="3860.0828648644501"/>
    <n v="9.5896964660027102"/>
    <n v="1.40928788458736"/>
    <n v="0.93350554120974005"/>
    <n v="0.13718662046145"/>
    <n v="375.75837323470103"/>
    <n v="1210"/>
    <s v="Fixed Single Family Units"/>
    <n v="1210"/>
    <s v="Town of Indialantic              Brevard County"/>
    <s v="Town of Indialantic"/>
    <m/>
    <m/>
    <m/>
    <n v="0"/>
    <n v="1"/>
    <n v="0.93350554120974005"/>
    <n v="0.13718662046145"/>
    <n v="375.7583732347"/>
    <m/>
    <n v="-1"/>
    <n v="-1"/>
    <n v="-1"/>
    <n v="-1"/>
    <n v="0"/>
    <m/>
    <m/>
    <s v="North IRL B"/>
    <n v="-1"/>
    <m/>
    <m/>
    <n v="580"/>
    <x v="1"/>
    <m/>
    <x v="0"/>
    <n v="132.71029999999999"/>
    <n v="90.474124923305794"/>
    <n v="393.939777779569"/>
    <n v="0.30475131649999998"/>
  </r>
  <r>
    <n v="550000"/>
    <n v="920000"/>
    <n v="920000"/>
    <x v="1"/>
    <x v="1"/>
    <s v="IR8-11"/>
    <s v="62-304.520 (6), F.A.C."/>
    <n v="0.36"/>
    <n v="0.48"/>
    <s v="Town of Indialantic"/>
    <n v="1.4772903598890001E-2"/>
    <n v="3860.0828648644501"/>
    <n v="9.5896964660027102"/>
    <n v="1.40928788458736"/>
    <n v="0.14166766143490001"/>
    <n v="2.0819274062089999E-2"/>
    <n v="57.0246320463812"/>
    <n v="1210"/>
    <s v="Fixed Single Family Units"/>
    <n v="1210"/>
    <s v="Town of Indialantic              Brevard County"/>
    <s v="Town of Indialantic"/>
    <m/>
    <m/>
    <m/>
    <n v="0"/>
    <n v="1"/>
    <n v="0.14166766143490001"/>
    <n v="2.0819274062089999E-2"/>
    <n v="57.024632046380802"/>
    <m/>
    <n v="-1"/>
    <n v="-1"/>
    <n v="-1"/>
    <n v="-1"/>
    <n v="0"/>
    <m/>
    <m/>
    <s v="North IRL B"/>
    <n v="-1"/>
    <m/>
    <m/>
    <n v="580"/>
    <x v="1"/>
    <m/>
    <x v="0"/>
    <n v="132.71029999999999"/>
    <n v="33.376284841875098"/>
    <n v="59.783819806676"/>
    <n v="4.62486878E-2"/>
  </r>
  <r>
    <n v="550000"/>
    <n v="920000"/>
    <n v="920000"/>
    <x v="1"/>
    <x v="1"/>
    <s v="IR8-11"/>
    <s v="62-304.520 (6), F.A.C."/>
    <n v="0.36"/>
    <n v="0.48"/>
    <s v="Town of Indialantic"/>
    <n v="3.9961954760000002E-5"/>
    <n v="3860.0828648644501"/>
    <n v="9.5896964660027102"/>
    <n v="1.40928788458736"/>
    <n v="3.8322301637999998E-4"/>
    <n v="5.6317898689999998E-5"/>
    <n v="0.15425645683486"/>
    <n v="1210"/>
    <s v="Fixed Single Family Units"/>
    <n v="1210"/>
    <s v="Town of Indialantic              Brevard County"/>
    <s v="Town of Indialantic"/>
    <m/>
    <m/>
    <m/>
    <n v="0"/>
    <n v="1"/>
    <n v="3.8322301637999998E-4"/>
    <n v="5.6317898689999998E-5"/>
    <n v="0.15425645683632999"/>
    <m/>
    <n v="-1"/>
    <n v="-1"/>
    <n v="-1"/>
    <n v="-1"/>
    <n v="0"/>
    <m/>
    <m/>
    <s v="North IRL B"/>
    <n v="-1"/>
    <m/>
    <m/>
    <n v="580"/>
    <x v="1"/>
    <m/>
    <x v="0"/>
    <n v="132.71029999999999"/>
    <n v="2.3703663279703502"/>
    <n v="0.16172029329394"/>
    <n v="1.2510660000000001E-4"/>
  </r>
  <r>
    <n v="550000"/>
    <n v="920000"/>
    <n v="920000"/>
    <x v="1"/>
    <x v="1"/>
    <s v="IR8-11"/>
    <s v="62-304.520 (6), F.A.C."/>
    <n v="0.36"/>
    <n v="0.48"/>
    <s v="Town of Indialantic"/>
    <n v="9.8292609493450006E-2"/>
    <n v="3853.4581378681"/>
    <n v="9.5741736729868396"/>
    <n v="1.40703855980467"/>
    <n v="0.94107051406140996"/>
    <n v="0.13830149170111"/>
    <n v="378.76645594484501"/>
    <n v="1200"/>
    <s v="Residential, Medium Density-Two-five dwellingunits per acre"/>
    <n v="1200"/>
    <s v="Town of Indialantic              Brevard County"/>
    <s v="Town of Indialantic"/>
    <m/>
    <m/>
    <m/>
    <n v="0"/>
    <n v="1"/>
    <n v="0.94107051406140996"/>
    <n v="0.13830149170111"/>
    <n v="744.047670794071"/>
    <m/>
    <n v="-1"/>
    <n v="-1"/>
    <n v="-1"/>
    <n v="-1"/>
    <n v="0"/>
    <m/>
    <m/>
    <s v="North IRL B"/>
    <n v="-1"/>
    <m/>
    <m/>
    <n v="580"/>
    <x v="1"/>
    <m/>
    <x v="0"/>
    <n v="132.71029999999999"/>
    <n v="116.078537171028"/>
    <n v="397.77607800304497"/>
    <n v="0.60344498849999995"/>
  </r>
  <r>
    <n v="550000"/>
    <n v="920000"/>
    <n v="920000"/>
    <x v="1"/>
    <x v="1"/>
    <s v="IR8-11"/>
    <s v="62-304.520 (6), F.A.C."/>
    <n v="0.36"/>
    <n v="0.48"/>
    <s v="Town of Indialantic"/>
    <n v="1.1352902826300001E-3"/>
    <n v="3853.4581378681"/>
    <n v="9.5741736729868396"/>
    <n v="1.40703855980467"/>
    <n v="1.086946633516E-2"/>
    <n v="1.5973972042300001E-3"/>
    <n v="4.374793578447"/>
    <n v="1210"/>
    <s v="Fixed Single Family Units"/>
    <n v="1210"/>
    <s v="Town of Indialantic              Brevard County"/>
    <s v="Town of Indialantic"/>
    <m/>
    <m/>
    <m/>
    <n v="0"/>
    <n v="1"/>
    <n v="1.086946633516E-2"/>
    <n v="1.5973972042300001E-3"/>
    <n v="4.3747935784456899"/>
    <m/>
    <n v="-1"/>
    <n v="-1"/>
    <n v="-1"/>
    <n v="-1"/>
    <n v="0"/>
    <m/>
    <m/>
    <s v="North IRL B"/>
    <n v="-1"/>
    <m/>
    <m/>
    <n v="580"/>
    <x v="1"/>
    <m/>
    <x v="0"/>
    <n v="132.71029999999999"/>
    <n v="9.1522812622307494"/>
    <n v="4.59435677155221"/>
    <n v="3.5480888999999999E-3"/>
  </r>
  <r>
    <n v="550000"/>
    <n v="920000"/>
    <n v="920000"/>
    <x v="1"/>
    <x v="1"/>
    <s v="IR8-11"/>
    <s v="62-304.520 (6), F.A.C."/>
    <n v="0.36"/>
    <n v="0.48"/>
    <s v="Town of Indialantic"/>
    <n v="2.91828736604E-2"/>
    <n v="3853.4581378681"/>
    <n v="9.5741736729868396"/>
    <n v="1.40703855980467"/>
    <n v="0.27940190070151999"/>
    <n v="4.1061428526090002E-2"/>
    <n v="112.454981993052"/>
    <n v="1210"/>
    <s v="Fixed Single Family Units"/>
    <n v="1210"/>
    <s v="Town of Indialantic              Brevard County"/>
    <s v="Town of Indialantic"/>
    <m/>
    <m/>
    <m/>
    <n v="0"/>
    <n v="1"/>
    <n v="0.27940190070151999"/>
    <n v="4.1061428526090002E-2"/>
    <n v="112.454981993053"/>
    <m/>
    <n v="-1"/>
    <n v="-1"/>
    <n v="-1"/>
    <n v="-1"/>
    <n v="0"/>
    <m/>
    <m/>
    <s v="North IRL B"/>
    <n v="-1"/>
    <m/>
    <m/>
    <n v="580"/>
    <x v="1"/>
    <m/>
    <x v="0"/>
    <n v="132.71029999999999"/>
    <n v="72.005679324991107"/>
    <n v="118.098899696686"/>
    <n v="9.1204364999999996E-2"/>
  </r>
  <r>
    <n v="550000"/>
    <n v="920000"/>
    <n v="920000"/>
    <x v="1"/>
    <x v="1"/>
    <s v="IR8-11"/>
    <s v="62-304.520 (6), F.A.C."/>
    <n v="0.36"/>
    <n v="0.48"/>
    <s v="Town of Indialantic"/>
    <n v="1.870027578906E-2"/>
    <n v="3853.4581378681"/>
    <n v="9.5741736729868396"/>
    <n v="1.40703855980467"/>
    <n v="0.17903968813724999"/>
    <n v="2.6312009114189999E-2"/>
    <n v="72.060729919750301"/>
    <n v="1210"/>
    <s v="Fixed Single Family Units"/>
    <n v="1210"/>
    <s v="Town of Indialantic              Brevard County"/>
    <s v="Town of Indialantic"/>
    <m/>
    <m/>
    <m/>
    <n v="0"/>
    <n v="1"/>
    <n v="0.17903968813724999"/>
    <n v="2.6312009114189999E-2"/>
    <n v="72.060729919751395"/>
    <m/>
    <n v="-1"/>
    <n v="-1"/>
    <n v="-1"/>
    <n v="-1"/>
    <n v="0"/>
    <m/>
    <m/>
    <s v="North IRL B"/>
    <n v="-1"/>
    <m/>
    <m/>
    <n v="580"/>
    <x v="1"/>
    <m/>
    <x v="0"/>
    <n v="132.71029999999999"/>
    <n v="42.097196958459499"/>
    <n v="75.677331177630194"/>
    <n v="5.8443414399999997E-2"/>
  </r>
  <r>
    <n v="550000"/>
    <n v="920000"/>
    <n v="920000"/>
    <x v="1"/>
    <x v="1"/>
    <s v="IR8-11"/>
    <s v="62-304.520 (6), F.A.C."/>
    <n v="0.36"/>
    <n v="0.48"/>
    <s v="Town of Indialantic"/>
    <n v="0.23592202731525"/>
    <n v="3850.5067683024499"/>
    <n v="9.5673754995727798"/>
    <n v="1.4060577149223199"/>
    <n v="2.2571546239454601"/>
    <n v="0.33171998662671998"/>
    <n v="908.41936296900599"/>
    <n v="1200"/>
    <s v="Residential, Medium Density-Two-five dwellingunits per acre"/>
    <n v="1200"/>
    <s v="Town of Indialantic              Brevard County"/>
    <s v="Town of Indialantic"/>
    <m/>
    <m/>
    <m/>
    <n v="0"/>
    <n v="1"/>
    <n v="2.2571546239454601"/>
    <n v="0.33171998662671998"/>
    <n v="908.41936296900599"/>
    <m/>
    <n v="-1"/>
    <n v="-1"/>
    <n v="-1"/>
    <n v="-1"/>
    <n v="0"/>
    <m/>
    <m/>
    <s v="North IRL B"/>
    <n v="-1"/>
    <m/>
    <m/>
    <n v="580"/>
    <x v="1"/>
    <m/>
    <x v="0"/>
    <n v="132.71029999999999"/>
    <n v="171.935200906002"/>
    <n v="954.74257142634599"/>
    <n v="0.73675536330000002"/>
  </r>
  <r>
    <n v="550000"/>
    <n v="920000"/>
    <n v="920000"/>
    <x v="1"/>
    <x v="1"/>
    <s v="IR8-11"/>
    <s v="62-304.520 (6), F.A.C."/>
    <n v="0.36"/>
    <n v="0.48"/>
    <s v="Town of Indialantic"/>
    <n v="1.8361336199380001E-2"/>
    <n v="3850.5067683024499"/>
    <n v="9.5673754995727798"/>
    <n v="1.4060577149223199"/>
    <n v="0.17566979809336"/>
    <n v="2.5817098419419999E-2"/>
    <n v="70.700449310789494"/>
    <n v="1210"/>
    <s v="Fixed Single Family Units"/>
    <n v="1210"/>
    <s v="Town of Indialantic              Brevard County"/>
    <s v="Town of Indialantic"/>
    <m/>
    <m/>
    <m/>
    <n v="0"/>
    <n v="1"/>
    <n v="0.17566979809336"/>
    <n v="2.5817098419419999E-2"/>
    <n v="70.700449310789907"/>
    <m/>
    <n v="-1"/>
    <n v="-1"/>
    <n v="-1"/>
    <n v="-1"/>
    <n v="0"/>
    <m/>
    <m/>
    <s v="North IRL B"/>
    <n v="-1"/>
    <m/>
    <m/>
    <n v="580"/>
    <x v="1"/>
    <m/>
    <x v="0"/>
    <n v="132.71029999999999"/>
    <n v="51.804752291408199"/>
    <n v="74.305691322306899"/>
    <n v="5.7340186000000001E-2"/>
  </r>
  <r>
    <n v="550000"/>
    <n v="920000"/>
    <n v="920000"/>
    <x v="1"/>
    <x v="1"/>
    <s v="IR8-11"/>
    <s v="62-304.520 (6), F.A.C."/>
    <n v="0.36"/>
    <n v="0.48"/>
    <s v="Town of Indialantic"/>
    <n v="1.1685948117249999E-2"/>
    <n v="3850.5067683024499"/>
    <n v="9.5673754995727798"/>
    <n v="1.4060577149223199"/>
    <n v="0.11180385370628999"/>
    <n v="1.643111750644E-2"/>
    <n v="44.996822319517797"/>
    <n v="1210"/>
    <s v="Fixed Single Family Units"/>
    <n v="1210"/>
    <s v="Town of Indialantic              Brevard County"/>
    <s v="Town of Indialantic"/>
    <m/>
    <m/>
    <m/>
    <n v="0"/>
    <n v="1"/>
    <n v="0.11180385370628999"/>
    <n v="1.643111750644E-2"/>
    <n v="44.9968223195186"/>
    <m/>
    <n v="-1"/>
    <n v="-1"/>
    <n v="-1"/>
    <n v="-1"/>
    <n v="0"/>
    <m/>
    <m/>
    <s v="North IRL B"/>
    <n v="-1"/>
    <m/>
    <m/>
    <n v="580"/>
    <x v="1"/>
    <m/>
    <x v="0"/>
    <n v="132.71029999999999"/>
    <n v="39.428800882778397"/>
    <n v="47.291354190143103"/>
    <n v="3.6493773200000003E-2"/>
  </r>
  <r>
    <n v="550000"/>
    <n v="920000"/>
    <n v="920000"/>
    <x v="1"/>
    <x v="1"/>
    <s v="IR8-11"/>
    <s v="62-304.520 (6), F.A.C."/>
    <n v="0.36"/>
    <n v="0.48"/>
    <s v="Town of Indialantic"/>
    <n v="0.20944595551595999"/>
    <n v="3850.5067683024499"/>
    <n v="9.5673754995727798"/>
    <n v="1.4060577149223199"/>
    <n v="2.00384810328804"/>
    <n v="0.29449310161248998"/>
    <n v="806.47306930779405"/>
    <n v="1210"/>
    <s v="Fixed Single Family Units"/>
    <n v="1210"/>
    <s v="Town of Indialantic              Brevard County"/>
    <s v="Town of Indialantic"/>
    <m/>
    <m/>
    <m/>
    <n v="0"/>
    <n v="1"/>
    <n v="2.00384810328804"/>
    <n v="0.29449310161248998"/>
    <n v="806.47306930779405"/>
    <m/>
    <n v="-1"/>
    <n v="-1"/>
    <n v="-1"/>
    <n v="-1"/>
    <n v="0"/>
    <m/>
    <m/>
    <s v="North IRL B"/>
    <n v="-1"/>
    <m/>
    <m/>
    <n v="580"/>
    <x v="1"/>
    <m/>
    <x v="0"/>
    <n v="132.71029999999999"/>
    <n v="113.32187334014699"/>
    <n v="847.59771022548205"/>
    <n v="0.6540738599"/>
  </r>
  <r>
    <n v="550000"/>
    <n v="920000"/>
    <n v="920000"/>
    <x v="1"/>
    <x v="1"/>
    <s v="IR8-11"/>
    <s v="62-304.520 (6), F.A.C."/>
    <n v="0.36"/>
    <n v="0.48"/>
    <s v="Town of Indialantic"/>
    <n v="0.12624223094518999"/>
    <n v="3850.5067683024499"/>
    <n v="9.5673754995727798"/>
    <n v="1.4060577149223199"/>
    <n v="1.20780682735642"/>
    <n v="0.17750386276949001"/>
    <n v="486.09656470005899"/>
    <n v="1210"/>
    <s v="Fixed Single Family Units"/>
    <n v="1210"/>
    <s v="Town of Indialantic              Brevard County"/>
    <s v="Town of Indialantic"/>
    <m/>
    <m/>
    <m/>
    <n v="0"/>
    <n v="1"/>
    <n v="1.20780682735642"/>
    <n v="0.17750386276949001"/>
    <n v="486.09656470005899"/>
    <m/>
    <n v="-1"/>
    <n v="-1"/>
    <n v="-1"/>
    <n v="-1"/>
    <n v="0"/>
    <m/>
    <m/>
    <s v="North IRL B"/>
    <n v="-1"/>
    <m/>
    <m/>
    <n v="580"/>
    <x v="1"/>
    <m/>
    <x v="0"/>
    <n v="132.71029999999999"/>
    <n v="92.048530603908205"/>
    <n v="510.88418307865101"/>
    <n v="0.39423890080000001"/>
  </r>
  <r>
    <n v="550000"/>
    <n v="920000"/>
    <n v="920000"/>
    <x v="1"/>
    <x v="1"/>
    <s v="IR8-11"/>
    <s v="62-304.520 (6), F.A.C."/>
    <n v="0.36"/>
    <n v="0.48"/>
    <s v="Town of Indialantic"/>
    <n v="1.610595555186E-2"/>
    <n v="3850.5067683024499"/>
    <n v="9.5673754995727798"/>
    <n v="1.4060577149223199"/>
    <n v="0.15409172454407999"/>
    <n v="2.2645903059890001E-2"/>
    <n v="62.016090862419198"/>
    <n v="1210"/>
    <s v="Fixed Single Family Units"/>
    <n v="1210"/>
    <s v="Town of Indialantic              Brevard County"/>
    <s v="Town of Indialantic"/>
    <m/>
    <m/>
    <m/>
    <n v="0"/>
    <n v="1"/>
    <n v="0.15409172454407999"/>
    <n v="2.2645903059890001E-2"/>
    <n v="62.016090862419198"/>
    <m/>
    <n v="-1"/>
    <n v="-1"/>
    <n v="-1"/>
    <n v="-1"/>
    <n v="0"/>
    <m/>
    <m/>
    <s v="North IRL B"/>
    <n v="-1"/>
    <m/>
    <m/>
    <n v="580"/>
    <x v="1"/>
    <m/>
    <x v="0"/>
    <n v="132.71029999999999"/>
    <n v="32.7443647254075"/>
    <n v="65.178489663937597"/>
    <n v="5.0296910700000003E-2"/>
  </r>
  <r>
    <n v="550000"/>
    <n v="920000"/>
    <n v="920000"/>
    <x v="1"/>
    <x v="1"/>
    <s v="IR8-11"/>
    <s v="62-304.520 (6), F.A.C."/>
    <n v="0.36"/>
    <n v="0.48"/>
    <s v="Town of Indialantic"/>
    <n v="0.20749745204163"/>
    <n v="3892.1521496402702"/>
    <n v="11.2204809409051"/>
    <n v="1.58013068177615"/>
    <n v="2.32822120591953"/>
    <n v="0.32787309036135998"/>
    <n v="807.61165400872903"/>
    <n v="1400"/>
    <s v="Commercial and Services"/>
    <n v="1400"/>
    <s v="Town of Indialantic              Brevard County"/>
    <s v="Town of Indialantic"/>
    <m/>
    <m/>
    <m/>
    <n v="0"/>
    <n v="1"/>
    <n v="2.32822120591953"/>
    <n v="0.32787309036135998"/>
    <n v="807.61165400872903"/>
    <m/>
    <n v="-1"/>
    <n v="-1"/>
    <n v="-1"/>
    <n v="-1"/>
    <n v="0"/>
    <m/>
    <m/>
    <s v="North IRL B"/>
    <n v="-1"/>
    <m/>
    <m/>
    <n v="580"/>
    <x v="1"/>
    <m/>
    <x v="0"/>
    <n v="132.71029999999999"/>
    <n v="152.10519189186201"/>
    <n v="839.71239642632599"/>
    <n v="0.65499728629999998"/>
  </r>
  <r>
    <n v="550000"/>
    <n v="920000"/>
    <n v="920000"/>
    <x v="1"/>
    <x v="1"/>
    <s v="IR8-11"/>
    <s v="62-304.520 (6), F.A.C."/>
    <n v="0.36"/>
    <n v="0.48"/>
    <s v="Town of Indialantic"/>
    <n v="0.17663862475676001"/>
    <n v="3892.1521496402702"/>
    <n v="11.2204809409051"/>
    <n v="1.58013068177615"/>
    <n v="1.9819703225109799"/>
    <n v="0.27911211056490998"/>
    <n v="687.50440305654797"/>
    <n v="1200"/>
    <s v="Residential, Medium Density-Two-five dwellingunits per acre"/>
    <n v="1200"/>
    <s v="Town of Indialantic              Brevard County"/>
    <s v="Town of Indialantic"/>
    <m/>
    <m/>
    <m/>
    <n v="0"/>
    <n v="1"/>
    <n v="1.9819703225109799"/>
    <n v="0.27911211056490998"/>
    <n v="687.50440305654797"/>
    <m/>
    <n v="-1"/>
    <n v="-1"/>
    <n v="-1"/>
    <n v="-1"/>
    <n v="0"/>
    <m/>
    <m/>
    <s v="North IRL B"/>
    <n v="-1"/>
    <m/>
    <m/>
    <n v="580"/>
    <x v="1"/>
    <m/>
    <x v="0"/>
    <n v="132.71029999999999"/>
    <n v="178.78920273425501"/>
    <n v="714.83115304082196"/>
    <n v="0.55758670160000001"/>
  </r>
  <r>
    <n v="550000"/>
    <n v="920000"/>
    <n v="920000"/>
    <x v="1"/>
    <x v="1"/>
    <s v="IR8-11"/>
    <s v="62-304.520 (6), F.A.C."/>
    <n v="0.36"/>
    <n v="0.48"/>
    <s v="Town of Indialantic"/>
    <n v="0.14390663820581001"/>
    <n v="3892.1521496402702"/>
    <n v="11.2204809409051"/>
    <n v="1.58013068177615"/>
    <n v="1.6147016912580501"/>
    <n v="0.22739129434026001"/>
    <n v="560.10653124025998"/>
    <n v="1430"/>
    <s v="Professional Services"/>
    <n v="1430"/>
    <s v="Town of Indialantic              Brevard County"/>
    <s v="Town of Indialantic"/>
    <m/>
    <m/>
    <m/>
    <n v="0"/>
    <n v="1"/>
    <n v="1.6147016912580501"/>
    <n v="0.22739129434026001"/>
    <n v="560.10653124025998"/>
    <m/>
    <n v="-1"/>
    <n v="-1"/>
    <n v="-1"/>
    <n v="-1"/>
    <n v="0"/>
    <m/>
    <m/>
    <s v="North IRL B"/>
    <n v="-1"/>
    <m/>
    <m/>
    <n v="580"/>
    <x v="1"/>
    <m/>
    <x v="0"/>
    <n v="132.71029999999999"/>
    <n v="98.687323118788896"/>
    <n v="582.36950304918901"/>
    <n v="0.45426320460000003"/>
  </r>
  <r>
    <n v="550000"/>
    <n v="920000"/>
    <n v="920000"/>
    <x v="1"/>
    <x v="1"/>
    <s v="IR8-11"/>
    <s v="62-304.520 (6), F.A.C."/>
    <n v="0.36"/>
    <n v="0.48"/>
    <s v="Town of Indialantic"/>
    <n v="1.4872942415999999E-4"/>
    <n v="3892.1521496402702"/>
    <n v="11.2204809409051"/>
    <n v="1.58013068177615"/>
    <n v="1.6688156691500001E-3"/>
    <n v="2.3501192640000001E-4"/>
    <n v="0.57887754796298996"/>
    <n v="1430"/>
    <s v="Professional Services"/>
    <n v="1430"/>
    <s v="Town of Indialantic              Brevard County"/>
    <s v="Town of Indialantic"/>
    <m/>
    <m/>
    <m/>
    <n v="0"/>
    <n v="1"/>
    <n v="1.6688156691500001E-3"/>
    <n v="2.3501192640000001E-4"/>
    <n v="0.57887754796136004"/>
    <m/>
    <n v="-1"/>
    <n v="-1"/>
    <n v="-1"/>
    <n v="-1"/>
    <n v="0"/>
    <m/>
    <m/>
    <s v="North IRL B"/>
    <n v="-1"/>
    <m/>
    <m/>
    <n v="580"/>
    <x v="1"/>
    <m/>
    <x v="0"/>
    <n v="132.71029999999999"/>
    <n v="4.5481400117756001"/>
    <n v="0.60188662536409998"/>
    <n v="4.6948710000000002E-4"/>
  </r>
  <r>
    <n v="550000"/>
    <n v="920000"/>
    <n v="920000"/>
    <x v="1"/>
    <x v="1"/>
    <s v="IR8-11"/>
    <s v="62-304.520 (6), F.A.C."/>
    <n v="0.36"/>
    <n v="0.48"/>
    <s v="Town of Indialantic"/>
    <n v="5.3148858569570002E-2"/>
    <n v="3892.1521496402702"/>
    <n v="11.2204809409051"/>
    <n v="1.58013068177615"/>
    <n v="0.59635575461080004"/>
    <n v="8.3982142127170006E-2"/>
    <n v="206.863444132506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59635575461080004"/>
    <n v="8.3982142127170006E-2"/>
    <n v="206.86344413250399"/>
    <m/>
    <n v="-1"/>
    <n v="-1"/>
    <n v="-1"/>
    <n v="-1"/>
    <n v="0"/>
    <m/>
    <m/>
    <s v="North IRL B"/>
    <n v="-1"/>
    <m/>
    <m/>
    <n v="580"/>
    <x v="1"/>
    <m/>
    <x v="0"/>
    <n v="132.71029999999999"/>
    <n v="60.2147628492515"/>
    <n v="215.08579964552001"/>
    <n v="0.1677724608"/>
  </r>
  <r>
    <n v="550000"/>
    <n v="920000"/>
    <n v="920000"/>
    <x v="1"/>
    <x v="1"/>
    <s v="IR8-11"/>
    <s v="62-304.520 (6), F.A.C."/>
    <n v="0.36"/>
    <n v="0.48"/>
    <s v="Town of Indialantic"/>
    <n v="3.6423150831050001E-2"/>
    <n v="3892.1521496402702"/>
    <n v="11.2204809409051"/>
    <n v="1.58013068177615"/>
    <n v="0.40868526970757002"/>
    <n v="5.7553338155109997E-2"/>
    <n v="141.764444803766"/>
    <n v="1430"/>
    <s v="Professional Services"/>
    <n v="1430"/>
    <s v="Town of Indialantic              Brevard County"/>
    <s v="Town of Indialantic"/>
    <m/>
    <m/>
    <m/>
    <n v="0"/>
    <n v="1"/>
    <n v="0.40868526970757002"/>
    <n v="5.7553338155109997E-2"/>
    <n v="141.764444803766"/>
    <m/>
    <n v="-1"/>
    <n v="-1"/>
    <n v="-1"/>
    <n v="-1"/>
    <n v="0"/>
    <m/>
    <m/>
    <s v="North IRL B"/>
    <n v="-1"/>
    <m/>
    <m/>
    <n v="580"/>
    <x v="1"/>
    <m/>
    <x v="0"/>
    <n v="132.71029999999999"/>
    <n v="68.3369041188908"/>
    <n v="147.399261864702"/>
    <n v="0.1149752188"/>
  </r>
  <r>
    <n v="550000"/>
    <n v="920000"/>
    <n v="920000"/>
    <x v="1"/>
    <x v="1"/>
    <s v="IR8-11"/>
    <s v="62-304.520 (6), F.A.C."/>
    <n v="0.36"/>
    <n v="0.48"/>
    <s v="Town of Indialantic"/>
    <n v="0.22949275834524999"/>
    <n v="3855.3464395690798"/>
    <n v="9.57859158916939"/>
    <n v="1.40767849505342"/>
    <n v="2.1982174048611101"/>
    <n v="0.32305202069310002"/>
    <n v="884.77408879325401"/>
    <n v="1200"/>
    <s v="Residential, Medium Density-Two-five dwellingunits per acre"/>
    <n v="1200"/>
    <s v="Town of Indialantic              Brevard County"/>
    <s v="Town of Indialantic"/>
    <m/>
    <m/>
    <m/>
    <n v="0"/>
    <n v="1"/>
    <n v="2.1982174048611101"/>
    <n v="0.32305202069310002"/>
    <n v="884.77408879325401"/>
    <m/>
    <n v="-1"/>
    <n v="-1"/>
    <n v="-1"/>
    <n v="-1"/>
    <n v="0"/>
    <m/>
    <m/>
    <s v="North IRL B"/>
    <n v="-1"/>
    <m/>
    <m/>
    <n v="580"/>
    <x v="1"/>
    <m/>
    <x v="0"/>
    <n v="132.71029999999999"/>
    <n v="237.430580985288"/>
    <n v="928.72424300377497"/>
    <n v="0.71757833640000002"/>
  </r>
  <r>
    <n v="550000"/>
    <n v="920000"/>
    <n v="920000"/>
    <x v="1"/>
    <x v="1"/>
    <s v="IR8-11"/>
    <s v="62-304.520 (6), F.A.C."/>
    <n v="0.36"/>
    <n v="0.48"/>
    <s v="Town of Indialantic"/>
    <n v="2.1067367221169999E-2"/>
    <n v="3855.3464395690798"/>
    <n v="9.57859158916939"/>
    <n v="1.40767849505342"/>
    <n v="0.20179570647067999"/>
    <n v="2.9656079784640001E-2"/>
    <n v="81.221999207247507"/>
    <n v="1210"/>
    <s v="Fixed Single Family Units"/>
    <n v="1210"/>
    <s v="Town of Indialantic              Brevard County"/>
    <s v="Town of Indialantic"/>
    <m/>
    <m/>
    <m/>
    <n v="0"/>
    <n v="1"/>
    <n v="0.20179570647067999"/>
    <n v="2.9656079784640001E-2"/>
    <n v="81.221999207248999"/>
    <m/>
    <n v="-1"/>
    <n v="-1"/>
    <n v="-1"/>
    <n v="-1"/>
    <n v="0"/>
    <m/>
    <m/>
    <s v="North IRL B"/>
    <n v="-1"/>
    <m/>
    <m/>
    <n v="580"/>
    <x v="1"/>
    <m/>
    <x v="0"/>
    <n v="132.71029999999999"/>
    <n v="40.952250750475102"/>
    <n v="85.256610342068797"/>
    <n v="6.5873478700000002E-2"/>
  </r>
  <r>
    <n v="550000"/>
    <n v="920000"/>
    <n v="920000"/>
    <x v="1"/>
    <x v="1"/>
    <s v="IR8-11"/>
    <s v="62-304.520 (6), F.A.C."/>
    <n v="0.36"/>
    <n v="0.48"/>
    <s v="Town of Indialantic"/>
    <n v="4.4461687385199998E-3"/>
    <n v="3855.3464395690798"/>
    <n v="9.57859158916939"/>
    <n v="1.40767849505342"/>
    <n v="4.2588034482859999E-2"/>
    <n v="6.2587761186000002E-3"/>
    <n v="17.141520815795701"/>
    <n v="1210"/>
    <s v="Fixed Single Family Units"/>
    <n v="1210"/>
    <s v="Town of Indialantic              Brevard County"/>
    <s v="Town of Indialantic"/>
    <m/>
    <m/>
    <m/>
    <n v="0"/>
    <n v="1"/>
    <n v="4.2588034482859999E-2"/>
    <n v="6.2587761186000002E-3"/>
    <n v="17.1415208157966"/>
    <m/>
    <n v="-1"/>
    <n v="-1"/>
    <n v="-1"/>
    <n v="-1"/>
    <n v="0"/>
    <m/>
    <m/>
    <s v="North IRL B"/>
    <n v="-1"/>
    <m/>
    <m/>
    <n v="580"/>
    <x v="1"/>
    <m/>
    <x v="0"/>
    <n v="132.71029999999999"/>
    <n v="24.163837689279902"/>
    <n v="17.993006514574901"/>
    <n v="1.39022878E-2"/>
  </r>
  <r>
    <n v="550000"/>
    <n v="920000"/>
    <n v="920000"/>
    <x v="1"/>
    <x v="1"/>
    <s v="IR8-11"/>
    <s v="62-304.520 (6), F.A.C."/>
    <n v="0.36"/>
    <n v="0.48"/>
    <s v="Town of Indialantic"/>
    <n v="2.6991515208800001E-3"/>
    <n v="3855.3464395690798"/>
    <n v="9.57859158916939"/>
    <n v="1.40767849505342"/>
    <n v="2.585407005583E-2"/>
    <n v="3.7995375508300001E-3"/>
    <n v="10.4061642058975"/>
    <n v="1210"/>
    <s v="Fixed Single Family Units"/>
    <n v="1210"/>
    <s v="Town of Indialantic              Brevard County"/>
    <s v="Town of Indialantic"/>
    <m/>
    <m/>
    <m/>
    <n v="0"/>
    <n v="1"/>
    <n v="2.585407005583E-2"/>
    <n v="3.7995375508300001E-3"/>
    <n v="10.406164205898801"/>
    <m/>
    <n v="-1"/>
    <n v="-1"/>
    <n v="-1"/>
    <n v="-1"/>
    <n v="0"/>
    <m/>
    <m/>
    <s v="North IRL B"/>
    <n v="-1"/>
    <m/>
    <m/>
    <n v="580"/>
    <x v="1"/>
    <m/>
    <x v="0"/>
    <n v="132.71029999999999"/>
    <n v="19.3332114479004"/>
    <n v="10.9230786673214"/>
    <n v="8.4397113999999992E-3"/>
  </r>
  <r>
    <n v="550000"/>
    <n v="920000"/>
    <n v="920000"/>
    <x v="1"/>
    <x v="1"/>
    <s v="IR8-11"/>
    <s v="62-304.520 (6), F.A.C."/>
    <n v="0.36"/>
    <n v="0.48"/>
    <s v="Town of Indialantic"/>
    <n v="0.21115967027783"/>
    <n v="3855.3464395690798"/>
    <n v="9.57859158916939"/>
    <n v="1.40767849505342"/>
    <n v="2.0226122416950698"/>
    <n v="0.29724492687268"/>
    <n v="814.09368298623895"/>
    <n v="1210"/>
    <s v="Fixed Single Family Units"/>
    <n v="1210"/>
    <s v="Town of Indialantic              Brevard County"/>
    <s v="Town of Indialantic"/>
    <m/>
    <m/>
    <m/>
    <n v="0"/>
    <n v="1"/>
    <n v="2.0226122416950698"/>
    <n v="0.29724492687268"/>
    <n v="814.09368298623895"/>
    <m/>
    <n v="-1"/>
    <n v="-1"/>
    <n v="-1"/>
    <n v="-1"/>
    <n v="0"/>
    <m/>
    <m/>
    <s v="North IRL B"/>
    <n v="-1"/>
    <m/>
    <m/>
    <n v="580"/>
    <x v="1"/>
    <m/>
    <x v="0"/>
    <n v="132.71029999999999"/>
    <n v="116.77756150264"/>
    <n v="854.53286781573001"/>
    <n v="0.66025440629999999"/>
  </r>
  <r>
    <n v="550000"/>
    <n v="920000"/>
    <n v="920000"/>
    <x v="1"/>
    <x v="1"/>
    <s v="IR8-11"/>
    <s v="62-304.520 (6), F.A.C."/>
    <n v="0.36"/>
    <n v="0.48"/>
    <s v="Town of Indialantic"/>
    <n v="0.14889833742615"/>
    <n v="3855.3464395690798"/>
    <n v="9.57859158916939"/>
    <n v="1.40767849505342"/>
    <n v="1.42623636251151"/>
    <n v="0.20960098754400999"/>
    <n v="574.054675053697"/>
    <n v="1210"/>
    <s v="Fixed Single Family Units"/>
    <n v="1210"/>
    <s v="Town of Indialantic              Brevard County"/>
    <s v="Town of Indialantic"/>
    <m/>
    <m/>
    <m/>
    <n v="0"/>
    <n v="1"/>
    <n v="1.42623636251151"/>
    <n v="0.20960098754400999"/>
    <n v="574.054675053697"/>
    <m/>
    <n v="-1"/>
    <n v="-1"/>
    <n v="-1"/>
    <n v="-1"/>
    <n v="0"/>
    <m/>
    <m/>
    <s v="North IRL B"/>
    <n v="-1"/>
    <m/>
    <m/>
    <n v="580"/>
    <x v="1"/>
    <m/>
    <x v="0"/>
    <n v="132.71029999999999"/>
    <n v="99.392855489338501"/>
    <n v="602.570193097735"/>
    <n v="0.46557556779999998"/>
  </r>
  <r>
    <n v="550000"/>
    <n v="920000"/>
    <n v="920000"/>
    <x v="1"/>
    <x v="1"/>
    <s v="IR8-11"/>
    <s v="62-304.520 (6), F.A.C."/>
    <n v="0.36"/>
    <n v="0.48"/>
    <s v="Town of Indialantic"/>
    <n v="0.11993799549358"/>
    <n v="3847.42469185956"/>
    <n v="9.5601531219609299"/>
    <n v="1.40501113789097"/>
    <n v="1.1466256020597401"/>
    <n v="0.1685142195248"/>
    <n v="461.45240535416298"/>
    <n v="1200"/>
    <s v="Residential, Medium Density-Two-five dwellingunits per acre"/>
    <n v="1200"/>
    <s v="Town of Indialantic              Brevard County"/>
    <s v="Town of Indialantic"/>
    <m/>
    <m/>
    <m/>
    <n v="0"/>
    <n v="1"/>
    <n v="1.1466256020597401"/>
    <n v="0.1685142195248"/>
    <n v="461.45240535416298"/>
    <m/>
    <n v="-1"/>
    <n v="-1"/>
    <n v="-1"/>
    <n v="-1"/>
    <n v="0"/>
    <m/>
    <m/>
    <s v="North IRL B"/>
    <n v="-1"/>
    <m/>
    <m/>
    <n v="580"/>
    <x v="1"/>
    <m/>
    <x v="0"/>
    <n v="132.71029999999999"/>
    <n v="139.35957178499601"/>
    <n v="485.37184735300201"/>
    <n v="0.3742517481"/>
  </r>
  <r>
    <n v="550000"/>
    <n v="920000"/>
    <n v="920000"/>
    <x v="1"/>
    <x v="1"/>
    <s v="IR8-11"/>
    <s v="62-304.520 (6), F.A.C."/>
    <n v="0.36"/>
    <n v="0.48"/>
    <s v="Town of Indialantic"/>
    <n v="0.16011810125938999"/>
    <n v="3847.42469185956"/>
    <n v="9.5601531219609299"/>
    <n v="1.40501113789097"/>
    <n v="1.53075356563746"/>
    <n v="0.22496771564740001"/>
    <n v="616.04233639906602"/>
    <n v="1210"/>
    <s v="Fixed Single Family Units"/>
    <n v="1210"/>
    <s v="Town of Indialantic              Brevard County"/>
    <s v="Town of Indialantic"/>
    <m/>
    <m/>
    <m/>
    <n v="0"/>
    <n v="1"/>
    <n v="1.53075356563746"/>
    <n v="0.22496771564740001"/>
    <n v="616.04233639906602"/>
    <m/>
    <n v="-1"/>
    <n v="-1"/>
    <n v="-1"/>
    <n v="-1"/>
    <n v="0"/>
    <m/>
    <m/>
    <s v="North IRL B"/>
    <n v="-1"/>
    <m/>
    <m/>
    <n v="580"/>
    <x v="1"/>
    <m/>
    <x v="0"/>
    <n v="132.71029999999999"/>
    <n v="104.2576473271"/>
    <n v="647.97496642407395"/>
    <n v="0.49962882110000001"/>
  </r>
  <r>
    <n v="550000"/>
    <n v="920000"/>
    <n v="920000"/>
    <x v="1"/>
    <x v="1"/>
    <s v="IR8-11"/>
    <s v="62-304.520 (6), F.A.C."/>
    <n v="0.36"/>
    <n v="0.48"/>
    <s v="Town of Indialantic"/>
    <n v="5.4096175981370002E-2"/>
    <n v="3847.42469185956"/>
    <n v="9.5601531219609299"/>
    <n v="1.40501113789097"/>
    <n v="0.51716772569450997"/>
    <n v="7.6005729771139993E-2"/>
    <n v="208.130963205933"/>
    <n v="1210"/>
    <s v="Fixed Single Family Units"/>
    <n v="1210"/>
    <s v="Town of Indialantic              Brevard County"/>
    <s v="Town of Indialantic"/>
    <m/>
    <m/>
    <m/>
    <n v="0"/>
    <n v="1"/>
    <n v="0.51716772569450997"/>
    <n v="7.6005729771139993E-2"/>
    <n v="208.130963205933"/>
    <m/>
    <n v="-1"/>
    <n v="-1"/>
    <n v="-1"/>
    <n v="-1"/>
    <n v="0"/>
    <m/>
    <m/>
    <s v="North IRL B"/>
    <n v="-1"/>
    <m/>
    <m/>
    <n v="580"/>
    <x v="1"/>
    <m/>
    <x v="0"/>
    <n v="132.71029999999999"/>
    <n v="60.221626973947501"/>
    <n v="218.91945719751899"/>
    <n v="0.1688004568"/>
  </r>
  <r>
    <n v="550000"/>
    <n v="920000"/>
    <n v="920000"/>
    <x v="1"/>
    <x v="1"/>
    <s v="IR8-11"/>
    <s v="62-304.520 (6), F.A.C."/>
    <n v="0.36"/>
    <n v="0.48"/>
    <s v="Town of Indialantic"/>
    <n v="0.18726470294031"/>
    <n v="3847.42469185956"/>
    <n v="9.5601531219609299"/>
    <n v="1.40501113789097"/>
    <n v="1.7902792344479299"/>
    <n v="0.26310899336498"/>
    <n v="720.48684200631396"/>
    <n v="1210"/>
    <s v="Fixed Single Family Units"/>
    <n v="1210"/>
    <s v="Town of Indialantic              Brevard County"/>
    <s v="Town of Indialantic"/>
    <m/>
    <m/>
    <m/>
    <n v="0"/>
    <n v="1"/>
    <n v="1.7902792344479299"/>
    <n v="0.26310899336498"/>
    <n v="720.48684200631396"/>
    <m/>
    <n v="-1"/>
    <n v="-1"/>
    <n v="-1"/>
    <n v="-1"/>
    <n v="0"/>
    <m/>
    <m/>
    <s v="North IRL B"/>
    <n v="-1"/>
    <m/>
    <m/>
    <n v="580"/>
    <x v="1"/>
    <m/>
    <x v="0"/>
    <n v="132.71029999999999"/>
    <n v="112.62923240663"/>
    <n v="757.83336578284002"/>
    <n v="0.58433644929999995"/>
  </r>
  <r>
    <n v="550000"/>
    <n v="920000"/>
    <n v="920000"/>
    <x v="1"/>
    <x v="1"/>
    <s v="IR8-11"/>
    <s v="62-304.520 (6), F.A.C."/>
    <n v="0.36"/>
    <n v="0.48"/>
    <s v="Town of Indialantic"/>
    <n v="9.6346477924199994E-2"/>
    <n v="3847.42469185956"/>
    <n v="9.5601531219609299"/>
    <n v="1.40501113789097"/>
    <n v="0.92108708171697995"/>
    <n v="0.13536787458006"/>
    <n v="370.68581813926897"/>
    <n v="1210"/>
    <s v="Fixed Single Family Units"/>
    <n v="1210"/>
    <s v="Town of Indialantic              Brevard County"/>
    <s v="Town of Indialantic"/>
    <m/>
    <m/>
    <m/>
    <n v="0"/>
    <n v="1"/>
    <n v="0.92108708171697995"/>
    <n v="0.13536787458006"/>
    <n v="370.68581813926698"/>
    <m/>
    <n v="-1"/>
    <n v="-1"/>
    <n v="-1"/>
    <n v="-1"/>
    <n v="0"/>
    <m/>
    <m/>
    <s v="North IRL B"/>
    <n v="-1"/>
    <m/>
    <m/>
    <n v="580"/>
    <x v="1"/>
    <m/>
    <x v="0"/>
    <n v="132.71029999999999"/>
    <n v="82.332720178550204"/>
    <n v="389.900362963166"/>
    <n v="0.30063732209999999"/>
  </r>
  <r>
    <n v="550000"/>
    <n v="920000"/>
    <n v="920000"/>
    <x v="1"/>
    <x v="1"/>
    <s v="IR8-11"/>
    <s v="62-304.520 (6), F.A.C."/>
    <n v="0.36"/>
    <n v="0.48"/>
    <s v="Town of Indialantic"/>
    <n v="2.3927083524579999E-2"/>
    <n v="3849.0022628535298"/>
    <n v="7.8007982396440303"/>
    <n v="1.06786911679485"/>
    <n v="0.18665035103836"/>
    <n v="2.555099355087E-2"/>
    <n v="92.095398629597597"/>
    <n v="1200"/>
    <s v="Residential, Medium Density-Two-five dwellingunits per acre"/>
    <n v="1200"/>
    <s v="Town of Indialantic              Brevard County"/>
    <s v="Town of Indialantic"/>
    <m/>
    <m/>
    <m/>
    <n v="0"/>
    <n v="1"/>
    <n v="0.18665035103836"/>
    <n v="2.555099355087E-2"/>
    <n v="92.095398629598407"/>
    <m/>
    <n v="-1"/>
    <n v="-1"/>
    <n v="-1"/>
    <n v="-1"/>
    <n v="0"/>
    <m/>
    <m/>
    <s v="North IRL B"/>
    <n v="-1"/>
    <m/>
    <m/>
    <n v="580"/>
    <x v="1"/>
    <m/>
    <x v="0"/>
    <n v="132.71029999999999"/>
    <n v="52.495447271559101"/>
    <n v="96.829471630752806"/>
    <n v="7.46921319E-2"/>
  </r>
  <r>
    <n v="550000"/>
    <n v="920000"/>
    <n v="920000"/>
    <x v="1"/>
    <x v="1"/>
    <s v="IR8-11"/>
    <s v="62-304.520 (6), F.A.C."/>
    <n v="0.36"/>
    <n v="0.48"/>
    <s v="Town of Indialantic"/>
    <n v="2.2215473900030001E-2"/>
    <n v="3849.0022628535298"/>
    <n v="7.8007982396440303"/>
    <n v="1.06786911679485"/>
    <n v="0.17329842969226"/>
    <n v="2.3723218492809998E-2"/>
    <n v="85.507409311605898"/>
    <n v="1700"/>
    <s v="Institutional (Educational,religious,health and military facilities)"/>
    <n v="1700"/>
    <s v="Town of Indialantic              Brevard County"/>
    <s v="Town of Indialantic"/>
    <m/>
    <m/>
    <m/>
    <n v="0"/>
    <n v="1"/>
    <n v="0.17329842969226"/>
    <n v="2.3723218492809998E-2"/>
    <n v="135.95873612116199"/>
    <m/>
    <n v="-1"/>
    <n v="-1"/>
    <n v="-1"/>
    <n v="-1"/>
    <n v="0"/>
    <m/>
    <m/>
    <s v="North IRL B"/>
    <n v="-1"/>
    <m/>
    <m/>
    <n v="580"/>
    <x v="1"/>
    <m/>
    <x v="0"/>
    <n v="132.71029999999999"/>
    <n v="65.430806369319598"/>
    <n v="89.902833229025802"/>
    <n v="0.1102666149"/>
  </r>
  <r>
    <n v="550000"/>
    <n v="920000"/>
    <n v="920000"/>
    <x v="1"/>
    <x v="1"/>
    <s v="IR8-11"/>
    <s v="62-304.520 (6), F.A.C."/>
    <n v="0.36"/>
    <n v="0.48"/>
    <s v="Town of Indialantic"/>
    <n v="0.28435977097303"/>
    <n v="3860.0828648644501"/>
    <n v="9.5896964660027102"/>
    <n v="1.40928788458736"/>
    <n v="2.7269238907734201"/>
    <n v="0.40074478009633002"/>
    <n v="1097.65227938978"/>
    <n v="1210"/>
    <s v="Fixed Single Family Units"/>
    <n v="1210"/>
    <s v="Town of Indialantic              Brevard County"/>
    <s v="Town of Indialantic"/>
    <m/>
    <m/>
    <m/>
    <n v="0"/>
    <n v="1"/>
    <n v="2.7269238907734201"/>
    <n v="0.40074478009633002"/>
    <n v="1097.65227938978"/>
    <m/>
    <n v="-1"/>
    <n v="-1"/>
    <n v="-1"/>
    <n v="-1"/>
    <n v="0"/>
    <m/>
    <m/>
    <s v="North IRL B"/>
    <n v="-1"/>
    <m/>
    <m/>
    <n v="580"/>
    <x v="1"/>
    <m/>
    <x v="0"/>
    <n v="132.71029999999999"/>
    <n v="137.43669258801"/>
    <n v="1150.7631654344"/>
    <n v="0.89022893709999995"/>
  </r>
  <r>
    <n v="550000"/>
    <n v="920000"/>
    <n v="920000"/>
    <x v="1"/>
    <x v="1"/>
    <s v="IR8-11"/>
    <s v="62-304.520 (6), F.A.C."/>
    <n v="0.36"/>
    <n v="0.48"/>
    <s v="Town of Indialantic"/>
    <n v="0.10208637315296"/>
    <n v="3860.0828648644501"/>
    <n v="9.5896964660027102"/>
    <n v="1.40928788458736"/>
    <n v="0.97897733185197999"/>
    <n v="0.14386908886593"/>
    <n v="394.06185974390303"/>
    <n v="1210"/>
    <s v="Fixed Single Family Units"/>
    <n v="1210"/>
    <s v="Town of Indialantic              Brevard County"/>
    <s v="Town of Indialantic"/>
    <m/>
    <m/>
    <m/>
    <n v="0"/>
    <n v="1"/>
    <n v="0.97897733185197999"/>
    <n v="0.14386908886593"/>
    <n v="394.06185974390303"/>
    <m/>
    <n v="-1"/>
    <n v="-1"/>
    <n v="-1"/>
    <n v="-1"/>
    <n v="0"/>
    <m/>
    <m/>
    <s v="North IRL B"/>
    <n v="-1"/>
    <m/>
    <m/>
    <n v="580"/>
    <x v="1"/>
    <m/>
    <x v="0"/>
    <n v="132.71029999999999"/>
    <n v="84.039503479887998"/>
    <n v="413.128894833581"/>
    <n v="0.31959599329999999"/>
  </r>
  <r>
    <n v="550000"/>
    <n v="920000"/>
    <n v="920000"/>
    <x v="1"/>
    <x v="1"/>
    <s v="IR8-11"/>
    <s v="62-304.520 (6), F.A.C."/>
    <n v="0.36"/>
    <n v="0.48"/>
    <s v="Town of Indialantic"/>
    <n v="9.3061145243870005E-2"/>
    <n v="3860.0828648644501"/>
    <n v="9.5896964660027102"/>
    <n v="1.40928788458736"/>
    <n v="0.89242813566733004"/>
    <n v="0.13114994451800999"/>
    <n v="359.22373214053601"/>
    <n v="1210"/>
    <s v="Fixed Single Family Units"/>
    <n v="1210"/>
    <s v="Town of Indialantic              Brevard County"/>
    <s v="Town of Indialantic"/>
    <m/>
    <m/>
    <m/>
    <n v="0"/>
    <n v="1"/>
    <n v="0.89242813566733004"/>
    <n v="0.13114994451800999"/>
    <n v="359.22373214053698"/>
    <m/>
    <n v="-1"/>
    <n v="-1"/>
    <n v="-1"/>
    <n v="-1"/>
    <n v="0"/>
    <m/>
    <m/>
    <s v="North IRL B"/>
    <n v="-1"/>
    <m/>
    <m/>
    <n v="580"/>
    <x v="1"/>
    <m/>
    <x v="0"/>
    <n v="132.71029999999999"/>
    <n v="82.416799103023706"/>
    <n v="376.605093306068"/>
    <n v="0.29134122639999999"/>
  </r>
  <r>
    <n v="550000"/>
    <n v="920000"/>
    <n v="920000"/>
    <x v="1"/>
    <x v="1"/>
    <s v="IR8-11"/>
    <s v="62-304.520 (6), F.A.C."/>
    <n v="0.36"/>
    <n v="0.48"/>
    <s v="Town of Indialantic"/>
    <n v="0.13825616441311001"/>
    <n v="3860.0828648644501"/>
    <n v="9.5896964660027102"/>
    <n v="1.40928788458736"/>
    <n v="1.3258346512755299"/>
    <n v="0.19484273747691999"/>
    <n v="533.68025121294295"/>
    <n v="1210"/>
    <s v="Fixed Single Family Units"/>
    <n v="1210"/>
    <s v="Town of Indialantic              Brevard County"/>
    <s v="Town of Indialantic"/>
    <m/>
    <m/>
    <m/>
    <n v="0"/>
    <n v="1"/>
    <n v="1.3258346512755299"/>
    <n v="0.19484273747691999"/>
    <n v="533.68025121294295"/>
    <m/>
    <n v="-1"/>
    <n v="-1"/>
    <n v="-1"/>
    <n v="-1"/>
    <n v="0"/>
    <m/>
    <m/>
    <s v="North IRL B"/>
    <n v="-1"/>
    <m/>
    <m/>
    <n v="580"/>
    <x v="1"/>
    <m/>
    <x v="0"/>
    <n v="132.71029999999999"/>
    <n v="95.9044692600486"/>
    <n v="559.50284689160196"/>
    <n v="0.4328306985"/>
  </r>
  <r>
    <n v="550000"/>
    <n v="920000"/>
    <n v="920000"/>
    <x v="1"/>
    <x v="1"/>
    <s v="IR8-11"/>
    <s v="62-304.520 (6), F.A.C."/>
    <n v="0.36"/>
    <n v="0.48"/>
    <s v="Town of Indialantic"/>
    <n v="1.0808890257129999E-2"/>
    <n v="3855.6860419560198"/>
    <n v="9.5795152697717594"/>
    <n v="1.4078169651472401"/>
    <n v="0.10354392926753"/>
    <n v="1.5216939078409999E-2"/>
    <n v="41.675687293477502"/>
    <n v="1200"/>
    <s v="Residential, Medium Density-Two-five dwellingunits per acre"/>
    <n v="1200"/>
    <s v="Town of Indialantic              Brevard County"/>
    <s v="Town of Indialantic"/>
    <m/>
    <m/>
    <m/>
    <n v="0"/>
    <n v="1"/>
    <n v="0.10354392926753"/>
    <n v="1.5216939078409999E-2"/>
    <n v="41.6756872934764"/>
    <m/>
    <n v="-1"/>
    <n v="-1"/>
    <n v="-1"/>
    <n v="-1"/>
    <n v="0"/>
    <m/>
    <m/>
    <s v="North IRL B"/>
    <n v="-1"/>
    <m/>
    <m/>
    <n v="580"/>
    <x v="1"/>
    <m/>
    <x v="0"/>
    <n v="132.71029999999999"/>
    <n v="37.6270896410822"/>
    <n v="43.7420269561106"/>
    <n v="3.3800232999999999E-2"/>
  </r>
  <r>
    <n v="550000"/>
    <n v="920000"/>
    <n v="920000"/>
    <x v="1"/>
    <x v="1"/>
    <s v="IR8-11"/>
    <s v="62-304.520 (6), F.A.C."/>
    <n v="0.36"/>
    <n v="0.48"/>
    <s v="Town of Indialantic"/>
    <n v="2.57051655571E-2"/>
    <n v="3855.6860419560198"/>
    <n v="9.5795152697717594"/>
    <n v="1.4078169651472401"/>
    <n v="0.24624302596632999"/>
    <n v="3.6188168163210001E-2"/>
    <n v="99.111048044713897"/>
    <n v="1210"/>
    <s v="Fixed Single Family Units"/>
    <n v="1210"/>
    <s v="Town of Indialantic              Brevard County"/>
    <s v="Town of Indialantic"/>
    <m/>
    <m/>
    <m/>
    <n v="0"/>
    <n v="1"/>
    <n v="0.24624302596632999"/>
    <n v="3.6188168163210001E-2"/>
    <n v="99.111048044713499"/>
    <m/>
    <n v="-1"/>
    <n v="-1"/>
    <n v="-1"/>
    <n v="-1"/>
    <n v="0"/>
    <m/>
    <m/>
    <s v="North IRL B"/>
    <n v="-1"/>
    <m/>
    <m/>
    <n v="580"/>
    <x v="1"/>
    <m/>
    <x v="0"/>
    <n v="132.71029999999999"/>
    <n v="60.153121800123998"/>
    <n v="104.02511432364101"/>
    <n v="8.0382034099999999E-2"/>
  </r>
  <r>
    <n v="550000"/>
    <n v="920000"/>
    <n v="920000"/>
    <x v="1"/>
    <x v="1"/>
    <s v="IR8-11"/>
    <s v="62-304.520 (6), F.A.C."/>
    <n v="0.36"/>
    <n v="0.48"/>
    <s v="Town of Indialantic"/>
    <n v="0.16442880181795"/>
    <n v="3855.6860419560198"/>
    <n v="9.5795152697717594"/>
    <n v="1.4078169651472401"/>
    <n v="1.57514821780537"/>
    <n v="0.23148565675815"/>
    <n v="633.98583606504201"/>
    <n v="1210"/>
    <s v="Fixed Single Family Units"/>
    <n v="1210"/>
    <s v="Town of Indialantic              Brevard County"/>
    <s v="Town of Indialantic"/>
    <m/>
    <m/>
    <m/>
    <n v="0"/>
    <n v="1"/>
    <n v="1.57514821780537"/>
    <n v="0.23148565675815"/>
    <n v="633.98583606504201"/>
    <m/>
    <n v="-1"/>
    <n v="-1"/>
    <n v="-1"/>
    <n v="-1"/>
    <n v="0"/>
    <m/>
    <m/>
    <s v="North IRL B"/>
    <n v="-1"/>
    <m/>
    <m/>
    <n v="580"/>
    <x v="1"/>
    <m/>
    <x v="0"/>
    <n v="132.71029999999999"/>
    <n v="113.832759006496"/>
    <n v="665.41975266452903"/>
    <n v="0.51418153779999998"/>
  </r>
  <r>
    <n v="550000"/>
    <n v="920000"/>
    <n v="920000"/>
    <x v="1"/>
    <x v="1"/>
    <s v="IR8-11"/>
    <s v="62-304.520 (6), F.A.C."/>
    <n v="0.36"/>
    <n v="0.48"/>
    <s v="Town of Indialantic"/>
    <n v="0.10928153352519"/>
    <n v="3855.6860419560198"/>
    <n v="9.5795152697717594"/>
    <n v="1.4078169651472401"/>
    <n v="1.0468641191086601"/>
    <n v="0.15384839687407001"/>
    <n v="421.35528345663602"/>
    <n v="1210"/>
    <s v="Fixed Single Family Units"/>
    <n v="1210"/>
    <s v="Town of Indialantic              Brevard County"/>
    <s v="Town of Indialantic"/>
    <m/>
    <m/>
    <m/>
    <n v="0"/>
    <n v="1"/>
    <n v="1.0468641191086601"/>
    <n v="0.15384839687407001"/>
    <n v="421.35528345663602"/>
    <m/>
    <n v="-1"/>
    <n v="-1"/>
    <n v="-1"/>
    <n v="-1"/>
    <n v="0"/>
    <m/>
    <m/>
    <s v="North IRL B"/>
    <n v="-1"/>
    <m/>
    <m/>
    <n v="580"/>
    <x v="1"/>
    <m/>
    <x v="0"/>
    <n v="132.71029999999999"/>
    <n v="87.559330503045004"/>
    <n v="442.24667579614697"/>
    <n v="0.34173177900000001"/>
  </r>
  <r>
    <n v="550000"/>
    <n v="920000"/>
    <n v="920000"/>
    <x v="1"/>
    <x v="1"/>
    <s v="IR8-11"/>
    <s v="62-304.520 (6), F.A.C."/>
    <n v="0.36"/>
    <n v="0.48"/>
    <s v="Town of Indialantic"/>
    <n v="0.26004620214731"/>
    <n v="3855.6860419560198"/>
    <n v="9.5795152697717594"/>
    <n v="1.4078169651472401"/>
    <n v="2.49111656431635"/>
    <n v="0.3660974551051"/>
    <n v="1002.65651188307"/>
    <n v="1210"/>
    <s v="Fixed Single Family Units"/>
    <n v="1210"/>
    <s v="Town of Indialantic              Brevard County"/>
    <s v="Town of Indialantic"/>
    <m/>
    <m/>
    <m/>
    <n v="0"/>
    <n v="1"/>
    <n v="2.49111656431635"/>
    <n v="0.3660974551051"/>
    <n v="1002.65651188308"/>
    <m/>
    <n v="-1"/>
    <n v="-1"/>
    <n v="-1"/>
    <n v="-1"/>
    <n v="0"/>
    <m/>
    <m/>
    <s v="North IRL B"/>
    <n v="-1"/>
    <m/>
    <m/>
    <n v="580"/>
    <x v="1"/>
    <m/>
    <x v="0"/>
    <n v="132.71029999999999"/>
    <n v="129.10998727906801"/>
    <n v="1052.36964328059"/>
    <n v="0.81318451899999999"/>
  </r>
  <r>
    <n v="550000"/>
    <n v="920000"/>
    <n v="920000"/>
    <x v="1"/>
    <x v="1"/>
    <s v="IR8-11"/>
    <s v="62-304.520 (6), F.A.C."/>
    <n v="0.36"/>
    <n v="0.48"/>
    <s v="Town of Indialantic"/>
    <n v="4.7492860340189999E-2"/>
    <n v="3855.6860419560198"/>
    <n v="9.5795152697717594"/>
    <n v="1.4078169651472401"/>
    <n v="0.45495858083398999"/>
    <n v="6.686125451029E-2"/>
    <n v="183.117558706241"/>
    <n v="1210"/>
    <s v="Fixed Single Family Units"/>
    <n v="1210"/>
    <s v="Town of Indialantic              Brevard County"/>
    <s v="Town of Indialantic"/>
    <m/>
    <m/>
    <m/>
    <n v="0"/>
    <n v="1"/>
    <n v="0.45495858083398999"/>
    <n v="6.686125451029E-2"/>
    <n v="183.11755870623901"/>
    <m/>
    <n v="-1"/>
    <n v="-1"/>
    <n v="-1"/>
    <n v="-1"/>
    <n v="0"/>
    <m/>
    <m/>
    <s v="North IRL B"/>
    <n v="-1"/>
    <m/>
    <m/>
    <n v="580"/>
    <x v="1"/>
    <m/>
    <x v="0"/>
    <n v="132.71029999999999"/>
    <n v="65.596071075304494"/>
    <n v="192.196786885846"/>
    <n v="0.14851383509999999"/>
  </r>
  <r>
    <n v="550000"/>
    <n v="920000"/>
    <n v="920000"/>
    <x v="1"/>
    <x v="1"/>
    <s v="IR8-11"/>
    <s v="62-304.520 (6), F.A.C."/>
    <n v="0.36"/>
    <n v="0.48"/>
    <s v="Town of Indialantic"/>
    <n v="0.16963920503589"/>
    <n v="3855.3464398563201"/>
    <n v="9.5785915898830503"/>
    <n v="1.4076784951582999"/>
    <n v="1.62490466267122"/>
    <n v="0.23879746086476999"/>
    <n v="654.01790519517499"/>
    <n v="1200"/>
    <s v="Residential, Medium Density-Two-five dwellingunits per acre"/>
    <n v="1200"/>
    <s v="Town of Indialantic              Brevard County"/>
    <s v="Town of Indialantic"/>
    <m/>
    <m/>
    <m/>
    <n v="0"/>
    <n v="1"/>
    <n v="1.62490466267122"/>
    <n v="0.23879746086476999"/>
    <n v="654.01790519517499"/>
    <m/>
    <n v="-1"/>
    <n v="-1"/>
    <n v="-1"/>
    <n v="-1"/>
    <n v="0"/>
    <m/>
    <m/>
    <s v="North IRL B"/>
    <n v="-1"/>
    <m/>
    <m/>
    <n v="580"/>
    <x v="1"/>
    <m/>
    <x v="0"/>
    <n v="132.71029999999999"/>
    <n v="127.815811232687"/>
    <n v="686.50550639032303"/>
    <n v="0.53042814699999996"/>
  </r>
  <r>
    <n v="550000"/>
    <n v="920000"/>
    <n v="920000"/>
    <x v="1"/>
    <x v="1"/>
    <s v="IR8-11"/>
    <s v="62-304.520 (6), F.A.C."/>
    <n v="0.36"/>
    <n v="0.48"/>
    <s v="Town of Indialantic"/>
    <n v="1.1619919954199999E-3"/>
    <n v="3855.3464398563201"/>
    <n v="9.5785915898830503"/>
    <n v="1.4076784951582999"/>
    <n v="1.1130246754910001E-2"/>
    <n v="1.6357111435100001E-3"/>
    <n v="4.4798817027148798"/>
    <n v="1210"/>
    <s v="Fixed Single Family Units"/>
    <n v="1210"/>
    <s v="Town of Indialantic              Brevard County"/>
    <s v="Town of Indialantic"/>
    <m/>
    <m/>
    <m/>
    <n v="0"/>
    <n v="1"/>
    <n v="1.1130246754910001E-2"/>
    <n v="1.6357111435100001E-3"/>
    <n v="4.4798817027140698"/>
    <m/>
    <n v="-1"/>
    <n v="-1"/>
    <n v="-1"/>
    <n v="-1"/>
    <n v="0"/>
    <m/>
    <m/>
    <s v="North IRL B"/>
    <n v="-1"/>
    <m/>
    <m/>
    <n v="580"/>
    <x v="1"/>
    <m/>
    <x v="0"/>
    <n v="132.71029999999999"/>
    <n v="12.222089557751399"/>
    <n v="4.7024147694743599"/>
    <n v="3.6333185000000001E-3"/>
  </r>
  <r>
    <n v="550000"/>
    <n v="920000"/>
    <n v="920000"/>
    <x v="1"/>
    <x v="1"/>
    <s v="IR8-11"/>
    <s v="62-304.520 (6), F.A.C."/>
    <n v="0.36"/>
    <n v="0.48"/>
    <s v="Town of Indialantic"/>
    <n v="3.1488054931199999E-3"/>
    <n v="3855.3464398563201"/>
    <n v="9.5785915898830503"/>
    <n v="1.4076784951582999"/>
    <n v="3.016112181464E-2"/>
    <n v="4.4325057781099998E-3"/>
    <n v="12.139736047727199"/>
    <n v="1210"/>
    <s v="Fixed Single Family Units"/>
    <n v="1210"/>
    <s v="Town of Indialantic              Brevard County"/>
    <s v="Town of Indialantic"/>
    <m/>
    <m/>
    <m/>
    <n v="0"/>
    <n v="1"/>
    <n v="3.016112181464E-2"/>
    <n v="4.4325057781099998E-3"/>
    <n v="12.139736047726601"/>
    <m/>
    <n v="-1"/>
    <n v="-1"/>
    <n v="-1"/>
    <n v="-1"/>
    <n v="0"/>
    <m/>
    <m/>
    <s v="North IRL B"/>
    <n v="-1"/>
    <m/>
    <m/>
    <n v="580"/>
    <x v="1"/>
    <m/>
    <x v="0"/>
    <n v="132.71029999999999"/>
    <n v="20.599426381436601"/>
    <n v="12.742763732748699"/>
    <n v="9.8456901999999999E-3"/>
  </r>
  <r>
    <n v="550000"/>
    <n v="920000"/>
    <n v="920000"/>
    <x v="1"/>
    <x v="1"/>
    <s v="IR8-11"/>
    <s v="62-304.520 (6), F.A.C."/>
    <n v="0.36"/>
    <n v="0.48"/>
    <s v="Town of Indialantic"/>
    <n v="0.22757988366241"/>
    <n v="3855.3464398563201"/>
    <n v="9.5785915898830503"/>
    <n v="1.4076784951582999"/>
    <n v="2.1798947596753999"/>
    <n v="0.32035930816220998"/>
    <n v="877.39929426082006"/>
    <n v="1210"/>
    <s v="Fixed Single Family Units"/>
    <n v="1210"/>
    <s v="Town of Indialantic              Brevard County"/>
    <s v="Town of Indialantic"/>
    <m/>
    <m/>
    <m/>
    <n v="0"/>
    <n v="1"/>
    <n v="2.1798947596753999"/>
    <n v="0.32035930816220998"/>
    <n v="877.39929426082006"/>
    <m/>
    <n v="-1"/>
    <n v="-1"/>
    <n v="-1"/>
    <n v="-1"/>
    <n v="0"/>
    <m/>
    <m/>
    <s v="North IRL B"/>
    <n v="-1"/>
    <m/>
    <m/>
    <n v="580"/>
    <x v="1"/>
    <m/>
    <x v="0"/>
    <n v="132.71029999999999"/>
    <n v="121.739406123425"/>
    <n v="920.98311380830103"/>
    <n v="0.71159715670000001"/>
  </r>
  <r>
    <n v="550000"/>
    <n v="920000"/>
    <n v="920000"/>
    <x v="1"/>
    <x v="1"/>
    <s v="IR8-11"/>
    <s v="62-304.520 (6), F.A.C."/>
    <n v="0.36"/>
    <n v="0.48"/>
    <s v="Town of Indialantic"/>
    <n v="0.20300420267402999"/>
    <n v="3855.3464398563201"/>
    <n v="9.5785915898830503"/>
    <n v="1.4076784951582999"/>
    <n v="1.9444943484444499"/>
    <n v="0.28576465053099998"/>
    <n v="782.65153005522404"/>
    <n v="1210"/>
    <s v="Fixed Single Family Units"/>
    <n v="1210"/>
    <s v="Town of Indialantic              Brevard County"/>
    <s v="Town of Indialantic"/>
    <m/>
    <m/>
    <m/>
    <n v="0"/>
    <n v="1"/>
    <n v="1.9444943484444499"/>
    <n v="0.28576465053099998"/>
    <n v="782.65153005522404"/>
    <m/>
    <n v="-1"/>
    <n v="-1"/>
    <n v="-1"/>
    <n v="-1"/>
    <n v="0"/>
    <m/>
    <m/>
    <s v="North IRL B"/>
    <n v="-1"/>
    <m/>
    <m/>
    <n v="580"/>
    <x v="1"/>
    <m/>
    <x v="0"/>
    <n v="132.71029999999999"/>
    <n v="121.860505383939"/>
    <n v="821.52886136562199"/>
    <n v="0.63475387679999995"/>
  </r>
  <r>
    <n v="550000"/>
    <n v="920000"/>
    <n v="920000"/>
    <x v="1"/>
    <x v="1"/>
    <s v="IR8-11"/>
    <s v="62-304.520 (6), F.A.C."/>
    <n v="0.36"/>
    <n v="0.48"/>
    <s v="Town of Indialantic"/>
    <n v="1.322936476098E-2"/>
    <n v="3855.3464398563201"/>
    <n v="9.5785915898830503"/>
    <n v="1.4076784951582999"/>
    <n v="0.12671868203906"/>
    <n v="1.862269227864E-2"/>
    <n v="51.003784332824203"/>
    <n v="1210"/>
    <s v="Fixed Single Family Units"/>
    <n v="1210"/>
    <s v="Town of Indialantic              Brevard County"/>
    <s v="Town of Indialantic"/>
    <m/>
    <m/>
    <m/>
    <n v="0"/>
    <n v="1"/>
    <n v="0.12671868203906"/>
    <n v="1.862269227864E-2"/>
    <n v="51.003784332825397"/>
    <m/>
    <n v="-1"/>
    <n v="-1"/>
    <n v="-1"/>
    <n v="-1"/>
    <n v="0"/>
    <m/>
    <m/>
    <s v="North IRL B"/>
    <n v="-1"/>
    <m/>
    <m/>
    <n v="580"/>
    <x v="1"/>
    <m/>
    <x v="0"/>
    <n v="132.71029999999999"/>
    <n v="41.716038077332897"/>
    <n v="53.537339747265399"/>
    <n v="4.1365599599999997E-2"/>
  </r>
  <r>
    <n v="550000"/>
    <n v="920000"/>
    <n v="920000"/>
    <x v="1"/>
    <x v="1"/>
    <s v="IR8-11"/>
    <s v="62-304.520 (6), F.A.C."/>
    <n v="0.36"/>
    <n v="0.48"/>
    <s v="Town of Indialantic"/>
    <n v="2.5309394779930001E-2"/>
    <n v="3953.55423701053"/>
    <n v="10.4170036255484"/>
    <n v="1.4066543137758301"/>
    <n v="0.26364805718306"/>
    <n v="3.560156934625E-2"/>
    <n v="100.06206496839999"/>
    <n v="1400"/>
    <s v="Commercial and Services"/>
    <n v="1400"/>
    <s v="Town of Indialantic              Brevard County"/>
    <s v="Town of Indialantic"/>
    <m/>
    <m/>
    <m/>
    <n v="0"/>
    <n v="1"/>
    <n v="0.26364805718306"/>
    <n v="3.560156934625E-2"/>
    <n v="109.025604876743"/>
    <m/>
    <n v="-1"/>
    <n v="-1"/>
    <n v="-1"/>
    <n v="-1"/>
    <n v="0"/>
    <m/>
    <m/>
    <s v="North IRL B"/>
    <n v="-1"/>
    <m/>
    <m/>
    <n v="580"/>
    <x v="1"/>
    <m/>
    <x v="0"/>
    <n v="132.71029999999999"/>
    <n v="43.693458919224703"/>
    <n v="102.42348681225501"/>
    <n v="8.8423037199999999E-2"/>
  </r>
  <r>
    <n v="550000"/>
    <n v="920000"/>
    <n v="920000"/>
    <x v="1"/>
    <x v="1"/>
    <s v="IR8-11"/>
    <s v="62-304.520 (6), F.A.C."/>
    <n v="0.36"/>
    <n v="0.48"/>
    <s v="Town of Indialantic"/>
    <n v="2.97585245975E-3"/>
    <n v="3953.55423701053"/>
    <n v="10.4170036255484"/>
    <n v="1.4066543137758301"/>
    <n v="3.099946586239E-2"/>
    <n v="4.1859956996700004E-3"/>
    <n v="11.7651941009944"/>
    <n v="1200"/>
    <s v="Residential, Medium Density-Two-five dwellingunits per acre"/>
    <n v="1200"/>
    <s v="Town of Indialantic              Brevard County"/>
    <s v="Town of Indialantic"/>
    <m/>
    <m/>
    <m/>
    <n v="0"/>
    <n v="1"/>
    <n v="3.099946586239E-2"/>
    <n v="4.1859956996700004E-3"/>
    <n v="15.2919407699159"/>
    <m/>
    <n v="-1"/>
    <n v="-1"/>
    <n v="-1"/>
    <n v="-1"/>
    <n v="0"/>
    <m/>
    <m/>
    <s v="North IRL B"/>
    <n v="-1"/>
    <m/>
    <m/>
    <n v="580"/>
    <x v="1"/>
    <m/>
    <x v="0"/>
    <n v="132.71029999999999"/>
    <n v="16.075857918489799"/>
    <n v="12.042847638887199"/>
    <n v="1.2402222799999999E-2"/>
  </r>
  <r>
    <n v="550000"/>
    <n v="920000"/>
    <n v="920000"/>
    <x v="1"/>
    <x v="1"/>
    <s v="IR8-11"/>
    <s v="62-304.520 (6), F.A.C."/>
    <n v="0.36"/>
    <n v="0.48"/>
    <s v="Town of Indialantic"/>
    <n v="2.1946044505999999E-4"/>
    <n v="3953.55423701053"/>
    <n v="10.4170036255484"/>
    <n v="1.4066543137758301"/>
    <n v="2.2861202519099998E-3"/>
    <n v="3.0870498175000001E-4"/>
    <n v="0.86764877244689997"/>
    <n v="1410"/>
    <s v="Retail Sales and Services"/>
    <n v="1410"/>
    <s v="Town of Indialantic              Brevard County"/>
    <s v="Town of Indialantic"/>
    <m/>
    <m/>
    <m/>
    <n v="0"/>
    <n v="1"/>
    <n v="2.2861202519099998E-3"/>
    <n v="3.0870498175000001E-4"/>
    <n v="2.5049107201743501"/>
    <m/>
    <n v="-1"/>
    <n v="-1"/>
    <n v="-1"/>
    <n v="-1"/>
    <n v="0"/>
    <m/>
    <m/>
    <s v="North IRL B"/>
    <n v="-1"/>
    <m/>
    <m/>
    <n v="580"/>
    <x v="1"/>
    <m/>
    <x v="0"/>
    <n v="132.71029999999999"/>
    <n v="5.04921901512893"/>
    <n v="0.88812491157955997"/>
    <n v="2.0315578000000001E-3"/>
  </r>
  <r>
    <n v="550000"/>
    <n v="920000"/>
    <n v="920000"/>
    <x v="1"/>
    <x v="1"/>
    <s v="IR8-11"/>
    <s v="62-304.520 (6), F.A.C."/>
    <n v="0.36"/>
    <n v="0.48"/>
    <s v="Town of Indialantic"/>
    <n v="8.7105115899930002E-2"/>
    <n v="3953.55423701053"/>
    <n v="10.4170036255484"/>
    <n v="1.4066543137758301"/>
    <n v="0.90737430813342002"/>
    <n v="0.12252678703258001"/>
    <n v="344.37480003147698"/>
    <n v="1410"/>
    <s v="Retail Sales and Services"/>
    <n v="1410"/>
    <s v="Town of Indialantic              Brevard County"/>
    <s v="Town of Indialantic"/>
    <m/>
    <m/>
    <m/>
    <n v="0"/>
    <n v="1"/>
    <n v="0.90737430813342002"/>
    <n v="0.12252678703258001"/>
    <n v="361.63642967503301"/>
    <m/>
    <n v="-1"/>
    <n v="-1"/>
    <n v="-1"/>
    <n v="-1"/>
    <n v="0"/>
    <m/>
    <m/>
    <s v="North IRL B"/>
    <n v="-1"/>
    <m/>
    <m/>
    <n v="580"/>
    <x v="1"/>
    <m/>
    <x v="0"/>
    <n v="132.71029999999999"/>
    <n v="80.006013760607701"/>
    <n v="352.50189770354399"/>
    <n v="0.29329799649999999"/>
  </r>
  <r>
    <n v="550000"/>
    <n v="920000"/>
    <n v="920000"/>
    <x v="1"/>
    <x v="1"/>
    <s v="IR8-11"/>
    <s v="62-304.520 (6), F.A.C."/>
    <n v="0.36"/>
    <n v="0.48"/>
    <s v="Town of Indialantic"/>
    <n v="0.23885888399286001"/>
    <n v="3855.3464395690798"/>
    <n v="9.57859158916939"/>
    <n v="1.40767849505342"/>
    <n v="2.28793169721239"/>
    <n v="0.33623651434920998"/>
    <n v="920.88374796131598"/>
    <n v="1200"/>
    <s v="Residential, Medium Density-Two-five dwellingunits per acre"/>
    <n v="1200"/>
    <s v="Town of Indialantic              Brevard County"/>
    <s v="Town of Indialantic"/>
    <m/>
    <m/>
    <m/>
    <n v="0"/>
    <n v="1"/>
    <n v="2.28793169721239"/>
    <n v="0.33623651434920998"/>
    <n v="920.88374796131598"/>
    <m/>
    <n v="-1"/>
    <n v="-1"/>
    <n v="-1"/>
    <n v="-1"/>
    <n v="0"/>
    <m/>
    <m/>
    <s v="North IRL B"/>
    <n v="-1"/>
    <m/>
    <m/>
    <n v="580"/>
    <x v="1"/>
    <m/>
    <x v="0"/>
    <n v="132.71029999999999"/>
    <n v="245.163051949665"/>
    <n v="966.62760873380103"/>
    <n v="0.74686435360000003"/>
  </r>
  <r>
    <n v="550000"/>
    <n v="920000"/>
    <n v="920000"/>
    <x v="1"/>
    <x v="1"/>
    <s v="IR8-11"/>
    <s v="62-304.520 (6), F.A.C."/>
    <n v="0.36"/>
    <n v="0.48"/>
    <s v="Town of Indialantic"/>
    <n v="4.8589213417769998E-2"/>
    <n v="3855.3464395690798"/>
    <n v="9.57859158916939"/>
    <n v="1.40767849505342"/>
    <n v="0.46541623096785001"/>
    <n v="6.8397990819760002E-2"/>
    <n v="187.32825095168101"/>
    <n v="1210"/>
    <s v="Fixed Single Family Units"/>
    <n v="1210"/>
    <s v="Town of Indialantic              Brevard County"/>
    <s v="Town of Indialantic"/>
    <m/>
    <m/>
    <m/>
    <n v="0"/>
    <n v="1"/>
    <n v="0.46541623096785001"/>
    <n v="6.8397990819760002E-2"/>
    <n v="187.328250951679"/>
    <m/>
    <n v="-1"/>
    <n v="-1"/>
    <n v="-1"/>
    <n v="-1"/>
    <n v="0"/>
    <m/>
    <m/>
    <s v="North IRL B"/>
    <n v="-1"/>
    <m/>
    <m/>
    <n v="580"/>
    <x v="1"/>
    <m/>
    <x v="0"/>
    <n v="132.71029999999999"/>
    <n v="58.045039546366098"/>
    <n v="196.633570379085"/>
    <n v="0.1519288329"/>
  </r>
  <r>
    <n v="550000"/>
    <n v="920000"/>
    <n v="920000"/>
    <x v="1"/>
    <x v="1"/>
    <s v="IR8-11"/>
    <s v="62-304.520 (6), F.A.C."/>
    <n v="0.36"/>
    <n v="0.48"/>
    <s v="Town of Indialantic"/>
    <n v="0.1538388124243"/>
    <n v="3855.3464395690798"/>
    <n v="9.57859158916939"/>
    <n v="1.40767849505342"/>
    <n v="1.47355915477526"/>
    <n v="0.21655558795425001"/>
    <n v="593.101917747583"/>
    <n v="1210"/>
    <s v="Fixed Single Family Units"/>
    <n v="1210"/>
    <s v="Town of Indialantic              Brevard County"/>
    <s v="Town of Indialantic"/>
    <m/>
    <m/>
    <m/>
    <n v="0"/>
    <n v="1"/>
    <n v="1.47355915477526"/>
    <n v="0.21655558795425001"/>
    <n v="593.101917747583"/>
    <m/>
    <n v="-1"/>
    <n v="-1"/>
    <n v="-1"/>
    <n v="-1"/>
    <n v="0"/>
    <m/>
    <m/>
    <s v="North IRL B"/>
    <n v="-1"/>
    <m/>
    <m/>
    <n v="580"/>
    <x v="1"/>
    <m/>
    <x v="0"/>
    <n v="132.71029999999999"/>
    <n v="102.04437197351299"/>
    <n v="622.56358607368998"/>
    <n v="0.48102345320000001"/>
  </r>
  <r>
    <n v="550000"/>
    <n v="920000"/>
    <n v="920000"/>
    <x v="1"/>
    <x v="1"/>
    <s v="IR8-11"/>
    <s v="62-304.520 (6), F.A.C."/>
    <n v="0.36"/>
    <n v="0.48"/>
    <s v="Town of Indialantic"/>
    <n v="1.7870803416199999E-2"/>
    <n v="3855.3464395690798"/>
    <n v="9.57859158916939"/>
    <n v="1.40767849505342"/>
    <n v="0.17117712729415999"/>
    <n v="2.515634565831E-2"/>
    <n v="68.898138322904799"/>
    <n v="1210"/>
    <s v="Fixed Single Family Units"/>
    <n v="1210"/>
    <s v="Town of Indialantic              Brevard County"/>
    <s v="Town of Indialantic"/>
    <m/>
    <m/>
    <m/>
    <n v="0"/>
    <n v="1"/>
    <n v="0.17117712729415999"/>
    <n v="2.515634565831E-2"/>
    <n v="68.898138322906405"/>
    <m/>
    <n v="-1"/>
    <n v="-1"/>
    <n v="-1"/>
    <n v="-1"/>
    <n v="0"/>
    <m/>
    <m/>
    <s v="North IRL B"/>
    <n v="-1"/>
    <m/>
    <m/>
    <n v="580"/>
    <x v="1"/>
    <m/>
    <x v="0"/>
    <n v="132.71029999999999"/>
    <n v="49.708857675973299"/>
    <n v="72.320575578318795"/>
    <n v="5.5878457700000002E-2"/>
  </r>
  <r>
    <n v="550000"/>
    <n v="920000"/>
    <n v="920000"/>
    <x v="1"/>
    <x v="1"/>
    <s v="IR8-11"/>
    <s v="62-304.520 (6), F.A.C."/>
    <n v="0.36"/>
    <n v="0.48"/>
    <s v="Town of Indialantic"/>
    <n v="0.15860574037073999"/>
    <n v="3855.3464395690798"/>
    <n v="9.57859158916939"/>
    <n v="1.40767849505342"/>
    <n v="1.51921961070916"/>
    <n v="0.22326588991190999"/>
    <n v="611.48007643355402"/>
    <n v="1210"/>
    <s v="Fixed Single Family Units"/>
    <n v="1210"/>
    <s v="Town of Indialantic              Brevard County"/>
    <s v="Town of Indialantic"/>
    <m/>
    <m/>
    <m/>
    <n v="0"/>
    <n v="1"/>
    <n v="1.51921961070916"/>
    <n v="0.22326588991190999"/>
    <n v="611.48007643355402"/>
    <m/>
    <n v="-1"/>
    <n v="-1"/>
    <n v="-1"/>
    <n v="-1"/>
    <n v="0"/>
    <m/>
    <m/>
    <s v="North IRL B"/>
    <n v="-1"/>
    <m/>
    <m/>
    <n v="580"/>
    <x v="1"/>
    <m/>
    <x v="0"/>
    <n v="132.71029999999999"/>
    <n v="128.98929984916799"/>
    <n v="641.85465904883995"/>
    <n v="0.4959286913"/>
  </r>
  <r>
    <n v="550000"/>
    <n v="920000"/>
    <n v="920000"/>
    <x v="1"/>
    <x v="1"/>
    <s v="IR8-11"/>
    <s v="62-304.520 (6), F.A.C."/>
    <n v="0.36"/>
    <n v="0.48"/>
    <s v="Town of Indialantic"/>
    <n v="0.17151311029404001"/>
    <n v="3863.0404146064202"/>
    <n v="9.5931970436173497"/>
    <n v="1.4096391920889699"/>
    <n v="1.6453590626143999"/>
    <n v="0.24177160222755001"/>
    <n v="662.56207670072502"/>
    <n v="1200"/>
    <s v="Residential, Medium Density-Two-five dwellingunits per acre"/>
    <n v="1200"/>
    <s v="Town of Indialantic              Brevard County"/>
    <s v="Town of Indialantic"/>
    <m/>
    <m/>
    <m/>
    <n v="0"/>
    <n v="1"/>
    <n v="1.6453590626143999"/>
    <n v="0.24177160222755001"/>
    <n v="699.64963604892205"/>
    <m/>
    <n v="-1"/>
    <n v="-1"/>
    <n v="-1"/>
    <n v="-1"/>
    <n v="0"/>
    <m/>
    <m/>
    <s v="North IRL B"/>
    <n v="-1"/>
    <m/>
    <m/>
    <n v="580"/>
    <x v="1"/>
    <m/>
    <x v="0"/>
    <n v="132.71029999999999"/>
    <n v="132.69050317299099"/>
    <n v="694.08893191923403"/>
    <n v="0.56743684999999999"/>
  </r>
  <r>
    <n v="550000"/>
    <n v="920000"/>
    <n v="920000"/>
    <x v="1"/>
    <x v="1"/>
    <s v="IR8-11"/>
    <s v="62-304.520 (6), F.A.C."/>
    <n v="0.36"/>
    <n v="0.48"/>
    <s v="Town of Indialantic"/>
    <n v="6.7274008489999997E-5"/>
    <n v="3863.0404146064202"/>
    <n v="9.5931970436173497"/>
    <n v="1.4096391920889699"/>
    <n v="6.4537281936999998E-4"/>
    <n v="9.4832078970000003E-5"/>
    <n v="0.25988221365717001"/>
    <n v="1210"/>
    <s v="Fixed Single Family Units"/>
    <n v="1210"/>
    <s v="Town of Indialantic              Brevard County"/>
    <s v="Town of Indialantic"/>
    <m/>
    <m/>
    <m/>
    <n v="0"/>
    <n v="1"/>
    <n v="6.4537281936999998E-4"/>
    <n v="9.4832078970000003E-5"/>
    <n v="0.25988221365907999"/>
    <m/>
    <n v="-1"/>
    <n v="-1"/>
    <n v="-1"/>
    <n v="-1"/>
    <n v="0"/>
    <m/>
    <m/>
    <s v="North IRL B"/>
    <n v="-1"/>
    <m/>
    <m/>
    <n v="580"/>
    <x v="1"/>
    <m/>
    <x v="0"/>
    <n v="132.71029999999999"/>
    <n v="2.67121922206768"/>
    <n v="0.27224825332843999"/>
    <n v="2.1077229999999999E-4"/>
  </r>
  <r>
    <n v="550000"/>
    <n v="920000"/>
    <n v="920000"/>
    <x v="1"/>
    <x v="1"/>
    <s v="IR8-11"/>
    <s v="62-304.520 (6), F.A.C."/>
    <n v="0.36"/>
    <n v="0.48"/>
    <s v="Town of Indialantic"/>
    <n v="7.1237458489999999E-6"/>
    <n v="3863.0404146064202"/>
    <n v="9.5931970436173497"/>
    <n v="1.4096391920889699"/>
    <n v="6.8339497609999996E-5"/>
    <n v="1.004191134E-5"/>
    <n v="2.7519318118069999E-2"/>
    <n v="1210"/>
    <s v="Fixed Single Family Units"/>
    <n v="1210"/>
    <s v="Town of Indialantic              Brevard County"/>
    <s v="Town of Indialantic"/>
    <m/>
    <m/>
    <m/>
    <n v="0"/>
    <n v="1"/>
    <n v="6.8339497609999996E-5"/>
    <n v="1.004191134E-5"/>
    <n v="251.620098392611"/>
    <m/>
    <n v="-1"/>
    <n v="-1"/>
    <n v="-1"/>
    <n v="-1"/>
    <n v="0"/>
    <m/>
    <m/>
    <s v="North IRL B"/>
    <n v="-1"/>
    <m/>
    <m/>
    <n v="580"/>
    <x v="1"/>
    <m/>
    <x v="0"/>
    <n v="132.71029999999999"/>
    <n v="1.31125053581554"/>
    <n v="2.8828776639870001E-2"/>
    <n v="0.20407145039999999"/>
  </r>
  <r>
    <n v="550000"/>
    <n v="920000"/>
    <n v="920000"/>
    <x v="1"/>
    <x v="1"/>
    <s v="IR8-11"/>
    <s v="62-304.520 (6), F.A.C."/>
    <n v="0.36"/>
    <n v="0.48"/>
    <s v="Town of Indialantic"/>
    <n v="1.05358438896E-3"/>
    <n v="3863.0404146064202"/>
    <n v="9.5931970436173497"/>
    <n v="1.4096391920889699"/>
    <n v="1.0107242645419999E-2"/>
    <n v="1.4851738468500001E-3"/>
    <n v="4.07003907477021"/>
    <n v="1210"/>
    <s v="Fixed Single Family Units"/>
    <n v="1210"/>
    <s v="Town of Indialantic              Brevard County"/>
    <s v="Town of Indialantic"/>
    <m/>
    <m/>
    <m/>
    <n v="0"/>
    <n v="1"/>
    <n v="1.0107242645419999E-2"/>
    <n v="1.4851738468500001E-3"/>
    <n v="1414.8203749453301"/>
    <m/>
    <n v="-1"/>
    <n v="-1"/>
    <n v="-1"/>
    <n v="-1"/>
    <n v="0"/>
    <m/>
    <m/>
    <s v="North IRL B"/>
    <n v="-1"/>
    <m/>
    <m/>
    <n v="580"/>
    <x v="1"/>
    <m/>
    <x v="0"/>
    <n v="132.71029999999999"/>
    <n v="30.994202203830099"/>
    <n v="4.2637047510214403"/>
    <n v="1.1474617802"/>
  </r>
  <r>
    <n v="550000"/>
    <n v="920000"/>
    <n v="920000"/>
    <x v="1"/>
    <x v="1"/>
    <s v="IR8-11"/>
    <s v="62-304.520 (6), F.A.C."/>
    <n v="0.36"/>
    <n v="0.48"/>
    <s v="Town of Indialantic"/>
    <n v="8.9529581606000001E-4"/>
    <n v="3936.2372382793101"/>
    <n v="9.6334741287995698"/>
    <n v="1.2745182964826201"/>
    <n v="8.6248090816300003E-3"/>
    <n v="1.1410708983299999E-3"/>
    <n v="3.52409673045103"/>
    <n v="1400"/>
    <s v="Commercial and Services"/>
    <n v="1400"/>
    <s v="Town of Indialantic              Brevard County"/>
    <s v="Town of Indialantic"/>
    <m/>
    <m/>
    <m/>
    <n v="0"/>
    <n v="1"/>
    <n v="8.6248090816300003E-3"/>
    <n v="1.1410708983299999E-3"/>
    <n v="3.5240967304508199"/>
    <m/>
    <n v="-1"/>
    <n v="-1"/>
    <n v="-1"/>
    <n v="-1"/>
    <n v="0"/>
    <m/>
    <m/>
    <s v="North IRL B"/>
    <n v="-1"/>
    <m/>
    <m/>
    <n v="580"/>
    <x v="1"/>
    <m/>
    <x v="0"/>
    <n v="132.71029999999999"/>
    <n v="43.904492670172097"/>
    <n v="3.6231336231700402"/>
    <n v="2.8581482000000001E-3"/>
  </r>
  <r>
    <n v="550000"/>
    <n v="920000"/>
    <n v="920000"/>
    <x v="1"/>
    <x v="1"/>
    <s v="IR8-11"/>
    <s v="62-304.520 (6), F.A.C."/>
    <n v="0.36"/>
    <n v="0.48"/>
    <s v="Town of Indialantic"/>
    <n v="2.0339266137859999E-2"/>
    <n v="3936.2372382793101"/>
    <n v="9.6334741287995698"/>
    <n v="1.2745182964826201"/>
    <n v="0.19593779413792001"/>
    <n v="2.5922766829739999E-2"/>
    <n v="80.060176771149401"/>
    <n v="8140"/>
    <s v="Roads and Highways"/>
    <n v="8140"/>
    <s v="Town of Indialantic              Brevard County"/>
    <s v="Town of Indialantic"/>
    <m/>
    <m/>
    <m/>
    <n v="0"/>
    <n v="1"/>
    <n v="0.19593779413792001"/>
    <n v="2.5922766829739999E-2"/>
    <n v="85.333371649284203"/>
    <m/>
    <n v="-1"/>
    <n v="-1"/>
    <n v="-1"/>
    <n v="-1"/>
    <n v="0"/>
    <m/>
    <m/>
    <s v="North IRL B"/>
    <n v="-1"/>
    <m/>
    <m/>
    <n v="580"/>
    <x v="1"/>
    <m/>
    <x v="0"/>
    <n v="132.71029999999999"/>
    <n v="109.25244884567999"/>
    <n v="82.310089796933894"/>
    <n v="6.9207925099999998E-2"/>
  </r>
  <r>
    <n v="550000"/>
    <n v="920000"/>
    <n v="920000"/>
    <x v="1"/>
    <x v="1"/>
    <s v="IR8-11"/>
    <s v="62-304.520 (6), F.A.C."/>
    <n v="0.36"/>
    <n v="0.48"/>
    <s v="Town of Indialantic"/>
    <n v="5.2758470169000005E-4"/>
    <n v="3936.2372382793101"/>
    <n v="9.6334741287995698"/>
    <n v="1.2745182964826201"/>
    <n v="5.0824735745199998E-3"/>
    <n v="6.7241635525E-4"/>
    <n v="2.0766985491583401"/>
    <n v="1430"/>
    <s v="Professional Services"/>
    <n v="1430"/>
    <s v="Town of Indialantic              Brevard County"/>
    <s v="Town of Indialantic"/>
    <m/>
    <m/>
    <m/>
    <n v="0"/>
    <n v="1"/>
    <n v="5.0824735745199998E-3"/>
    <n v="6.7241635525E-4"/>
    <n v="2.0766985491601102"/>
    <m/>
    <n v="-1"/>
    <n v="-1"/>
    <n v="-1"/>
    <n v="-1"/>
    <n v="0"/>
    <m/>
    <m/>
    <s v="North IRL B"/>
    <n v="-1"/>
    <m/>
    <m/>
    <n v="580"/>
    <x v="1"/>
    <m/>
    <x v="0"/>
    <n v="132.71029999999999"/>
    <n v="8.6848778311662702"/>
    <n v="2.1350595384162201"/>
    <n v="1.6842648E-3"/>
  </r>
  <r>
    <n v="550000"/>
    <n v="920000"/>
    <n v="920000"/>
    <x v="1"/>
    <x v="1"/>
    <s v="IR8-11"/>
    <s v="62-304.520 (6), F.A.C."/>
    <n v="0.36"/>
    <n v="0.48"/>
    <s v="Town of Indialantic"/>
    <n v="0.16349652323811001"/>
    <n v="3936.2372382793101"/>
    <n v="9.6334741287995698"/>
    <n v="1.2745182964826201"/>
    <n v="1.5750395267630499"/>
    <n v="0.20837931027827"/>
    <n v="643.56110309906205"/>
    <n v="1410"/>
    <s v="Retail Sales and Services"/>
    <n v="1410"/>
    <s v="Town of Indialantic              Brevard County"/>
    <s v="Town of Indialantic"/>
    <m/>
    <m/>
    <m/>
    <n v="0"/>
    <n v="1"/>
    <n v="1.5750395267630499"/>
    <n v="0.20837931027827"/>
    <n v="643.56110309906205"/>
    <m/>
    <n v="-1"/>
    <n v="-1"/>
    <n v="-1"/>
    <n v="-1"/>
    <n v="0"/>
    <m/>
    <m/>
    <s v="North IRL B"/>
    <n v="-1"/>
    <m/>
    <m/>
    <n v="580"/>
    <x v="1"/>
    <m/>
    <x v="0"/>
    <n v="132.71029999999999"/>
    <n v="119.24840245076901"/>
    <n v="661.64695510623005"/>
    <n v="0.52194736669999997"/>
  </r>
  <r>
    <n v="550000"/>
    <n v="920000"/>
    <n v="920000"/>
    <x v="1"/>
    <x v="1"/>
    <s v="IR8-11"/>
    <s v="62-304.520 (6), F.A.C."/>
    <n v="0.36"/>
    <n v="0.48"/>
    <s v="Town of Indialantic"/>
    <n v="9.4072161912699993E-3"/>
    <n v="3936.2372382793101"/>
    <n v="9.6334741287995698"/>
    <n v="1.2745182964826201"/>
    <n v="9.0624173802700006E-2"/>
    <n v="1.1989669154750001E-2"/>
    <n v="37.029034680652501"/>
    <n v="1430"/>
    <s v="Professional Services"/>
    <n v="1430"/>
    <s v="Town of Indialantic              Brevard County"/>
    <s v="Town of Indialantic"/>
    <m/>
    <m/>
    <m/>
    <n v="0"/>
    <n v="1"/>
    <n v="9.0624173802700006E-2"/>
    <n v="1.1989669154750001E-2"/>
    <n v="37.029034680651002"/>
    <m/>
    <n v="-1"/>
    <n v="-1"/>
    <n v="-1"/>
    <n v="-1"/>
    <n v="0"/>
    <m/>
    <m/>
    <s v="North IRL B"/>
    <n v="-1"/>
    <m/>
    <m/>
    <n v="580"/>
    <x v="1"/>
    <m/>
    <x v="0"/>
    <n v="132.71029999999999"/>
    <n v="25.038938201563699"/>
    <n v="38.069653260577098"/>
    <n v="3.00316583E-2"/>
  </r>
  <r>
    <n v="550000"/>
    <n v="920000"/>
    <n v="920000"/>
    <x v="1"/>
    <x v="1"/>
    <s v="IR8-11"/>
    <s v="62-304.520 (6), F.A.C."/>
    <n v="0.36"/>
    <n v="0.48"/>
    <s v="Town of Indialantic"/>
    <n v="0.25575995885462999"/>
    <n v="3850.4766354631302"/>
    <n v="9.5673638444899805"/>
    <n v="1.40605815690651"/>
    <n v="2.4469485832140401"/>
    <n v="0.35961337635761997"/>
    <n v="984.79774585677001"/>
    <n v="1200"/>
    <s v="Residential, Medium Density-Two-five dwellingunits per acre"/>
    <n v="1200"/>
    <s v="Town of Indialantic              Brevard County"/>
    <s v="Town of Indialantic"/>
    <m/>
    <m/>
    <m/>
    <n v="0"/>
    <n v="1"/>
    <n v="2.4469485832140401"/>
    <n v="0.35961337635761997"/>
    <n v="984.79774585677001"/>
    <m/>
    <n v="-1"/>
    <n v="-1"/>
    <n v="-1"/>
    <n v="-1"/>
    <n v="0"/>
    <m/>
    <m/>
    <s v="North IRL B"/>
    <n v="-1"/>
    <m/>
    <m/>
    <n v="580"/>
    <x v="1"/>
    <m/>
    <x v="0"/>
    <n v="132.71029999999999"/>
    <n v="181.554042066379"/>
    <n v="1035.0238320836199"/>
    <n v="0.79870052380000001"/>
  </r>
  <r>
    <n v="550000"/>
    <n v="920000"/>
    <n v="920000"/>
    <x v="1"/>
    <x v="1"/>
    <s v="IR8-11"/>
    <s v="62-304.520 (6), F.A.C."/>
    <n v="0.36"/>
    <n v="0.48"/>
    <s v="Town of Indialantic"/>
    <n v="0.15661057652574001"/>
    <n v="3850.4766354631302"/>
    <n v="9.5673638444899805"/>
    <n v="1.40605815690651"/>
    <n v="1.4983503675171299"/>
    <n v="0.22020357858185"/>
    <n v="603.02536577878902"/>
    <n v="1210"/>
    <s v="Fixed Single Family Units"/>
    <n v="1210"/>
    <s v="Town of Indialantic              Brevard County"/>
    <s v="Town of Indialantic"/>
    <m/>
    <m/>
    <m/>
    <n v="0"/>
    <n v="1"/>
    <n v="1.4983503675171299"/>
    <n v="0.22020357858185"/>
    <n v="603.02536577878902"/>
    <m/>
    <n v="-1"/>
    <n v="-1"/>
    <n v="-1"/>
    <n v="-1"/>
    <n v="0"/>
    <m/>
    <m/>
    <s v="North IRL B"/>
    <n v="-1"/>
    <m/>
    <m/>
    <n v="580"/>
    <x v="1"/>
    <m/>
    <x v="0"/>
    <n v="132.71029999999999"/>
    <n v="105.575338122406"/>
    <n v="633.78051742897401"/>
    <n v="0.48907166730000001"/>
  </r>
  <r>
    <n v="550000"/>
    <n v="920000"/>
    <n v="920000"/>
    <x v="1"/>
    <x v="1"/>
    <s v="IR8-11"/>
    <s v="62-304.520 (6), F.A.C."/>
    <n v="0.36"/>
    <n v="0.48"/>
    <s v="Town of Indialantic"/>
    <n v="5.7051668671600003E-3"/>
    <n v="3850.4766354631302"/>
    <n v="9.5673638444899805"/>
    <n v="1.40605815690651"/>
    <n v="5.4583407211720003E-2"/>
    <n v="8.0217964100899996E-3"/>
    <n v="21.967611723448801"/>
    <n v="1210"/>
    <s v="Fixed Single Family Units"/>
    <n v="1210"/>
    <s v="Town of Indialantic              Brevard County"/>
    <s v="Town of Indialantic"/>
    <m/>
    <m/>
    <m/>
    <n v="0"/>
    <n v="1"/>
    <n v="5.4583407211720003E-2"/>
    <n v="8.0217964100899996E-3"/>
    <n v="21.967611723448901"/>
    <m/>
    <n v="-1"/>
    <n v="-1"/>
    <n v="-1"/>
    <n v="-1"/>
    <n v="0"/>
    <m/>
    <m/>
    <s v="North IRL B"/>
    <n v="-1"/>
    <m/>
    <m/>
    <n v="580"/>
    <x v="1"/>
    <m/>
    <x v="0"/>
    <n v="132.71029999999999"/>
    <n v="19.789657949871899"/>
    <n v="23.087991177262602"/>
    <n v="1.7816392300000001E-2"/>
  </r>
  <r>
    <n v="550000"/>
    <n v="920000"/>
    <n v="920000"/>
    <x v="1"/>
    <x v="1"/>
    <s v="IR8-11"/>
    <s v="62-304.520 (6), F.A.C."/>
    <n v="0.36"/>
    <n v="0.48"/>
    <s v="Town of Indialantic"/>
    <n v="0.14494932241066999"/>
    <n v="3850.4766354631302"/>
    <n v="9.5673638444899805"/>
    <n v="1.40605815690651"/>
    <n v="1.38678290651518"/>
    <n v="0.20380717711359"/>
    <n v="558.12397926850497"/>
    <n v="1210"/>
    <s v="Fixed Single Family Units"/>
    <n v="1210"/>
    <s v="Town of Indialantic              Brevard County"/>
    <s v="Town of Indialantic"/>
    <m/>
    <m/>
    <m/>
    <n v="0"/>
    <n v="1"/>
    <n v="1.38678290651518"/>
    <n v="0.20380717711359"/>
    <n v="558.12397926850497"/>
    <m/>
    <n v="-1"/>
    <n v="-1"/>
    <n v="-1"/>
    <n v="-1"/>
    <n v="0"/>
    <m/>
    <m/>
    <s v="North IRL B"/>
    <n v="-1"/>
    <m/>
    <m/>
    <n v="580"/>
    <x v="1"/>
    <m/>
    <x v="0"/>
    <n v="132.71029999999999"/>
    <n v="116.087645397496"/>
    <n v="586.58909632015695"/>
    <n v="0.45265529539999999"/>
  </r>
  <r>
    <n v="550000"/>
    <n v="920000"/>
    <n v="920000"/>
    <x v="1"/>
    <x v="1"/>
    <s v="IR8-11"/>
    <s v="62-304.520 (6), F.A.C."/>
    <n v="0.36"/>
    <n v="0.48"/>
    <s v="Town of Indialantic"/>
    <n v="5.473842898668E-2"/>
    <n v="3850.4766354631302"/>
    <n v="9.5673638444899805"/>
    <n v="1.40605815690651"/>
    <n v="0.52370246639138995"/>
    <n v="7.6965414572970001E-2"/>
    <n v="210.76904187518801"/>
    <n v="1210"/>
    <s v="Fixed Single Family Units"/>
    <n v="1210"/>
    <s v="Town of Indialantic              Brevard County"/>
    <s v="Town of Indialantic"/>
    <m/>
    <m/>
    <m/>
    <n v="0"/>
    <n v="1"/>
    <n v="0.52370246639138995"/>
    <n v="7.6965414572970001E-2"/>
    <n v="210.76904187518701"/>
    <m/>
    <n v="-1"/>
    <n v="-1"/>
    <n v="-1"/>
    <n v="-1"/>
    <n v="0"/>
    <m/>
    <m/>
    <s v="North IRL B"/>
    <n v="-1"/>
    <m/>
    <m/>
    <n v="580"/>
    <x v="1"/>
    <m/>
    <x v="0"/>
    <n v="132.71029999999999"/>
    <n v="71.085653591760803"/>
    <n v="221.51856289685099"/>
    <n v="0.1709400177"/>
  </r>
  <r>
    <n v="550000"/>
    <n v="920000"/>
    <n v="920000"/>
    <x v="1"/>
    <x v="1"/>
    <s v="IR8-11"/>
    <s v="62-304.520 (6), F.A.C."/>
    <n v="0.36"/>
    <n v="0.48"/>
    <s v="Town of Indialantic"/>
    <n v="9.1040130845100008E-3"/>
    <n v="3847.42469128625"/>
    <n v="9.5601531205363504"/>
    <n v="1.4050111376816099"/>
    <n v="8.7035759099330007E-2"/>
    <n v="1.2791239781340001E-2"/>
    <n v="35.027004731156097"/>
    <n v="1200"/>
    <s v="Residential, Medium Density-Two-five dwellingunits per acre"/>
    <n v="1200"/>
    <s v="Town of Indialantic              Brevard County"/>
    <s v="Town of Indialantic"/>
    <m/>
    <m/>
    <m/>
    <n v="0"/>
    <n v="1"/>
    <n v="8.7035759099330007E-2"/>
    <n v="1.2791239781340001E-2"/>
    <n v="35.0270047311556"/>
    <m/>
    <n v="-1"/>
    <n v="-1"/>
    <n v="-1"/>
    <n v="-1"/>
    <n v="0"/>
    <m/>
    <m/>
    <s v="North IRL B"/>
    <n v="-1"/>
    <m/>
    <m/>
    <n v="580"/>
    <x v="1"/>
    <m/>
    <x v="0"/>
    <n v="132.71029999999999"/>
    <n v="34.500964023376"/>
    <n v="36.8426338206826"/>
    <n v="2.8407951899999999E-2"/>
  </r>
  <r>
    <n v="550000"/>
    <n v="920000"/>
    <n v="920000"/>
    <x v="1"/>
    <x v="1"/>
    <s v="IR8-11"/>
    <s v="62-304.520 (6), F.A.C."/>
    <n v="0.36"/>
    <n v="0.48"/>
    <s v="Town of Indialantic"/>
    <n v="0.13331992042963001"/>
    <n v="3847.42469128625"/>
    <n v="9.5601531205363504"/>
    <n v="1.4050111376816099"/>
    <n v="1.27455885332506"/>
    <n v="0.18731597307846001"/>
    <n v="512.93835370130705"/>
    <n v="1210"/>
    <s v="Fixed Single Family Units"/>
    <n v="1210"/>
    <s v="Town of Indialantic              Brevard County"/>
    <s v="Town of Indialantic"/>
    <m/>
    <m/>
    <m/>
    <n v="0"/>
    <n v="1"/>
    <n v="1.27455885332506"/>
    <n v="0.18731597307846001"/>
    <n v="512.93835370130705"/>
    <m/>
    <n v="-1"/>
    <n v="-1"/>
    <n v="-1"/>
    <n v="-1"/>
    <n v="0"/>
    <m/>
    <m/>
    <s v="North IRL B"/>
    <n v="-1"/>
    <m/>
    <m/>
    <n v="580"/>
    <x v="1"/>
    <m/>
    <x v="0"/>
    <n v="132.71029999999999"/>
    <n v="98.132699667755901"/>
    <n v="539.52657622453899"/>
    <n v="0.41600839719999999"/>
  </r>
  <r>
    <n v="550000"/>
    <n v="920000"/>
    <n v="920000"/>
    <x v="1"/>
    <x v="1"/>
    <s v="IR8-11"/>
    <s v="62-304.520 (6), F.A.C."/>
    <n v="0.36"/>
    <n v="0.48"/>
    <s v="Town of Indialantic"/>
    <n v="6.1603264350900003E-3"/>
    <n v="3847.42469128625"/>
    <n v="9.5601531205363504"/>
    <n v="1.4050111376816099"/>
    <n v="5.889366399195E-2"/>
    <n v="8.6553272530500002E-3"/>
    <n v="23.701392032752501"/>
    <n v="1210"/>
    <s v="Fixed Single Family Units"/>
    <n v="1210"/>
    <s v="Town of Indialantic              Brevard County"/>
    <s v="Town of Indialantic"/>
    <m/>
    <m/>
    <m/>
    <n v="0"/>
    <n v="1"/>
    <n v="5.889366399195E-2"/>
    <n v="8.6553272530500002E-3"/>
    <n v="23.701392032753901"/>
    <m/>
    <n v="-1"/>
    <n v="-1"/>
    <n v="-1"/>
    <n v="-1"/>
    <n v="0"/>
    <m/>
    <m/>
    <s v="North IRL B"/>
    <n v="-1"/>
    <m/>
    <m/>
    <n v="580"/>
    <x v="1"/>
    <m/>
    <x v="0"/>
    <n v="132.71029999999999"/>
    <n v="28.164181406161699"/>
    <n v="24.929956597930001"/>
    <n v="1.9222540199999999E-2"/>
  </r>
  <r>
    <n v="550000"/>
    <n v="920000"/>
    <n v="920000"/>
    <x v="1"/>
    <x v="1"/>
    <s v="IR8-11"/>
    <s v="62-304.520 (6), F.A.C."/>
    <n v="0.36"/>
    <n v="0.48"/>
    <s v="Town of Indialantic"/>
    <n v="0.11704854575297"/>
    <n v="3847.42469128625"/>
    <n v="9.5601531205363504"/>
    <n v="1.4050111376816099"/>
    <n v="1.11900201993457"/>
    <n v="0.16445451043237"/>
    <n v="450.335465009156"/>
    <n v="1210"/>
    <s v="Fixed Single Family Units"/>
    <n v="1210"/>
    <s v="Town of Indialantic              Brevard County"/>
    <s v="Town of Indialantic"/>
    <m/>
    <m/>
    <m/>
    <n v="0"/>
    <n v="1"/>
    <n v="1.11900201993457"/>
    <n v="0.16445451043237"/>
    <n v="450.335465009156"/>
    <m/>
    <n v="-1"/>
    <n v="-1"/>
    <n v="-1"/>
    <n v="-1"/>
    <n v="0"/>
    <m/>
    <m/>
    <s v="North IRL B"/>
    <n v="-1"/>
    <m/>
    <m/>
    <n v="580"/>
    <x v="1"/>
    <m/>
    <x v="0"/>
    <n v="132.71029999999999"/>
    <n v="89.992333372010407"/>
    <n v="473.67865911301902"/>
    <n v="0.36523557579999999"/>
  </r>
  <r>
    <n v="550000"/>
    <n v="920000"/>
    <n v="920000"/>
    <x v="1"/>
    <x v="1"/>
    <s v="IR8-11"/>
    <s v="62-304.520 (6), F.A.C."/>
    <n v="0.36"/>
    <n v="0.48"/>
    <s v="Town of Indialantic"/>
    <n v="3.4294916030000003E-5"/>
    <n v="3847.42469128625"/>
    <n v="9.5601531205363504"/>
    <n v="1.4050111376816099"/>
    <n v="3.2786464854E-4"/>
    <n v="4.8184738990000003E-5"/>
    <n v="0.13194710673480001"/>
    <n v="1210"/>
    <s v="Fixed Single Family Units"/>
    <n v="1210"/>
    <s v="Town of Indialantic              Brevard County"/>
    <s v="Town of Indialantic"/>
    <m/>
    <m/>
    <m/>
    <n v="0"/>
    <n v="1"/>
    <n v="3.2786464854E-4"/>
    <n v="4.8184738990000003E-5"/>
    <n v="0.13194710673613"/>
    <m/>
    <n v="-1"/>
    <n v="-1"/>
    <n v="-1"/>
    <n v="-1"/>
    <n v="0"/>
    <m/>
    <m/>
    <s v="North IRL B"/>
    <n v="-1"/>
    <m/>
    <m/>
    <n v="580"/>
    <x v="1"/>
    <m/>
    <x v="0"/>
    <n v="132.71029999999999"/>
    <n v="2.2072029543251901"/>
    <n v="0.13878660120926001"/>
    <n v="1.0701309999999999E-4"/>
  </r>
  <r>
    <n v="550000"/>
    <n v="920000"/>
    <n v="920000"/>
    <x v="1"/>
    <x v="1"/>
    <s v="IR8-11"/>
    <s v="62-304.520 (6), F.A.C."/>
    <n v="0.36"/>
    <n v="0.48"/>
    <s v="Town of Indialantic"/>
    <n v="0.15932016572716001"/>
    <n v="3847.42469128625"/>
    <n v="9.5601531205363504"/>
    <n v="1.4050111376816099"/>
    <n v="1.52312517954093"/>
    <n v="0.22384660730393999"/>
    <n v="612.97233943851597"/>
    <n v="1210"/>
    <s v="Fixed Single Family Units"/>
    <n v="1210"/>
    <s v="Town of Indialantic              Brevard County"/>
    <s v="Town of Indialantic"/>
    <m/>
    <m/>
    <m/>
    <n v="0"/>
    <n v="1"/>
    <n v="1.52312517954093"/>
    <n v="0.22384660730393999"/>
    <n v="612.97233943851597"/>
    <m/>
    <n v="-1"/>
    <n v="-1"/>
    <n v="-1"/>
    <n v="-1"/>
    <n v="0"/>
    <m/>
    <m/>
    <s v="North IRL B"/>
    <n v="-1"/>
    <m/>
    <m/>
    <n v="580"/>
    <x v="1"/>
    <m/>
    <x v="0"/>
    <n v="132.71029999999999"/>
    <n v="103.175795432584"/>
    <n v="644.74583589081499"/>
    <n v="0.49713896140000002"/>
  </r>
  <r>
    <n v="550000"/>
    <n v="920000"/>
    <n v="920000"/>
    <x v="1"/>
    <x v="1"/>
    <s v="IR8-11"/>
    <s v="62-304.520 (6), F.A.C."/>
    <n v="0.36"/>
    <n v="0.48"/>
    <s v="Town of Indialantic"/>
    <n v="0.19277618739152999"/>
    <n v="3847.42469128625"/>
    <n v="9.5601531205363504"/>
    <n v="1.4050111376816099"/>
    <n v="1.84296986945623"/>
    <n v="0.27085269036489001"/>
    <n v="741.69186326219801"/>
    <n v="1210"/>
    <s v="Fixed Single Family Units"/>
    <n v="1210"/>
    <s v="Town of Indialantic              Brevard County"/>
    <s v="Town of Indialantic"/>
    <m/>
    <m/>
    <m/>
    <n v="0"/>
    <n v="1"/>
    <n v="1.84296986945623"/>
    <n v="0.27085269036489001"/>
    <n v="741.69186326219801"/>
    <m/>
    <n v="-1"/>
    <n v="-1"/>
    <n v="-1"/>
    <n v="-1"/>
    <n v="0"/>
    <m/>
    <m/>
    <s v="North IRL B"/>
    <n v="-1"/>
    <m/>
    <m/>
    <n v="580"/>
    <x v="1"/>
    <m/>
    <x v="0"/>
    <n v="132.71029999999999"/>
    <n v="112.74027131374"/>
    <n v="780.13755203120002"/>
    <n v="0.60153435789999998"/>
  </r>
  <r>
    <n v="550000"/>
    <n v="920000"/>
    <n v="920000"/>
    <x v="1"/>
    <x v="1"/>
    <s v="IR8-11"/>
    <s v="62-304.520 (6), F.A.C."/>
    <n v="0.36"/>
    <n v="0.48"/>
    <s v="Town of Indialantic"/>
    <n v="7.6596030974120002E-2"/>
    <n v="3852.5030731336901"/>
    <n v="9.5721536123165105"/>
    <n v="1.4067537166060999"/>
    <n v="0.73318897457804999"/>
    <n v="0.10775175125012"/>
    <n v="295.086444717652"/>
    <n v="1200"/>
    <s v="Residential, Medium Density-Two-five dwellingunits per acre"/>
    <n v="1200"/>
    <s v="Town of Indialantic              Brevard County"/>
    <s v="Town of Indialantic"/>
    <m/>
    <m/>
    <m/>
    <n v="0"/>
    <n v="1"/>
    <n v="0.73318897457804999"/>
    <n v="0.10775175125012"/>
    <n v="295.08644471765302"/>
    <m/>
    <n v="-1"/>
    <n v="-1"/>
    <n v="-1"/>
    <n v="-1"/>
    <n v="0"/>
    <m/>
    <m/>
    <s v="North IRL B"/>
    <n v="-1"/>
    <m/>
    <m/>
    <n v="580"/>
    <x v="1"/>
    <m/>
    <x v="0"/>
    <n v="132.71029999999999"/>
    <n v="100.378437854876"/>
    <n v="309.97313987797997"/>
    <n v="0.2393239617"/>
  </r>
  <r>
    <n v="550000"/>
    <n v="920000"/>
    <n v="920000"/>
    <x v="1"/>
    <x v="1"/>
    <s v="IR8-11"/>
    <s v="62-304.520 (6), F.A.C."/>
    <n v="0.36"/>
    <n v="0.48"/>
    <s v="Town of Indialantic"/>
    <n v="2.4942484456870001E-2"/>
    <n v="3852.5030731336901"/>
    <n v="9.5721536123165105"/>
    <n v="1.4067537166060999"/>
    <n v="0.238753292694"/>
    <n v="3.5087932711090002E-2"/>
    <n v="96.090998021692499"/>
    <n v="1210"/>
    <s v="Fixed Single Family Units"/>
    <n v="1210"/>
    <s v="Town of Indialantic              Brevard County"/>
    <s v="Town of Indialantic"/>
    <m/>
    <m/>
    <m/>
    <n v="0"/>
    <n v="1"/>
    <n v="0.238753292694"/>
    <n v="3.5087932711090002E-2"/>
    <n v="96.090998021692101"/>
    <m/>
    <n v="-1"/>
    <n v="-1"/>
    <n v="-1"/>
    <n v="-1"/>
    <n v="0"/>
    <m/>
    <m/>
    <s v="North IRL B"/>
    <n v="-1"/>
    <m/>
    <m/>
    <n v="580"/>
    <x v="1"/>
    <m/>
    <x v="0"/>
    <n v="132.71029999999999"/>
    <n v="58.252374222425097"/>
    <n v="100.938653414908"/>
    <n v="7.7932682899999994E-2"/>
  </r>
  <r>
    <n v="550000"/>
    <n v="920000"/>
    <n v="920000"/>
    <x v="1"/>
    <x v="1"/>
    <s v="IR8-11"/>
    <s v="62-304.520 (6), F.A.C."/>
    <n v="0.36"/>
    <n v="0.48"/>
    <s v="Town of Indialantic"/>
    <n v="0.24138369693584999"/>
    <n v="3852.5030731336901"/>
    <n v="9.5721536123165105"/>
    <n v="1.4067537166060999"/>
    <n v="2.3105618265788501"/>
    <n v="0.33956741279262997"/>
    <n v="929.93143424975301"/>
    <n v="1210"/>
    <s v="Fixed Single Family Units"/>
    <n v="1210"/>
    <s v="Town of Indialantic              Brevard County"/>
    <s v="Town of Indialantic"/>
    <m/>
    <m/>
    <m/>
    <n v="0"/>
    <n v="1"/>
    <n v="2.3105618265788501"/>
    <n v="0.33956741279262997"/>
    <n v="929.93143424975301"/>
    <m/>
    <n v="-1"/>
    <n v="-1"/>
    <n v="-1"/>
    <n v="-1"/>
    <n v="0"/>
    <m/>
    <m/>
    <s v="North IRL B"/>
    <n v="-1"/>
    <m/>
    <m/>
    <n v="580"/>
    <x v="1"/>
    <m/>
    <x v="0"/>
    <n v="132.71029999999999"/>
    <n v="123.48093966432801"/>
    <n v="976.84516420751902"/>
    <n v="0.7542022987"/>
  </r>
  <r>
    <n v="550000"/>
    <n v="920000"/>
    <n v="920000"/>
    <x v="1"/>
    <x v="1"/>
    <s v="IR8-11"/>
    <s v="62-304.520 (6), F.A.C."/>
    <n v="0.36"/>
    <n v="0.48"/>
    <s v="Town of Indialantic"/>
    <n v="0.14134879697586"/>
    <n v="3852.5030731336901"/>
    <n v="9.5721536123165105"/>
    <n v="1.4067537166060999"/>
    <n v="1.35301239756911"/>
    <n v="0.19884294548358999"/>
    <n v="544.54667473326595"/>
    <n v="1210"/>
    <s v="Fixed Single Family Units"/>
    <n v="1210"/>
    <s v="Town of Indialantic              Brevard County"/>
    <s v="Town of Indialantic"/>
    <m/>
    <m/>
    <m/>
    <n v="0"/>
    <n v="1"/>
    <n v="1.35301239756911"/>
    <n v="0.19884294548358999"/>
    <n v="544.54667473326595"/>
    <m/>
    <n v="-1"/>
    <n v="-1"/>
    <n v="-1"/>
    <n v="-1"/>
    <n v="0"/>
    <m/>
    <m/>
    <s v="North IRL B"/>
    <n v="-1"/>
    <m/>
    <m/>
    <n v="580"/>
    <x v="1"/>
    <m/>
    <x v="0"/>
    <n v="132.71029999999999"/>
    <n v="98.299749318028802"/>
    <n v="572.01828684028703"/>
    <n v="0.44164369399999998"/>
  </r>
  <r>
    <n v="550000"/>
    <n v="920000"/>
    <n v="920000"/>
    <x v="1"/>
    <x v="1"/>
    <s v="IR8-11"/>
    <s v="62-304.520 (6), F.A.C."/>
    <n v="0.36"/>
    <n v="0.48"/>
    <s v="Town of Indialantic"/>
    <n v="3.3674624607840001E-2"/>
    <n v="3852.5030731336901"/>
    <n v="9.5721536123165105"/>
    <n v="1.4067537166060999"/>
    <n v="0.32233867958335999"/>
    <n v="4.7371903322389997E-2"/>
    <n v="129.73159478833799"/>
    <n v="1210"/>
    <s v="Fixed Single Family Units"/>
    <n v="1210"/>
    <s v="Town of Indialantic              Brevard County"/>
    <s v="Town of Indialantic"/>
    <m/>
    <m/>
    <m/>
    <n v="0"/>
    <n v="1"/>
    <n v="0.32233867958335999"/>
    <n v="4.7371903322389997E-2"/>
    <n v="129.73159478833901"/>
    <m/>
    <n v="-1"/>
    <n v="-1"/>
    <n v="-1"/>
    <n v="-1"/>
    <n v="0"/>
    <m/>
    <m/>
    <s v="North IRL B"/>
    <n v="-1"/>
    <m/>
    <m/>
    <n v="580"/>
    <x v="1"/>
    <m/>
    <x v="0"/>
    <n v="132.71029999999999"/>
    <n v="59.351264867611597"/>
    <n v="136.276370866159"/>
    <n v="0.10521621640000001"/>
  </r>
  <r>
    <n v="550000"/>
    <n v="920000"/>
    <n v="920000"/>
    <x v="1"/>
    <x v="1"/>
    <s v="IR8-11"/>
    <s v="62-304.520 (6), F.A.C."/>
    <n v="0.36"/>
    <n v="0.48"/>
    <s v="Town of Indialantic"/>
    <n v="9.981781976338E-2"/>
    <n v="3852.5030731336901"/>
    <n v="9.5721536123165105"/>
    <n v="1.4067537166060999"/>
    <n v="0.95547150402160996"/>
    <n v="0.14041908893565"/>
    <n v="384.54845739193399"/>
    <n v="1210"/>
    <s v="Fixed Single Family Units"/>
    <n v="1210"/>
    <s v="Town of Indialantic              Brevard County"/>
    <s v="Town of Indialantic"/>
    <m/>
    <m/>
    <m/>
    <n v="0"/>
    <n v="1"/>
    <n v="0.95547150402160996"/>
    <n v="0.14041908893565"/>
    <n v="384.54845739193399"/>
    <m/>
    <n v="-1"/>
    <n v="-1"/>
    <n v="-1"/>
    <n v="-1"/>
    <n v="0"/>
    <m/>
    <m/>
    <s v="North IRL B"/>
    <n v="-1"/>
    <m/>
    <m/>
    <n v="580"/>
    <x v="1"/>
    <m/>
    <x v="0"/>
    <n v="132.71029999999999"/>
    <n v="85.376704282299698"/>
    <n v="403.94838497940799"/>
    <n v="0.31188033850000002"/>
  </r>
  <r>
    <n v="550000"/>
    <n v="920000"/>
    <n v="920000"/>
    <x v="1"/>
    <x v="1"/>
    <s v="IR8-11"/>
    <s v="62-304.520 (6), F.A.C."/>
    <n v="0.36"/>
    <n v="0.48"/>
    <s v="Town of Indialantic"/>
    <n v="0.18063156692358001"/>
    <n v="3905.65105316361"/>
    <n v="11.9750719897577"/>
    <n v="1.5812596925892799"/>
    <n v="2.1630760175327199"/>
    <n v="0.28562541598551"/>
    <n v="705.48386958970798"/>
    <n v="1400"/>
    <s v="Commercial and Services"/>
    <n v="1400"/>
    <s v="Town of Indialantic              Brevard County"/>
    <s v="Town of Indialantic"/>
    <m/>
    <m/>
    <m/>
    <n v="0"/>
    <n v="1"/>
    <n v="2.1630760175327199"/>
    <n v="0.28562541598551"/>
    <n v="705.48386958970798"/>
    <m/>
    <n v="-1"/>
    <n v="-1"/>
    <n v="-1"/>
    <n v="-1"/>
    <n v="0"/>
    <m/>
    <m/>
    <s v="North IRL B"/>
    <n v="-1"/>
    <m/>
    <m/>
    <n v="580"/>
    <x v="1"/>
    <m/>
    <x v="0"/>
    <n v="132.71029999999999"/>
    <n v="139.11597316381901"/>
    <n v="730.99001669289999"/>
    <n v="0.57216858849999996"/>
  </r>
  <r>
    <n v="550000"/>
    <n v="920000"/>
    <n v="920000"/>
    <x v="1"/>
    <x v="1"/>
    <s v="IR8-11"/>
    <s v="62-304.520 (6), F.A.C."/>
    <n v="0.36"/>
    <n v="0.48"/>
    <s v="Town of Indialantic"/>
    <n v="7.1658661198700001E-3"/>
    <n v="3905.65105316361"/>
    <n v="11.9750719897577"/>
    <n v="1.5812596925892799"/>
    <n v="8.5811762654440002E-2"/>
    <n v="1.133109525784E-2"/>
    <n v="27.987372557911399"/>
    <n v="1410"/>
    <s v="Retail Sales and Services"/>
    <n v="1410"/>
    <s v="Town of Indialantic              Brevard County"/>
    <s v="Town of Indialantic"/>
    <m/>
    <m/>
    <m/>
    <n v="0"/>
    <n v="1"/>
    <n v="8.5811762654440002E-2"/>
    <n v="1.133109525784E-2"/>
    <n v="27.987372557909801"/>
    <m/>
    <n v="-1"/>
    <n v="-1"/>
    <n v="-1"/>
    <n v="-1"/>
    <n v="0"/>
    <m/>
    <m/>
    <s v="North IRL B"/>
    <n v="-1"/>
    <m/>
    <m/>
    <n v="580"/>
    <x v="1"/>
    <m/>
    <x v="0"/>
    <n v="132.71029999999999"/>
    <n v="30.07891028333"/>
    <n v="28.999231329264902"/>
    <n v="2.2698599E-2"/>
  </r>
  <r>
    <n v="550000"/>
    <n v="920000"/>
    <n v="920000"/>
    <x v="1"/>
    <x v="1"/>
    <s v="IR8-11"/>
    <s v="62-304.520 (6), F.A.C."/>
    <n v="0.36"/>
    <n v="0.48"/>
    <s v="Town of Indialantic"/>
    <n v="2.7871287900000001E-5"/>
    <n v="3905.65105316361"/>
    <n v="11.9750719897577"/>
    <n v="1.5812596925892799"/>
    <n v="3.3376067906000002E-4"/>
    <n v="4.4071744130000002E-5"/>
    <n v="0.10885552494356"/>
    <n v="1430"/>
    <s v="Professional Services"/>
    <n v="1430"/>
    <s v="Town of Indialantic              Brevard County"/>
    <s v="Town of Indialantic"/>
    <m/>
    <m/>
    <m/>
    <n v="0"/>
    <n v="1"/>
    <n v="3.3376067906000002E-4"/>
    <n v="4.4071744130000002E-5"/>
    <n v="0.10885552494443999"/>
    <m/>
    <n v="-1"/>
    <n v="-1"/>
    <n v="-1"/>
    <n v="-1"/>
    <n v="0"/>
    <m/>
    <m/>
    <s v="North IRL B"/>
    <n v="-1"/>
    <m/>
    <m/>
    <n v="580"/>
    <x v="1"/>
    <m/>
    <x v="0"/>
    <n v="132.71029999999999"/>
    <n v="1.9926578335554099"/>
    <n v="0.11279110044363"/>
    <n v="8.8285100000000006E-5"/>
  </r>
  <r>
    <n v="550000"/>
    <n v="920000"/>
    <n v="920000"/>
    <x v="1"/>
    <x v="1"/>
    <s v="IR8-11"/>
    <s v="62-304.520 (6), F.A.C."/>
    <n v="0.36"/>
    <n v="0.48"/>
    <s v="Town of Indialantic"/>
    <n v="0.42993803154695998"/>
    <n v="3905.65105316361"/>
    <n v="11.9750719897577"/>
    <n v="1.5812596925892799"/>
    <n v="5.1485388789096502"/>
    <n v="0.67984367959639003"/>
    <n v="1679.18792570649"/>
    <n v="1430"/>
    <s v="Professional Services"/>
    <n v="1430"/>
    <s v="Town of Indialantic              Brevard County"/>
    <s v="Town of Indialantic"/>
    <m/>
    <m/>
    <m/>
    <n v="0"/>
    <n v="1"/>
    <n v="5.1485388789096502"/>
    <n v="0.67984367959639003"/>
    <n v="1679.18792570649"/>
    <m/>
    <n v="-1"/>
    <n v="-1"/>
    <n v="-1"/>
    <n v="-1"/>
    <n v="0"/>
    <m/>
    <m/>
    <s v="North IRL B"/>
    <n v="-1"/>
    <m/>
    <m/>
    <n v="580"/>
    <x v="1"/>
    <m/>
    <x v="0"/>
    <n v="132.71029999999999"/>
    <n v="170.013002649588"/>
    <n v="1739.8974841998399"/>
    <n v="1.3618717970000001"/>
  </r>
  <r>
    <n v="550000"/>
    <n v="920000"/>
    <n v="920000"/>
    <x v="1"/>
    <x v="1"/>
    <s v="IR8-11"/>
    <s v="62-304.520 (6), F.A.C."/>
    <n v="0.36"/>
    <n v="0.48"/>
    <s v="Town of Indialantic"/>
    <n v="3.73677502092E-3"/>
    <n v="3860.0828651520401"/>
    <n v="9.5896964667172"/>
    <n v="1.40928788469236"/>
    <n v="3.5834538215109998E-2"/>
    <n v="5.26619176481E-3"/>
    <n v="14.4242612292123"/>
    <n v="1200"/>
    <s v="Residential, Medium Density-Two-five dwellingunits per acre"/>
    <n v="1200"/>
    <s v="Town of Indialantic              Brevard County"/>
    <s v="Town of Indialantic"/>
    <m/>
    <m/>
    <m/>
    <n v="0"/>
    <n v="1"/>
    <n v="3.5834538215109998E-2"/>
    <n v="5.26619176481E-3"/>
    <n v="14.4242612292133"/>
    <m/>
    <n v="-1"/>
    <n v="-1"/>
    <n v="-1"/>
    <n v="-1"/>
    <n v="0"/>
    <m/>
    <m/>
    <s v="North IRL B"/>
    <n v="-1"/>
    <m/>
    <m/>
    <n v="580"/>
    <x v="1"/>
    <m/>
    <x v="0"/>
    <n v="132.71029999999999"/>
    <n v="22.1402787174578"/>
    <n v="15.1221919925074"/>
    <n v="1.16985087E-2"/>
  </r>
  <r>
    <n v="550000"/>
    <n v="920000"/>
    <n v="920000"/>
    <x v="1"/>
    <x v="1"/>
    <s v="IR8-11"/>
    <s v="62-304.520 (6), F.A.C."/>
    <n v="0.36"/>
    <n v="0.48"/>
    <s v="Town of Indialantic"/>
    <n v="0.12330907147642001"/>
    <n v="3860.0828651520401"/>
    <n v="9.5896964667172"/>
    <n v="1.40928788469236"/>
    <n v="1.1824965670516101"/>
    <n v="0.17377798050438001"/>
    <n v="475.98323392394201"/>
    <n v="1210"/>
    <s v="Fixed Single Family Units"/>
    <n v="1210"/>
    <s v="Town of Indialantic              Brevard County"/>
    <s v="Town of Indialantic"/>
    <m/>
    <m/>
    <m/>
    <n v="0"/>
    <n v="1"/>
    <n v="1.1824965670516101"/>
    <n v="0.17377798050438001"/>
    <n v="475.98323392394201"/>
    <m/>
    <n v="-1"/>
    <n v="-1"/>
    <n v="-1"/>
    <n v="-1"/>
    <n v="0"/>
    <m/>
    <m/>
    <s v="North IRL B"/>
    <n v="-1"/>
    <m/>
    <m/>
    <n v="580"/>
    <x v="1"/>
    <m/>
    <x v="0"/>
    <n v="132.71029999999999"/>
    <n v="94.124668113012106"/>
    <n v="499.01410784453401"/>
    <n v="0.38603668610000003"/>
  </r>
  <r>
    <n v="550000"/>
    <n v="920000"/>
    <n v="920000"/>
    <x v="1"/>
    <x v="1"/>
    <s v="IR8-11"/>
    <s v="62-304.520 (6), F.A.C."/>
    <n v="0.36"/>
    <n v="0.48"/>
    <s v="Town of Indialantic"/>
    <n v="4.311205994279E-2"/>
    <n v="3860.0828651520401"/>
    <n v="9.5896964667172"/>
    <n v="1.40928788469236"/>
    <n v="0.41343156890629001"/>
    <n v="6.0757303761500001E-2"/>
    <n v="166.416123866579"/>
    <n v="1210"/>
    <s v="Fixed Single Family Units"/>
    <n v="1210"/>
    <s v="Town of Indialantic              Brevard County"/>
    <s v="Town of Indialantic"/>
    <m/>
    <m/>
    <m/>
    <n v="0"/>
    <n v="1"/>
    <n v="0.41343156890629001"/>
    <n v="6.0757303761500001E-2"/>
    <n v="166.416123866578"/>
    <m/>
    <n v="-1"/>
    <n v="-1"/>
    <n v="-1"/>
    <n v="-1"/>
    <n v="0"/>
    <m/>
    <m/>
    <s v="North IRL B"/>
    <n v="-1"/>
    <m/>
    <m/>
    <n v="580"/>
    <x v="1"/>
    <m/>
    <x v="0"/>
    <n v="132.71029999999999"/>
    <n v="59.997317482241101"/>
    <n v="174.46831666238"/>
    <n v="0.1349684703"/>
  </r>
  <r>
    <n v="550000"/>
    <n v="920000"/>
    <n v="920000"/>
    <x v="1"/>
    <x v="1"/>
    <s v="IR8-11"/>
    <s v="62-304.520 (6), F.A.C."/>
    <n v="0.36"/>
    <n v="0.48"/>
    <s v="Town of Indialantic"/>
    <n v="0.26674350964935001"/>
    <n v="3860.0828651520401"/>
    <n v="9.5896964667172"/>
    <n v="1.40928788469236"/>
    <n v="2.5579892920041098"/>
    <n v="0.37591839646914998"/>
    <n v="1029.6520509879699"/>
    <n v="1210"/>
    <s v="Fixed Single Family Units"/>
    <n v="1210"/>
    <s v="Town of Indialantic              Brevard County"/>
    <s v="Town of Indialantic"/>
    <m/>
    <m/>
    <m/>
    <n v="0"/>
    <n v="1"/>
    <n v="2.5579892920041098"/>
    <n v="0.37591839646914998"/>
    <n v="1029.6520509879699"/>
    <m/>
    <n v="-1"/>
    <n v="-1"/>
    <n v="-1"/>
    <n v="-1"/>
    <n v="0"/>
    <m/>
    <m/>
    <s v="North IRL B"/>
    <n v="-1"/>
    <m/>
    <m/>
    <n v="580"/>
    <x v="1"/>
    <m/>
    <x v="0"/>
    <n v="132.71029999999999"/>
    <n v="132.41400327794199"/>
    <n v="1079.4726851579801"/>
    <n v="0.8350787113"/>
  </r>
  <r>
    <n v="550000"/>
    <n v="920000"/>
    <n v="920000"/>
    <x v="1"/>
    <x v="1"/>
    <s v="IR8-11"/>
    <s v="62-304.520 (6), F.A.C."/>
    <n v="0.36"/>
    <n v="0.48"/>
    <s v="Town of Indialantic"/>
    <n v="0.13641382233074001"/>
    <n v="3860.0828651520401"/>
    <n v="9.5896964667172"/>
    <n v="1.40928788469236"/>
    <n v="1.3081671500165699"/>
    <n v="0.1922463471153"/>
    <n v="526.56865814881996"/>
    <n v="1210"/>
    <s v="Fixed Single Family Units"/>
    <n v="1210"/>
    <s v="Town of Indialantic              Brevard County"/>
    <s v="Town of Indialantic"/>
    <m/>
    <m/>
    <m/>
    <n v="0"/>
    <n v="1"/>
    <n v="1.3081671500165699"/>
    <n v="0.1922463471153"/>
    <n v="526.56865814881996"/>
    <m/>
    <n v="-1"/>
    <n v="-1"/>
    <n v="-1"/>
    <n v="-1"/>
    <n v="0"/>
    <m/>
    <m/>
    <s v="North IRL B"/>
    <n v="-1"/>
    <m/>
    <m/>
    <n v="580"/>
    <x v="1"/>
    <m/>
    <x v="0"/>
    <n v="132.71029999999999"/>
    <n v="109.737983432451"/>
    <n v="552.04715300332396"/>
    <n v="0.42706298310000002"/>
  </r>
  <r>
    <n v="550000"/>
    <n v="920000"/>
    <n v="920000"/>
    <x v="1"/>
    <x v="1"/>
    <s v="IR8-11"/>
    <s v="62-304.520 (6), F.A.C."/>
    <n v="0.36"/>
    <n v="0.48"/>
    <s v="Town of Indialantic"/>
    <n v="4.4448215408759997E-2"/>
    <n v="3860.0828651520401"/>
    <n v="9.5896964667172"/>
    <n v="1.40928788469236"/>
    <n v="0.42624489425734002"/>
    <n v="6.2640331471770005E-2"/>
    <n v="171.57379468597199"/>
    <n v="1210"/>
    <s v="Fixed Single Family Units"/>
    <n v="1210"/>
    <s v="Town of Indialantic              Brevard County"/>
    <s v="Town of Indialantic"/>
    <m/>
    <m/>
    <m/>
    <n v="0"/>
    <n v="1"/>
    <n v="0.42624489425734002"/>
    <n v="6.2640331471770005E-2"/>
    <n v="171.57379468597301"/>
    <m/>
    <n v="-1"/>
    <n v="-1"/>
    <n v="-1"/>
    <n v="-1"/>
    <n v="0"/>
    <m/>
    <m/>
    <s v="North IRL B"/>
    <n v="-1"/>
    <m/>
    <m/>
    <n v="580"/>
    <x v="1"/>
    <m/>
    <x v="0"/>
    <n v="132.71029999999999"/>
    <n v="70.056396064012901"/>
    <n v="179.87554599119201"/>
    <n v="0.13915149609999999"/>
  </r>
  <r>
    <n v="550000"/>
    <n v="920000"/>
    <n v="920000"/>
    <x v="1"/>
    <x v="1"/>
    <s v="IR8-11"/>
    <s v="62-304.520 (6), F.A.C."/>
    <n v="0.36"/>
    <n v="0.48"/>
    <s v="Town of Indialantic"/>
    <n v="5.9894776659999997E-5"/>
    <n v="3857.7690405397602"/>
    <n v="9.5843984281742092"/>
    <n v="1.40852464278414"/>
    <n v="5.7405540328999999E-4"/>
    <n v="8.4363268899999996E-5"/>
    <n v="0.23106021509669999"/>
    <n v="1200"/>
    <s v="Residential, Medium Density-Two-five dwellingunits per acre"/>
    <n v="1200"/>
    <s v="Town of Indialantic              Brevard County"/>
    <s v="Town of Indialantic"/>
    <m/>
    <m/>
    <m/>
    <n v="0"/>
    <n v="1"/>
    <n v="5.7405540328999999E-4"/>
    <n v="8.4363268899999996E-5"/>
    <n v="0.23106021509746999"/>
    <m/>
    <n v="-1"/>
    <n v="-1"/>
    <n v="-1"/>
    <n v="-1"/>
    <n v="0"/>
    <m/>
    <m/>
    <s v="North IRL B"/>
    <n v="-1"/>
    <m/>
    <m/>
    <n v="580"/>
    <x v="1"/>
    <m/>
    <x v="0"/>
    <n v="132.71029999999999"/>
    <n v="2.79135012208434"/>
    <n v="0.24238556160361999"/>
    <n v="1.8739679999999999E-4"/>
  </r>
  <r>
    <n v="550000"/>
    <n v="920000"/>
    <n v="920000"/>
    <x v="1"/>
    <x v="1"/>
    <s v="IR8-11"/>
    <s v="62-304.520 (6), F.A.C."/>
    <n v="0.36"/>
    <n v="0.48"/>
    <s v="Town of Indialantic"/>
    <n v="6.3068567215899998E-2"/>
    <n v="3857.7690405397602"/>
    <n v="9.5843984281742092"/>
    <n v="1.40852464278414"/>
    <n v="0.60447427649131003"/>
    <n v="8.8833631108680006E-2"/>
    <n v="243.303966036715"/>
    <n v="1210"/>
    <s v="Fixed Single Family Units"/>
    <n v="1210"/>
    <s v="Town of Indialantic              Brevard County"/>
    <s v="Town of Indialantic"/>
    <m/>
    <m/>
    <m/>
    <n v="0"/>
    <n v="1"/>
    <n v="0.60447427649131003"/>
    <n v="8.8833631108680006E-2"/>
    <n v="243.30396603671699"/>
    <m/>
    <n v="-1"/>
    <n v="-1"/>
    <n v="-1"/>
    <n v="-1"/>
    <n v="0"/>
    <m/>
    <m/>
    <s v="North IRL B"/>
    <n v="-1"/>
    <m/>
    <m/>
    <n v="580"/>
    <x v="1"/>
    <m/>
    <x v="0"/>
    <n v="132.71029999999999"/>
    <n v="73.695034101688094"/>
    <n v="255.22943628924901"/>
    <n v="0.1973268175"/>
  </r>
  <r>
    <n v="550000"/>
    <n v="920000"/>
    <n v="920000"/>
    <x v="1"/>
    <x v="1"/>
    <s v="IR8-11"/>
    <s v="62-304.520 (6), F.A.C."/>
    <n v="0.36"/>
    <n v="0.48"/>
    <s v="Town of Indialantic"/>
    <n v="0.25149672813101998"/>
    <n v="3857.7690405397602"/>
    <n v="9.5843984281742092"/>
    <n v="1.40852464278414"/>
    <n v="2.4104448457899799"/>
    <n v="0.35423933915213002"/>
    <n v="970.21629158092605"/>
    <n v="1210"/>
    <s v="Fixed Single Family Units"/>
    <n v="1210"/>
    <s v="Town of Indialantic              Brevard County"/>
    <s v="Town of Indialantic"/>
    <m/>
    <m/>
    <m/>
    <n v="0"/>
    <n v="1"/>
    <n v="2.4104448457899799"/>
    <n v="0.35423933915213002"/>
    <n v="970.21629158092605"/>
    <m/>
    <n v="-1"/>
    <n v="-1"/>
    <n v="-1"/>
    <n v="-1"/>
    <n v="0"/>
    <m/>
    <m/>
    <s v="North IRL B"/>
    <n v="-1"/>
    <m/>
    <m/>
    <n v="580"/>
    <x v="1"/>
    <m/>
    <x v="0"/>
    <n v="132.71029999999999"/>
    <n v="129.34706192237701"/>
    <n v="1017.77114944963"/>
    <n v="0.78687452680000003"/>
  </r>
  <r>
    <n v="550000"/>
    <n v="920000"/>
    <n v="920000"/>
    <x v="1"/>
    <x v="1"/>
    <s v="IR8-11"/>
    <s v="62-304.520 (6), F.A.C."/>
    <n v="0.36"/>
    <n v="0.48"/>
    <s v="Town of Indialantic"/>
    <n v="0.11242870427891"/>
    <n v="3857.7690405397602"/>
    <n v="9.5843984281742092"/>
    <n v="1.40852464278414"/>
    <n v="1.07756149657247"/>
    <n v="0.15835860053313999"/>
    <n v="433.72397463519098"/>
    <n v="1210"/>
    <s v="Fixed Single Family Units"/>
    <n v="1210"/>
    <s v="Town of Indialantic              Brevard County"/>
    <s v="Town of Indialantic"/>
    <m/>
    <m/>
    <m/>
    <n v="0"/>
    <n v="1"/>
    <n v="1.07756149657247"/>
    <n v="0.15835860053313999"/>
    <n v="433.72397463519098"/>
    <m/>
    <n v="-1"/>
    <n v="-1"/>
    <n v="-1"/>
    <n v="-1"/>
    <n v="0"/>
    <m/>
    <m/>
    <s v="North IRL B"/>
    <n v="-1"/>
    <m/>
    <m/>
    <n v="580"/>
    <x v="1"/>
    <m/>
    <x v="0"/>
    <n v="132.71029999999999"/>
    <n v="105.14875749101201"/>
    <n v="454.98282397322703"/>
    <n v="0.35176315870000002"/>
  </r>
  <r>
    <n v="550000"/>
    <n v="920000"/>
    <n v="920000"/>
    <x v="1"/>
    <x v="1"/>
    <s v="IR8-11"/>
    <s v="62-304.520 (6), F.A.C."/>
    <n v="0.36"/>
    <n v="0.48"/>
    <s v="Town of Indialantic"/>
    <n v="8.4984984759450002E-2"/>
    <n v="3857.7690405397602"/>
    <n v="9.5843984281742092"/>
    <n v="1.40852464278414"/>
    <n v="0.81452995434688003"/>
    <n v="0.11970344530032"/>
    <n v="327.85244311575002"/>
    <n v="1210"/>
    <s v="Fixed Single Family Units"/>
    <n v="1210"/>
    <s v="Town of Indialantic              Brevard County"/>
    <s v="Town of Indialantic"/>
    <m/>
    <m/>
    <m/>
    <n v="0"/>
    <n v="1"/>
    <n v="0.81452995434688003"/>
    <n v="0.11970344530032"/>
    <n v="327.852443115749"/>
    <m/>
    <n v="-1"/>
    <n v="-1"/>
    <n v="-1"/>
    <n v="-1"/>
    <n v="0"/>
    <m/>
    <m/>
    <s v="North IRL B"/>
    <n v="-1"/>
    <m/>
    <m/>
    <n v="580"/>
    <x v="1"/>
    <m/>
    <x v="0"/>
    <n v="132.71029999999999"/>
    <n v="75.814771674425202"/>
    <n v="343.92203138134499"/>
    <n v="0.26589816960000001"/>
  </r>
  <r>
    <n v="550000"/>
    <n v="920000"/>
    <n v="920000"/>
    <x v="1"/>
    <x v="1"/>
    <s v="IR8-11"/>
    <s v="62-304.520 (6), F.A.C."/>
    <n v="0.36"/>
    <n v="0.48"/>
    <s v="Town of Indialantic"/>
    <n v="0.10572457466705"/>
    <n v="3857.7690405397602"/>
    <n v="9.5843984281742092"/>
    <n v="1.40852464278414"/>
    <n v="1.01330644725826"/>
    <n v="0.14891566876640999"/>
    <n v="407.86099097478001"/>
    <n v="1210"/>
    <s v="Fixed Single Family Units"/>
    <n v="1210"/>
    <s v="Town of Indialantic              Brevard County"/>
    <s v="Town of Indialantic"/>
    <m/>
    <m/>
    <m/>
    <n v="0"/>
    <n v="1"/>
    <n v="1.01330644725826"/>
    <n v="0.14891566876640999"/>
    <n v="407.86099097478001"/>
    <m/>
    <n v="-1"/>
    <n v="-1"/>
    <n v="-1"/>
    <n v="-1"/>
    <n v="0"/>
    <m/>
    <m/>
    <s v="North IRL B"/>
    <n v="-1"/>
    <m/>
    <m/>
    <n v="580"/>
    <x v="1"/>
    <m/>
    <x v="0"/>
    <n v="132.71029999999999"/>
    <n v="95.004084184807198"/>
    <n v="427.85217399686002"/>
    <n v="0.33078750280000002"/>
  </r>
  <r>
    <n v="550000"/>
    <n v="920000"/>
    <n v="920000"/>
    <x v="1"/>
    <x v="1"/>
    <s v="IR8-11"/>
    <s v="62-304.520 (6), F.A.C."/>
    <n v="0.36"/>
    <n v="0.48"/>
    <s v="Town of Indialantic"/>
    <n v="3.24079311469E-2"/>
    <n v="3852.56137521749"/>
    <n v="9.5721902011285902"/>
    <n v="1.4067554030589899"/>
    <n v="0.31021488096328997"/>
    <n v="4.5590032242869998E-2"/>
    <n v="124.853543787289"/>
    <n v="1200"/>
    <s v="Residential, Medium Density-Two-five dwellingunits per acre"/>
    <n v="1200"/>
    <s v="Town of Indialantic              Brevard County"/>
    <s v="Town of Indialantic"/>
    <m/>
    <m/>
    <m/>
    <n v="0"/>
    <n v="1"/>
    <n v="0.31021488096328997"/>
    <n v="4.5590032242869998E-2"/>
    <n v="124.853543787291"/>
    <m/>
    <n v="-1"/>
    <n v="-1"/>
    <n v="-1"/>
    <n v="-1"/>
    <n v="0"/>
    <m/>
    <m/>
    <s v="North IRL B"/>
    <n v="-1"/>
    <m/>
    <m/>
    <n v="580"/>
    <x v="1"/>
    <m/>
    <x v="0"/>
    <n v="132.71029999999999"/>
    <n v="65.116449537767195"/>
    <n v="131.150244298567"/>
    <n v="0.1012599706"/>
  </r>
  <r>
    <n v="550000"/>
    <n v="920000"/>
    <n v="920000"/>
    <x v="1"/>
    <x v="1"/>
    <s v="IR8-11"/>
    <s v="62-304.520 (6), F.A.C."/>
    <n v="0.36"/>
    <n v="0.48"/>
    <s v="Town of Indialantic"/>
    <n v="0.10832385718433001"/>
    <n v="3852.56137521749"/>
    <n v="9.5721902011285902"/>
    <n v="1.4067554030589899"/>
    <n v="1.0368965642883501"/>
    <n v="0.15238517137425001"/>
    <n v="417.32430820294798"/>
    <n v="1210"/>
    <s v="Fixed Single Family Units"/>
    <n v="1210"/>
    <s v="Town of Indialantic              Brevard County"/>
    <s v="Town of Indialantic"/>
    <m/>
    <m/>
    <m/>
    <n v="0"/>
    <n v="1"/>
    <n v="1.0368965642883501"/>
    <n v="0.15238517137425001"/>
    <n v="417.32430820294798"/>
    <m/>
    <n v="-1"/>
    <n v="-1"/>
    <n v="-1"/>
    <n v="-1"/>
    <n v="0"/>
    <m/>
    <m/>
    <s v="North IRL B"/>
    <n v="-1"/>
    <m/>
    <m/>
    <n v="580"/>
    <x v="1"/>
    <m/>
    <x v="0"/>
    <n v="132.71029999999999"/>
    <n v="95.047813850781793"/>
    <n v="438.37109714557101"/>
    <n v="0.33846253710000002"/>
  </r>
  <r>
    <n v="550000"/>
    <n v="920000"/>
    <n v="920000"/>
    <x v="1"/>
    <x v="1"/>
    <s v="IR8-11"/>
    <s v="62-304.520 (6), F.A.C."/>
    <n v="0.36"/>
    <n v="0.48"/>
    <s v="Town of Indialantic"/>
    <n v="7.8796492853880004E-2"/>
    <n v="3852.56137521749"/>
    <n v="9.5721902011285902"/>
    <n v="1.4067554030589899"/>
    <n v="0.75425501677923001"/>
    <n v="0.1108473920643"/>
    <n v="303.56832487147"/>
    <n v="1210"/>
    <s v="Fixed Single Family Units"/>
    <n v="1210"/>
    <s v="Town of Indialantic              Brevard County"/>
    <s v="Town of Indialantic"/>
    <m/>
    <m/>
    <m/>
    <n v="0"/>
    <n v="1"/>
    <n v="0.75425501677923001"/>
    <n v="0.1108473920643"/>
    <n v="303.56832487146897"/>
    <m/>
    <n v="-1"/>
    <n v="-1"/>
    <n v="-1"/>
    <n v="-1"/>
    <n v="0"/>
    <m/>
    <m/>
    <s v="North IRL B"/>
    <n v="-1"/>
    <m/>
    <m/>
    <n v="580"/>
    <x v="1"/>
    <m/>
    <x v="0"/>
    <n v="132.71029999999999"/>
    <n v="84.3413319841477"/>
    <n v="318.87809316833"/>
    <n v="0.24620302099999999"/>
  </r>
  <r>
    <n v="550000"/>
    <n v="920000"/>
    <n v="920000"/>
    <x v="1"/>
    <x v="1"/>
    <s v="IR8-11"/>
    <s v="62-304.520 (6), F.A.C."/>
    <n v="0.36"/>
    <n v="0.48"/>
    <s v="Town of Indialantic"/>
    <n v="0.30447034664130002"/>
    <n v="3852.56137521749"/>
    <n v="9.5721902011285902"/>
    <n v="1.4067554030589899"/>
    <n v="2.9144480686540799"/>
    <n v="0.42831530520889"/>
    <n v="1172.9906973693501"/>
    <n v="1210"/>
    <s v="Fixed Single Family Units"/>
    <n v="1210"/>
    <s v="Town of Indialantic              Brevard County"/>
    <s v="Town of Indialantic"/>
    <m/>
    <m/>
    <m/>
    <n v="0"/>
    <n v="1"/>
    <n v="2.9144480686540799"/>
    <n v="0.42831530520889"/>
    <n v="1172.9906973693501"/>
    <m/>
    <n v="-1"/>
    <n v="-1"/>
    <n v="-1"/>
    <n v="-1"/>
    <n v="0"/>
    <m/>
    <m/>
    <s v="North IRL B"/>
    <n v="-1"/>
    <m/>
    <m/>
    <n v="580"/>
    <x v="1"/>
    <m/>
    <x v="0"/>
    <n v="132.71029999999999"/>
    <n v="139.45205096590101"/>
    <n v="1232.1477777356899"/>
    <n v="0.95133065480000001"/>
  </r>
  <r>
    <n v="550000"/>
    <n v="920000"/>
    <n v="920000"/>
    <x v="1"/>
    <x v="1"/>
    <s v="IR8-11"/>
    <s v="62-304.520 (6), F.A.C."/>
    <n v="0.36"/>
    <n v="0.48"/>
    <s v="Town of Indialantic"/>
    <n v="6.6463294383209998E-2"/>
    <n v="3852.56137521749"/>
    <n v="9.5721902011285902"/>
    <n v="1.4067554030589899"/>
    <n v="0.63619929522968"/>
    <n v="9.349759847868E-2"/>
    <n v="256.05392081046398"/>
    <n v="1210"/>
    <s v="Fixed Single Family Units"/>
    <n v="1210"/>
    <s v="Town of Indialantic              Brevard County"/>
    <s v="Town of Indialantic"/>
    <m/>
    <m/>
    <m/>
    <n v="0"/>
    <n v="1"/>
    <n v="0.63619929522968"/>
    <n v="9.349759847868E-2"/>
    <n v="256.053920810465"/>
    <m/>
    <n v="-1"/>
    <n v="-1"/>
    <n v="-1"/>
    <n v="-1"/>
    <n v="0"/>
    <m/>
    <m/>
    <s v="North IRL B"/>
    <n v="-1"/>
    <m/>
    <m/>
    <n v="580"/>
    <x v="1"/>
    <m/>
    <x v="0"/>
    <n v="132.71029999999999"/>
    <n v="90.753315485327903"/>
    <n v="268.96740972855503"/>
    <n v="0.20766741350000001"/>
  </r>
  <r>
    <n v="550000"/>
    <n v="920000"/>
    <n v="920000"/>
    <x v="1"/>
    <x v="1"/>
    <s v="IR8-11"/>
    <s v="62-304.520 (6), F.A.C."/>
    <n v="0.36"/>
    <n v="0.48"/>
    <s v="Town of Indialantic"/>
    <n v="2.0126737328809999E-2"/>
    <n v="3852.56137521749"/>
    <n v="9.5721902011285902"/>
    <n v="1.4067554030589899"/>
    <n v="0.19265695783959"/>
    <n v="2.8313396483259999E-2"/>
    <n v="77.539490842148396"/>
    <n v="1210"/>
    <s v="Fixed Single Family Units"/>
    <n v="1210"/>
    <s v="Town of Indialantic              Brevard County"/>
    <s v="Town of Indialantic"/>
    <m/>
    <m/>
    <m/>
    <n v="0"/>
    <n v="1"/>
    <n v="0.19265695783959"/>
    <n v="2.8313396483259999E-2"/>
    <n v="77.539490842149206"/>
    <m/>
    <n v="-1"/>
    <n v="-1"/>
    <n v="-1"/>
    <n v="-1"/>
    <n v="0"/>
    <m/>
    <m/>
    <s v="North IRL B"/>
    <n v="-1"/>
    <m/>
    <m/>
    <n v="580"/>
    <x v="1"/>
    <m/>
    <x v="0"/>
    <n v="132.71029999999999"/>
    <n v="43.628523199062698"/>
    <n v="81.450016221081697"/>
    <n v="6.2886853899999998E-2"/>
  </r>
  <r>
    <n v="550000"/>
    <n v="920000"/>
    <n v="920000"/>
    <x v="1"/>
    <x v="1"/>
    <s v="IR8-11"/>
    <s v="62-304.520 (6), F.A.C."/>
    <n v="0.36"/>
    <n v="0.48"/>
    <s v="Town of Indialantic"/>
    <n v="7.1747941984899996E-3"/>
    <n v="3852.56137521749"/>
    <n v="9.5721902011285902"/>
    <n v="1.4067554030589899"/>
    <n v="6.8678494721970004E-2"/>
    <n v="1.0093180504570001E-2"/>
    <n v="27.641335004267901"/>
    <n v="1210"/>
    <s v="Fixed Single Family Units"/>
    <n v="1210"/>
    <s v="Town of Indialantic              Brevard County"/>
    <s v="Town of Indialantic"/>
    <m/>
    <m/>
    <m/>
    <n v="0"/>
    <n v="1"/>
    <n v="6.8678494721970004E-2"/>
    <n v="1.0093180504570001E-2"/>
    <n v="27.641335004269799"/>
    <m/>
    <n v="-1"/>
    <n v="-1"/>
    <n v="-1"/>
    <n v="-1"/>
    <n v="0"/>
    <m/>
    <m/>
    <s v="North IRL B"/>
    <n v="-1"/>
    <m/>
    <m/>
    <n v="580"/>
    <x v="1"/>
    <m/>
    <x v="0"/>
    <n v="132.71029999999999"/>
    <n v="30.5993699450908"/>
    <n v="29.035361981591901"/>
    <n v="2.2417952200000001E-2"/>
  </r>
  <r>
    <n v="550000"/>
    <n v="920000"/>
    <n v="920000"/>
    <x v="1"/>
    <x v="1"/>
    <s v="IR8-11"/>
    <s v="62-304.520 (6), F.A.C."/>
    <n v="0.36"/>
    <n v="0.48"/>
    <s v="Town of Indialantic"/>
    <n v="8.2308389210310001E-2"/>
    <n v="3857.76904111461"/>
    <n v="9.5843984296024001"/>
    <n v="1.4085246429940299"/>
    <n v="0.78887639629048001"/>
    <n v="0.11593339452787001"/>
    <n v="317.52675571958099"/>
    <n v="1210"/>
    <s v="Fixed Single Family Units"/>
    <n v="1210"/>
    <s v="Town of Indialantic              Brevard County"/>
    <s v="Town of Indialantic"/>
    <m/>
    <m/>
    <m/>
    <n v="0"/>
    <n v="1"/>
    <n v="0.78887639629048001"/>
    <n v="0.11593339452787001"/>
    <n v="317.52675571958002"/>
    <m/>
    <n v="-1"/>
    <n v="-1"/>
    <n v="-1"/>
    <n v="-1"/>
    <n v="0"/>
    <m/>
    <m/>
    <s v="North IRL B"/>
    <n v="-1"/>
    <m/>
    <m/>
    <n v="580"/>
    <x v="1"/>
    <m/>
    <x v="0"/>
    <n v="132.71029999999999"/>
    <n v="76.578633334417802"/>
    <n v="333.09023349317698"/>
    <n v="0.2575237273"/>
  </r>
  <r>
    <n v="550000"/>
    <n v="920000"/>
    <n v="920000"/>
    <x v="1"/>
    <x v="1"/>
    <s v="IR8-11"/>
    <s v="62-304.520 (6), F.A.C."/>
    <n v="0.36"/>
    <n v="0.48"/>
    <s v="Town of Indialantic"/>
    <n v="0.15376857717532"/>
    <n v="3857.76904111461"/>
    <n v="9.5843984296024001"/>
    <n v="1.4085246429940299"/>
    <n v="1.4737793096014"/>
    <n v="0.21658683026957001"/>
    <n v="593.20365652322005"/>
    <n v="1210"/>
    <s v="Fixed Single Family Units"/>
    <n v="1210"/>
    <s v="Town of Indialantic              Brevard County"/>
    <s v="Town of Indialantic"/>
    <m/>
    <m/>
    <m/>
    <n v="0"/>
    <n v="1"/>
    <n v="1.4737793096014"/>
    <n v="0.21658683026957001"/>
    <n v="593.20365652322005"/>
    <m/>
    <n v="-1"/>
    <n v="-1"/>
    <n v="-1"/>
    <n v="-1"/>
    <n v="0"/>
    <m/>
    <m/>
    <s v="North IRL B"/>
    <n v="-1"/>
    <m/>
    <m/>
    <n v="580"/>
    <x v="1"/>
    <m/>
    <x v="0"/>
    <n v="132.71029999999999"/>
    <n v="100.650482205272"/>
    <n v="622.27935410528198"/>
    <n v="0.48110596639999997"/>
  </r>
  <r>
    <n v="550000"/>
    <n v="920000"/>
    <n v="920000"/>
    <x v="1"/>
    <x v="1"/>
    <s v="IR8-11"/>
    <s v="62-304.520 (6), F.A.C."/>
    <n v="0.36"/>
    <n v="0.48"/>
    <s v="Town of Indialantic"/>
    <n v="2.4132180534480002E-2"/>
    <n v="3857.76904111461"/>
    <n v="9.5843984296024001"/>
    <n v="1.4085246429940299"/>
    <n v="0.23129243321758999"/>
    <n v="3.3990770971999998E-2"/>
    <n v="93.096378960521093"/>
    <n v="1210"/>
    <s v="Fixed Single Family Units"/>
    <n v="1210"/>
    <s v="Town of Indialantic              Brevard County"/>
    <s v="Town of Indialantic"/>
    <m/>
    <m/>
    <m/>
    <n v="0"/>
    <n v="1"/>
    <n v="0.23129243321758999"/>
    <n v="3.3990770971999998E-2"/>
    <n v="93.096378960520795"/>
    <m/>
    <n v="-1"/>
    <n v="-1"/>
    <n v="-1"/>
    <n v="-1"/>
    <n v="0"/>
    <m/>
    <m/>
    <s v="North IRL B"/>
    <n v="-1"/>
    <m/>
    <m/>
    <n v="580"/>
    <x v="1"/>
    <m/>
    <x v="0"/>
    <n v="132.71029999999999"/>
    <n v="53.907655465318001"/>
    <n v="97.659469782492494"/>
    <n v="7.5503956999999997E-2"/>
  </r>
  <r>
    <n v="550000"/>
    <n v="920000"/>
    <n v="920000"/>
    <x v="1"/>
    <x v="1"/>
    <s v="IR8-11"/>
    <s v="62-304.520 (6), F.A.C."/>
    <n v="0.36"/>
    <n v="0.48"/>
    <s v="Town of Indialantic"/>
    <n v="0.14168873186070999"/>
    <n v="3857.76904111461"/>
    <n v="9.5843984296024001"/>
    <n v="1.4085246429940299"/>
    <n v="1.35800125913821"/>
    <n v="0.19957207046038999"/>
    <n v="546.60240324706399"/>
    <n v="1210"/>
    <s v="Fixed Single Family Units"/>
    <n v="1210"/>
    <s v="Town of Indialantic              Brevard County"/>
    <s v="Town of Indialantic"/>
    <m/>
    <m/>
    <m/>
    <n v="0"/>
    <n v="1"/>
    <n v="1.35800125913821"/>
    <n v="0.19957207046038999"/>
    <n v="546.60240324706399"/>
    <m/>
    <n v="-1"/>
    <n v="-1"/>
    <n v="-1"/>
    <n v="-1"/>
    <n v="0"/>
    <m/>
    <m/>
    <s v="North IRL B"/>
    <n v="-1"/>
    <m/>
    <m/>
    <n v="580"/>
    <x v="1"/>
    <m/>
    <x v="0"/>
    <n v="132.71029999999999"/>
    <n v="105.999348834937"/>
    <n v="573.39395451225403"/>
    <n v="0.44331095149999999"/>
  </r>
  <r>
    <n v="550000"/>
    <n v="920000"/>
    <n v="920000"/>
    <x v="1"/>
    <x v="1"/>
    <s v="IR8-11"/>
    <s v="62-304.520 (6), F.A.C."/>
    <n v="0.36"/>
    <n v="0.48"/>
    <s v="Town of Indialantic"/>
    <n v="3.0248351292000002E-4"/>
    <n v="3857.76904111461"/>
    <n v="9.5843984296024001"/>
    <n v="1.4085246429940299"/>
    <n v="2.8991225062600001E-3"/>
    <n v="4.2605548205000001E-4"/>
    <n v="1.1669115316135099"/>
    <n v="1210"/>
    <s v="Fixed Single Family Units"/>
    <n v="1210"/>
    <s v="Town of Indialantic              Brevard County"/>
    <s v="Town of Indialantic"/>
    <m/>
    <m/>
    <m/>
    <n v="0"/>
    <n v="1"/>
    <n v="2.8991225062600001E-3"/>
    <n v="4.2605548205000001E-4"/>
    <n v="1.16691153161505"/>
    <m/>
    <n v="-1"/>
    <n v="-1"/>
    <n v="-1"/>
    <n v="-1"/>
    <n v="0"/>
    <m/>
    <m/>
    <s v="North IRL B"/>
    <n v="-1"/>
    <m/>
    <m/>
    <n v="580"/>
    <x v="1"/>
    <m/>
    <x v="0"/>
    <n v="132.71029999999999"/>
    <n v="6.5318047983442202"/>
    <n v="1.22410734695631"/>
    <n v="9.4640030000000001E-4"/>
  </r>
  <r>
    <n v="550000"/>
    <n v="920000"/>
    <n v="920000"/>
    <x v="1"/>
    <x v="1"/>
    <s v="IR8-11"/>
    <s v="62-304.520 (6), F.A.C."/>
    <n v="0.36"/>
    <n v="0.48"/>
    <s v="Town of Indialantic"/>
    <n v="0.21556309130510001"/>
    <n v="3857.76904111461"/>
    <n v="9.5843984296024001"/>
    <n v="1.4085246429940299"/>
    <n v="2.0660425537848401"/>
    <n v="0.3036259262232"/>
    <n v="831.59262004377797"/>
    <n v="1210"/>
    <s v="Fixed Single Family Units"/>
    <n v="1210"/>
    <s v="Town of Indialantic              Brevard County"/>
    <s v="Town of Indialantic"/>
    <m/>
    <m/>
    <m/>
    <n v="0"/>
    <n v="1"/>
    <n v="2.0660425537848401"/>
    <n v="0.3036259262232"/>
    <n v="831.59262004377797"/>
    <m/>
    <n v="-1"/>
    <n v="-1"/>
    <n v="-1"/>
    <n v="-1"/>
    <n v="0"/>
    <m/>
    <m/>
    <s v="North IRL B"/>
    <n v="-1"/>
    <m/>
    <m/>
    <n v="580"/>
    <x v="1"/>
    <m/>
    <x v="0"/>
    <n v="132.71029999999999"/>
    <n v="119.77358620165801"/>
    <n v="872.35288048044004"/>
    <n v="0.67444656940000003"/>
  </r>
  <r>
    <n v="550000"/>
    <n v="920000"/>
    <n v="920000"/>
    <x v="1"/>
    <x v="1"/>
    <s v="IR8-11"/>
    <s v="62-304.520 (6), F.A.C."/>
    <n v="0.36"/>
    <n v="0.48"/>
    <s v="Town of Indialantic"/>
    <n v="3.2129043623910003E-2"/>
    <n v="3946.17851252431"/>
    <n v="9.6591126997301"/>
    <n v="1.3420487336925799"/>
    <n v="0.31033805329790998"/>
    <n v="4.3118742310219997E-2"/>
    <n v="126.78694157663701"/>
    <n v="1400"/>
    <s v="Commercial and Services"/>
    <n v="1400"/>
    <s v="Town of Indialantic              Brevard County"/>
    <s v="Town of Indialantic"/>
    <m/>
    <m/>
    <m/>
    <n v="0"/>
    <n v="1"/>
    <n v="0.31033805329790998"/>
    <n v="4.3118742310219997E-2"/>
    <n v="126.786941576636"/>
    <m/>
    <n v="-1"/>
    <n v="-1"/>
    <n v="-1"/>
    <n v="-1"/>
    <n v="0"/>
    <m/>
    <m/>
    <s v="North IRL B"/>
    <n v="-1"/>
    <m/>
    <m/>
    <n v="580"/>
    <x v="1"/>
    <m/>
    <x v="0"/>
    <n v="132.71029999999999"/>
    <n v="65.226115371280102"/>
    <n v="130.02162653499599"/>
    <n v="0.10282801430000001"/>
  </r>
  <r>
    <n v="550000"/>
    <n v="920000"/>
    <n v="920000"/>
    <x v="1"/>
    <x v="1"/>
    <s v="IR8-11"/>
    <s v="62-304.520 (6), F.A.C."/>
    <n v="0.36"/>
    <n v="0.48"/>
    <s v="Town of Indialantic"/>
    <n v="0.15246169847454"/>
    <n v="3946.17851252431"/>
    <n v="9.6591126997301"/>
    <n v="1.3420487336925799"/>
    <n v="1.4726447279579"/>
    <n v="0.20461102937438"/>
    <n v="601.64107850321"/>
    <n v="1410"/>
    <s v="Retail Sales and Services"/>
    <n v="1410"/>
    <s v="Town of Indialantic              Brevard County"/>
    <s v="Town of Indialantic"/>
    <m/>
    <m/>
    <m/>
    <n v="0"/>
    <n v="1"/>
    <n v="1.4726447279579"/>
    <n v="0.20461102937438"/>
    <n v="601.64107850321"/>
    <m/>
    <n v="-1"/>
    <n v="-1"/>
    <n v="-1"/>
    <n v="-1"/>
    <n v="0"/>
    <m/>
    <m/>
    <s v="North IRL B"/>
    <n v="-1"/>
    <m/>
    <m/>
    <n v="580"/>
    <x v="1"/>
    <m/>
    <x v="0"/>
    <n v="132.71029999999999"/>
    <n v="111.68488130636"/>
    <n v="616.99060364172306"/>
    <n v="0.48794896879999999"/>
  </r>
  <r>
    <n v="550000"/>
    <n v="920000"/>
    <n v="920000"/>
    <x v="1"/>
    <x v="1"/>
    <s v="IR8-11"/>
    <s v="62-304.520 (6), F.A.C."/>
    <n v="0.36"/>
    <n v="0.48"/>
    <s v="Town of Indialantic"/>
    <n v="1.9688466570910002E-2"/>
    <n v="3946.17851252431"/>
    <n v="9.6591126997301"/>
    <n v="1.3420487336925799"/>
    <n v="0.19017311749331001"/>
    <n v="2.6422881629839998E-2"/>
    <n v="77.694203726690105"/>
    <n v="1430"/>
    <s v="Professional Services"/>
    <n v="1430"/>
    <s v="Town of Indialantic              Brevard County"/>
    <s v="Town of Indialantic"/>
    <m/>
    <m/>
    <m/>
    <n v="0"/>
    <n v="1"/>
    <n v="0.19017311749331001"/>
    <n v="2.6422881629839998E-2"/>
    <n v="77.694203726689693"/>
    <m/>
    <n v="-1"/>
    <n v="-1"/>
    <n v="-1"/>
    <n v="-1"/>
    <n v="0"/>
    <m/>
    <m/>
    <s v="North IRL B"/>
    <n v="-1"/>
    <m/>
    <m/>
    <n v="580"/>
    <x v="1"/>
    <m/>
    <x v="0"/>
    <n v="132.71029999999999"/>
    <n v="51.849400486866799"/>
    <n v="79.676397389706693"/>
    <n v="6.3012330699999994E-2"/>
  </r>
  <r>
    <n v="550000"/>
    <n v="920000"/>
    <n v="920000"/>
    <x v="1"/>
    <x v="1"/>
    <s v="IR8-11"/>
    <s v="62-304.520 (6), F.A.C."/>
    <n v="0.36"/>
    <n v="0.48"/>
    <s v="Town of Indialantic"/>
    <n v="6.7413482583510001E-2"/>
    <n v="3946.17851252431"/>
    <n v="9.6591126997301"/>
    <n v="1.3420487336925799"/>
    <n v="0.65115442575542004"/>
    <n v="9.0472178934999994E-2"/>
    <n v="266.02563642548301"/>
    <n v="1430"/>
    <s v="Professional Services"/>
    <n v="1430"/>
    <s v="Town of Indialantic              Brevard County"/>
    <s v="Town of Indialantic"/>
    <m/>
    <m/>
    <m/>
    <n v="0"/>
    <n v="1"/>
    <n v="0.65115442575542004"/>
    <n v="9.0472178934999994E-2"/>
    <n v="266.02563642548103"/>
    <m/>
    <n v="-1"/>
    <n v="-1"/>
    <n v="-1"/>
    <n v="-1"/>
    <n v="0"/>
    <m/>
    <m/>
    <s v="North IRL B"/>
    <n v="-1"/>
    <m/>
    <m/>
    <n v="580"/>
    <x v="1"/>
    <m/>
    <x v="0"/>
    <n v="132.71029999999999"/>
    <n v="71.834516475635795"/>
    <n v="272.81268494942998"/>
    <n v="0.21575477409999999"/>
  </r>
  <r>
    <n v="550000"/>
    <n v="920000"/>
    <n v="920000"/>
    <x v="1"/>
    <x v="1"/>
    <s v="IR8-11"/>
    <s v="62-304.520 (6), F.A.C."/>
    <n v="0.36"/>
    <n v="0.48"/>
    <s v="Town of Indialantic"/>
    <n v="0.12875011366097999"/>
    <n v="3946.17851252431"/>
    <n v="9.6591126997301"/>
    <n v="1.3420487336925799"/>
    <n v="1.2436118579545199"/>
    <n v="0.1727889270015"/>
    <n v="508.07093201404501"/>
    <n v="1430"/>
    <s v="Professional Services"/>
    <n v="1430"/>
    <s v="Town of Indialantic              Brevard County"/>
    <s v="Town of Indialantic"/>
    <m/>
    <m/>
    <m/>
    <n v="0"/>
    <n v="1"/>
    <n v="1.2436118579545199"/>
    <n v="0.1727889270015"/>
    <n v="508.07093201404501"/>
    <m/>
    <n v="-1"/>
    <n v="-1"/>
    <n v="-1"/>
    <n v="-1"/>
    <n v="0"/>
    <m/>
    <m/>
    <s v="North IRL B"/>
    <n v="-1"/>
    <m/>
    <m/>
    <n v="580"/>
    <x v="1"/>
    <m/>
    <x v="0"/>
    <n v="132.71029999999999"/>
    <n v="93.148225400885593"/>
    <n v="521.03322435369"/>
    <n v="0.41206077209999997"/>
  </r>
  <r>
    <n v="550000"/>
    <n v="920000"/>
    <n v="920000"/>
    <x v="1"/>
    <x v="1"/>
    <s v="IR8-11"/>
    <s v="62-304.520 (6), F.A.C."/>
    <n v="0.36"/>
    <n v="0.48"/>
    <s v="Town of Indialantic"/>
    <n v="0.21732066856074"/>
    <n v="3946.17851252431"/>
    <n v="9.6591126997301"/>
    <n v="1.3420487336925799"/>
    <n v="2.09912482960896"/>
    <n v="0.29165492804717003"/>
    <n v="857.58615260184501"/>
    <n v="1210"/>
    <s v="Fixed Single Family Units"/>
    <n v="1210"/>
    <s v="Town of Indialantic              Brevard County"/>
    <s v="Town of Indialantic"/>
    <m/>
    <m/>
    <m/>
    <n v="0"/>
    <n v="1"/>
    <n v="2.09912482960896"/>
    <n v="0.29165492804717003"/>
    <n v="857.58615260184501"/>
    <m/>
    <n v="-1"/>
    <n v="-1"/>
    <n v="-1"/>
    <n v="-1"/>
    <n v="0"/>
    <m/>
    <m/>
    <s v="North IRL B"/>
    <n v="-1"/>
    <m/>
    <m/>
    <n v="580"/>
    <x v="1"/>
    <m/>
    <x v="0"/>
    <n v="132.71029999999999"/>
    <n v="117.139533100854"/>
    <n v="879.46554328532795"/>
    <n v="0.69552810430000001"/>
  </r>
  <r>
    <n v="550000"/>
    <n v="920000"/>
    <n v="920000"/>
    <x v="1"/>
    <x v="1"/>
    <s v="IR8-11"/>
    <s v="62-304.520 (6), F.A.C."/>
    <n v="0.36"/>
    <n v="0.48"/>
    <s v="Town of Indialantic"/>
    <n v="0.36145914435938997"/>
    <n v="3850.4766354631302"/>
    <n v="9.5673638444899805"/>
    <n v="1.40605815690651"/>
    <n v="3.4582111490043501"/>
    <n v="0.50823257831497004"/>
    <n v="1391.78999003034"/>
    <n v="1200"/>
    <s v="Residential, Medium Density-Two-five dwellingunits per acre"/>
    <n v="1200"/>
    <s v="Town of Indialantic              Brevard County"/>
    <s v="Town of Indialantic"/>
    <m/>
    <m/>
    <m/>
    <n v="0"/>
    <n v="1"/>
    <n v="3.4582111490043501"/>
    <n v="0.50823257831497004"/>
    <n v="1391.78999003034"/>
    <m/>
    <n v="-1"/>
    <n v="-1"/>
    <n v="-1"/>
    <n v="-1"/>
    <n v="0"/>
    <m/>
    <m/>
    <s v="North IRL B"/>
    <n v="-1"/>
    <m/>
    <m/>
    <n v="580"/>
    <x v="1"/>
    <m/>
    <x v="0"/>
    <n v="132.71029999999999"/>
    <n v="202.236104181364"/>
    <n v="1462.7732597860199"/>
    <n v="1.1287834469"/>
  </r>
  <r>
    <n v="550000"/>
    <n v="920000"/>
    <n v="920000"/>
    <x v="1"/>
    <x v="1"/>
    <s v="IR8-11"/>
    <s v="62-304.520 (6), F.A.C."/>
    <n v="0.36"/>
    <n v="0.48"/>
    <s v="Town of Indialantic"/>
    <n v="8.6568020251699997E-3"/>
    <n v="3850.4766354631302"/>
    <n v="9.5673638444899805"/>
    <n v="1.40605815690651"/>
    <n v="8.2822774704559995E-2"/>
    <n v="1.217196710022E-2"/>
    <n v="33.332813935766303"/>
    <n v="1210"/>
    <s v="Fixed Single Family Units"/>
    <n v="1210"/>
    <s v="Town of Indialantic              Brevard County"/>
    <s v="Town of Indialantic"/>
    <m/>
    <m/>
    <m/>
    <n v="0"/>
    <n v="1"/>
    <n v="8.2822774704559995E-2"/>
    <n v="1.217196710022E-2"/>
    <n v="33.332813935765003"/>
    <m/>
    <n v="-1"/>
    <n v="-1"/>
    <n v="-1"/>
    <n v="-1"/>
    <n v="0"/>
    <m/>
    <m/>
    <s v="North IRL B"/>
    <n v="-1"/>
    <m/>
    <m/>
    <n v="580"/>
    <x v="1"/>
    <m/>
    <x v="0"/>
    <n v="132.71029999999999"/>
    <n v="35.398635490215803"/>
    <n v="35.032834873023397"/>
    <n v="2.7033912399999999E-2"/>
  </r>
  <r>
    <n v="550000"/>
    <n v="920000"/>
    <n v="920000"/>
    <x v="1"/>
    <x v="1"/>
    <s v="IR8-11"/>
    <s v="62-304.520 (6), F.A.C."/>
    <n v="0.36"/>
    <n v="0.48"/>
    <s v="Town of Indialantic"/>
    <n v="1.224372904349E-2"/>
    <n v="3850.4766354631302"/>
    <n v="9.5673638444899805"/>
    <n v="1.40605815690651"/>
    <n v="0.11714021057244001"/>
    <n v="1.721539509255E-2"/>
    <n v="47.144192612911198"/>
    <n v="1210"/>
    <s v="Fixed Single Family Units"/>
    <n v="1210"/>
    <s v="Town of Indialantic              Brevard County"/>
    <s v="Town of Indialantic"/>
    <m/>
    <m/>
    <m/>
    <n v="0"/>
    <n v="1"/>
    <n v="0.11714021057244001"/>
    <n v="1.721539509255E-2"/>
    <n v="47.144192612909301"/>
    <m/>
    <n v="-1"/>
    <n v="-1"/>
    <n v="-1"/>
    <n v="-1"/>
    <n v="0"/>
    <m/>
    <m/>
    <s v="North IRL B"/>
    <n v="-1"/>
    <m/>
    <m/>
    <n v="580"/>
    <x v="1"/>
    <m/>
    <x v="0"/>
    <n v="132.71029999999999"/>
    <n v="40.508559294464199"/>
    <n v="49.548613513783202"/>
    <n v="3.8235354899999997E-2"/>
  </r>
  <r>
    <n v="550000"/>
    <n v="920000"/>
    <n v="920000"/>
    <x v="1"/>
    <x v="1"/>
    <s v="IR8-11"/>
    <s v="62-304.520 (6), F.A.C."/>
    <n v="0.36"/>
    <n v="0.48"/>
    <s v="Town of Indialantic"/>
    <n v="5.7856023425399998E-3"/>
    <n v="3850.4766354631302"/>
    <n v="9.5673638444899805"/>
    <n v="1.40605815690651"/>
    <n v="5.5352962670620003E-2"/>
    <n v="8.1348933663400007E-3"/>
    <n v="22.2773266420349"/>
    <n v="1210"/>
    <s v="Fixed Single Family Units"/>
    <n v="1210"/>
    <s v="Town of Indialantic              Brevard County"/>
    <s v="Town of Indialantic"/>
    <m/>
    <m/>
    <m/>
    <n v="0"/>
    <n v="1"/>
    <n v="5.5352962670620003E-2"/>
    <n v="8.1348933663400007E-3"/>
    <n v="22.2773266420336"/>
    <m/>
    <n v="-1"/>
    <n v="-1"/>
    <n v="-1"/>
    <n v="-1"/>
    <n v="0"/>
    <m/>
    <m/>
    <s v="North IRL B"/>
    <n v="-1"/>
    <m/>
    <m/>
    <n v="580"/>
    <x v="1"/>
    <m/>
    <x v="0"/>
    <n v="132.71029999999999"/>
    <n v="29.064163106418199"/>
    <n v="23.413501997363198"/>
    <n v="1.8067580400000002E-2"/>
  </r>
  <r>
    <n v="550000"/>
    <n v="920000"/>
    <n v="920000"/>
    <x v="1"/>
    <x v="1"/>
    <s v="IR8-11"/>
    <s v="62-304.520 (6), F.A.C."/>
    <n v="0.36"/>
    <n v="0.48"/>
    <s v="Town of Indialantic"/>
    <n v="0.21719784650112001"/>
    <n v="3850.4766354631302"/>
    <n v="9.5673638444899805"/>
    <n v="1.40605815690651"/>
    <n v="2.0780108237159798"/>
    <n v="0.30539280373543998"/>
    <n v="836.31523322550595"/>
    <n v="1210"/>
    <s v="Fixed Single Family Units"/>
    <n v="1210"/>
    <s v="Town of Indialantic              Brevard County"/>
    <s v="Town of Indialantic"/>
    <m/>
    <m/>
    <m/>
    <n v="0"/>
    <n v="1"/>
    <n v="2.0780108237159798"/>
    <n v="0.30539280373543998"/>
    <n v="836.31523322550595"/>
    <m/>
    <n v="-1"/>
    <n v="-1"/>
    <n v="-1"/>
    <n v="-1"/>
    <n v="0"/>
    <m/>
    <m/>
    <s v="North IRL B"/>
    <n v="-1"/>
    <m/>
    <m/>
    <n v="580"/>
    <x v="1"/>
    <m/>
    <x v="0"/>
    <n v="132.71029999999999"/>
    <n v="116.246983975674"/>
    <n v="878.96850004454404"/>
    <n v="0.67827675040000002"/>
  </r>
  <r>
    <n v="550000"/>
    <n v="920000"/>
    <n v="920000"/>
    <x v="1"/>
    <x v="1"/>
    <s v="IR8-11"/>
    <s v="62-304.520 (6), F.A.C."/>
    <n v="0.36"/>
    <n v="0.48"/>
    <s v="Town of Indialantic"/>
    <n v="1.242032946522E-2"/>
    <n v="3850.4766354631302"/>
    <n v="9.5673638444899805"/>
    <n v="1.40605815690651"/>
    <n v="0.11882981106222"/>
    <n v="1.7463705556039998E-2"/>
    <n v="47.824188410595497"/>
    <n v="1210"/>
    <s v="Fixed Single Family Units"/>
    <n v="1210"/>
    <s v="Town of Indialantic              Brevard County"/>
    <s v="Town of Indialantic"/>
    <m/>
    <m/>
    <m/>
    <n v="0"/>
    <n v="1"/>
    <n v="0.11882981106222"/>
    <n v="1.7463705556039998E-2"/>
    <n v="47.824188410594701"/>
    <m/>
    <n v="-1"/>
    <n v="-1"/>
    <n v="-1"/>
    <n v="-1"/>
    <n v="0"/>
    <m/>
    <m/>
    <s v="North IRL B"/>
    <n v="-1"/>
    <m/>
    <m/>
    <n v="580"/>
    <x v="1"/>
    <m/>
    <x v="0"/>
    <n v="132.71029999999999"/>
    <n v="40.891127085777498"/>
    <n v="50.2632900646609"/>
    <n v="3.8786851900000002E-2"/>
  </r>
  <r>
    <n v="550000"/>
    <n v="920000"/>
    <n v="920000"/>
    <x v="1"/>
    <x v="1"/>
    <s v="IR8-11"/>
    <s v="62-304.520 (6), F.A.C."/>
    <n v="0.36"/>
    <n v="0.48"/>
    <s v="Town of Indialantic"/>
    <n v="0.24979756881092"/>
    <n v="3852.9361100681099"/>
    <n v="9.58688342334308"/>
    <n v="1.41356984307047"/>
    <n v="2.3947801716248698"/>
    <n v="0.35310631014344002"/>
    <n v="962.45407307884102"/>
    <n v="1200"/>
    <s v="Residential, Medium Density-Two-five dwellingunits per acre"/>
    <n v="1200"/>
    <s v="Town of Indialantic              Brevard County"/>
    <s v="Town of Indialantic"/>
    <m/>
    <m/>
    <m/>
    <n v="0"/>
    <n v="1"/>
    <n v="2.3947801716248698"/>
    <n v="0.35310631014344002"/>
    <n v="962.45407307884102"/>
    <m/>
    <n v="-1"/>
    <n v="-1"/>
    <n v="-1"/>
    <n v="-1"/>
    <n v="0"/>
    <m/>
    <m/>
    <s v="North IRL B"/>
    <n v="-1"/>
    <m/>
    <m/>
    <n v="580"/>
    <x v="1"/>
    <m/>
    <x v="0"/>
    <n v="132.71029999999999"/>
    <n v="146.58280235793799"/>
    <n v="1010.8948956424"/>
    <n v="0.78057913469999995"/>
  </r>
  <r>
    <n v="550000"/>
    <n v="920000"/>
    <n v="920000"/>
    <x v="1"/>
    <x v="1"/>
    <s v="IR8-11"/>
    <s v="62-304.520 (6), F.A.C."/>
    <n v="0.36"/>
    <n v="0.48"/>
    <s v="Town of Indialantic"/>
    <n v="4.7887307688499999E-3"/>
    <n v="3852.9361100681099"/>
    <n v="9.58688342334308"/>
    <n v="1.41356984307047"/>
    <n v="4.5909003626760002E-2"/>
    <n v="6.7692054014299998E-3"/>
    <n v="18.450673700704101"/>
    <n v="1210"/>
    <s v="Fixed Single Family Units"/>
    <n v="1210"/>
    <s v="Town of Indialantic              Brevard County"/>
    <s v="Town of Indialantic"/>
    <m/>
    <m/>
    <m/>
    <n v="0"/>
    <n v="1"/>
    <n v="4.5909003626760002E-2"/>
    <n v="6.7692054014299998E-3"/>
    <n v="18.450673700702801"/>
    <m/>
    <n v="-1"/>
    <n v="-1"/>
    <n v="-1"/>
    <n v="-1"/>
    <n v="0"/>
    <m/>
    <m/>
    <s v="North IRL B"/>
    <n v="-1"/>
    <m/>
    <m/>
    <n v="580"/>
    <x v="1"/>
    <m/>
    <x v="0"/>
    <n v="132.71029999999999"/>
    <n v="26.718476550944398"/>
    <n v="19.3793058670718"/>
    <n v="1.496405E-2"/>
  </r>
  <r>
    <n v="550000"/>
    <n v="920000"/>
    <n v="920000"/>
    <x v="1"/>
    <x v="1"/>
    <s v="IR8-11"/>
    <s v="62-304.520 (6), F.A.C."/>
    <n v="0.36"/>
    <n v="0.48"/>
    <s v="Town of Indialantic"/>
    <n v="5.9923679841900002E-2"/>
    <n v="3852.9361100681099"/>
    <n v="9.58688342334308"/>
    <n v="1.41356984307047"/>
    <n v="0.57448133294211001"/>
    <n v="8.4706306710329998E-2"/>
    <n v="230.882109911052"/>
    <n v="1210"/>
    <s v="Fixed Single Family Units"/>
    <n v="1210"/>
    <s v="Town of Indialantic              Brevard County"/>
    <s v="Town of Indialantic"/>
    <m/>
    <m/>
    <m/>
    <n v="0"/>
    <n v="1"/>
    <n v="0.57448133294211001"/>
    <n v="8.4706306710329998E-2"/>
    <n v="230.88210991105001"/>
    <m/>
    <n v="-1"/>
    <n v="-1"/>
    <n v="-1"/>
    <n v="-1"/>
    <n v="0"/>
    <m/>
    <m/>
    <s v="North IRL B"/>
    <n v="-1"/>
    <m/>
    <m/>
    <n v="580"/>
    <x v="1"/>
    <m/>
    <x v="0"/>
    <n v="132.71029999999999"/>
    <n v="74.041788825503204"/>
    <n v="242.50252862206901"/>
    <n v="0.18725231949999999"/>
  </r>
  <r>
    <n v="550000"/>
    <n v="920000"/>
    <n v="920000"/>
    <x v="1"/>
    <x v="1"/>
    <s v="IR8-11"/>
    <s v="62-304.520 (6), F.A.C."/>
    <n v="0.36"/>
    <n v="0.48"/>
    <s v="Town of Indialantic"/>
    <n v="4.4627650775009998E-2"/>
    <n v="3852.9361100681099"/>
    <n v="9.58688342334308"/>
    <n v="1.41356984307047"/>
    <n v="0.42784008543767998"/>
    <n v="6.308430130263E-2"/>
    <n v="171.947487178545"/>
    <n v="1210"/>
    <s v="Fixed Single Family Units"/>
    <n v="1210"/>
    <s v="Town of Indialantic              Brevard County"/>
    <s v="Town of Indialantic"/>
    <m/>
    <m/>
    <m/>
    <n v="0"/>
    <n v="1"/>
    <n v="0.42784008543767998"/>
    <n v="6.308430130263E-2"/>
    <n v="171.94748717854699"/>
    <m/>
    <n v="-1"/>
    <n v="-1"/>
    <n v="-1"/>
    <n v="-1"/>
    <n v="0"/>
    <m/>
    <m/>
    <s v="North IRL B"/>
    <n v="-1"/>
    <m/>
    <m/>
    <n v="580"/>
    <x v="1"/>
    <m/>
    <x v="0"/>
    <n v="132.71029999999999"/>
    <n v="55.0485031286875"/>
    <n v="180.601695155475"/>
    <n v="0.13945457189999999"/>
  </r>
  <r>
    <n v="550000"/>
    <n v="920000"/>
    <n v="920000"/>
    <x v="1"/>
    <x v="1"/>
    <s v="IR8-11"/>
    <s v="62-304.520 (6), F.A.C."/>
    <n v="0.36"/>
    <n v="0.48"/>
    <s v="Town of Indialantic"/>
    <n v="5.68665693808E-3"/>
    <n v="3852.9361100681099"/>
    <n v="9.58688342334308"/>
    <n v="1.41356984307047"/>
    <n v="5.4517317133920003E-2"/>
    <n v="8.0384867555500002E-3"/>
    <n v="21.910325862301601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5.4517317133920003E-2"/>
    <n v="8.0384867555500002E-3"/>
    <n v="21.910325862300201"/>
    <m/>
    <n v="-1"/>
    <n v="-1"/>
    <n v="-1"/>
    <n v="-1"/>
    <n v="0"/>
    <m/>
    <m/>
    <s v="North IRL B"/>
    <n v="-1"/>
    <m/>
    <m/>
    <n v="580"/>
    <x v="1"/>
    <m/>
    <x v="0"/>
    <n v="132.71029999999999"/>
    <n v="26.673417256425601"/>
    <n v="23.013084151857001"/>
    <n v="1.7769931799999999E-2"/>
  </r>
  <r>
    <n v="550000"/>
    <n v="920000"/>
    <n v="920000"/>
    <x v="1"/>
    <x v="1"/>
    <s v="IR8-11"/>
    <s v="62-304.520 (6), F.A.C."/>
    <n v="0.36"/>
    <n v="0.48"/>
    <s v="Town of Indialantic"/>
    <n v="0.1662757103385"/>
    <n v="3852.9361100681099"/>
    <n v="9.58688342334308"/>
    <n v="1.41356984307047"/>
    <n v="1.59406585114878"/>
    <n v="0.23504232976962"/>
    <n v="640.64968859043995"/>
    <n v="1210"/>
    <s v="Fixed Single Family Units"/>
    <n v="1210"/>
    <s v="Town of Indialantic              Brevard County"/>
    <s v="Town of Indialantic"/>
    <m/>
    <m/>
    <m/>
    <n v="0"/>
    <n v="1"/>
    <n v="1.59406585114878"/>
    <n v="0.23504232976962"/>
    <n v="640.64968859043995"/>
    <m/>
    <n v="-1"/>
    <n v="-1"/>
    <n v="-1"/>
    <n v="-1"/>
    <n v="0"/>
    <m/>
    <m/>
    <s v="North IRL B"/>
    <n v="-1"/>
    <m/>
    <m/>
    <n v="580"/>
    <x v="1"/>
    <m/>
    <x v="0"/>
    <n v="132.71029999999999"/>
    <n v="102.980945052856"/>
    <n v="672.89392627248696"/>
    <n v="0.51958612209999999"/>
  </r>
  <r>
    <n v="550000"/>
    <n v="920000"/>
    <n v="920000"/>
    <x v="1"/>
    <x v="1"/>
    <s v="IR8-11"/>
    <s v="62-304.520 (6), F.A.C."/>
    <n v="0.36"/>
    <n v="0.48"/>
    <s v="Town of Indialantic"/>
    <n v="8.6663456171619996E-2"/>
    <n v="3852.9361100681099"/>
    <n v="9.58688342334308"/>
    <n v="1.41356984307047"/>
    <n v="0.83083245138132999"/>
    <n v="0.12250484814046"/>
    <n v="333.90875970694401"/>
    <n v="1210"/>
    <s v="Fixed Single Family Units"/>
    <n v="1210"/>
    <s v="Town of Indialantic              Brevard County"/>
    <s v="Town of Indialantic"/>
    <m/>
    <m/>
    <m/>
    <n v="0"/>
    <n v="1"/>
    <n v="0.83083245138132999"/>
    <n v="0.12250484814046"/>
    <n v="333.90875970694299"/>
    <m/>
    <n v="-1"/>
    <n v="-1"/>
    <n v="-1"/>
    <n v="-1"/>
    <n v="0"/>
    <m/>
    <m/>
    <s v="North IRL B"/>
    <n v="-1"/>
    <m/>
    <m/>
    <n v="580"/>
    <x v="1"/>
    <m/>
    <x v="0"/>
    <n v="132.71029999999999"/>
    <n v="77.247410404104301"/>
    <n v="350.71456419550401"/>
    <n v="0.27081002409999999"/>
  </r>
  <r>
    <n v="550000"/>
    <n v="920000"/>
    <n v="920000"/>
    <x v="1"/>
    <x v="1"/>
    <s v="IR8-11"/>
    <s v="62-304.520 (6), F.A.C."/>
    <n v="0.36"/>
    <n v="0.48"/>
    <s v="Town of Indialantic"/>
    <n v="0.28379648654286999"/>
    <n v="3847.42469099959"/>
    <n v="9.5601531198240703"/>
    <n v="1.4050111375769301"/>
    <n v="2.7131378662180001"/>
    <n v="0.39873722439794002"/>
    <n v="1091.8856095440001"/>
    <n v="1200"/>
    <s v="Residential, Medium Density-Two-five dwellingunits per acre"/>
    <n v="1200"/>
    <s v="Town of Indialantic              Brevard County"/>
    <s v="Town of Indialantic"/>
    <m/>
    <m/>
    <m/>
    <n v="0"/>
    <n v="1"/>
    <n v="2.7131378662180001"/>
    <n v="0.39873722439794002"/>
    <n v="1091.8856095440001"/>
    <m/>
    <n v="-1"/>
    <n v="-1"/>
    <n v="-1"/>
    <n v="-1"/>
    <n v="0"/>
    <m/>
    <m/>
    <s v="North IRL B"/>
    <n v="-1"/>
    <m/>
    <m/>
    <n v="580"/>
    <x v="1"/>
    <m/>
    <x v="0"/>
    <n v="132.71029999999999"/>
    <n v="203.74266813572001"/>
    <n v="1148.4836342205999"/>
    <n v="0.88555199480000002"/>
  </r>
  <r>
    <n v="550000"/>
    <n v="920000"/>
    <n v="920000"/>
    <x v="1"/>
    <x v="1"/>
    <s v="IR8-11"/>
    <s v="62-304.520 (6), F.A.C."/>
    <n v="0.36"/>
    <n v="0.48"/>
    <s v="Town of Indialantic"/>
    <n v="4.8465014071409997E-2"/>
    <n v="3847.42469099959"/>
    <n v="9.5601531198240703"/>
    <n v="1.4050111375769301"/>
    <n v="0.46333295547714998"/>
    <n v="6.8093884553159997E-2"/>
    <n v="186.46549178800399"/>
    <n v="1210"/>
    <s v="Fixed Single Family Units"/>
    <n v="1210"/>
    <s v="Town of Indialantic              Brevard County"/>
    <s v="Town of Indialantic"/>
    <m/>
    <m/>
    <m/>
    <n v="0"/>
    <n v="1"/>
    <n v="0.46333295547714998"/>
    <n v="6.8093884553159997E-2"/>
    <n v="186.46549178800399"/>
    <m/>
    <n v="-1"/>
    <n v="-1"/>
    <n v="-1"/>
    <n v="-1"/>
    <n v="0"/>
    <m/>
    <m/>
    <s v="North IRL B"/>
    <n v="-1"/>
    <m/>
    <m/>
    <n v="580"/>
    <x v="1"/>
    <m/>
    <x v="0"/>
    <n v="132.71029999999999"/>
    <n v="57.021291621566803"/>
    <n v="196.13095345661199"/>
    <n v="0.1512291093"/>
  </r>
  <r>
    <n v="550000"/>
    <n v="920000"/>
    <n v="920000"/>
    <x v="1"/>
    <x v="1"/>
    <s v="IR8-11"/>
    <s v="62-304.520 (6), F.A.C."/>
    <n v="0.36"/>
    <n v="0.48"/>
    <s v="Town of Indialantic"/>
    <n v="0.17676762266137"/>
    <n v="3847.42469099959"/>
    <n v="9.5601531198240703"/>
    <n v="1.4050111375769301"/>
    <n v="1.6899255392699899"/>
    <n v="0.24836047860221999"/>
    <n v="680.10011599665802"/>
    <n v="1210"/>
    <s v="Fixed Single Family Units"/>
    <n v="1210"/>
    <s v="Town of Indialantic              Brevard County"/>
    <s v="Town of Indialantic"/>
    <m/>
    <m/>
    <m/>
    <n v="0"/>
    <n v="1"/>
    <n v="1.6899255392699899"/>
    <n v="0.24836047860221999"/>
    <n v="680.10011599665802"/>
    <m/>
    <n v="-1"/>
    <n v="-1"/>
    <n v="-1"/>
    <n v="-1"/>
    <n v="0"/>
    <m/>
    <m/>
    <s v="North IRL B"/>
    <n v="-1"/>
    <m/>
    <m/>
    <n v="580"/>
    <x v="1"/>
    <m/>
    <x v="0"/>
    <n v="132.71029999999999"/>
    <n v="122.676473722994"/>
    <n v="715.35318903954806"/>
    <n v="0.5515816026"/>
  </r>
  <r>
    <n v="550000"/>
    <n v="920000"/>
    <n v="920000"/>
    <x v="1"/>
    <x v="1"/>
    <s v="IR8-11"/>
    <s v="62-304.520 (6), F.A.C."/>
    <n v="0.36"/>
    <n v="0.48"/>
    <s v="Town of Indialantic"/>
    <n v="6.4289796301039995E-2"/>
    <n v="3847.42469099959"/>
    <n v="9.5601531198240703"/>
    <n v="1.4050111375769301"/>
    <n v="0.61462029668032003"/>
    <n v="9.032787983552E-2"/>
    <n v="247.35014966799"/>
    <n v="1210"/>
    <s v="Fixed Single Family Units"/>
    <n v="1210"/>
    <s v="Town of Indialantic              Brevard County"/>
    <s v="Town of Indialantic"/>
    <m/>
    <m/>
    <m/>
    <n v="0"/>
    <n v="1"/>
    <n v="0.61462029668032003"/>
    <n v="9.032787983552E-2"/>
    <n v="247.350149667989"/>
    <m/>
    <n v="-1"/>
    <n v="-1"/>
    <n v="-1"/>
    <n v="-1"/>
    <n v="0"/>
    <m/>
    <m/>
    <s v="North IRL B"/>
    <n v="-1"/>
    <m/>
    <m/>
    <n v="580"/>
    <x v="1"/>
    <m/>
    <x v="0"/>
    <n v="132.71029999999999"/>
    <n v="65.863316102050305"/>
    <n v="260.17157505568599"/>
    <n v="0.20060839389999999"/>
  </r>
  <r>
    <n v="550000"/>
    <n v="920000"/>
    <n v="920000"/>
    <x v="1"/>
    <x v="1"/>
    <s v="IR8-11"/>
    <s v="62-304.520 (6), F.A.C."/>
    <n v="0.36"/>
    <n v="0.48"/>
    <s v="Town of Indialantic"/>
    <n v="4.4444534206260003E-2"/>
    <n v="3847.42469099959"/>
    <n v="9.5601531198240703"/>
    <n v="1.4050111375769301"/>
    <n v="0.42489655235118001"/>
    <n v="6.2445065564219998E-2"/>
    <n v="170.996998285171"/>
    <n v="1210"/>
    <s v="Fixed Single Family Units"/>
    <n v="1210"/>
    <s v="Town of Indialantic              Brevard County"/>
    <s v="Town of Indialantic"/>
    <m/>
    <m/>
    <m/>
    <n v="0"/>
    <n v="1"/>
    <n v="0.42489655235118001"/>
    <n v="6.2445065564219998E-2"/>
    <n v="170.99699828517299"/>
    <m/>
    <n v="-1"/>
    <n v="-1"/>
    <n v="-1"/>
    <n v="-1"/>
    <n v="0"/>
    <m/>
    <m/>
    <s v="North IRL B"/>
    <n v="-1"/>
    <m/>
    <m/>
    <n v="580"/>
    <x v="1"/>
    <m/>
    <x v="0"/>
    <n v="132.71029999999999"/>
    <n v="75.807882008497103"/>
    <n v="179.86064869321399"/>
    <n v="0.13868369689999999"/>
  </r>
  <r>
    <n v="550000"/>
    <n v="920000"/>
    <n v="920000"/>
    <x v="1"/>
    <x v="1"/>
    <s v="IR8-11"/>
    <s v="62-304.520 (6), F.A.C."/>
    <n v="0.36"/>
    <n v="0.48"/>
    <s v="Town of Indialantic"/>
    <n v="0.14019561886889001"/>
    <n v="3992.6196216345902"/>
    <n v="9.6080133997026103"/>
    <n v="1.2948386304649799"/>
    <n v="1.34700138467189"/>
    <n v="0.18153070313337999"/>
    <n v="559.74777876313499"/>
    <n v="1400"/>
    <s v="Commercial and Services"/>
    <n v="1400"/>
    <s v="Town of Indialantic              Brevard County"/>
    <s v="Town of Indialantic"/>
    <m/>
    <m/>
    <m/>
    <n v="0"/>
    <n v="1"/>
    <n v="1.34700138467189"/>
    <n v="0.18153070313337999"/>
    <n v="559.74777876313499"/>
    <m/>
    <n v="-1"/>
    <n v="-1"/>
    <n v="-1"/>
    <n v="-1"/>
    <n v="0"/>
    <m/>
    <m/>
    <s v="North IRL B"/>
    <n v="-1"/>
    <m/>
    <m/>
    <n v="580"/>
    <x v="1"/>
    <m/>
    <x v="0"/>
    <n v="132.71029999999999"/>
    <n v="113.42319637383299"/>
    <n v="567.35154061191099"/>
    <n v="0.45397224549999998"/>
  </r>
  <r>
    <n v="550000"/>
    <n v="920000"/>
    <n v="920000"/>
    <x v="1"/>
    <x v="1"/>
    <s v="IR8-11"/>
    <s v="62-304.520 (6), F.A.C."/>
    <n v="0.36"/>
    <n v="0.48"/>
    <s v="Town of Indialantic"/>
    <n v="0.13497492661249"/>
    <n v="3992.6196216345902"/>
    <n v="9.6080133997026103"/>
    <n v="1.2948386304649799"/>
    <n v="1.2968409035167101"/>
    <n v="0.17477074912203"/>
    <n v="538.90354042173306"/>
    <n v="1410"/>
    <s v="Retail Sales and Services"/>
    <n v="1410"/>
    <s v="Town of Indialantic              Brevard County"/>
    <s v="Town of Indialantic"/>
    <m/>
    <m/>
    <m/>
    <n v="0"/>
    <n v="1"/>
    <n v="1.2968409035167101"/>
    <n v="0.17477074912203"/>
    <n v="538.90354042173306"/>
    <m/>
    <n v="-1"/>
    <n v="-1"/>
    <n v="-1"/>
    <n v="-1"/>
    <n v="0"/>
    <m/>
    <m/>
    <s v="North IRL B"/>
    <n v="-1"/>
    <m/>
    <m/>
    <n v="580"/>
    <x v="1"/>
    <m/>
    <x v="0"/>
    <n v="132.71029999999999"/>
    <n v="95.542123173384297"/>
    <n v="546.22414862474"/>
    <n v="0.43706694280000002"/>
  </r>
  <r>
    <n v="550000"/>
    <n v="920000"/>
    <n v="920000"/>
    <x v="1"/>
    <x v="1"/>
    <s v="IR8-11"/>
    <s v="62-304.520 (6), F.A.C."/>
    <n v="0.36"/>
    <n v="0.48"/>
    <s v="Town of Indialantic"/>
    <n v="0.34259273157303"/>
    <n v="3992.6196216345902"/>
    <n v="9.6080133997026103"/>
    <n v="1.2948386304649799"/>
    <n v="3.2916355555944099"/>
    <n v="0.44360230335728001"/>
    <n v="1367.8424623078799"/>
    <n v="1410"/>
    <s v="Retail Sales and Services"/>
    <n v="1410"/>
    <s v="Town of Indialantic              Brevard County"/>
    <s v="Town of Indialantic"/>
    <m/>
    <m/>
    <m/>
    <n v="0"/>
    <n v="1"/>
    <n v="3.2916355555944099"/>
    <n v="0.44360230335728001"/>
    <n v="1367.8424623078799"/>
    <m/>
    <n v="-1"/>
    <n v="-1"/>
    <n v="-1"/>
    <n v="-1"/>
    <n v="0"/>
    <m/>
    <m/>
    <s v="North IRL B"/>
    <n v="-1"/>
    <m/>
    <m/>
    <n v="580"/>
    <x v="1"/>
    <m/>
    <x v="0"/>
    <n v="132.71029999999999"/>
    <n v="156.31325223928701"/>
    <n v="1386.4235960338799"/>
    <n v="1.1093612832999999"/>
  </r>
  <r>
    <n v="550000"/>
    <n v="920000"/>
    <n v="920000"/>
    <x v="1"/>
    <x v="1"/>
    <s v="IR8-11"/>
    <s v="62-304.520 (6), F.A.C."/>
    <n v="0.36"/>
    <n v="0.48"/>
    <s v="Town of Indialantic"/>
    <n v="0.18687401832402001"/>
    <n v="3855.3464398563201"/>
    <n v="9.5785915898830503"/>
    <n v="1.4076784951582999"/>
    <n v="1.7899899002861801"/>
    <n v="0.26305853689855002"/>
    <n v="720.46408124718698"/>
    <n v="1200"/>
    <s v="Residential, Medium Density-Two-five dwellingunits per acre"/>
    <n v="1200"/>
    <s v="Town of Indialantic              Brevard County"/>
    <s v="Town of Indialantic"/>
    <m/>
    <m/>
    <m/>
    <n v="0"/>
    <n v="1"/>
    <n v="1.7899899002861801"/>
    <n v="0.26305853689855002"/>
    <n v="720.46408124718698"/>
    <m/>
    <n v="-1"/>
    <n v="-1"/>
    <n v="-1"/>
    <n v="-1"/>
    <n v="0"/>
    <m/>
    <m/>
    <s v="North IRL B"/>
    <n v="-1"/>
    <m/>
    <m/>
    <n v="580"/>
    <x v="1"/>
    <m/>
    <x v="0"/>
    <n v="132.71029999999999"/>
    <n v="130.37631268307399"/>
    <n v="756.25232123428805"/>
    <n v="0.58431798970000004"/>
  </r>
  <r>
    <n v="550000"/>
    <n v="920000"/>
    <n v="920000"/>
    <x v="1"/>
    <x v="1"/>
    <s v="IR8-11"/>
    <s v="62-304.520 (6), F.A.C."/>
    <n v="0.36"/>
    <n v="0.48"/>
    <s v="Town of Indialantic"/>
    <n v="4.5886003131599996E-3"/>
    <n v="3855.3464398563201"/>
    <n v="9.5785915898830503"/>
    <n v="1.4076784951582999"/>
    <n v="4.3952328369000003E-2"/>
    <n v="6.4592739837100004E-3"/>
    <n v="17.690643881280401"/>
    <n v="1210"/>
    <s v="Fixed Single Family Units"/>
    <n v="1210"/>
    <s v="Town of Indialantic              Brevard County"/>
    <s v="Town of Indialantic"/>
    <m/>
    <m/>
    <m/>
    <n v="0"/>
    <n v="1"/>
    <n v="4.3952328369000003E-2"/>
    <n v="6.4592739837100004E-3"/>
    <n v="17.690643881280302"/>
    <m/>
    <n v="-1"/>
    <n v="-1"/>
    <n v="-1"/>
    <n v="-1"/>
    <n v="0"/>
    <m/>
    <m/>
    <s v="North IRL B"/>
    <n v="-1"/>
    <m/>
    <m/>
    <n v="580"/>
    <x v="1"/>
    <m/>
    <x v="0"/>
    <n v="132.71029999999999"/>
    <n v="26.247120156400602"/>
    <n v="18.569406647154199"/>
    <n v="1.43476431E-2"/>
  </r>
  <r>
    <n v="550000"/>
    <n v="920000"/>
    <n v="920000"/>
    <x v="1"/>
    <x v="1"/>
    <s v="IR8-11"/>
    <s v="62-304.520 (6), F.A.C."/>
    <n v="0.36"/>
    <n v="0.48"/>
    <s v="Town of Indialantic"/>
    <n v="0.17061077305573"/>
    <n v="3855.3464398563201"/>
    <n v="9.5785915898830503"/>
    <n v="1.4076784951582999"/>
    <n v="1.6342109159351199"/>
    <n v="0.24016511627289"/>
    <n v="657.763636501571"/>
    <n v="1210"/>
    <s v="Fixed Single Family Units"/>
    <n v="1210"/>
    <s v="Town of Indialantic              Brevard County"/>
    <s v="Town of Indialantic"/>
    <m/>
    <m/>
    <m/>
    <n v="0"/>
    <n v="1"/>
    <n v="1.6342109159351199"/>
    <n v="0.24016511627289"/>
    <n v="657.763636501571"/>
    <m/>
    <n v="-1"/>
    <n v="-1"/>
    <n v="-1"/>
    <n v="-1"/>
    <n v="0"/>
    <m/>
    <m/>
    <s v="North IRL B"/>
    <n v="-1"/>
    <m/>
    <m/>
    <n v="580"/>
    <x v="1"/>
    <m/>
    <x v="0"/>
    <n v="132.71029999999999"/>
    <n v="106.842462992092"/>
    <n v="690.43730267123794"/>
    <n v="0.53346604740000003"/>
  </r>
  <r>
    <n v="550000"/>
    <n v="920000"/>
    <n v="920000"/>
    <x v="1"/>
    <x v="1"/>
    <s v="IR8-11"/>
    <s v="62-304.520 (6), F.A.C."/>
    <n v="0.36"/>
    <n v="0.48"/>
    <s v="Town of Indialantic"/>
    <n v="2.5914491427800001E-3"/>
    <n v="3855.3464398563201"/>
    <n v="9.5785915898830503"/>
    <n v="1.4076784951582999"/>
    <n v="2.482243296466E-2"/>
    <n v="3.6479272295899998E-3"/>
    <n v="9.9909342266933105"/>
    <n v="1210"/>
    <s v="Fixed Single Family Units"/>
    <n v="1210"/>
    <s v="Town of Indialantic              Brevard County"/>
    <s v="Town of Indialantic"/>
    <m/>
    <m/>
    <m/>
    <n v="0"/>
    <n v="1"/>
    <n v="2.482243296466E-2"/>
    <n v="3.6479272295899998E-3"/>
    <n v="9.9909342266945806"/>
    <m/>
    <n v="-1"/>
    <n v="-1"/>
    <n v="-1"/>
    <n v="-1"/>
    <n v="0"/>
    <m/>
    <m/>
    <s v="North IRL B"/>
    <n v="-1"/>
    <m/>
    <m/>
    <n v="580"/>
    <x v="1"/>
    <m/>
    <x v="0"/>
    <n v="132.71029999999999"/>
    <n v="18.388311012354698"/>
    <n v="10.487222606791599"/>
    <n v="8.1029475000000007E-3"/>
  </r>
  <r>
    <n v="550000"/>
    <n v="920000"/>
    <n v="920000"/>
    <x v="1"/>
    <x v="1"/>
    <s v="IR8-11"/>
    <s v="62-304.520 (6), F.A.C."/>
    <n v="0.36"/>
    <n v="0.48"/>
    <s v="Town of Indialantic"/>
    <n v="1.5703859868099999E-2"/>
    <n v="3855.3464398563201"/>
    <n v="9.5785915898830503"/>
    <n v="1.4076784951582999"/>
    <n v="0.15042086006128999"/>
    <n v="2.2105985827300001E-2"/>
    <n v="60.5438202344858"/>
    <n v="1210"/>
    <s v="Fixed Single Family Units"/>
    <n v="1210"/>
    <s v="Town of Indialantic              Brevard County"/>
    <s v="Town of Indialantic"/>
    <m/>
    <m/>
    <m/>
    <n v="0"/>
    <n v="1"/>
    <n v="0.15042086006128999"/>
    <n v="2.2105985827300001E-2"/>
    <n v="60.5438202344858"/>
    <m/>
    <n v="-1"/>
    <n v="-1"/>
    <n v="-1"/>
    <n v="-1"/>
    <n v="0"/>
    <m/>
    <m/>
    <s v="North IRL B"/>
    <n v="-1"/>
    <m/>
    <m/>
    <n v="580"/>
    <x v="1"/>
    <m/>
    <x v="0"/>
    <n v="132.71029999999999"/>
    <n v="35.990852329226797"/>
    <n v="63.551266163694002"/>
    <n v="4.9102855000000001E-2"/>
  </r>
  <r>
    <n v="550000"/>
    <n v="920000"/>
    <n v="920000"/>
    <x v="1"/>
    <x v="1"/>
    <s v="IR8-11"/>
    <s v="62-304.520 (6), F.A.C."/>
    <n v="0.36"/>
    <n v="0.48"/>
    <s v="Town of Indialantic"/>
    <n v="0.23670413869369"/>
    <n v="3855.3464398563201"/>
    <n v="9.5785915898830503"/>
    <n v="1.4076784951582999"/>
    <n v="2.26729227218192"/>
    <n v="0.33320332575408002"/>
    <n v="912.57645841199098"/>
    <n v="1210"/>
    <s v="Fixed Single Family Units"/>
    <n v="1210"/>
    <s v="Town of Indialantic              Brevard County"/>
    <s v="Town of Indialantic"/>
    <m/>
    <m/>
    <m/>
    <n v="0"/>
    <n v="1"/>
    <n v="2.26729227218192"/>
    <n v="0.33320332575408002"/>
    <n v="912.57645841199098"/>
    <m/>
    <n v="-1"/>
    <n v="-1"/>
    <n v="-1"/>
    <n v="-1"/>
    <n v="0"/>
    <m/>
    <m/>
    <s v="North IRL B"/>
    <n v="-1"/>
    <m/>
    <m/>
    <n v="580"/>
    <x v="1"/>
    <m/>
    <x v="0"/>
    <n v="132.71029999999999"/>
    <n v="123.631723608334"/>
    <n v="957.90766388123495"/>
    <n v="0.74012689249999997"/>
  </r>
  <r>
    <n v="550000"/>
    <n v="920000"/>
    <n v="920000"/>
    <x v="1"/>
    <x v="1"/>
    <s v="IR8-11"/>
    <s v="62-304.520 (6), F.A.C."/>
    <n v="0.36"/>
    <n v="0.48"/>
    <s v="Town of Indialantic"/>
    <n v="6.9061413231999999E-4"/>
    <n v="3855.3464398563201"/>
    <n v="9.5785915898830503"/>
    <n v="1.4076784951582999"/>
    <n v="6.6151107197499996E-3"/>
    <n v="9.7216266251999995E-4"/>
    <n v="2.6625567363774998"/>
    <n v="1210"/>
    <s v="Fixed Single Family Units"/>
    <n v="1210"/>
    <s v="Town of Indialantic              Brevard County"/>
    <s v="Town of Indialantic"/>
    <m/>
    <m/>
    <m/>
    <n v="0"/>
    <n v="1"/>
    <n v="6.6151107197499996E-3"/>
    <n v="9.7216266251999995E-4"/>
    <n v="2.66255673637809"/>
    <m/>
    <n v="-1"/>
    <n v="-1"/>
    <n v="-1"/>
    <n v="-1"/>
    <n v="0"/>
    <m/>
    <m/>
    <s v="North IRL B"/>
    <n v="-1"/>
    <m/>
    <m/>
    <n v="580"/>
    <x v="1"/>
    <m/>
    <x v="0"/>
    <n v="132.71029999999999"/>
    <n v="9.5930719127777397"/>
    <n v="2.7948162368042899"/>
    <n v="2.1594133999999999E-3"/>
  </r>
  <r>
    <n v="550000"/>
    <n v="920000"/>
    <n v="920000"/>
    <x v="1"/>
    <x v="1"/>
    <s v="IR8-11"/>
    <s v="62-304.520 (6), F.A.C."/>
    <n v="0.36"/>
    <n v="0.48"/>
    <s v="Town of Indialantic"/>
    <n v="0.36767177900838999"/>
    <n v="3856.6869941299501"/>
    <n v="9.5818110676365702"/>
    <n v="1.40814784431802"/>
    <n v="3.5229615213602399"/>
    <n v="0.51773622302723998"/>
    <n v="1417.9949682102799"/>
    <n v="1200"/>
    <s v="Residential, Medium Density-Two-five dwellingunits per acre"/>
    <n v="1200"/>
    <s v="Town of Indialantic              Brevard County"/>
    <s v="Town of Indialantic"/>
    <m/>
    <m/>
    <m/>
    <n v="0"/>
    <n v="1"/>
    <n v="3.5229615213602399"/>
    <n v="0.51773622302723998"/>
    <n v="1417.9949682102799"/>
    <m/>
    <n v="-1"/>
    <n v="-1"/>
    <n v="-1"/>
    <n v="-1"/>
    <n v="0"/>
    <m/>
    <m/>
    <s v="North IRL B"/>
    <n v="-1"/>
    <m/>
    <m/>
    <n v="580"/>
    <x v="1"/>
    <m/>
    <x v="0"/>
    <n v="132.71029999999999"/>
    <n v="205.77060682685399"/>
    <n v="1487.9149002153399"/>
    <n v="1.1500364705999999"/>
  </r>
  <r>
    <n v="550000"/>
    <n v="920000"/>
    <n v="920000"/>
    <x v="1"/>
    <x v="1"/>
    <s v="IR8-11"/>
    <s v="62-304.520 (6), F.A.C."/>
    <n v="0.36"/>
    <n v="0.48"/>
    <s v="Town of Indialantic"/>
    <n v="2.1245226796260001E-2"/>
    <n v="3856.6869941299501"/>
    <n v="9.5818110676365702"/>
    <n v="1.40814784431802"/>
    <n v="0.20356774925085"/>
    <n v="2.9916420315200001E-2"/>
    <n v="81.936189872477101"/>
    <n v="1210"/>
    <s v="Fixed Single Family Units"/>
    <n v="1210"/>
    <s v="Town of Indialantic              Brevard County"/>
    <s v="Town of Indialantic"/>
    <m/>
    <m/>
    <m/>
    <n v="0"/>
    <n v="1"/>
    <n v="0.20356774925085"/>
    <n v="2.9916420315200001E-2"/>
    <n v="81.936189872477101"/>
    <m/>
    <n v="-1"/>
    <n v="-1"/>
    <n v="-1"/>
    <n v="-1"/>
    <n v="0"/>
    <m/>
    <m/>
    <s v="North IRL B"/>
    <n v="-1"/>
    <m/>
    <m/>
    <n v="580"/>
    <x v="1"/>
    <m/>
    <x v="0"/>
    <n v="132.71029999999999"/>
    <n v="37.749471385255902"/>
    <n v="85.976382505789203"/>
    <n v="6.6452708700000002E-2"/>
  </r>
  <r>
    <n v="550000"/>
    <n v="920000"/>
    <n v="920000"/>
    <x v="1"/>
    <x v="1"/>
    <s v="IR8-11"/>
    <s v="62-304.520 (6), F.A.C."/>
    <n v="0.36"/>
    <n v="0.48"/>
    <s v="Town of Indialantic"/>
    <n v="4.0349880804E-4"/>
    <n v="3856.6869941299501"/>
    <n v="9.5818110676365702"/>
    <n v="1.40814784431802"/>
    <n v="3.86624934474E-3"/>
    <n v="5.6818597672999996E-4"/>
    <n v="1.5561686051495101"/>
    <n v="1210"/>
    <s v="Fixed Single Family Units"/>
    <n v="1210"/>
    <s v="Town of Indialantic              Brevard County"/>
    <s v="Town of Indialantic"/>
    <m/>
    <m/>
    <m/>
    <n v="0"/>
    <n v="1"/>
    <n v="3.86624934474E-3"/>
    <n v="5.6818597672999996E-4"/>
    <n v="1.55616860514843"/>
    <m/>
    <n v="-1"/>
    <n v="-1"/>
    <n v="-1"/>
    <n v="-1"/>
    <n v="0"/>
    <m/>
    <m/>
    <s v="North IRL B"/>
    <n v="-1"/>
    <m/>
    <m/>
    <n v="580"/>
    <x v="1"/>
    <m/>
    <x v="0"/>
    <n v="132.71029999999999"/>
    <n v="7.3267082471375202"/>
    <n v="1.6329017427826999"/>
    <n v="1.2620994E-3"/>
  </r>
  <r>
    <n v="550000"/>
    <n v="920000"/>
    <n v="920000"/>
    <x v="1"/>
    <x v="1"/>
    <s v="IR8-11"/>
    <s v="62-304.520 (6), F.A.C."/>
    <n v="0.36"/>
    <n v="0.48"/>
    <s v="Town of Indialantic"/>
    <n v="0.11935780010779"/>
    <n v="3856.6869941299501"/>
    <n v="9.5818110676365702"/>
    <n v="1.40814784431802"/>
    <n v="1.1436638900815701"/>
    <n v="0.16807342892432001"/>
    <n v="460.32567532367602"/>
    <n v="1210"/>
    <s v="Fixed Single Family Units"/>
    <n v="1210"/>
    <s v="Town of Indialantic              Brevard County"/>
    <s v="Town of Indialantic"/>
    <m/>
    <m/>
    <m/>
    <n v="0"/>
    <n v="1"/>
    <n v="1.1436638900815701"/>
    <n v="0.16807342892432001"/>
    <n v="460.32567532367602"/>
    <m/>
    <n v="-1"/>
    <n v="-1"/>
    <n v="-1"/>
    <n v="-1"/>
    <n v="0"/>
    <m/>
    <m/>
    <s v="North IRL B"/>
    <n v="-1"/>
    <m/>
    <m/>
    <n v="580"/>
    <x v="1"/>
    <m/>
    <x v="0"/>
    <n v="132.71029999999999"/>
    <n v="100.223653921867"/>
    <n v="483.02387992974599"/>
    <n v="0.3733379362"/>
  </r>
  <r>
    <n v="550000"/>
    <n v="920000"/>
    <n v="920000"/>
    <x v="1"/>
    <x v="1"/>
    <s v="IR8-11"/>
    <s v="62-304.520 (6), F.A.C."/>
    <n v="0.36"/>
    <n v="0.48"/>
    <s v="Town of Indialantic"/>
    <n v="0.10908514903947"/>
    <n v="3856.6869941299501"/>
    <n v="9.5818110676365702"/>
    <n v="1.40814784431802"/>
    <n v="1.0452332883812301"/>
    <n v="0.15360801746704"/>
    <n v="420.70727555327397"/>
    <n v="1210"/>
    <s v="Fixed Single Family Units"/>
    <n v="1210"/>
    <s v="Town of Indialantic              Brevard County"/>
    <s v="Town of Indialantic"/>
    <m/>
    <m/>
    <m/>
    <n v="0"/>
    <n v="1"/>
    <n v="1.0452332883812301"/>
    <n v="0.15360801746704"/>
    <n v="420.70727555327397"/>
    <m/>
    <n v="-1"/>
    <n v="-1"/>
    <n v="-1"/>
    <n v="-1"/>
    <n v="0"/>
    <m/>
    <m/>
    <s v="North IRL B"/>
    <n v="-1"/>
    <m/>
    <m/>
    <n v="580"/>
    <x v="1"/>
    <m/>
    <x v="0"/>
    <n v="132.71029999999999"/>
    <n v="86.029725399245805"/>
    <n v="441.451935978866"/>
    <n v="0.34120622509999998"/>
  </r>
  <r>
    <n v="550000"/>
    <n v="920000"/>
    <n v="920000"/>
    <x v="1"/>
    <x v="1"/>
    <s v="IR8-11"/>
    <s v="62-304.520 (6), F.A.C."/>
    <n v="0.36"/>
    <n v="0.48"/>
    <s v="Town of Indialantic"/>
    <n v="2.6234569802580002E-2"/>
    <n v="3921.53612545943"/>
    <n v="10.344585501970601"/>
    <n v="1.36589093543385"/>
    <n v="0.27138575043027002"/>
    <n v="3.583356108836E-2"/>
    <n v="102.879813216732"/>
    <n v="1400"/>
    <s v="Commercial and Services"/>
    <n v="1400"/>
    <s v="Town of Indialantic              Brevard County"/>
    <s v="Town of Indialantic"/>
    <m/>
    <m/>
    <m/>
    <n v="0"/>
    <n v="1"/>
    <n v="0.27138575043027002"/>
    <n v="3.583356108836E-2"/>
    <n v="102.879813216732"/>
    <m/>
    <n v="-1"/>
    <n v="-1"/>
    <n v="-1"/>
    <n v="-1"/>
    <n v="0"/>
    <m/>
    <m/>
    <s v="North IRL B"/>
    <n v="-1"/>
    <m/>
    <m/>
    <n v="580"/>
    <x v="1"/>
    <m/>
    <x v="0"/>
    <n v="132.71029999999999"/>
    <n v="132.33011353175999"/>
    <n v="106.16753729449999"/>
    <n v="8.3438615699999996E-2"/>
  </r>
  <r>
    <n v="550000"/>
    <n v="920000"/>
    <n v="920000"/>
    <x v="1"/>
    <x v="1"/>
    <s v="IR8-11"/>
    <s v="62-304.520 (6), F.A.C."/>
    <n v="0.36"/>
    <n v="0.48"/>
    <s v="Town of Indialantic"/>
    <n v="1.7583141755710002E-2"/>
    <n v="3921.53612545943"/>
    <n v="10.344585501970601"/>
    <n v="1.36589093543385"/>
    <n v="0.18189031328520999"/>
    <n v="2.4016653940569999E-2"/>
    <n v="68.952925594090999"/>
    <n v="8140"/>
    <s v="Roads and Highways"/>
    <n v="8140"/>
    <s v="Town of Indialantic              Brevard County"/>
    <s v="Town of Indialantic"/>
    <m/>
    <m/>
    <m/>
    <n v="0"/>
    <n v="1"/>
    <n v="0.18189031328520999"/>
    <n v="2.4016653940569999E-2"/>
    <n v="70.2860173152432"/>
    <m/>
    <n v="-1"/>
    <n v="-1"/>
    <n v="-1"/>
    <n v="-1"/>
    <n v="0"/>
    <m/>
    <m/>
    <s v="North IRL B"/>
    <n v="-1"/>
    <m/>
    <m/>
    <n v="580"/>
    <x v="1"/>
    <m/>
    <x v="0"/>
    <n v="132.71029999999999"/>
    <n v="108.72778583553"/>
    <n v="71.156450140064905"/>
    <n v="5.70040692E-2"/>
  </r>
  <r>
    <n v="550000"/>
    <n v="920000"/>
    <n v="920000"/>
    <x v="1"/>
    <x v="1"/>
    <s v="IR8-11"/>
    <s v="62-304.520 (6), F.A.C."/>
    <n v="0.36"/>
    <n v="0.48"/>
    <s v="Town of Indialantic"/>
    <n v="4.0066452688110002E-2"/>
    <n v="3921.53612545943"/>
    <n v="10.344585501970601"/>
    <n v="1.36589093543385"/>
    <n v="0.41447084559289998"/>
    <n v="5.4726404541689998E-2"/>
    <n v="157.12204163546599"/>
    <n v="1410"/>
    <s v="Retail Sales and Services"/>
    <n v="1410"/>
    <s v="Town of Indialantic              Brevard County"/>
    <s v="Town of Indialantic"/>
    <m/>
    <m/>
    <m/>
    <n v="0"/>
    <n v="1"/>
    <n v="0.41447084559289998"/>
    <n v="5.4726404541689998E-2"/>
    <n v="157.12204163546599"/>
    <m/>
    <n v="-1"/>
    <n v="-1"/>
    <n v="-1"/>
    <n v="-1"/>
    <n v="0"/>
    <m/>
    <m/>
    <s v="North IRL B"/>
    <n v="-1"/>
    <m/>
    <m/>
    <n v="580"/>
    <x v="1"/>
    <m/>
    <x v="0"/>
    <n v="132.71029999999999"/>
    <n v="56.471203196604797"/>
    <n v="162.14318138369501"/>
    <n v="0.12743069069999999"/>
  </r>
  <r>
    <n v="550000"/>
    <n v="920000"/>
    <n v="920000"/>
    <x v="1"/>
    <x v="1"/>
    <s v="IR8-11"/>
    <s v="62-304.520 (6), F.A.C."/>
    <n v="0.36"/>
    <n v="0.48"/>
    <s v="Town of Indialantic"/>
    <n v="0.11633172363265"/>
    <n v="3921.53612545943"/>
    <n v="10.344585501970601"/>
    <n v="1.36589093543385"/>
    <n v="1.2034034617096101"/>
    <n v="0.15889644681323001"/>
    <n v="456.19905676241598"/>
    <n v="1430"/>
    <s v="Professional Services"/>
    <n v="1430"/>
    <s v="Town of Indialantic              Brevard County"/>
    <s v="Town of Indialantic"/>
    <m/>
    <m/>
    <m/>
    <n v="0"/>
    <n v="1"/>
    <n v="1.2034034617096101"/>
    <n v="0.15889644681323001"/>
    <n v="456.19905676241598"/>
    <m/>
    <n v="-1"/>
    <n v="-1"/>
    <n v="-1"/>
    <n v="-1"/>
    <n v="0"/>
    <m/>
    <m/>
    <s v="North IRL B"/>
    <n v="-1"/>
    <m/>
    <m/>
    <n v="580"/>
    <x v="1"/>
    <m/>
    <x v="0"/>
    <n v="132.71029999999999"/>
    <n v="91.934889871374693"/>
    <n v="470.777782911668"/>
    <n v="0.36999112470000001"/>
  </r>
  <r>
    <n v="550000"/>
    <n v="920000"/>
    <n v="920000"/>
    <x v="1"/>
    <x v="1"/>
    <s v="IR8-11"/>
    <s v="62-304.520 (6), F.A.C."/>
    <n v="0.36"/>
    <n v="0.48"/>
    <s v="Town of Indialantic"/>
    <n v="8.9546728032709993E-2"/>
    <n v="3921.53612545943"/>
    <n v="10.344585501970601"/>
    <n v="1.36589093543385"/>
    <n v="0.92632378455611997"/>
    <n v="0.12231106411764001"/>
    <n v="351.16072889697898"/>
    <n v="1410"/>
    <s v="Retail Sales and Services"/>
    <n v="1410"/>
    <s v="Town of Indialantic              Brevard County"/>
    <s v="Town of Indialantic"/>
    <m/>
    <m/>
    <m/>
    <n v="0"/>
    <n v="1"/>
    <n v="0.92632378455611997"/>
    <n v="0.12231106411764001"/>
    <n v="351.16072889697898"/>
    <m/>
    <n v="-1"/>
    <n v="-1"/>
    <n v="-1"/>
    <n v="-1"/>
    <n v="0"/>
    <m/>
    <m/>
    <s v="North IRL B"/>
    <n v="-1"/>
    <m/>
    <m/>
    <n v="580"/>
    <x v="1"/>
    <m/>
    <x v="0"/>
    <n v="132.71029999999999"/>
    <n v="84.929044216411398"/>
    <n v="362.38275144409403"/>
    <n v="0.28480188880000001"/>
  </r>
  <r>
    <n v="550000"/>
    <n v="920000"/>
    <n v="920000"/>
    <x v="1"/>
    <x v="1"/>
    <s v="IR8-11"/>
    <s v="62-304.520 (6), F.A.C."/>
    <n v="0.36"/>
    <n v="0.48"/>
    <s v="Town of Indialantic"/>
    <n v="8.8669238777929996E-2"/>
    <n v="3921.53612545943"/>
    <n v="10.344585501970601"/>
    <n v="1.36589093543385"/>
    <n v="0.91724652193297995"/>
    <n v="0.12111250949859"/>
    <n v="347.71962308465203"/>
    <n v="1410"/>
    <s v="Retail Sales and Services"/>
    <n v="1410"/>
    <s v="Town of Indialantic              Brevard County"/>
    <s v="Town of Indialantic"/>
    <m/>
    <m/>
    <m/>
    <n v="0"/>
    <n v="1"/>
    <n v="0.91724652193297995"/>
    <n v="0.12111250949859"/>
    <n v="347.719623084651"/>
    <m/>
    <n v="-1"/>
    <n v="-1"/>
    <n v="-1"/>
    <n v="-1"/>
    <n v="0"/>
    <m/>
    <m/>
    <s v="North IRL B"/>
    <n v="-1"/>
    <m/>
    <m/>
    <n v="580"/>
    <x v="1"/>
    <m/>
    <x v="0"/>
    <n v="132.71029999999999"/>
    <n v="78.607919082331193"/>
    <n v="358.83167841779499"/>
    <n v="0.28201104869999999"/>
  </r>
  <r>
    <n v="550000"/>
    <n v="920000"/>
    <n v="920000"/>
    <x v="1"/>
    <x v="1"/>
    <s v="IR8-11"/>
    <s v="62-304.520 (6), F.A.C."/>
    <n v="0.36"/>
    <n v="0.48"/>
    <s v="Town of Indialantic"/>
    <n v="0.23115025690881"/>
    <n v="3847.42469128625"/>
    <n v="9.5601531205363504"/>
    <n v="1.4050111376816099"/>
    <n v="2.2098318498996101"/>
    <n v="0.32476868543484999"/>
    <n v="889.33320582814702"/>
    <n v="1200"/>
    <s v="Residential, Medium Density-Two-five dwellingunits per acre"/>
    <n v="1200"/>
    <s v="Town of Indialantic              Brevard County"/>
    <s v="Town of Indialantic"/>
    <m/>
    <m/>
    <m/>
    <n v="0"/>
    <n v="1"/>
    <n v="2.2098318498996101"/>
    <n v="0.32476868543484999"/>
    <n v="889.33320582814702"/>
    <m/>
    <n v="-1"/>
    <n v="-1"/>
    <n v="-1"/>
    <n v="-1"/>
    <n v="0"/>
    <m/>
    <m/>
    <s v="North IRL B"/>
    <n v="-1"/>
    <m/>
    <m/>
    <n v="580"/>
    <x v="1"/>
    <m/>
    <x v="0"/>
    <n v="132.71029999999999"/>
    <n v="139.08045769855701"/>
    <n v="935.43190171085996"/>
    <n v="0.72127591710000005"/>
  </r>
  <r>
    <n v="550000"/>
    <n v="920000"/>
    <n v="920000"/>
    <x v="1"/>
    <x v="1"/>
    <s v="IR8-11"/>
    <s v="62-304.520 (6), F.A.C."/>
    <n v="0.36"/>
    <n v="0.48"/>
    <s v="Town of Indialantic"/>
    <n v="3.4347829974500001E-3"/>
    <n v="3847.42469128625"/>
    <n v="9.5601531205363504"/>
    <n v="1.4050111376816099"/>
    <n v="3.2837051391470001E-2"/>
    <n v="4.8259083669400004E-3"/>
    <n v="13.215068913614701"/>
    <n v="1210"/>
    <s v="Fixed Single Family Units"/>
    <n v="1210"/>
    <s v="Town of Indialantic              Brevard County"/>
    <s v="Town of Indialantic"/>
    <m/>
    <m/>
    <m/>
    <n v="0"/>
    <n v="1"/>
    <n v="3.2837051391470001E-2"/>
    <n v="4.8259083669400004E-3"/>
    <n v="13.2150689136163"/>
    <m/>
    <n v="-1"/>
    <n v="-1"/>
    <n v="-1"/>
    <n v="-1"/>
    <n v="0"/>
    <m/>
    <m/>
    <s v="North IRL B"/>
    <n v="-1"/>
    <m/>
    <m/>
    <n v="580"/>
    <x v="1"/>
    <m/>
    <x v="0"/>
    <n v="132.71029999999999"/>
    <n v="21.2533250407667"/>
    <n v="13.900073632798801"/>
    <n v="1.0717817399999999E-2"/>
  </r>
  <r>
    <n v="550000"/>
    <n v="920000"/>
    <n v="920000"/>
    <x v="1"/>
    <x v="1"/>
    <s v="IR8-11"/>
    <s v="62-304.520 (6), F.A.C."/>
    <n v="0.36"/>
    <n v="0.48"/>
    <s v="Town of Indialantic"/>
    <n v="1.7286258207989999E-2"/>
    <n v="3847.42469128625"/>
    <n v="9.5601531205363504"/>
    <n v="1.4050111376816099"/>
    <n v="0.16525927534959001"/>
    <n v="2.4287385311070001E-2"/>
    <n v="66.507576649404896"/>
    <n v="1210"/>
    <s v="Fixed Single Family Units"/>
    <n v="1210"/>
    <s v="Town of Indialantic              Brevard County"/>
    <s v="Town of Indialantic"/>
    <m/>
    <m/>
    <m/>
    <n v="0"/>
    <n v="1"/>
    <n v="0.16525927534959001"/>
    <n v="2.4287385311070001E-2"/>
    <n v="66.5075766494042"/>
    <m/>
    <n v="-1"/>
    <n v="-1"/>
    <n v="-1"/>
    <n v="-1"/>
    <n v="0"/>
    <m/>
    <m/>
    <s v="North IRL B"/>
    <n v="-1"/>
    <m/>
    <m/>
    <n v="580"/>
    <x v="1"/>
    <m/>
    <x v="0"/>
    <n v="132.71029999999999"/>
    <n v="47.482251844249497"/>
    <n v="69.9550050483044"/>
    <n v="5.3939640400000002E-2"/>
  </r>
  <r>
    <n v="550000"/>
    <n v="920000"/>
    <n v="920000"/>
    <x v="1"/>
    <x v="1"/>
    <s v="IR8-11"/>
    <s v="62-304.520 (6), F.A.C."/>
    <n v="0.36"/>
    <n v="0.48"/>
    <s v="Town of Indialantic"/>
    <n v="3.9292253030580003E-2"/>
    <n v="3847.42469128625"/>
    <n v="9.5601531205363504"/>
    <n v="1.4050111376816099"/>
    <n v="0.37563995542327"/>
    <n v="5.5206053132570002E-2"/>
    <n v="151.17398448614699"/>
    <n v="1210"/>
    <s v="Fixed Single Family Units"/>
    <n v="1210"/>
    <s v="Town of Indialantic              Brevard County"/>
    <s v="Town of Indialantic"/>
    <m/>
    <m/>
    <m/>
    <n v="0"/>
    <n v="1"/>
    <n v="0.37563995542327"/>
    <n v="5.5206053132570002E-2"/>
    <n v="151.17398448614699"/>
    <m/>
    <n v="-1"/>
    <n v="-1"/>
    <n v="-1"/>
    <n v="-1"/>
    <n v="0"/>
    <m/>
    <m/>
    <s v="North IRL B"/>
    <n v="-1"/>
    <m/>
    <m/>
    <n v="580"/>
    <x v="1"/>
    <m/>
    <x v="0"/>
    <n v="132.71029999999999"/>
    <n v="52.727160533806298"/>
    <n v="159.010106527396"/>
    <n v="0.1226066379"/>
  </r>
  <r>
    <n v="550000"/>
    <n v="920000"/>
    <n v="920000"/>
    <x v="1"/>
    <x v="1"/>
    <s v="IR8-11"/>
    <s v="62-304.520 (6), F.A.C."/>
    <n v="0.36"/>
    <n v="0.48"/>
    <s v="Town of Indialantic"/>
    <n v="6.6073375819300006E-2"/>
    <n v="3847.42469128625"/>
    <n v="9.5601531205363504"/>
    <n v="1.4050111376816099"/>
    <n v="0.63167159002327999"/>
    <n v="9.2833828930340007E-2"/>
    <n v="254.21233756382199"/>
    <n v="1210"/>
    <s v="Fixed Single Family Units"/>
    <n v="1210"/>
    <s v="Town of Indialantic              Brevard County"/>
    <s v="Town of Indialantic"/>
    <m/>
    <m/>
    <m/>
    <n v="0"/>
    <n v="1"/>
    <n v="0.63167159002327999"/>
    <n v="9.2833828930340007E-2"/>
    <n v="254.212337563821"/>
    <m/>
    <n v="-1"/>
    <n v="-1"/>
    <n v="-1"/>
    <n v="-1"/>
    <n v="0"/>
    <m/>
    <m/>
    <s v="North IRL B"/>
    <n v="-1"/>
    <m/>
    <m/>
    <n v="580"/>
    <x v="1"/>
    <m/>
    <x v="0"/>
    <n v="132.71029999999999"/>
    <n v="79.234998296861804"/>
    <n v="267.38946528399401"/>
    <n v="0.20617383419999999"/>
  </r>
  <r>
    <n v="550000"/>
    <n v="920000"/>
    <n v="920000"/>
    <x v="1"/>
    <x v="1"/>
    <s v="IR8-11"/>
    <s v="62-304.520 (6), F.A.C."/>
    <n v="0.36"/>
    <n v="0.48"/>
    <s v="Town of Indialantic"/>
    <n v="0.19804286025723"/>
    <n v="3847.42469128625"/>
    <n v="9.5601531205363504"/>
    <n v="1.4050111376816099"/>
    <n v="1.8933200684881599"/>
    <n v="0.27825242439974002"/>
    <n v="761.95499048664203"/>
    <n v="1210"/>
    <s v="Fixed Single Family Units"/>
    <n v="1210"/>
    <s v="Town of Indialantic              Brevard County"/>
    <s v="Town of Indialantic"/>
    <m/>
    <m/>
    <m/>
    <n v="0"/>
    <n v="1"/>
    <n v="1.8933200684881599"/>
    <n v="0.27825242439974002"/>
    <n v="761.95499048664203"/>
    <m/>
    <n v="-1"/>
    <n v="-1"/>
    <n v="-1"/>
    <n v="-1"/>
    <n v="0"/>
    <m/>
    <m/>
    <s v="North IRL B"/>
    <n v="-1"/>
    <m/>
    <m/>
    <n v="580"/>
    <x v="1"/>
    <m/>
    <x v="0"/>
    <n v="132.71029999999999"/>
    <n v="112.485967874971"/>
    <n v="801.45102094245999"/>
    <n v="0.61796836209999995"/>
  </r>
  <r>
    <n v="550000"/>
    <n v="920000"/>
    <n v="920000"/>
    <x v="1"/>
    <x v="1"/>
    <s v="IR8-11"/>
    <s v="62-304.520 (6), F.A.C."/>
    <n v="0.36"/>
    <n v="0.48"/>
    <s v="Town of Indialantic"/>
    <n v="5.9908902235659998E-2"/>
    <n v="3847.42469128625"/>
    <n v="9.5601531205363504"/>
    <n v="1.4050111376816099"/>
    <n v="0.57273827865616"/>
    <n v="8.4172674887380006E-2"/>
    <n v="230.49498968933599"/>
    <n v="1210"/>
    <s v="Fixed Single Family Units"/>
    <n v="1210"/>
    <s v="Town of Indialantic              Brevard County"/>
    <s v="Town of Indialantic"/>
    <m/>
    <m/>
    <m/>
    <n v="0"/>
    <n v="1"/>
    <n v="0.57273827865616"/>
    <n v="8.4172674887380006E-2"/>
    <n v="230.494989689335"/>
    <m/>
    <n v="-1"/>
    <n v="-1"/>
    <n v="-1"/>
    <n v="-1"/>
    <n v="0"/>
    <m/>
    <m/>
    <s v="North IRL B"/>
    <n v="-1"/>
    <m/>
    <m/>
    <n v="580"/>
    <x v="1"/>
    <m/>
    <x v="0"/>
    <n v="132.71029999999999"/>
    <n v="64.907433746371296"/>
    <n v="242.44272577131699"/>
    <n v="0.18693835340000001"/>
  </r>
  <r>
    <n v="550000"/>
    <n v="920000"/>
    <n v="920000"/>
    <x v="1"/>
    <x v="1"/>
    <s v="IR8-11"/>
    <s v="62-304.520 (6), F.A.C."/>
    <n v="0.36"/>
    <n v="0.48"/>
    <s v="Town of Indialantic"/>
    <n v="2.5747642798899999E-3"/>
    <n v="3847.42469128625"/>
    <n v="9.5601531205363504"/>
    <n v="1.4050111376816099"/>
    <n v="2.4615140765089999E-2"/>
    <n v="3.6175724901499999E-3"/>
    <n v="9.9062116647137302"/>
    <n v="1210"/>
    <s v="Fixed Single Family Units"/>
    <n v="1210"/>
    <s v="Town of Indialantic              Brevard County"/>
    <s v="Town of Indialantic"/>
    <m/>
    <m/>
    <m/>
    <n v="0"/>
    <n v="1"/>
    <n v="2.4615140765089999E-2"/>
    <n v="3.6175724901499999E-3"/>
    <n v="9.9062116647150003"/>
    <m/>
    <n v="-1"/>
    <n v="-1"/>
    <n v="-1"/>
    <n v="-1"/>
    <n v="0"/>
    <m/>
    <m/>
    <s v="North IRL B"/>
    <n v="-1"/>
    <m/>
    <m/>
    <n v="580"/>
    <x v="1"/>
    <m/>
    <x v="0"/>
    <n v="132.71029999999999"/>
    <n v="13.1963929958479"/>
    <n v="10.419701362264499"/>
    <n v="8.0342348999999993E-3"/>
  </r>
  <r>
    <n v="550000"/>
    <n v="920000"/>
    <n v="920000"/>
    <x v="1"/>
    <x v="1"/>
    <s v="IR8-11"/>
    <s v="62-304.520 (6), F.A.C."/>
    <n v="0.36"/>
    <n v="0.48"/>
    <s v="Town of Indialantic"/>
    <n v="0.11391339093676001"/>
    <n v="3913.2311760358898"/>
    <n v="11.885640504371599"/>
    <n v="1.5693914258915"/>
    <n v="1.35393361330828"/>
    <n v="0.17877469903036999"/>
    <n v="445.76943278169801"/>
    <n v="1400"/>
    <s v="Commercial and Services"/>
    <n v="1400"/>
    <s v="Town of Indialantic              Brevard County"/>
    <s v="Town of Indialantic"/>
    <m/>
    <m/>
    <m/>
    <n v="0"/>
    <n v="1"/>
    <n v="1.35393361330828"/>
    <n v="0.17877469903036999"/>
    <n v="455.97793159808799"/>
    <m/>
    <n v="-1"/>
    <n v="-1"/>
    <n v="-1"/>
    <n v="-1"/>
    <n v="0"/>
    <m/>
    <m/>
    <s v="North IRL B"/>
    <n v="-1"/>
    <m/>
    <m/>
    <n v="580"/>
    <x v="1"/>
    <m/>
    <x v="0"/>
    <n v="132.71029999999999"/>
    <n v="115.259518830651"/>
    <n v="460.99113770979199"/>
    <n v="0.3698117856"/>
  </r>
  <r>
    <n v="550000"/>
    <n v="920000"/>
    <n v="920000"/>
    <x v="1"/>
    <x v="1"/>
    <s v="IR8-11"/>
    <s v="62-304.520 (6), F.A.C."/>
    <n v="0.36"/>
    <n v="0.48"/>
    <s v="Town of Indialantic"/>
    <n v="4.9389690018499998E-3"/>
    <n v="3913.2311760358898"/>
    <n v="11.885640504371599"/>
    <n v="1.5693914258915"/>
    <n v="5.8702810018240001E-2"/>
    <n v="7.7511756042499998E-3"/>
    <n v="19.3273274755221"/>
    <n v="8140"/>
    <s v="Roads and Highways"/>
    <n v="8140"/>
    <s v="Town of Indialantic              Brevard County"/>
    <s v="Town of Indialantic"/>
    <m/>
    <m/>
    <m/>
    <n v="0"/>
    <n v="1"/>
    <n v="5.8702810018240001E-2"/>
    <n v="7.7511756042499998E-3"/>
    <n v="19.3272318323321"/>
    <m/>
    <n v="-1"/>
    <n v="-1"/>
    <n v="-1"/>
    <n v="-1"/>
    <n v="0"/>
    <m/>
    <m/>
    <s v="North IRL B"/>
    <n v="-1"/>
    <m/>
    <m/>
    <n v="580"/>
    <x v="1"/>
    <m/>
    <x v="0"/>
    <n v="132.71029999999999"/>
    <n v="37.634708183649899"/>
    <n v="19.987298425178999"/>
    <n v="1.5674964999999999E-2"/>
  </r>
  <r>
    <n v="550000"/>
    <n v="920000"/>
    <n v="920000"/>
    <x v="1"/>
    <x v="1"/>
    <s v="IR8-11"/>
    <s v="62-304.520 (6), F.A.C."/>
    <n v="0.36"/>
    <n v="0.48"/>
    <s v="Town of Indialantic"/>
    <n v="0.21166254895711001"/>
    <n v="3913.2311760358898"/>
    <n v="11.885640504371599"/>
    <n v="1.5693914258915"/>
    <n v="2.51574496514317"/>
    <n v="0.33218138951561998"/>
    <n v="828.28448537818701"/>
    <n v="1410"/>
    <s v="Retail Sales and Services"/>
    <n v="1410"/>
    <s v="Town of Indialantic              Brevard County"/>
    <s v="Town of Indialantic"/>
    <m/>
    <m/>
    <m/>
    <n v="0"/>
    <n v="1"/>
    <n v="2.51574496514317"/>
    <n v="0.33218138951561998"/>
    <n v="828.28448537818701"/>
    <m/>
    <n v="-1"/>
    <n v="-1"/>
    <n v="-1"/>
    <n v="-1"/>
    <n v="0"/>
    <m/>
    <m/>
    <s v="North IRL B"/>
    <n v="-1"/>
    <m/>
    <m/>
    <n v="580"/>
    <x v="1"/>
    <m/>
    <x v="0"/>
    <n v="132.71029999999999"/>
    <n v="127.70783051007599"/>
    <n v="856.56794562863502"/>
    <n v="0.67176357289999999"/>
  </r>
  <r>
    <n v="550000"/>
    <n v="920000"/>
    <n v="920000"/>
    <x v="1"/>
    <x v="1"/>
    <s v="IR8-11"/>
    <s v="62-304.520 (6), F.A.C."/>
    <n v="0.36"/>
    <n v="0.48"/>
    <s v="Town of Indialantic"/>
    <n v="0.26179220027786998"/>
    <n v="3913.2311760358898"/>
    <n v="11.885640504371599"/>
    <n v="1.5693914258915"/>
    <n v="3.11156797935132"/>
    <n v="0.41085443448136999"/>
    <n v="1024.45339977042"/>
    <n v="1410"/>
    <s v="Retail Sales and Services"/>
    <n v="1410"/>
    <s v="Town of Indialantic              Brevard County"/>
    <s v="Town of Indialantic"/>
    <m/>
    <m/>
    <m/>
    <n v="0"/>
    <n v="1"/>
    <n v="3.11156797935132"/>
    <n v="0.41085443448136999"/>
    <n v="1024.45339977042"/>
    <m/>
    <n v="-1"/>
    <n v="-1"/>
    <n v="-1"/>
    <n v="-1"/>
    <n v="0"/>
    <m/>
    <m/>
    <s v="North IRL B"/>
    <n v="-1"/>
    <m/>
    <m/>
    <n v="580"/>
    <x v="1"/>
    <m/>
    <x v="0"/>
    <n v="132.71029999999999"/>
    <n v="130.68719485986"/>
    <n v="1059.4354470287501"/>
    <n v="0.83086244909999996"/>
  </r>
  <r>
    <n v="550000"/>
    <n v="920000"/>
    <n v="920000"/>
    <x v="1"/>
    <x v="1"/>
    <s v="IR8-11"/>
    <s v="62-304.520 (6), F.A.C."/>
    <n v="0.36"/>
    <n v="0.48"/>
    <s v="Town of Indialantic"/>
    <n v="6.3374619008499996E-3"/>
    <n v="3913.2311760358898"/>
    <n v="11.885640504371599"/>
    <n v="1.5693914258915"/>
    <n v="7.5324793863719999E-2"/>
    <n v="9.9459583691100008E-3"/>
    <n v="24.7999534873694"/>
    <n v="1410"/>
    <s v="Retail Sales and Services"/>
    <n v="1410"/>
    <s v="Town of Indialantic              Brevard County"/>
    <s v="Town of Indialantic"/>
    <m/>
    <m/>
    <m/>
    <n v="0"/>
    <n v="1"/>
    <n v="7.5324793863719999E-2"/>
    <n v="9.9459583691100008E-3"/>
    <n v="24.799953487368601"/>
    <m/>
    <n v="-1"/>
    <n v="-1"/>
    <n v="-1"/>
    <n v="-1"/>
    <n v="0"/>
    <m/>
    <m/>
    <s v="North IRL B"/>
    <n v="-1"/>
    <m/>
    <m/>
    <n v="580"/>
    <x v="1"/>
    <m/>
    <x v="0"/>
    <n v="132.71029999999999"/>
    <n v="29.102519330846"/>
    <n v="25.6467983951935"/>
    <n v="2.0113506499999999E-2"/>
  </r>
  <r>
    <n v="550000"/>
    <n v="920000"/>
    <n v="920000"/>
    <x v="1"/>
    <x v="1"/>
    <s v="IR8-11"/>
    <s v="62-304.520 (6), F.A.C."/>
    <n v="0.36"/>
    <n v="0.48"/>
    <s v="Town of Indialantic"/>
    <n v="0.10885729459106"/>
    <n v="3900.4374304388698"/>
    <n v="11.318559597646599"/>
    <n v="1.70793659401523"/>
    <n v="1.2321077764675501"/>
    <n v="0.18592135695757001"/>
    <n v="424.59106639930002"/>
    <n v="1400"/>
    <s v="Commercial and Services"/>
    <n v="1400"/>
    <s v="Town of Indialantic              Brevard County"/>
    <s v="Town of Indialantic"/>
    <m/>
    <m/>
    <m/>
    <n v="0"/>
    <n v="1"/>
    <n v="1.2321077764675501"/>
    <n v="0.18592135695757001"/>
    <n v="424.59106639930002"/>
    <m/>
    <n v="-1"/>
    <n v="-1"/>
    <n v="-1"/>
    <n v="-1"/>
    <n v="0"/>
    <m/>
    <m/>
    <s v="North IRL B"/>
    <n v="-1"/>
    <m/>
    <m/>
    <n v="580"/>
    <x v="1"/>
    <m/>
    <x v="0"/>
    <n v="132.71029999999999"/>
    <n v="117.66360063921201"/>
    <n v="440.52984174094001"/>
    <n v="0.344356096"/>
  </r>
  <r>
    <n v="550000"/>
    <n v="920000"/>
    <n v="920000"/>
    <x v="1"/>
    <x v="1"/>
    <s v="IR8-11"/>
    <s v="62-304.520 (6), F.A.C."/>
    <n v="0.36"/>
    <n v="0.48"/>
    <s v="Town of Indialantic"/>
    <n v="3.2840900025790001E-2"/>
    <n v="3900.4374304388698"/>
    <n v="11.318559597646599"/>
    <n v="1.70793659401523"/>
    <n v="0.37171168418235001"/>
    <n v="5.6090174934450003E-2"/>
    <n v="128.093875709923"/>
    <n v="1200"/>
    <s v="Residential, Medium Density-Two-five dwellingunits per acre"/>
    <n v="1200"/>
    <s v="Town of Indialantic              Brevard County"/>
    <s v="Town of Indialantic"/>
    <m/>
    <m/>
    <m/>
    <n v="0"/>
    <n v="1"/>
    <n v="0.37171168418235001"/>
    <n v="5.6090174934450003E-2"/>
    <n v="128.09387570992399"/>
    <m/>
    <n v="-1"/>
    <n v="-1"/>
    <n v="-1"/>
    <n v="-1"/>
    <n v="0"/>
    <m/>
    <m/>
    <s v="North IRL B"/>
    <n v="-1"/>
    <m/>
    <m/>
    <n v="580"/>
    <x v="1"/>
    <m/>
    <x v="0"/>
    <n v="132.71029999999999"/>
    <n v="111.451240572054"/>
    <n v="132.902407186798"/>
    <n v="0.1038879771"/>
  </r>
  <r>
    <n v="550000"/>
    <n v="920000"/>
    <n v="920000"/>
    <x v="1"/>
    <x v="1"/>
    <s v="IR8-11"/>
    <s v="62-304.520 (6), F.A.C."/>
    <n v="0.36"/>
    <n v="0.48"/>
    <s v="Town of Indialantic"/>
    <n v="6.5832887139830001E-2"/>
    <n v="3900.4374304388698"/>
    <n v="11.318559597646599"/>
    <n v="1.70793659401523"/>
    <n v="0.74513345657734997"/>
    <n v="0.11243839703579001"/>
    <n v="256.77705715406597"/>
    <n v="1210"/>
    <s v="Fixed Single Family Units"/>
    <n v="1210"/>
    <s v="Town of Indialantic              Brevard County"/>
    <s v="Town of Indialantic"/>
    <m/>
    <m/>
    <m/>
    <n v="0"/>
    <n v="1"/>
    <n v="0.74513345657734997"/>
    <n v="0.11243839703579001"/>
    <n v="256.77705715406501"/>
    <m/>
    <n v="-1"/>
    <n v="-1"/>
    <n v="-1"/>
    <n v="-1"/>
    <n v="0"/>
    <m/>
    <m/>
    <s v="North IRL B"/>
    <n v="-1"/>
    <m/>
    <m/>
    <n v="580"/>
    <x v="1"/>
    <m/>
    <x v="0"/>
    <n v="132.71029999999999"/>
    <n v="71.391092557004001"/>
    <n v="266.41624212697099"/>
    <n v="0.2082538987"/>
  </r>
  <r>
    <n v="550000"/>
    <n v="920000"/>
    <n v="920000"/>
    <x v="1"/>
    <x v="1"/>
    <s v="IR8-11"/>
    <s v="62-304.520 (6), F.A.C."/>
    <n v="0.36"/>
    <n v="0.48"/>
    <s v="Town of Indialantic"/>
    <n v="1.6320739469410001E-2"/>
    <n v="3900.4374304388698"/>
    <n v="11.318559597646599"/>
    <n v="1.70793659401523"/>
    <n v="0.18472726236220999"/>
    <n v="2.7874788181190002E-2"/>
    <n v="63.658023118939496"/>
    <n v="1210"/>
    <s v="Fixed Single Family Units"/>
    <n v="1210"/>
    <s v="Town of Indialantic              Brevard County"/>
    <s v="Town of Indialantic"/>
    <m/>
    <m/>
    <m/>
    <n v="0"/>
    <n v="1"/>
    <n v="0.18472726236220999"/>
    <n v="2.7874788181190002E-2"/>
    <n v="63.6580231189402"/>
    <m/>
    <n v="-1"/>
    <n v="-1"/>
    <n v="-1"/>
    <n v="-1"/>
    <n v="0"/>
    <m/>
    <m/>
    <s v="North IRL B"/>
    <n v="-1"/>
    <m/>
    <m/>
    <n v="580"/>
    <x v="1"/>
    <m/>
    <x v="0"/>
    <n v="132.71029999999999"/>
    <n v="46.344231299580301"/>
    <n v="66.047689340112001"/>
    <n v="5.1628567E-2"/>
  </r>
  <r>
    <n v="550000"/>
    <n v="920000"/>
    <n v="920000"/>
    <x v="1"/>
    <x v="1"/>
    <s v="IR8-11"/>
    <s v="62-304.520 (6), F.A.C."/>
    <n v="0.36"/>
    <n v="0.48"/>
    <s v="Town of Indialantic"/>
    <n v="1.105370508792E-2"/>
    <n v="3900.4374304388698"/>
    <n v="11.318559597646599"/>
    <n v="1.70793659401523"/>
    <n v="0.12511201981250999"/>
    <n v="1.8879027419119999E-2"/>
    <n v="43.114285069982998"/>
    <n v="1430"/>
    <s v="Professional Services"/>
    <n v="1430"/>
    <s v="Town of Indialantic              Brevard County"/>
    <s v="Town of Indialantic"/>
    <m/>
    <m/>
    <m/>
    <n v="0"/>
    <n v="1"/>
    <n v="0.12511201981250999"/>
    <n v="1.8879027419119999E-2"/>
    <n v="43.1142850699826"/>
    <m/>
    <n v="-1"/>
    <n v="-1"/>
    <n v="-1"/>
    <n v="-1"/>
    <n v="0"/>
    <m/>
    <m/>
    <s v="North IRL B"/>
    <n v="-1"/>
    <m/>
    <m/>
    <n v="580"/>
    <x v="1"/>
    <m/>
    <x v="0"/>
    <n v="132.71029999999999"/>
    <n v="39.882631823919098"/>
    <n v="44.732757426392602"/>
    <n v="3.4966979000000002E-2"/>
  </r>
  <r>
    <n v="550000"/>
    <n v="920000"/>
    <n v="920000"/>
    <x v="1"/>
    <x v="1"/>
    <s v="IR8-11"/>
    <s v="62-304.520 (6), F.A.C."/>
    <n v="0.36"/>
    <n v="0.48"/>
    <s v="Town of Indialantic"/>
    <n v="0.21104641667339"/>
    <n v="3900.4374304388698"/>
    <n v="11.318559597646599"/>
    <n v="1.70793659401523"/>
    <n v="2.3887414449875899"/>
    <n v="0.36045389807227002"/>
    <n v="823.17334315290805"/>
    <n v="1430"/>
    <s v="Professional Services"/>
    <n v="1430"/>
    <s v="Town of Indialantic              Brevard County"/>
    <s v="Town of Indialantic"/>
    <m/>
    <m/>
    <m/>
    <n v="0"/>
    <n v="1"/>
    <n v="2.3887414449875899"/>
    <n v="0.36045389807227002"/>
    <n v="823.17334315290805"/>
    <m/>
    <n v="-1"/>
    <n v="-1"/>
    <n v="-1"/>
    <n v="-1"/>
    <n v="0"/>
    <m/>
    <m/>
    <s v="North IRL B"/>
    <n v="-1"/>
    <m/>
    <m/>
    <n v="580"/>
    <x v="1"/>
    <m/>
    <x v="0"/>
    <n v="132.71029999999999"/>
    <n v="115.45568874173"/>
    <n v="854.07454673923405"/>
    <n v="0.66761828320000005"/>
  </r>
  <r>
    <n v="550000"/>
    <n v="920000"/>
    <n v="920000"/>
    <x v="1"/>
    <x v="1"/>
    <s v="IR8-11"/>
    <s v="62-304.520 (6), F.A.C."/>
    <n v="0.36"/>
    <n v="0.48"/>
    <s v="Town of Indialantic"/>
    <n v="0.1572590567703"/>
    <n v="3900.4374304388698"/>
    <n v="11.318559597646599"/>
    <n v="1.70793659401523"/>
    <n v="1.7799460063244199"/>
    <n v="0.26858849779832"/>
    <n v="613.37911130241605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1.7799460063244199"/>
    <n v="0.26858849779832"/>
    <n v="613.37911130241605"/>
    <m/>
    <n v="-1"/>
    <n v="-1"/>
    <n v="-1"/>
    <n v="-1"/>
    <n v="0"/>
    <m/>
    <m/>
    <s v="North IRL B"/>
    <n v="-1"/>
    <m/>
    <m/>
    <n v="580"/>
    <x v="1"/>
    <m/>
    <x v="0"/>
    <n v="132.71029999999999"/>
    <n v="101.476861054186"/>
    <n v="636.40482387148199"/>
    <n v="0.49746886559999998"/>
  </r>
  <r>
    <n v="550000"/>
    <n v="920000"/>
    <n v="920000"/>
    <x v="1"/>
    <x v="1"/>
    <s v="IR8-11"/>
    <s v="62-304.520 (6), F.A.C."/>
    <n v="0.36"/>
    <n v="0.48"/>
    <s v="Town of Indialantic"/>
    <n v="1.455245388716E-2"/>
    <n v="3900.4374304388698"/>
    <n v="11.318559597646599"/>
    <n v="1.70793659401523"/>
    <n v="0.16471281661383"/>
    <n v="2.48546685266E-2"/>
    <n v="56.760935846218402"/>
    <n v="1300"/>
    <s v="Residential, High Density"/>
    <n v="1300"/>
    <s v="Town of Indialantic              Brevard County"/>
    <s v="Town of Indialantic"/>
    <m/>
    <m/>
    <m/>
    <n v="0"/>
    <n v="1"/>
    <n v="0.16471281661383"/>
    <n v="2.48546685266E-2"/>
    <n v="56.760935846217997"/>
    <m/>
    <n v="-1"/>
    <n v="-1"/>
    <n v="-1"/>
    <n v="-1"/>
    <n v="0"/>
    <m/>
    <m/>
    <s v="North IRL B"/>
    <n v="-1"/>
    <m/>
    <m/>
    <n v="580"/>
    <x v="1"/>
    <m/>
    <x v="0"/>
    <n v="132.71029999999999"/>
    <n v="43.994266314180003"/>
    <n v="58.891691474936898"/>
    <n v="4.60348223E-2"/>
  </r>
  <r>
    <n v="550000"/>
    <n v="920000"/>
    <n v="920000"/>
    <x v="1"/>
    <x v="1"/>
    <s v="IR8-11"/>
    <s v="62-304.520 (6), F.A.C."/>
    <n v="0.36"/>
    <n v="0.48"/>
    <s v="Town of Indialantic"/>
    <n v="0.36922349598588999"/>
    <n v="3863.3908204014501"/>
    <n v="9.5447872576944803"/>
    <n v="1.4004016603049101"/>
    <n v="3.52415971972761"/>
    <n v="0.51706119680222995"/>
    <n v="1426.4546650684499"/>
    <n v="1200"/>
    <s v="Residential, Medium Density-Two-five dwellingunits per acre"/>
    <n v="1200"/>
    <s v="Town of Indialantic              Brevard County"/>
    <s v="Town of Indialantic"/>
    <m/>
    <m/>
    <m/>
    <n v="0"/>
    <n v="1"/>
    <n v="3.52415971972761"/>
    <n v="0.51706119680222995"/>
    <n v="1524.9095004579999"/>
    <m/>
    <n v="-1"/>
    <n v="-1"/>
    <n v="-1"/>
    <n v="-1"/>
    <n v="0"/>
    <m/>
    <m/>
    <s v="North IRL B"/>
    <n v="-1"/>
    <m/>
    <m/>
    <n v="580"/>
    <x v="1"/>
    <m/>
    <x v="0"/>
    <n v="132.71029999999999"/>
    <n v="199.07927318687501"/>
    <n v="1494.19447603151"/>
    <n v="1.2367473645"/>
  </r>
  <r>
    <n v="550000"/>
    <n v="920000"/>
    <n v="920000"/>
    <x v="1"/>
    <x v="1"/>
    <s v="IR8-11"/>
    <s v="62-304.520 (6), F.A.C."/>
    <n v="0.36"/>
    <n v="0.48"/>
    <s v="Town of Indialantic"/>
    <n v="2.8428879775959998E-2"/>
    <n v="3863.3908204014501"/>
    <n v="9.5447872576944803"/>
    <n v="1.4004016603049101"/>
    <n v="0.27134760943612002"/>
    <n v="3.981185043886E-2"/>
    <n v="109.831873160744"/>
    <n v="1210"/>
    <s v="Fixed Single Family Units"/>
    <n v="1210"/>
    <s v="Town of Indialantic              Brevard County"/>
    <s v="Town of Indialantic"/>
    <m/>
    <m/>
    <m/>
    <n v="0"/>
    <n v="1"/>
    <n v="0.27134760943612002"/>
    <n v="3.981185043886E-2"/>
    <n v="109.831873160745"/>
    <m/>
    <n v="-1"/>
    <n v="-1"/>
    <n v="-1"/>
    <n v="-1"/>
    <n v="0"/>
    <m/>
    <m/>
    <s v="North IRL B"/>
    <n v="-1"/>
    <m/>
    <m/>
    <n v="580"/>
    <x v="1"/>
    <m/>
    <x v="0"/>
    <n v="132.71029999999999"/>
    <n v="59.704922071437501"/>
    <n v="115.047594702986"/>
    <n v="8.9076945000000005E-2"/>
  </r>
  <r>
    <n v="550000"/>
    <n v="920000"/>
    <n v="920000"/>
    <x v="1"/>
    <x v="1"/>
    <s v="IR8-11"/>
    <s v="62-304.520 (6), F.A.C."/>
    <n v="0.36"/>
    <n v="0.48"/>
    <s v="Town of Indialantic"/>
    <n v="6.1647745043090001E-2"/>
    <n v="3863.3908204014501"/>
    <n v="9.5447872576944803"/>
    <n v="1.4004016603049101"/>
    <n v="0.58841461135297002"/>
    <n v="8.6331604512409996E-2"/>
    <n v="238.16933229795799"/>
    <n v="1210"/>
    <s v="Fixed Single Family Units"/>
    <n v="1210"/>
    <s v="Town of Indialantic              Brevard County"/>
    <s v="Town of Indialantic"/>
    <m/>
    <m/>
    <m/>
    <n v="0"/>
    <n v="1"/>
    <n v="0.58841461135297002"/>
    <n v="8.6331604512409996E-2"/>
    <n v="238.169332297957"/>
    <m/>
    <n v="-1"/>
    <n v="-1"/>
    <n v="-1"/>
    <n v="-1"/>
    <n v="0"/>
    <m/>
    <m/>
    <s v="North IRL B"/>
    <n v="-1"/>
    <m/>
    <m/>
    <n v="580"/>
    <x v="1"/>
    <m/>
    <x v="0"/>
    <n v="132.71029999999999"/>
    <n v="78.707613225841101"/>
    <n v="249.47957295414199"/>
    <n v="0.19316247550000001"/>
  </r>
  <r>
    <n v="550000"/>
    <n v="920000"/>
    <n v="920000"/>
    <x v="1"/>
    <x v="1"/>
    <s v="IR8-11"/>
    <s v="62-304.520 (6), F.A.C."/>
    <n v="0.36"/>
    <n v="0.48"/>
    <s v="Town of Indialantic"/>
    <n v="0.24168178547474001"/>
    <n v="3847.42469214621"/>
    <n v="9.5601531226732099"/>
    <n v="1.40501113799566"/>
    <n v="2.3105148760996599"/>
    <n v="0.33956560044270001"/>
    <n v="929.85246907753401"/>
    <n v="1200"/>
    <s v="Residential, Medium Density-Two-five dwellingunits per acre"/>
    <n v="1200"/>
    <s v="Town of Indialantic              Brevard County"/>
    <s v="Town of Indialantic"/>
    <m/>
    <m/>
    <m/>
    <n v="0"/>
    <n v="1"/>
    <n v="2.3105148760996599"/>
    <n v="0.33956560044270001"/>
    <n v="929.85246907753401"/>
    <m/>
    <n v="-1"/>
    <n v="-1"/>
    <n v="-1"/>
    <n v="-1"/>
    <n v="0"/>
    <m/>
    <m/>
    <s v="North IRL B"/>
    <n v="-1"/>
    <m/>
    <m/>
    <n v="580"/>
    <x v="1"/>
    <m/>
    <x v="0"/>
    <n v="132.71029999999999"/>
    <n v="145.86829328305799"/>
    <n v="978.05148572558801"/>
    <n v="0.75413825550000002"/>
  </r>
  <r>
    <n v="550000"/>
    <n v="920000"/>
    <n v="920000"/>
    <x v="1"/>
    <x v="1"/>
    <s v="IR8-11"/>
    <s v="62-304.520 (6), F.A.C."/>
    <n v="0.36"/>
    <n v="0.48"/>
    <s v="Town of Indialantic"/>
    <n v="8.9078728517610006E-2"/>
    <n v="3847.42469214621"/>
    <n v="9.5601531226732099"/>
    <n v="1.40501113799566"/>
    <n v="0.85160628460146004"/>
    <n v="0.12515660572574"/>
    <n v="342.723699643673"/>
    <n v="1210"/>
    <s v="Fixed Single Family Units"/>
    <n v="1210"/>
    <s v="Town of Indialantic              Brevard County"/>
    <s v="Town of Indialantic"/>
    <m/>
    <m/>
    <m/>
    <n v="0"/>
    <n v="1"/>
    <n v="0.85160628460146004"/>
    <n v="0.12515660572574"/>
    <n v="342.72369964367402"/>
    <m/>
    <n v="-1"/>
    <n v="-1"/>
    <n v="-1"/>
    <n v="-1"/>
    <n v="0"/>
    <m/>
    <m/>
    <s v="North IRL B"/>
    <n v="-1"/>
    <m/>
    <m/>
    <n v="580"/>
    <x v="1"/>
    <m/>
    <x v="0"/>
    <n v="132.71029999999999"/>
    <n v="86.416870148333899"/>
    <n v="360.48882460074901"/>
    <n v="0.27795920489999998"/>
  </r>
  <r>
    <n v="550000"/>
    <n v="920000"/>
    <n v="920000"/>
    <x v="1"/>
    <x v="1"/>
    <s v="IR8-11"/>
    <s v="62-304.520 (6), F.A.C."/>
    <n v="0.36"/>
    <n v="0.48"/>
    <s v="Town of Indialantic"/>
    <n v="1.5741481115249999E-2"/>
    <n v="3847.42469214621"/>
    <n v="9.5601531226732099"/>
    <n v="1.40501113799566"/>
    <n v="0.15049096983950999"/>
    <n v="2.2116956295480002E-2"/>
    <n v="60.5641631337893"/>
    <n v="1210"/>
    <s v="Fixed Single Family Units"/>
    <n v="1210"/>
    <s v="Town of Indialantic              Brevard County"/>
    <s v="Town of Indialantic"/>
    <m/>
    <m/>
    <m/>
    <n v="0"/>
    <n v="1"/>
    <n v="0.15049096983950999"/>
    <n v="2.2116956295480002E-2"/>
    <n v="60.564163133787702"/>
    <m/>
    <n v="-1"/>
    <n v="-1"/>
    <n v="-1"/>
    <n v="-1"/>
    <n v="0"/>
    <m/>
    <m/>
    <s v="North IRL B"/>
    <n v="-1"/>
    <m/>
    <m/>
    <n v="580"/>
    <x v="1"/>
    <m/>
    <x v="0"/>
    <n v="132.71029999999999"/>
    <n v="47.794570587496402"/>
    <n v="63.703513949360598"/>
    <n v="4.91193537E-2"/>
  </r>
  <r>
    <n v="550000"/>
    <n v="920000"/>
    <n v="920000"/>
    <x v="1"/>
    <x v="1"/>
    <s v="IR8-11"/>
    <s v="62-304.520 (6), F.A.C."/>
    <n v="0.36"/>
    <n v="0.48"/>
    <s v="Town of Indialantic"/>
    <n v="6.0256524755770001E-2"/>
    <n v="3847.42469214621"/>
    <n v="9.5601531226732099"/>
    <n v="1.40501113799566"/>
    <n v="0.57606160330531997"/>
    <n v="8.4661088418759994E-2"/>
    <n v="231.832441208273"/>
    <n v="1210"/>
    <s v="Fixed Single Family Units"/>
    <n v="1210"/>
    <s v="Town of Indialantic              Brevard County"/>
    <s v="Town of Indialantic"/>
    <m/>
    <m/>
    <m/>
    <n v="0"/>
    <n v="1"/>
    <n v="0.57606160330531997"/>
    <n v="8.4661088418759994E-2"/>
    <n v="231.832441208272"/>
    <m/>
    <n v="-1"/>
    <n v="-1"/>
    <n v="-1"/>
    <n v="-1"/>
    <n v="0"/>
    <m/>
    <m/>
    <s v="North IRL B"/>
    <n v="-1"/>
    <m/>
    <m/>
    <n v="580"/>
    <x v="1"/>
    <m/>
    <x v="0"/>
    <n v="132.71029999999999"/>
    <n v="63.882612496313598"/>
    <n v="243.849504199395"/>
    <n v="0.18802306669999999"/>
  </r>
  <r>
    <n v="550000"/>
    <n v="920000"/>
    <n v="920000"/>
    <x v="1"/>
    <x v="1"/>
    <s v="IR8-11"/>
    <s v="62-304.520 (6), F.A.C."/>
    <n v="0.36"/>
    <n v="0.48"/>
    <s v="Town of Indialantic"/>
    <n v="3.0620765186159998E-2"/>
    <n v="3847.42469214621"/>
    <n v="9.5601531226732099"/>
    <n v="1.40501113799566"/>
    <n v="0.29273920391319003"/>
    <n v="4.3022516140510003E-2"/>
    <n v="117.811088069677"/>
    <n v="1210"/>
    <s v="Fixed Single Family Units"/>
    <n v="1210"/>
    <s v="Town of Indialantic              Brevard County"/>
    <s v="Town of Indialantic"/>
    <m/>
    <m/>
    <m/>
    <n v="0"/>
    <n v="1"/>
    <n v="0.29273920391319003"/>
    <n v="4.3022516140510003E-2"/>
    <n v="117.811088069676"/>
    <m/>
    <n v="-1"/>
    <n v="-1"/>
    <n v="-1"/>
    <n v="-1"/>
    <n v="0"/>
    <m/>
    <m/>
    <s v="North IRL B"/>
    <n v="-1"/>
    <m/>
    <m/>
    <n v="580"/>
    <x v="1"/>
    <m/>
    <x v="0"/>
    <n v="132.71029999999999"/>
    <n v="50.892928249304397"/>
    <n v="123.917840252448"/>
    <n v="9.5548327700000005E-2"/>
  </r>
  <r>
    <n v="550000"/>
    <n v="920000"/>
    <n v="920000"/>
    <x v="1"/>
    <x v="1"/>
    <s v="IR8-11"/>
    <s v="62-304.520 (6), F.A.C."/>
    <n v="0.36"/>
    <n v="0.48"/>
    <s v="Town of Indialantic"/>
    <n v="0.16878042379621999"/>
    <n v="3847.42469214621"/>
    <n v="9.5601531226732099"/>
    <n v="1.40501113799566"/>
    <n v="1.6135666956015799"/>
    <n v="0.23713837530932"/>
    <n v="649.36997006449496"/>
    <n v="1210"/>
    <s v="Fixed Single Family Units"/>
    <n v="1210"/>
    <s v="Town of Indialantic              Brevard County"/>
    <s v="Town of Indialantic"/>
    <m/>
    <m/>
    <m/>
    <n v="0"/>
    <n v="1"/>
    <n v="1.6135666956015799"/>
    <n v="0.23713837530932"/>
    <n v="649.36997006449496"/>
    <m/>
    <n v="-1"/>
    <n v="-1"/>
    <n v="-1"/>
    <n v="-1"/>
    <n v="0"/>
    <m/>
    <m/>
    <s v="North IRL B"/>
    <n v="-1"/>
    <m/>
    <m/>
    <n v="580"/>
    <x v="1"/>
    <m/>
    <x v="0"/>
    <n v="132.71029999999999"/>
    <n v="105.292416359798"/>
    <n v="683.03014201514202"/>
    <n v="0.52665853210000002"/>
  </r>
  <r>
    <n v="550000"/>
    <n v="920000"/>
    <n v="920000"/>
    <x v="1"/>
    <x v="1"/>
    <s v="IR8-11"/>
    <s v="62-304.520 (6), F.A.C."/>
    <n v="0.36"/>
    <n v="0.48"/>
    <s v="Town of Indialantic"/>
    <n v="1.1603744707049999E-2"/>
    <n v="3847.42469214621"/>
    <n v="9.5601531226732099"/>
    <n v="1.40501113799566"/>
    <n v="0.11093357619589"/>
    <n v="1.630339055587E-2"/>
    <n v="44.644533907299703"/>
    <n v="1210"/>
    <s v="Fixed Single Family Units"/>
    <n v="1210"/>
    <s v="Town of Indialantic              Brevard County"/>
    <s v="Town of Indialantic"/>
    <m/>
    <m/>
    <m/>
    <n v="0"/>
    <n v="1"/>
    <n v="0.11093357619589"/>
    <n v="1.630339055587E-2"/>
    <n v="44.644533907301302"/>
    <m/>
    <n v="-1"/>
    <n v="-1"/>
    <n v="-1"/>
    <n v="-1"/>
    <n v="0"/>
    <m/>
    <m/>
    <s v="North IRL B"/>
    <n v="-1"/>
    <m/>
    <m/>
    <n v="580"/>
    <x v="1"/>
    <m/>
    <x v="0"/>
    <n v="132.71029999999999"/>
    <n v="33.785703788483197"/>
    <n v="46.958688791653401"/>
    <n v="3.6208056699999998E-2"/>
  </r>
  <r>
    <n v="550000"/>
    <n v="920000"/>
    <n v="920000"/>
    <x v="1"/>
    <x v="1"/>
    <s v="IR8-11"/>
    <s v="62-304.520 (6), F.A.C."/>
    <n v="0.36"/>
    <n v="0.48"/>
    <s v="Town of Indialantic"/>
    <n v="0.22083966592109"/>
    <n v="3853.4581377245399"/>
    <n v="9.5741736726301703"/>
    <n v="1.4070385597522499"/>
    <n v="2.1143573153342001"/>
    <n v="0.31072992547377998"/>
    <n v="850.99640777601701"/>
    <n v="1200"/>
    <s v="Residential, Medium Density-Two-five dwellingunits per acre"/>
    <n v="1200"/>
    <s v="Town of Indialantic              Brevard County"/>
    <s v="Town of Indialantic"/>
    <m/>
    <m/>
    <m/>
    <n v="0"/>
    <n v="1"/>
    <n v="2.1143573153342001"/>
    <n v="0.31072992547377998"/>
    <n v="850.99640777601701"/>
    <m/>
    <n v="-1"/>
    <n v="-1"/>
    <n v="-1"/>
    <n v="-1"/>
    <n v="0"/>
    <m/>
    <m/>
    <s v="North IRL B"/>
    <n v="-1"/>
    <m/>
    <m/>
    <n v="580"/>
    <x v="1"/>
    <m/>
    <x v="0"/>
    <n v="132.71029999999999"/>
    <n v="142.309549948946"/>
    <n v="893.70642035345702"/>
    <n v="0.69018362349999995"/>
  </r>
  <r>
    <n v="550000"/>
    <n v="920000"/>
    <n v="920000"/>
    <x v="1"/>
    <x v="1"/>
    <s v="IR8-11"/>
    <s v="62-304.520 (6), F.A.C."/>
    <n v="0.36"/>
    <n v="0.48"/>
    <s v="Town of Indialantic"/>
    <n v="4.9901937303710002E-2"/>
    <n v="3853.4581377245399"/>
    <n v="9.5741736726301703"/>
    <n v="1.4070385597522499"/>
    <n v="0.47776981434646998"/>
    <n v="7.0213949992659994E-2"/>
    <n v="192.29502639122001"/>
    <n v="1210"/>
    <s v="Fixed Single Family Units"/>
    <n v="1210"/>
    <s v="Town of Indialantic              Brevard County"/>
    <s v="Town of Indialantic"/>
    <m/>
    <m/>
    <m/>
    <n v="0"/>
    <n v="1"/>
    <n v="0.47776981434646998"/>
    <n v="7.0213949992659994E-2"/>
    <n v="192.29502639121901"/>
    <m/>
    <n v="-1"/>
    <n v="-1"/>
    <n v="-1"/>
    <n v="-1"/>
    <n v="0"/>
    <m/>
    <m/>
    <s v="North IRL B"/>
    <n v="-1"/>
    <m/>
    <m/>
    <n v="580"/>
    <x v="1"/>
    <m/>
    <x v="0"/>
    <n v="132.71029999999999"/>
    <n v="74.833235730016199"/>
    <n v="201.94597546774"/>
    <n v="0.1559570368"/>
  </r>
  <r>
    <n v="550000"/>
    <n v="920000"/>
    <n v="920000"/>
    <x v="1"/>
    <x v="1"/>
    <s v="IR8-11"/>
    <s v="62-304.520 (6), F.A.C."/>
    <n v="0.36"/>
    <n v="0.48"/>
    <s v="Town of Indialantic"/>
    <n v="0.12379948183354"/>
    <n v="3853.4581377245399"/>
    <n v="9.5741736726301703"/>
    <n v="1.4070385597522499"/>
    <n v="1.1852777396559799"/>
    <n v="0.17419064461714001"/>
    <n v="477.05612071755598"/>
    <n v="1210"/>
    <s v="Fixed Single Family Units"/>
    <n v="1210"/>
    <s v="Town of Indialantic              Brevard County"/>
    <s v="Town of Indialantic"/>
    <m/>
    <m/>
    <m/>
    <n v="0"/>
    <n v="1"/>
    <n v="1.1852777396559799"/>
    <n v="0.17419064461714001"/>
    <n v="477.05612071755598"/>
    <m/>
    <n v="-1"/>
    <n v="-1"/>
    <n v="-1"/>
    <n v="-1"/>
    <n v="0"/>
    <m/>
    <m/>
    <s v="North IRL B"/>
    <n v="-1"/>
    <m/>
    <m/>
    <n v="580"/>
    <x v="1"/>
    <m/>
    <x v="0"/>
    <n v="132.71029999999999"/>
    <n v="92.434814216460893"/>
    <n v="500.99872814787102"/>
    <n v="0.38690682949999999"/>
  </r>
  <r>
    <n v="550000"/>
    <n v="920000"/>
    <n v="920000"/>
    <x v="1"/>
    <x v="1"/>
    <s v="IR8-11"/>
    <s v="62-304.520 (6), F.A.C."/>
    <n v="0.36"/>
    <n v="0.48"/>
    <s v="Town of Indialantic"/>
    <n v="0.13821391987350001"/>
    <n v="3853.4581377245399"/>
    <n v="9.5741736726301703"/>
    <n v="1.4070385597522499"/>
    <n v="1.3232840728439601"/>
    <n v="0.19447231475653001"/>
    <n v="532.60155428338101"/>
    <n v="1210"/>
    <s v="Fixed Single Family Units"/>
    <n v="1210"/>
    <s v="Town of Indialantic              Brevard County"/>
    <s v="Town of Indialantic"/>
    <m/>
    <m/>
    <m/>
    <n v="0"/>
    <n v="1"/>
    <n v="1.3232840728439601"/>
    <n v="0.19447231475653001"/>
    <n v="532.60155428338101"/>
    <m/>
    <n v="-1"/>
    <n v="-1"/>
    <n v="-1"/>
    <n v="-1"/>
    <n v="0"/>
    <m/>
    <m/>
    <s v="North IRL B"/>
    <n v="-1"/>
    <m/>
    <m/>
    <n v="580"/>
    <x v="1"/>
    <m/>
    <x v="0"/>
    <n v="132.71029999999999"/>
    <n v="98.9640315247145"/>
    <n v="559.33188930518895"/>
    <n v="0.4319558429"/>
  </r>
  <r>
    <n v="550000"/>
    <n v="920000"/>
    <n v="920000"/>
    <x v="1"/>
    <x v="1"/>
    <s v="IR8-11"/>
    <s v="62-304.520 (6), F.A.C."/>
    <n v="0.36"/>
    <n v="0.48"/>
    <s v="Town of Indialantic"/>
    <n v="8.1075972545600006E-2"/>
    <n v="3853.4581377245399"/>
    <n v="9.5741736726301703"/>
    <n v="1.4070385597522499"/>
    <n v="0.77623544182897997"/>
    <n v="0.11407701964107"/>
    <n v="312.422866179778"/>
    <n v="1210"/>
    <s v="Fixed Single Family Units"/>
    <n v="1210"/>
    <s v="Town of Indialantic              Brevard County"/>
    <s v="Town of Indialantic"/>
    <m/>
    <m/>
    <m/>
    <n v="0"/>
    <n v="1"/>
    <n v="0.77623544182897997"/>
    <n v="0.11407701964107"/>
    <n v="312.42286617977902"/>
    <m/>
    <n v="-1"/>
    <n v="-1"/>
    <n v="-1"/>
    <n v="-1"/>
    <n v="0"/>
    <m/>
    <m/>
    <s v="North IRL B"/>
    <n v="-1"/>
    <m/>
    <m/>
    <n v="580"/>
    <x v="1"/>
    <m/>
    <x v="0"/>
    <n v="132.71029999999999"/>
    <n v="74.256712460453301"/>
    <n v="328.10282019849302"/>
    <n v="0.25338431970000003"/>
  </r>
  <r>
    <n v="550000"/>
    <n v="920000"/>
    <n v="920000"/>
    <x v="1"/>
    <x v="1"/>
    <s v="IR8-11"/>
    <s v="62-304.520 (6), F.A.C."/>
    <n v="0.36"/>
    <n v="0.48"/>
    <s v="Town of Indialantic"/>
    <n v="3.9324763515400001E-3"/>
    <n v="3853.4581377245399"/>
    <n v="9.5741736726301703"/>
    <n v="1.4070385597522499"/>
    <n v="3.7650211553169999E-2"/>
    <n v="5.5331458619300002E-3"/>
    <n v="15.1536329982588"/>
    <n v="1210"/>
    <s v="Fixed Single Family Units"/>
    <n v="1210"/>
    <s v="Town of Indialantic              Brevard County"/>
    <s v="Town of Indialantic"/>
    <m/>
    <m/>
    <m/>
    <n v="0"/>
    <n v="1"/>
    <n v="3.7650211553169999E-2"/>
    <n v="5.5331458619300002E-3"/>
    <n v="15.1536329982584"/>
    <m/>
    <n v="-1"/>
    <n v="-1"/>
    <n v="-1"/>
    <n v="-1"/>
    <n v="0"/>
    <m/>
    <m/>
    <s v="North IRL B"/>
    <n v="-1"/>
    <m/>
    <m/>
    <n v="580"/>
    <x v="1"/>
    <m/>
    <x v="0"/>
    <n v="132.71029999999999"/>
    <n v="23.894707197087001"/>
    <n v="15.914167179173401"/>
    <n v="1.2290051099999999E-2"/>
  </r>
  <r>
    <n v="550000"/>
    <n v="920000"/>
    <n v="930000"/>
    <x v="1"/>
    <x v="1"/>
    <s v="IR8-11"/>
    <s v="62-304.520 (6), F.A.C."/>
    <n v="0.36"/>
    <n v="0.48"/>
    <s v="Town of Indialantic"/>
    <n v="0.15930488083017"/>
    <n v="3761.6554788714502"/>
    <n v="9.65095953632121"/>
    <n v="1.5939456879895599"/>
    <n v="1.53744495883046"/>
    <n v="0.25392332787493999"/>
    <n v="599.25007778578004"/>
    <n v="1200"/>
    <s v="Residential, Medium Density-Two-five dwellingunits per acre"/>
    <n v="1200"/>
    <s v="Town of Indialantic              Brevard County"/>
    <s v="Town of Indialantic"/>
    <m/>
    <m/>
    <m/>
    <n v="0"/>
    <n v="1"/>
    <n v="1.53744495883046"/>
    <n v="0.25392332787493999"/>
    <n v="599.25007778578004"/>
    <m/>
    <n v="-1"/>
    <n v="-1"/>
    <n v="-1"/>
    <n v="-1"/>
    <n v="0"/>
    <m/>
    <m/>
    <s v="North IRL B"/>
    <n v="-1"/>
    <m/>
    <m/>
    <n v="580"/>
    <x v="1"/>
    <m/>
    <x v="0"/>
    <n v="132.71029999999999"/>
    <n v="104.804404245882"/>
    <n v="644.683980107249"/>
    <n v="0.4860097954"/>
  </r>
  <r>
    <n v="550000"/>
    <n v="920000"/>
    <n v="930000"/>
    <x v="1"/>
    <x v="1"/>
    <s v="IR8-11"/>
    <s v="62-304.520 (6), F.A.C."/>
    <n v="0.36"/>
    <n v="0.48"/>
    <s v="Town of Indialantic"/>
    <n v="1.055958791653E-2"/>
    <n v="3761.6554788714502"/>
    <n v="9.65095953632121"/>
    <n v="1.5939456879895599"/>
    <n v="0.10191015570273999"/>
    <n v="1.6831409626509999E-2"/>
    <n v="39.721531740873701"/>
    <n v="1200"/>
    <s v="Residential, Medium Density-Two-five dwellingunits per acre"/>
    <n v="1200"/>
    <s v="Town of Indialantic              Brevard County"/>
    <s v="Town of Indialantic"/>
    <m/>
    <m/>
    <m/>
    <n v="0"/>
    <n v="1"/>
    <n v="0.10191015570273999"/>
    <n v="1.6831409626509999E-2"/>
    <n v="39.721531740874099"/>
    <m/>
    <n v="-1"/>
    <n v="-1"/>
    <n v="-1"/>
    <n v="-1"/>
    <n v="0"/>
    <m/>
    <m/>
    <s v="North IRL B"/>
    <n v="-1"/>
    <m/>
    <m/>
    <n v="580"/>
    <x v="1"/>
    <m/>
    <x v="0"/>
    <n v="132.71029999999999"/>
    <n v="54.503579598056902"/>
    <n v="42.733136177943699"/>
    <n v="3.2215354199999997E-2"/>
  </r>
  <r>
    <n v="550000"/>
    <n v="920000"/>
    <n v="930000"/>
    <x v="1"/>
    <x v="1"/>
    <s v="IR8-11"/>
    <s v="62-304.520 (6), F.A.C."/>
    <n v="0.36"/>
    <n v="0.48"/>
    <s v="Natural Lands"/>
    <n v="9.3115997232910003E-2"/>
    <n v="3761.6554788714502"/>
    <n v="9.65095953632121"/>
    <n v="1.5939456879895599"/>
    <n v="0.89865872147901005"/>
    <n v="0.14842184227224001"/>
    <n v="350.27030116175501"/>
    <n v="3100"/>
    <s v="Herbaceous Dry Prairie"/>
    <n v="3100"/>
    <s v="Town of Indialantic              Brevard County"/>
    <s v="Town of Indialantic"/>
    <m/>
    <m/>
    <s v="Natural Lands"/>
    <n v="0"/>
    <n v="1"/>
    <n v="0.89865872147901005"/>
    <n v="0.14842184227224001"/>
    <n v="350.27030116175501"/>
    <m/>
    <n v="-1"/>
    <n v="-1"/>
    <n v="-1"/>
    <n v="-1"/>
    <n v="0"/>
    <m/>
    <m/>
    <s v="North IRL B"/>
    <n v="-1"/>
    <m/>
    <m/>
    <n v="580"/>
    <x v="1"/>
    <m/>
    <x v="0"/>
    <n v="132.71029999999999"/>
    <n v="79.328754834323306"/>
    <n v="376.827071430182"/>
    <n v="0.28407972520000002"/>
  </r>
  <r>
    <n v="550000"/>
    <n v="920000"/>
    <n v="930000"/>
    <x v="1"/>
    <x v="1"/>
    <s v="IR8-11"/>
    <s v="62-304.520 (6), F.A.C."/>
    <n v="0.36"/>
    <n v="0.48"/>
    <s v="Town of Indialantic"/>
    <n v="7.5836584832350007E-2"/>
    <n v="3761.6554788714502"/>
    <n v="9.65095953632121"/>
    <n v="1.5939456879895599"/>
    <n v="0.73189581158981998"/>
    <n v="0.12087939738538001"/>
    <n v="285.27110483351601"/>
    <n v="1210"/>
    <s v="Fixed Single Family Units"/>
    <n v="1210"/>
    <s v="Town of Indialantic              Brevard County"/>
    <s v="Town of Indialantic"/>
    <m/>
    <m/>
    <m/>
    <n v="0"/>
    <n v="1"/>
    <n v="0.73189581158981998"/>
    <n v="0.12087939738538001"/>
    <n v="285.27110483351498"/>
    <m/>
    <n v="-1"/>
    <n v="-1"/>
    <n v="-1"/>
    <n v="-1"/>
    <n v="0"/>
    <m/>
    <m/>
    <s v="North IRL B"/>
    <n v="-1"/>
    <m/>
    <m/>
    <n v="580"/>
    <x v="1"/>
    <m/>
    <x v="0"/>
    <n v="132.71029999999999"/>
    <n v="79.474396425207104"/>
    <n v="306.89977038168399"/>
    <n v="0.2313634265"/>
  </r>
  <r>
    <n v="550000"/>
    <n v="920000"/>
    <n v="930000"/>
    <x v="1"/>
    <x v="1"/>
    <s v="IR8-11"/>
    <s v="62-304.520 (6), F.A.C."/>
    <n v="0.36"/>
    <n v="0.48"/>
    <s v="Town of Indialantic"/>
    <n v="1.9601178990510001E-2"/>
    <n v="3761.6554788714502"/>
    <n v="9.65095953632121"/>
    <n v="1.5939456879895599"/>
    <n v="0.18917018530164001"/>
    <n v="3.1243214731440001E-2"/>
    <n v="73.732882342007002"/>
    <n v="1210"/>
    <s v="Fixed Single Family Units"/>
    <n v="1210"/>
    <s v="Town of Indialantic              Brevard County"/>
    <s v="Town of Indialantic"/>
    <m/>
    <m/>
    <m/>
    <n v="0"/>
    <n v="1"/>
    <n v="0.18917018530164001"/>
    <n v="3.1243214731440001E-2"/>
    <n v="73.732882342007002"/>
    <m/>
    <n v="-1"/>
    <n v="-1"/>
    <n v="-1"/>
    <n v="-1"/>
    <n v="0"/>
    <m/>
    <m/>
    <s v="North IRL B"/>
    <n v="-1"/>
    <m/>
    <m/>
    <n v="580"/>
    <x v="1"/>
    <m/>
    <x v="0"/>
    <n v="132.71029999999999"/>
    <n v="52.578170348960597"/>
    <n v="79.323157084373506"/>
    <n v="5.9799580200000001E-2"/>
  </r>
  <r>
    <n v="550000"/>
    <n v="920000"/>
    <n v="930000"/>
    <x v="1"/>
    <x v="1"/>
    <s v="IR8-11"/>
    <s v="62-304.520 (6), F.A.C."/>
    <n v="0.36"/>
    <n v="0.48"/>
    <s v="Town of Indialantic"/>
    <n v="0.22757269942402"/>
    <n v="3761.6554788714502"/>
    <n v="9.65095953632121"/>
    <n v="1.5939456879895599"/>
    <n v="2.1962949137126602"/>
    <n v="0.36273852295107001"/>
    <n v="856.05009162995395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2.1962949137126602"/>
    <n v="0.36273852295107001"/>
    <n v="856.05009162995395"/>
    <m/>
    <n v="-1"/>
    <n v="-1"/>
    <n v="-1"/>
    <n v="-1"/>
    <n v="0"/>
    <m/>
    <m/>
    <s v="North IRL B"/>
    <n v="-1"/>
    <m/>
    <m/>
    <n v="580"/>
    <x v="1"/>
    <m/>
    <x v="0"/>
    <n v="132.71029999999999"/>
    <n v="119.786855802543"/>
    <n v="920.95404022702303"/>
    <n v="0.69428231279999997"/>
  </r>
  <r>
    <n v="550000"/>
    <n v="920000"/>
    <n v="930000"/>
    <x v="1"/>
    <x v="1"/>
    <s v="IR8-11"/>
    <s v="62-304.520 (6), F.A.C."/>
    <n v="0.36"/>
    <n v="0.48"/>
    <s v="Town of Indialantic"/>
    <n v="3.1772524487419997E-2"/>
    <n v="3761.6554788714502"/>
    <n v="9.65095953632121"/>
    <n v="1.5939456879895599"/>
    <n v="0.30663534819492999"/>
    <n v="5.0643678403269998E-2"/>
    <n v="119.517290815707"/>
    <n v="1210"/>
    <s v="Fixed Single Family Units"/>
    <n v="1210"/>
    <s v="Town of Indialantic              Brevard County"/>
    <s v="Town of Indialantic"/>
    <m/>
    <m/>
    <m/>
    <n v="0"/>
    <n v="1"/>
    <n v="0.30663534819492999"/>
    <n v="5.0643678403269998E-2"/>
    <n v="119.51729081570799"/>
    <m/>
    <n v="-1"/>
    <n v="-1"/>
    <n v="-1"/>
    <n v="-1"/>
    <n v="0"/>
    <m/>
    <m/>
    <s v="North IRL B"/>
    <n v="-1"/>
    <m/>
    <m/>
    <n v="580"/>
    <x v="1"/>
    <m/>
    <x v="0"/>
    <n v="132.71029999999999"/>
    <n v="46.905103506198898"/>
    <n v="128.57884477780701"/>
    <n v="9.6932109299999999E-2"/>
  </r>
  <r>
    <n v="550000"/>
    <n v="920000"/>
    <n v="930000"/>
    <x v="1"/>
    <x v="1"/>
    <s v="IR8-11"/>
    <s v="62-304.520 (6), F.A.C."/>
    <n v="0.36"/>
    <n v="0.48"/>
    <s v="Town of Indialantic"/>
    <n v="0.24488371003355"/>
    <n v="3866.2554344503301"/>
    <n v="10.362242291785901"/>
    <n v="1.7800133251905701"/>
    <n v="2.5375443366791801"/>
    <n v="0.43589626698183997"/>
    <n v="946.78297472560598"/>
    <n v="1200"/>
    <s v="Residential, Medium Density-Two-five dwellingunits per acre"/>
    <n v="1200"/>
    <s v="Town of Indialantic              Brevard County"/>
    <s v="Town of Indialantic"/>
    <m/>
    <m/>
    <m/>
    <n v="0"/>
    <n v="1"/>
    <n v="2.5375443366791801"/>
    <n v="0.43589626698183997"/>
    <n v="946.78297472560598"/>
    <m/>
    <n v="-1"/>
    <n v="-1"/>
    <n v="-1"/>
    <n v="-1"/>
    <n v="0"/>
    <m/>
    <m/>
    <s v="North IRL B"/>
    <n v="-1"/>
    <m/>
    <m/>
    <n v="580"/>
    <x v="1"/>
    <m/>
    <x v="0"/>
    <n v="132.71029999999999"/>
    <n v="145.59904260651999"/>
    <n v="991.00921469044602"/>
    <n v="0.76786940370000001"/>
  </r>
  <r>
    <n v="550000"/>
    <n v="920000"/>
    <n v="930000"/>
    <x v="1"/>
    <x v="1"/>
    <s v="IR8-11"/>
    <s v="62-304.520 (6), F.A.C."/>
    <n v="0.36"/>
    <n v="0.48"/>
    <s v="Town of Indialantic"/>
    <n v="7.9781371164899997E-3"/>
    <n v="3866.2554344503301"/>
    <n v="10.362242291785901"/>
    <n v="1.7800133251905701"/>
    <n v="8.2671389838240003E-2"/>
    <n v="1.420119037756E-2"/>
    <n v="30.845515983450198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8.2671389838240003E-2"/>
    <n v="1.420119037756E-2"/>
    <n v="30.845515983452"/>
    <m/>
    <n v="-1"/>
    <n v="-1"/>
    <n v="-1"/>
    <n v="-1"/>
    <n v="0"/>
    <m/>
    <m/>
    <s v="North IRL B"/>
    <n v="-1"/>
    <m/>
    <m/>
    <n v="580"/>
    <x v="1"/>
    <m/>
    <x v="0"/>
    <n v="132.71029999999999"/>
    <n v="32.381069777414901"/>
    <n v="32.286375428689503"/>
    <n v="2.5016639100000002E-2"/>
  </r>
  <r>
    <n v="550000"/>
    <n v="920000"/>
    <n v="930000"/>
    <x v="1"/>
    <x v="1"/>
    <s v="IR8-11"/>
    <s v="62-304.520 (6), F.A.C."/>
    <n v="0.36"/>
    <n v="0.48"/>
    <s v="Town of Indialantic"/>
    <n v="7.2954349308830005E-2"/>
    <n v="3866.2554344503301"/>
    <n v="10.362242291785901"/>
    <n v="1.7800133251905701"/>
    <n v="0.75597064377768997"/>
    <n v="0.12985971390032"/>
    <n v="282.06014948205501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75597064377768997"/>
    <n v="0.12985971390032"/>
    <n v="282.06014948205501"/>
    <m/>
    <n v="-1"/>
    <n v="-1"/>
    <n v="-1"/>
    <n v="-1"/>
    <n v="0"/>
    <m/>
    <m/>
    <s v="North IRL B"/>
    <n v="-1"/>
    <m/>
    <m/>
    <n v="580"/>
    <x v="1"/>
    <m/>
    <x v="0"/>
    <n v="132.71029999999999"/>
    <n v="80.648452344677096"/>
    <n v="295.23577704245503"/>
    <n v="0.2287592453"/>
  </r>
  <r>
    <n v="550000"/>
    <n v="920000"/>
    <n v="930000"/>
    <x v="1"/>
    <x v="1"/>
    <s v="IR8-11"/>
    <s v="62-304.520 (6), F.A.C."/>
    <n v="0.36"/>
    <n v="0.48"/>
    <s v="Town of Indialantic"/>
    <n v="2.3292774068399999E-3"/>
    <n v="3866.2554344503301"/>
    <n v="10.362242291785901"/>
    <n v="1.7800133251905701"/>
    <n v="2.413653685449E-2"/>
    <n v="4.1461448222400001E-3"/>
    <n v="9.0055814325491195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2.413653685449E-2"/>
    <n v="4.1461448222400001E-3"/>
    <n v="9.0055814325495405"/>
    <m/>
    <n v="-1"/>
    <n v="-1"/>
    <n v="-1"/>
    <n v="-1"/>
    <n v="0"/>
    <m/>
    <m/>
    <s v="North IRL B"/>
    <n v="-1"/>
    <m/>
    <m/>
    <n v="580"/>
    <x v="1"/>
    <m/>
    <x v="0"/>
    <n v="132.71029999999999"/>
    <n v="17.773176000787"/>
    <n v="9.4262512334342592"/>
    <n v="7.3037967999999998E-3"/>
  </r>
  <r>
    <n v="550000"/>
    <n v="920000"/>
    <n v="930000"/>
    <x v="1"/>
    <x v="1"/>
    <s v="IR8-11"/>
    <s v="62-304.520 (6), F.A.C."/>
    <n v="0.36"/>
    <n v="0.48"/>
    <s v="Town of Indialantic"/>
    <n v="5.786633230319E-2"/>
    <n v="3866.2554344503301"/>
    <n v="10.362242291785901"/>
    <n v="1.7800133251905701"/>
    <n v="0.59962495586270004"/>
    <n v="0.10300284257959"/>
    <n v="223.726021738936"/>
    <n v="1210"/>
    <s v="Fixed Single Family Units"/>
    <n v="1210"/>
    <s v="Town of Indialantic              Brevard County"/>
    <s v="Town of Indialantic"/>
    <m/>
    <m/>
    <m/>
    <n v="0"/>
    <n v="1"/>
    <n v="0.59962495586270004"/>
    <n v="0.10300284257959"/>
    <n v="223.726021738936"/>
    <m/>
    <n v="-1"/>
    <n v="-1"/>
    <n v="-1"/>
    <n v="-1"/>
    <n v="0"/>
    <m/>
    <m/>
    <s v="North IRL B"/>
    <n v="-1"/>
    <m/>
    <m/>
    <n v="580"/>
    <x v="1"/>
    <m/>
    <x v="0"/>
    <n v="132.71029999999999"/>
    <n v="61.464251943497302"/>
    <n v="234.176738521917"/>
    <n v="0.18144851719999999"/>
  </r>
  <r>
    <n v="550000"/>
    <n v="920000"/>
    <n v="930000"/>
    <x v="1"/>
    <x v="1"/>
    <s v="IR8-11"/>
    <s v="62-304.520 (6), F.A.C."/>
    <n v="0.36"/>
    <n v="0.48"/>
    <s v="Town of Indialantic"/>
    <n v="2.4616274647629999E-2"/>
    <n v="3866.2554344503301"/>
    <n v="10.362242291785901"/>
    <n v="1.7800133251905701"/>
    <n v="0.25507980221993998"/>
    <n v="4.3817296889340003E-2"/>
    <n v="95.172805632340697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25507980221993998"/>
    <n v="4.3817296889340003E-2"/>
    <n v="95.172805632339902"/>
    <m/>
    <n v="-1"/>
    <n v="-1"/>
    <n v="-1"/>
    <n v="-1"/>
    <n v="0"/>
    <m/>
    <m/>
    <s v="North IRL B"/>
    <n v="-1"/>
    <m/>
    <m/>
    <n v="580"/>
    <x v="1"/>
    <m/>
    <x v="0"/>
    <n v="132.71029999999999"/>
    <n v="45.226009585897103"/>
    <n v="99.618529153343403"/>
    <n v="7.7188001300000003E-2"/>
  </r>
  <r>
    <n v="550000"/>
    <n v="920000"/>
    <n v="930000"/>
    <x v="1"/>
    <x v="1"/>
    <s v="IR8-11"/>
    <s v="62-304.520 (6), F.A.C."/>
    <n v="0.36"/>
    <n v="0.48"/>
    <s v="Town of Indialantic"/>
    <n v="0.20334042191283999"/>
    <n v="3866.2554344503301"/>
    <n v="10.362242291785901"/>
    <n v="1.7800133251905701"/>
    <n v="2.1070627195748699"/>
    <n v="0.36194866055473002"/>
    <n v="786.16601126395994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2.1070627195748699"/>
    <n v="0.36194866055473002"/>
    <n v="786.16601126395994"/>
    <m/>
    <n v="-1"/>
    <n v="-1"/>
    <n v="-1"/>
    <n v="-1"/>
    <n v="0"/>
    <m/>
    <m/>
    <s v="North IRL B"/>
    <n v="-1"/>
    <m/>
    <m/>
    <n v="580"/>
    <x v="1"/>
    <m/>
    <x v="0"/>
    <n v="132.71029999999999"/>
    <n v="115.979063203585"/>
    <n v="822.88949235152302"/>
    <n v="0.63760422650000004"/>
  </r>
  <r>
    <n v="550000"/>
    <n v="920000"/>
    <n v="930000"/>
    <x v="1"/>
    <x v="1"/>
    <s v="IR8-11"/>
    <s v="62-304.520 (6), F.A.C."/>
    <n v="0.36"/>
    <n v="0.48"/>
    <s v="Town of Indialantic"/>
    <n v="3.79495073138E-3"/>
    <n v="3866.2554344503301"/>
    <n v="10.362242291785901"/>
    <n v="1.7800133251905701"/>
    <n v="3.9324198964010001E-2"/>
    <n v="6.7550628702999996E-3"/>
    <n v="14.6722488886923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3.9324198964010001E-2"/>
    <n v="6.7550628702999996E-3"/>
    <n v="14.6722488886913"/>
    <m/>
    <n v="-1"/>
    <n v="-1"/>
    <n v="-1"/>
    <n v="-1"/>
    <n v="0"/>
    <m/>
    <m/>
    <s v="North IRL B"/>
    <n v="-1"/>
    <m/>
    <m/>
    <n v="580"/>
    <x v="1"/>
    <m/>
    <x v="0"/>
    <n v="132.71029999999999"/>
    <n v="22.607137646564698"/>
    <n v="15.3576207399999"/>
    <n v="1.1899634100000001E-2"/>
  </r>
  <r>
    <n v="550000"/>
    <n v="920000"/>
    <n v="930000"/>
    <x v="1"/>
    <x v="1"/>
    <s v="IR8-11"/>
    <s v="62-304.520 (6), F.A.C."/>
    <n v="0.36"/>
    <n v="0.48"/>
    <s v="Town of Indialantic"/>
    <n v="0.23692633775492999"/>
    <n v="3852.5613749304498"/>
    <n v="9.5721902004154096"/>
    <n v="1.40675540295418"/>
    <n v="2.26790396847806"/>
    <n v="0.33329740573889"/>
    <n v="912.77325753837397"/>
    <n v="1200"/>
    <s v="Residential, Medium Density-Two-five dwellingunits per acre"/>
    <n v="1200"/>
    <s v="Town of Indialantic              Brevard County"/>
    <s v="Town of Indialantic"/>
    <m/>
    <m/>
    <m/>
    <n v="0"/>
    <n v="1"/>
    <n v="2.26790396847806"/>
    <n v="0.33329740573889"/>
    <n v="912.77325753837397"/>
    <m/>
    <n v="-1"/>
    <n v="-1"/>
    <n v="-1"/>
    <n v="-1"/>
    <n v="0"/>
    <m/>
    <m/>
    <s v="North IRL B"/>
    <n v="-1"/>
    <m/>
    <m/>
    <n v="580"/>
    <x v="1"/>
    <m/>
    <x v="0"/>
    <n v="132.71029999999999"/>
    <n v="144.651642358434"/>
    <n v="958.80687157925195"/>
    <n v="0.74028650250000005"/>
  </r>
  <r>
    <n v="550000"/>
    <n v="920000"/>
    <n v="930000"/>
    <x v="1"/>
    <x v="1"/>
    <s v="IR8-11"/>
    <s v="62-304.520 (6), F.A.C."/>
    <n v="0.36"/>
    <n v="0.48"/>
    <s v="Town of Indialantic"/>
    <n v="1.5767306415479999E-2"/>
    <n v="3852.5613749304498"/>
    <n v="9.5721902004154096"/>
    <n v="1.40675540295418"/>
    <n v="0.15092765595725999"/>
    <n v="2.2180743490010001E-2"/>
    <n v="60.744515682994503"/>
    <n v="1210"/>
    <s v="Fixed Single Family Units"/>
    <n v="1210"/>
    <s v="Town of Indialantic              Brevard County"/>
    <s v="Town of Indialantic"/>
    <m/>
    <m/>
    <m/>
    <n v="0"/>
    <n v="1"/>
    <n v="0.15092765595725999"/>
    <n v="2.2180743490010001E-2"/>
    <n v="60.744515682996003"/>
    <m/>
    <n v="-1"/>
    <n v="-1"/>
    <n v="-1"/>
    <n v="-1"/>
    <n v="0"/>
    <m/>
    <m/>
    <s v="North IRL B"/>
    <n v="-1"/>
    <m/>
    <m/>
    <n v="580"/>
    <x v="1"/>
    <m/>
    <x v="0"/>
    <n v="132.71029999999999"/>
    <n v="32.416210920994502"/>
    <n v="63.80802523146"/>
    <n v="4.9265625E-2"/>
  </r>
  <r>
    <n v="550000"/>
    <n v="920000"/>
    <n v="930000"/>
    <x v="1"/>
    <x v="1"/>
    <s v="IR8-11"/>
    <s v="62-304.520 (6), F.A.C."/>
    <n v="0.36"/>
    <n v="0.48"/>
    <s v="Town of Indialantic"/>
    <n v="6.0938771267169997E-2"/>
    <n v="3852.5613749304498"/>
    <n v="9.5721902004154096"/>
    <n v="1.40675540295418"/>
    <n v="0.58331750914899005"/>
    <n v="8.5725945729480002E-2"/>
    <n v="234.77035641963599"/>
    <n v="1210"/>
    <s v="Fixed Single Family Units"/>
    <n v="1210"/>
    <s v="Town of Indialantic              Brevard County"/>
    <s v="Town of Indialantic"/>
    <m/>
    <m/>
    <m/>
    <n v="0"/>
    <n v="1"/>
    <n v="0.58331750914899005"/>
    <n v="8.5725945729480002E-2"/>
    <n v="234.77035641963499"/>
    <m/>
    <n v="-1"/>
    <n v="-1"/>
    <n v="-1"/>
    <n v="-1"/>
    <n v="0"/>
    <m/>
    <m/>
    <s v="North IRL B"/>
    <n v="-1"/>
    <m/>
    <m/>
    <n v="580"/>
    <x v="1"/>
    <m/>
    <x v="0"/>
    <n v="132.71029999999999"/>
    <n v="67.001539408956702"/>
    <n v="246.61045787572601"/>
    <n v="0.19040580409999999"/>
  </r>
  <r>
    <n v="550000"/>
    <n v="920000"/>
    <n v="930000"/>
    <x v="1"/>
    <x v="1"/>
    <s v="IR8-11"/>
    <s v="62-304.520 (6), F.A.C."/>
    <n v="0.36"/>
    <n v="0.48"/>
    <s v="Town of Indialantic"/>
    <n v="0.11268336071979"/>
    <n v="3852.5613749304498"/>
    <n v="9.5721902004154096"/>
    <n v="1.40675540295418"/>
    <n v="1.0786265612318799"/>
    <n v="0.15851792651560001"/>
    <n v="434.11956310643399"/>
    <n v="1210"/>
    <s v="Fixed Single Family Units"/>
    <n v="1210"/>
    <s v="Town of Indialantic              Brevard County"/>
    <s v="Town of Indialantic"/>
    <m/>
    <m/>
    <m/>
    <n v="0"/>
    <n v="1"/>
    <n v="1.0786265612318799"/>
    <n v="0.15851792651560001"/>
    <n v="434.11956310643399"/>
    <m/>
    <n v="-1"/>
    <n v="-1"/>
    <n v="-1"/>
    <n v="-1"/>
    <n v="0"/>
    <m/>
    <m/>
    <s v="North IRL B"/>
    <n v="-1"/>
    <m/>
    <m/>
    <n v="580"/>
    <x v="1"/>
    <m/>
    <x v="0"/>
    <n v="132.71029999999999"/>
    <n v="92.303168706331306"/>
    <n v="456.013382026513"/>
    <n v="0.35208399280000002"/>
  </r>
  <r>
    <n v="550000"/>
    <n v="920000"/>
    <n v="930000"/>
    <x v="1"/>
    <x v="1"/>
    <s v="IR8-11"/>
    <s v="62-304.520 (6), F.A.C."/>
    <n v="0.36"/>
    <n v="0.48"/>
    <s v="Town of Indialantic"/>
    <n v="6.8346914196120004E-2"/>
    <n v="3852.5613749304498"/>
    <n v="9.5721902004154096"/>
    <n v="1.40675540295418"/>
    <n v="0.65422966229674995"/>
    <n v="9.614739082064E-2"/>
    <n v="263.31068172766498"/>
    <n v="1210"/>
    <s v="Fixed Single Family Units"/>
    <n v="1210"/>
    <s v="Town of Indialantic              Brevard County"/>
    <s v="Town of Indialantic"/>
    <m/>
    <m/>
    <m/>
    <n v="0"/>
    <n v="1"/>
    <n v="0.65422966229674995"/>
    <n v="9.614739082064E-2"/>
    <n v="263.31068172766697"/>
    <m/>
    <n v="-1"/>
    <n v="-1"/>
    <n v="-1"/>
    <n v="-1"/>
    <n v="0"/>
    <m/>
    <m/>
    <s v="North IRL B"/>
    <n v="-1"/>
    <m/>
    <m/>
    <n v="580"/>
    <x v="1"/>
    <m/>
    <x v="0"/>
    <n v="132.71029999999999"/>
    <n v="70.429611837556195"/>
    <n v="276.59014866579901"/>
    <n v="0.21355286430000001"/>
  </r>
  <r>
    <n v="550000"/>
    <n v="920000"/>
    <n v="930000"/>
    <x v="1"/>
    <x v="1"/>
    <s v="IR8-11"/>
    <s v="62-304.520 (6), F.A.C."/>
    <n v="0.36"/>
    <n v="0.48"/>
    <s v="Town of Indialantic"/>
    <n v="0.12310076342947"/>
    <n v="3852.5613749304498"/>
    <n v="9.5721902004154096"/>
    <n v="1.40675540295418"/>
    <n v="1.17834392136326"/>
    <n v="0.17317266406219001"/>
    <n v="474.253246412843"/>
    <n v="1210"/>
    <s v="Fixed Single Family Units"/>
    <n v="1210"/>
    <s v="Town of Indialantic              Brevard County"/>
    <s v="Town of Indialantic"/>
    <m/>
    <m/>
    <m/>
    <n v="0"/>
    <n v="1"/>
    <n v="1.17834392136326"/>
    <n v="0.17317266406219001"/>
    <n v="474.253246412843"/>
    <m/>
    <n v="-1"/>
    <n v="-1"/>
    <n v="-1"/>
    <n v="-1"/>
    <n v="0"/>
    <m/>
    <m/>
    <s v="North IRL B"/>
    <n v="-1"/>
    <m/>
    <m/>
    <n v="580"/>
    <x v="1"/>
    <m/>
    <x v="0"/>
    <n v="132.71029999999999"/>
    <n v="105.60248493681399"/>
    <n v="498.171115086908"/>
    <n v="0.38463361429999998"/>
  </r>
  <r>
    <n v="550000"/>
    <n v="920000"/>
    <n v="930000"/>
    <x v="1"/>
    <x v="1"/>
    <s v="IR8-11"/>
    <s v="62-304.520 (6), F.A.C."/>
    <n v="0.36"/>
    <n v="0.48"/>
    <s v="Town of Indialantic"/>
    <n v="8.8063327572749997E-2"/>
    <n v="3857.7690421206098"/>
    <n v="9.5843984321017306"/>
    <n v="1.4085246433613301"/>
    <n v="0.84403401871393002"/>
    <n v="0.12403936706262"/>
    <n v="339.72797885628501"/>
    <n v="1200"/>
    <s v="Residential, Medium Density-Two-five dwellingunits per acre"/>
    <n v="1200"/>
    <s v="Town of Indialantic              Brevard County"/>
    <s v="Town of Indialantic"/>
    <m/>
    <m/>
    <m/>
    <n v="0"/>
    <n v="1"/>
    <n v="0.84403401871393002"/>
    <n v="0.12403936706262"/>
    <n v="339.72797885628398"/>
    <m/>
    <n v="-1"/>
    <n v="-1"/>
    <n v="-1"/>
    <n v="-1"/>
    <n v="0"/>
    <m/>
    <m/>
    <s v="North IRL B"/>
    <n v="-1"/>
    <m/>
    <m/>
    <n v="580"/>
    <x v="1"/>
    <m/>
    <x v="0"/>
    <n v="132.71029999999999"/>
    <n v="106.755080747482"/>
    <n v="356.37964276570102"/>
    <n v="0.2755295854"/>
  </r>
  <r>
    <n v="550000"/>
    <n v="920000"/>
    <n v="930000"/>
    <x v="1"/>
    <x v="1"/>
    <s v="IR8-11"/>
    <s v="62-304.520 (6), F.A.C."/>
    <n v="0.36"/>
    <n v="0.48"/>
    <s v="Town of Indialantic"/>
    <n v="0.16768266592899"/>
    <n v="3857.7690421206098"/>
    <n v="9.5843984321017306"/>
    <n v="1.4085246433613301"/>
    <n v="1.6071374804204801"/>
    <n v="0.23618516722551"/>
    <n v="646.88099752112498"/>
    <n v="1210"/>
    <s v="Fixed Single Family Units"/>
    <n v="1210"/>
    <s v="Town of Indialantic              Brevard County"/>
    <s v="Town of Indialantic"/>
    <m/>
    <m/>
    <m/>
    <n v="0"/>
    <n v="1"/>
    <n v="1.6071374804204801"/>
    <n v="0.23618516722551"/>
    <n v="646.88099752112498"/>
    <m/>
    <n v="-1"/>
    <n v="-1"/>
    <n v="-1"/>
    <n v="-1"/>
    <n v="0"/>
    <m/>
    <m/>
    <s v="North IRL B"/>
    <n v="-1"/>
    <m/>
    <m/>
    <n v="580"/>
    <x v="1"/>
    <m/>
    <x v="0"/>
    <n v="132.71029999999999"/>
    <n v="112.123897247492"/>
    <n v="678.58767353990095"/>
    <n v="0.52463990069999999"/>
  </r>
  <r>
    <n v="550000"/>
    <n v="920000"/>
    <n v="930000"/>
    <x v="1"/>
    <x v="1"/>
    <s v="IR8-11"/>
    <s v="62-304.520 (6), F.A.C."/>
    <n v="0.36"/>
    <n v="0.48"/>
    <s v="Town of Indialantic"/>
    <n v="2.177293667138E-2"/>
    <n v="3857.7690421206098"/>
    <n v="9.5843984321017306"/>
    <n v="1.4085246433613301"/>
    <n v="0.20868050009549999"/>
    <n v="3.066771785999E-2"/>
    <n v="83.994961046933099"/>
    <n v="1210"/>
    <s v="Fixed Single Family Units"/>
    <n v="1210"/>
    <s v="Town of Indialantic              Brevard County"/>
    <s v="Town of Indialantic"/>
    <m/>
    <m/>
    <m/>
    <n v="0"/>
    <n v="1"/>
    <n v="0.20868050009549999"/>
    <n v="3.066771785999E-2"/>
    <n v="83.994961046934705"/>
    <m/>
    <n v="-1"/>
    <n v="-1"/>
    <n v="-1"/>
    <n v="-1"/>
    <n v="0"/>
    <m/>
    <m/>
    <s v="North IRL B"/>
    <n v="-1"/>
    <m/>
    <m/>
    <n v="580"/>
    <x v="1"/>
    <m/>
    <x v="0"/>
    <n v="132.71029999999999"/>
    <n v="53.233986634630497"/>
    <n v="88.111948603116602"/>
    <n v="6.8122433900000001E-2"/>
  </r>
  <r>
    <n v="550000"/>
    <n v="920000"/>
    <n v="930000"/>
    <x v="1"/>
    <x v="1"/>
    <s v="IR8-11"/>
    <s v="62-304.520 (6), F.A.C."/>
    <n v="0.36"/>
    <n v="0.48"/>
    <s v="Town of Indialantic"/>
    <n v="4.09577932053E-3"/>
    <n v="3857.7690421206098"/>
    <n v="9.5843984321017306"/>
    <n v="1.4085246433613301"/>
    <n v="3.9255580897939998E-2"/>
    <n v="5.76900610673E-3"/>
    <n v="15.800570666106101"/>
    <n v="1210"/>
    <s v="Fixed Single Family Units"/>
    <n v="1210"/>
    <s v="Town of Indialantic              Brevard County"/>
    <s v="Town of Indialantic"/>
    <m/>
    <m/>
    <m/>
    <n v="0"/>
    <n v="1"/>
    <n v="3.9255580897939998E-2"/>
    <n v="5.76900610673E-3"/>
    <n v="15.800570666107699"/>
    <m/>
    <n v="-1"/>
    <n v="-1"/>
    <n v="-1"/>
    <n v="-1"/>
    <n v="0"/>
    <m/>
    <m/>
    <s v="North IRL B"/>
    <n v="-1"/>
    <m/>
    <m/>
    <n v="580"/>
    <x v="1"/>
    <m/>
    <x v="0"/>
    <n v="132.71029999999999"/>
    <n v="24.3486821813494"/>
    <n v="16.575030848029702"/>
    <n v="1.2814737E-2"/>
  </r>
  <r>
    <n v="550000"/>
    <n v="920000"/>
    <n v="930000"/>
    <x v="1"/>
    <x v="1"/>
    <s v="IR8-11"/>
    <s v="62-304.520 (6), F.A.C."/>
    <n v="0.36"/>
    <n v="0.48"/>
    <s v="Town of Indialantic"/>
    <n v="0.31340295695367998"/>
    <n v="3857.7690421206098"/>
    <n v="9.5843984321017306"/>
    <n v="1.4085246433613301"/>
    <n v="3.0037788092429198"/>
    <n v="0.44143578817156998"/>
    <n v="1209.03622504497"/>
    <n v="1210"/>
    <s v="Fixed Single Family Units"/>
    <n v="1210"/>
    <s v="Town of Indialantic              Brevard County"/>
    <s v="Town of Indialantic"/>
    <m/>
    <m/>
    <m/>
    <n v="0"/>
    <n v="1"/>
    <n v="3.0037788092429198"/>
    <n v="0.44143578817156998"/>
    <n v="1209.03622504497"/>
    <m/>
    <n v="-1"/>
    <n v="-1"/>
    <n v="-1"/>
    <n v="-1"/>
    <n v="0"/>
    <m/>
    <m/>
    <s v="North IRL B"/>
    <n v="-1"/>
    <m/>
    <m/>
    <n v="580"/>
    <x v="1"/>
    <m/>
    <x v="0"/>
    <n v="132.71029999999999"/>
    <n v="138.658198707086"/>
    <n v="1268.2967691471599"/>
    <n v="0.98056465940000004"/>
  </r>
  <r>
    <n v="550000"/>
    <n v="920000"/>
    <n v="930000"/>
    <x v="1"/>
    <x v="1"/>
    <s v="IR8-11"/>
    <s v="62-304.520 (6), F.A.C."/>
    <n v="0.36"/>
    <n v="0.48"/>
    <s v="Town of Indialantic"/>
    <n v="2.27457869444E-2"/>
    <n v="3857.7690421206098"/>
    <n v="9.5843984321017306"/>
    <n v="1.4085246433613301"/>
    <n v="0.21800468472685999"/>
    <n v="3.2038001443840003E-2"/>
    <n v="87.747992712792794"/>
    <n v="1210"/>
    <s v="Fixed Single Family Units"/>
    <n v="1210"/>
    <s v="Town of Indialantic              Brevard County"/>
    <s v="Town of Indialantic"/>
    <m/>
    <m/>
    <m/>
    <n v="0"/>
    <n v="1"/>
    <n v="0.21800468472685999"/>
    <n v="3.2038001443840003E-2"/>
    <n v="87.747992712790904"/>
    <m/>
    <n v="-1"/>
    <n v="-1"/>
    <n v="-1"/>
    <n v="-1"/>
    <n v="0"/>
    <m/>
    <m/>
    <s v="North IRL B"/>
    <n v="-1"/>
    <m/>
    <m/>
    <n v="580"/>
    <x v="1"/>
    <m/>
    <x v="0"/>
    <n v="132.71029999999999"/>
    <n v="38.939979667536797"/>
    <n v="92.048933978501296"/>
    <n v="7.11662552E-2"/>
  </r>
  <r>
    <n v="550000"/>
    <n v="930000"/>
    <n v="930000"/>
    <x v="1"/>
    <x v="1"/>
    <s v="IR8-11"/>
    <s v="62-304.520 (6), F.A.C."/>
    <n v="0.36"/>
    <n v="0.48"/>
    <s v="Natural Lands"/>
    <n v="0.10192681204085"/>
    <n v="3151.9799072206902"/>
    <n v="6.2304339727543701"/>
    <n v="0.84686927023515002"/>
    <n v="0.63504827247388995"/>
    <n v="8.6318684930430004E-2"/>
    <n v="321.27126355983802"/>
    <n v="3100"/>
    <s v="Herbaceous Dry Prairie"/>
    <n v="3100"/>
    <s v="Town of Indialantic              Brevard County"/>
    <s v="Town of Indialantic"/>
    <m/>
    <m/>
    <s v="Natural Lands"/>
    <n v="0"/>
    <n v="1"/>
    <n v="0.63504827247388995"/>
    <n v="8.6318684930430004E-2"/>
    <n v="641.21552981954699"/>
    <m/>
    <n v="-1"/>
    <n v="-1"/>
    <n v="-1"/>
    <n v="-1"/>
    <n v="0"/>
    <m/>
    <m/>
    <s v="North IRL B"/>
    <n v="-1"/>
    <m/>
    <m/>
    <n v="580"/>
    <x v="1"/>
    <m/>
    <x v="0"/>
    <n v="132.71029999999999"/>
    <n v="82.019032891846294"/>
    <n v="412.48317392229399"/>
    <n v="0.52004503629999999"/>
  </r>
  <r>
    <n v="550000"/>
    <n v="930000"/>
    <n v="930000"/>
    <x v="1"/>
    <x v="1"/>
    <s v="IR8-11"/>
    <s v="62-304.520 (6), F.A.C."/>
    <n v="0.36"/>
    <n v="0.48"/>
    <s v="Town of Indialantic"/>
    <n v="3.7049572143319998E-2"/>
    <n v="3860.0828650082499"/>
    <n v="9.5896964663599604"/>
    <n v="1.40928788463986"/>
    <n v="0.35529415106299"/>
    <n v="5.2213513152669998E-2"/>
    <n v="143.01441858633501"/>
    <n v="1200"/>
    <s v="Residential, Medium Density-Two-five dwellingunits per acre"/>
    <n v="1200"/>
    <s v="Town of Indialantic              Brevard County"/>
    <s v="Town of Indialantic"/>
    <m/>
    <m/>
    <m/>
    <n v="0"/>
    <n v="1"/>
    <n v="0.35529415106299"/>
    <n v="5.2213513152669998E-2"/>
    <n v="358.830309604739"/>
    <m/>
    <n v="-1"/>
    <n v="-1"/>
    <n v="-1"/>
    <n v="-1"/>
    <n v="0"/>
    <m/>
    <m/>
    <s v="North IRL B"/>
    <n v="-1"/>
    <m/>
    <m/>
    <n v="580"/>
    <x v="1"/>
    <m/>
    <x v="0"/>
    <n v="132.71029999999999"/>
    <n v="106.01949035089901"/>
    <n v="149.934298975388"/>
    <n v="0.2910221489"/>
  </r>
  <r>
    <n v="550000"/>
    <n v="930000"/>
    <n v="930000"/>
    <x v="1"/>
    <x v="1"/>
    <s v="IR8-11"/>
    <s v="62-304.520 (6), F.A.C."/>
    <n v="0.36"/>
    <n v="0.48"/>
    <s v="Town of Indialantic"/>
    <n v="0.34792157488282999"/>
    <n v="3855.3464395690798"/>
    <n v="9.57859158916939"/>
    <n v="1.40767849505342"/>
    <n v="3.3325986708632702"/>
    <n v="0.48976171892768"/>
    <n v="1341.35820497379"/>
    <n v="1200"/>
    <s v="Residential, Medium Density-Two-five dwellingunits per acre"/>
    <n v="1200"/>
    <s v="Town of Indialantic              Brevard County"/>
    <s v="Town of Indialantic"/>
    <m/>
    <m/>
    <m/>
    <n v="0"/>
    <n v="1"/>
    <n v="3.3325986708632702"/>
    <n v="0.48976171892768"/>
    <n v="1341.35820497379"/>
    <m/>
    <n v="-1"/>
    <n v="-1"/>
    <n v="-1"/>
    <n v="-1"/>
    <n v="0"/>
    <m/>
    <m/>
    <s v="North IRL B"/>
    <n v="-1"/>
    <m/>
    <m/>
    <n v="580"/>
    <x v="1"/>
    <m/>
    <x v="0"/>
    <n v="132.71029999999999"/>
    <n v="232.18972139339601"/>
    <n v="1407.98865980611"/>
    <n v="1.0878817559"/>
  </r>
  <r>
    <n v="550000"/>
    <n v="930000"/>
    <n v="930000"/>
    <x v="1"/>
    <x v="1"/>
    <s v="IR8-11"/>
    <s v="62-304.520 (6), F.A.C."/>
    <n v="0.36"/>
    <n v="0.48"/>
    <s v="Town of Indialantic"/>
    <n v="1.0750602564299999E-3"/>
    <n v="3855.3464395690798"/>
    <n v="9.57859158916939"/>
    <n v="1.40767849505342"/>
    <n v="1.029756313011E-2"/>
    <n v="1.5133392038599999E-3"/>
    <n v="4.1447297319611804"/>
    <n v="1210"/>
    <s v="Fixed Single Family Units"/>
    <n v="1210"/>
    <s v="Town of Indialantic              Brevard County"/>
    <s v="Town of Indialantic"/>
    <m/>
    <m/>
    <m/>
    <n v="0"/>
    <n v="1"/>
    <n v="1.029756313011E-2"/>
    <n v="1.5133392038599999E-3"/>
    <n v="4.1447297319594103"/>
    <m/>
    <n v="-1"/>
    <n v="-1"/>
    <n v="-1"/>
    <n v="-1"/>
    <n v="0"/>
    <m/>
    <m/>
    <s v="North IRL B"/>
    <n v="-1"/>
    <m/>
    <m/>
    <n v="580"/>
    <x v="1"/>
    <m/>
    <x v="0"/>
    <n v="132.71029999999999"/>
    <n v="12.178430665703299"/>
    <n v="4.3506145032110002"/>
    <n v="3.3615002E-3"/>
  </r>
  <r>
    <n v="550000"/>
    <n v="930000"/>
    <n v="930000"/>
    <x v="1"/>
    <x v="1"/>
    <s v="IR8-11"/>
    <s v="62-304.520 (6), F.A.C."/>
    <n v="0.36"/>
    <n v="0.48"/>
    <s v="Town of Indialantic"/>
    <n v="0.22137566951613"/>
    <n v="3855.3464395690798"/>
    <n v="9.57859158916939"/>
    <n v="1.40767849505342"/>
    <n v="2.12046712607395"/>
    <n v="0.31162576930591002"/>
    <n v="853.47989927623701"/>
    <n v="1210"/>
    <s v="Fixed Single Family Units"/>
    <n v="1210"/>
    <s v="Town of Indialantic              Brevard County"/>
    <s v="Town of Indialantic"/>
    <m/>
    <m/>
    <m/>
    <n v="0"/>
    <n v="1"/>
    <n v="2.12046712607395"/>
    <n v="0.31162576930591002"/>
    <n v="853.47989927623701"/>
    <m/>
    <n v="-1"/>
    <n v="-1"/>
    <n v="-1"/>
    <n v="-1"/>
    <n v="0"/>
    <m/>
    <m/>
    <s v="North IRL B"/>
    <n v="-1"/>
    <m/>
    <m/>
    <n v="580"/>
    <x v="1"/>
    <m/>
    <x v="0"/>
    <n v="132.71029999999999"/>
    <n v="120.549313476135"/>
    <n v="895.87554994445304"/>
    <n v="0.69219780959999999"/>
  </r>
  <r>
    <n v="550000"/>
    <n v="930000"/>
    <n v="930000"/>
    <x v="1"/>
    <x v="1"/>
    <s v="IR8-11"/>
    <s v="62-304.520 (6), F.A.C."/>
    <n v="0.36"/>
    <n v="0.48"/>
    <s v="Town of Indialantic"/>
    <n v="7.8107777015800003E-3"/>
    <n v="3855.3464395690798"/>
    <n v="9.57859158916939"/>
    <n v="1.40767849505342"/>
    <n v="7.4816249597269999E-2"/>
    <n v="1.099506380016E-2"/>
    <n v="30.113254002071201"/>
    <n v="1210"/>
    <s v="Fixed Single Family Units"/>
    <n v="1210"/>
    <s v="Town of Indialantic              Brevard County"/>
    <s v="Town of Indialantic"/>
    <m/>
    <m/>
    <m/>
    <n v="0"/>
    <n v="1"/>
    <n v="7.4816249597269999E-2"/>
    <n v="1.099506380016E-2"/>
    <n v="30.1132540020728"/>
    <m/>
    <n v="-1"/>
    <n v="-1"/>
    <n v="-1"/>
    <n v="-1"/>
    <n v="0"/>
    <m/>
    <m/>
    <s v="North IRL B"/>
    <n v="-1"/>
    <m/>
    <m/>
    <n v="580"/>
    <x v="1"/>
    <m/>
    <x v="0"/>
    <n v="132.71029999999999"/>
    <n v="33.144635811501303"/>
    <n v="31.609095905599499"/>
    <n v="2.44227526E-2"/>
  </r>
  <r>
    <n v="550000"/>
    <n v="930000"/>
    <n v="930000"/>
    <x v="1"/>
    <x v="1"/>
    <s v="IR8-11"/>
    <s v="62-304.520 (6), F.A.C."/>
    <n v="0.36"/>
    <n v="0.48"/>
    <s v="Town of Indialantic"/>
    <n v="3.9580371264900001E-2"/>
    <n v="3855.3464395690798"/>
    <n v="9.57859158916939"/>
    <n v="1.40767849505342"/>
    <n v="0.37912421129422003"/>
    <n v="5.5716437455829999E-2"/>
    <n v="152.596043432973"/>
    <n v="1210"/>
    <s v="Fixed Single Family Units"/>
    <n v="1210"/>
    <s v="Town of Indialantic              Brevard County"/>
    <s v="Town of Indialantic"/>
    <m/>
    <m/>
    <m/>
    <n v="0"/>
    <n v="1"/>
    <n v="0.37912421129422003"/>
    <n v="5.5716437455829999E-2"/>
    <n v="152.59604343297099"/>
    <m/>
    <n v="-1"/>
    <n v="-1"/>
    <n v="-1"/>
    <n v="-1"/>
    <n v="0"/>
    <m/>
    <m/>
    <s v="North IRL B"/>
    <n v="-1"/>
    <m/>
    <m/>
    <n v="580"/>
    <x v="1"/>
    <m/>
    <x v="0"/>
    <n v="132.71029999999999"/>
    <n v="73.486341511435398"/>
    <n v="160.17607965435499"/>
    <n v="0.12375997029999999"/>
  </r>
  <r>
    <n v="550000"/>
    <n v="930000"/>
    <n v="930000"/>
    <x v="1"/>
    <x v="1"/>
    <s v="IR8-11"/>
    <s v="62-304.520 (6), F.A.C."/>
    <n v="0.36"/>
    <n v="0.48"/>
    <s v="Town of Indialantic"/>
    <n v="0.29043926488692001"/>
    <n v="3855.0918023532899"/>
    <n v="9.5429547353844502"/>
    <n v="1.4038243280253799"/>
    <n v="2.7716487581942801"/>
    <n v="0.40772570586207002"/>
    <n v="1119.6700291471"/>
    <n v="1200"/>
    <s v="Residential, Medium Density-Two-five dwellingunits per acre"/>
    <n v="1200"/>
    <s v="Town of Indialantic              Brevard County"/>
    <s v="Town of Indialantic"/>
    <m/>
    <m/>
    <m/>
    <n v="0"/>
    <n v="1"/>
    <n v="2.7716487581942801"/>
    <n v="0.40772570586207002"/>
    <n v="1310.4859061447601"/>
    <m/>
    <n v="-1"/>
    <n v="-1"/>
    <n v="-1"/>
    <n v="-1"/>
    <n v="0"/>
    <m/>
    <m/>
    <s v="North IRL B"/>
    <n v="-1"/>
    <m/>
    <m/>
    <n v="580"/>
    <x v="1"/>
    <m/>
    <x v="0"/>
    <n v="132.71029999999999"/>
    <n v="184.296503029501"/>
    <n v="1175.3660044247899"/>
    <n v="1.0628433951"/>
  </r>
  <r>
    <n v="550000"/>
    <n v="930000"/>
    <n v="930000"/>
    <x v="1"/>
    <x v="1"/>
    <s v="IR8-11"/>
    <s v="62-304.520 (6), F.A.C."/>
    <n v="0.36"/>
    <n v="0.48"/>
    <s v="Town of Indialantic"/>
    <n v="4.03173652748E-3"/>
    <n v="3855.0918023532899"/>
    <n v="9.5429547353844502"/>
    <n v="1.4038243280253799"/>
    <n v="3.8474679186789998E-2"/>
    <n v="5.6598498214700003E-3"/>
    <n v="15.542714436359599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3.8474679186789998E-2"/>
    <n v="5.6598498214700003E-3"/>
    <n v="15.5427144363588"/>
    <m/>
    <n v="-1"/>
    <n v="-1"/>
    <n v="-1"/>
    <n v="-1"/>
    <n v="0"/>
    <m/>
    <m/>
    <s v="North IRL B"/>
    <n v="-1"/>
    <m/>
    <m/>
    <n v="580"/>
    <x v="1"/>
    <m/>
    <x v="0"/>
    <n v="132.71029999999999"/>
    <n v="24.413658026342901"/>
    <n v="16.3158588596805"/>
    <n v="1.26056078E-2"/>
  </r>
  <r>
    <n v="550000"/>
    <n v="930000"/>
    <n v="930000"/>
    <x v="1"/>
    <x v="1"/>
    <s v="IR8-11"/>
    <s v="62-304.520 (6), F.A.C."/>
    <n v="0.36"/>
    <n v="0.48"/>
    <s v="Town of Indialantic"/>
    <n v="6.3608807570589995E-2"/>
    <n v="3855.0918023532899"/>
    <n v="9.5429547353844502"/>
    <n v="1.4038243280253799"/>
    <n v="0.60701597141796004"/>
    <n v="8.9295591544280004E-2"/>
    <n v="245.21779262286799"/>
    <n v="1210"/>
    <s v="Fixed Single Family Units"/>
    <n v="1210"/>
    <s v="Town of Indialantic              Brevard County"/>
    <s v="Town of Indialantic"/>
    <m/>
    <m/>
    <m/>
    <n v="0"/>
    <n v="1"/>
    <n v="0.60701597141796004"/>
    <n v="8.9295591544280004E-2"/>
    <n v="245.21779262286799"/>
    <m/>
    <n v="-1"/>
    <n v="-1"/>
    <n v="-1"/>
    <n v="-1"/>
    <n v="0"/>
    <m/>
    <m/>
    <s v="North IRL B"/>
    <n v="-1"/>
    <m/>
    <m/>
    <n v="580"/>
    <x v="1"/>
    <m/>
    <x v="0"/>
    <n v="132.71029999999999"/>
    <n v="88.8706734312495"/>
    <n v="257.41571143826701"/>
    <n v="0.1988789883"/>
  </r>
  <r>
    <n v="550000"/>
    <n v="930000"/>
    <n v="930000"/>
    <x v="1"/>
    <x v="1"/>
    <s v="IR8-11"/>
    <s v="62-304.520 (6), F.A.C."/>
    <n v="0.36"/>
    <n v="0.48"/>
    <s v="Town of Indialantic"/>
    <n v="1.4876883622460001E-2"/>
    <n v="3855.0918023532899"/>
    <n v="9.5429547353844502"/>
    <n v="1.4038243280253799"/>
    <n v="0.14196942701276999"/>
    <n v="2.0884531154419999E-2"/>
    <n v="57.351752097532597"/>
    <n v="1750"/>
    <s v="Governmental"/>
    <n v="1750"/>
    <s v="Town of Indialantic              Brevard County"/>
    <s v="Town of Indialantic"/>
    <m/>
    <m/>
    <m/>
    <n v="0"/>
    <n v="1"/>
    <n v="0.14196942701276999"/>
    <n v="2.0884531154419999E-2"/>
    <n v="57.351752097534501"/>
    <m/>
    <n v="-1"/>
    <n v="-1"/>
    <n v="-1"/>
    <n v="-1"/>
    <n v="0"/>
    <m/>
    <m/>
    <s v="North IRL B"/>
    <n v="-1"/>
    <m/>
    <m/>
    <n v="580"/>
    <x v="1"/>
    <m/>
    <x v="0"/>
    <n v="132.71029999999999"/>
    <n v="31.0721879872996"/>
    <n v="60.204612032875801"/>
    <n v="4.6513991999999997E-2"/>
  </r>
  <r>
    <n v="550000"/>
    <n v="930000"/>
    <n v="930000"/>
    <x v="1"/>
    <x v="1"/>
    <s v="IR8-11"/>
    <s v="62-304.520 (6), F.A.C."/>
    <n v="0.36"/>
    <n v="0.48"/>
    <s v="Town of Indialantic"/>
    <n v="3.428279041E-6"/>
    <n v="3855.0918023532899"/>
    <n v="9.5429547353844502"/>
    <n v="1.4038243280253799"/>
    <n v="3.2715911700000001E-5"/>
    <n v="4.8127015210149997E-6"/>
    <n v="1.321633042713E-2"/>
    <n v="1210"/>
    <s v="Fixed Single Family Units"/>
    <n v="1210"/>
    <s v="Town of Indialantic              Brevard County"/>
    <s v="Town of Indialantic"/>
    <m/>
    <m/>
    <m/>
    <n v="0"/>
    <n v="1"/>
    <n v="3.2715911700000001E-5"/>
    <n v="4.8127015210149997E-6"/>
    <n v="1.3216330425970001E-2"/>
    <m/>
    <n v="-1"/>
    <n v="-1"/>
    <n v="-1"/>
    <n v="-1"/>
    <n v="0"/>
    <m/>
    <m/>
    <s v="North IRL B"/>
    <n v="-1"/>
    <m/>
    <m/>
    <n v="580"/>
    <x v="1"/>
    <m/>
    <x v="0"/>
    <n v="132.71029999999999"/>
    <n v="0.67379603292284995"/>
    <n v="1.3873753053630001E-2"/>
    <n v="1.07188E-5"/>
  </r>
  <r>
    <n v="550000"/>
    <n v="930000"/>
    <n v="930000"/>
    <x v="1"/>
    <x v="1"/>
    <s v="IR8-11"/>
    <s v="62-304.520 (6), F.A.C."/>
    <n v="0.36"/>
    <n v="0.48"/>
    <s v="Town of Indialantic"/>
    <n v="0.19530622957266"/>
    <n v="3855.0918023532899"/>
    <n v="9.5429547353844502"/>
    <n v="1.4038243280253799"/>
    <n v="1.86379850835054"/>
    <n v="0.27417563648901"/>
    <n v="752.92344457411104"/>
    <n v="1210"/>
    <s v="Fixed Single Family Units"/>
    <n v="1210"/>
    <s v="Town of Indialantic              Brevard County"/>
    <s v="Town of Indialantic"/>
    <m/>
    <m/>
    <m/>
    <n v="0"/>
    <n v="1"/>
    <n v="1.86379850835054"/>
    <n v="0.27417563648901"/>
    <n v="752.92344457411104"/>
    <m/>
    <n v="-1"/>
    <n v="-1"/>
    <n v="-1"/>
    <n v="-1"/>
    <n v="0"/>
    <m/>
    <m/>
    <s v="North IRL B"/>
    <n v="-1"/>
    <m/>
    <m/>
    <n v="580"/>
    <x v="1"/>
    <m/>
    <x v="0"/>
    <n v="132.71029999999999"/>
    <n v="117.18040813818099"/>
    <n v="790.37626948086904"/>
    <n v="0.61064350739999995"/>
  </r>
  <r>
    <n v="550000"/>
    <n v="930000"/>
    <n v="930000"/>
    <x v="1"/>
    <x v="1"/>
    <s v="IR8-11"/>
    <s v="62-304.520 (6), F.A.C."/>
    <n v="0.36"/>
    <n v="0.48"/>
    <s v="Town of Indialantic"/>
    <n v="0.20627069955968999"/>
    <n v="3856.7148640923701"/>
    <n v="9.6146489729270996"/>
    <n v="1.4240766099103099"/>
    <n v="1.9832203696666"/>
    <n v="0.29374527855280003"/>
    <n v="795.52727301862001"/>
    <n v="1200"/>
    <s v="Residential, Medium Density-Two-five dwellingunits per acre"/>
    <n v="1200"/>
    <s v="Town of Indialantic              Brevard County"/>
    <s v="Town of Indialantic"/>
    <m/>
    <m/>
    <m/>
    <n v="0"/>
    <n v="1"/>
    <n v="1.9832203696666"/>
    <n v="0.29374527855280003"/>
    <n v="795.52727301862001"/>
    <m/>
    <n v="-1"/>
    <n v="-1"/>
    <n v="-1"/>
    <n v="-1"/>
    <n v="0"/>
    <m/>
    <m/>
    <s v="North IRL B"/>
    <n v="-1"/>
    <m/>
    <m/>
    <n v="580"/>
    <x v="1"/>
    <m/>
    <x v="0"/>
    <n v="132.71029999999999"/>
    <n v="142.38486648341399"/>
    <n v="834.747905266104"/>
    <n v="0.64519649069999996"/>
  </r>
  <r>
    <n v="550000"/>
    <n v="930000"/>
    <n v="930000"/>
    <x v="1"/>
    <x v="1"/>
    <s v="IR8-11"/>
    <s v="62-304.520 (6), F.A.C."/>
    <n v="0.36"/>
    <n v="0.48"/>
    <s v="Town of Indialantic"/>
    <n v="0.27445170336925001"/>
    <n v="3856.7148640923701"/>
    <n v="9.6146489729270996"/>
    <n v="1.4240766099103099"/>
    <n v="2.63875678791727"/>
    <n v="0.39084025131819"/>
    <n v="1058.48196385966"/>
    <n v="1210"/>
    <s v="Fixed Single Family Units"/>
    <n v="1210"/>
    <s v="Town of Indialantic              Brevard County"/>
    <s v="Town of Indialantic"/>
    <m/>
    <m/>
    <m/>
    <n v="0"/>
    <n v="1"/>
    <n v="2.63875678791727"/>
    <n v="0.39084025131819"/>
    <n v="1058.48196385966"/>
    <m/>
    <n v="-1"/>
    <n v="-1"/>
    <n v="-1"/>
    <n v="-1"/>
    <n v="0"/>
    <m/>
    <m/>
    <s v="North IRL B"/>
    <n v="-1"/>
    <m/>
    <m/>
    <n v="580"/>
    <x v="1"/>
    <m/>
    <x v="0"/>
    <n v="132.71029999999999"/>
    <n v="131.59771380587699"/>
    <n v="1110.66663841847"/>
    <n v="0.85846063569999997"/>
  </r>
  <r>
    <n v="550000"/>
    <n v="930000"/>
    <n v="930000"/>
    <x v="1"/>
    <x v="1"/>
    <s v="IR8-11"/>
    <s v="62-304.520 (6), F.A.C."/>
    <n v="0.36"/>
    <n v="0.48"/>
    <s v="Town of Indialantic"/>
    <n v="1.8555441303099999E-2"/>
    <n v="3856.7148640923701"/>
    <n v="9.6146489729270996"/>
    <n v="1.4240766099103099"/>
    <n v="0.17840405466713999"/>
    <n v="2.6424369946320001E-2"/>
    <n v="71.563046283494103"/>
    <n v="1210"/>
    <s v="Fixed Single Family Units"/>
    <n v="1210"/>
    <s v="Town of Indialantic              Brevard County"/>
    <s v="Town of Indialantic"/>
    <m/>
    <m/>
    <m/>
    <n v="0"/>
    <n v="1"/>
    <n v="0.17840405466713999"/>
    <n v="2.6424369946320001E-2"/>
    <n v="71.563046283494501"/>
    <m/>
    <n v="-1"/>
    <n v="-1"/>
    <n v="-1"/>
    <n v="-1"/>
    <n v="0"/>
    <m/>
    <m/>
    <s v="North IRL B"/>
    <n v="-1"/>
    <m/>
    <m/>
    <n v="580"/>
    <x v="1"/>
    <m/>
    <x v="0"/>
    <n v="132.71029999999999"/>
    <n v="51.379912593255597"/>
    <n v="75.091206807953199"/>
    <n v="5.8039778E-2"/>
  </r>
  <r>
    <n v="550000"/>
    <n v="930000"/>
    <n v="930000"/>
    <x v="1"/>
    <x v="1"/>
    <s v="IR8-11"/>
    <s v="62-304.520 (6), F.A.C."/>
    <n v="0.36"/>
    <n v="0.48"/>
    <s v="Town of Indialantic"/>
    <n v="6.4535671783400002E-3"/>
    <n v="3856.7148640923701"/>
    <n v="9.6146489729270996"/>
    <n v="1.4240766099103099"/>
    <n v="6.2048783043010002E-2"/>
    <n v="9.1903740691600001E-3"/>
    <n v="24.889568463149502"/>
    <n v="1210"/>
    <s v="Fixed Single Family Units"/>
    <n v="1210"/>
    <s v="Town of Indialantic              Brevard County"/>
    <s v="Town of Indialantic"/>
    <m/>
    <m/>
    <m/>
    <n v="0"/>
    <n v="1"/>
    <n v="6.2048783043010002E-2"/>
    <n v="9.1903740691600001E-3"/>
    <n v="24.889568463148699"/>
    <m/>
    <n v="-1"/>
    <n v="-1"/>
    <n v="-1"/>
    <n v="-1"/>
    <n v="0"/>
    <m/>
    <m/>
    <s v="North IRL B"/>
    <n v="-1"/>
    <m/>
    <m/>
    <n v="580"/>
    <x v="1"/>
    <m/>
    <x v="0"/>
    <n v="132.71029999999999"/>
    <n v="22.1531018495502"/>
    <n v="26.1166597830825"/>
    <n v="2.01861869E-2"/>
  </r>
  <r>
    <n v="550000"/>
    <n v="930000"/>
    <n v="930000"/>
    <x v="1"/>
    <x v="1"/>
    <s v="IR8-11"/>
    <s v="62-304.520 (6), F.A.C."/>
    <n v="0.36"/>
    <n v="0.48"/>
    <s v="Town of Indialantic"/>
    <n v="1.355794648966E-2"/>
    <n v="3856.7148640923701"/>
    <n v="9.6146489729270996"/>
    <n v="1.4240766099103099"/>
    <n v="0.13035489629182001"/>
    <n v="1.9307554474339999E-2"/>
    <n v="52.289133753244599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13035489629182001"/>
    <n v="1.9307554474339999E-2"/>
    <n v="52.289133753243497"/>
    <m/>
    <n v="-1"/>
    <n v="-1"/>
    <n v="-1"/>
    <n v="-1"/>
    <n v="0"/>
    <m/>
    <m/>
    <s v="North IRL B"/>
    <n v="-1"/>
    <m/>
    <m/>
    <n v="580"/>
    <x v="1"/>
    <m/>
    <x v="0"/>
    <n v="132.71029999999999"/>
    <n v="43.256432138501097"/>
    <n v="54.867062826239099"/>
    <n v="4.2408056600000001E-2"/>
  </r>
  <r>
    <n v="550000"/>
    <n v="930000"/>
    <n v="930000"/>
    <x v="1"/>
    <x v="1"/>
    <s v="IR8-11"/>
    <s v="62-304.520 (6), F.A.C."/>
    <n v="0.36"/>
    <n v="0.48"/>
    <s v="Town of Indialantic"/>
    <n v="9.8474095813869997E-2"/>
    <n v="3856.7148640923701"/>
    <n v="9.6146489729270996"/>
    <n v="1.4240766099103099"/>
    <n v="0.94679386417678002"/>
    <n v="0.14023465653059999"/>
    <n v="379.78650905342403"/>
    <n v="1210"/>
    <s v="Fixed Single Family Units"/>
    <n v="1210"/>
    <s v="Town of Indialantic              Brevard County"/>
    <s v="Town of Indialantic"/>
    <m/>
    <m/>
    <m/>
    <n v="0"/>
    <n v="1"/>
    <n v="0.94679386417678002"/>
    <n v="0.14023465653059999"/>
    <n v="379.78650905342602"/>
    <m/>
    <n v="-1"/>
    <n v="-1"/>
    <n v="-1"/>
    <n v="-1"/>
    <n v="0"/>
    <m/>
    <m/>
    <s v="North IRL B"/>
    <n v="-1"/>
    <m/>
    <m/>
    <n v="580"/>
    <x v="1"/>
    <m/>
    <x v="0"/>
    <n v="132.71029999999999"/>
    <n v="83.284484356727006"/>
    <n v="398.51052708441"/>
    <n v="0.3080182555"/>
  </r>
  <r>
    <n v="550000"/>
    <n v="930000"/>
    <n v="930000"/>
    <x v="1"/>
    <x v="1"/>
    <s v="IR8-11"/>
    <s v="62-304.520 (6), F.A.C."/>
    <n v="0.36"/>
    <n v="0.48"/>
    <s v="Town of Indialantic"/>
    <n v="0.21893041616242001"/>
    <n v="3851.6873511941299"/>
    <n v="9.5700948373061401"/>
    <n v="1.40645006228338"/>
    <n v="2.0951848454453299"/>
    <n v="0.30791469744736999"/>
    <n v="843.25151472449102"/>
    <n v="1200"/>
    <s v="Residential, Medium Density-Two-five dwellingunits per acre"/>
    <n v="1200"/>
    <s v="Town of Indialantic              Brevard County"/>
    <s v="Town of Indialantic"/>
    <m/>
    <m/>
    <m/>
    <n v="0"/>
    <n v="1"/>
    <n v="2.0951848454453299"/>
    <n v="0.30791469744736999"/>
    <n v="843.25151472449102"/>
    <m/>
    <n v="-1"/>
    <n v="-1"/>
    <n v="-1"/>
    <n v="-1"/>
    <n v="0"/>
    <m/>
    <m/>
    <s v="North IRL B"/>
    <n v="-1"/>
    <m/>
    <m/>
    <n v="580"/>
    <x v="1"/>
    <m/>
    <x v="0"/>
    <n v="132.71029999999999"/>
    <n v="168.27013992711201"/>
    <n v="885.97996070562704"/>
    <n v="0.68390228279999998"/>
  </r>
  <r>
    <n v="550000"/>
    <n v="930000"/>
    <n v="930000"/>
    <x v="1"/>
    <x v="1"/>
    <s v="IR8-11"/>
    <s v="62-304.520 (6), F.A.C."/>
    <n v="0.36"/>
    <n v="0.48"/>
    <s v="Town of Indialantic"/>
    <n v="9.0018007022349994E-2"/>
    <n v="3851.6873511941299"/>
    <n v="9.5700948373061401"/>
    <n v="1.40645006228338"/>
    <n v="0.86148086426921999"/>
    <n v="0.12660583158321001"/>
    <n v="346.72121902770903"/>
    <n v="1210"/>
    <s v="Fixed Single Family Units"/>
    <n v="1210"/>
    <s v="Town of Indialantic              Brevard County"/>
    <s v="Town of Indialantic"/>
    <m/>
    <m/>
    <m/>
    <n v="0"/>
    <n v="1"/>
    <n v="0.86148086426921999"/>
    <n v="0.12660583158321001"/>
    <n v="346.72121902770903"/>
    <m/>
    <n v="-1"/>
    <n v="-1"/>
    <n v="-1"/>
    <n v="-1"/>
    <n v="0"/>
    <m/>
    <m/>
    <s v="North IRL B"/>
    <n v="-1"/>
    <m/>
    <m/>
    <n v="580"/>
    <x v="1"/>
    <m/>
    <x v="0"/>
    <n v="132.71029999999999"/>
    <n v="78.004981118122501"/>
    <n v="364.289949850065"/>
    <n v="0.28120131310000002"/>
  </r>
  <r>
    <n v="550000"/>
    <n v="930000"/>
    <n v="930000"/>
    <x v="1"/>
    <x v="1"/>
    <s v="IR8-11"/>
    <s v="62-304.520 (6), F.A.C."/>
    <n v="0.36"/>
    <n v="0.48"/>
    <s v="Town of Indialantic"/>
    <n v="5.9386665106079997E-2"/>
    <n v="3851.6873511941299"/>
    <n v="9.5700948373061401"/>
    <n v="1.40645006228338"/>
    <n v="0.56833601713657"/>
    <n v="8.3524378837250002E-2"/>
    <n v="228.738866818709"/>
    <n v="1210"/>
    <s v="Fixed Single Family Units"/>
    <n v="1210"/>
    <s v="Town of Indialantic              Brevard County"/>
    <s v="Town of Indialantic"/>
    <m/>
    <m/>
    <m/>
    <n v="0"/>
    <n v="1"/>
    <n v="0.56833601713657"/>
    <n v="8.3524378837250002E-2"/>
    <n v="228.738866818708"/>
    <m/>
    <n v="-1"/>
    <n v="-1"/>
    <n v="-1"/>
    <n v="-1"/>
    <n v="0"/>
    <m/>
    <m/>
    <s v="North IRL B"/>
    <n v="-1"/>
    <m/>
    <m/>
    <n v="580"/>
    <x v="1"/>
    <m/>
    <x v="0"/>
    <n v="132.71029999999999"/>
    <n v="76.206880783194407"/>
    <n v="240.329307089476"/>
    <n v="0.185514085"/>
  </r>
  <r>
    <n v="550000"/>
    <n v="930000"/>
    <n v="930000"/>
    <x v="1"/>
    <x v="1"/>
    <s v="IR8-11"/>
    <s v="62-304.520 (6), F.A.C."/>
    <n v="0.36"/>
    <n v="0.48"/>
    <s v="Town of Indialantic"/>
    <n v="0.226239030688"/>
    <n v="3851.6873511941299"/>
    <n v="9.5700948373061401"/>
    <n v="1.40645006228338"/>
    <n v="2.16512897958442"/>
    <n v="0.31819389880207"/>
    <n v="871.40201284740999"/>
    <n v="1210"/>
    <s v="Fixed Single Family Units"/>
    <n v="1210"/>
    <s v="Town of Indialantic              Brevard County"/>
    <s v="Town of Indialantic"/>
    <m/>
    <m/>
    <m/>
    <n v="0"/>
    <n v="1"/>
    <n v="2.16512897958442"/>
    <n v="0.31819389880207"/>
    <n v="871.40201284740999"/>
    <m/>
    <n v="-1"/>
    <n v="-1"/>
    <n v="-1"/>
    <n v="-1"/>
    <n v="0"/>
    <m/>
    <m/>
    <s v="North IRL B"/>
    <n v="-1"/>
    <m/>
    <m/>
    <n v="580"/>
    <x v="1"/>
    <m/>
    <x v="0"/>
    <n v="132.71029999999999"/>
    <n v="131.469610759132"/>
    <n v="915.55687433730498"/>
    <n v="0.70673318149999997"/>
  </r>
  <r>
    <n v="550000"/>
    <n v="930000"/>
    <n v="930000"/>
    <x v="1"/>
    <x v="1"/>
    <s v="IR8-11"/>
    <s v="62-304.520 (6), F.A.C."/>
    <n v="0.36"/>
    <n v="0.48"/>
    <s v="Town of Indialantic"/>
    <n v="2.3189334781090001E-2"/>
    <n v="3851.6873511941299"/>
    <n v="9.5700948373061401"/>
    <n v="1.40645006228338"/>
    <n v="0.22192413306910999"/>
    <n v="3.261464134718E-2"/>
    <n v="89.318067458945904"/>
    <n v="1210"/>
    <s v="Fixed Single Family Units"/>
    <n v="1210"/>
    <s v="Town of Indialantic              Brevard County"/>
    <s v="Town of Indialantic"/>
    <m/>
    <m/>
    <m/>
    <n v="0"/>
    <n v="1"/>
    <n v="0.22192413306910999"/>
    <n v="3.261464134718E-2"/>
    <n v="89.3180674589467"/>
    <m/>
    <n v="-1"/>
    <n v="-1"/>
    <n v="-1"/>
    <n v="-1"/>
    <n v="0"/>
    <m/>
    <m/>
    <s v="North IRL B"/>
    <n v="-1"/>
    <m/>
    <m/>
    <n v="580"/>
    <x v="1"/>
    <m/>
    <x v="0"/>
    <n v="132.71029999999999"/>
    <n v="56.310781824848597"/>
    <n v="93.843908390054807"/>
    <n v="7.2439633000000003E-2"/>
  </r>
  <r>
    <n v="550000"/>
    <n v="930000"/>
    <n v="930000"/>
    <x v="1"/>
    <x v="1"/>
    <s v="IR8-11"/>
    <s v="62-304.520 (6), F.A.C."/>
    <n v="0.36"/>
    <n v="0.48"/>
    <s v="Town of Indialantic"/>
    <n v="0.10958806544606001"/>
    <n v="3901.4902554699502"/>
    <n v="9.9085891348661992"/>
    <n v="1.32944551998404"/>
    <n v="1.08586311458991"/>
    <n v="0.14569136265099"/>
    <n v="427.556769453637"/>
    <n v="1400"/>
    <s v="Commercial and Services"/>
    <n v="1400"/>
    <s v="Town of Indialantic              Brevard County"/>
    <s v="Town of Indialantic"/>
    <m/>
    <m/>
    <m/>
    <n v="0"/>
    <n v="1"/>
    <n v="1.08586311458991"/>
    <n v="0.14569136265099"/>
    <n v="427.556769453637"/>
    <m/>
    <n v="-1"/>
    <n v="-1"/>
    <n v="-1"/>
    <n v="-1"/>
    <n v="0"/>
    <m/>
    <m/>
    <s v="North IRL B"/>
    <n v="-1"/>
    <m/>
    <m/>
    <n v="580"/>
    <x v="1"/>
    <m/>
    <x v="0"/>
    <n v="132.71029999999999"/>
    <n v="117.883780420886"/>
    <n v="443.48716646881002"/>
    <n v="0.34676137019999997"/>
  </r>
  <r>
    <n v="550000"/>
    <n v="930000"/>
    <n v="930000"/>
    <x v="1"/>
    <x v="1"/>
    <s v="IR8-11"/>
    <s v="62-304.520 (6), F.A.C."/>
    <n v="0.36"/>
    <n v="0.48"/>
    <s v="Town of Indialantic"/>
    <n v="1.5524110606589999E-2"/>
    <n v="3901.4902554699502"/>
    <n v="9.9085891348661992"/>
    <n v="1.32944551998404"/>
    <n v="0.15382203368499001"/>
    <n v="2.0638459297670001E-2"/>
    <n v="60.567166256479801"/>
    <n v="1200"/>
    <s v="Residential, Medium Density-Two-five dwellingunits per acre"/>
    <n v="1200"/>
    <s v="Town of Indialantic              Brevard County"/>
    <s v="Town of Indialantic"/>
    <m/>
    <m/>
    <m/>
    <n v="0"/>
    <n v="1"/>
    <n v="0.15382203368499001"/>
    <n v="2.0638459297670001E-2"/>
    <n v="60.567166256479403"/>
    <m/>
    <n v="-1"/>
    <n v="-1"/>
    <n v="-1"/>
    <n v="-1"/>
    <n v="0"/>
    <m/>
    <m/>
    <s v="North IRL B"/>
    <n v="-1"/>
    <m/>
    <m/>
    <n v="580"/>
    <x v="1"/>
    <m/>
    <x v="0"/>
    <n v="132.71029999999999"/>
    <n v="45.473585787367803"/>
    <n v="62.823846710358502"/>
    <n v="4.9121789300000003E-2"/>
  </r>
  <r>
    <n v="550000"/>
    <n v="930000"/>
    <n v="930000"/>
    <x v="1"/>
    <x v="1"/>
    <s v="IR8-11"/>
    <s v="62-304.520 (6), F.A.C."/>
    <n v="0.36"/>
    <n v="0.48"/>
    <s v="Town of Indialantic"/>
    <n v="0.18329251172236999"/>
    <n v="3901.4902554699502"/>
    <n v="9.9085891348661992"/>
    <n v="1.32944551998404"/>
    <n v="1.8161701901546901"/>
    <n v="0.24367740855593001"/>
    <n v="715.11394838546903"/>
    <n v="1430"/>
    <s v="Professional Services"/>
    <n v="1430"/>
    <s v="Town of Indialantic              Brevard County"/>
    <s v="Town of Indialantic"/>
    <m/>
    <m/>
    <m/>
    <n v="0"/>
    <n v="1"/>
    <n v="1.8161701901546901"/>
    <n v="0.24367740855593001"/>
    <n v="715.11394838546903"/>
    <m/>
    <n v="-1"/>
    <n v="-1"/>
    <n v="-1"/>
    <n v="-1"/>
    <n v="0"/>
    <m/>
    <m/>
    <s v="North IRL B"/>
    <n v="-1"/>
    <m/>
    <m/>
    <n v="580"/>
    <x v="1"/>
    <m/>
    <x v="0"/>
    <n v="132.71029999999999"/>
    <n v="111.33696159687599"/>
    <n v="741.75847824153095"/>
    <n v="0.57997887140000004"/>
  </r>
  <r>
    <n v="550000"/>
    <n v="930000"/>
    <n v="930000"/>
    <x v="1"/>
    <x v="1"/>
    <s v="IR8-11"/>
    <s v="62-304.520 (6), F.A.C."/>
    <n v="0.36"/>
    <n v="0.48"/>
    <s v="Town of Indialantic"/>
    <n v="5.8602865712300001E-2"/>
    <n v="3901.4902554699502"/>
    <n v="9.9085891348661992"/>
    <n v="1.32944551998404"/>
    <n v="0.58067171846898002"/>
    <n v="7.7909317279449997E-2"/>
    <n v="228.638509519179"/>
    <n v="1410"/>
    <s v="Retail Sales and Services"/>
    <n v="1410"/>
    <s v="Town of Indialantic              Brevard County"/>
    <s v="Town of Indialantic"/>
    <m/>
    <m/>
    <m/>
    <n v="0"/>
    <n v="1"/>
    <n v="0.58067171846898002"/>
    <n v="7.7909317279449997E-2"/>
    <n v="228.638509519178"/>
    <m/>
    <n v="-1"/>
    <n v="-1"/>
    <n v="-1"/>
    <n v="-1"/>
    <n v="0"/>
    <m/>
    <m/>
    <s v="North IRL B"/>
    <n v="-1"/>
    <m/>
    <m/>
    <n v="580"/>
    <x v="1"/>
    <m/>
    <x v="0"/>
    <n v="132.71029999999999"/>
    <n v="62.947715472857901"/>
    <n v="237.157383478893"/>
    <n v="0.1854326922"/>
  </r>
  <r>
    <n v="550000"/>
    <n v="930000"/>
    <n v="930000"/>
    <x v="1"/>
    <x v="1"/>
    <s v="IR8-11"/>
    <s v="62-304.520 (6), F.A.C."/>
    <n v="0.36"/>
    <n v="0.48"/>
    <s v="Town of Indialantic"/>
    <n v="0.24975524115587999"/>
    <n v="3901.4902554699502"/>
    <n v="9.9085891348661992"/>
    <n v="1.32944551998404"/>
    <n v="2.4747220688930698"/>
    <n v="0.33203598644721999"/>
    <n v="974.41763962222501"/>
    <n v="1750"/>
    <s v="Governmental"/>
    <n v="1750"/>
    <s v="Town of Indialantic              Brevard County"/>
    <s v="Town of Indialantic"/>
    <m/>
    <m/>
    <m/>
    <n v="0"/>
    <n v="1"/>
    <n v="2.4747220688930698"/>
    <n v="0.33203598644721999"/>
    <n v="974.41763962222501"/>
    <m/>
    <n v="-1"/>
    <n v="-1"/>
    <n v="-1"/>
    <n v="-1"/>
    <n v="0"/>
    <m/>
    <m/>
    <s v="North IRL B"/>
    <n v="-1"/>
    <m/>
    <m/>
    <n v="580"/>
    <x v="1"/>
    <m/>
    <x v="0"/>
    <n v="132.71029999999999"/>
    <n v="129.68133352921501"/>
    <n v="1010.72360169974"/>
    <n v="0.79028194620000003"/>
  </r>
  <r>
    <n v="550000"/>
    <n v="930000"/>
    <n v="930000"/>
    <x v="1"/>
    <x v="1"/>
    <s v="IR8-11"/>
    <s v="62-304.520 (6), F.A.C."/>
    <n v="0.36"/>
    <n v="0.48"/>
    <s v="Town of Indialantic"/>
    <n v="1.0007580953500001E-3"/>
    <n v="3901.4902554699502"/>
    <n v="9.9085891348661992"/>
    <n v="1.32944551998404"/>
    <n v="9.9161007902600004E-3"/>
    <n v="1.33045336645E-3"/>
    <n v="3.9044479571102002"/>
    <n v="1750"/>
    <s v="Governmental"/>
    <n v="1750"/>
    <s v="Town of Indialantic              Brevard County"/>
    <s v="Town of Indialantic"/>
    <m/>
    <m/>
    <m/>
    <n v="0"/>
    <n v="1"/>
    <n v="9.9161007902600004E-3"/>
    <n v="1.33045336645E-3"/>
    <n v="3.9044479571109001"/>
    <m/>
    <n v="-1"/>
    <n v="-1"/>
    <n v="-1"/>
    <n v="-1"/>
    <n v="0"/>
    <m/>
    <m/>
    <s v="North IRL B"/>
    <n v="-1"/>
    <m/>
    <m/>
    <n v="580"/>
    <x v="1"/>
    <m/>
    <x v="0"/>
    <n v="132.71029999999999"/>
    <n v="11.473646118236999"/>
    <n v="4.0499243254569102"/>
    <n v="3.1666245E-3"/>
  </r>
  <r>
    <n v="550000"/>
    <n v="930000"/>
    <n v="930000"/>
    <x v="1"/>
    <x v="1"/>
    <s v="IR8-11"/>
    <s v="62-304.520 (6), F.A.C."/>
    <n v="0.36"/>
    <n v="0.48"/>
    <s v="Town of Indialantic"/>
    <n v="0.28147220834325998"/>
    <n v="3847.4261995176298"/>
    <n v="9.5602041395854993"/>
    <n v="1.40503474216888"/>
    <n v="2.6909317713815701"/>
    <n v="0.39547823167729002"/>
    <n v="1082.94354881597"/>
    <n v="1200"/>
    <s v="Residential, Medium Density-Two-five dwellingunits per acre"/>
    <n v="1200"/>
    <s v="Town of Indialantic              Brevard County"/>
    <s v="Town of Indialantic"/>
    <m/>
    <m/>
    <m/>
    <n v="0"/>
    <n v="1"/>
    <n v="2.6909317713815701"/>
    <n v="0.39547823167729002"/>
    <n v="1082.94354881596"/>
    <m/>
    <n v="-1"/>
    <n v="-1"/>
    <n v="-1"/>
    <n v="-1"/>
    <n v="0"/>
    <m/>
    <m/>
    <s v="North IRL B"/>
    <n v="-1"/>
    <m/>
    <m/>
    <n v="580"/>
    <x v="1"/>
    <m/>
    <x v="0"/>
    <n v="132.71029999999999"/>
    <n v="196.79761433190501"/>
    <n v="1139.0776140610501"/>
    <n v="0.87829971520000005"/>
  </r>
  <r>
    <n v="550000"/>
    <n v="930000"/>
    <n v="930000"/>
    <x v="1"/>
    <x v="1"/>
    <s v="IR8-11"/>
    <s v="62-304.520 (6), F.A.C."/>
    <n v="0.36"/>
    <n v="0.48"/>
    <s v="Town of Indialantic"/>
    <n v="5.8571453986329999E-2"/>
    <n v="3847.4261995176298"/>
    <n v="9.5602041395854993"/>
    <n v="1.40503474216888"/>
    <n v="0.55995505686167002"/>
    <n v="8.2294927750139996E-2"/>
    <n v="225.34934661085501"/>
    <n v="1210"/>
    <s v="Fixed Single Family Units"/>
    <n v="1210"/>
    <s v="Town of Indialantic              Brevard County"/>
    <s v="Town of Indialantic"/>
    <m/>
    <m/>
    <m/>
    <n v="0"/>
    <n v="1"/>
    <n v="0.55995505686167002"/>
    <n v="8.2294927750139996E-2"/>
    <n v="225.349346610856"/>
    <m/>
    <n v="-1"/>
    <n v="-1"/>
    <n v="-1"/>
    <n v="-1"/>
    <n v="0"/>
    <m/>
    <m/>
    <s v="North IRL B"/>
    <n v="-1"/>
    <m/>
    <m/>
    <n v="580"/>
    <x v="1"/>
    <m/>
    <x v="0"/>
    <n v="132.71029999999999"/>
    <n v="63.075766059659003"/>
    <n v="237.030264733895"/>
    <n v="0.1827650824"/>
  </r>
  <r>
    <n v="550000"/>
    <n v="930000"/>
    <n v="930000"/>
    <x v="1"/>
    <x v="1"/>
    <s v="IR8-11"/>
    <s v="62-304.520 (6), F.A.C."/>
    <n v="0.36"/>
    <n v="0.48"/>
    <s v="Town of Indialantic"/>
    <n v="7.4977468899610003E-2"/>
    <n v="3847.4261995176298"/>
    <n v="9.5602041395854993"/>
    <n v="1.40503474216888"/>
    <n v="0.71679990854973996"/>
    <n v="0.10534594868383999"/>
    <n v="288.47027821789698"/>
    <n v="1210"/>
    <s v="Fixed Single Family Units"/>
    <n v="1210"/>
    <s v="Town of Indialantic              Brevard County"/>
    <s v="Town of Indialantic"/>
    <m/>
    <m/>
    <m/>
    <n v="0"/>
    <n v="1"/>
    <n v="0.71679990854973996"/>
    <n v="0.10534594868383999"/>
    <n v="288.47027821789601"/>
    <m/>
    <n v="-1"/>
    <n v="-1"/>
    <n v="-1"/>
    <n v="-1"/>
    <n v="0"/>
    <m/>
    <m/>
    <s v="North IRL B"/>
    <n v="-1"/>
    <m/>
    <m/>
    <n v="580"/>
    <x v="1"/>
    <m/>
    <x v="0"/>
    <n v="132.71029999999999"/>
    <n v="83.237050480614002"/>
    <n v="303.42305155170101"/>
    <n v="0.23395805210000001"/>
  </r>
  <r>
    <n v="550000"/>
    <n v="930000"/>
    <n v="930000"/>
    <x v="1"/>
    <x v="1"/>
    <s v="IR8-11"/>
    <s v="62-304.520 (6), F.A.C."/>
    <n v="0.36"/>
    <n v="0.48"/>
    <s v="Town of Indialantic"/>
    <n v="0.19708070551772999"/>
    <n v="3847.4261995176298"/>
    <n v="9.5602041395854993"/>
    <n v="1.40503474216888"/>
    <n v="1.8841317767230501"/>
    <n v="0.27690523826356001"/>
    <n v="758.25346982834105"/>
    <n v="1210"/>
    <s v="Fixed Single Family Units"/>
    <n v="1210"/>
    <s v="Town of Indialantic              Brevard County"/>
    <s v="Town of Indialantic"/>
    <m/>
    <m/>
    <m/>
    <n v="0"/>
    <n v="1"/>
    <n v="1.8841317767230501"/>
    <n v="0.27690523826356001"/>
    <n v="758.25346982834105"/>
    <m/>
    <n v="-1"/>
    <n v="-1"/>
    <n v="-1"/>
    <n v="-1"/>
    <n v="0"/>
    <m/>
    <m/>
    <s v="North IRL B"/>
    <n v="-1"/>
    <m/>
    <m/>
    <n v="580"/>
    <x v="1"/>
    <m/>
    <x v="0"/>
    <n v="132.71029999999999"/>
    <n v="114.95843916667999"/>
    <n v="797.55731885555804"/>
    <n v="0.6149663178"/>
  </r>
  <r>
    <n v="550000"/>
    <n v="930000"/>
    <n v="930000"/>
    <x v="1"/>
    <x v="1"/>
    <s v="IR8-11"/>
    <s v="62-304.520 (6), F.A.C."/>
    <n v="0.36"/>
    <n v="0.48"/>
    <s v="Town of Indialantic"/>
    <n v="1.9713874150000001E-5"/>
    <n v="3847.4261995176298"/>
    <n v="9.5602041395854993"/>
    <n v="1.40503474216888"/>
    <n v="1.8846866125E-4"/>
    <n v="2.7698678080000001E-5"/>
    <n v="7.5847675898700007E-2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1.8846866125E-4"/>
    <n v="2.7698678080000001E-5"/>
    <n v="7.5847675897710007E-2"/>
    <m/>
    <n v="-1"/>
    <n v="-1"/>
    <n v="-1"/>
    <n v="-1"/>
    <n v="0"/>
    <m/>
    <m/>
    <s v="North IRL B"/>
    <n v="-1"/>
    <m/>
    <m/>
    <n v="580"/>
    <x v="1"/>
    <m/>
    <x v="0"/>
    <n v="132.71029999999999"/>
    <n v="1.5916819506290401"/>
    <n v="7.9779218213269998E-2"/>
    <n v="6.1514700000000002E-5"/>
  </r>
  <r>
    <n v="550000"/>
    <n v="930000"/>
    <n v="930000"/>
    <x v="1"/>
    <x v="1"/>
    <s v="IR8-11"/>
    <s v="62-304.520 (6), F.A.C."/>
    <n v="0.36"/>
    <n v="0.48"/>
    <s v="Town of Indialantic"/>
    <n v="5.6419030468099996E-3"/>
    <n v="3847.4261995176298"/>
    <n v="9.5602041395854993"/>
    <n v="1.40503474216888"/>
    <n v="5.3937744863330001E-2"/>
    <n v="7.9270697927199991E-3"/>
    <n v="21.706805597465902"/>
    <n v="1210"/>
    <s v="Fixed Single Family Units"/>
    <n v="1210"/>
    <s v="Town of Indialantic              Brevard County"/>
    <s v="Town of Indialantic"/>
    <m/>
    <m/>
    <m/>
    <n v="0"/>
    <n v="1"/>
    <n v="5.3937744863330001E-2"/>
    <n v="7.9270697927199991E-3"/>
    <n v="21.706805597464601"/>
    <m/>
    <n v="-1"/>
    <n v="-1"/>
    <n v="-1"/>
    <n v="-1"/>
    <n v="0"/>
    <m/>
    <m/>
    <s v="North IRL B"/>
    <n v="-1"/>
    <m/>
    <m/>
    <n v="580"/>
    <x v="1"/>
    <m/>
    <x v="0"/>
    <n v="132.71029999999999"/>
    <n v="26.973072013083598"/>
    <n v="22.831971579572102"/>
    <n v="1.7604870700000001E-2"/>
  </r>
  <r>
    <n v="550000"/>
    <n v="930000"/>
    <n v="930000"/>
    <x v="1"/>
    <x v="1"/>
    <s v="IR8-11"/>
    <s v="62-304.520 (6), F.A.C."/>
    <n v="0.36"/>
    <n v="0.48"/>
    <s v="Town of Indialantic"/>
    <n v="0.25107818747277999"/>
    <n v="3857.76904111461"/>
    <n v="9.5843984296024001"/>
    <n v="1.4085246429940299"/>
    <n v="2.40643338572159"/>
    <n v="0.35364981437368997"/>
    <n v="968.60165853168905"/>
    <n v="1200"/>
    <s v="Residential, Medium Density-Two-five dwellingunits per acre"/>
    <n v="1200"/>
    <s v="Town of Indialantic              Brevard County"/>
    <s v="Town of Indialantic"/>
    <m/>
    <m/>
    <m/>
    <n v="0"/>
    <n v="1"/>
    <n v="2.40643338572159"/>
    <n v="0.35364981437368997"/>
    <n v="968.60165853168905"/>
    <m/>
    <n v="-1"/>
    <n v="-1"/>
    <n v="-1"/>
    <n v="-1"/>
    <n v="0"/>
    <m/>
    <m/>
    <s v="North IRL B"/>
    <n v="-1"/>
    <m/>
    <m/>
    <n v="580"/>
    <x v="1"/>
    <m/>
    <x v="0"/>
    <n v="132.71029999999999"/>
    <n v="185.734583678946"/>
    <n v="1016.0773754988001"/>
    <n v="0.78556501099999998"/>
  </r>
  <r>
    <n v="550000"/>
    <n v="930000"/>
    <n v="930000"/>
    <x v="1"/>
    <x v="1"/>
    <s v="IR8-11"/>
    <s v="62-304.520 (6), F.A.C."/>
    <n v="0.36"/>
    <n v="0.48"/>
    <s v="Town of Indialantic"/>
    <n v="0.28467732033663001"/>
    <n v="3857.76904111461"/>
    <n v="9.5843984296024001"/>
    <n v="1.4085246429940299"/>
    <n v="2.7284608619778101"/>
    <n v="0.40097502099565002"/>
    <n v="1098.2193531021201"/>
    <n v="1210"/>
    <s v="Fixed Single Family Units"/>
    <n v="1210"/>
    <s v="Town of Indialantic              Brevard County"/>
    <s v="Town of Indialantic"/>
    <m/>
    <m/>
    <m/>
    <n v="0"/>
    <n v="1"/>
    <n v="2.7284608619778101"/>
    <n v="0.40097502099565002"/>
    <n v="1098.2193531021201"/>
    <m/>
    <n v="-1"/>
    <n v="-1"/>
    <n v="-1"/>
    <n v="-1"/>
    <n v="0"/>
    <m/>
    <m/>
    <s v="North IRL B"/>
    <n v="-1"/>
    <m/>
    <m/>
    <n v="580"/>
    <x v="1"/>
    <m/>
    <x v="0"/>
    <n v="132.71029999999999"/>
    <n v="142.23494587557599"/>
    <n v="1152.0482421159099"/>
    <n v="0.89068885090000005"/>
  </r>
  <r>
    <n v="550000"/>
    <n v="930000"/>
    <n v="930000"/>
    <x v="1"/>
    <x v="1"/>
    <s v="IR8-11"/>
    <s v="62-304.520 (6), F.A.C."/>
    <n v="0.36"/>
    <n v="0.48"/>
    <s v="Town of Indialantic"/>
    <n v="7.6458340717999998E-3"/>
    <n v="3857.76904111461"/>
    <n v="9.5843984296024001"/>
    <n v="1.4085246429940299"/>
    <n v="7.3280720070839994E-2"/>
    <n v="1.0769345706379999E-2"/>
    <n v="29.495861975724001"/>
    <n v="1210"/>
    <s v="Fixed Single Family Units"/>
    <n v="1210"/>
    <s v="Town of Indialantic              Brevard County"/>
    <s v="Town of Indialantic"/>
    <m/>
    <m/>
    <m/>
    <n v="0"/>
    <n v="1"/>
    <n v="7.3280720070839994E-2"/>
    <n v="1.0769345706379999E-2"/>
    <n v="29.495861975722899"/>
    <m/>
    <n v="-1"/>
    <n v="-1"/>
    <n v="-1"/>
    <n v="-1"/>
    <n v="0"/>
    <m/>
    <m/>
    <s v="North IRL B"/>
    <n v="-1"/>
    <m/>
    <m/>
    <n v="580"/>
    <x v="1"/>
    <m/>
    <x v="0"/>
    <n v="132.71029999999999"/>
    <n v="30.201068675774099"/>
    <n v="30.941592718103699"/>
    <n v="2.39220292E-2"/>
  </r>
  <r>
    <n v="550000"/>
    <n v="930000"/>
    <n v="930000"/>
    <x v="1"/>
    <x v="1"/>
    <s v="IR8-11"/>
    <s v="62-304.520 (6), F.A.C."/>
    <n v="0.36"/>
    <n v="0.48"/>
    <s v="Town of Indialantic"/>
    <n v="7.4362111717639998E-2"/>
    <n v="3857.76904111461"/>
    <n v="9.5843984296024001"/>
    <n v="1.4085246429940299"/>
    <n v="0.71271610676852004"/>
    <n v="0.10474086685938"/>
    <n v="286.87185241624098"/>
    <n v="1210"/>
    <s v="Fixed Single Family Units"/>
    <n v="1210"/>
    <s v="Town of Indialantic              Brevard County"/>
    <s v="Town of Indialantic"/>
    <m/>
    <m/>
    <m/>
    <n v="0"/>
    <n v="1"/>
    <n v="0.71271610676852004"/>
    <n v="0.10474086685938"/>
    <n v="286.87185241624201"/>
    <m/>
    <n v="-1"/>
    <n v="-1"/>
    <n v="-1"/>
    <n v="-1"/>
    <n v="0"/>
    <m/>
    <m/>
    <s v="North IRL B"/>
    <n v="-1"/>
    <m/>
    <m/>
    <n v="580"/>
    <x v="1"/>
    <m/>
    <x v="0"/>
    <n v="132.71029999999999"/>
    <n v="81.870350689874599"/>
    <n v="300.93278938778298"/>
    <n v="0.23266168079999999"/>
  </r>
  <r>
    <n v="550000"/>
    <n v="930000"/>
    <n v="930000"/>
    <x v="1"/>
    <x v="1"/>
    <s v="IR8-11"/>
    <s v="62-304.520 (6), F.A.C."/>
    <n v="0.36"/>
    <n v="0.48"/>
    <s v="Town of Indialantic"/>
    <n v="3.123854384534E-2"/>
    <n v="3860.0828652958398"/>
    <n v="9.5896964670744502"/>
    <n v="1.40928788474486"/>
    <n v="0.29956815355020999"/>
    <n v="4.4024101378309997E-2"/>
    <n v="120.583367834193"/>
    <n v="1200"/>
    <s v="Residential, Medium Density-Two-five dwellingunits per acre"/>
    <n v="1200"/>
    <s v="Town of Indialantic              Brevard County"/>
    <s v="Town of Indialantic"/>
    <m/>
    <m/>
    <m/>
    <n v="0"/>
    <n v="1"/>
    <n v="0.29956815355020999"/>
    <n v="4.4024101378309997E-2"/>
    <n v="120.583367834192"/>
    <m/>
    <n v="-1"/>
    <n v="-1"/>
    <n v="-1"/>
    <n v="-1"/>
    <n v="0"/>
    <m/>
    <m/>
    <s v="North IRL B"/>
    <n v="-1"/>
    <m/>
    <m/>
    <n v="580"/>
    <x v="1"/>
    <m/>
    <x v="0"/>
    <n v="132.71029999999999"/>
    <n v="66.435223658859798"/>
    <n v="126.417901786941"/>
    <n v="9.7796729799999996E-2"/>
  </r>
  <r>
    <n v="550000"/>
    <n v="930000"/>
    <n v="930000"/>
    <x v="1"/>
    <x v="1"/>
    <s v="IR8-11"/>
    <s v="62-304.520 (6), F.A.C."/>
    <n v="0.36"/>
    <n v="0.48"/>
    <s v="Town of Indialantic"/>
    <n v="0.21134297486157999"/>
    <n v="3860.0828652958398"/>
    <n v="9.5896964670744502"/>
    <n v="1.40928788474486"/>
    <n v="2.0267149793710999"/>
    <n v="0.29784309399836001"/>
    <n v="815.80139596384004"/>
    <n v="1210"/>
    <s v="Fixed Single Family Units"/>
    <n v="1210"/>
    <s v="Town of Indialantic              Brevard County"/>
    <s v="Town of Indialantic"/>
    <m/>
    <m/>
    <m/>
    <n v="0"/>
    <n v="1"/>
    <n v="2.0267149793710999"/>
    <n v="0.29784309399836001"/>
    <n v="815.80139596384004"/>
    <m/>
    <n v="-1"/>
    <n v="-1"/>
    <n v="-1"/>
    <n v="-1"/>
    <n v="0"/>
    <m/>
    <m/>
    <s v="North IRL B"/>
    <n v="-1"/>
    <m/>
    <m/>
    <n v="580"/>
    <x v="1"/>
    <m/>
    <x v="0"/>
    <n v="132.71029999999999"/>
    <n v="120.007958497958"/>
    <n v="855.27467514771001"/>
    <n v="0.66163941280000005"/>
  </r>
  <r>
    <n v="550000"/>
    <n v="930000"/>
    <n v="930000"/>
    <x v="1"/>
    <x v="1"/>
    <s v="IR8-11"/>
    <s v="62-304.520 (6), F.A.C."/>
    <n v="0.36"/>
    <n v="0.48"/>
    <s v="Town of Indialantic"/>
    <n v="0.11431183817455"/>
    <n v="3860.0828652958398"/>
    <n v="9.5896964670744502"/>
    <n v="1.40928788474486"/>
    <n v="1.09621583068735"/>
    <n v="0.16109828862232001"/>
    <n v="441.25316783808699"/>
    <n v="1210"/>
    <s v="Fixed Single Family Units"/>
    <n v="1210"/>
    <s v="Town of Indialantic              Brevard County"/>
    <s v="Town of Indialantic"/>
    <m/>
    <m/>
    <m/>
    <n v="0"/>
    <n v="1"/>
    <n v="1.09621583068735"/>
    <n v="0.16109828862232001"/>
    <n v="441.25316783808699"/>
    <m/>
    <n v="-1"/>
    <n v="-1"/>
    <n v="-1"/>
    <n v="-1"/>
    <n v="0"/>
    <m/>
    <m/>
    <s v="North IRL B"/>
    <n v="-1"/>
    <m/>
    <m/>
    <n v="580"/>
    <x v="1"/>
    <m/>
    <x v="0"/>
    <n v="132.71029999999999"/>
    <n v="98.440048195124902"/>
    <n v="462.60359647306302"/>
    <n v="0.3578695603"/>
  </r>
  <r>
    <n v="550000"/>
    <n v="930000"/>
    <n v="930000"/>
    <x v="1"/>
    <x v="1"/>
    <s v="IR8-11"/>
    <s v="62-304.520 (6), F.A.C."/>
    <n v="0.36"/>
    <n v="0.48"/>
    <s v="Town of Indialantic"/>
    <n v="0.21573164787537999"/>
    <n v="3860.0828652958398"/>
    <n v="9.5896964670744502"/>
    <n v="1.40928788474486"/>
    <n v="2.0688010214667298"/>
    <n v="0.30402799770681999"/>
    <n v="832.74203746581497"/>
    <n v="1210"/>
    <s v="Fixed Single Family Units"/>
    <n v="1210"/>
    <s v="Town of Indialantic              Brevard County"/>
    <s v="Town of Indialantic"/>
    <m/>
    <m/>
    <m/>
    <n v="0"/>
    <n v="1"/>
    <n v="2.0688010214667298"/>
    <n v="0.30402799770681999"/>
    <n v="832.74203746581497"/>
    <m/>
    <n v="-1"/>
    <n v="-1"/>
    <n v="-1"/>
    <n v="-1"/>
    <n v="0"/>
    <m/>
    <m/>
    <s v="North IRL B"/>
    <n v="-1"/>
    <m/>
    <m/>
    <n v="580"/>
    <x v="1"/>
    <m/>
    <x v="0"/>
    <n v="132.71029999999999"/>
    <n v="120.24671911129499"/>
    <n v="873.03500471944199"/>
    <n v="0.67537878139999996"/>
  </r>
  <r>
    <n v="550000"/>
    <n v="930000"/>
    <n v="930000"/>
    <x v="1"/>
    <x v="1"/>
    <s v="IR8-11"/>
    <s v="62-304.520 (6), F.A.C."/>
    <n v="0.36"/>
    <n v="0.48"/>
    <s v="Town of Indialantic"/>
    <n v="4.5138448911039998E-2"/>
    <n v="3860.0828652958398"/>
    <n v="9.5896964670744502"/>
    <n v="1.40928788474486"/>
    <n v="0.43286402405148"/>
    <n v="6.3613069186509996E-2"/>
    <n v="174.23815320756401"/>
    <n v="1210"/>
    <s v="Fixed Single Family Units"/>
    <n v="1210"/>
    <s v="Town of Indialantic              Brevard County"/>
    <s v="Town of Indialantic"/>
    <m/>
    <m/>
    <m/>
    <n v="0"/>
    <n v="1"/>
    <n v="0.43286402405148"/>
    <n v="6.3613069186509996E-2"/>
    <n v="174.23815320756299"/>
    <m/>
    <n v="-1"/>
    <n v="-1"/>
    <n v="-1"/>
    <n v="-1"/>
    <n v="0"/>
    <m/>
    <m/>
    <s v="North IRL B"/>
    <n v="-1"/>
    <m/>
    <m/>
    <n v="580"/>
    <x v="1"/>
    <m/>
    <x v="0"/>
    <n v="132.71029999999999"/>
    <n v="54.8869146806869"/>
    <n v="182.66882187284401"/>
    <n v="0.1413123708"/>
  </r>
  <r>
    <n v="550000"/>
    <n v="930000"/>
    <n v="930000"/>
    <x v="1"/>
    <x v="1"/>
    <s v="IR8-11"/>
    <s v="62-304.520 (6), F.A.C."/>
    <n v="0.36"/>
    <n v="0.48"/>
    <s v="Town of Indialantic"/>
    <n v="4.0283200288919997E-2"/>
    <n v="3850.4766354631302"/>
    <n v="9.5673638444899805"/>
    <n v="1.40605815690651"/>
    <n v="0.38540403398460998"/>
    <n v="5.6640522352540003E-2"/>
    <n v="155.10952151418701"/>
    <n v="1200"/>
    <s v="Residential, Medium Density-Two-five dwellingunits per acre"/>
    <n v="1200"/>
    <s v="Town of Indialantic              Brevard County"/>
    <s v="Town of Indialantic"/>
    <m/>
    <m/>
    <m/>
    <n v="0"/>
    <n v="1"/>
    <n v="0.38540403398460998"/>
    <n v="5.6640522352540003E-2"/>
    <n v="155.109521514188"/>
    <m/>
    <n v="-1"/>
    <n v="-1"/>
    <n v="-1"/>
    <n v="-1"/>
    <n v="0"/>
    <m/>
    <m/>
    <s v="North IRL B"/>
    <n v="-1"/>
    <m/>
    <m/>
    <n v="580"/>
    <x v="1"/>
    <m/>
    <x v="0"/>
    <n v="132.71029999999999"/>
    <n v="73.1009739927526"/>
    <n v="163.02032780406199"/>
    <n v="0.12579847650000001"/>
  </r>
  <r>
    <n v="550000"/>
    <n v="930000"/>
    <n v="930000"/>
    <x v="1"/>
    <x v="1"/>
    <s v="IR8-11"/>
    <s v="62-304.520 (6), F.A.C."/>
    <n v="0.36"/>
    <n v="0.48"/>
    <s v="Town of Indialantic"/>
    <n v="1.238942224304E-2"/>
    <n v="3850.4766354631302"/>
    <n v="9.5673638444899805"/>
    <n v="1.40605815690651"/>
    <n v="0.11853411042226"/>
    <n v="1.7420248204190001E-2"/>
    <n v="47.705180873747402"/>
    <n v="1210"/>
    <s v="Fixed Single Family Units"/>
    <n v="1210"/>
    <s v="Town of Indialantic              Brevard County"/>
    <s v="Town of Indialantic"/>
    <m/>
    <m/>
    <m/>
    <n v="0"/>
    <n v="1"/>
    <n v="0.11853411042226"/>
    <n v="1.7420248204190001E-2"/>
    <n v="47.705180873749001"/>
    <m/>
    <n v="-1"/>
    <n v="-1"/>
    <n v="-1"/>
    <n v="-1"/>
    <n v="0"/>
    <m/>
    <m/>
    <s v="North IRL B"/>
    <n v="-1"/>
    <m/>
    <m/>
    <n v="580"/>
    <x v="1"/>
    <m/>
    <x v="0"/>
    <n v="132.71029999999999"/>
    <n v="28.7630958157918"/>
    <n v="50.138212974109997"/>
    <n v="3.8690333200000003E-2"/>
  </r>
  <r>
    <n v="550000"/>
    <n v="930000"/>
    <n v="930000"/>
    <x v="1"/>
    <x v="1"/>
    <s v="IR8-11"/>
    <s v="62-304.520 (6), F.A.C."/>
    <n v="0.36"/>
    <n v="0.48"/>
    <s v="Town of Indialantic"/>
    <n v="0.10319285545286"/>
    <n v="3850.4766354631302"/>
    <n v="9.5673638444899805"/>
    <n v="1.40605815690651"/>
    <n v="0.98728359426939005"/>
    <n v="0.14509515614397001"/>
    <n v="397.34167886797002"/>
    <n v="1210"/>
    <s v="Fixed Single Family Units"/>
    <n v="1210"/>
    <s v="Town of Indialantic              Brevard County"/>
    <s v="Town of Indialantic"/>
    <m/>
    <m/>
    <m/>
    <n v="0"/>
    <n v="1"/>
    <n v="0.98728359426939005"/>
    <n v="0.14509515614397001"/>
    <n v="397.34167886797002"/>
    <m/>
    <n v="-1"/>
    <n v="-1"/>
    <n v="-1"/>
    <n v="-1"/>
    <n v="0"/>
    <m/>
    <m/>
    <s v="North IRL B"/>
    <n v="-1"/>
    <m/>
    <m/>
    <n v="580"/>
    <x v="1"/>
    <m/>
    <x v="0"/>
    <n v="132.71029999999999"/>
    <n v="90.641020504398099"/>
    <n v="417.60666983521099"/>
    <n v="0.322256025"/>
  </r>
  <r>
    <n v="550000"/>
    <n v="930000"/>
    <n v="930000"/>
    <x v="1"/>
    <x v="1"/>
    <s v="IR8-11"/>
    <s v="62-304.520 (6), F.A.C."/>
    <n v="0.36"/>
    <n v="0.48"/>
    <s v="Town of Indialantic"/>
    <n v="0.22494869691676"/>
    <n v="3850.4766354631302"/>
    <n v="9.5673638444899805"/>
    <n v="1.40605815690651"/>
    <n v="2.1521660297466201"/>
    <n v="0.31629095018531"/>
    <n v="866.15970165589295"/>
    <n v="1210"/>
    <s v="Fixed Single Family Units"/>
    <n v="1210"/>
    <s v="Town of Indialantic              Brevard County"/>
    <s v="Town of Indialantic"/>
    <m/>
    <m/>
    <m/>
    <n v="0"/>
    <n v="1"/>
    <n v="2.1521660297466201"/>
    <n v="0.31629095018531"/>
    <n v="866.15970165589295"/>
    <m/>
    <n v="-1"/>
    <n v="-1"/>
    <n v="-1"/>
    <n v="-1"/>
    <n v="0"/>
    <m/>
    <m/>
    <s v="North IRL B"/>
    <n v="-1"/>
    <m/>
    <m/>
    <n v="580"/>
    <x v="1"/>
    <m/>
    <x v="0"/>
    <n v="132.71029999999999"/>
    <n v="119.001077288856"/>
    <n v="910.33507882813205"/>
    <n v="0.70248150990000002"/>
  </r>
  <r>
    <n v="550000"/>
    <n v="930000"/>
    <n v="930000"/>
    <x v="1"/>
    <x v="1"/>
    <s v="IR8-11"/>
    <s v="62-304.520 (6), F.A.C."/>
    <n v="0.36"/>
    <n v="0.48"/>
    <s v="Town of Indialantic"/>
    <n v="0.15618775002478999"/>
    <n v="3850.4766354631302"/>
    <n v="9.5673638444899805"/>
    <n v="1.40605815690651"/>
    <n v="1.49430503253948"/>
    <n v="0.21960905993124"/>
    <n v="601.39728221603696"/>
    <n v="1210"/>
    <s v="Fixed Single Family Units"/>
    <n v="1210"/>
    <s v="Town of Indialantic              Brevard County"/>
    <s v="Town of Indialantic"/>
    <m/>
    <m/>
    <m/>
    <n v="0"/>
    <n v="1"/>
    <n v="1.49430503253948"/>
    <n v="0.21960905993124"/>
    <n v="601.39728221603696"/>
    <m/>
    <n v="-1"/>
    <n v="-1"/>
    <n v="-1"/>
    <n v="-1"/>
    <n v="0"/>
    <m/>
    <m/>
    <s v="North IRL B"/>
    <n v="-1"/>
    <m/>
    <m/>
    <n v="580"/>
    <x v="1"/>
    <m/>
    <x v="0"/>
    <n v="132.71029999999999"/>
    <n v="101.152970411243"/>
    <n v="632.06939928805502"/>
    <n v="0.48775124269999998"/>
  </r>
  <r>
    <n v="550000"/>
    <n v="930000"/>
    <n v="930000"/>
    <x v="1"/>
    <x v="1"/>
    <s v="IR8-11"/>
    <s v="62-304.520 (6), F.A.C."/>
    <n v="0.36"/>
    <n v="0.48"/>
    <s v="Town of Indialantic"/>
    <n v="6.6601398881749999E-2"/>
    <n v="3850.4766354631302"/>
    <n v="9.5673638444899805"/>
    <n v="1.40605815690651"/>
    <n v="0.63719981565370998"/>
    <n v="9.3645440159059998E-2"/>
    <n v="256.44713028333899"/>
    <n v="1210"/>
    <s v="Fixed Single Family Units"/>
    <n v="1210"/>
    <s v="Town of Indialantic              Brevard County"/>
    <s v="Town of Indialantic"/>
    <m/>
    <m/>
    <m/>
    <n v="0"/>
    <n v="1"/>
    <n v="0.63719981565370998"/>
    <n v="9.3645440159059998E-2"/>
    <n v="256.44713028333803"/>
    <m/>
    <n v="-1"/>
    <n v="-1"/>
    <n v="-1"/>
    <n v="-1"/>
    <n v="0"/>
    <m/>
    <m/>
    <s v="North IRL B"/>
    <n v="-1"/>
    <m/>
    <m/>
    <n v="580"/>
    <x v="1"/>
    <m/>
    <x v="0"/>
    <n v="132.71029999999999"/>
    <n v="68.996398429802497"/>
    <n v="269.52629880543299"/>
    <n v="0.20798631819999999"/>
  </r>
  <r>
    <n v="550000"/>
    <n v="930000"/>
    <n v="930000"/>
    <x v="1"/>
    <x v="1"/>
    <s v="IR8-11"/>
    <s v="62-304.520 (6), F.A.C."/>
    <n v="0.36"/>
    <n v="0.48"/>
    <s v="Town of Indialantic"/>
    <n v="1.4160129928799999E-2"/>
    <n v="3850.4766354631302"/>
    <n v="9.5673638444899805"/>
    <n v="1.40605815690651"/>
    <n v="0.13547511511411001"/>
    <n v="1.9909966189249999E-2"/>
    <n v="54.523249445978202"/>
    <n v="1210"/>
    <s v="Fixed Single Family Units"/>
    <n v="1210"/>
    <s v="Town of Indialantic              Brevard County"/>
    <s v="Town of Indialantic"/>
    <m/>
    <m/>
    <m/>
    <n v="0"/>
    <n v="1"/>
    <n v="0.13547511511411001"/>
    <n v="1.9909966189249999E-2"/>
    <n v="54.523249445976703"/>
    <m/>
    <n v="-1"/>
    <n v="-1"/>
    <n v="-1"/>
    <n v="-1"/>
    <n v="0"/>
    <m/>
    <m/>
    <s v="North IRL B"/>
    <n v="-1"/>
    <m/>
    <m/>
    <n v="580"/>
    <x v="1"/>
    <m/>
    <x v="0"/>
    <n v="132.71029999999999"/>
    <n v="45.460401003524503"/>
    <n v="57.304012744393098"/>
    <n v="4.4219991399999999E-2"/>
  </r>
  <r>
    <n v="550000"/>
    <n v="930000"/>
    <n v="930000"/>
    <x v="1"/>
    <x v="1"/>
    <s v="IR8-11"/>
    <s v="62-304.520 (6), F.A.C."/>
    <n v="0.36"/>
    <n v="0.48"/>
    <s v="Town of Indialantic"/>
    <n v="0.12324164409485"/>
    <n v="3850.6255303293601"/>
    <n v="9.5675464958490792"/>
    <n v="1.4060786152246301"/>
    <n v="1.17912016010239"/>
    <n v="0.17328744026689"/>
    <n v="474.557421151406"/>
    <n v="1200"/>
    <s v="Residential, Medium Density-Two-five dwellingunits per acre"/>
    <n v="1200"/>
    <s v="Town of Indialantic              Brevard County"/>
    <s v="Town of Indialantic"/>
    <m/>
    <m/>
    <m/>
    <n v="0"/>
    <n v="1"/>
    <n v="1.17912016010239"/>
    <n v="0.17328744026689"/>
    <n v="474.557421151406"/>
    <m/>
    <n v="-1"/>
    <n v="-1"/>
    <n v="-1"/>
    <n v="-1"/>
    <n v="0"/>
    <m/>
    <m/>
    <s v="North IRL B"/>
    <n v="-1"/>
    <m/>
    <m/>
    <n v="580"/>
    <x v="1"/>
    <m/>
    <x v="0"/>
    <n v="132.71029999999999"/>
    <n v="122.272734227019"/>
    <n v="498.741238912391"/>
    <n v="0.38488030909999998"/>
  </r>
  <r>
    <n v="550000"/>
    <n v="930000"/>
    <n v="930000"/>
    <x v="1"/>
    <x v="1"/>
    <s v="IR8-11"/>
    <s v="62-304.520 (6), F.A.C."/>
    <n v="0.36"/>
    <n v="0.48"/>
    <s v="Town of Indialantic"/>
    <n v="0.10454999317199"/>
    <n v="3850.6255303293601"/>
    <n v="9.5675464958490792"/>
    <n v="1.4060786152246301"/>
    <n v="1.0002869208137599"/>
    <n v="0.14700550962101999"/>
    <n v="402.58287290384499"/>
    <n v="1210"/>
    <s v="Fixed Single Family Units"/>
    <n v="1210"/>
    <s v="Town of Indialantic              Brevard County"/>
    <s v="Town of Indialantic"/>
    <m/>
    <m/>
    <m/>
    <n v="0"/>
    <n v="1"/>
    <n v="1.0002869208137599"/>
    <n v="0.14700550962101999"/>
    <n v="402.58287290384499"/>
    <m/>
    <n v="-1"/>
    <n v="-1"/>
    <n v="-1"/>
    <n v="-1"/>
    <n v="0"/>
    <m/>
    <m/>
    <s v="North IRL B"/>
    <n v="-1"/>
    <m/>
    <m/>
    <n v="580"/>
    <x v="1"/>
    <m/>
    <x v="0"/>
    <n v="132.71029999999999"/>
    <n v="104.271999989835"/>
    <n v="423.09881132996202"/>
    <n v="0.32650679069999999"/>
  </r>
  <r>
    <n v="550000"/>
    <n v="930000"/>
    <n v="930000"/>
    <x v="1"/>
    <x v="1"/>
    <s v="IR8-11"/>
    <s v="62-304.520 (6), F.A.C."/>
    <n v="0.36"/>
    <n v="0.48"/>
    <s v="Town of Indialantic"/>
    <n v="3.3308395284000001E-4"/>
    <n v="3850.6255303293601"/>
    <n v="9.5675464958490792"/>
    <n v="1.4060786152246301"/>
    <n v="3.1867962058699999E-3"/>
    <n v="4.6834222317000001E-4"/>
    <n v="1.2825815725718299"/>
    <n v="1210"/>
    <s v="Fixed Single Family Units"/>
    <n v="1210"/>
    <s v="Town of Indialantic              Brevard County"/>
    <s v="Town of Indialantic"/>
    <m/>
    <m/>
    <m/>
    <n v="0"/>
    <n v="1"/>
    <n v="3.1867962058699999E-3"/>
    <n v="4.6834222317000001E-4"/>
    <n v="1.2825815725702601"/>
    <m/>
    <n v="-1"/>
    <n v="-1"/>
    <n v="-1"/>
    <n v="-1"/>
    <n v="0"/>
    <m/>
    <m/>
    <s v="North IRL B"/>
    <n v="-1"/>
    <m/>
    <m/>
    <n v="580"/>
    <x v="1"/>
    <m/>
    <x v="0"/>
    <n v="132.71029999999999"/>
    <n v="4.7282129548538903"/>
    <n v="1.34794293377156"/>
    <n v="1.0402121E-3"/>
  </r>
  <r>
    <n v="550000"/>
    <n v="930000"/>
    <n v="930000"/>
    <x v="1"/>
    <x v="1"/>
    <s v="IR8-11"/>
    <s v="62-304.520 (6), F.A.C."/>
    <n v="0.36"/>
    <n v="0.48"/>
    <s v="Town of Indialantic"/>
    <n v="2.4768754007000002E-4"/>
    <n v="3850.6255303293601"/>
    <n v="9.5675464958490792"/>
    <n v="1.4060786152246301"/>
    <n v="2.36976205613E-3"/>
    <n v="3.4826815335999999E-4"/>
    <n v="0.95375196536882001"/>
    <n v="1210"/>
    <s v="Fixed Single Family Units"/>
    <n v="1210"/>
    <s v="Town of Indialantic              Brevard County"/>
    <s v="Town of Indialantic"/>
    <m/>
    <m/>
    <m/>
    <n v="0"/>
    <n v="1"/>
    <n v="2.36976205613E-3"/>
    <n v="3.4826815335999999E-4"/>
    <n v="0.95375196536995999"/>
    <m/>
    <n v="-1"/>
    <n v="-1"/>
    <n v="-1"/>
    <n v="-1"/>
    <n v="0"/>
    <m/>
    <m/>
    <s v="North IRL B"/>
    <n v="-1"/>
    <m/>
    <m/>
    <n v="580"/>
    <x v="1"/>
    <m/>
    <x v="0"/>
    <n v="132.71029999999999"/>
    <n v="5.6165958471279902"/>
    <n v="1.0023559123143"/>
    <n v="7.7352149999999995E-4"/>
  </r>
  <r>
    <n v="550000"/>
    <n v="930000"/>
    <n v="930000"/>
    <x v="1"/>
    <x v="1"/>
    <s v="IR8-11"/>
    <s v="62-304.520 (6), F.A.C."/>
    <n v="0.36"/>
    <n v="0.48"/>
    <s v="Town of Indialantic"/>
    <n v="9.3218276498260005E-2"/>
    <n v="3850.6255303293601"/>
    <n v="9.5675464958490792"/>
    <n v="1.4060786152246301"/>
    <n v="0.89187019466007"/>
    <n v="0.13107222513229999"/>
    <n v="358.94867537752498"/>
    <n v="1210"/>
    <s v="Fixed Single Family Units"/>
    <n v="1210"/>
    <s v="Town of Indialantic              Brevard County"/>
    <s v="Town of Indialantic"/>
    <m/>
    <m/>
    <m/>
    <n v="0"/>
    <n v="1"/>
    <n v="0.89187019466007"/>
    <n v="0.13107222513229999"/>
    <n v="358.94867537752299"/>
    <m/>
    <n v="-1"/>
    <n v="-1"/>
    <n v="-1"/>
    <n v="-1"/>
    <n v="0"/>
    <m/>
    <m/>
    <s v="North IRL B"/>
    <n v="-1"/>
    <m/>
    <m/>
    <n v="580"/>
    <x v="1"/>
    <m/>
    <x v="0"/>
    <n v="132.71029999999999"/>
    <n v="89.335700879984103"/>
    <n v="377.24098093206402"/>
    <n v="0.2911181471"/>
  </r>
  <r>
    <n v="550000"/>
    <n v="930000"/>
    <n v="930000"/>
    <x v="1"/>
    <x v="1"/>
    <s v="IR8-11"/>
    <s v="62-304.520 (6), F.A.C."/>
    <n v="0.36"/>
    <n v="0.48"/>
    <s v="Town of Indialantic"/>
    <n v="3.8803263690000002E-3"/>
    <n v="3850.6255303293601"/>
    <n v="9.5675464958490792"/>
    <n v="1.4060786152246301"/>
    <n v="3.7125202954479998E-2"/>
    <n v="5.4560439275400004E-3"/>
    <n v="14.9416837824855"/>
    <n v="1210"/>
    <s v="Fixed Single Family Units"/>
    <n v="1210"/>
    <s v="Town of Indialantic              Brevard County"/>
    <s v="Town of Indialantic"/>
    <m/>
    <m/>
    <m/>
    <n v="0"/>
    <n v="1"/>
    <n v="3.7125202954479998E-2"/>
    <n v="5.4560439275400004E-3"/>
    <n v="14.941683782486001"/>
    <m/>
    <n v="-1"/>
    <n v="-1"/>
    <n v="-1"/>
    <n v="-1"/>
    <n v="0"/>
    <m/>
    <m/>
    <s v="North IRL B"/>
    <n v="-1"/>
    <m/>
    <m/>
    <n v="580"/>
    <x v="1"/>
    <m/>
    <x v="0"/>
    <n v="132.71029999999999"/>
    <n v="17.175562499731502"/>
    <n v="15.7031236874003"/>
    <n v="1.2118153899999999E-2"/>
  </r>
  <r>
    <n v="550000"/>
    <n v="930000"/>
    <n v="930000"/>
    <x v="1"/>
    <x v="1"/>
    <s v="IR8-11"/>
    <s v="62-304.520 (6), F.A.C."/>
    <n v="0.36"/>
    <n v="0.48"/>
    <s v="Town of Indialantic"/>
    <n v="9.6788333669900004E-3"/>
    <n v="3850.6255303293601"/>
    <n v="9.5675464958490792"/>
    <n v="1.4060786152246301"/>
    <n v="9.2602688264310007E-2"/>
    <n v="1.3609200617650001E-2"/>
    <n v="37.269562866762399"/>
    <n v="1210"/>
    <s v="Fixed Single Family Units"/>
    <n v="1210"/>
    <s v="Town of Indialantic              Brevard County"/>
    <s v="Town of Indialantic"/>
    <m/>
    <m/>
    <m/>
    <n v="0"/>
    <n v="1"/>
    <n v="9.2602688264310007E-2"/>
    <n v="1.3609200617650001E-2"/>
    <n v="37.269562866763501"/>
    <m/>
    <n v="-1"/>
    <n v="-1"/>
    <n v="-1"/>
    <n v="-1"/>
    <n v="0"/>
    <m/>
    <m/>
    <s v="North IRL B"/>
    <n v="-1"/>
    <m/>
    <m/>
    <n v="580"/>
    <x v="1"/>
    <m/>
    <x v="0"/>
    <n v="132.71029999999999"/>
    <n v="35.6335926417647"/>
    <n v="39.168848972572299"/>
    <n v="3.02267339E-2"/>
  </r>
  <r>
    <n v="550000"/>
    <n v="930000"/>
    <n v="930000"/>
    <x v="1"/>
    <x v="1"/>
    <s v="IR8-11"/>
    <s v="62-304.520 (6), F.A.C."/>
    <n v="0.36"/>
    <n v="0.48"/>
    <s v="Town of Indialantic"/>
    <n v="0.28261360865085999"/>
    <n v="3850.6255303293601"/>
    <n v="9.5675464958490792"/>
    <n v="1.4060786152246301"/>
    <n v="2.7039188411268298"/>
    <n v="0.39737695149544"/>
    <n v="1088.23917668952"/>
    <n v="1210"/>
    <s v="Fixed Single Family Units"/>
    <n v="1210"/>
    <s v="Town of Indialantic              Brevard County"/>
    <s v="Town of Indialantic"/>
    <m/>
    <m/>
    <m/>
    <n v="0"/>
    <n v="1"/>
    <n v="2.7039188411268298"/>
    <n v="0.39737695149544"/>
    <n v="1088.23917668952"/>
    <m/>
    <n v="-1"/>
    <n v="-1"/>
    <n v="-1"/>
    <n v="-1"/>
    <n v="0"/>
    <m/>
    <m/>
    <s v="North IRL B"/>
    <n v="-1"/>
    <m/>
    <m/>
    <n v="580"/>
    <x v="1"/>
    <m/>
    <x v="0"/>
    <n v="132.71029999999999"/>
    <n v="134.86752981722501"/>
    <n v="1143.6966972263899"/>
    <n v="0.88259462830000002"/>
  </r>
  <r>
    <n v="550000"/>
    <n v="930000"/>
    <n v="930000"/>
    <x v="1"/>
    <x v="1"/>
    <s v="IR8-11"/>
    <s v="62-304.520 (6), F.A.C."/>
    <n v="0.36"/>
    <n v="0.48"/>
    <s v="Town of Indialantic"/>
    <n v="0.23712644814944001"/>
    <n v="3868.4187706131302"/>
    <n v="10.342245210362099"/>
    <n v="1.76853448224448"/>
    <n v="2.45241987262377"/>
    <n v="0.41936630020444998"/>
    <n v="917.30440303013597"/>
    <n v="1200"/>
    <s v="Residential, Medium Density-Two-five dwellingunits per acre"/>
    <n v="1200"/>
    <s v="Town of Indialantic              Brevard County"/>
    <s v="Town of Indialantic"/>
    <m/>
    <m/>
    <m/>
    <n v="0"/>
    <n v="1"/>
    <n v="2.45241987262377"/>
    <n v="0.41936630020444998"/>
    <n v="917.30440303013597"/>
    <m/>
    <n v="-1"/>
    <n v="-1"/>
    <n v="-1"/>
    <n v="-1"/>
    <n v="0"/>
    <m/>
    <m/>
    <s v="North IRL B"/>
    <n v="-1"/>
    <m/>
    <m/>
    <n v="580"/>
    <x v="1"/>
    <m/>
    <x v="0"/>
    <n v="132.71029999999999"/>
    <n v="148.88193307666899"/>
    <n v="959.61668961448197"/>
    <n v="0.7439613974"/>
  </r>
  <r>
    <n v="550000"/>
    <n v="930000"/>
    <n v="930000"/>
    <x v="1"/>
    <x v="1"/>
    <s v="IR8-11"/>
    <s v="62-304.520 (6), F.A.C."/>
    <n v="0.36"/>
    <n v="0.48"/>
    <s v="Town of Indialantic"/>
    <n v="2.2430800115769998E-2"/>
    <n v="3868.4187706131302"/>
    <n v="10.342245210362099"/>
    <n v="1.76853448224448"/>
    <n v="0.23198483506198"/>
    <n v="3.9669643469080001E-2"/>
    <n v="86.771728207743095"/>
    <n v="1210"/>
    <s v="Fixed Single Family Units"/>
    <n v="1210"/>
    <s v="Town of Indialantic              Brevard County"/>
    <s v="Town of Indialantic"/>
    <m/>
    <m/>
    <m/>
    <n v="0"/>
    <n v="1"/>
    <n v="0.23198483506198"/>
    <n v="3.9669643469080001E-2"/>
    <n v="86.771728207743905"/>
    <m/>
    <n v="-1"/>
    <n v="-1"/>
    <n v="-1"/>
    <n v="-1"/>
    <n v="0"/>
    <m/>
    <m/>
    <s v="North IRL B"/>
    <n v="-1"/>
    <m/>
    <m/>
    <n v="580"/>
    <x v="1"/>
    <m/>
    <x v="0"/>
    <n v="132.71029999999999"/>
    <n v="54.6339922616704"/>
    <n v="90.774227508103706"/>
    <n v="7.0374475399999997E-2"/>
  </r>
  <r>
    <n v="550000"/>
    <n v="930000"/>
    <n v="930000"/>
    <x v="1"/>
    <x v="1"/>
    <s v="IR8-11"/>
    <s v="62-304.520 (6), F.A.C."/>
    <n v="0.36"/>
    <n v="0.48"/>
    <s v="Town of Indialantic"/>
    <n v="4.1669812647740001E-2"/>
    <n v="3868.4187706131302"/>
    <n v="10.342245210362099"/>
    <n v="1.76853448224448"/>
    <n v="0.43095942027284001"/>
    <n v="7.3694500536199997E-2"/>
    <n v="161.19628541447699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43095942027284001"/>
    <n v="7.3694500536199997E-2"/>
    <n v="161.19628541447801"/>
    <m/>
    <n v="-1"/>
    <n v="-1"/>
    <n v="-1"/>
    <n v="-1"/>
    <n v="0"/>
    <m/>
    <m/>
    <s v="North IRL B"/>
    <n v="-1"/>
    <m/>
    <m/>
    <n v="580"/>
    <x v="1"/>
    <m/>
    <x v="0"/>
    <n v="132.71029999999999"/>
    <n v="73.621251054525601"/>
    <n v="168.63174893374099"/>
    <n v="0.13073502470000001"/>
  </r>
  <r>
    <n v="550000"/>
    <n v="930000"/>
    <n v="930000"/>
    <x v="1"/>
    <x v="1"/>
    <s v="IR8-11"/>
    <s v="62-304.520 (6), F.A.C."/>
    <n v="0.36"/>
    <n v="0.48"/>
    <s v="Town of Indialantic"/>
    <n v="0.26201485516349998"/>
    <n v="3868.4187706131302"/>
    <n v="10.342245210362099"/>
    <n v="1.76853448224448"/>
    <n v="2.7098218808584398"/>
    <n v="0.46338230621693999"/>
    <n v="1013.58318389397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2.7098218808584398"/>
    <n v="0.46338230621693999"/>
    <n v="1013.58318389397"/>
    <m/>
    <n v="-1"/>
    <n v="-1"/>
    <n v="-1"/>
    <n v="-1"/>
    <n v="0"/>
    <m/>
    <m/>
    <s v="North IRL B"/>
    <n v="-1"/>
    <m/>
    <m/>
    <n v="580"/>
    <x v="1"/>
    <m/>
    <x v="0"/>
    <n v="132.71029999999999"/>
    <n v="137.423973831354"/>
    <n v="1060.3364993826201"/>
    <n v="0.82204637790000001"/>
  </r>
  <r>
    <n v="550000"/>
    <n v="930000"/>
    <n v="930000"/>
    <x v="1"/>
    <x v="1"/>
    <s v="IR8-11"/>
    <s v="62-304.520 (6), F.A.C."/>
    <n v="0.36"/>
    <n v="0.48"/>
    <s v="Town of Indialantic"/>
    <n v="6.8754023732999999E-4"/>
    <n v="3868.4187706131302"/>
    <n v="10.342245210362099"/>
    <n v="1.76853448224448"/>
    <n v="7.1107097264999997E-3"/>
    <n v="1.2159386176499999E-3"/>
    <n v="2.6596935596585198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7.1107097264999997E-3"/>
    <n v="1.2159386176499999E-3"/>
    <n v="2.6596935596589701"/>
    <m/>
    <n v="-1"/>
    <n v="-1"/>
    <n v="-1"/>
    <n v="-1"/>
    <n v="0"/>
    <m/>
    <m/>
    <s v="North IRL B"/>
    <n v="-1"/>
    <m/>
    <m/>
    <n v="580"/>
    <x v="1"/>
    <m/>
    <x v="0"/>
    <n v="132.71029999999999"/>
    <n v="9.3895606028364398"/>
    <n v="2.7823766251180202"/>
    <n v="2.1570913E-3"/>
  </r>
  <r>
    <n v="550000"/>
    <n v="930000"/>
    <n v="930000"/>
    <x v="1"/>
    <x v="1"/>
    <s v="IR8-11"/>
    <s v="62-304.520 (6), F.A.C."/>
    <n v="0.36"/>
    <n v="0.48"/>
    <s v="Town of Indialantic"/>
    <n v="5.3833997515200002E-2"/>
    <n v="3868.4187706131302"/>
    <n v="10.342245210362099"/>
    <n v="1.76853448224448"/>
    <n v="0.55676440295623997"/>
    <n v="9.5207280922689999E-2"/>
    <n v="208.252446484948"/>
    <n v="1210"/>
    <s v="Fixed Single Family Units"/>
    <n v="1210"/>
    <s v="Town of Indialantic              Brevard County"/>
    <s v="Town of Indialantic"/>
    <m/>
    <m/>
    <m/>
    <n v="0"/>
    <n v="1"/>
    <n v="0.55676440295623997"/>
    <n v="9.5207280922689999E-2"/>
    <n v="208.252446484947"/>
    <m/>
    <n v="-1"/>
    <n v="-1"/>
    <n v="-1"/>
    <n v="-1"/>
    <n v="0"/>
    <m/>
    <m/>
    <s v="North IRL B"/>
    <n v="-1"/>
    <m/>
    <m/>
    <n v="580"/>
    <x v="1"/>
    <m/>
    <x v="0"/>
    <n v="132.71029999999999"/>
    <n v="62.318267955025199"/>
    <n v="217.85845858785899"/>
    <n v="0.16889898340000001"/>
  </r>
  <r>
    <n v="550000"/>
    <n v="930000"/>
    <n v="930000"/>
    <x v="1"/>
    <x v="1"/>
    <s v="IR8-11"/>
    <s v="62-304.520 (6), F.A.C."/>
    <n v="0.36"/>
    <n v="0.48"/>
    <s v="Town of Indialantic"/>
    <n v="4.4394166724480003E-2"/>
    <n v="3900.0369823084402"/>
    <n v="11.301903513403399"/>
    <n v="2.0534519839593099"/>
    <n v="0.50173858887810996"/>
    <n v="9.1161289736619994E-2"/>
    <n v="173.13889202427401"/>
    <n v="1400"/>
    <s v="Commercial and Services"/>
    <n v="1400"/>
    <s v="Town of Indialantic              Brevard County"/>
    <s v="Town of Indialantic"/>
    <m/>
    <m/>
    <m/>
    <n v="0"/>
    <n v="1"/>
    <n v="0.50173858887810996"/>
    <n v="9.1161289736619994E-2"/>
    <n v="173.13889202427299"/>
    <m/>
    <n v="-1"/>
    <n v="-1"/>
    <n v="-1"/>
    <n v="-1"/>
    <n v="0"/>
    <m/>
    <m/>
    <s v="North IRL B"/>
    <n v="-1"/>
    <m/>
    <m/>
    <n v="580"/>
    <x v="1"/>
    <m/>
    <x v="0"/>
    <n v="132.71029999999999"/>
    <n v="76.8406531010382"/>
    <n v="179.656818726094"/>
    <n v="0.14042083699999999"/>
  </r>
  <r>
    <n v="550000"/>
    <n v="930000"/>
    <n v="930000"/>
    <x v="1"/>
    <x v="1"/>
    <s v="IR8-11"/>
    <s v="62-304.520 (6), F.A.C."/>
    <n v="0.36"/>
    <n v="0.48"/>
    <s v="Town of Indialantic"/>
    <n v="5.7167666997930001E-2"/>
    <n v="3900.0369823084402"/>
    <n v="11.301903513403399"/>
    <n v="2.0534519839593099"/>
    <n v="0.64610345649699996"/>
    <n v="0.11739105921522"/>
    <n v="222.956015484228"/>
    <n v="1410"/>
    <s v="Retail Sales and Services"/>
    <n v="1410"/>
    <s v="Town of Indialantic              Brevard County"/>
    <s v="Town of Indialantic"/>
    <m/>
    <m/>
    <m/>
    <n v="0"/>
    <n v="1"/>
    <n v="0.64610345649699996"/>
    <n v="0.11739105921522"/>
    <n v="222.956015484229"/>
    <m/>
    <n v="-1"/>
    <n v="-1"/>
    <n v="-1"/>
    <n v="-1"/>
    <n v="0"/>
    <m/>
    <m/>
    <s v="North IRL B"/>
    <n v="-1"/>
    <m/>
    <m/>
    <n v="580"/>
    <x v="1"/>
    <m/>
    <x v="0"/>
    <n v="132.71029999999999"/>
    <n v="88.703143149558898"/>
    <n v="231.34934034420499"/>
    <n v="0.180824019"/>
  </r>
  <r>
    <n v="550000"/>
    <n v="930000"/>
    <n v="930000"/>
    <x v="1"/>
    <x v="1"/>
    <s v="IR8-11"/>
    <s v="62-304.520 (6), F.A.C."/>
    <n v="0.36"/>
    <n v="0.48"/>
    <s v="Town of Indialantic"/>
    <n v="0.51620162184337004"/>
    <n v="3900.0369823084402"/>
    <n v="11.301903513403399"/>
    <n v="2.0534519839593099"/>
    <n v="5.8340609235362102"/>
    <n v="1.0599952444973"/>
    <n v="2013.20541551677"/>
    <n v="1300"/>
    <s v="Residential, High Density"/>
    <n v="1300"/>
    <s v="Town of Indialantic              Brevard County"/>
    <s v="Town of Indialantic"/>
    <m/>
    <m/>
    <m/>
    <n v="0"/>
    <n v="1"/>
    <n v="5.8340609235362102"/>
    <n v="1.0599952444973"/>
    <n v="2013.20541551677"/>
    <m/>
    <n v="-1"/>
    <n v="-1"/>
    <n v="-1"/>
    <n v="-1"/>
    <n v="0"/>
    <m/>
    <m/>
    <s v="North IRL B"/>
    <n v="-1"/>
    <m/>
    <m/>
    <n v="580"/>
    <x v="1"/>
    <m/>
    <x v="0"/>
    <n v="132.71029999999999"/>
    <n v="184.371726568794"/>
    <n v="2088.9938486101701"/>
    <n v="1.6327700045"/>
  </r>
  <r>
    <n v="550000"/>
    <n v="930000"/>
    <n v="930000"/>
    <x v="1"/>
    <x v="1"/>
    <s v="IR8-11"/>
    <s v="62-304.520 (6), F.A.C."/>
    <n v="0.36"/>
    <n v="0.48"/>
    <s v="Town of Indialantic"/>
    <n v="1.9958700778479999E-2"/>
    <n v="3844.8812741401298"/>
    <n v="9.23750777629302"/>
    <n v="1.3045892518498099"/>
    <n v="0.18436865364593999"/>
    <n v="2.603790651649E-2"/>
    <n v="76.738834879355394"/>
    <n v="1400"/>
    <s v="Commercial and Services"/>
    <n v="1400"/>
    <s v="Town of Indialantic              Brevard County"/>
    <s v="Town of Indialantic"/>
    <m/>
    <m/>
    <m/>
    <n v="0"/>
    <n v="1"/>
    <n v="0.18436865364593999"/>
    <n v="2.603790651649E-2"/>
    <n v="76.738834879353902"/>
    <m/>
    <n v="-1"/>
    <n v="-1"/>
    <n v="-1"/>
    <n v="-1"/>
    <n v="0"/>
    <m/>
    <m/>
    <s v="North IRL B"/>
    <n v="-1"/>
    <m/>
    <m/>
    <n v="580"/>
    <x v="1"/>
    <m/>
    <x v="0"/>
    <n v="132.71029999999999"/>
    <n v="51.527069971122899"/>
    <n v="80.769996428162102"/>
    <n v="6.2237497900000001E-2"/>
  </r>
  <r>
    <n v="550000"/>
    <n v="930000"/>
    <n v="930000"/>
    <x v="1"/>
    <x v="1"/>
    <s v="IR8-11"/>
    <s v="62-304.520 (6), F.A.C."/>
    <n v="0.36"/>
    <n v="0.48"/>
    <s v="Town of Indialantic"/>
    <n v="0.21289679698916"/>
    <n v="3844.8812741401298"/>
    <n v="9.23750777629302"/>
    <n v="1.3045892518498099"/>
    <n v="1.9666358177352501"/>
    <n v="0.27774287310530998"/>
    <n v="818.56290806803895"/>
    <n v="1200"/>
    <s v="Residential, Medium Density-Two-five dwellingunits per acre"/>
    <n v="1200"/>
    <s v="Town of Indialantic              Brevard County"/>
    <s v="Town of Indialantic"/>
    <m/>
    <m/>
    <m/>
    <n v="0"/>
    <n v="1"/>
    <n v="1.9666358177352501"/>
    <n v="0.27774287310530998"/>
    <n v="818.56290806803895"/>
    <m/>
    <n v="-1"/>
    <n v="-1"/>
    <n v="-1"/>
    <n v="-1"/>
    <n v="0"/>
    <m/>
    <m/>
    <s v="North IRL B"/>
    <n v="-1"/>
    <m/>
    <m/>
    <n v="580"/>
    <x v="1"/>
    <m/>
    <x v="0"/>
    <n v="132.71029999999999"/>
    <n v="162.22529411289"/>
    <n v="861.56277020397397"/>
    <n v="0.66387908200000001"/>
  </r>
  <r>
    <n v="550000"/>
    <n v="930000"/>
    <n v="930000"/>
    <x v="1"/>
    <x v="1"/>
    <s v="IR8-11"/>
    <s v="62-304.520 (6), F.A.C."/>
    <n v="0.36"/>
    <n v="0.48"/>
    <s v="Town of Indialantic"/>
    <n v="0.11715708433961999"/>
    <n v="3844.8812741401298"/>
    <n v="9.23750777629302"/>
    <n v="1.3045892518498099"/>
    <n v="1.0822394776350699"/>
    <n v="0.15284187300752999"/>
    <n v="450.45507971026899"/>
    <n v="1210"/>
    <s v="Fixed Single Family Units"/>
    <n v="1210"/>
    <s v="Town of Indialantic              Brevard County"/>
    <s v="Town of Indialantic"/>
    <m/>
    <m/>
    <m/>
    <n v="0"/>
    <n v="1"/>
    <n v="1.0822394776350699"/>
    <n v="0.15284187300752999"/>
    <n v="450.45507971026899"/>
    <m/>
    <n v="-1"/>
    <n v="-1"/>
    <n v="-1"/>
    <n v="-1"/>
    <n v="0"/>
    <m/>
    <m/>
    <s v="North IRL B"/>
    <n v="-1"/>
    <m/>
    <m/>
    <n v="580"/>
    <x v="1"/>
    <m/>
    <x v="0"/>
    <n v="132.71029999999999"/>
    <n v="88.751430014087802"/>
    <n v="474.11789918945698"/>
    <n v="0.36533258699999999"/>
  </r>
  <r>
    <n v="550000"/>
    <n v="930000"/>
    <n v="930000"/>
    <x v="1"/>
    <x v="1"/>
    <s v="IR8-11"/>
    <s v="62-304.520 (6), F.A.C."/>
    <n v="0.36"/>
    <n v="0.48"/>
    <s v="Town of Indialantic"/>
    <n v="0.22439986420479999"/>
    <n v="3844.8812741401298"/>
    <n v="9.23750777629302"/>
    <n v="1.3045892518498099"/>
    <n v="2.07289549059099"/>
    <n v="0.29274965095813998"/>
    <n v="862.79083580064798"/>
    <n v="1750"/>
    <s v="Governmental"/>
    <n v="1750"/>
    <s v="Town of Indialantic              Brevard County"/>
    <s v="Town of Indialantic"/>
    <m/>
    <m/>
    <m/>
    <n v="0"/>
    <n v="1"/>
    <n v="2.07289549059099"/>
    <n v="0.29274965095813998"/>
    <n v="862.79083580064798"/>
    <m/>
    <n v="-1"/>
    <n v="-1"/>
    <n v="-1"/>
    <n v="-1"/>
    <n v="0"/>
    <m/>
    <m/>
    <s v="North IRL B"/>
    <n v="-1"/>
    <m/>
    <m/>
    <n v="580"/>
    <x v="1"/>
    <m/>
    <x v="0"/>
    <n v="132.71029999999999"/>
    <n v="118.76436322671"/>
    <n v="908.11403164290505"/>
    <n v="0.69974925860000003"/>
  </r>
  <r>
    <n v="550000"/>
    <n v="930000"/>
    <n v="930000"/>
    <x v="1"/>
    <x v="1"/>
    <s v="IR8-11"/>
    <s v="62-304.520 (6), F.A.C."/>
    <n v="0.36"/>
    <n v="0.48"/>
    <s v="Town of Indialantic"/>
    <n v="2.482991927053E-2"/>
    <n v="3844.8812741401298"/>
    <n v="9.23750777629302"/>
    <n v="1.3045892518498099"/>
    <n v="0.22936657234628"/>
    <n v="3.2392845804629998E-2"/>
    <n v="95.468091641687494"/>
    <n v="1430"/>
    <s v="Professional Services"/>
    <n v="1430"/>
    <s v="Town of Indialantic              Brevard County"/>
    <s v="Town of Indialantic"/>
    <m/>
    <m/>
    <m/>
    <n v="0"/>
    <n v="1"/>
    <n v="0.22936657234628"/>
    <n v="3.2392845804629998E-2"/>
    <n v="95.468091641687096"/>
    <m/>
    <n v="-1"/>
    <n v="-1"/>
    <n v="-1"/>
    <n v="-1"/>
    <n v="0"/>
    <m/>
    <m/>
    <s v="North IRL B"/>
    <n v="-1"/>
    <m/>
    <m/>
    <n v="580"/>
    <x v="1"/>
    <m/>
    <x v="0"/>
    <n v="132.71029999999999"/>
    <n v="58.668907828997398"/>
    <n v="100.483118267633"/>
    <n v="7.7427487099999998E-2"/>
  </r>
  <r>
    <n v="550000"/>
    <n v="930000"/>
    <n v="930000"/>
    <x v="1"/>
    <x v="1"/>
    <s v="IR8-11"/>
    <s v="62-304.520 (6), F.A.C."/>
    <n v="0.36"/>
    <n v="0.48"/>
    <s v="Town of Indialantic"/>
    <n v="1.8520970899190001E-2"/>
    <n v="3844.8812741401298"/>
    <n v="9.23750777629302"/>
    <n v="1.3045892518498099"/>
    <n v="0.17108761270582001"/>
    <n v="2.4162259568910001E-2"/>
    <n v="71.210934189213106"/>
    <n v="1210"/>
    <s v="Fixed Single Family Units"/>
    <n v="1210"/>
    <s v="Town of Indialantic              Brevard County"/>
    <s v="Town of Indialantic"/>
    <m/>
    <m/>
    <m/>
    <n v="0"/>
    <n v="1"/>
    <n v="0.17108761270582001"/>
    <n v="2.4162259568910001E-2"/>
    <n v="71.210934189212693"/>
    <m/>
    <n v="-1"/>
    <n v="-1"/>
    <n v="-1"/>
    <n v="-1"/>
    <n v="0"/>
    <m/>
    <m/>
    <s v="North IRL B"/>
    <n v="-1"/>
    <m/>
    <m/>
    <n v="580"/>
    <x v="1"/>
    <m/>
    <x v="0"/>
    <n v="132.71029999999999"/>
    <n v="35.200846060340702"/>
    <n v="74.951710032494503"/>
    <n v="5.7754204500000003E-2"/>
  </r>
  <r>
    <n v="550000"/>
    <n v="930000"/>
    <n v="930000"/>
    <x v="1"/>
    <x v="1"/>
    <s v="IR8-11"/>
    <s v="62-304.520 (6), F.A.C."/>
    <n v="0.36"/>
    <n v="0.48"/>
    <s v="Town of Indialantic"/>
    <n v="0.2371267454995"/>
    <n v="3850.7889345559001"/>
    <n v="9.6218787045434908"/>
    <n v="1.4323067057171599"/>
    <n v="2.2816047827993402"/>
    <n v="0.33963822768382002"/>
    <n v="913.12504765672895"/>
    <n v="1200"/>
    <s v="Residential, Medium Density-Two-five dwellingunits per acre"/>
    <n v="1200"/>
    <s v="Town of Indialantic              Brevard County"/>
    <s v="Town of Indialantic"/>
    <m/>
    <m/>
    <m/>
    <n v="0"/>
    <n v="1"/>
    <n v="2.2816047827993402"/>
    <n v="0.33963822768382002"/>
    <n v="913.12504765672895"/>
    <m/>
    <n v="-1"/>
    <n v="-1"/>
    <n v="-1"/>
    <n v="-1"/>
    <n v="0"/>
    <m/>
    <m/>
    <s v="North IRL B"/>
    <n v="-1"/>
    <m/>
    <m/>
    <n v="580"/>
    <x v="1"/>
    <m/>
    <x v="0"/>
    <n v="132.71029999999999"/>
    <n v="139.74460681497899"/>
    <n v="959.61789294745995"/>
    <n v="0.74057181480000001"/>
  </r>
  <r>
    <n v="550000"/>
    <n v="930000"/>
    <n v="930000"/>
    <x v="1"/>
    <x v="1"/>
    <s v="IR8-11"/>
    <s v="62-304.520 (6), F.A.C."/>
    <n v="0.36"/>
    <n v="0.48"/>
    <s v="Town of Indialantic"/>
    <n v="1.9985478947469999E-2"/>
    <n v="3850.7889345559001"/>
    <n v="9.6218787045434908"/>
    <n v="1.4323067057171599"/>
    <n v="0.19229785428481999"/>
    <n v="2.8625335513430002E-2"/>
    <n v="76.959861182740596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19229785428481999"/>
    <n v="2.8625335513430002E-2"/>
    <n v="76.9598611827398"/>
    <m/>
    <n v="-1"/>
    <n v="-1"/>
    <n v="-1"/>
    <n v="-1"/>
    <n v="0"/>
    <m/>
    <m/>
    <s v="North IRL B"/>
    <n v="-1"/>
    <m/>
    <m/>
    <n v="580"/>
    <x v="1"/>
    <m/>
    <x v="0"/>
    <n v="132.71029999999999"/>
    <n v="52.246926279685901"/>
    <n v="80.878363833332301"/>
    <n v="6.2416756800000001E-2"/>
  </r>
  <r>
    <n v="550000"/>
    <n v="930000"/>
    <n v="930000"/>
    <x v="1"/>
    <x v="1"/>
    <s v="IR8-11"/>
    <s v="62-304.520 (6), F.A.C."/>
    <n v="0.36"/>
    <n v="0.48"/>
    <s v="Town of Indialantic"/>
    <n v="2.9601689400040002E-2"/>
    <n v="3850.7889345559001"/>
    <n v="9.6218787045434908"/>
    <n v="1.4323067057171599"/>
    <n v="0.2848238648568"/>
    <n v="4.2398698228240002E-2"/>
    <n v="113.989857985854"/>
    <n v="1210"/>
    <s v="Fixed Single Family Units"/>
    <n v="1210"/>
    <s v="Town of Indialantic              Brevard County"/>
    <s v="Town of Indialantic"/>
    <m/>
    <m/>
    <m/>
    <n v="0"/>
    <n v="1"/>
    <n v="0.2848238648568"/>
    <n v="4.2398698228240002E-2"/>
    <n v="113.989857985854"/>
    <m/>
    <n v="-1"/>
    <n v="-1"/>
    <n v="-1"/>
    <n v="-1"/>
    <n v="0"/>
    <m/>
    <m/>
    <s v="North IRL B"/>
    <n v="-1"/>
    <m/>
    <m/>
    <n v="580"/>
    <x v="1"/>
    <m/>
    <x v="0"/>
    <n v="132.71029999999999"/>
    <n v="62.063943926291202"/>
    <n v="119.79378686246299"/>
    <n v="9.2449195400000003E-2"/>
  </r>
  <r>
    <n v="550000"/>
    <n v="930000"/>
    <n v="930000"/>
    <x v="1"/>
    <x v="1"/>
    <s v="IR8-11"/>
    <s v="62-304.520 (6), F.A.C."/>
    <n v="0.36"/>
    <n v="0.48"/>
    <s v="Town of Indialantic"/>
    <n v="9.49392177758E-2"/>
    <n v="3850.7889345559001"/>
    <n v="9.6218787045434908"/>
    <n v="1.4323067057171599"/>
    <n v="0.91349363774306003"/>
    <n v="0.13598207825583"/>
    <n v="365.59088926647502"/>
    <n v="1210"/>
    <s v="Fixed Single Family Units"/>
    <n v="1210"/>
    <s v="Town of Indialantic              Brevard County"/>
    <s v="Town of Indialantic"/>
    <m/>
    <m/>
    <m/>
    <n v="0"/>
    <n v="1"/>
    <n v="0.91349363774306003"/>
    <n v="0.13598207825583"/>
    <n v="365.59088926647303"/>
    <m/>
    <n v="-1"/>
    <n v="-1"/>
    <n v="-1"/>
    <n v="-1"/>
    <n v="0"/>
    <m/>
    <m/>
    <s v="North IRL B"/>
    <n v="-1"/>
    <m/>
    <m/>
    <n v="580"/>
    <x v="1"/>
    <m/>
    <x v="0"/>
    <n v="132.71029999999999"/>
    <n v="79.723342390844095"/>
    <n v="384.20538319365897"/>
    <n v="0.29650518190000003"/>
  </r>
  <r>
    <n v="550000"/>
    <n v="930000"/>
    <n v="930000"/>
    <x v="1"/>
    <x v="1"/>
    <s v="IR8-11"/>
    <s v="62-304.520 (6), F.A.C."/>
    <n v="0.36"/>
    <n v="0.48"/>
    <s v="Town of Indialantic"/>
    <n v="0.21368000622537001"/>
    <n v="3850.7889345559001"/>
    <n v="9.6218787045434908"/>
    <n v="1.4323067057171599"/>
    <n v="2.0560031014866502"/>
    <n v="0.30605530579429002"/>
    <n v="822.83660350851096"/>
    <n v="1210"/>
    <s v="Fixed Single Family Units"/>
    <n v="1210"/>
    <s v="Town of Indialantic              Brevard County"/>
    <s v="Town of Indialantic"/>
    <m/>
    <m/>
    <m/>
    <n v="0"/>
    <n v="1"/>
    <n v="2.0560031014866502"/>
    <n v="0.30605530579429002"/>
    <n v="822.83660350851096"/>
    <m/>
    <n v="-1"/>
    <n v="-1"/>
    <n v="-1"/>
    <n v="-1"/>
    <n v="0"/>
    <m/>
    <m/>
    <s v="North IRL B"/>
    <n v="-1"/>
    <m/>
    <m/>
    <n v="580"/>
    <x v="1"/>
    <m/>
    <x v="0"/>
    <n v="132.71029999999999"/>
    <n v="114.663851097731"/>
    <n v="864.73230553163205"/>
    <n v="0.66734517719999997"/>
  </r>
  <r>
    <n v="550000"/>
    <n v="930000"/>
    <n v="930000"/>
    <x v="1"/>
    <x v="1"/>
    <s v="IR8-11"/>
    <s v="62-304.520 (6), F.A.C."/>
    <n v="0.36"/>
    <n v="0.48"/>
    <s v="Town of Indialantic"/>
    <n v="2.3173071240000002E-3"/>
    <n v="3850.7889345559001"/>
    <n v="9.6218787045434908"/>
    <n v="1.4323067057171599"/>
    <n v="2.2296848068380001E-2"/>
    <n v="3.3190945329200001E-3"/>
    <n v="8.9234606311014293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2.2296848068380001E-2"/>
    <n v="3.3190945329200001E-3"/>
    <n v="8.9234606311016602"/>
    <m/>
    <n v="-1"/>
    <n v="-1"/>
    <n v="-1"/>
    <n v="-1"/>
    <n v="0"/>
    <m/>
    <m/>
    <s v="North IRL B"/>
    <n v="-1"/>
    <m/>
    <m/>
    <n v="580"/>
    <x v="1"/>
    <m/>
    <x v="0"/>
    <n v="132.71029999999999"/>
    <n v="17.465787938552499"/>
    <n v="9.3778092174693501"/>
    <n v="7.2371943000000003E-3"/>
  </r>
  <r>
    <n v="550000"/>
    <n v="930000"/>
    <n v="930000"/>
    <x v="1"/>
    <x v="1"/>
    <s v="IR8-11"/>
    <s v="62-304.520 (6), F.A.C."/>
    <n v="0.36"/>
    <n v="0.48"/>
    <s v="Town of Indialantic"/>
    <n v="2.0113008488569999E-2"/>
    <n v="3850.7889345559001"/>
    <n v="9.6218787045434908"/>
    <n v="1.4323067057171599"/>
    <n v="0.19352492806055999"/>
    <n v="2.8807996930329999E-2"/>
    <n v="77.450950528448999"/>
    <n v="1210"/>
    <s v="Fixed Single Family Units"/>
    <n v="1210"/>
    <s v="Town of Indialantic              Brevard County"/>
    <s v="Town of Indialantic"/>
    <m/>
    <m/>
    <m/>
    <n v="0"/>
    <n v="1"/>
    <n v="0.19352492806055999"/>
    <n v="2.8807996930329999E-2"/>
    <n v="77.450950528450207"/>
    <m/>
    <n v="-1"/>
    <n v="-1"/>
    <n v="-1"/>
    <n v="-1"/>
    <n v="0"/>
    <m/>
    <m/>
    <s v="North IRL B"/>
    <n v="-1"/>
    <m/>
    <m/>
    <n v="580"/>
    <x v="1"/>
    <m/>
    <x v="0"/>
    <n v="132.71029999999999"/>
    <n v="36.922534319084598"/>
    <n v="81.3944575757926"/>
    <n v="6.2815045E-2"/>
  </r>
  <r>
    <n v="550000"/>
    <n v="930000"/>
    <n v="930000"/>
    <x v="1"/>
    <x v="1"/>
    <s v="IR8-11"/>
    <s v="62-304.520 (6), F.A.C."/>
    <n v="0.36"/>
    <n v="0.48"/>
    <s v="Town of Indialantic"/>
    <n v="0.11920293164715"/>
    <n v="3961.7892866278598"/>
    <n v="10.515532524886501"/>
    <n v="1.4012364322522199"/>
    <n v="1.2534823047975201"/>
    <n v="0.16703149065527001"/>
    <n v="472.25689753434699"/>
    <n v="1400"/>
    <s v="Commercial and Services"/>
    <n v="1400"/>
    <s v="Town of Indialantic              Brevard County"/>
    <s v="Town of Indialantic"/>
    <m/>
    <m/>
    <m/>
    <n v="0"/>
    <n v="1"/>
    <n v="1.2534823047975201"/>
    <n v="0.16703149065527001"/>
    <n v="472.25689753434699"/>
    <m/>
    <n v="-1"/>
    <n v="-1"/>
    <n v="-1"/>
    <n v="-1"/>
    <n v="0"/>
    <m/>
    <m/>
    <s v="North IRL B"/>
    <n v="-1"/>
    <m/>
    <m/>
    <n v="580"/>
    <x v="1"/>
    <m/>
    <x v="0"/>
    <n v="132.71029999999999"/>
    <n v="177.780463368537"/>
    <n v="482.39714950521397"/>
    <n v="0.38301451539999998"/>
  </r>
  <r>
    <n v="550000"/>
    <n v="930000"/>
    <n v="930000"/>
    <x v="1"/>
    <x v="1"/>
    <s v="IR8-11"/>
    <s v="62-304.520 (6), F.A.C."/>
    <n v="0.36"/>
    <n v="0.48"/>
    <s v="Town of Indialantic"/>
    <n v="1.1907022219060001E-2"/>
    <n v="3961.7892866278598"/>
    <n v="10.515532524886501"/>
    <n v="1.4012364322522199"/>
    <n v="0.12520867941912001"/>
    <n v="1.6684553332990001E-2"/>
    <n v="47.173113063131602"/>
    <n v="8140"/>
    <s v="Roads and Highways"/>
    <n v="8140"/>
    <s v="Town of Indialantic              Brevard County"/>
    <s v="Town of Indialantic"/>
    <m/>
    <m/>
    <m/>
    <n v="0"/>
    <n v="1"/>
    <n v="0.12520867941912001"/>
    <n v="1.6684553332990001E-2"/>
    <n v="47.173091042677498"/>
    <m/>
    <n v="-1"/>
    <n v="-1"/>
    <n v="-1"/>
    <n v="-1"/>
    <n v="0"/>
    <m/>
    <m/>
    <s v="North IRL B"/>
    <n v="-1"/>
    <m/>
    <m/>
    <n v="580"/>
    <x v="1"/>
    <m/>
    <x v="0"/>
    <n v="132.71029999999999"/>
    <n v="75.021187625769599"/>
    <n v="48.186009338884297"/>
    <n v="3.8258792399999998E-2"/>
  </r>
  <r>
    <n v="550000"/>
    <n v="930000"/>
    <n v="930000"/>
    <x v="1"/>
    <x v="1"/>
    <s v="IR8-11"/>
    <s v="62-304.520 (6), F.A.C."/>
    <n v="0.36"/>
    <n v="0.48"/>
    <s v="Town of Indialantic"/>
    <n v="2.7843282386580001E-2"/>
    <n v="3961.7892866278598"/>
    <n v="10.515532524886501"/>
    <n v="1.4012364322522199"/>
    <n v="0.29278694153569002"/>
    <n v="3.9015021673560003E-2"/>
    <n v="110.30921786371"/>
    <n v="1430"/>
    <s v="Professional Services"/>
    <n v="1430"/>
    <s v="Town of Indialantic              Brevard County"/>
    <s v="Town of Indialantic"/>
    <m/>
    <m/>
    <m/>
    <n v="0"/>
    <n v="1"/>
    <n v="0.29278694153569002"/>
    <n v="3.9015021673560003E-2"/>
    <n v="110.309217863711"/>
    <m/>
    <n v="-1"/>
    <n v="-1"/>
    <n v="-1"/>
    <n v="-1"/>
    <n v="0"/>
    <m/>
    <m/>
    <s v="North IRL B"/>
    <n v="-1"/>
    <m/>
    <m/>
    <n v="580"/>
    <x v="1"/>
    <m/>
    <x v="0"/>
    <n v="132.71029999999999"/>
    <n v="62.511238596159998"/>
    <n v="112.677766146832"/>
    <n v="8.9464085900000004E-2"/>
  </r>
  <r>
    <n v="550000"/>
    <n v="930000"/>
    <n v="930000"/>
    <x v="1"/>
    <x v="1"/>
    <s v="IR8-11"/>
    <s v="62-304.520 (6), F.A.C."/>
    <n v="0.36"/>
    <n v="0.48"/>
    <s v="Town of Indialantic"/>
    <n v="0.22248348556089001"/>
    <n v="3961.7892866278598"/>
    <n v="10.515532524886501"/>
    <n v="1.4012364322522199"/>
    <n v="2.3395323286656602"/>
    <n v="0.31175196554237999"/>
    <n v="881.43268954676205"/>
    <n v="1410"/>
    <s v="Retail Sales and Services"/>
    <n v="1410"/>
    <s v="Town of Indialantic              Brevard County"/>
    <s v="Town of Indialantic"/>
    <m/>
    <m/>
    <m/>
    <n v="0"/>
    <n v="1"/>
    <n v="2.3395323286656602"/>
    <n v="0.31175196554237999"/>
    <n v="881.43268954676205"/>
    <m/>
    <n v="-1"/>
    <n v="-1"/>
    <n v="-1"/>
    <n v="-1"/>
    <n v="0"/>
    <m/>
    <m/>
    <s v="North IRL B"/>
    <n v="-1"/>
    <m/>
    <m/>
    <n v="580"/>
    <x v="1"/>
    <m/>
    <x v="0"/>
    <n v="132.71029999999999"/>
    <n v="118.63970841710101"/>
    <n v="900.35872242002802"/>
    <n v="0.71486836139999999"/>
  </r>
  <r>
    <n v="550000"/>
    <n v="930000"/>
    <n v="930000"/>
    <x v="1"/>
    <x v="1"/>
    <s v="IR8-11"/>
    <s v="62-304.520 (6), F.A.C."/>
    <n v="0.36"/>
    <n v="0.48"/>
    <s v="Town of Indialantic"/>
    <n v="6.9996208842950006E-2"/>
    <n v="3961.7892866278598"/>
    <n v="10.515532524886501"/>
    <n v="1.4012364322522199"/>
    <n v="0.73604741070683999"/>
    <n v="9.8081237950279995E-2"/>
    <n v="277.310230298585"/>
    <n v="1430"/>
    <s v="Professional Services"/>
    <n v="1430"/>
    <s v="Town of Indialantic              Brevard County"/>
    <s v="Town of Indialantic"/>
    <m/>
    <m/>
    <m/>
    <n v="0"/>
    <n v="1"/>
    <n v="0.73604741070683999"/>
    <n v="9.8081237950279995E-2"/>
    <n v="277.31023029858602"/>
    <m/>
    <n v="-1"/>
    <n v="-1"/>
    <n v="-1"/>
    <n v="-1"/>
    <n v="0"/>
    <m/>
    <m/>
    <s v="North IRL B"/>
    <n v="-1"/>
    <m/>
    <m/>
    <n v="580"/>
    <x v="1"/>
    <m/>
    <x v="0"/>
    <n v="132.71029999999999"/>
    <n v="70.014177827514303"/>
    <n v="283.26460729976498"/>
    <n v="0.22490691830000001"/>
  </r>
  <r>
    <n v="550000"/>
    <n v="930000"/>
    <n v="930000"/>
    <x v="1"/>
    <x v="1"/>
    <s v="IR8-11"/>
    <s v="62-304.520 (6), F.A.C."/>
    <n v="0.36"/>
    <n v="0.48"/>
    <s v="Town of Indialantic"/>
    <n v="0.12608093666361"/>
    <n v="3961.7892866278598"/>
    <n v="10.515532524886501"/>
    <n v="1.4012364322522199"/>
    <n v="1.3258081902544201"/>
    <n v="0.17666920186554"/>
    <n v="499.50610412192299"/>
    <n v="1410"/>
    <s v="Retail Sales and Services"/>
    <n v="1410"/>
    <s v="Town of Indialantic              Brevard County"/>
    <s v="Town of Indialantic"/>
    <m/>
    <m/>
    <m/>
    <n v="0"/>
    <n v="1"/>
    <n v="1.3258081902544201"/>
    <n v="0.17666920186554"/>
    <n v="499.50610412192299"/>
    <m/>
    <n v="-1"/>
    <n v="-1"/>
    <n v="-1"/>
    <n v="-1"/>
    <n v="0"/>
    <m/>
    <m/>
    <s v="North IRL B"/>
    <n v="-1"/>
    <m/>
    <m/>
    <n v="580"/>
    <x v="1"/>
    <m/>
    <x v="0"/>
    <n v="132.71029999999999"/>
    <n v="95.122834911639202"/>
    <n v="510.23144827936699"/>
    <n v="0.4051144397"/>
  </r>
  <r>
    <n v="550000"/>
    <n v="930000"/>
    <n v="930000"/>
    <x v="1"/>
    <x v="1"/>
    <s v="IR8-11"/>
    <s v="62-304.520 (6), F.A.C."/>
    <n v="0.36"/>
    <n v="0.48"/>
    <s v="Town of Indialantic"/>
    <n v="6.8696026536509996E-2"/>
    <n v="3859.34190677066"/>
    <n v="8.2325758041758501"/>
    <n v="1.11622366341335"/>
    <n v="0.56554524590751998"/>
    <n v="7.6680130402520003E-2"/>
    <n v="265.121454040998"/>
    <n v="1400"/>
    <s v="Commercial and Services"/>
    <n v="1400"/>
    <s v="Town of Indialantic              Brevard County"/>
    <s v="Town of Indialantic"/>
    <m/>
    <m/>
    <m/>
    <n v="0"/>
    <n v="1"/>
    <n v="0.56554524590751998"/>
    <n v="7.6680130402520003E-2"/>
    <n v="266.67272817422997"/>
    <m/>
    <n v="-1"/>
    <n v="-1"/>
    <n v="-1"/>
    <n v="-1"/>
    <n v="0"/>
    <m/>
    <m/>
    <s v="North IRL B"/>
    <n v="-1"/>
    <m/>
    <m/>
    <n v="580"/>
    <x v="1"/>
    <m/>
    <x v="0"/>
    <n v="132.71029999999999"/>
    <n v="89.445817291889199"/>
    <n v="278.00295618265301"/>
    <n v="0.21627958489999999"/>
  </r>
  <r>
    <n v="550000"/>
    <n v="930000"/>
    <n v="930000"/>
    <x v="1"/>
    <x v="1"/>
    <s v="IR8-11"/>
    <s v="62-304.520 (6), F.A.C."/>
    <n v="0.36"/>
    <n v="0.48"/>
    <s v="Town of Indialantic"/>
    <n v="5.6202774296200001E-3"/>
    <n v="3859.34190677066"/>
    <n v="8.2325758041758501"/>
    <n v="1.11622366341335"/>
    <n v="4.6269359979870001E-2"/>
    <n v="6.2734866618900003E-3"/>
    <n v="21.690572211825199"/>
    <n v="1700"/>
    <s v="Institutional (Educational,religious,health and military facilities)"/>
    <n v="1700"/>
    <s v="Town of Indialantic              Brevard County"/>
    <s v="Town of Indialantic"/>
    <m/>
    <m/>
    <m/>
    <n v="0"/>
    <n v="1"/>
    <n v="4.6269359979870001E-2"/>
    <n v="6.2734866618900003E-3"/>
    <n v="197.76029447884099"/>
    <m/>
    <n v="-1"/>
    <n v="-1"/>
    <n v="-1"/>
    <n v="-1"/>
    <n v="0"/>
    <m/>
    <m/>
    <s v="North IRL B"/>
    <n v="-1"/>
    <m/>
    <m/>
    <n v="580"/>
    <x v="1"/>
    <m/>
    <x v="0"/>
    <n v="132.71029999999999"/>
    <n v="64.597868450525993"/>
    <n v="22.7444558117441"/>
    <n v="0.16038953319999999"/>
  </r>
  <r>
    <n v="550000"/>
    <n v="930000"/>
    <n v="930000"/>
    <x v="1"/>
    <x v="1"/>
    <s v="IR8-11"/>
    <s v="62-304.520 (6), F.A.C."/>
    <n v="0.36"/>
    <n v="0.48"/>
    <s v="Town of Indialantic"/>
    <n v="4.8983057506999999E-4"/>
    <n v="3859.34190677066"/>
    <n v="8.2325758041758501"/>
    <n v="1.11622366341335"/>
    <n v="4.03256734048E-3"/>
    <n v="5.4676047894999997E-4"/>
    <n v="1.8904236655929401"/>
    <n v="1410"/>
    <s v="Retail Sales and Services"/>
    <n v="1410"/>
    <s v="Town of Indialantic              Brevard County"/>
    <s v="Town of Indialantic"/>
    <m/>
    <m/>
    <m/>
    <n v="0"/>
    <n v="1"/>
    <n v="4.03256734048E-3"/>
    <n v="5.4676047894999997E-4"/>
    <n v="1.8904236655926001"/>
    <m/>
    <n v="-1"/>
    <n v="-1"/>
    <n v="-1"/>
    <n v="-1"/>
    <n v="0"/>
    <m/>
    <m/>
    <s v="North IRL B"/>
    <n v="-1"/>
    <m/>
    <m/>
    <n v="580"/>
    <x v="1"/>
    <m/>
    <x v="0"/>
    <n v="132.71029999999999"/>
    <n v="7.5306294490745502"/>
    <n v="1.98227400861764"/>
    <n v="1.5331902999999999E-3"/>
  </r>
  <r>
    <n v="550000"/>
    <n v="930000"/>
    <n v="930000"/>
    <x v="1"/>
    <x v="1"/>
    <s v="IR8-11"/>
    <s v="62-304.520 (6), F.A.C."/>
    <n v="0.36"/>
    <n v="0.48"/>
    <s v="Town of Indialantic"/>
    <n v="0.409345711763"/>
    <n v="3850.5067674417901"/>
    <n v="9.5673754974343002"/>
    <n v="1.40605771460804"/>
    <n v="3.9163641327012102"/>
    <n v="0.57556369596609003"/>
    <n v="1576.1884333667399"/>
    <n v="1200"/>
    <s v="Residential, Medium Density-Two-five dwellingunits per acre"/>
    <n v="1200"/>
    <s v="Town of Indialantic              Brevard County"/>
    <s v="Town of Indialantic"/>
    <m/>
    <m/>
    <m/>
    <n v="0"/>
    <n v="1"/>
    <n v="3.9163641327012102"/>
    <n v="0.57556369596609003"/>
    <n v="1576.1884333667399"/>
    <m/>
    <n v="-1"/>
    <n v="-1"/>
    <n v="-1"/>
    <n v="-1"/>
    <n v="0"/>
    <m/>
    <m/>
    <s v="North IRL B"/>
    <n v="-1"/>
    <m/>
    <m/>
    <n v="580"/>
    <x v="1"/>
    <m/>
    <x v="0"/>
    <n v="132.71029999999999"/>
    <n v="218.493732241169"/>
    <n v="1656.5633226300299"/>
    <n v="1.2783361178999999"/>
  </r>
  <r>
    <n v="550000"/>
    <n v="930000"/>
    <n v="930000"/>
    <x v="1"/>
    <x v="1"/>
    <s v="IR8-11"/>
    <s v="62-304.520 (6), F.A.C."/>
    <n v="0.36"/>
    <n v="0.48"/>
    <s v="Town of Indialantic"/>
    <n v="5.4457600788019998E-2"/>
    <n v="3850.5067674417901"/>
    <n v="9.5673754974343002"/>
    <n v="1.40605771460804"/>
    <n v="0.52101631542840998"/>
    <n v="7.6570529707039994E-2"/>
    <n v="209.689360372934"/>
    <n v="1210"/>
    <s v="Fixed Single Family Units"/>
    <n v="1210"/>
    <s v="Town of Indialantic              Brevard County"/>
    <s v="Town of Indialantic"/>
    <m/>
    <m/>
    <m/>
    <n v="0"/>
    <n v="1"/>
    <n v="0.52101631542840998"/>
    <n v="7.6570529707039994E-2"/>
    <n v="209.689360372934"/>
    <m/>
    <n v="-1"/>
    <n v="-1"/>
    <n v="-1"/>
    <n v="-1"/>
    <n v="0"/>
    <m/>
    <m/>
    <s v="North IRL B"/>
    <n v="-1"/>
    <m/>
    <m/>
    <n v="580"/>
    <x v="1"/>
    <m/>
    <x v="0"/>
    <n v="132.71029999999999"/>
    <n v="73.005498013928502"/>
    <n v="220.38209149751501"/>
    <n v="0.17006436359999999"/>
  </r>
  <r>
    <n v="550000"/>
    <n v="930000"/>
    <n v="930000"/>
    <x v="1"/>
    <x v="1"/>
    <s v="IR8-11"/>
    <s v="62-304.520 (6), F.A.C."/>
    <n v="0.36"/>
    <n v="0.48"/>
    <s v="Town of Indialantic"/>
    <n v="5.2963697419399998E-2"/>
    <n v="3850.5067674417901"/>
    <n v="9.5673754974343002"/>
    <n v="1.40605771460804"/>
    <n v="0.50672358094392"/>
    <n v="7.4470015350710003E-2"/>
    <n v="203.93707534215099"/>
    <n v="1210"/>
    <s v="Fixed Single Family Units"/>
    <n v="1210"/>
    <s v="Town of Indialantic              Brevard County"/>
    <s v="Town of Indialantic"/>
    <m/>
    <m/>
    <m/>
    <n v="0"/>
    <n v="1"/>
    <n v="0.50672358094392"/>
    <n v="7.4470015350710003E-2"/>
    <n v="203.93707534215"/>
    <m/>
    <n v="-1"/>
    <n v="-1"/>
    <n v="-1"/>
    <n v="-1"/>
    <n v="0"/>
    <m/>
    <m/>
    <s v="North IRL B"/>
    <n v="-1"/>
    <m/>
    <m/>
    <n v="580"/>
    <x v="1"/>
    <m/>
    <x v="0"/>
    <n v="132.71029999999999"/>
    <n v="61.325731477803998"/>
    <n v="214.336479055761"/>
    <n v="0.16539908789999999"/>
  </r>
  <r>
    <n v="550000"/>
    <n v="930000"/>
    <n v="930000"/>
    <x v="1"/>
    <x v="1"/>
    <s v="IR8-11"/>
    <s v="62-304.520 (6), F.A.C."/>
    <n v="0.36"/>
    <n v="0.48"/>
    <s v="Town of Indialantic"/>
    <n v="7.5619657292179995E-2"/>
    <n v="3850.5067674417901"/>
    <n v="9.5673754974343002"/>
    <n v="1.40605771460804"/>
    <n v="0.72348165630161998"/>
    <n v="0.10632560251169"/>
    <n v="291.17400215518398"/>
    <n v="1210"/>
    <s v="Fixed Single Family Units"/>
    <n v="1210"/>
    <s v="Town of Indialantic              Brevard County"/>
    <s v="Town of Indialantic"/>
    <m/>
    <m/>
    <m/>
    <n v="0"/>
    <n v="1"/>
    <n v="0.72348165630161998"/>
    <n v="0.10632560251169"/>
    <n v="291.17400215518398"/>
    <m/>
    <n v="-1"/>
    <n v="-1"/>
    <n v="-1"/>
    <n v="-1"/>
    <n v="0"/>
    <m/>
    <m/>
    <s v="North IRL B"/>
    <n v="-1"/>
    <m/>
    <m/>
    <n v="580"/>
    <x v="1"/>
    <m/>
    <x v="0"/>
    <n v="132.71029999999999"/>
    <n v="74.207323942927701"/>
    <n v="306.021895772562"/>
    <n v="0.23615085329999999"/>
  </r>
  <r>
    <n v="550000"/>
    <n v="930000"/>
    <n v="930000"/>
    <x v="1"/>
    <x v="1"/>
    <s v="IR8-11"/>
    <s v="62-304.520 (6), F.A.C."/>
    <n v="0.36"/>
    <n v="0.48"/>
    <s v="Town of Indialantic"/>
    <n v="2.537678656638E-2"/>
    <n v="3850.5067674417901"/>
    <n v="9.5673754974343002"/>
    <n v="1.40605771460804"/>
    <n v="0.24278924599886001"/>
    <n v="3.5681226523619998E-2"/>
    <n v="97.713488409795403"/>
    <n v="1210"/>
    <s v="Fixed Single Family Units"/>
    <n v="1210"/>
    <s v="Town of Indialantic              Brevard County"/>
    <s v="Town of Indialantic"/>
    <m/>
    <m/>
    <m/>
    <n v="0"/>
    <n v="1"/>
    <n v="0.24278924599886001"/>
    <n v="3.5681226523619998E-2"/>
    <n v="97.713488409795801"/>
    <m/>
    <n v="-1"/>
    <n v="-1"/>
    <n v="-1"/>
    <n v="-1"/>
    <n v="0"/>
    <m/>
    <m/>
    <s v="North IRL B"/>
    <n v="-1"/>
    <m/>
    <m/>
    <n v="580"/>
    <x v="1"/>
    <m/>
    <x v="0"/>
    <n v="132.71029999999999"/>
    <n v="51.788935543920203"/>
    <n v="102.696211696053"/>
    <n v="7.9248571300000001E-2"/>
  </r>
  <r>
    <n v="550000"/>
    <n v="930000"/>
    <n v="930000"/>
    <x v="1"/>
    <x v="1"/>
    <s v="IR8-11"/>
    <s v="62-304.520 (6), F.A.C."/>
    <n v="0.36"/>
    <n v="0.48"/>
    <s v="Town of Indialantic"/>
    <n v="0.22298188632327001"/>
    <n v="3847.42469214621"/>
    <n v="9.5601531226732099"/>
    <n v="1.40501113799566"/>
    <n v="2.13174097683306"/>
    <n v="0.31329203385547999"/>
    <n v="857.90601534152404"/>
    <n v="1200"/>
    <s v="Residential, Medium Density-Two-five dwellingunits per acre"/>
    <n v="1200"/>
    <s v="Town of Indialantic              Brevard County"/>
    <s v="Town of Indialantic"/>
    <m/>
    <m/>
    <m/>
    <n v="0"/>
    <n v="1"/>
    <n v="2.13174097683306"/>
    <n v="0.31329203385547999"/>
    <n v="857.90601534152404"/>
    <m/>
    <n v="-1"/>
    <n v="-1"/>
    <n v="-1"/>
    <n v="-1"/>
    <n v="0"/>
    <m/>
    <m/>
    <s v="North IRL B"/>
    <n v="-1"/>
    <m/>
    <m/>
    <n v="580"/>
    <x v="1"/>
    <m/>
    <x v="0"/>
    <n v="132.71029999999999"/>
    <n v="149.53020459404999"/>
    <n v="902.37567874622596"/>
    <n v="0.69578752259999999"/>
  </r>
  <r>
    <n v="550000"/>
    <n v="930000"/>
    <n v="930000"/>
    <x v="1"/>
    <x v="1"/>
    <s v="IR8-11"/>
    <s v="62-304.520 (6), F.A.C."/>
    <n v="0.36"/>
    <n v="0.48"/>
    <s v="Town of Indialantic"/>
    <n v="0.20263447551329"/>
    <n v="3847.42469214621"/>
    <n v="9.5601531226732099"/>
    <n v="1.40501113799566"/>
    <n v="1.9372166138397"/>
    <n v="0.28470369503809001"/>
    <n v="779.62088456996105"/>
    <n v="1210"/>
    <s v="Fixed Single Family Units"/>
    <n v="1210"/>
    <s v="Town of Indialantic              Brevard County"/>
    <s v="Town of Indialantic"/>
    <m/>
    <m/>
    <m/>
    <n v="0"/>
    <n v="1"/>
    <n v="1.9372166138397"/>
    <n v="0.28470369503809001"/>
    <n v="779.62088456996105"/>
    <m/>
    <n v="-1"/>
    <n v="-1"/>
    <n v="-1"/>
    <n v="-1"/>
    <n v="0"/>
    <m/>
    <m/>
    <s v="North IRL B"/>
    <n v="-1"/>
    <m/>
    <m/>
    <n v="580"/>
    <x v="1"/>
    <m/>
    <x v="0"/>
    <n v="132.71029999999999"/>
    <n v="113.12786806904199"/>
    <n v="820.03262863064697"/>
    <n v="0.63229593230000003"/>
  </r>
  <r>
    <n v="550000"/>
    <n v="930000"/>
    <n v="930000"/>
    <x v="1"/>
    <x v="1"/>
    <s v="IR8-11"/>
    <s v="62-304.520 (6), F.A.C."/>
    <n v="0.36"/>
    <n v="0.48"/>
    <s v="Town of Indialantic"/>
    <n v="2.682686201985E-2"/>
    <n v="3847.42469214621"/>
    <n v="9.5601531226732099"/>
    <n v="1.40501113799566"/>
    <n v="0.25646890871061001"/>
    <n v="3.7692039935360001E-2"/>
    <n v="103.214331347978"/>
    <n v="1210"/>
    <s v="Fixed Single Family Units"/>
    <n v="1210"/>
    <s v="Town of Indialantic              Brevard County"/>
    <s v="Town of Indialantic"/>
    <m/>
    <m/>
    <m/>
    <n v="0"/>
    <n v="1"/>
    <n v="0.25646890871061001"/>
    <n v="3.7692039935360001E-2"/>
    <n v="103.214331347978"/>
    <m/>
    <n v="-1"/>
    <n v="-1"/>
    <n v="-1"/>
    <n v="-1"/>
    <n v="0"/>
    <m/>
    <m/>
    <s v="North IRL B"/>
    <n v="-1"/>
    <m/>
    <m/>
    <n v="580"/>
    <x v="1"/>
    <m/>
    <x v="0"/>
    <n v="132.71029999999999"/>
    <n v="43.439920110551597"/>
    <n v="108.564458857877"/>
    <n v="8.3709919999999993E-2"/>
  </r>
  <r>
    <n v="550000"/>
    <n v="930000"/>
    <n v="930000"/>
    <x v="1"/>
    <x v="1"/>
    <s v="IR8-11"/>
    <s v="62-304.520 (6), F.A.C."/>
    <n v="0.36"/>
    <n v="0.48"/>
    <s v="Town of Indialantic"/>
    <n v="1.278126580542E-2"/>
    <n v="3847.42469214621"/>
    <n v="9.5601531226732099"/>
    <n v="1.40501113799566"/>
    <n v="0.12219085820147001"/>
    <n v="1.7957820814299998E-2"/>
    <n v="49.174957656687802"/>
    <n v="1210"/>
    <s v="Fixed Single Family Units"/>
    <n v="1210"/>
    <s v="Town of Indialantic              Brevard County"/>
    <s v="Town of Indialantic"/>
    <m/>
    <m/>
    <m/>
    <n v="0"/>
    <n v="1"/>
    <n v="0.12219085820147001"/>
    <n v="1.7957820814299998E-2"/>
    <n v="49.174957656688498"/>
    <m/>
    <n v="-1"/>
    <n v="-1"/>
    <n v="-1"/>
    <n v="-1"/>
    <n v="0"/>
    <m/>
    <m/>
    <s v="North IRL B"/>
    <n v="-1"/>
    <m/>
    <m/>
    <n v="580"/>
    <x v="1"/>
    <m/>
    <x v="0"/>
    <n v="132.71029999999999"/>
    <n v="41.099183241976803"/>
    <n v="51.723947611098403"/>
    <n v="3.9882366299999999E-2"/>
  </r>
  <r>
    <n v="550000"/>
    <n v="930000"/>
    <n v="930000"/>
    <x v="1"/>
    <x v="1"/>
    <s v="IR8-11"/>
    <s v="62-304.520 (6), F.A.C."/>
    <n v="0.36"/>
    <n v="0.48"/>
    <s v="Town of Indialantic"/>
    <n v="0.13679937864875999"/>
    <n v="3847.42469214621"/>
    <n v="9.5601531226732099"/>
    <n v="1.40501113799566"/>
    <n v="1.30782300696873"/>
    <n v="0.19220465067239001"/>
    <n v="526.32530728351401"/>
    <n v="1210"/>
    <s v="Fixed Single Family Units"/>
    <n v="1210"/>
    <s v="Town of Indialantic              Brevard County"/>
    <s v="Town of Indialantic"/>
    <m/>
    <m/>
    <m/>
    <n v="0"/>
    <n v="1"/>
    <n v="1.30782300696873"/>
    <n v="0.19220465067239001"/>
    <n v="526.32530728351401"/>
    <m/>
    <n v="-1"/>
    <n v="-1"/>
    <n v="-1"/>
    <n v="-1"/>
    <n v="0"/>
    <m/>
    <m/>
    <s v="North IRL B"/>
    <n v="-1"/>
    <m/>
    <m/>
    <n v="580"/>
    <x v="1"/>
    <m/>
    <x v="0"/>
    <n v="132.71029999999999"/>
    <n v="95.234069293222703"/>
    <n v="553.60744406508002"/>
    <n v="0.42686561820000002"/>
  </r>
  <r>
    <n v="550000"/>
    <n v="930000"/>
    <n v="930000"/>
    <x v="1"/>
    <x v="1"/>
    <s v="IR8-11"/>
    <s v="62-304.520 (6), F.A.C."/>
    <n v="0.36"/>
    <n v="0.48"/>
    <s v="Town of Indialantic"/>
    <n v="1.5739585150169998E-2"/>
    <n v="3847.42469214621"/>
    <n v="9.5601531226732099"/>
    <n v="1.40501113799566"/>
    <n v="0.15047284412298001"/>
    <n v="2.2114292443419999E-2"/>
    <n v="60.556868550905797"/>
    <n v="1210"/>
    <s v="Fixed Single Family Units"/>
    <n v="1210"/>
    <s v="Town of Indialantic              Brevard County"/>
    <s v="Town of Indialantic"/>
    <m/>
    <m/>
    <m/>
    <n v="0"/>
    <n v="1"/>
    <n v="0.15047284412298001"/>
    <n v="2.2114292443419999E-2"/>
    <n v="60.5568685509039"/>
    <m/>
    <n v="-1"/>
    <n v="-1"/>
    <n v="-1"/>
    <n v="-1"/>
    <n v="0"/>
    <m/>
    <m/>
    <s v="North IRL B"/>
    <n v="-1"/>
    <m/>
    <m/>
    <n v="580"/>
    <x v="1"/>
    <m/>
    <x v="0"/>
    <n v="132.71029999999999"/>
    <n v="45.242444192665701"/>
    <n v="63.695841250879297"/>
    <n v="4.9113437599999997E-2"/>
  </r>
  <r>
    <n v="550000"/>
    <n v="930000"/>
    <n v="930000"/>
    <x v="1"/>
    <x v="1"/>
    <s v="IR8-11"/>
    <s v="62-304.520 (6), F.A.C."/>
    <n v="0.36"/>
    <n v="0.48"/>
    <s v="Town of Indialantic"/>
    <n v="1.867247387014E-2"/>
    <n v="3860.0828661586402"/>
    <n v="9.5896964692179107"/>
    <n v="1.40928788505986"/>
    <n v="0.17906335674408999"/>
    <n v="2.6314891209289999E-2"/>
    <n v="72.077296454941703"/>
    <n v="1200"/>
    <s v="Residential, Medium Density-Two-five dwellingunits per acre"/>
    <n v="1200"/>
    <s v="Town of Indialantic              Brevard County"/>
    <s v="Town of Indialantic"/>
    <m/>
    <m/>
    <m/>
    <n v="0"/>
    <n v="1"/>
    <n v="0.17906335674408999"/>
    <n v="2.6314891209289999E-2"/>
    <n v="528.45285373371996"/>
    <m/>
    <n v="-1"/>
    <n v="-1"/>
    <n v="-1"/>
    <n v="-1"/>
    <n v="0"/>
    <m/>
    <m/>
    <s v="North IRL B"/>
    <n v="-1"/>
    <m/>
    <m/>
    <n v="580"/>
    <x v="1"/>
    <m/>
    <x v="0"/>
    <n v="132.71029999999999"/>
    <n v="103.044711180902"/>
    <n v="75.564820803491401"/>
    <n v="0.42859112220000001"/>
  </r>
  <r>
    <n v="550000"/>
    <n v="930000"/>
    <n v="930000"/>
    <x v="1"/>
    <x v="1"/>
    <s v="IR8-11"/>
    <s v="62-304.520 (6), F.A.C."/>
    <n v="0.36"/>
    <n v="0.48"/>
    <s v="Town of Indialantic"/>
    <n v="0.20281358541982"/>
    <n v="3855.97594257736"/>
    <n v="9.5802544286466293"/>
    <n v="1.4079262369760399"/>
    <n v="1.94300574990796"/>
    <n v="0.28554656812774998"/>
    <n v="782.04430620669598"/>
    <n v="1200"/>
    <s v="Residential, Medium Density-Two-five dwellingunits per acre"/>
    <n v="1200"/>
    <s v="Town of Indialantic              Brevard County"/>
    <s v="Town of Indialantic"/>
    <m/>
    <m/>
    <m/>
    <n v="0"/>
    <n v="1"/>
    <n v="1.94300574990796"/>
    <n v="0.28554656812774998"/>
    <n v="782.04430620669598"/>
    <m/>
    <n v="-1"/>
    <n v="-1"/>
    <n v="-1"/>
    <n v="-1"/>
    <n v="0"/>
    <m/>
    <m/>
    <s v="North IRL B"/>
    <n v="-1"/>
    <m/>
    <m/>
    <n v="580"/>
    <x v="1"/>
    <m/>
    <x v="0"/>
    <n v="132.71029999999999"/>
    <n v="136.91608105643101"/>
    <n v="820.75746070618004"/>
    <n v="0.63426139999999998"/>
  </r>
  <r>
    <n v="550000"/>
    <n v="930000"/>
    <n v="930000"/>
    <x v="1"/>
    <x v="1"/>
    <s v="IR8-11"/>
    <s v="62-304.520 (6), F.A.C."/>
    <n v="0.36"/>
    <n v="0.48"/>
    <s v="Town of Indialantic"/>
    <n v="1.87660994611E-2"/>
    <n v="3855.97594257736"/>
    <n v="9.5802544286466293"/>
    <n v="1.4079262369760399"/>
    <n v="0.17978400747063999"/>
    <n v="2.642128379698E-2"/>
    <n v="72.3616280580232"/>
    <n v="1200"/>
    <s v="Residential, Medium Density-Two-five dwellingunits per acre"/>
    <n v="1200"/>
    <s v="Town of Indialantic              Brevard County"/>
    <s v="Town of Indialantic"/>
    <m/>
    <m/>
    <m/>
    <n v="0"/>
    <n v="1"/>
    <n v="0.17978400747063999"/>
    <n v="2.642128379698E-2"/>
    <n v="883.49665033445501"/>
    <m/>
    <n v="-1"/>
    <n v="-1"/>
    <n v="-1"/>
    <n v="-1"/>
    <n v="0"/>
    <m/>
    <m/>
    <s v="North IRL B"/>
    <n v="-1"/>
    <m/>
    <m/>
    <n v="580"/>
    <x v="1"/>
    <m/>
    <x v="0"/>
    <n v="132.71029999999999"/>
    <n v="66.081522574732205"/>
    <n v="75.943710127558504"/>
    <n v="0.71654229550000004"/>
  </r>
  <r>
    <n v="550000"/>
    <n v="930000"/>
    <n v="930000"/>
    <x v="1"/>
    <x v="1"/>
    <s v="IR8-11"/>
    <s v="62-304.520 (6), F.A.C."/>
    <n v="0.36"/>
    <n v="0.48"/>
    <s v="Town of Indialantic"/>
    <n v="8.8911930841999998E-3"/>
    <n v="3855.97594257736"/>
    <n v="9.5802544286466293"/>
    <n v="1.4079262369760399"/>
    <n v="8.5179891920930006E-2"/>
    <n v="1.251814402127E-2"/>
    <n v="34.284226633516198"/>
    <n v="1210"/>
    <s v="Fixed Single Family Units"/>
    <n v="1210"/>
    <s v="Town of Indialantic              Brevard County"/>
    <s v="Town of Indialantic"/>
    <m/>
    <m/>
    <m/>
    <n v="0"/>
    <n v="1"/>
    <n v="8.5179891920930006E-2"/>
    <n v="1.251814402127E-2"/>
    <n v="459.789698814259"/>
    <m/>
    <n v="-1"/>
    <n v="-1"/>
    <n v="-1"/>
    <n v="-1"/>
    <n v="0"/>
    <m/>
    <m/>
    <s v="North IRL B"/>
    <n v="-1"/>
    <m/>
    <m/>
    <n v="580"/>
    <x v="1"/>
    <m/>
    <x v="0"/>
    <n v="132.71029999999999"/>
    <n v="45.692843861925603"/>
    <n v="35.981381835626301"/>
    <n v="0.37290324320000001"/>
  </r>
  <r>
    <n v="550000"/>
    <n v="930000"/>
    <n v="930000"/>
    <x v="1"/>
    <x v="1"/>
    <s v="IR8-11"/>
    <s v="62-304.520 (6), F.A.C."/>
    <n v="0.36"/>
    <n v="0.48"/>
    <s v="Town of Indialantic"/>
    <n v="2.871182047938E-2"/>
    <n v="3855.97594257736"/>
    <n v="9.5802544286466293"/>
    <n v="1.4079262369760399"/>
    <n v="0.27506654530213998"/>
    <n v="4.0424125364270001E-2"/>
    <n v="110.712089036112"/>
    <n v="1210"/>
    <s v="Fixed Single Family Units"/>
    <n v="1210"/>
    <s v="Town of Indialantic              Brevard County"/>
    <s v="Town of Indialantic"/>
    <m/>
    <m/>
    <m/>
    <n v="0"/>
    <n v="1"/>
    <n v="0.27506654530213998"/>
    <n v="4.0424125364270001E-2"/>
    <n v="110.712089036112"/>
    <m/>
    <n v="-1"/>
    <n v="-1"/>
    <n v="-1"/>
    <n v="-1"/>
    <n v="0"/>
    <m/>
    <m/>
    <s v="North IRL B"/>
    <n v="-1"/>
    <m/>
    <m/>
    <n v="580"/>
    <x v="1"/>
    <m/>
    <x v="0"/>
    <n v="132.71029999999999"/>
    <n v="49.545093472499197"/>
    <n v="116.19261510579901"/>
    <n v="8.9790826500000004E-2"/>
  </r>
  <r>
    <n v="550000"/>
    <n v="930000"/>
    <n v="930000"/>
    <x v="1"/>
    <x v="1"/>
    <s v="IR8-11"/>
    <s v="62-304.520 (6), F.A.C."/>
    <n v="0.36"/>
    <n v="0.48"/>
    <s v="Town of Indialantic"/>
    <n v="2.34925582065E-3"/>
    <n v="3855.97594257736"/>
    <n v="9.5802544286466293"/>
    <n v="1.4079262369760399"/>
    <n v="2.2506468479839999E-2"/>
    <n v="3.30757890726E-3"/>
    <n v="9.0586739274016495"/>
    <n v="1210"/>
    <s v="Fixed Single Family Units"/>
    <n v="1210"/>
    <s v="Town of Indialantic              Brevard County"/>
    <s v="Town of Indialantic"/>
    <m/>
    <m/>
    <m/>
    <n v="0"/>
    <n v="1"/>
    <n v="2.2506468479839999E-2"/>
    <n v="3.30757890726E-3"/>
    <n v="146.03827159915301"/>
    <m/>
    <n v="-1"/>
    <n v="-1"/>
    <n v="-1"/>
    <n v="-1"/>
    <n v="0"/>
    <m/>
    <m/>
    <s v="North IRL B"/>
    <n v="-1"/>
    <m/>
    <m/>
    <n v="580"/>
    <x v="1"/>
    <m/>
    <x v="0"/>
    <n v="132.71029999999999"/>
    <n v="12.633273843069199"/>
    <n v="9.5071010056743805"/>
    <n v="0.1184414206"/>
  </r>
  <r>
    <n v="550000"/>
    <n v="930000"/>
    <n v="930000"/>
    <x v="1"/>
    <x v="1"/>
    <s v="IR8-11"/>
    <s v="62-304.520 (6), F.A.C."/>
    <n v="0.36"/>
    <n v="0.48"/>
    <s v="Town of Indialantic"/>
    <n v="5.5110287018090003E-2"/>
    <n v="3881.2000222951301"/>
    <n v="10.8387127678669"/>
    <n v="1.9795152677293399"/>
    <n v="0.59732457154379004"/>
    <n v="0.10909165456125"/>
    <n v="213.894047203306"/>
    <n v="1200"/>
    <s v="Residential, Medium Density-Two-five dwellingunits per acre"/>
    <n v="1200"/>
    <s v="Town of Indialantic              Brevard County"/>
    <s v="Town of Indialantic"/>
    <m/>
    <m/>
    <m/>
    <n v="0"/>
    <n v="1"/>
    <n v="0.59732457154379004"/>
    <n v="0.10909165456125"/>
    <n v="215.90772528028199"/>
    <m/>
    <n v="-1"/>
    <n v="-1"/>
    <n v="-1"/>
    <n v="-1"/>
    <n v="0"/>
    <m/>
    <m/>
    <s v="North IRL B"/>
    <n v="-1"/>
    <m/>
    <m/>
    <n v="580"/>
    <x v="1"/>
    <m/>
    <x v="0"/>
    <n v="132.71029999999999"/>
    <n v="70.314285737697205"/>
    <n v="223.02341895946799"/>
    <n v="0.1751076442"/>
  </r>
  <r>
    <n v="550000"/>
    <n v="930000"/>
    <n v="930000"/>
    <x v="1"/>
    <x v="1"/>
    <s v="IR8-11"/>
    <s v="62-304.520 (6), F.A.C."/>
    <n v="0.36"/>
    <n v="0.48"/>
    <s v="Town of Indialantic"/>
    <n v="5.18745670687E-3"/>
    <n v="3881.2000222951301"/>
    <n v="10.8387127678669"/>
    <n v="1.9795152677293399"/>
    <n v="5.6225353241519997E-2"/>
    <n v="1.026864975193E-2"/>
    <n v="20.1335570863627"/>
    <n v="1410"/>
    <s v="Retail Sales and Services"/>
    <n v="1410"/>
    <s v="Town of Indialantic              Brevard County"/>
    <s v="Town of Indialantic"/>
    <m/>
    <m/>
    <m/>
    <n v="0"/>
    <n v="1"/>
    <n v="5.6225353241519997E-2"/>
    <n v="1.026864975193E-2"/>
    <n v="30.773220723835099"/>
    <m/>
    <n v="-1"/>
    <n v="-1"/>
    <n v="-1"/>
    <n v="-1"/>
    <n v="0"/>
    <m/>
    <m/>
    <s v="North IRL B"/>
    <n v="-1"/>
    <m/>
    <m/>
    <n v="580"/>
    <x v="1"/>
    <m/>
    <x v="0"/>
    <n v="132.71029999999999"/>
    <n v="40.942289305885801"/>
    <n v="20.992892490121601"/>
    <n v="2.4958005500000002E-2"/>
  </r>
  <r>
    <n v="550000"/>
    <n v="930000"/>
    <n v="930000"/>
    <x v="1"/>
    <x v="1"/>
    <s v="IR8-11"/>
    <s v="62-304.520 (6), F.A.C."/>
    <n v="0.36"/>
    <n v="0.48"/>
    <s v="Town of Indialantic"/>
    <n v="8.8292665079999999E-5"/>
    <n v="3881.2000222951301"/>
    <n v="10.8387127678669"/>
    <n v="1.9795152677293399"/>
    <n v="9.5697883639999997E-4"/>
    <n v="1.7477667856999999E-4"/>
    <n v="0.34268149371192003"/>
    <n v="1430"/>
    <s v="Professional Services"/>
    <n v="1430"/>
    <s v="Town of Indialantic              Brevard County"/>
    <s v="Town of Indialantic"/>
    <m/>
    <m/>
    <m/>
    <n v="0"/>
    <n v="1"/>
    <n v="9.5697883639999997E-4"/>
    <n v="1.7477667856999999E-4"/>
    <n v="4.3087587190602701"/>
    <m/>
    <n v="-1"/>
    <n v="-1"/>
    <n v="-1"/>
    <n v="-1"/>
    <n v="0"/>
    <m/>
    <m/>
    <s v="North IRL B"/>
    <n v="-1"/>
    <m/>
    <m/>
    <n v="580"/>
    <x v="1"/>
    <m/>
    <x v="0"/>
    <n v="132.71029999999999"/>
    <n v="6.9749887277499596"/>
    <n v="0.35730773876673999"/>
    <n v="3.4945326000000001E-3"/>
  </r>
  <r>
    <n v="550000"/>
    <n v="930000"/>
    <n v="930000"/>
    <x v="1"/>
    <x v="1"/>
    <s v="IR8-11"/>
    <s v="62-304.520 (6), F.A.C."/>
    <n v="0.36"/>
    <n v="0.48"/>
    <s v="Town of Indialantic"/>
    <n v="0.22726647485340001"/>
    <n v="3881.2000222951301"/>
    <n v="10.8387127678669"/>
    <n v="1.9795152677293399"/>
    <n v="2.4632760427017399"/>
    <n v="0.44987745681534003"/>
    <n v="882.06664726798397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2.4632760427017399"/>
    <n v="0.44987745681534003"/>
    <n v="893.85153730034904"/>
    <m/>
    <n v="-1"/>
    <n v="-1"/>
    <n v="-1"/>
    <n v="-1"/>
    <n v="0"/>
    <m/>
    <m/>
    <s v="North IRL B"/>
    <n v="-1"/>
    <m/>
    <m/>
    <n v="580"/>
    <x v="1"/>
    <m/>
    <x v="0"/>
    <n v="132.71029999999999"/>
    <n v="120.77205931257799"/>
    <n v="919.71479335672302"/>
    <n v="0.72494041949999999"/>
  </r>
  <r>
    <n v="550000"/>
    <n v="930000"/>
    <n v="930000"/>
    <x v="1"/>
    <x v="1"/>
    <s v="IR8-11"/>
    <s v="62-304.520 (6), F.A.C."/>
    <n v="0.36"/>
    <n v="0.48"/>
    <s v="Town of Indialantic"/>
    <n v="3.5628294316650003E-2"/>
    <n v="3881.2000222951301"/>
    <n v="10.8387127678669"/>
    <n v="1.9795152677293399"/>
    <n v="0.38616484850728999"/>
    <n v="7.0526752562979994E-2"/>
    <n v="138.280536696154"/>
    <n v="1210"/>
    <s v="Fixed Single Family Units"/>
    <n v="1210"/>
    <s v="Town of Indialantic              Brevard County"/>
    <s v="Town of Indialantic"/>
    <m/>
    <m/>
    <m/>
    <n v="0"/>
    <n v="1"/>
    <n v="0.38616484850728999"/>
    <n v="7.0526752562979994E-2"/>
    <n v="138.28053669615301"/>
    <m/>
    <n v="-1"/>
    <n v="-1"/>
    <n v="-1"/>
    <n v="-1"/>
    <n v="0"/>
    <m/>
    <m/>
    <s v="North IRL B"/>
    <n v="-1"/>
    <m/>
    <m/>
    <n v="580"/>
    <x v="1"/>
    <m/>
    <x v="0"/>
    <n v="132.71029999999999"/>
    <n v="70.171663130990794"/>
    <n v="144.182591674527"/>
    <n v="0.11214966480000001"/>
  </r>
  <r>
    <n v="550000"/>
    <n v="930000"/>
    <n v="930000"/>
    <x v="1"/>
    <x v="1"/>
    <s v="IR8-11"/>
    <s v="62-304.520 (6), F.A.C."/>
    <n v="0.36"/>
    <n v="0.48"/>
    <s v="Town of Indialantic"/>
    <n v="1.433028082312E-2"/>
    <n v="3881.2000222951301"/>
    <n v="10.8387127678669"/>
    <n v="1.9795152677293399"/>
    <n v="0.15532179772471"/>
    <n v="2.836700968022E-2"/>
    <n v="55.618686250204398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15532179772471"/>
    <n v="2.836700968022E-2"/>
    <n v="55.618686250204"/>
    <m/>
    <n v="-1"/>
    <n v="-1"/>
    <n v="-1"/>
    <n v="-1"/>
    <n v="0"/>
    <m/>
    <m/>
    <s v="North IRL B"/>
    <n v="-1"/>
    <m/>
    <m/>
    <n v="580"/>
    <x v="1"/>
    <m/>
    <x v="0"/>
    <n v="132.71029999999999"/>
    <n v="32.573253093086798"/>
    <n v="57.992588983854503"/>
    <n v="4.5108423600000003E-2"/>
  </r>
  <r>
    <n v="550000"/>
    <n v="930000"/>
    <n v="930000"/>
    <x v="1"/>
    <x v="1"/>
    <s v="IR8-11"/>
    <s v="62-304.520 (6), F.A.C."/>
    <n v="0.36"/>
    <n v="0.48"/>
    <s v="Town of Indialantic"/>
    <n v="0.10070870063853"/>
    <n v="3881.2000222951301"/>
    <n v="10.8387127678669"/>
    <n v="1.9795152677293399"/>
    <n v="1.0915526794461501"/>
    <n v="0.19935441050715999"/>
    <n v="390.87061116358802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1.0915526794461501"/>
    <n v="0.19935441050715999"/>
    <n v="390.87061116358802"/>
    <m/>
    <n v="-1"/>
    <n v="-1"/>
    <n v="-1"/>
    <n v="-1"/>
    <n v="0"/>
    <m/>
    <m/>
    <s v="North IRL B"/>
    <n v="-1"/>
    <m/>
    <m/>
    <n v="580"/>
    <x v="1"/>
    <m/>
    <x v="0"/>
    <n v="132.71029999999999"/>
    <n v="89.885380432289693"/>
    <n v="407.55365197060399"/>
    <n v="0.31700779489999997"/>
  </r>
  <r>
    <n v="550000"/>
    <n v="930000"/>
    <n v="930000"/>
    <x v="1"/>
    <x v="1"/>
    <s v="IR8-11"/>
    <s v="62-304.520 (6), F.A.C."/>
    <n v="0.36"/>
    <n v="0.48"/>
    <s v="Town of Indialantic"/>
    <n v="0.22357105960508999"/>
    <n v="3855.3464398563201"/>
    <n v="9.5785915898830503"/>
    <n v="1.4076784951582999"/>
    <n v="2.1414958712746199"/>
    <n v="0.31471617274585001"/>
    <n v="861.94388870341697"/>
    <n v="1200"/>
    <s v="Residential, Medium Density-Two-five dwellingunits per acre"/>
    <n v="1200"/>
    <s v="Town of Indialantic              Brevard County"/>
    <s v="Town of Indialantic"/>
    <m/>
    <m/>
    <m/>
    <n v="0"/>
    <n v="1"/>
    <n v="2.1414958712746199"/>
    <n v="0.31471617274585001"/>
    <n v="861.94388870341697"/>
    <m/>
    <n v="-1"/>
    <n v="-1"/>
    <n v="-1"/>
    <n v="-1"/>
    <n v="0"/>
    <m/>
    <m/>
    <s v="North IRL B"/>
    <n v="-1"/>
    <m/>
    <m/>
    <n v="580"/>
    <x v="1"/>
    <m/>
    <x v="0"/>
    <n v="132.71029999999999"/>
    <n v="142.646290914839"/>
    <n v="904.75997842565801"/>
    <n v="0.69906235900000002"/>
  </r>
  <r>
    <n v="550000"/>
    <n v="930000"/>
    <n v="930000"/>
    <x v="1"/>
    <x v="1"/>
    <s v="IR8-11"/>
    <s v="62-304.520 (6), F.A.C."/>
    <n v="0.36"/>
    <n v="0.48"/>
    <s v="Town of Indialantic"/>
    <n v="0.12595056941534"/>
    <n v="3855.3464398563201"/>
    <n v="9.5785915898830503"/>
    <n v="1.4076784951582999"/>
    <n v="1.20642906494281"/>
    <n v="0.17729790801892001"/>
    <n v="485.58307939333099"/>
    <n v="1210"/>
    <s v="Fixed Single Family Units"/>
    <n v="1210"/>
    <s v="Town of Indialantic              Brevard County"/>
    <s v="Town of Indialantic"/>
    <m/>
    <m/>
    <m/>
    <n v="0"/>
    <n v="1"/>
    <n v="1.20642906494281"/>
    <n v="0.17729790801892001"/>
    <n v="485.58307939333099"/>
    <m/>
    <n v="-1"/>
    <n v="-1"/>
    <n v="-1"/>
    <n v="-1"/>
    <n v="0"/>
    <m/>
    <m/>
    <s v="North IRL B"/>
    <n v="-1"/>
    <m/>
    <m/>
    <n v="580"/>
    <x v="1"/>
    <m/>
    <x v="0"/>
    <n v="132.71029999999999"/>
    <n v="96.935332022034004"/>
    <n v="509.70387074343"/>
    <n v="0.3938224488"/>
  </r>
  <r>
    <n v="550000"/>
    <n v="930000"/>
    <n v="930000"/>
    <x v="1"/>
    <x v="1"/>
    <s v="IR8-11"/>
    <s v="62-304.520 (6), F.A.C."/>
    <n v="0.36"/>
    <n v="0.48"/>
    <s v="Town of Indialantic"/>
    <n v="3.752055096529E-2"/>
    <n v="3855.3464398563201"/>
    <n v="9.5785915898830503"/>
    <n v="1.4076784951582999"/>
    <n v="0.35939403392392999"/>
    <n v="5.2816872720329998E-2"/>
    <n v="144.65472258548999"/>
    <n v="1210"/>
    <s v="Fixed Single Family Units"/>
    <n v="1210"/>
    <s v="Town of Indialantic              Brevard County"/>
    <s v="Town of Indialantic"/>
    <m/>
    <m/>
    <m/>
    <n v="0"/>
    <n v="1"/>
    <n v="0.35939403392392999"/>
    <n v="5.2816872720329998E-2"/>
    <n v="144.65472258548999"/>
    <m/>
    <n v="-1"/>
    <n v="-1"/>
    <n v="-1"/>
    <n v="-1"/>
    <n v="0"/>
    <m/>
    <m/>
    <s v="North IRL B"/>
    <n v="-1"/>
    <m/>
    <m/>
    <n v="580"/>
    <x v="1"/>
    <m/>
    <x v="0"/>
    <n v="132.71029999999999"/>
    <n v="59.773473521069"/>
    <n v="151.84028264588201"/>
    <n v="0.1173193208"/>
  </r>
  <r>
    <n v="550000"/>
    <n v="930000"/>
    <n v="930000"/>
    <x v="1"/>
    <x v="1"/>
    <s v="IR8-11"/>
    <s v="62-304.520 (6), F.A.C."/>
    <n v="0.36"/>
    <n v="0.48"/>
    <s v="Town of Indialantic"/>
    <n v="0.14807631983124001"/>
    <n v="3855.3464398563201"/>
    <n v="9.5785915898830503"/>
    <n v="1.4076784951582999"/>
    <n v="1.41836259179643"/>
    <n v="0.20844385106863"/>
    <n v="570.88551248843203"/>
    <n v="1210"/>
    <s v="Fixed Single Family Units"/>
    <n v="1210"/>
    <s v="Town of Indialantic              Brevard County"/>
    <s v="Town of Indialantic"/>
    <m/>
    <m/>
    <m/>
    <n v="0"/>
    <n v="1"/>
    <n v="1.41836259179643"/>
    <n v="0.20844385106863"/>
    <n v="570.88551248843203"/>
    <m/>
    <n v="-1"/>
    <n v="-1"/>
    <n v="-1"/>
    <n v="-1"/>
    <n v="0"/>
    <m/>
    <m/>
    <s v="North IRL B"/>
    <n v="-1"/>
    <m/>
    <m/>
    <n v="580"/>
    <x v="1"/>
    <m/>
    <x v="0"/>
    <n v="132.71029999999999"/>
    <n v="100.04968954171601"/>
    <n v="599.24360591444599"/>
    <n v="0.4630052818"/>
  </r>
  <r>
    <n v="550000"/>
    <n v="930000"/>
    <n v="930000"/>
    <x v="1"/>
    <x v="1"/>
    <s v="IR8-11"/>
    <s v="62-304.520 (6), F.A.C."/>
    <n v="0.36"/>
    <n v="0.48"/>
    <s v="Town of Indialantic"/>
    <n v="4.5853186375879998E-2"/>
    <n v="3855.3464398563201"/>
    <n v="9.5785915898830503"/>
    <n v="1.4076784951582999"/>
    <n v="0.43920894538938998"/>
    <n v="6.4546544395809993E-2"/>
    <n v="176.779918850336"/>
    <n v="1210"/>
    <s v="Fixed Single Family Units"/>
    <n v="1210"/>
    <s v="Town of Indialantic              Brevard County"/>
    <s v="Town of Indialantic"/>
    <m/>
    <m/>
    <m/>
    <n v="0"/>
    <n v="1"/>
    <n v="0.43920894538938998"/>
    <n v="6.4546544395809993E-2"/>
    <n v="176.779918850337"/>
    <m/>
    <n v="-1"/>
    <n v="-1"/>
    <n v="-1"/>
    <n v="-1"/>
    <n v="0"/>
    <m/>
    <m/>
    <s v="North IRL B"/>
    <n v="-1"/>
    <m/>
    <m/>
    <n v="580"/>
    <x v="1"/>
    <m/>
    <x v="0"/>
    <n v="132.71029999999999"/>
    <n v="57.236357240507203"/>
    <n v="185.56126177275499"/>
    <n v="0.14337381900000001"/>
  </r>
  <r>
    <n v="550000"/>
    <n v="930000"/>
    <n v="930000"/>
    <x v="1"/>
    <x v="1"/>
    <s v="IR8-11"/>
    <s v="62-304.520 (6), F.A.C."/>
    <n v="0.36"/>
    <n v="0.48"/>
    <s v="Town of Indialantic"/>
    <n v="1.1389840891680001E-2"/>
    <n v="3855.3464398563201"/>
    <n v="9.5785915898830503"/>
    <n v="1.4076784951582999"/>
    <n v="0.10909863417519"/>
    <n v="1.603323408649E-2"/>
    <n v="43.911782532283901"/>
    <n v="1210"/>
    <s v="Fixed Single Family Units"/>
    <n v="1210"/>
    <s v="Town of Indialantic              Brevard County"/>
    <s v="Town of Indialantic"/>
    <m/>
    <m/>
    <m/>
    <n v="0"/>
    <n v="1"/>
    <n v="0.10909863417519"/>
    <n v="1.603323408649E-2"/>
    <n v="43.911782532284199"/>
    <m/>
    <n v="-1"/>
    <n v="-1"/>
    <n v="-1"/>
    <n v="-1"/>
    <n v="0"/>
    <m/>
    <m/>
    <s v="North IRL B"/>
    <n v="-1"/>
    <m/>
    <m/>
    <n v="580"/>
    <x v="1"/>
    <m/>
    <x v="0"/>
    <n v="132.71029999999999"/>
    <n v="39.204856403116501"/>
    <n v="46.093050762626"/>
    <n v="3.5613773299999998E-2"/>
  </r>
  <r>
    <n v="550000"/>
    <n v="930000"/>
    <n v="930000"/>
    <x v="1"/>
    <x v="1"/>
    <s v="IR8-11"/>
    <s v="62-304.520 (6), F.A.C."/>
    <n v="0.36"/>
    <n v="0.48"/>
    <s v="Town of Indialantic"/>
    <n v="2.5401926537330002E-2"/>
    <n v="3855.3464398563201"/>
    <n v="9.5785915898830503"/>
    <n v="1.4076784951582999"/>
    <n v="0.24331467989732"/>
    <n v="3.5757745722190003E-2"/>
    <n v="97.933227041198705"/>
    <n v="1210"/>
    <s v="Fixed Single Family Units"/>
    <n v="1210"/>
    <s v="Town of Indialantic              Brevard County"/>
    <s v="Town of Indialantic"/>
    <m/>
    <m/>
    <m/>
    <n v="0"/>
    <n v="1"/>
    <n v="0.24331467989732"/>
    <n v="3.5757745722190003E-2"/>
    <n v="97.9332270411971"/>
    <m/>
    <n v="-1"/>
    <n v="-1"/>
    <n v="-1"/>
    <n v="-1"/>
    <n v="0"/>
    <m/>
    <m/>
    <s v="North IRL B"/>
    <n v="-1"/>
    <m/>
    <m/>
    <n v="580"/>
    <x v="1"/>
    <m/>
    <x v="0"/>
    <n v="132.71029999999999"/>
    <n v="41.959079214541099"/>
    <n v="102.797949548937"/>
    <n v="7.9426785900000005E-2"/>
  </r>
  <r>
    <n v="550000"/>
    <n v="930000"/>
    <n v="930000"/>
    <x v="1"/>
    <x v="1"/>
    <s v="IR8-11"/>
    <s v="62-304.520 (6), F.A.C."/>
    <n v="0.36"/>
    <n v="0.48"/>
    <s v="Town of Indialantic"/>
    <n v="0.21425866755045"/>
    <n v="3857.30001316065"/>
    <n v="9.6346490327835408"/>
    <n v="1.4333328511486401"/>
    <n v="2.0643070640805101"/>
    <n v="0.30710398684340001"/>
    <n v="826.45996116216497"/>
    <n v="1200"/>
    <s v="Residential, Medium Density-Two-five dwellingunits per acre"/>
    <n v="1200"/>
    <s v="Town of Indialantic              Brevard County"/>
    <s v="Town of Indialantic"/>
    <m/>
    <m/>
    <m/>
    <n v="0"/>
    <n v="1"/>
    <n v="2.0643070640805101"/>
    <n v="0.30710398684340001"/>
    <n v="826.45996116216497"/>
    <m/>
    <n v="-1"/>
    <n v="-1"/>
    <n v="-1"/>
    <n v="-1"/>
    <n v="0"/>
    <m/>
    <m/>
    <s v="North IRL B"/>
    <n v="-1"/>
    <m/>
    <m/>
    <n v="580"/>
    <x v="1"/>
    <m/>
    <x v="0"/>
    <n v="132.71029999999999"/>
    <n v="166.94818438078201"/>
    <n v="867.07406483143598"/>
    <n v="0.67028382900000005"/>
  </r>
  <r>
    <n v="550000"/>
    <n v="930000"/>
    <n v="930000"/>
    <x v="1"/>
    <x v="1"/>
    <s v="IR8-11"/>
    <s v="62-304.520 (6), F.A.C."/>
    <n v="0.36"/>
    <n v="0.48"/>
    <s v="Town of Indialantic"/>
    <n v="3.2351104718319999E-2"/>
    <n v="3857.30001316065"/>
    <n v="9.6346490327835408"/>
    <n v="1.4333328511486401"/>
    <n v="0.31169153978389003"/>
    <n v="4.6369901163720001E-2"/>
    <n v="124.78791665576"/>
    <n v="1210"/>
    <s v="Fixed Single Family Units"/>
    <n v="1210"/>
    <s v="Town of Indialantic              Brevard County"/>
    <s v="Town of Indialantic"/>
    <m/>
    <m/>
    <m/>
    <n v="0"/>
    <n v="1"/>
    <n v="0.31169153978389003"/>
    <n v="4.6369901163720001E-2"/>
    <n v="124.78791665575901"/>
    <m/>
    <n v="-1"/>
    <n v="-1"/>
    <n v="-1"/>
    <n v="-1"/>
    <n v="0"/>
    <m/>
    <m/>
    <s v="North IRL B"/>
    <n v="-1"/>
    <m/>
    <m/>
    <n v="580"/>
    <x v="1"/>
    <m/>
    <x v="0"/>
    <n v="132.71029999999999"/>
    <n v="64.814444385312399"/>
    <n v="130.920275901091"/>
    <n v="0.1012067451"/>
  </r>
  <r>
    <n v="550000"/>
    <n v="930000"/>
    <n v="930000"/>
    <x v="1"/>
    <x v="1"/>
    <s v="IR8-11"/>
    <s v="62-304.520 (6), F.A.C."/>
    <n v="0.36"/>
    <n v="0.48"/>
    <s v="Town of Indialantic"/>
    <n v="0.11626504638479"/>
    <n v="3857.30001316065"/>
    <n v="9.6346490327835408"/>
    <n v="1.4333328511486401"/>
    <n v="1.12017291669782"/>
    <n v="0.16664651042365"/>
    <n v="448.46916495020503"/>
    <n v="1210"/>
    <s v="Fixed Single Family Units"/>
    <n v="1210"/>
    <s v="Town of Indialantic              Brevard County"/>
    <s v="Town of Indialantic"/>
    <m/>
    <m/>
    <m/>
    <n v="0"/>
    <n v="1"/>
    <n v="1.12017291669782"/>
    <n v="0.16664651042365"/>
    <n v="448.46916495020503"/>
    <m/>
    <n v="-1"/>
    <n v="-1"/>
    <n v="-1"/>
    <n v="-1"/>
    <n v="0"/>
    <m/>
    <m/>
    <s v="North IRL B"/>
    <n v="-1"/>
    <m/>
    <m/>
    <n v="580"/>
    <x v="1"/>
    <m/>
    <x v="0"/>
    <n v="132.71029999999999"/>
    <n v="88.278491417339595"/>
    <n v="470.507949662952"/>
    <n v="0.3637219505"/>
  </r>
  <r>
    <n v="550000"/>
    <n v="930000"/>
    <n v="930000"/>
    <x v="1"/>
    <x v="1"/>
    <s v="IR8-11"/>
    <s v="62-304.520 (6), F.A.C."/>
    <n v="0.36"/>
    <n v="0.48"/>
    <s v="Town of Indialantic"/>
    <n v="2.1276180405909999E-2"/>
    <n v="3857.30001316065"/>
    <n v="9.6346490327835408"/>
    <n v="1.4333328511486401"/>
    <n v="0.20498853096917999"/>
    <n v="3.0495848322759998E-2"/>
    <n v="82.068610959748199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20498853096917999"/>
    <n v="3.0495848322759998E-2"/>
    <n v="82.068610959749705"/>
    <m/>
    <n v="-1"/>
    <n v="-1"/>
    <n v="-1"/>
    <n v="-1"/>
    <n v="0"/>
    <m/>
    <m/>
    <s v="North IRL B"/>
    <n v="-1"/>
    <m/>
    <m/>
    <n v="580"/>
    <x v="1"/>
    <m/>
    <x v="0"/>
    <n v="132.71029999999999"/>
    <n v="38.2662318059119"/>
    <n v="86.101647319823797"/>
    <n v="6.6560106199999997E-2"/>
  </r>
  <r>
    <n v="550000"/>
    <n v="930000"/>
    <n v="930000"/>
    <x v="1"/>
    <x v="1"/>
    <s v="IR8-11"/>
    <s v="62-304.520 (6), F.A.C."/>
    <n v="0.36"/>
    <n v="0.48"/>
    <s v="Town of Indialantic"/>
    <n v="0.23361245476951001"/>
    <n v="3857.30001316065"/>
    <n v="9.6346490327835408"/>
    <n v="1.4333328511486401"/>
    <n v="2.25077401139125"/>
    <n v="0.33484440585860997"/>
    <n v="901.11332485692299"/>
    <n v="1210"/>
    <s v="Fixed Single Family Units"/>
    <n v="1210"/>
    <s v="Town of Indialantic              Brevard County"/>
    <s v="Town of Indialantic"/>
    <m/>
    <m/>
    <m/>
    <n v="0"/>
    <n v="1"/>
    <n v="2.25077401139125"/>
    <n v="0.33484440585860997"/>
    <n v="901.11332485692299"/>
    <m/>
    <n v="-1"/>
    <n v="-1"/>
    <n v="-1"/>
    <n v="-1"/>
    <n v="0"/>
    <m/>
    <m/>
    <s v="North IRL B"/>
    <n v="-1"/>
    <m/>
    <m/>
    <n v="580"/>
    <x v="1"/>
    <m/>
    <x v="0"/>
    <n v="132.71029999999999"/>
    <n v="121.27118103164"/>
    <n v="945.39606293662098"/>
    <n v="0.73082994720000005"/>
  </r>
  <r>
    <n v="550000"/>
    <n v="930000"/>
    <n v="930000"/>
    <x v="1"/>
    <x v="1"/>
    <s v="IR8-11"/>
    <s v="62-304.520 (6), F.A.C."/>
    <n v="0.36"/>
    <n v="0.48"/>
    <s v="Town of Indialantic"/>
    <n v="1.91463865357E-3"/>
    <n v="3899.5039424204701"/>
    <n v="11.496176881285599"/>
    <n v="1.90419862321484"/>
    <n v="2.2011024625260001E-2"/>
    <n v="3.64585228809E-3"/>
    <n v="7.4661409779341303"/>
    <n v="1200"/>
    <s v="Residential, Medium Density-Two-five dwellingunits per acre"/>
    <n v="1200"/>
    <s v="Town of Indialantic              Brevard County"/>
    <s v="Town of Indialantic"/>
    <m/>
    <m/>
    <m/>
    <n v="0"/>
    <n v="1"/>
    <n v="2.2011024625260001E-2"/>
    <n v="3.64585228809E-3"/>
    <n v="7.4661409779339003"/>
    <m/>
    <n v="-1"/>
    <n v="-1"/>
    <n v="-1"/>
    <n v="-1"/>
    <n v="0"/>
    <m/>
    <m/>
    <s v="North IRL B"/>
    <n v="-1"/>
    <m/>
    <m/>
    <n v="580"/>
    <x v="1"/>
    <m/>
    <x v="0"/>
    <n v="132.71029999999999"/>
    <n v="18.513833598535498"/>
    <n v="7.7482677318031197"/>
    <n v="6.0552643999999996E-3"/>
  </r>
  <r>
    <n v="550000"/>
    <n v="930000"/>
    <n v="930000"/>
    <x v="1"/>
    <x v="1"/>
    <s v="IR8-11"/>
    <s v="62-304.520 (6), F.A.C."/>
    <n v="0.36"/>
    <n v="0.48"/>
    <s v="Town of Indialantic"/>
    <n v="5.2692190940359998E-2"/>
    <n v="3899.5039424204701"/>
    <n v="11.496176881285599"/>
    <n v="1.90419862321484"/>
    <n v="0.60575874731293999"/>
    <n v="0.10033639744282"/>
    <n v="205.47340630673699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60575874731293999"/>
    <n v="0.10033639744282"/>
    <n v="205.47340630673699"/>
    <m/>
    <n v="-1"/>
    <n v="-1"/>
    <n v="-1"/>
    <n v="-1"/>
    <n v="0"/>
    <m/>
    <m/>
    <s v="North IRL B"/>
    <n v="-1"/>
    <m/>
    <m/>
    <n v="580"/>
    <x v="1"/>
    <m/>
    <x v="0"/>
    <n v="132.71029999999999"/>
    <n v="60.686745976862703"/>
    <n v="213.23773131735501"/>
    <n v="0.1666450984"/>
  </r>
  <r>
    <n v="550000"/>
    <n v="930000"/>
    <n v="930000"/>
    <x v="1"/>
    <x v="1"/>
    <s v="IR8-11"/>
    <s v="62-304.520 (6), F.A.C."/>
    <n v="0.36"/>
    <n v="0.48"/>
    <s v="Town of Indialantic"/>
    <n v="0.26048297374585"/>
    <n v="3899.5039424204701"/>
    <n v="11.496176881285599"/>
    <n v="1.90419862321484"/>
    <n v="2.9945583407455798"/>
    <n v="0.49601131997775"/>
    <n v="1015.75438305535"/>
    <n v="1430"/>
    <s v="Professional Services"/>
    <n v="1430"/>
    <s v="Town of Indialantic              Brevard County"/>
    <s v="Town of Indialantic"/>
    <m/>
    <m/>
    <m/>
    <n v="0"/>
    <n v="1"/>
    <n v="2.9945583407455798"/>
    <n v="0.49601131997775"/>
    <n v="1015.75438305535"/>
    <m/>
    <n v="-1"/>
    <n v="-1"/>
    <n v="-1"/>
    <n v="-1"/>
    <n v="0"/>
    <m/>
    <m/>
    <s v="North IRL B"/>
    <n v="-1"/>
    <m/>
    <m/>
    <n v="580"/>
    <x v="1"/>
    <m/>
    <x v="0"/>
    <n v="132.71029999999999"/>
    <n v="132.51920398119901"/>
    <n v="1054.13719522924"/>
    <n v="0.82380728550000004"/>
  </r>
  <r>
    <n v="550000"/>
    <n v="930000"/>
    <n v="930000"/>
    <x v="1"/>
    <x v="1"/>
    <s v="IR8-11"/>
    <s v="62-304.520 (6), F.A.C."/>
    <n v="0.36"/>
    <n v="0.48"/>
    <s v="Town of Indialantic"/>
    <n v="0.14564104197076"/>
    <n v="3899.5039424204701"/>
    <n v="11.496176881285599"/>
    <n v="1.90419862321484"/>
    <n v="1.6743151796707101"/>
    <n v="0.27732947160430999"/>
    <n v="567.92781734323898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1.6743151796707101"/>
    <n v="0.27732947160430999"/>
    <n v="567.92781734323898"/>
    <m/>
    <n v="-1"/>
    <n v="-1"/>
    <n v="-1"/>
    <n v="-1"/>
    <n v="0"/>
    <m/>
    <m/>
    <s v="North IRL B"/>
    <n v="-1"/>
    <m/>
    <m/>
    <n v="580"/>
    <x v="1"/>
    <m/>
    <x v="0"/>
    <n v="132.71029999999999"/>
    <n v="100.03236589158701"/>
    <n v="589.38838606443596"/>
    <n v="0.4606065023"/>
  </r>
  <r>
    <n v="550000"/>
    <n v="930000"/>
    <n v="930000"/>
    <x v="1"/>
    <x v="1"/>
    <s v="IR8-11"/>
    <s v="62-304.520 (6), F.A.C."/>
    <n v="0.36"/>
    <n v="0.48"/>
    <s v="Town of Indialantic"/>
    <n v="0.15254732858118"/>
    <n v="3899.5039424204701"/>
    <n v="11.496176881285599"/>
    <n v="1.90419862321484"/>
    <n v="1.75371107213693"/>
    <n v="0.29048041305938999"/>
    <n v="594.85890920805002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1.75371107213693"/>
    <n v="0.29048041305938999"/>
    <n v="594.85890920805002"/>
    <m/>
    <n v="-1"/>
    <n v="-1"/>
    <n v="-1"/>
    <n v="-1"/>
    <n v="0"/>
    <m/>
    <m/>
    <s v="North IRL B"/>
    <n v="-1"/>
    <m/>
    <m/>
    <n v="580"/>
    <x v="1"/>
    <m/>
    <x v="0"/>
    <n v="132.71029999999999"/>
    <n v="101.307202968943"/>
    <n v="617.33713638874099"/>
    <n v="0.48244842599999999"/>
  </r>
  <r>
    <n v="550000"/>
    <n v="930000"/>
    <n v="930000"/>
    <x v="1"/>
    <x v="1"/>
    <s v="IR8-11"/>
    <s v="62-304.520 (6), F.A.C."/>
    <n v="0.36"/>
    <n v="0.48"/>
    <s v="Town of Indialantic"/>
    <n v="4.48527975314E-3"/>
    <n v="3899.5039424204701"/>
    <n v="11.496176881285599"/>
    <n v="1.90419862321484"/>
    <n v="5.156356940423E-2"/>
    <n v="8.5408635306700002E-3"/>
    <n v="17.4903660802593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5.156356940423E-2"/>
    <n v="8.5408635306700002E-3"/>
    <n v="17.490366080259101"/>
    <m/>
    <n v="-1"/>
    <n v="-1"/>
    <n v="-1"/>
    <n v="-1"/>
    <n v="0"/>
    <m/>
    <m/>
    <s v="North IRL B"/>
    <n v="-1"/>
    <m/>
    <m/>
    <n v="580"/>
    <x v="1"/>
    <m/>
    <x v="0"/>
    <n v="132.71029999999999"/>
    <n v="24.643870334538999"/>
    <n v="18.151283175287499"/>
    <n v="1.41852117E-2"/>
  </r>
  <r>
    <n v="1200000"/>
    <n v="860000"/>
    <n v="860000"/>
    <x v="1"/>
    <x v="1"/>
    <s v="IR8-11"/>
    <s v="62-304.520 (6), F.A.C."/>
    <n v="0.36"/>
    <n v="0.48"/>
    <s v="FDOT District 5"/>
    <n v="0.15093256035342001"/>
    <n v="3911.9954273757899"/>
    <n v="10.8354834760241"/>
    <n v="1.42708908192388"/>
    <n v="1.6354272637035301"/>
    <n v="0.21539420898718001"/>
    <n v="590.44748594471196"/>
    <n v="8140"/>
    <s v="Roads and Highways"/>
    <n v="8140"/>
    <s v="FDOT District 5                              Town of Indialantic              Brevard County"/>
    <s v="FDOT District 5"/>
    <m/>
    <m/>
    <m/>
    <n v="0"/>
    <n v="1"/>
    <n v="1.6354272637035301"/>
    <n v="0.21539420898718001"/>
    <n v="797.14204259266501"/>
    <m/>
    <n v="-1"/>
    <n v="-1"/>
    <n v="-1"/>
    <n v="-1"/>
    <n v="0"/>
    <m/>
    <m/>
    <s v="North IRL B"/>
    <n v="-1"/>
    <m/>
    <m/>
    <n v="580"/>
    <x v="1"/>
    <m/>
    <x v="0"/>
    <n v="132.71029999999999"/>
    <n v="125.704045269481"/>
    <n v="610.80240121552697"/>
    <n v="0.64650611729999996"/>
  </r>
  <r>
    <n v="1200000"/>
    <n v="890000"/>
    <n v="890000"/>
    <x v="1"/>
    <x v="1"/>
    <s v="IR8-11"/>
    <s v="62-304.520 (6), F.A.C."/>
    <n v="0.36"/>
    <n v="0.48"/>
    <s v="FDOT District 5"/>
    <n v="2.0402968144480001E-2"/>
    <n v="3904.0364504871"/>
    <n v="11.3321235124744"/>
    <n v="1.9142304758292099"/>
    <n v="0.23120895503437999"/>
    <n v="3.9055983419540002E-2"/>
    <n v="79.653931334196599"/>
    <n v="8140"/>
    <s v="Roads and Highways"/>
    <n v="8140"/>
    <s v="FDOT District 5                              Town of Indialantic              Brevard County"/>
    <s v="FDOT District 5"/>
    <m/>
    <m/>
    <m/>
    <n v="0"/>
    <n v="1"/>
    <n v="0.23120895503437999"/>
    <n v="3.9055983419540002E-2"/>
    <n v="79.653996685893603"/>
    <m/>
    <n v="-1"/>
    <n v="-1"/>
    <n v="-1"/>
    <n v="-1"/>
    <n v="0"/>
    <m/>
    <m/>
    <s v="North IRL B"/>
    <n v="-1"/>
    <m/>
    <m/>
    <n v="580"/>
    <x v="1"/>
    <m/>
    <x v="0"/>
    <n v="132.71029999999999"/>
    <n v="52.130374213723996"/>
    <n v="82.567882671533596"/>
    <n v="6.4601781600000005E-2"/>
  </r>
  <r>
    <n v="1200000"/>
    <n v="900000"/>
    <n v="900000"/>
    <x v="1"/>
    <x v="1"/>
    <s v="IR8-11"/>
    <s v="62-304.520 (6), F.A.C."/>
    <n v="0.36"/>
    <n v="0.48"/>
    <s v="FDOT District 5"/>
    <n v="7.9125231317900002E-2"/>
    <n v="3894.9954590770299"/>
    <n v="9.1810931633977795"/>
    <n v="1.2202056642516099"/>
    <n v="0.72645612030507001"/>
    <n v="9.6549055439320006E-2"/>
    <n v="308.19241668165603"/>
    <n v="8140"/>
    <s v="Roads and Highways"/>
    <n v="8140"/>
    <s v="FDOT District 5                              Town of Indialantic              Brevard County"/>
    <s v="FDOT District 5"/>
    <m/>
    <m/>
    <m/>
    <n v="0"/>
    <n v="1"/>
    <n v="0.72645612030507001"/>
    <n v="9.6549055439320006E-2"/>
    <n v="989.00549136048903"/>
    <m/>
    <n v="-1"/>
    <n v="-1"/>
    <n v="-1"/>
    <n v="-1"/>
    <n v="0"/>
    <m/>
    <m/>
    <s v="North IRL B"/>
    <n v="-1"/>
    <m/>
    <m/>
    <n v="580"/>
    <x v="1"/>
    <m/>
    <x v="0"/>
    <n v="132.71029999999999"/>
    <n v="119.047852082894"/>
    <n v="320.20845053274502"/>
    <n v="0.80211313169999998"/>
  </r>
  <r>
    <n v="1200000"/>
    <n v="910000"/>
    <n v="910000"/>
    <x v="1"/>
    <x v="1"/>
    <s v="IR8-11"/>
    <s v="62-304.520 (6), F.A.C."/>
    <n v="0.36"/>
    <n v="0.48"/>
    <s v="FDOT District 5"/>
    <n v="0.16005843606704001"/>
    <n v="3903.12747503729"/>
    <n v="10.290256448487099"/>
    <n v="1.4553658551809601"/>
    <n v="1.6470423538736201"/>
    <n v="0.23294358268563001"/>
    <n v="624.72847942476801"/>
    <n v="8140"/>
    <s v="Roads and Highways"/>
    <n v="8140"/>
    <s v="FDOT District 5                              Town of Indialantic              Brevard County"/>
    <s v="FDOT District 5"/>
    <m/>
    <m/>
    <m/>
    <n v="0"/>
    <n v="1"/>
    <n v="1.6470423538736201"/>
    <n v="0.23294358268563001"/>
    <n v="1162.84091004068"/>
    <m/>
    <n v="-1"/>
    <n v="-1"/>
    <n v="-1"/>
    <n v="-1"/>
    <n v="0"/>
    <m/>
    <m/>
    <s v="North IRL B"/>
    <n v="-1"/>
    <m/>
    <m/>
    <n v="580"/>
    <x v="1"/>
    <m/>
    <x v="0"/>
    <n v="132.71029999999999"/>
    <n v="131.877694803136"/>
    <n v="647.733509957205"/>
    <n v="0.94309887270000003"/>
  </r>
  <r>
    <n v="1200000"/>
    <n v="910000"/>
    <n v="910000"/>
    <x v="1"/>
    <x v="1"/>
    <s v="IR8-11"/>
    <s v="62-304.520 (6), F.A.C."/>
    <n v="0.36"/>
    <n v="0.48"/>
    <s v="FDOT District 5"/>
    <n v="0.13518492125653001"/>
    <n v="3910.3521194611099"/>
    <n v="11.107763382770701"/>
    <n v="1.463068660697"/>
    <n v="1.5016021182360799"/>
    <n v="0.19778482168921999"/>
    <n v="528.62064335467505"/>
    <n v="8140"/>
    <s v="Roads and Highways"/>
    <n v="8140"/>
    <s v="FDOT District 5                              Town of Indialantic              Brevard County"/>
    <s v="FDOT District 5"/>
    <m/>
    <m/>
    <m/>
    <n v="0"/>
    <n v="1"/>
    <n v="1.5016021182360799"/>
    <n v="0.19778482168921999"/>
    <n v="654.49615448546604"/>
    <m/>
    <n v="-1"/>
    <n v="-1"/>
    <n v="-1"/>
    <n v="-1"/>
    <n v="0"/>
    <m/>
    <m/>
    <s v="North IRL B"/>
    <n v="-1"/>
    <m/>
    <m/>
    <n v="580"/>
    <x v="1"/>
    <m/>
    <x v="0"/>
    <n v="132.71029999999999"/>
    <n v="122.178135526343"/>
    <n v="547.07396679864701"/>
    <n v="0.53081602149999996"/>
  </r>
  <r>
    <n v="1200000"/>
    <n v="910000"/>
    <n v="910000"/>
    <x v="1"/>
    <x v="1"/>
    <s v="IR8-11"/>
    <s v="62-304.520 (6), F.A.C."/>
    <n v="0.36"/>
    <n v="0.48"/>
    <s v="FDOT District 5"/>
    <n v="2.7430500461700001E-2"/>
    <n v="3894.8025330534001"/>
    <n v="10.503735582587501"/>
    <n v="1.49382829482012"/>
    <n v="0.28812272374781001"/>
    <n v="4.0976457730770001E-2"/>
    <n v="106.836382681179"/>
    <n v="8140"/>
    <s v="Roads and Highways"/>
    <n v="8140"/>
    <s v="FDOT District 5                              Town of Indialantic              Brevard County"/>
    <s v="FDOT District 5"/>
    <m/>
    <m/>
    <m/>
    <n v="0"/>
    <n v="1"/>
    <n v="0.28812272374781001"/>
    <n v="4.0976457730770001E-2"/>
    <n v="1044.3979043481099"/>
    <m/>
    <n v="-1"/>
    <n v="-1"/>
    <n v="-1"/>
    <n v="-1"/>
    <n v="0"/>
    <m/>
    <m/>
    <s v="North IRL B"/>
    <n v="-1"/>
    <m/>
    <m/>
    <n v="580"/>
    <x v="1"/>
    <m/>
    <x v="0"/>
    <n v="132.71029999999999"/>
    <n v="110.69245192226801"/>
    <n v="111.007296963103"/>
    <n v="0.8470380408"/>
  </r>
  <r>
    <n v="1200000"/>
    <n v="910000"/>
    <n v="910000"/>
    <x v="1"/>
    <x v="1"/>
    <s v="IR8-11"/>
    <s v="62-304.520 (6), F.A.C."/>
    <n v="0.36"/>
    <n v="0.48"/>
    <s v="FDOT District 5"/>
    <n v="4.7986974484400001E-2"/>
    <n v="3904.2166495630299"/>
    <n v="11.346696099940299"/>
    <n v="1.49936126234871"/>
    <n v="0.54449361623007997"/>
    <n v="7.1949810639219999E-2"/>
    <n v="187.35154474415401"/>
    <n v="8140"/>
    <s v="Roads and Highways"/>
    <n v="8140"/>
    <s v="FDOT District 5                              Town of Indialantic              Brevard County"/>
    <s v="FDOT District 5"/>
    <m/>
    <m/>
    <m/>
    <n v="0"/>
    <n v="1"/>
    <n v="0.54449361623007997"/>
    <n v="7.1949810639219999E-2"/>
    <n v="231.835234667625"/>
    <m/>
    <n v="-1"/>
    <n v="-1"/>
    <n v="-1"/>
    <n v="-1"/>
    <n v="0"/>
    <m/>
    <m/>
    <s v="North IRL B"/>
    <n v="-1"/>
    <m/>
    <m/>
    <n v="580"/>
    <x v="1"/>
    <m/>
    <x v="0"/>
    <n v="132.71029999999999"/>
    <n v="84.592133062242496"/>
    <n v="194.19639588374201"/>
    <n v="0.18802533229999999"/>
  </r>
  <r>
    <n v="1200000"/>
    <n v="920000"/>
    <n v="920000"/>
    <x v="1"/>
    <x v="1"/>
    <s v="IR8-11"/>
    <s v="62-304.520 (6), F.A.C."/>
    <n v="0.36"/>
    <n v="0.48"/>
    <s v="FDOT District 5"/>
    <n v="3.140851660078E-2"/>
    <n v="3960.1965847136798"/>
    <n v="10.097621620420799"/>
    <n v="1.3479497682689201"/>
    <n v="0.31715131629339"/>
    <n v="4.2337102673690001E-2"/>
    <n v="124.38390017333499"/>
    <n v="8140"/>
    <s v="Roads and Highways"/>
    <n v="8140"/>
    <s v="FDOT District 5                              Town of Indialantic              Brevard County"/>
    <s v="FDOT District 5"/>
    <m/>
    <m/>
    <m/>
    <n v="0"/>
    <n v="1"/>
    <n v="0.31715131629339"/>
    <n v="4.2337102673690001E-2"/>
    <n v="306.665021552106"/>
    <m/>
    <n v="-1"/>
    <n v="-1"/>
    <n v="-1"/>
    <n v="-1"/>
    <n v="0"/>
    <m/>
    <m/>
    <s v="North IRL B"/>
    <n v="-1"/>
    <m/>
    <m/>
    <n v="580"/>
    <x v="1"/>
    <m/>
    <x v="0"/>
    <n v="132.71029999999999"/>
    <n v="92.763673347471695"/>
    <n v="127.10575712392701"/>
    <n v="0.24871453490000001"/>
  </r>
  <r>
    <n v="1200000"/>
    <n v="920000"/>
    <n v="920000"/>
    <x v="1"/>
    <x v="1"/>
    <s v="IR8-11"/>
    <s v="62-304.520 (6), F.A.C."/>
    <n v="0.36"/>
    <n v="0.48"/>
    <s v="FDOT District 5"/>
    <n v="0.151511018926"/>
    <n v="3936.2372382793101"/>
    <n v="9.6334741287995698"/>
    <n v="1.2745182964826201"/>
    <n v="1.4595774810517399"/>
    <n v="0.19310356573991999"/>
    <n v="596.38331470618596"/>
    <n v="8140"/>
    <s v="Roads and Highways"/>
    <n v="8140"/>
    <s v="FDOT District 5                              Town of Indialantic              Brevard County"/>
    <s v="FDOT District 5"/>
    <m/>
    <m/>
    <m/>
    <n v="0"/>
    <n v="1"/>
    <n v="1.4595774810517399"/>
    <n v="0.19310356573991999"/>
    <n v="1190.97963268066"/>
    <m/>
    <n v="-1"/>
    <n v="-1"/>
    <n v="-1"/>
    <n v="-1"/>
    <n v="0"/>
    <m/>
    <m/>
    <s v="North IRL B"/>
    <n v="-1"/>
    <m/>
    <m/>
    <n v="580"/>
    <x v="1"/>
    <m/>
    <x v="0"/>
    <n v="132.71029999999999"/>
    <n v="130.937248167245"/>
    <n v="613.14334000507495"/>
    <n v="0.96592022119999998"/>
  </r>
  <r>
    <n v="1200000"/>
    <n v="920000"/>
    <n v="920000"/>
    <x v="1"/>
    <x v="1"/>
    <s v="IR8-11"/>
    <s v="62-304.520 (6), F.A.C."/>
    <n v="0.36"/>
    <n v="0.48"/>
    <s v="FDOT District 5"/>
    <n v="0.12489370471911999"/>
    <n v="3921.53612545943"/>
    <n v="10.344585501970601"/>
    <n v="1.36589093543385"/>
    <n v="1.29197360712487"/>
    <n v="0.1705911791686"/>
    <n v="489.77517489851601"/>
    <n v="8140"/>
    <s v="Roads and Highways"/>
    <n v="8140"/>
    <s v="FDOT District 5                              Town of Indialantic              Brevard County"/>
    <s v="FDOT District 5"/>
    <m/>
    <m/>
    <m/>
    <n v="0"/>
    <n v="1"/>
    <n v="1.29197360712487"/>
    <n v="0.1705911791686"/>
    <n v="910.87729422852203"/>
    <m/>
    <n v="-1"/>
    <n v="-1"/>
    <n v="-1"/>
    <n v="-1"/>
    <n v="0"/>
    <m/>
    <m/>
    <s v="North IRL B"/>
    <n v="-1"/>
    <m/>
    <m/>
    <n v="580"/>
    <x v="1"/>
    <m/>
    <x v="0"/>
    <n v="132.71029999999999"/>
    <n v="126.46105341276299"/>
    <n v="505.42689105992503"/>
    <n v="0.73874881930000003"/>
  </r>
  <r>
    <n v="1200000"/>
    <n v="920000"/>
    <n v="920000"/>
    <x v="1"/>
    <x v="1"/>
    <s v="IR8-11"/>
    <s v="62-304.520 (6), F.A.C."/>
    <n v="0.36"/>
    <n v="0.48"/>
    <s v="FDOT District 5"/>
    <n v="8.0765928442399996E-3"/>
    <n v="3913.2311760358898"/>
    <n v="11.885640504371599"/>
    <n v="1.5693914258915"/>
    <n v="9.5995479046879995E-2"/>
    <n v="1.267533556017E-2"/>
    <n v="31.6055749142518"/>
    <n v="8140"/>
    <s v="Roads and Highways"/>
    <n v="8140"/>
    <s v="FDOT District 5                              Town of Indialantic              Brevard County"/>
    <s v="FDOT District 5"/>
    <m/>
    <m/>
    <m/>
    <n v="0"/>
    <n v="1"/>
    <n v="9.5995479046879995E-2"/>
    <n v="1.267533556017E-2"/>
    <n v="31.605620655878901"/>
    <m/>
    <n v="-1"/>
    <n v="-1"/>
    <n v="-1"/>
    <n v="-1"/>
    <n v="0"/>
    <m/>
    <m/>
    <s v="North IRL B"/>
    <n v="-1"/>
    <m/>
    <m/>
    <n v="580"/>
    <x v="1"/>
    <m/>
    <x v="0"/>
    <n v="132.71029999999999"/>
    <n v="32.916577155752996"/>
    <n v="32.684811622845601"/>
    <n v="2.56331068E-2"/>
  </r>
  <r>
    <n v="1200000"/>
    <n v="930000"/>
    <n v="930000"/>
    <x v="1"/>
    <x v="1"/>
    <s v="IR8-11"/>
    <s v="62-304.520 (6), F.A.C."/>
    <n v="0.36"/>
    <n v="0.48"/>
    <s v="FDOT District 5"/>
    <n v="4.0249411346760001E-2"/>
    <n v="3961.7892866278598"/>
    <n v="10.515532524886501"/>
    <n v="1.4012364322522199"/>
    <n v="0.42324399412442998"/>
    <n v="5.6398941555789998E-2"/>
    <n v="159.45968666668699"/>
    <n v="8140"/>
    <s v="Roads and Highways"/>
    <n v="8140"/>
    <s v="FDOT District 5                              Town of Indialantic              Brevard County"/>
    <s v="FDOT District 5"/>
    <m/>
    <m/>
    <m/>
    <n v="0"/>
    <n v="1"/>
    <n v="0.42324399412442998"/>
    <n v="5.6398941555789998E-2"/>
    <n v="159.45965398673499"/>
    <m/>
    <n v="-1"/>
    <n v="-1"/>
    <n v="-1"/>
    <n v="-1"/>
    <n v="0"/>
    <m/>
    <m/>
    <s v="North IRL B"/>
    <n v="-1"/>
    <m/>
    <m/>
    <n v="580"/>
    <x v="1"/>
    <m/>
    <x v="0"/>
    <n v="132.71029999999999"/>
    <n v="73.587431375591294"/>
    <n v="162.88358880647101"/>
    <n v="0.12932656449999999"/>
  </r>
  <r>
    <n v="540000"/>
    <n v="730000"/>
    <n v="730000"/>
    <x v="1"/>
    <x v="1"/>
    <s v="IR8-11"/>
    <s v="62-304.520 (6), F.A.C."/>
    <n v="0.36"/>
    <n v="0.48"/>
    <s v="Town of Indialantic"/>
    <n v="0.22762809636028999"/>
    <n v="3862.9581214371001"/>
    <n v="9.5964413923971996"/>
    <n v="1.4102655355553799"/>
    <n v="2.1844196859845102"/>
    <n v="0.32101605922100002"/>
    <n v="879.31780350226802"/>
    <n v="1200"/>
    <s v="Residential, Medium Density-Two-five dwellingunits per acre"/>
    <n v="1200"/>
    <s v="Town of Indialantic              Brevard County"/>
    <s v="Town of Indialantic"/>
    <m/>
    <m/>
    <m/>
    <n v="0"/>
    <n v="1"/>
    <n v="2.1844196859845102"/>
    <n v="0.32101605922100002"/>
    <n v="1100.52553016520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38.54548926019501"/>
    <n v="921.17822367434599"/>
    <n v="0.89255922970000001"/>
  </r>
  <r>
    <n v="540000"/>
    <n v="730000"/>
    <n v="730000"/>
    <x v="1"/>
    <x v="1"/>
    <s v="IR8-11"/>
    <s v="62-304.520 (6), F.A.C."/>
    <n v="0.36"/>
    <n v="0.48"/>
    <s v="Town of Indialantic"/>
    <n v="2.0221970133600001E-3"/>
    <n v="3862.9581214371001"/>
    <n v="9.5964413923971996"/>
    <n v="1.4102655355553799"/>
    <n v="1.9405895122599999E-2"/>
    <n v="2.8518347540399999E-3"/>
    <n v="7.8116623759087203"/>
    <n v="1210"/>
    <s v="Fixed Single Family Units"/>
    <n v="1210"/>
    <s v="Town of Indialantic              Brevard County"/>
    <s v="Town of Indialantic"/>
    <m/>
    <m/>
    <m/>
    <n v="0"/>
    <n v="1"/>
    <n v="1.9405895122599999E-2"/>
    <n v="2.8518347540399999E-3"/>
    <n v="7.81166237590776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6.309727803484702"/>
    <n v="8.1835409708770595"/>
    <n v="6.3354926000000001E-3"/>
  </r>
  <r>
    <n v="540000"/>
    <n v="730000"/>
    <n v="730000"/>
    <x v="1"/>
    <x v="1"/>
    <s v="IR8-11"/>
    <s v="62-304.520 (6), F.A.C."/>
    <n v="0.36"/>
    <n v="0.48"/>
    <s v="Town of Indialantic"/>
    <n v="0.1680825807395"/>
    <n v="3862.9581214371001"/>
    <n v="9.5964413923971996"/>
    <n v="1.4102655355553799"/>
    <n v="1.6129946351495399"/>
    <n v="0.23704107074413"/>
    <n v="649.295970339782"/>
    <n v="1210"/>
    <s v="Fixed Single Family Units"/>
    <n v="1210"/>
    <s v="Town of Indialantic              Brevard County"/>
    <s v="Town of Indialantic"/>
    <m/>
    <m/>
    <m/>
    <n v="0"/>
    <n v="1"/>
    <n v="1.6129946351495399"/>
    <n v="0.23704107074413"/>
    <n v="649.29597033978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7.46276711495599"/>
    <n v="680.20607135923603"/>
    <n v="0.52659851609999997"/>
  </r>
  <r>
    <n v="540000"/>
    <n v="730000"/>
    <n v="730000"/>
    <x v="1"/>
    <x v="1"/>
    <s v="IR8-11"/>
    <s v="62-304.520 (6), F.A.C."/>
    <n v="0.36"/>
    <n v="0.48"/>
    <s v="Town of Indialantic"/>
    <n v="0.16276676258164"/>
    <n v="3862.9581214371001"/>
    <n v="9.5964413923971996"/>
    <n v="1.4102655355553799"/>
    <n v="1.56198169774502"/>
    <n v="0.22954435560281999"/>
    <n v="628.76118741480502"/>
    <n v="1210"/>
    <s v="Fixed Single Family Units"/>
    <n v="1210"/>
    <s v="Town of Indialantic              Brevard County"/>
    <s v="Town of Indialantic"/>
    <m/>
    <m/>
    <m/>
    <n v="0"/>
    <n v="1"/>
    <n v="1.56198169774502"/>
    <n v="0.22954435560281999"/>
    <n v="628.761187414805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4.894975548308"/>
    <n v="658.69371850680295"/>
    <n v="0.50994419089999998"/>
  </r>
  <r>
    <n v="550000"/>
    <n v="740000"/>
    <n v="740000"/>
    <x v="1"/>
    <x v="1"/>
    <s v="IR8-11"/>
    <s v="62-304.520 (6), F.A.C."/>
    <n v="0.36"/>
    <n v="0.48"/>
    <s v="Town of Indialantic"/>
    <n v="1.245541247461E-2"/>
    <n v="3855.34643928183"/>
    <n v="9.5785915884557191"/>
    <n v="1.4076784949485399"/>
    <n v="0.11930530916008"/>
    <n v="1.753321628622E-2"/>
    <n v="48.0199301337896"/>
    <n v="1200"/>
    <s v="Residential, Medium Density-Two-five dwellingunits per acre"/>
    <n v="1200"/>
    <s v="Town of Indialantic              Brevard County"/>
    <s v="Town of Indialantic"/>
    <m/>
    <m/>
    <m/>
    <n v="0"/>
    <n v="1"/>
    <n v="0.11930530916008"/>
    <n v="1.753321628622E-2"/>
    <n v="48.0199301337880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56.593406987259002"/>
    <n v="50.405265966531097"/>
    <n v="3.8945604299999999E-2"/>
  </r>
  <r>
    <n v="550000"/>
    <n v="740000"/>
    <n v="740000"/>
    <x v="1"/>
    <x v="1"/>
    <s v="IR8-11"/>
    <s v="62-304.520 (6), F.A.C."/>
    <n v="0.36"/>
    <n v="0.48"/>
    <s v="Town of Indialantic"/>
    <n v="0.20470014131222"/>
    <n v="3855.34643928183"/>
    <n v="9.5785915884557191"/>
    <n v="1.4076784949485399"/>
    <n v="1.96073905172896"/>
    <n v="0.28815198683813997"/>
    <n v="789.18996092857105"/>
    <n v="1210"/>
    <s v="Fixed Single Family Units"/>
    <n v="1210"/>
    <s v="Town of Indialantic              Brevard County"/>
    <s v="Town of Indialantic"/>
    <m/>
    <m/>
    <m/>
    <n v="0"/>
    <n v="1"/>
    <n v="1.96073905172896"/>
    <n v="0.28815198683813997"/>
    <n v="789.1899609285710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8.34809948449799"/>
    <n v="828.39208153556103"/>
    <n v="0.64005674040000005"/>
  </r>
  <r>
    <n v="550000"/>
    <n v="740000"/>
    <n v="740000"/>
    <x v="1"/>
    <x v="1"/>
    <s v="IR8-11"/>
    <s v="62-304.520 (6), F.A.C."/>
    <n v="0.36"/>
    <n v="0.48"/>
    <s v="Town of Indialantic"/>
    <n v="6.7139063608239999E-2"/>
    <n v="3855.34643928183"/>
    <n v="9.5785915884557191"/>
    <n v="1.4076784949485399"/>
    <n v="0.64309766993473005"/>
    <n v="9.4510216012309994E-2"/>
    <n v="258.844349818767"/>
    <n v="1210"/>
    <s v="Fixed Single Family Units"/>
    <n v="1210"/>
    <s v="Town of Indialantic              Brevard County"/>
    <s v="Town of Indialantic"/>
    <m/>
    <m/>
    <m/>
    <n v="0"/>
    <n v="1"/>
    <n v="0.64309766993473005"/>
    <n v="9.4510216012309994E-2"/>
    <n v="258.844349818768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66.839048649858498"/>
    <n v="271.70215075695398"/>
    <n v="0.20993053510000001"/>
  </r>
  <r>
    <n v="550000"/>
    <n v="740000"/>
    <n v="740000"/>
    <x v="1"/>
    <x v="1"/>
    <s v="IR8-11"/>
    <s v="62-304.520 (6), F.A.C."/>
    <n v="0.36"/>
    <n v="0.48"/>
    <s v="Town of Indialantic"/>
    <n v="6.7027955762870003E-2"/>
    <n v="3855.34643928183"/>
    <n v="9.5785915884557191"/>
    <n v="1.4076784949485399"/>
    <n v="0.64203341326160002"/>
    <n v="9.4353811887749994E-2"/>
    <n v="258.41599058272101"/>
    <n v="1210"/>
    <s v="Fixed Single Family Units"/>
    <n v="1210"/>
    <s v="Town of Indialantic              Brevard County"/>
    <s v="Town of Indialantic"/>
    <m/>
    <m/>
    <m/>
    <n v="0"/>
    <n v="1"/>
    <n v="0.64203341326160002"/>
    <n v="9.4353811887749994E-2"/>
    <n v="258.4159905827219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9.662115082768395"/>
    <n v="271.25251325931498"/>
    <n v="0.2095831229"/>
  </r>
  <r>
    <n v="550000"/>
    <n v="740000"/>
    <n v="740000"/>
    <x v="1"/>
    <x v="1"/>
    <s v="IR8-11"/>
    <s v="62-304.520 (6), F.A.C."/>
    <n v="0.36"/>
    <n v="0.48"/>
    <s v="Town of Indialantic"/>
    <n v="0.26644088050995002"/>
    <n v="3855.34643928183"/>
    <n v="9.5785915884557191"/>
    <n v="1.4076784949485399"/>
    <n v="2.55212837687343"/>
    <n v="0.37506309766902002"/>
    <n v="1027.2218999531799"/>
    <n v="1210"/>
    <s v="Fixed Single Family Units"/>
    <n v="1210"/>
    <s v="Town of Indialantic              Brevard County"/>
    <s v="Town of Indialantic"/>
    <m/>
    <m/>
    <m/>
    <n v="0"/>
    <n v="1"/>
    <n v="2.55212837687343"/>
    <n v="0.37506309766902002"/>
    <n v="1027.22189995317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32.022888432581"/>
    <n v="1078.24798848163"/>
    <n v="0.83310778590000001"/>
  </r>
  <r>
    <n v="550000"/>
    <n v="820000"/>
    <n v="830000"/>
    <x v="1"/>
    <x v="1"/>
    <s v="IR8-11"/>
    <s v="62-304.520 (6), F.A.C."/>
    <n v="0.36"/>
    <n v="0.48"/>
    <s v="Town of Indialantic"/>
    <n v="0.54361522843406995"/>
    <n v="3848.7050639391"/>
    <n v="9.5631105431828196"/>
    <n v="1.40543813869209"/>
    <n v="5.1986525224726403"/>
    <n v="0.76401757481506005"/>
    <n v="2092.2146825086302"/>
    <n v="1200"/>
    <s v="Residential, Medium Density-Two-five dwellingunits per acre"/>
    <n v="1200"/>
    <s v="Town of Indialantic              Brevard County"/>
    <s v="Town of Indialantic"/>
    <m/>
    <m/>
    <m/>
    <n v="0"/>
    <n v="1"/>
    <n v="5.1986525224726403"/>
    <n v="0.76401757481506005"/>
    <n v="2092.21468250863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86.911832884142"/>
    <n v="2199.93277850287"/>
    <n v="1.6968488908999999"/>
  </r>
  <r>
    <n v="550000"/>
    <n v="820000"/>
    <n v="830000"/>
    <x v="1"/>
    <x v="1"/>
    <s v="IR8-11"/>
    <s v="62-304.520 (6), F.A.C."/>
    <n v="0.36"/>
    <n v="0.48"/>
    <s v="Town of Indialantic"/>
    <n v="5.8421176916059997E-2"/>
    <n v="3848.7050639391"/>
    <n v="9.5631105431828196"/>
    <n v="1.40543813869209"/>
    <n v="0.55868817291117001"/>
    <n v="8.2107350145110003E-2"/>
    <n v="224.845879438141"/>
    <n v="1210"/>
    <s v="Fixed Single Family Units"/>
    <n v="1210"/>
    <s v="Town of Indialantic              Brevard County"/>
    <s v="Town of Indialantic"/>
    <m/>
    <m/>
    <m/>
    <n v="0"/>
    <n v="1"/>
    <n v="0.55868817291117001"/>
    <n v="8.2107350145110003E-2"/>
    <n v="224.845879438139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68.333482213557303"/>
    <n v="236.42211500694199"/>
    <n v="0.18235675539999999"/>
  </r>
  <r>
    <n v="550000"/>
    <n v="820000"/>
    <n v="830000"/>
    <x v="1"/>
    <x v="1"/>
    <s v="IR8-11"/>
    <s v="62-304.520 (6), F.A.C."/>
    <n v="0.36"/>
    <n v="0.48"/>
    <s v="Town of Indialantic"/>
    <n v="1.444866668584E-2"/>
    <n v="3848.7050639391"/>
    <n v="9.5631105431828196"/>
    <n v="1.40543813869209"/>
    <n v="0.13817419671832001"/>
    <n v="2.0306707213529999E-2"/>
    <n v="55.6086566409721"/>
    <n v="1210"/>
    <s v="Fixed Single Family Units"/>
    <n v="1210"/>
    <s v="Town of Indialantic              Brevard County"/>
    <s v="Town of Indialantic"/>
    <m/>
    <m/>
    <m/>
    <n v="0"/>
    <n v="1"/>
    <n v="0.13817419671832001"/>
    <n v="2.0306707213529999E-2"/>
    <n v="55.60865664097139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44.121305447617502"/>
    <n v="58.471679572719701"/>
    <n v="4.5100289199999997E-2"/>
  </r>
  <r>
    <n v="550000"/>
    <n v="820000"/>
    <n v="830000"/>
    <x v="1"/>
    <x v="1"/>
    <s v="IR8-11"/>
    <s v="62-304.520 (6), F.A.C."/>
    <n v="0.36"/>
    <n v="0.48"/>
    <s v="Town of Indialantic"/>
    <n v="1.27838163193E-3"/>
    <n v="3848.7050639391"/>
    <n v="9.5631105431828196"/>
    <n v="1.40543813869209"/>
    <n v="1.2225304862540001E-2"/>
    <n v="1.79668630132E-3"/>
    <n v="4.9201138604634203"/>
    <n v="1210"/>
    <s v="Fixed Single Family Units"/>
    <n v="1210"/>
    <s v="Town of Indialantic              Brevard County"/>
    <s v="Town of Indialantic"/>
    <m/>
    <m/>
    <m/>
    <n v="0"/>
    <n v="1"/>
    <n v="1.2225304862540001E-2"/>
    <n v="1.79668630132E-3"/>
    <n v="4.92011386046157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3.414541972508401"/>
    <n v="5.1734269174602501"/>
    <n v="3.9903600000000001E-3"/>
  </r>
  <r>
    <n v="550000"/>
    <n v="850000"/>
    <n v="850000"/>
    <x v="1"/>
    <x v="1"/>
    <s v="IR8-11"/>
    <s v="62-304.520 (6), F.A.C."/>
    <n v="0.36"/>
    <n v="0.48"/>
    <s v="Town of Indialantic"/>
    <n v="0.13930991943035001"/>
    <n v="3909.73567674475"/>
    <n v="10.0763854085681"/>
    <n v="1.4114529857660201"/>
    <n v="1.4037404394167801"/>
    <n v="0.19662940172679"/>
    <n v="544.66496212127595"/>
    <n v="1400"/>
    <s v="Commercial and Services"/>
    <n v="1400"/>
    <s v="Town of Indialantic              Brevard County"/>
    <s v="Town of Indialantic"/>
    <m/>
    <m/>
    <m/>
    <n v="0"/>
    <n v="1"/>
    <n v="1.4037404394167801"/>
    <n v="0.19662940172679"/>
    <n v="544.6649621212759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22.61081566637201"/>
    <n v="563.76724215073796"/>
    <n v="0.44173962859999999"/>
  </r>
  <r>
    <n v="550000"/>
    <n v="850000"/>
    <n v="850000"/>
    <x v="1"/>
    <x v="1"/>
    <s v="IR8-11"/>
    <s v="62-304.520 (6), F.A.C."/>
    <n v="0.36"/>
    <n v="0.48"/>
    <s v="Town of Indialantic"/>
    <n v="4.3868265677489998E-2"/>
    <n v="3909.73567674475"/>
    <n v="10.0763854085681"/>
    <n v="1.4114529857660201"/>
    <n v="0.44203355217193002"/>
    <n v="6.191799457088E-2"/>
    <n v="171.51332339623099"/>
    <n v="1200"/>
    <s v="Residential, Medium Density-Two-five dwellingunits per acre"/>
    <n v="1200"/>
    <s v="Town of Indialantic              Brevard County"/>
    <s v="Town of Indialantic"/>
    <m/>
    <m/>
    <m/>
    <n v="0"/>
    <n v="1"/>
    <n v="0.44203355217193002"/>
    <n v="6.191799457088E-2"/>
    <n v="171.51332339622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3.276299870144"/>
    <n v="177.52857269653001"/>
    <n v="0.1391024521"/>
  </r>
  <r>
    <n v="550000"/>
    <n v="850000"/>
    <n v="850000"/>
    <x v="1"/>
    <x v="1"/>
    <s v="IR8-11"/>
    <s v="62-304.520 (6), F.A.C."/>
    <n v="0.36"/>
    <n v="0.48"/>
    <s v="Town of Indialantic"/>
    <n v="0.23308883233333999"/>
    <n v="3909.73567674475"/>
    <n v="10.0763854085681"/>
    <n v="1.4114529857660201"/>
    <n v="2.3486929090238799"/>
    <n v="0.32899392834560998"/>
    <n v="911.31572362444297"/>
    <n v="1210"/>
    <s v="Fixed Single Family Units"/>
    <n v="1210"/>
    <s v="Town of Indialantic              Brevard County"/>
    <s v="Town of Indialantic"/>
    <m/>
    <m/>
    <m/>
    <n v="0"/>
    <n v="1"/>
    <n v="2.3486929090238799"/>
    <n v="0.32899392834560998"/>
    <n v="911.3157236244429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21.067265870981"/>
    <n v="943.27703811790195"/>
    <n v="0.7391043987"/>
  </r>
  <r>
    <n v="550000"/>
    <n v="850000"/>
    <n v="850000"/>
    <x v="1"/>
    <x v="1"/>
    <s v="IR8-11"/>
    <s v="62-304.520 (6), F.A.C."/>
    <n v="0.36"/>
    <n v="0.48"/>
    <s v="Town of Indialantic"/>
    <n v="2.331592133994E-2"/>
    <n v="3909.73567674475"/>
    <n v="10.0763854085681"/>
    <n v="1.4114529857660201"/>
    <n v="0.23494020957711001"/>
    <n v="3.2909326791140003E-2"/>
    <n v="91.159089498945605"/>
    <n v="1430"/>
    <s v="Professional Services"/>
    <n v="1430"/>
    <s v="Town of Indialantic              Brevard County"/>
    <s v="Town of Indialantic"/>
    <m/>
    <m/>
    <m/>
    <n v="0"/>
    <n v="1"/>
    <n v="0.23494020957711001"/>
    <n v="3.2909326791140003E-2"/>
    <n v="91.1590894989467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57.560475537460803"/>
    <n v="94.356186018718702"/>
    <n v="7.3932757099999996E-2"/>
  </r>
  <r>
    <n v="550000"/>
    <n v="850000"/>
    <n v="850000"/>
    <x v="1"/>
    <x v="1"/>
    <s v="IR8-11"/>
    <s v="62-304.520 (6), F.A.C."/>
    <n v="0.36"/>
    <n v="0.48"/>
    <s v="Town of Indialantic"/>
    <n v="0.11422345015314"/>
    <n v="3909.73567674475"/>
    <n v="10.0763854085681"/>
    <n v="1.4114529857660201"/>
    <n v="1.15095950643941"/>
    <n v="0.16122102976314001"/>
    <n v="446.58349818460698"/>
    <n v="1430"/>
    <s v="Professional Services"/>
    <n v="1430"/>
    <s v="Town of Indialantic              Brevard County"/>
    <s v="Town of Indialantic"/>
    <m/>
    <m/>
    <m/>
    <n v="0"/>
    <n v="1"/>
    <n v="1.15095950643941"/>
    <n v="0.16122102976314001"/>
    <n v="446.583498184606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2.284565155547398"/>
    <n v="462.24590284092199"/>
    <n v="0.36219261819999998"/>
  </r>
  <r>
    <n v="550000"/>
    <n v="850000"/>
    <n v="850000"/>
    <x v="1"/>
    <x v="1"/>
    <s v="IR8-11"/>
    <s v="62-304.520 (6), F.A.C."/>
    <n v="0.36"/>
    <n v="0.48"/>
    <s v="Town of Indialantic"/>
    <n v="2.3321986928099999E-2"/>
    <n v="3909.73567674475"/>
    <n v="10.0763854085681"/>
    <n v="1.4114529857660201"/>
    <n v="0.23500132878117"/>
    <n v="3.2917888083670001E-2"/>
    <n v="91.182804345386899"/>
    <n v="1430"/>
    <s v="Professional Services"/>
    <n v="1430"/>
    <s v="Town of Indialantic              Brevard County"/>
    <s v="Town of Indialantic"/>
    <m/>
    <m/>
    <m/>
    <n v="0"/>
    <n v="1"/>
    <n v="0.23500132878117"/>
    <n v="3.2917888083670001E-2"/>
    <n v="91.18280434538810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55.703545188716802"/>
    <n v="94.380732583131902"/>
    <n v="7.3951990499999995E-2"/>
  </r>
  <r>
    <n v="550000"/>
    <n v="850000"/>
    <n v="850000"/>
    <x v="1"/>
    <x v="1"/>
    <s v="IR8-11"/>
    <s v="62-304.520 (6), F.A.C."/>
    <n v="0.36"/>
    <n v="0.48"/>
    <s v="Town of Indialantic"/>
    <n v="1.9474710388900002E-2"/>
    <n v="3909.73567674475"/>
    <n v="10.0763854085681"/>
    <n v="1.4114529857660201"/>
    <n v="0.19623468759883"/>
    <n v="2.7487638125340001E-2"/>
    <n v="76.140970001765794"/>
    <n v="1210"/>
    <s v="Fixed Single Family Units"/>
    <n v="1210"/>
    <s v="Town of Indialantic              Brevard County"/>
    <s v="Town of Indialantic"/>
    <m/>
    <m/>
    <m/>
    <n v="0"/>
    <n v="1"/>
    <n v="0.19623468759883"/>
    <n v="2.7487638125340001E-2"/>
    <n v="76.140970001766206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50.557834615616798"/>
    <n v="78.811356811712599"/>
    <n v="6.1752611499999999E-2"/>
  </r>
  <r>
    <n v="550000"/>
    <n v="850000"/>
    <n v="850000"/>
    <x v="1"/>
    <x v="1"/>
    <s v="IR8-11"/>
    <s v="62-304.520 (6), F.A.C."/>
    <n v="0.36"/>
    <n v="0.48"/>
    <s v="Town of Indialantic"/>
    <n v="2.1160367347590001E-2"/>
    <n v="3909.73567674475"/>
    <n v="10.0763854085681"/>
    <n v="1.4114529857660201"/>
    <n v="0.21322001678121"/>
    <n v="2.9866863672660001E-2"/>
    <n v="82.731443151905196"/>
    <n v="1210"/>
    <s v="Fixed Single Family Units"/>
    <n v="1210"/>
    <s v="Town of Indialantic              Brevard County"/>
    <s v="Town of Indialantic"/>
    <m/>
    <m/>
    <m/>
    <n v="0"/>
    <n v="1"/>
    <n v="0.21322001678121"/>
    <n v="2.9866863672660001E-2"/>
    <n v="82.731443151905594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37.559593611964999"/>
    <n v="85.632968500946205"/>
    <n v="6.7097683000000005E-2"/>
  </r>
  <r>
    <n v="550000"/>
    <n v="860000"/>
    <n v="860000"/>
    <x v="1"/>
    <x v="1"/>
    <s v="IR8-11"/>
    <s v="62-304.520 (6), F.A.C."/>
    <n v="0.36"/>
    <n v="0.48"/>
    <s v="Town of Indialantic"/>
    <n v="0.20131740245481999"/>
    <n v="3926.1673579076"/>
    <n v="10.9768832426715"/>
    <n v="1.52719305127092"/>
    <n v="2.2098376214645099"/>
    <n v="0.30745053812890999"/>
    <n v="790.405814096874"/>
    <n v="1400"/>
    <s v="Commercial and Services"/>
    <n v="1400"/>
    <s v="Town of Indialantic              Brevard County"/>
    <s v="Town of Indialantic"/>
    <m/>
    <m/>
    <m/>
    <n v="0"/>
    <n v="1"/>
    <n v="2.2098376214645099"/>
    <n v="0.30745053812890999"/>
    <n v="790.405814096874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63.236936111397"/>
    <n v="814.70262306518498"/>
    <n v="0.64104283380000004"/>
  </r>
  <r>
    <n v="550000"/>
    <n v="860000"/>
    <n v="860000"/>
    <x v="1"/>
    <x v="1"/>
    <s v="IR8-11"/>
    <s v="62-304.520 (6), F.A.C."/>
    <n v="0.36"/>
    <n v="0.48"/>
    <s v="Town of Indialantic"/>
    <n v="7.1607554214950006E-2"/>
    <n v="3926.1673579076"/>
    <n v="10.9768832426715"/>
    <n v="1.52719305127092"/>
    <n v="0.78602776191080004"/>
    <n v="0.10935855921558001"/>
    <n v="281.14324193834301"/>
    <n v="1200"/>
    <s v="Residential, Medium Density-Two-five dwellingunits per acre"/>
    <n v="1200"/>
    <s v="Town of Indialantic              Brevard County"/>
    <s v="Town of Indialantic"/>
    <m/>
    <m/>
    <m/>
    <n v="0"/>
    <n v="1"/>
    <n v="0.78602776191080004"/>
    <n v="0.10935855921558001"/>
    <n v="281.143241938343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5.281186009688"/>
    <n v="289.78549066713401"/>
    <n v="0.22801560579999999"/>
  </r>
  <r>
    <n v="550000"/>
    <n v="860000"/>
    <n v="860000"/>
    <x v="1"/>
    <x v="1"/>
    <s v="IR8-11"/>
    <s v="62-304.520 (6), F.A.C."/>
    <n v="0.36"/>
    <n v="0.48"/>
    <s v="Town of Indialantic"/>
    <n v="2.9048197020740001E-2"/>
    <n v="3926.1673579076"/>
    <n v="10.9768832426715"/>
    <n v="1.52719305127092"/>
    <n v="0.31885866710679001"/>
    <n v="4.4362204642020002E-2"/>
    <n v="114.04808294890201"/>
    <n v="1410"/>
    <s v="Retail Sales and Services"/>
    <n v="1410"/>
    <s v="Town of Indialantic              Brevard County"/>
    <s v="Town of Indialantic"/>
    <m/>
    <m/>
    <m/>
    <n v="0"/>
    <n v="1"/>
    <n v="0.31885866710679001"/>
    <n v="4.4362204642020002E-2"/>
    <n v="114.0480829489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61.791002331709699"/>
    <n v="117.55388267252501"/>
    <n v="9.2496417600000005E-2"/>
  </r>
  <r>
    <n v="550000"/>
    <n v="860000"/>
    <n v="860000"/>
    <x v="1"/>
    <x v="1"/>
    <s v="IR8-11"/>
    <s v="62-304.520 (6), F.A.C."/>
    <n v="0.36"/>
    <n v="0.48"/>
    <s v="Town of Indialantic"/>
    <n v="0.13360684992152999"/>
    <n v="3926.1673579076"/>
    <n v="10.9768832426715"/>
    <n v="1.52719305127092"/>
    <n v="1.4665867920097899"/>
    <n v="0.20404345280236"/>
    <n v="524.56285295477903"/>
    <n v="1430"/>
    <s v="Professional Services"/>
    <n v="1430"/>
    <s v="Town of Indialantic              Brevard County"/>
    <s v="Town of Indialantic"/>
    <m/>
    <m/>
    <m/>
    <n v="0"/>
    <n v="1"/>
    <n v="1.4665867920097899"/>
    <n v="0.20404345280236"/>
    <n v="524.5628529547790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6.724593322545005"/>
    <n v="540.68773868158303"/>
    <n v="0.4254362149"/>
  </r>
  <r>
    <n v="550000"/>
    <n v="860000"/>
    <n v="860000"/>
    <x v="1"/>
    <x v="1"/>
    <s v="IR8-11"/>
    <s v="62-304.520 (6), F.A.C."/>
    <n v="0.36"/>
    <n v="0.48"/>
    <s v="Town of Indialantic"/>
    <n v="9.9590938291859998E-2"/>
    <n v="3926.1673579076"/>
    <n v="10.9768832426715"/>
    <n v="1.52719305127092"/>
    <n v="1.09319810165788"/>
    <n v="0.15209458892888"/>
    <n v="391.01069106490303"/>
    <n v="1410"/>
    <s v="Retail Sales and Services"/>
    <n v="1410"/>
    <s v="Town of Indialantic              Brevard County"/>
    <s v="Town of Indialantic"/>
    <m/>
    <m/>
    <m/>
    <n v="0"/>
    <n v="1"/>
    <n v="1.09319810165788"/>
    <n v="0.15209458892888"/>
    <n v="391.010691064903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82.868182254320004"/>
    <n v="403.03022823926898"/>
    <n v="0.31712140389999999"/>
  </r>
  <r>
    <n v="550000"/>
    <n v="860000"/>
    <n v="860000"/>
    <x v="1"/>
    <x v="1"/>
    <s v="IR8-11"/>
    <s v="62-304.520 (6), F.A.C."/>
    <n v="0.36"/>
    <n v="0.48"/>
    <s v="Town of Indialantic"/>
    <n v="4.9680954559690002E-2"/>
    <n v="3926.1673579076"/>
    <n v="10.9768832426715"/>
    <n v="1.52719305127092"/>
    <n v="0.54534203758627997"/>
    <n v="7.5872408584070003E-2"/>
    <n v="195.055742101981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54534203758627997"/>
    <n v="7.5872408584070003E-2"/>
    <n v="195.055742101979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58.069403441921999"/>
    <n v="201.051690030879"/>
    <n v="0.15819606010000001"/>
  </r>
  <r>
    <n v="550000"/>
    <n v="860000"/>
    <n v="860000"/>
    <x v="1"/>
    <x v="1"/>
    <s v="IR8-11"/>
    <s v="62-304.520 (6), F.A.C."/>
    <n v="0.36"/>
    <n v="0.48"/>
    <s v="Town of Indialantic"/>
    <n v="3.2911557181289998E-2"/>
    <n v="3926.1673579076"/>
    <n v="10.9768832426715"/>
    <n v="1.52719305127092"/>
    <n v="0.36126632051354002"/>
    <n v="5.0262301433770001E-2"/>
    <n v="129.216281503094"/>
    <n v="1430"/>
    <s v="Professional Services"/>
    <n v="1430"/>
    <s v="Town of Indialantic              Brevard County"/>
    <s v="Town of Indialantic"/>
    <m/>
    <m/>
    <m/>
    <n v="0"/>
    <n v="1"/>
    <n v="0.36126632051354002"/>
    <n v="5.0262301433770001E-2"/>
    <n v="129.216281503092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66.202702792523894"/>
    <n v="133.18834655028999"/>
    <n v="0.1047982818"/>
  </r>
  <r>
    <n v="550000"/>
    <n v="860000"/>
    <n v="860000"/>
    <x v="1"/>
    <x v="1"/>
    <s v="IR8-11"/>
    <s v="62-304.520 (6), F.A.C."/>
    <n v="0.36"/>
    <n v="0.48"/>
    <s v="Town of Indialantic"/>
    <n v="3.6637473001900002E-3"/>
    <n v="3855.97594257736"/>
    <n v="9.5802544286466293"/>
    <n v="1.4079262369760399"/>
    <n v="3.5099631298170002E-2"/>
    <n v="5.1582859495999996E-3"/>
    <n v="14.127321449249999"/>
    <n v="1200"/>
    <s v="Residential, Medium Density-Two-five dwellingunits per acre"/>
    <n v="1200"/>
    <s v="Town of Indialantic              Brevard County"/>
    <s v="Town of Indialantic"/>
    <m/>
    <m/>
    <m/>
    <n v="0"/>
    <n v="1"/>
    <n v="3.5099631298170002E-2"/>
    <n v="5.1582859495999996E-3"/>
    <n v="14.1273214492489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6.3291590115068"/>
    <n v="14.8266592918598"/>
    <n v="1.14576816E-2"/>
  </r>
  <r>
    <n v="550000"/>
    <n v="860000"/>
    <n v="860000"/>
    <x v="1"/>
    <x v="1"/>
    <s v="IR8-11"/>
    <s v="62-304.520 (6), F.A.C."/>
    <n v="0.36"/>
    <n v="0.48"/>
    <s v="Town of Indialantic"/>
    <n v="0.17715845756304999"/>
    <n v="3855.97594257736"/>
    <n v="9.5802544286466293"/>
    <n v="1.4079262369760399"/>
    <n v="1.6972230976406899"/>
    <n v="0.24942604050523001"/>
    <n v="683.11875038726305"/>
    <n v="1210"/>
    <s v="Fixed Single Family Units"/>
    <n v="1210"/>
    <s v="Town of Indialantic              Brevard County"/>
    <s v="Town of Indialantic"/>
    <m/>
    <m/>
    <m/>
    <n v="0"/>
    <n v="1"/>
    <n v="1.6972230976406899"/>
    <n v="0.24942604050523001"/>
    <n v="683.1187503872630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8.075793913222"/>
    <n v="716.93484177154005"/>
    <n v="0.55402980570000004"/>
  </r>
  <r>
    <n v="550000"/>
    <n v="860000"/>
    <n v="860000"/>
    <x v="1"/>
    <x v="1"/>
    <s v="IR8-11"/>
    <s v="62-304.520 (6), F.A.C."/>
    <n v="0.36"/>
    <n v="0.48"/>
    <s v="Town of Indialantic"/>
    <n v="0.12418667395202"/>
    <n v="3855.97594257736"/>
    <n v="9.5802544286466293"/>
    <n v="1.4079262369760399"/>
    <n v="1.18973993310781"/>
    <n v="0.17484567653984001"/>
    <n v="478.860827147718"/>
    <n v="1210"/>
    <s v="Fixed Single Family Units"/>
    <n v="1210"/>
    <s v="Town of Indialantic              Brevard County"/>
    <s v="Town of Indialantic"/>
    <m/>
    <m/>
    <m/>
    <n v="0"/>
    <n v="1"/>
    <n v="1.18973993310781"/>
    <n v="0.17484567653984001"/>
    <n v="478.86082714771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4.342468906832906"/>
    <n v="502.56563905925799"/>
    <n v="0.38837050049999999"/>
  </r>
  <r>
    <n v="550000"/>
    <n v="860000"/>
    <n v="860000"/>
    <x v="1"/>
    <x v="1"/>
    <s v="IR8-11"/>
    <s v="62-304.520 (6), F.A.C."/>
    <n v="0.36"/>
    <n v="0.48"/>
    <s v="Town of Indialantic"/>
    <n v="0.15384009230487"/>
    <n v="3855.97594257736"/>
    <n v="9.5802544286466293"/>
    <n v="1.4079262369760399"/>
    <n v="1.4738272256071501"/>
    <n v="0.21659550225484001"/>
    <n v="593.20369493146598"/>
    <n v="1210"/>
    <s v="Fixed Single Family Units"/>
    <n v="1210"/>
    <s v="Town of Indialantic              Brevard County"/>
    <s v="Town of Indialantic"/>
    <m/>
    <m/>
    <m/>
    <n v="0"/>
    <n v="1"/>
    <n v="1.4738272256071501"/>
    <n v="0.21659550225484001"/>
    <n v="593.203694931465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1.875696724729"/>
    <n v="622.56876556658096"/>
    <n v="0.48110599749999999"/>
  </r>
  <r>
    <n v="550000"/>
    <n v="860000"/>
    <n v="860000"/>
    <x v="1"/>
    <x v="1"/>
    <s v="IR8-11"/>
    <s v="62-304.520 (6), F.A.C."/>
    <n v="0.36"/>
    <n v="0.48"/>
    <s v="Town of Indialantic"/>
    <n v="9.1584031090660004E-2"/>
    <n v="3855.97594257736"/>
    <n v="9.5802544286466293"/>
    <n v="1.4079262369760399"/>
    <n v="0.87739831944969005"/>
    <n v="0.12894356026057999"/>
    <n v="353.14582060987601"/>
    <n v="1210"/>
    <s v="Fixed Single Family Units"/>
    <n v="1210"/>
    <s v="Town of Indialantic              Brevard County"/>
    <s v="Town of Indialantic"/>
    <m/>
    <m/>
    <m/>
    <n v="0"/>
    <n v="1"/>
    <n v="0.87739831944969005"/>
    <n v="0.12894356026057999"/>
    <n v="353.145820609876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85.973478140182095"/>
    <n v="370.62742440855402"/>
    <n v="0.2864118578"/>
  </r>
  <r>
    <n v="550000"/>
    <n v="860000"/>
    <n v="860000"/>
    <x v="1"/>
    <x v="1"/>
    <s v="IR8-11"/>
    <s v="62-304.520 (6), F.A.C."/>
    <n v="0.36"/>
    <n v="0.48"/>
    <s v="Town of Indialantic"/>
    <n v="4.2529886272299998E-2"/>
    <n v="3855.97594257736"/>
    <n v="9.5802544286466293"/>
    <n v="1.4079262369760399"/>
    <n v="0.40744713131005"/>
    <n v="5.987894273838E-2"/>
    <n v="163.994218306547"/>
    <n v="1210"/>
    <s v="Fixed Single Family Units"/>
    <n v="1210"/>
    <s v="Town of Indialantic              Brevard County"/>
    <s v="Town of Indialantic"/>
    <m/>
    <m/>
    <m/>
    <n v="0"/>
    <n v="1"/>
    <n v="0.40744713131005"/>
    <n v="5.987894273838E-2"/>
    <n v="163.99421830654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55.750924308657602"/>
    <n v="172.11234340500599"/>
    <n v="0.13300423219999999"/>
  </r>
  <r>
    <n v="550000"/>
    <n v="860000"/>
    <n v="860000"/>
    <x v="1"/>
    <x v="1"/>
    <s v="IR8-11"/>
    <s v="62-304.520 (6), F.A.C."/>
    <n v="0.36"/>
    <n v="0.48"/>
    <s v="Town of Indialantic"/>
    <n v="2.4800565299849999E-2"/>
    <n v="3855.97594257736"/>
    <n v="9.5802544286466293"/>
    <n v="1.4079262369760399"/>
    <n v="0.23759572554684999"/>
    <n v="3.4917366577499998E-2"/>
    <n v="95.630383158551993"/>
    <n v="1210"/>
    <s v="Fixed Single Family Units"/>
    <n v="1210"/>
    <s v="Town of Indialantic              Brevard County"/>
    <s v="Town of Indialantic"/>
    <m/>
    <m/>
    <m/>
    <n v="0"/>
    <n v="1"/>
    <n v="0.23759572554684999"/>
    <n v="3.4917366577499998E-2"/>
    <n v="95.63038315855159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45.428611045046097"/>
    <n v="100.36432696286001"/>
    <n v="7.7559110400000006E-2"/>
  </r>
  <r>
    <n v="550000"/>
    <n v="860000"/>
    <n v="860000"/>
    <x v="1"/>
    <x v="1"/>
    <s v="IR8-11"/>
    <s v="62-304.520 (6), F.A.C."/>
    <n v="0.36"/>
    <n v="0.48"/>
    <s v="Town of Indialantic"/>
    <n v="0.29444798143730999"/>
    <n v="3796.3565459128699"/>
    <n v="9.3068845717730095"/>
    <n v="1.36236851653772"/>
    <n v="2.7403933756286301"/>
    <n v="0.40114665966828"/>
    <n v="1117.82952176037"/>
    <n v="1200"/>
    <s v="Residential, Medium Density-Two-five dwellingunits per acre"/>
    <n v="1200"/>
    <s v="Town of Indialantic              Brevard County"/>
    <s v="Town of Indialantic"/>
    <m/>
    <m/>
    <m/>
    <n v="0"/>
    <n v="1"/>
    <n v="2.7403933756286301"/>
    <n v="0.40114665966828"/>
    <n v="1117.8295217603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39.193853665961"/>
    <n v="1191.5887047423"/>
    <n v="0.90659328610000001"/>
  </r>
  <r>
    <n v="550000"/>
    <n v="860000"/>
    <n v="860000"/>
    <x v="1"/>
    <x v="1"/>
    <s v="IR8-11"/>
    <s v="62-304.520 (6), F.A.C."/>
    <n v="0.36"/>
    <n v="0.48"/>
    <s v="Natural Lands"/>
    <n v="4.8439173142880002E-2"/>
    <n v="3796.3565459128699"/>
    <n v="9.3068845717730095"/>
    <n v="1.36236851653772"/>
    <n v="0.45081779319296"/>
    <n v="6.5992004456980002E-2"/>
    <n v="183.89237203960201"/>
    <n v="3100"/>
    <s v="Herbaceous Dry Prairie"/>
    <n v="3100"/>
    <s v="Town of Indialantic              Brevard County"/>
    <s v="Town of Indialantic"/>
    <m/>
    <m/>
    <s v="Natural Lands"/>
    <n v="0"/>
    <n v="1"/>
    <n v="0.45081779319296"/>
    <n v="6.5992004456980002E-2"/>
    <n v="183.892372039599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0.701108273955597"/>
    <n v="196.02637892903101"/>
    <n v="0.14914223200000001"/>
  </r>
  <r>
    <n v="550000"/>
    <n v="860000"/>
    <n v="860000"/>
    <x v="1"/>
    <x v="1"/>
    <s v="IR8-11"/>
    <s v="62-304.520 (6), F.A.C."/>
    <n v="0.36"/>
    <n v="0.48"/>
    <s v="Town of Indialantic"/>
    <n v="5.1266508285399996E-3"/>
    <n v="3796.3565459128699"/>
    <n v="9.3068845717730095"/>
    <n v="1.36236851653772"/>
    <n v="4.7713147501060003E-2"/>
    <n v="6.9843876840899998E-3"/>
    <n v="19.462594431560198"/>
    <n v="1210"/>
    <s v="Fixed Single Family Units"/>
    <n v="1210"/>
    <s v="Town of Indialantic              Brevard County"/>
    <s v="Town of Indialantic"/>
    <m/>
    <m/>
    <m/>
    <n v="0"/>
    <n v="1"/>
    <n v="4.7713147501060003E-2"/>
    <n v="6.9843876840899998E-3"/>
    <n v="19.4625944315617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5.723822034808101"/>
    <n v="20.746819830905199"/>
    <n v="1.5784748099999999E-2"/>
  </r>
  <r>
    <n v="550000"/>
    <n v="860000"/>
    <n v="860000"/>
    <x v="1"/>
    <x v="1"/>
    <s v="IR8-11"/>
    <s v="62-304.520 (6), F.A.C."/>
    <n v="0.36"/>
    <n v="0.48"/>
    <s v="Town of Indialantic"/>
    <n v="0.19400209821427999"/>
    <n v="3796.3565459128699"/>
    <n v="9.3068845717730095"/>
    <n v="1.36236851653772"/>
    <n v="1.8055551347621599"/>
    <n v="0.26430235074940001"/>
    <n v="736.50113547664796"/>
    <n v="1210"/>
    <s v="Fixed Single Family Units"/>
    <n v="1210"/>
    <s v="Town of Indialantic              Brevard County"/>
    <s v="Town of Indialantic"/>
    <m/>
    <m/>
    <m/>
    <n v="0"/>
    <n v="1"/>
    <n v="1.8055551347621599"/>
    <n v="0.26430235074940001"/>
    <n v="736.50113547664796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1.52584702256"/>
    <n v="785.098637117571"/>
    <n v="0.59732452189999996"/>
  </r>
  <r>
    <n v="550000"/>
    <n v="860000"/>
    <n v="860000"/>
    <x v="1"/>
    <x v="1"/>
    <s v="IR8-11"/>
    <s v="62-304.520 (6), F.A.C."/>
    <n v="0.36"/>
    <n v="0.48"/>
    <s v="Town of Indialantic"/>
    <n v="7.574754999885E-2"/>
    <n v="3796.3565459128699"/>
    <n v="9.3068845717730095"/>
    <n v="1.36236851653772"/>
    <n v="0.70497370443392005"/>
    <n v="0.1031960773233"/>
    <n v="287.56470727500403"/>
    <n v="1210"/>
    <s v="Fixed Single Family Units"/>
    <n v="1210"/>
    <s v="Town of Indialantic              Brevard County"/>
    <s v="Town of Indialantic"/>
    <m/>
    <m/>
    <m/>
    <n v="0"/>
    <n v="1"/>
    <n v="0.70497370443392005"/>
    <n v="0.1031960773233"/>
    <n v="287.564707275004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84.105065027369307"/>
    <n v="306.53945919391998"/>
    <n v="0.23322360689999999"/>
  </r>
  <r>
    <n v="550000"/>
    <n v="860000"/>
    <n v="860000"/>
    <x v="1"/>
    <x v="1"/>
    <s v="IR8-11"/>
    <s v="62-304.520 (6), F.A.C."/>
    <n v="0.36"/>
    <n v="0.48"/>
    <s v="Town of Indialantic"/>
    <n v="0.15887591383312"/>
    <n v="3911.9954273757899"/>
    <n v="10.8354834760241"/>
    <n v="1.42708908192388"/>
    <n v="1.72149733907711"/>
    <n v="0.22673008201193001"/>
    <n v="621.52184843535099"/>
    <n v="1400"/>
    <s v="Commercial and Services"/>
    <n v="1400"/>
    <s v="Town of Indialantic              Brevard County"/>
    <s v="Town of Indialantic"/>
    <m/>
    <m/>
    <m/>
    <n v="0"/>
    <n v="1"/>
    <n v="1.72149733907711"/>
    <n v="0.22673008201193001"/>
    <n v="621.521848435350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5.743014794042"/>
    <n v="642.948012260268"/>
    <n v="0.50407286979999999"/>
  </r>
  <r>
    <n v="550000"/>
    <n v="860000"/>
    <n v="860000"/>
    <x v="1"/>
    <x v="1"/>
    <s v="IR8-11"/>
    <s v="62-304.520 (6), F.A.C."/>
    <n v="0.36"/>
    <n v="0.48"/>
    <s v="Town of Indialantic"/>
    <n v="2.3085192928160001E-2"/>
    <n v="3911.9954273757899"/>
    <n v="10.8354834760241"/>
    <n v="1.42708908192388"/>
    <n v="0.25013922651395998"/>
    <n v="3.2944626781890002E-2"/>
    <n v="90.309169175069499"/>
    <n v="8140"/>
    <s v="Roads and Highways"/>
    <n v="8140"/>
    <s v="Town of Indialantic              Brevard County"/>
    <s v="Town of Indialantic"/>
    <m/>
    <m/>
    <m/>
    <n v="0"/>
    <n v="1"/>
    <n v="0.25013922651395998"/>
    <n v="3.2944626781890002E-2"/>
    <n v="90.554111452207806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9.63846842827201"/>
    <n v="93.422461263688106"/>
    <n v="7.3442101699999998E-2"/>
  </r>
  <r>
    <n v="550000"/>
    <n v="860000"/>
    <n v="860000"/>
    <x v="1"/>
    <x v="1"/>
    <s v="IR8-11"/>
    <s v="62-304.520 (6), F.A.C."/>
    <n v="0.36"/>
    <n v="0.48"/>
    <s v="Town of Indialantic"/>
    <n v="0.10497893864233999"/>
    <n v="3911.9954273757899"/>
    <n v="10.8354834760241"/>
    <n v="1.42708908192388"/>
    <n v="1.13749755498963"/>
    <n v="0.14981429716844"/>
    <n v="410.67712793959799"/>
    <n v="1430"/>
    <s v="Professional Services"/>
    <n v="1430"/>
    <s v="Town of Indialantic              Brevard County"/>
    <s v="Town of Indialantic"/>
    <m/>
    <m/>
    <m/>
    <n v="0"/>
    <n v="1"/>
    <n v="1.13749755498963"/>
    <n v="0.14981429716844"/>
    <n v="410.677127939597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85.088158274276594"/>
    <n v="424.83469206148999"/>
    <n v="0.33307147440000001"/>
  </r>
  <r>
    <n v="550000"/>
    <n v="860000"/>
    <n v="860000"/>
    <x v="1"/>
    <x v="1"/>
    <s v="IR8-11"/>
    <s v="62-304.520 (6), F.A.C."/>
    <n v="0.36"/>
    <n v="0.48"/>
    <s v="Town of Indialantic"/>
    <n v="9.6431185066249994E-2"/>
    <n v="3911.9954273757899"/>
    <n v="10.8354834760241"/>
    <n v="1.42708908192388"/>
    <n v="1.04487851235879"/>
    <n v="0.13761589136502"/>
    <n v="377.23835503560201"/>
    <n v="1410"/>
    <s v="Retail Sales and Services"/>
    <n v="1410"/>
    <s v="Town of Indialantic              Brevard County"/>
    <s v="Town of Indialantic"/>
    <m/>
    <m/>
    <m/>
    <n v="0"/>
    <n v="1"/>
    <n v="1.04487851235879"/>
    <n v="0.13761589136502"/>
    <n v="377.238355035600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85.511191613351599"/>
    <n v="390.24316060499899"/>
    <n v="0.30595162609999998"/>
  </r>
  <r>
    <n v="550000"/>
    <n v="860000"/>
    <n v="860000"/>
    <x v="1"/>
    <x v="1"/>
    <s v="IR8-11"/>
    <s v="62-304.520 (6), F.A.C."/>
    <n v="0.36"/>
    <n v="0.48"/>
    <s v="Town of Indialantic"/>
    <n v="1.1360761722540001E-2"/>
    <n v="3911.9954273757899"/>
    <n v="10.8354834760241"/>
    <n v="1.42708908192388"/>
    <n v="0.12309934591971"/>
    <n v="1.6212819016580001E-2"/>
    <n v="44.443247910113698"/>
    <n v="1430"/>
    <s v="Professional Services"/>
    <n v="1430"/>
    <s v="Town of Indialantic              Brevard County"/>
    <s v="Town of Indialantic"/>
    <m/>
    <m/>
    <m/>
    <n v="0"/>
    <n v="1"/>
    <n v="0.12309934591971"/>
    <n v="1.6212819016580001E-2"/>
    <n v="44.443247910113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7.535951477760101"/>
    <n v="45.975371540248801"/>
    <n v="3.6044807700000001E-2"/>
  </r>
  <r>
    <n v="550000"/>
    <n v="860000"/>
    <n v="860000"/>
    <x v="1"/>
    <x v="1"/>
    <s v="IR8-11"/>
    <s v="62-304.520 (6), F.A.C."/>
    <n v="0.36"/>
    <n v="0.48"/>
    <s v="Town of Indialantic"/>
    <n v="4.3723662680999996E-3"/>
    <n v="3911.9954273757899"/>
    <n v="10.8354834760241"/>
    <n v="1.42708908192388"/>
    <n v="4.7376702449150002E-2"/>
    <n v="6.2397561633799996E-3"/>
    <n v="17.104676847631101"/>
    <n v="1430"/>
    <s v="Professional Services"/>
    <n v="1430"/>
    <s v="Town of Indialantic              Brevard County"/>
    <s v="Town of Indialantic"/>
    <m/>
    <m/>
    <m/>
    <n v="0"/>
    <n v="1"/>
    <n v="4.7376702449150002E-2"/>
    <n v="6.2397561633799996E-3"/>
    <n v="17.104676847631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4.174732830897199"/>
    <n v="17.694338513157799"/>
    <n v="1.38724062E-2"/>
  </r>
  <r>
    <n v="550000"/>
    <n v="860000"/>
    <n v="860000"/>
    <x v="1"/>
    <x v="1"/>
    <s v="IR8-11"/>
    <s v="62-304.520 (6), F.A.C."/>
    <n v="0.36"/>
    <n v="0.48"/>
    <s v="Town of Indialantic"/>
    <n v="1.459901287483E-2"/>
    <n v="3911.9954273757899"/>
    <n v="10.8354834760241"/>
    <n v="1.42708908192388"/>
    <n v="0.15818736277150999"/>
    <n v="2.0834091880540001E-2"/>
    <n v="57.111271610547"/>
    <n v="1410"/>
    <s v="Retail Sales and Services"/>
    <n v="1410"/>
    <s v="Town of Indialantic              Brevard County"/>
    <s v="Town of Indialantic"/>
    <m/>
    <m/>
    <m/>
    <n v="0"/>
    <n v="1"/>
    <n v="0.15818736277150999"/>
    <n v="2.0834091880540001E-2"/>
    <n v="57.11127161054510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45.681842630728603"/>
    <n v="59.080109013216301"/>
    <n v="4.6318955100000003E-2"/>
  </r>
  <r>
    <n v="550000"/>
    <n v="860000"/>
    <n v="860000"/>
    <x v="1"/>
    <x v="1"/>
    <s v="IR8-11"/>
    <s v="62-304.520 (6), F.A.C."/>
    <n v="0.36"/>
    <n v="0.48"/>
    <s v="Town of Indialantic"/>
    <n v="0.35265120456317001"/>
    <n v="3850.6255304728102"/>
    <n v="9.5675464962054999"/>
    <n v="1.4060786152770099"/>
    <n v="3.3740067966010301"/>
    <n v="0.49585531738795002"/>
    <n v="1357.92773164294"/>
    <n v="1200"/>
    <s v="Residential, Medium Density-Two-five dwellingunits per acre"/>
    <n v="1200"/>
    <s v="Town of Indialantic              Brevard County"/>
    <s v="Town of Indialantic"/>
    <m/>
    <m/>
    <m/>
    <n v="0"/>
    <n v="1"/>
    <n v="3.3740067966010301"/>
    <n v="0.49585531738795002"/>
    <n v="1357.92773164294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97.24954787747001"/>
    <n v="1427.1287920535699"/>
    <n v="1.1013201392"/>
  </r>
  <r>
    <n v="550000"/>
    <n v="860000"/>
    <n v="860000"/>
    <x v="1"/>
    <x v="1"/>
    <s v="IR8-11"/>
    <s v="62-304.520 (6), F.A.C."/>
    <n v="0.36"/>
    <n v="0.48"/>
    <s v="Town of Indialantic"/>
    <n v="4.3742676546999998E-4"/>
    <n v="3850.6255304728102"/>
    <n v="9.5675464962054999"/>
    <n v="1.4060786152770099"/>
    <n v="4.1851009173299999E-3"/>
    <n v="6.1505642067999995E-4"/>
    <n v="1.68436667083862"/>
    <n v="1210"/>
    <s v="Fixed Single Family Units"/>
    <n v="1210"/>
    <s v="Town of Indialantic              Brevard County"/>
    <s v="Town of Indialantic"/>
    <m/>
    <m/>
    <m/>
    <n v="0"/>
    <n v="1"/>
    <n v="4.1851009173299999E-3"/>
    <n v="6.1505642067999995E-4"/>
    <n v="1.6843666708386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.7819525475148996"/>
    <n v="1.7702033151800201"/>
    <n v="1.3660719E-3"/>
  </r>
  <r>
    <n v="550000"/>
    <n v="860000"/>
    <n v="860000"/>
    <x v="1"/>
    <x v="1"/>
    <s v="IR8-11"/>
    <s v="62-304.520 (6), F.A.C."/>
    <n v="0.36"/>
    <n v="0.48"/>
    <s v="Town of Indialantic"/>
    <n v="0.26013358044215001"/>
    <n v="3850.6255304728102"/>
    <n v="9.5675464962054999"/>
    <n v="1.4060786152770099"/>
    <n v="2.4888401261047499"/>
    <n v="0.36576826457514999"/>
    <n v="1001.67700618387"/>
    <n v="1210"/>
    <s v="Fixed Single Family Units"/>
    <n v="1210"/>
    <s v="Town of Indialantic              Brevard County"/>
    <s v="Town of Indialantic"/>
    <m/>
    <m/>
    <m/>
    <n v="0"/>
    <n v="1"/>
    <n v="2.4888401261047499"/>
    <n v="0.36576826457514999"/>
    <n v="1001.6770061838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37.827542766981"/>
    <n v="1052.7232506942501"/>
    <n v="0.81239011039999998"/>
  </r>
  <r>
    <n v="550000"/>
    <n v="860000"/>
    <n v="860000"/>
    <x v="1"/>
    <x v="1"/>
    <s v="IR8-11"/>
    <s v="62-304.520 (6), F.A.C."/>
    <n v="0.36"/>
    <n v="0.48"/>
    <s v="Town of Indialantic"/>
    <n v="4.54124175903E-3"/>
    <n v="3850.6255304728102"/>
    <n v="9.5675464962054999"/>
    <n v="1.4060786152770099"/>
    <n v="4.3448541680029998E-2"/>
    <n v="6.3853429241699997E-3"/>
    <n v="17.486621457370099"/>
    <n v="1210"/>
    <s v="Fixed Single Family Units"/>
    <n v="1210"/>
    <s v="Town of Indialantic              Brevard County"/>
    <s v="Town of Indialantic"/>
    <m/>
    <m/>
    <m/>
    <n v="0"/>
    <n v="1"/>
    <n v="4.3448541680029998E-2"/>
    <n v="6.3853429241699997E-3"/>
    <n v="17.486621457371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4.737009141337399"/>
    <n v="18.377753378203401"/>
    <n v="1.4182174699999999E-2"/>
  </r>
  <r>
    <n v="550000"/>
    <n v="870000"/>
    <n v="870000"/>
    <x v="1"/>
    <x v="1"/>
    <s v="IR8-11"/>
    <s v="62-304.520 (6), F.A.C."/>
    <n v="0.36"/>
    <n v="0.48"/>
    <s v="Town of Indialantic"/>
    <n v="9.1345328815970003E-2"/>
    <n v="3798.0050506612301"/>
    <n v="9.1529439187128201"/>
    <n v="1.3382870368286199"/>
    <n v="0.83607867188899998"/>
    <n v="0.12224626942925999"/>
    <n v="346.93002019738401"/>
    <n v="1200"/>
    <s v="Residential, Medium Density-Two-five dwellingunits per acre"/>
    <n v="1200"/>
    <s v="Town of Indialantic              Brevard County"/>
    <s v="Town of Indialantic"/>
    <m/>
    <m/>
    <m/>
    <n v="0"/>
    <n v="1"/>
    <n v="0.83607867188899998"/>
    <n v="0.12224626942925999"/>
    <n v="839.6790207787539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1.994679487721"/>
    <n v="369.66143057517002"/>
    <n v="0.68100488299999995"/>
  </r>
  <r>
    <n v="550000"/>
    <n v="870000"/>
    <n v="870000"/>
    <x v="1"/>
    <x v="1"/>
    <s v="IR8-11"/>
    <s v="62-304.520 (6), F.A.C."/>
    <n v="0.36"/>
    <n v="0.48"/>
    <s v="Natural Lands"/>
    <n v="3.916325226938E-2"/>
    <n v="3798.0050506612301"/>
    <n v="9.1529439187128201"/>
    <n v="1.3382870368286199"/>
    <n v="0.35845905169602998"/>
    <n v="5.241167283216E-2"/>
    <n v="148.742229919425"/>
    <n v="3100"/>
    <s v="Herbaceous Dry Prairie"/>
    <n v="3100"/>
    <s v="Town of Indialantic              Brevard County"/>
    <s v="Town of Indialantic"/>
    <m/>
    <m/>
    <s v="Natural Lands"/>
    <n v="0"/>
    <n v="1"/>
    <n v="0.35845905169602998"/>
    <n v="5.241167283216E-2"/>
    <n v="180.98598180659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50.699041939276697"/>
    <n v="158.48805896841199"/>
    <n v="0.14678506229999999"/>
  </r>
  <r>
    <n v="550000"/>
    <n v="870000"/>
    <n v="870000"/>
    <x v="1"/>
    <x v="1"/>
    <s v="IR8-11"/>
    <s v="62-304.520 (6), F.A.C."/>
    <n v="0.36"/>
    <n v="0.48"/>
    <s v="Town of Indialantic"/>
    <n v="5.3556194718790001E-2"/>
    <n v="3798.0050506612301"/>
    <n v="9.1529439187128201"/>
    <n v="1.3382870368286199"/>
    <n v="0.49019684676081998"/>
    <n v="7.1673561134030006E-2"/>
    <n v="203.40669803619099"/>
    <n v="1210"/>
    <s v="Fixed Single Family Units"/>
    <n v="1210"/>
    <s v="Town of Indialantic              Brevard County"/>
    <s v="Town of Indialantic"/>
    <m/>
    <m/>
    <m/>
    <n v="0"/>
    <n v="1"/>
    <n v="0.49019684676081998"/>
    <n v="7.1673561134030006E-2"/>
    <n v="203.406698036193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2.150169498438103"/>
    <n v="216.734230557074"/>
    <n v="0.16496893600000001"/>
  </r>
  <r>
    <n v="550000"/>
    <n v="870000"/>
    <n v="870000"/>
    <x v="1"/>
    <x v="1"/>
    <s v="IR8-11"/>
    <s v="62-304.520 (6), F.A.C."/>
    <n v="0.36"/>
    <n v="0.48"/>
    <s v="Town of Indialantic"/>
    <n v="0.24059540596859999"/>
    <n v="3875.1411981169499"/>
    <n v="10.533576691254099"/>
    <n v="1.85618226257638"/>
    <n v="2.5343301603336599"/>
    <n v="0.44658892501628"/>
    <n v="932.34116974659401"/>
    <n v="1200"/>
    <s v="Residential, Medium Density-Two-five dwellingunits per acre"/>
    <n v="1200"/>
    <s v="Town of Indialantic              Brevard County"/>
    <s v="Town of Indialantic"/>
    <m/>
    <m/>
    <m/>
    <n v="0"/>
    <n v="1"/>
    <n v="2.5343301603336599"/>
    <n v="0.44658892501628"/>
    <n v="932.341169746594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45.362461051373"/>
    <n v="973.65506384396201"/>
    <n v="0.75615666650000002"/>
  </r>
  <r>
    <n v="550000"/>
    <n v="870000"/>
    <n v="870000"/>
    <x v="1"/>
    <x v="1"/>
    <s v="IR8-11"/>
    <s v="62-304.520 (6), F.A.C."/>
    <n v="0.36"/>
    <n v="0.48"/>
    <s v="Town of Indialantic"/>
    <n v="1.9108288028410001E-2"/>
    <n v="3875.1411981169499"/>
    <n v="10.533576691254099"/>
    <n v="1.85618226257638"/>
    <n v="0.20127861738590999"/>
    <n v="3.5468465306549998E-2"/>
    <n v="74.047314164407496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20127861738590999"/>
    <n v="3.5468465306549998E-2"/>
    <n v="74.047314164407894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50.141441835781997"/>
    <n v="77.328498128872894"/>
    <n v="6.00545938E-2"/>
  </r>
  <r>
    <n v="550000"/>
    <n v="870000"/>
    <n v="870000"/>
    <x v="1"/>
    <x v="1"/>
    <s v="IR8-11"/>
    <s v="62-304.520 (6), F.A.C."/>
    <n v="0.36"/>
    <n v="0.48"/>
    <s v="Town of Indialantic"/>
    <n v="6.3164194974430002E-2"/>
    <n v="3875.1411981169499"/>
    <n v="10.533576691254099"/>
    <n v="1.85618226257638"/>
    <n v="0.66534489190447998"/>
    <n v="0.11724425834145"/>
    <n v="244.77017419130499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66534489190447998"/>
    <n v="0.11724425834145"/>
    <n v="244.770174191304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63.481722529223902"/>
    <n v="255.61642809799801"/>
    <n v="0.1985159564"/>
  </r>
  <r>
    <n v="550000"/>
    <n v="870000"/>
    <n v="870000"/>
    <x v="1"/>
    <x v="1"/>
    <s v="IR8-11"/>
    <s v="62-304.520 (6), F.A.C."/>
    <n v="0.36"/>
    <n v="0.48"/>
    <s v="Town of Indialantic"/>
    <n v="5.1918578039099996E-3"/>
    <n v="3875.1411981169499"/>
    <n v="10.533576691254099"/>
    <n v="1.85618226257638"/>
    <n v="5.4688832347579999E-2"/>
    <n v="9.6370343654299997E-3"/>
    <n v="20.1191820707005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5.4688832347579999E-2"/>
    <n v="9.6370343654299997E-3"/>
    <n v="20.1191820706987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6.519225411853899"/>
    <n v="21.0107030979431"/>
    <n v="1.6317260399999998E-2"/>
  </r>
  <r>
    <n v="550000"/>
    <n v="870000"/>
    <n v="870000"/>
    <x v="1"/>
    <x v="1"/>
    <s v="IR8-11"/>
    <s v="62-304.520 (6), F.A.C."/>
    <n v="0.36"/>
    <n v="0.48"/>
    <s v="Town of Indialantic"/>
    <n v="4.722758738222E-2"/>
    <n v="3875.1411981169499"/>
    <n v="10.533576691254099"/>
    <n v="1.85618226257638"/>
    <n v="0.49747541363355002"/>
    <n v="8.7663010003149994E-2"/>
    <n v="183.01356955252001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49747541363355002"/>
    <n v="8.7663010003149994E-2"/>
    <n v="183.013569552521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7.102545037176498"/>
    <n v="191.123265312206"/>
    <n v="0.1484294968"/>
  </r>
  <r>
    <n v="550000"/>
    <n v="870000"/>
    <n v="870000"/>
    <x v="1"/>
    <x v="1"/>
    <s v="IR8-11"/>
    <s v="62-304.520 (6), F.A.C."/>
    <n v="0.36"/>
    <n v="0.48"/>
    <s v="Town of Indialantic"/>
    <n v="0.17272936468776001"/>
    <n v="3875.1411981169499"/>
    <n v="10.533576691254099"/>
    <n v="1.85618226257638"/>
    <n v="1.8194580097701401"/>
    <n v="0.32061718295951003"/>
    <n v="669.35067722611302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1.8194580097701401"/>
    <n v="0.32061718295951003"/>
    <n v="669.350677226113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5.516714185927"/>
    <n v="699.01093882374198"/>
    <n v="0.54286348520000005"/>
  </r>
  <r>
    <n v="550000"/>
    <n v="870000"/>
    <n v="870000"/>
    <x v="1"/>
    <x v="1"/>
    <s v="IR8-11"/>
    <s v="62-304.520 (6), F.A.C."/>
    <n v="0.36"/>
    <n v="0.48"/>
    <s v="Town of Indialantic"/>
    <n v="6.9746754914619999E-2"/>
    <n v="3875.1411981169499"/>
    <n v="10.533576691254099"/>
    <n v="1.85618226257638"/>
    <n v="0.73468279185927998"/>
    <n v="0.12946268934478"/>
    <n v="270.27852340462101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73468279185927998"/>
    <n v="0.12946268934478"/>
    <n v="270.27852340462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68.545305356734801"/>
    <n v="282.255103067802"/>
    <n v="0.21920399300000001"/>
  </r>
  <r>
    <n v="550000"/>
    <n v="870000"/>
    <n v="870000"/>
    <x v="1"/>
    <x v="1"/>
    <s v="IR8-11"/>
    <s v="62-304.520 (6), F.A.C."/>
    <n v="0.36"/>
    <n v="0.48"/>
    <s v="Town of Indialantic"/>
    <n v="0.33819775661627"/>
    <n v="3863.6814112372599"/>
    <n v="10.272076148452699"/>
    <n v="1.7357296553736301"/>
    <n v="3.4739931091982799"/>
    <n v="0.58701987553970003"/>
    <n v="1306.6883855604401"/>
    <n v="1200"/>
    <s v="Residential, Medium Density-Two-five dwellingunits per acre"/>
    <n v="1200"/>
    <s v="Town of Indialantic              Brevard County"/>
    <s v="Town of Indialantic"/>
    <m/>
    <m/>
    <m/>
    <n v="0"/>
    <n v="1"/>
    <n v="3.4739931091982799"/>
    <n v="0.58701987553970003"/>
    <n v="1306.68838556044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98.69052927959299"/>
    <n v="1368.6377634038399"/>
    <n v="1.0597634919000001"/>
  </r>
  <r>
    <n v="550000"/>
    <n v="870000"/>
    <n v="870000"/>
    <x v="1"/>
    <x v="1"/>
    <s v="IR8-11"/>
    <s v="62-304.520 (6), F.A.C."/>
    <n v="0.36"/>
    <n v="0.48"/>
    <s v="Town of Indialantic"/>
    <n v="1.6269127199E-3"/>
    <n v="3863.6814112372599"/>
    <n v="10.272076148452699"/>
    <n v="1.7357296553736301"/>
    <n v="1.6711771345760001E-2"/>
    <n v="2.8238806546400002E-3"/>
    <n v="6.2858724336062703"/>
    <n v="1410"/>
    <s v="Retail Sales and Services"/>
    <n v="1410"/>
    <s v="Town of Indialantic              Brevard County"/>
    <s v="Town of Indialantic"/>
    <m/>
    <m/>
    <m/>
    <n v="0"/>
    <n v="1"/>
    <n v="1.6711771345760001E-2"/>
    <n v="2.8238806546400002E-3"/>
    <n v="6.2858724336073504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4.7189106841276"/>
    <n v="6.5838821892369701"/>
    <n v="5.0980312000000003E-3"/>
  </r>
  <r>
    <n v="550000"/>
    <n v="870000"/>
    <n v="870000"/>
    <x v="1"/>
    <x v="1"/>
    <s v="IR8-11"/>
    <s v="62-304.520 (6), F.A.C."/>
    <n v="0.36"/>
    <n v="0.48"/>
    <s v="Town of Indialantic"/>
    <n v="8.7243188307569997E-2"/>
    <n v="3863.6814112372599"/>
    <n v="10.272076148452699"/>
    <n v="1.7357296553736301"/>
    <n v="0.89616867372918996"/>
    <n v="0.15143058917480001"/>
    <n v="337.07988492104198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89616867372918996"/>
    <n v="0.15143058917480001"/>
    <n v="337.07988492104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87.176316276046904"/>
    <n v="353.06065691315501"/>
    <n v="0.27338190179999999"/>
  </r>
  <r>
    <n v="550000"/>
    <n v="870000"/>
    <n v="870000"/>
    <x v="1"/>
    <x v="1"/>
    <s v="IR8-11"/>
    <s v="62-304.520 (6), F.A.C."/>
    <n v="0.36"/>
    <n v="0.48"/>
    <s v="Town of Indialantic"/>
    <n v="3.6951753727999998E-4"/>
    <n v="3863.6814112372599"/>
    <n v="10.272076148452699"/>
    <n v="1.7357296553736301"/>
    <n v="3.79571228118E-3"/>
    <n v="6.4138254763999999E-4"/>
    <n v="1.4276980399342201"/>
    <n v="1210"/>
    <s v="Fixed Single Family Units"/>
    <n v="1210"/>
    <s v="Town of Indialantic              Brevard County"/>
    <s v="Town of Indialantic"/>
    <m/>
    <m/>
    <m/>
    <n v="0"/>
    <n v="1"/>
    <n v="3.79571228118E-3"/>
    <n v="6.4138254763999999E-4"/>
    <n v="1.4276980399332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.0584874259515802"/>
    <n v="1.4953844189501899"/>
    <n v="1.157906E-3"/>
  </r>
  <r>
    <n v="550000"/>
    <n v="870000"/>
    <n v="870000"/>
    <x v="1"/>
    <x v="1"/>
    <s v="IR8-11"/>
    <s v="62-304.520 (6), F.A.C."/>
    <n v="0.36"/>
    <n v="0.48"/>
    <s v="Town of Indialantic"/>
    <n v="4.8994722239880002E-2"/>
    <n v="3863.6814112372599"/>
    <n v="10.272076148452699"/>
    <n v="1.7357296553736301"/>
    <n v="0.50327751772036999"/>
    <n v="8.5041592348549994E-2"/>
    <n v="189.29999756696799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50327751772036999"/>
    <n v="8.5041592348549994E-2"/>
    <n v="189.299997566970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59.612102796545699"/>
    <n v="198.27460636017599"/>
    <n v="0.1535279786"/>
  </r>
  <r>
    <n v="550000"/>
    <n v="870000"/>
    <n v="870000"/>
    <x v="1"/>
    <x v="1"/>
    <s v="IR8-11"/>
    <s v="62-304.520 (6), F.A.C."/>
    <n v="0.36"/>
    <n v="0.48"/>
    <s v="Town of Indialantic"/>
    <n v="8.8381069950719995E-2"/>
    <n v="3863.6814112372599"/>
    <n v="10.272076148452699"/>
    <n v="1.7357296553736301"/>
    <n v="0.90785708061557002"/>
    <n v="0.15340564408712001"/>
    <n v="341.47629707387199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90785708061557002"/>
    <n v="0.15340564408712001"/>
    <n v="341.476297073871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8.252547380897099"/>
    <n v="357.66550054867002"/>
    <n v="0.276947524"/>
  </r>
  <r>
    <n v="550000"/>
    <n v="870000"/>
    <n v="870000"/>
    <x v="1"/>
    <x v="1"/>
    <s v="IR8-11"/>
    <s v="62-304.520 (6), F.A.C."/>
    <n v="0.36"/>
    <n v="0.48"/>
    <s v="Town of Indialantic"/>
    <n v="5.295028608914E-2"/>
    <n v="3863.6814112372599"/>
    <n v="10.272076148452699"/>
    <n v="1.7357296553736301"/>
    <n v="0.54390937079004997"/>
    <n v="9.1907381825440004E-2"/>
    <n v="204.58303608232401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54390937079004997"/>
    <n v="9.1907381825440004E-2"/>
    <n v="204.583036082325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82.541537675402594"/>
    <n v="214.28220532777399"/>
    <n v="0.1659229814"/>
  </r>
  <r>
    <n v="550000"/>
    <n v="870000"/>
    <n v="870000"/>
    <x v="1"/>
    <x v="1"/>
    <s v="IR8-11"/>
    <s v="62-304.520 (6), F.A.C."/>
    <n v="0.36"/>
    <n v="0.48"/>
    <s v="Town of Indialantic"/>
    <n v="5.236850584549E-2"/>
    <n v="3877.3013699856601"/>
    <n v="9.3825871721777503"/>
    <n v="1.28685883125973"/>
    <n v="0.49135207117204999"/>
    <n v="6.7390874227149997E-2"/>
    <n v="203.04847945884001"/>
    <n v="1400"/>
    <s v="Commercial and Services"/>
    <n v="1400"/>
    <s v="Town of Indialantic              Brevard County"/>
    <s v="Town of Indialantic"/>
    <m/>
    <m/>
    <m/>
    <n v="0"/>
    <n v="1"/>
    <n v="0.49135207117204999"/>
    <n v="6.7390874227149997E-2"/>
    <n v="203.048479458837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61.306565788375401"/>
    <n v="211.92782421233099"/>
    <n v="0.16467840989999999"/>
  </r>
  <r>
    <n v="550000"/>
    <n v="870000"/>
    <n v="870000"/>
    <x v="1"/>
    <x v="1"/>
    <s v="IR8-11"/>
    <s v="62-304.520 (6), F.A.C."/>
    <n v="0.36"/>
    <n v="0.48"/>
    <s v="Town of Indialantic"/>
    <n v="0.11888946111248"/>
    <n v="3877.3013699856601"/>
    <n v="9.3825871721777503"/>
    <n v="1.28685883125973"/>
    <n v="1.1154907327411401"/>
    <n v="0.15299395297630999"/>
    <n v="460.97027044830298"/>
    <n v="1200"/>
    <s v="Residential, Medium Density-Two-five dwellingunits per acre"/>
    <n v="1200"/>
    <s v="Town of Indialantic              Brevard County"/>
    <s v="Town of Indialantic"/>
    <m/>
    <m/>
    <m/>
    <n v="0"/>
    <n v="1"/>
    <n v="1.1154907327411401"/>
    <n v="0.15299395297630999"/>
    <n v="460.970270448302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25.725968174966"/>
    <n v="481.12857925874101"/>
    <n v="0.3738607222"/>
  </r>
  <r>
    <n v="550000"/>
    <n v="870000"/>
    <n v="870000"/>
    <x v="1"/>
    <x v="1"/>
    <s v="IR8-11"/>
    <s v="62-304.520 (6), F.A.C."/>
    <n v="0.36"/>
    <n v="0.48"/>
    <s v="Town of Indialantic"/>
    <n v="3.983966825857E-2"/>
    <n v="3877.3013699856601"/>
    <n v="9.3825871721777503"/>
    <n v="1.28685883125973"/>
    <n v="0.37379916034673"/>
    <n v="5.1268028932999997E-2"/>
    <n v="154.47040031875099"/>
    <n v="1700"/>
    <s v="Institutional (Educational,religious,health and military facilities)"/>
    <n v="1700"/>
    <s v="Town of Indialantic              Brevard County"/>
    <s v="Town of Indialantic"/>
    <m/>
    <m/>
    <m/>
    <n v="0"/>
    <n v="1"/>
    <n v="0.37379916034673"/>
    <n v="5.1268028932999997E-2"/>
    <n v="311.727096590934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5.989765962325"/>
    <n v="161.22541735850501"/>
    <n v="0.2528200297"/>
  </r>
  <r>
    <n v="550000"/>
    <n v="870000"/>
    <n v="870000"/>
    <x v="1"/>
    <x v="1"/>
    <s v="IR8-11"/>
    <s v="62-304.520 (6), F.A.C."/>
    <n v="0.36"/>
    <n v="0.48"/>
    <s v="Town of Indialantic"/>
    <n v="1.31908595925E-3"/>
    <n v="3877.3013699856601"/>
    <n v="9.3825871721777503"/>
    <n v="1.28685883125973"/>
    <n v="1.237643900029E-2"/>
    <n v="1.69747741585E-3"/>
    <n v="5.1144937969443802"/>
    <n v="1410"/>
    <s v="Retail Sales and Services"/>
    <n v="1410"/>
    <s v="Town of Indialantic              Brevard County"/>
    <s v="Town of Indialantic"/>
    <m/>
    <m/>
    <m/>
    <n v="0"/>
    <n v="1"/>
    <n v="1.237643900029E-2"/>
    <n v="1.69747741585E-3"/>
    <n v="5.1144937969427904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.5833147530793692"/>
    <n v="5.3381514859030501"/>
    <n v="4.1480079000000003E-3"/>
  </r>
  <r>
    <n v="550000"/>
    <n v="870000"/>
    <n v="870000"/>
    <x v="1"/>
    <x v="1"/>
    <s v="IR8-11"/>
    <s v="62-304.520 (6), F.A.C."/>
    <n v="0.36"/>
    <n v="0.48"/>
    <s v="Town of Indialantic"/>
    <n v="0.11241291564379"/>
    <n v="3877.3013699856601"/>
    <n v="9.3825871721777503"/>
    <n v="1.28685883125973"/>
    <n v="1.05472398030657"/>
    <n v="0.14465955324387"/>
    <n v="435.85875182976901"/>
    <n v="1430"/>
    <s v="Professional Services"/>
    <n v="1430"/>
    <s v="Town of Indialantic              Brevard County"/>
    <s v="Town of Indialantic"/>
    <m/>
    <m/>
    <m/>
    <n v="0"/>
    <n v="1"/>
    <n v="1.05472398030657"/>
    <n v="0.14465955324387"/>
    <n v="435.858751829769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1.195566923545996"/>
    <n v="454.91892963380002"/>
    <n v="0.353494527"/>
  </r>
  <r>
    <n v="550000"/>
    <n v="870000"/>
    <n v="870000"/>
    <x v="1"/>
    <x v="1"/>
    <s v="IR8-11"/>
    <s v="62-304.520 (6), F.A.C."/>
    <n v="0.36"/>
    <n v="0.48"/>
    <s v="Town of Indialantic"/>
    <n v="2.5593301702070002E-2"/>
    <n v="3877.3013699856601"/>
    <n v="9.3825871721777503"/>
    <n v="1.28685883125973"/>
    <n v="0.24013138424354999"/>
    <n v="3.2934966316399999E-2"/>
    <n v="99.232943751907897"/>
    <n v="1210"/>
    <s v="Fixed Single Family Units"/>
    <n v="1210"/>
    <s v="Town of Indialantic              Brevard County"/>
    <s v="Town of Indialantic"/>
    <m/>
    <m/>
    <m/>
    <n v="0"/>
    <n v="1"/>
    <n v="0.24013138424354999"/>
    <n v="3.2934966316399999E-2"/>
    <n v="99.232943751908294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55.383591853503503"/>
    <n v="103.572417363459"/>
    <n v="8.0480895199999999E-2"/>
  </r>
  <r>
    <n v="550000"/>
    <n v="870000"/>
    <n v="870000"/>
    <x v="1"/>
    <x v="1"/>
    <s v="IR8-11"/>
    <s v="62-304.520 (6), F.A.C."/>
    <n v="0.36"/>
    <n v="0.48"/>
    <s v="Town of Indialantic"/>
    <n v="0.12610232311457001"/>
    <n v="3869.92222605999"/>
    <n v="10.0029254876316"/>
    <n v="1.6022792980060101"/>
    <n v="1.26139214193233"/>
    <n v="0.20205114175694"/>
    <n v="488.00618297888798"/>
    <n v="1210"/>
    <s v="Fixed Single Family Units"/>
    <n v="1210"/>
    <s v="Town of Indialantic              Brevard County"/>
    <s v="Town of Indialantic"/>
    <m/>
    <m/>
    <m/>
    <n v="0"/>
    <n v="1"/>
    <n v="1.26139214193233"/>
    <n v="0.20205114175694"/>
    <n v="488.006182978887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1.17238444127899"/>
    <n v="510.31799617577502"/>
    <n v="0.39578765849999997"/>
  </r>
  <r>
    <n v="550000"/>
    <n v="870000"/>
    <n v="870000"/>
    <x v="1"/>
    <x v="1"/>
    <s v="IR8-11"/>
    <s v="62-304.520 (6), F.A.C."/>
    <n v="0.36"/>
    <n v="0.48"/>
    <s v="Town of Indialantic"/>
    <n v="0.20200981222619999"/>
    <n v="3869.92222605999"/>
    <n v="10.0029254876316"/>
    <n v="1.6022792980060101"/>
    <n v="2.02068909946914"/>
    <n v="0.32367614012411999"/>
    <n v="781.76226221638103"/>
    <n v="1210"/>
    <s v="Fixed Single Family Units"/>
    <n v="1210"/>
    <s v="Town of Indialantic              Brevard County"/>
    <s v="Town of Indialantic"/>
    <m/>
    <m/>
    <m/>
    <n v="0"/>
    <n v="1"/>
    <n v="2.02068909946914"/>
    <n v="0.32367614012411999"/>
    <n v="781.7622622163810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6.060427530374"/>
    <n v="817.50470599541995"/>
    <n v="0.63403265389999997"/>
  </r>
  <r>
    <n v="550000"/>
    <n v="870000"/>
    <n v="870000"/>
    <x v="1"/>
    <x v="1"/>
    <s v="IR8-11"/>
    <s v="62-304.520 (6), F.A.C."/>
    <n v="0.36"/>
    <n v="0.48"/>
    <s v="Town of Indialantic"/>
    <n v="4.6306680378900003E-3"/>
    <n v="3869.92222605999"/>
    <n v="10.0029254876316"/>
    <n v="1.6022792980060101"/>
    <n v="4.6320227341049999E-2"/>
    <n v="7.41962353306E-3"/>
    <n v="17.920325161367"/>
    <n v="1210"/>
    <s v="Fixed Single Family Units"/>
    <n v="1210"/>
    <s v="Town of Indialantic              Brevard County"/>
    <s v="Town of Indialantic"/>
    <m/>
    <m/>
    <m/>
    <n v="0"/>
    <n v="1"/>
    <n v="4.6320227341049999E-2"/>
    <n v="7.41962353306E-3"/>
    <n v="17.920325161366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5.3031670766681"/>
    <n v="18.739648689169101"/>
    <n v="1.45339215E-2"/>
  </r>
  <r>
    <n v="550000"/>
    <n v="870000"/>
    <n v="870000"/>
    <x v="1"/>
    <x v="1"/>
    <s v="IR8-11"/>
    <s v="62-304.520 (6), F.A.C."/>
    <n v="0.36"/>
    <n v="0.48"/>
    <s v="Town of Indialantic"/>
    <n v="0.16150883677076"/>
    <n v="3869.92222605999"/>
    <n v="10.0029254876316"/>
    <n v="1.6022792980060101"/>
    <n v="1.6155608598120399"/>
    <n v="0.25878226560283002"/>
    <n v="625.02663712428603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1.6155608598120399"/>
    <n v="0.25878226560283002"/>
    <n v="625.0266371242860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1.32169387980299"/>
    <n v="653.60307336013"/>
    <n v="0.50691535860000003"/>
  </r>
  <r>
    <n v="550000"/>
    <n v="870000"/>
    <n v="870000"/>
    <x v="1"/>
    <x v="1"/>
    <s v="IR8-11"/>
    <s v="62-304.520 (6), F.A.C."/>
    <n v="0.36"/>
    <n v="0.48"/>
    <s v="Town of Indialantic"/>
    <n v="8.5950244537020007E-2"/>
    <n v="3869.92222605999"/>
    <n v="10.0029254876316"/>
    <n v="1.6022792980060101"/>
    <n v="0.85975389174753003"/>
    <n v="0.13771629748021999"/>
    <n v="332.62076166910902"/>
    <n v="1210"/>
    <s v="Fixed Single Family Units"/>
    <n v="1210"/>
    <s v="Town of Indialantic              Brevard County"/>
    <s v="Town of Indialantic"/>
    <m/>
    <m/>
    <m/>
    <n v="0"/>
    <n v="1"/>
    <n v="0.85975389174753003"/>
    <n v="0.13771629748021999"/>
    <n v="332.620761669109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7.153726824952898"/>
    <n v="347.828299111494"/>
    <n v="0.26976541900000001"/>
  </r>
  <r>
    <n v="550000"/>
    <n v="870000"/>
    <n v="870000"/>
    <x v="1"/>
    <x v="1"/>
    <s v="IR8-11"/>
    <s v="62-304.520 (6), F.A.C."/>
    <n v="0.36"/>
    <n v="0.48"/>
    <s v="Town of Indialantic"/>
    <n v="3.7561568981450001E-2"/>
    <n v="3869.92222605999"/>
    <n v="10.0029254876316"/>
    <n v="1.6022792980060101"/>
    <n v="0.37572557571998999"/>
    <n v="6.0184124379600003E-2"/>
    <n v="145.36035064700599"/>
    <n v="1210"/>
    <s v="Fixed Single Family Units"/>
    <n v="1210"/>
    <s v="Town of Indialantic              Brevard County"/>
    <s v="Town of Indialantic"/>
    <m/>
    <m/>
    <m/>
    <n v="0"/>
    <n v="1"/>
    <n v="0.37572557571998999"/>
    <n v="6.0184124379600003E-2"/>
    <n v="145.360350647007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58.085699696380203"/>
    <n v="152.00627666801"/>
    <n v="0.1178916064"/>
  </r>
  <r>
    <n v="550000"/>
    <n v="870000"/>
    <n v="870000"/>
    <x v="1"/>
    <x v="1"/>
    <s v="IR8-11"/>
    <s v="62-304.520 (6), F.A.C."/>
    <n v="0.36"/>
    <n v="0.48"/>
    <s v="Town of Indialantic"/>
    <n v="0.20617006742055999"/>
    <n v="3914.6139171403702"/>
    <n v="11.1490786375987"/>
    <n v="1.80196525921967"/>
    <n v="2.29860629439088"/>
    <n v="0.37151129898282997"/>
    <n v="807.07621522230102"/>
    <n v="1400"/>
    <s v="Commercial and Services"/>
    <n v="1400"/>
    <s v="Town of Indialantic              Brevard County"/>
    <s v="Town of Indialantic"/>
    <m/>
    <m/>
    <m/>
    <n v="0"/>
    <n v="1"/>
    <n v="2.29860629439088"/>
    <n v="0.37151129898282997"/>
    <n v="807.076215222301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73.37635947823199"/>
    <n v="834.34066144754195"/>
    <n v="0.6545630294"/>
  </r>
  <r>
    <n v="550000"/>
    <n v="870000"/>
    <n v="870000"/>
    <x v="1"/>
    <x v="1"/>
    <s v="IR8-11"/>
    <s v="62-304.520 (6), F.A.C."/>
    <n v="0.36"/>
    <n v="0.48"/>
    <s v="Town of Indialantic"/>
    <n v="4.5014262596799999E-3"/>
    <n v="3914.6139171403702"/>
    <n v="11.1490786375987"/>
    <n v="1.80196525921967"/>
    <n v="5.0186755350609999E-2"/>
    <n v="8.11141373689E-3"/>
    <n v="17.621345883155701"/>
    <n v="1200"/>
    <s v="Residential, Medium Density-Two-five dwellingunits per acre"/>
    <n v="1200"/>
    <s v="Town of Indialantic              Brevard County"/>
    <s v="Town of Indialantic"/>
    <m/>
    <m/>
    <m/>
    <n v="0"/>
    <n v="1"/>
    <n v="5.0186755350609999E-2"/>
    <n v="8.11141373689E-3"/>
    <n v="17.6213458831574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4.4705868223595"/>
    <n v="18.216625768980101"/>
    <n v="1.42914403E-2"/>
  </r>
  <r>
    <n v="550000"/>
    <n v="870000"/>
    <n v="870000"/>
    <x v="1"/>
    <x v="1"/>
    <s v="IR8-11"/>
    <s v="62-304.520 (6), F.A.C."/>
    <n v="0.36"/>
    <n v="0.48"/>
    <s v="Town of Indialantic"/>
    <n v="1.198476495585E-2"/>
    <n v="3914.6139171403702"/>
    <n v="11.1490786375987"/>
    <n v="1.80196525921967"/>
    <n v="0.13361908694596"/>
    <n v="2.1596130090359999E-2"/>
    <n v="46.9157276898462"/>
    <n v="1410"/>
    <s v="Retail Sales and Services"/>
    <n v="1410"/>
    <s v="Town of Indialantic              Brevard County"/>
    <s v="Town of Indialantic"/>
    <m/>
    <m/>
    <m/>
    <n v="0"/>
    <n v="1"/>
    <n v="0.13361908694596"/>
    <n v="2.1596130090359999E-2"/>
    <n v="46.9157276898458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37.698327354703103"/>
    <n v="48.500623032555701"/>
    <n v="3.8050063000000002E-2"/>
  </r>
  <r>
    <n v="550000"/>
    <n v="870000"/>
    <n v="870000"/>
    <x v="1"/>
    <x v="1"/>
    <s v="IR8-11"/>
    <s v="62-304.520 (6), F.A.C."/>
    <n v="0.36"/>
    <n v="0.48"/>
    <s v="Town of Indialantic"/>
    <n v="8.0744571928700007E-2"/>
    <n v="3914.6139171403702"/>
    <n v="11.1490786375987"/>
    <n v="1.80196525921967"/>
    <n v="0.90022758199242003"/>
    <n v="0.14549891348609001"/>
    <n v="316.08382500566597"/>
    <n v="1410"/>
    <s v="Retail Sales and Services"/>
    <n v="1410"/>
    <s v="Town of Indialantic              Brevard County"/>
    <s v="Town of Indialantic"/>
    <m/>
    <m/>
    <m/>
    <n v="0"/>
    <n v="1"/>
    <n v="0.90022758199242003"/>
    <n v="0.14549891348609001"/>
    <n v="316.0838250056659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81.529655588589506"/>
    <n v="326.761689483635"/>
    <n v="0.25635346720000002"/>
  </r>
  <r>
    <n v="550000"/>
    <n v="870000"/>
    <n v="870000"/>
    <x v="1"/>
    <x v="1"/>
    <s v="IR8-11"/>
    <s v="62-304.520 (6), F.A.C."/>
    <n v="0.36"/>
    <n v="0.48"/>
    <s v="Town of Indialantic"/>
    <n v="5.5461295505000003E-4"/>
    <n v="3914.6139171403702"/>
    <n v="11.1490786375987"/>
    <n v="1.80196525921967"/>
    <n v="6.1834234493299998E-3"/>
    <n v="9.9939327731999998E-4"/>
    <n v="2.17109559248465"/>
    <n v="1410"/>
    <s v="Retail Sales and Services"/>
    <n v="1410"/>
    <s v="Town of Indialantic              Brevard County"/>
    <s v="Town of Indialantic"/>
    <m/>
    <m/>
    <m/>
    <n v="0"/>
    <n v="1"/>
    <n v="6.1834234493299998E-3"/>
    <n v="9.9939327731999998E-4"/>
    <n v="2.17109559248302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8.5364928432654992"/>
    <n v="2.2444389991088798"/>
    <n v="1.7608236999999999E-3"/>
  </r>
  <r>
    <n v="550000"/>
    <n v="870000"/>
    <n v="870000"/>
    <x v="1"/>
    <x v="1"/>
    <s v="IR8-11"/>
    <s v="62-304.520 (6), F.A.C."/>
    <n v="0.36"/>
    <n v="0.48"/>
    <s v="Town of Indialantic"/>
    <n v="1.496528701204E-2"/>
    <n v="3914.6139171403702"/>
    <n v="11.1490786375987"/>
    <n v="1.80196525921967"/>
    <n v="0.1668491617315"/>
    <n v="2.696692728995E-2"/>
    <n v="58.583320811343597"/>
    <n v="1410"/>
    <s v="Retail Sales and Services"/>
    <n v="1410"/>
    <s v="Town of Indialantic              Brevard County"/>
    <s v="Town of Indialantic"/>
    <m/>
    <m/>
    <m/>
    <n v="0"/>
    <n v="1"/>
    <n v="0.1668491617315"/>
    <n v="2.696692728995E-2"/>
    <n v="58.5833208113419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43.381022761858702"/>
    <n v="60.562367857743901"/>
    <n v="4.7512831200000001E-2"/>
  </r>
  <r>
    <n v="550000"/>
    <n v="870000"/>
    <n v="870000"/>
    <x v="1"/>
    <x v="1"/>
    <s v="IR8-11"/>
    <s v="62-304.520 (6), F.A.C."/>
    <n v="0.36"/>
    <n v="0.48"/>
    <s v="Town of Indialantic"/>
    <n v="0.29884274333667998"/>
    <n v="3914.6139171403702"/>
    <n v="11.1490786375987"/>
    <n v="1.80196525921967"/>
    <n v="3.33182124573649"/>
    <n v="0.53850424146261"/>
    <n v="1169.8539621022101"/>
    <n v="1300"/>
    <s v="Residential, High Density"/>
    <n v="1300"/>
    <s v="Town of Indialantic              Brevard County"/>
    <s v="Town of Indialantic"/>
    <m/>
    <m/>
    <m/>
    <n v="0"/>
    <n v="1"/>
    <n v="3.33182124573649"/>
    <n v="0.53850424146261"/>
    <n v="1169.85396210221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46.09838517294199"/>
    <n v="1209.37367515971"/>
    <n v="0.94878666840000003"/>
  </r>
  <r>
    <n v="550000"/>
    <n v="870000"/>
    <n v="870000"/>
    <x v="1"/>
    <x v="1"/>
    <s v="IR8-11"/>
    <s v="62-304.520 (6), F.A.C."/>
    <n v="0.36"/>
    <n v="0.48"/>
    <s v="Town of Indialantic"/>
    <n v="0.13858257013954001"/>
    <n v="3850.6255304728102"/>
    <n v="9.5675464962054999"/>
    <n v="1.4060786152770099"/>
    <n v="1.32589518337371"/>
    <n v="0.19485798832333001"/>
    <n v="533.62958265785198"/>
    <n v="1200"/>
    <s v="Residential, Medium Density-Two-five dwellingunits per acre"/>
    <n v="1200"/>
    <s v="Town of Indialantic              Brevard County"/>
    <s v="Town of Indialantic"/>
    <m/>
    <m/>
    <m/>
    <n v="0"/>
    <n v="1"/>
    <n v="1.32589518337371"/>
    <n v="0.19485798832333001"/>
    <n v="885.6572159217239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28.34205981127201"/>
    <n v="560.82376400189696"/>
    <n v="0.71829457900000004"/>
  </r>
  <r>
    <n v="550000"/>
    <n v="870000"/>
    <n v="870000"/>
    <x v="1"/>
    <x v="1"/>
    <s v="IR8-11"/>
    <s v="62-304.520 (6), F.A.C."/>
    <n v="0.36"/>
    <n v="0.48"/>
    <s v="Town of Indialantic"/>
    <n v="1.9004174568280002E-2"/>
    <n v="3850.6255304728102"/>
    <n v="9.5675464962054999"/>
    <n v="1.4060786152770099"/>
    <n v="0.18182332380404001"/>
    <n v="2.6721363461450001E-2"/>
    <n v="73.177959778188793"/>
    <n v="1210"/>
    <s v="Fixed Single Family Units"/>
    <n v="1210"/>
    <s v="Town of Indialantic              Brevard County"/>
    <s v="Town of Indialantic"/>
    <m/>
    <m/>
    <m/>
    <n v="0"/>
    <n v="1"/>
    <n v="0.18182332380404001"/>
    <n v="2.6721363461450001E-2"/>
    <n v="73.1779597781873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40.3302924957949"/>
    <n v="76.907165904061301"/>
    <n v="5.9349521299999999E-2"/>
  </r>
  <r>
    <n v="550000"/>
    <n v="870000"/>
    <n v="870000"/>
    <x v="1"/>
    <x v="1"/>
    <s v="IR8-11"/>
    <s v="62-304.520 (6), F.A.C."/>
    <n v="0.36"/>
    <n v="0.48"/>
    <s v="Town of Indialantic"/>
    <n v="8.1011465944999996E-3"/>
    <n v="3850.6255304728102"/>
    <n v="9.5675464962054999"/>
    <n v="1.4060786152770099"/>
    <n v="7.7508096715459995E-2"/>
    <n v="1.1390848985749999E-2"/>
    <n v="31.194481902888398"/>
    <n v="1210"/>
    <s v="Fixed Single Family Units"/>
    <n v="1210"/>
    <s v="Town of Indialantic              Brevard County"/>
    <s v="Town of Indialantic"/>
    <m/>
    <m/>
    <m/>
    <n v="0"/>
    <n v="1"/>
    <n v="7.7508096715459995E-2"/>
    <n v="1.1390848985749999E-2"/>
    <n v="31.194481902886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3.642430823056699"/>
    <n v="32.7841771247585"/>
    <n v="2.52996609E-2"/>
  </r>
  <r>
    <n v="550000"/>
    <n v="870000"/>
    <n v="870000"/>
    <x v="1"/>
    <x v="1"/>
    <s v="IR8-11"/>
    <s v="62-304.520 (6), F.A.C."/>
    <n v="0.36"/>
    <n v="0.48"/>
    <s v="Town of Indialantic"/>
    <n v="7.3803677489020003E-2"/>
    <n v="3855.3464395690798"/>
    <n v="9.57859158916939"/>
    <n v="1.40767849505342"/>
    <n v="0.70693528444611997"/>
    <n v="0.10389184965715"/>
    <n v="284.53874523440902"/>
    <n v="1200"/>
    <s v="Residential, Medium Density-Two-five dwellingunits per acre"/>
    <n v="1200"/>
    <s v="Town of Indialantic              Brevard County"/>
    <s v="Town of Indialantic"/>
    <m/>
    <m/>
    <m/>
    <n v="0"/>
    <n v="1"/>
    <n v="0.70693528444611997"/>
    <n v="0.10389184965715"/>
    <n v="520.862957769074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1.969030568858"/>
    <n v="298.67288624319099"/>
    <n v="0.42243548889999999"/>
  </r>
  <r>
    <n v="550000"/>
    <n v="870000"/>
    <n v="870000"/>
    <x v="1"/>
    <x v="1"/>
    <s v="IR8-11"/>
    <s v="62-304.520 (6), F.A.C."/>
    <n v="0.36"/>
    <n v="0.48"/>
    <s v="Town of Indialantic"/>
    <n v="4.7537195022839998E-2"/>
    <n v="3853.4581378681"/>
    <n v="9.5741736729868396"/>
    <n v="1.40703855980467"/>
    <n v="0.45512936107536001"/>
    <n v="6.6886666422089999E-2"/>
    <n v="183.18259101220499"/>
    <n v="1210"/>
    <s v="Fixed Single Family Units"/>
    <n v="1210"/>
    <s v="Town of Indialantic              Brevard County"/>
    <s v="Town of Indialantic"/>
    <m/>
    <m/>
    <m/>
    <n v="0"/>
    <n v="1"/>
    <n v="0.45512936107536001"/>
    <n v="6.6886666422089999E-2"/>
    <n v="183.182591012204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1.785733656307897"/>
    <n v="192.37620298108101"/>
    <n v="0.1485665783"/>
  </r>
  <r>
    <n v="550000"/>
    <n v="870000"/>
    <n v="870000"/>
    <x v="1"/>
    <x v="1"/>
    <s v="IR8-11"/>
    <s v="62-304.520 (6), F.A.C."/>
    <n v="0.36"/>
    <n v="0.48"/>
    <s v="Town of Indialantic"/>
    <n v="0.40013103612423001"/>
    <n v="3853.4581378681"/>
    <n v="9.5741736729868396"/>
    <n v="1.40703855980467"/>
    <n v="3.8309240318055702"/>
    <n v="0.56299979680139001"/>
    <n v="1541.88819736651"/>
    <n v="1210"/>
    <s v="Fixed Single Family Units"/>
    <n v="1210"/>
    <s v="Town of Indialantic              Brevard County"/>
    <s v="Town of Indialantic"/>
    <m/>
    <m/>
    <m/>
    <n v="0"/>
    <n v="1"/>
    <n v="3.8309240318055702"/>
    <n v="0.56299979680139001"/>
    <n v="1541.8881973665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69.09295781458599"/>
    <n v="1619.2728533409099"/>
    <n v="1.2505175972"/>
  </r>
  <r>
    <n v="550000"/>
    <n v="870000"/>
    <n v="870000"/>
    <x v="1"/>
    <x v="1"/>
    <s v="IR8-11"/>
    <s v="62-304.520 (6), F.A.C."/>
    <n v="0.36"/>
    <n v="0.48"/>
    <s v="Town of Indialantic"/>
    <n v="8.9925898947060004E-2"/>
    <n v="3853.4581378681"/>
    <n v="9.5741736729868396"/>
    <n v="1.40703855980467"/>
    <n v="0.86096617421868005"/>
    <n v="0.12652920734362"/>
    <n v="346.525687102679"/>
    <n v="1210"/>
    <s v="Fixed Single Family Units"/>
    <n v="1210"/>
    <s v="Town of Indialantic              Brevard County"/>
    <s v="Town of Indialantic"/>
    <m/>
    <m/>
    <m/>
    <n v="0"/>
    <n v="1"/>
    <n v="0.86096617421868005"/>
    <n v="0.12652920734362"/>
    <n v="346.525687102680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1.577929256346"/>
    <n v="363.917201694033"/>
    <n v="0.28104273079999997"/>
  </r>
  <r>
    <n v="550000"/>
    <n v="870000"/>
    <n v="870000"/>
    <x v="1"/>
    <x v="1"/>
    <s v="IR8-11"/>
    <s v="62-304.520 (6), F.A.C."/>
    <n v="0.36"/>
    <n v="0.48"/>
    <s v="Town of Indialantic"/>
    <n v="8.0169323619789998E-2"/>
    <n v="3853.4581378681"/>
    <n v="9.5741736729868396"/>
    <n v="1.40703855980467"/>
    <n v="0.76755502758181005"/>
    <n v="0.11280132964651"/>
    <n v="308.929132510084"/>
    <n v="1210"/>
    <s v="Fixed Single Family Units"/>
    <n v="1210"/>
    <s v="Town of Indialantic              Brevard County"/>
    <s v="Town of Indialantic"/>
    <m/>
    <m/>
    <m/>
    <n v="0"/>
    <n v="1"/>
    <n v="0.76755502758181005"/>
    <n v="0.11280132964651"/>
    <n v="308.9291325100850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4.418939631621697"/>
    <n v="324.43374217023597"/>
    <n v="0.25055079679999998"/>
  </r>
  <r>
    <n v="550000"/>
    <n v="870000"/>
    <n v="870000"/>
    <x v="1"/>
    <x v="1"/>
    <s v="IR8-11"/>
    <s v="62-304.520 (6), F.A.C."/>
    <n v="0.36"/>
    <n v="0.48"/>
    <s v="Town of Indialantic"/>
    <n v="0.15494220415415999"/>
    <n v="3913.7419111752802"/>
    <n v="11.8769152263847"/>
    <n v="1.57597663728935"/>
    <n v="1.8402354237282399"/>
    <n v="0.24418529387707999"/>
    <n v="606.40379820804105"/>
    <n v="1400"/>
    <s v="Commercial and Services"/>
    <n v="1400"/>
    <s v="Town of Indialantic              Brevard County"/>
    <s v="Town of Indialantic"/>
    <m/>
    <m/>
    <m/>
    <n v="0"/>
    <n v="1"/>
    <n v="1.8402354237282399"/>
    <n v="0.24418529387707999"/>
    <n v="606.4037982080410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31.18661310700199"/>
    <n v="627.02885398210196"/>
    <n v="0.49181167739999998"/>
  </r>
  <r>
    <n v="550000"/>
    <n v="870000"/>
    <n v="870000"/>
    <x v="1"/>
    <x v="1"/>
    <s v="IR8-11"/>
    <s v="62-304.520 (6), F.A.C."/>
    <n v="0.36"/>
    <n v="0.48"/>
    <s v="Town of Indialantic"/>
    <n v="3.2910377424859999E-2"/>
    <n v="3913.7419111752802"/>
    <n v="11.8769152263847"/>
    <n v="1.57597663728935"/>
    <n v="0.39087376274347002"/>
    <n v="5.1865985945960001E-2"/>
    <n v="128.80272344029899"/>
    <n v="1200"/>
    <s v="Residential, Medium Density-Two-five dwellingunits per acre"/>
    <n v="1200"/>
    <s v="Town of Indialantic              Brevard County"/>
    <s v="Town of Indialantic"/>
    <m/>
    <m/>
    <m/>
    <n v="0"/>
    <n v="1"/>
    <n v="0.39087376274347002"/>
    <n v="5.1865985945960001E-2"/>
    <n v="128.802723440298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1.461984996243"/>
    <n v="133.183572245432"/>
    <n v="0.10446287379999999"/>
  </r>
  <r>
    <n v="550000"/>
    <n v="870000"/>
    <n v="870000"/>
    <x v="1"/>
    <x v="1"/>
    <s v="IR8-11"/>
    <s v="62-304.520 (6), F.A.C."/>
    <n v="0.36"/>
    <n v="0.48"/>
    <s v="Town of Indialantic"/>
    <n v="0.11300044477986999"/>
    <n v="3913.7419111752802"/>
    <n v="11.8769152263847"/>
    <n v="1.57597663728935"/>
    <n v="1.3420967031943201"/>
    <n v="0.17808606097638"/>
    <n v="442.25457671643699"/>
    <n v="1410"/>
    <s v="Retail Sales and Services"/>
    <n v="1410"/>
    <s v="Town of Indialantic              Brevard County"/>
    <s v="Town of Indialantic"/>
    <m/>
    <m/>
    <m/>
    <n v="0"/>
    <n v="1"/>
    <n v="1.3420967031943201"/>
    <n v="0.17808606097638"/>
    <n v="442.254576716436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9.29426567967801"/>
    <n v="457.29657569148401"/>
    <n v="0.35868173289999999"/>
  </r>
  <r>
    <n v="550000"/>
    <n v="870000"/>
    <n v="870000"/>
    <x v="1"/>
    <x v="1"/>
    <s v="IR8-11"/>
    <s v="62-304.520 (6), F.A.C."/>
    <n v="0.36"/>
    <n v="0.48"/>
    <s v="Town of Indialantic"/>
    <n v="7.5033157945699994E-2"/>
    <n v="3913.7419111752802"/>
    <n v="11.8769152263847"/>
    <n v="1.57597663728935"/>
    <n v="0.89116245608905997"/>
    <n v="0.11825050394447"/>
    <n v="293.66041497993598"/>
    <n v="1430"/>
    <s v="Professional Services"/>
    <n v="1430"/>
    <s v="Town of Indialantic              Brevard County"/>
    <s v="Town of Indialantic"/>
    <m/>
    <m/>
    <m/>
    <n v="0"/>
    <n v="1"/>
    <n v="0.89116245608905997"/>
    <n v="0.11825050394447"/>
    <n v="293.66041497993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0.729846163462696"/>
    <n v="303.64841712552601"/>
    <n v="0.2381674087"/>
  </r>
  <r>
    <n v="550000"/>
    <n v="870000"/>
    <n v="870000"/>
    <x v="1"/>
    <x v="1"/>
    <s v="IR8-11"/>
    <s v="62-304.520 (6), F.A.C."/>
    <n v="0.36"/>
    <n v="0.48"/>
    <s v="Town of Indialantic"/>
    <n v="0.20591459326771"/>
    <n v="3913.7419111752802"/>
    <n v="11.8769152263847"/>
    <n v="1.57597663728935"/>
    <n v="2.4456301681161898"/>
    <n v="0.32451658826685997"/>
    <n v="805.89657379448397"/>
    <n v="1430"/>
    <s v="Professional Services"/>
    <n v="1430"/>
    <s v="Town of Indialantic              Brevard County"/>
    <s v="Town of Indialantic"/>
    <m/>
    <m/>
    <m/>
    <n v="0"/>
    <n v="1"/>
    <n v="2.4456301681161898"/>
    <n v="0.32451658826685997"/>
    <n v="805.8965737944839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7.51362011160001"/>
    <n v="833.30679423134995"/>
    <n v="0.65360630480000004"/>
  </r>
  <r>
    <n v="550000"/>
    <n v="870000"/>
    <n v="870000"/>
    <x v="1"/>
    <x v="1"/>
    <s v="IR8-11"/>
    <s v="62-304.520 (6), F.A.C."/>
    <n v="0.36"/>
    <n v="0.48"/>
    <s v="Town of Indialantic"/>
    <n v="3.579625963211E-2"/>
    <n v="3913.7419111752802"/>
    <n v="11.8769152263847"/>
    <n v="1.57597663728935"/>
    <n v="0.42514914107226998"/>
    <n v="5.6414068882550003E-2"/>
    <n v="140.097321585516"/>
    <n v="1410"/>
    <s v="Retail Sales and Services"/>
    <n v="1410"/>
    <s v="Town of Indialantic              Brevard County"/>
    <s v="Town of Indialantic"/>
    <m/>
    <m/>
    <m/>
    <n v="0"/>
    <n v="1"/>
    <n v="0.42514914107226998"/>
    <n v="5.6414068882550003E-2"/>
    <n v="140.09732158551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54.448090234753799"/>
    <n v="144.862323190117"/>
    <n v="0.11362313189999999"/>
  </r>
  <r>
    <n v="550000"/>
    <n v="870000"/>
    <n v="870000"/>
    <x v="1"/>
    <x v="1"/>
    <s v="IR8-11"/>
    <s v="62-304.520 (6), F.A.C."/>
    <n v="0.36"/>
    <n v="0.48"/>
    <s v="Town of Indialantic"/>
    <n v="1.6641657852999999E-4"/>
    <n v="3913.7419111752802"/>
    <n v="11.8769152263847"/>
    <n v="1.57597663728935"/>
    <n v="1.97651559554E-3"/>
    <n v="2.6226863982999998E-4"/>
    <n v="0.65131153813465004"/>
    <n v="1210"/>
    <s v="Fixed Single Family Units"/>
    <n v="1210"/>
    <s v="Town of Indialantic              Brevard County"/>
    <s v="Town of Indialantic"/>
    <m/>
    <m/>
    <m/>
    <n v="0"/>
    <n v="1"/>
    <n v="1.97651559554E-3"/>
    <n v="2.6226863982999998E-4"/>
    <n v="0.651311538136529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4.7060555343887698"/>
    <n v="0.67346399964823001"/>
    <n v="5.2823319999999998E-4"/>
  </r>
  <r>
    <n v="550000"/>
    <n v="870000"/>
    <n v="870000"/>
    <x v="1"/>
    <x v="1"/>
    <s v="IR8-11"/>
    <s v="62-304.520 (6), F.A.C."/>
    <n v="0.36"/>
    <n v="0.48"/>
    <s v="Town of Indialantic"/>
    <n v="0.24740428753964999"/>
    <n v="3849.08674214959"/>
    <n v="9.5641461430011798"/>
    <n v="1.40559330818843"/>
    <n v="2.3662107624343598"/>
    <n v="0.34774981098287"/>
    <n v="952.28056311985904"/>
    <n v="1200"/>
    <s v="Residential, Medium Density-Two-five dwellingunits per acre"/>
    <n v="1200"/>
    <s v="Town of Indialantic              Brevard County"/>
    <s v="Town of Indialantic"/>
    <m/>
    <m/>
    <m/>
    <n v="0"/>
    <n v="1"/>
    <n v="2.3662107624343598"/>
    <n v="0.34774981098287"/>
    <n v="952.28056311985904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46.327432876063"/>
    <n v="1001.20962995915"/>
    <n v="0.77232811280000002"/>
  </r>
  <r>
    <n v="550000"/>
    <n v="870000"/>
    <n v="870000"/>
    <x v="1"/>
    <x v="1"/>
    <s v="IR8-11"/>
    <s v="62-304.520 (6), F.A.C."/>
    <n v="0.36"/>
    <n v="0.48"/>
    <s v="Town of Indialantic"/>
    <n v="1.027351604159E-2"/>
    <n v="3849.08674214959"/>
    <n v="9.5641461430011798"/>
    <n v="1.40559330818843"/>
    <n v="9.8257408824290002E-2"/>
    <n v="1.4440385399629999E-2"/>
    <n v="39.5436543909683"/>
    <n v="1210"/>
    <s v="Fixed Single Family Units"/>
    <n v="1210"/>
    <s v="Town of Indialantic              Brevard County"/>
    <s v="Town of Indialantic"/>
    <m/>
    <m/>
    <m/>
    <n v="0"/>
    <n v="1"/>
    <n v="9.8257408824290002E-2"/>
    <n v="1.4440385399629999E-2"/>
    <n v="39.5436543909694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6.4290208104469"/>
    <n v="41.575444373563499"/>
    <n v="3.2071090300000001E-2"/>
  </r>
  <r>
    <n v="550000"/>
    <n v="870000"/>
    <n v="870000"/>
    <x v="1"/>
    <x v="1"/>
    <s v="IR8-11"/>
    <s v="62-304.520 (6), F.A.C."/>
    <n v="0.36"/>
    <n v="0.48"/>
    <s v="Town of Indialantic"/>
    <n v="7.0775436696050006E-2"/>
    <n v="3849.08674214959"/>
    <n v="9.5641461430011798"/>
    <n v="1.40559330818843"/>
    <n v="0.67690661989582002"/>
    <n v="9.9481480204090006E-2"/>
    <n v="272.42079505664401"/>
    <n v="1210"/>
    <s v="Fixed Single Family Units"/>
    <n v="1210"/>
    <s v="Town of Indialantic              Brevard County"/>
    <s v="Town of Indialantic"/>
    <m/>
    <m/>
    <m/>
    <n v="0"/>
    <n v="1"/>
    <n v="0.67690661989582002"/>
    <n v="9.9481480204090006E-2"/>
    <n v="272.420795056644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2.054673125453604"/>
    <n v="286.41803054160602"/>
    <n v="0.22094143960000001"/>
  </r>
  <r>
    <n v="550000"/>
    <n v="870000"/>
    <n v="870000"/>
    <x v="1"/>
    <x v="1"/>
    <s v="IR8-11"/>
    <s v="62-304.520 (6), F.A.C."/>
    <n v="0.36"/>
    <n v="0.48"/>
    <s v="Town of Indialantic"/>
    <n v="0.12061886814944001"/>
    <n v="3849.08674214959"/>
    <n v="9.5641461430011798"/>
    <n v="1.40559330818843"/>
    <n v="1.1536164825847099"/>
    <n v="0.16954107391212"/>
    <n v="464.27248624713002"/>
    <n v="1210"/>
    <s v="Fixed Single Family Units"/>
    <n v="1210"/>
    <s v="Town of Indialantic              Brevard County"/>
    <s v="Town of Indialantic"/>
    <m/>
    <m/>
    <m/>
    <n v="0"/>
    <n v="1"/>
    <n v="1.1536164825847099"/>
    <n v="0.16954107391212"/>
    <n v="464.272486247130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5.283557608355693"/>
    <n v="488.12724123321198"/>
    <n v="0.37653891830000003"/>
  </r>
  <r>
    <n v="550000"/>
    <n v="870000"/>
    <n v="870000"/>
    <x v="1"/>
    <x v="1"/>
    <s v="IR8-11"/>
    <s v="62-304.520 (6), F.A.C."/>
    <n v="0.36"/>
    <n v="0.48"/>
    <s v="Town of Indialantic"/>
    <n v="3.7537583436360003E-2"/>
    <n v="3849.08674214959"/>
    <n v="9.5641461430011798"/>
    <n v="1.40559330818843"/>
    <n v="0.35901493384043998"/>
    <n v="5.2762576083710003E-2"/>
    <n v="144.48541473722699"/>
    <n v="1210"/>
    <s v="Fixed Single Family Units"/>
    <n v="1210"/>
    <s v="Town of Indialantic              Brevard County"/>
    <s v="Town of Indialantic"/>
    <m/>
    <m/>
    <m/>
    <n v="0"/>
    <n v="1"/>
    <n v="0.35901493384043998"/>
    <n v="5.2762576083710003E-2"/>
    <n v="144.485414737229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51.595878814363999"/>
    <n v="151.90921061080999"/>
    <n v="0.1171820071"/>
  </r>
  <r>
    <n v="550000"/>
    <n v="870000"/>
    <n v="870000"/>
    <x v="1"/>
    <x v="1"/>
    <s v="IR8-11"/>
    <s v="62-304.520 (6), F.A.C."/>
    <n v="0.36"/>
    <n v="0.48"/>
    <s v="Town of Indialantic"/>
    <n v="0.1161193500994"/>
    <n v="3849.08674214959"/>
    <n v="9.5641461430011798"/>
    <n v="1.40559330818843"/>
    <n v="1.11058243438101"/>
    <n v="0.16321658145091"/>
    <n v="446.95345097464298"/>
    <n v="1210"/>
    <s v="Fixed Single Family Units"/>
    <n v="1210"/>
    <s v="Town of Indialantic              Brevard County"/>
    <s v="Town of Indialantic"/>
    <m/>
    <m/>
    <m/>
    <n v="0"/>
    <n v="1"/>
    <n v="1.11058243438101"/>
    <n v="0.16321658145091"/>
    <n v="446.953450974642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0.493757790474902"/>
    <n v="469.91833771468703"/>
    <n v="0.36249266099999999"/>
  </r>
  <r>
    <n v="550000"/>
    <n v="870000"/>
    <n v="870000"/>
    <x v="1"/>
    <x v="1"/>
    <s v="IR8-11"/>
    <s v="62-304.520 (6), F.A.C."/>
    <n v="0.36"/>
    <n v="0.48"/>
    <s v="Town of Indialantic"/>
    <n v="1.503441165936E-2"/>
    <n v="3849.08674214959"/>
    <n v="9.5641461430011798"/>
    <n v="1.40559330818843"/>
    <n v="0.14379131028417999"/>
    <n v="2.113226842095E-2"/>
    <n v="57.868754594073401"/>
    <n v="1210"/>
    <s v="Fixed Single Family Units"/>
    <n v="1210"/>
    <s v="Town of Indialantic              Brevard County"/>
    <s v="Town of Indialantic"/>
    <m/>
    <m/>
    <m/>
    <n v="0"/>
    <n v="1"/>
    <n v="0.14379131028417999"/>
    <n v="2.113226842095E-2"/>
    <n v="57.868754594073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31.994578880680201"/>
    <n v="60.842105380699003"/>
    <n v="4.6933296499999999E-2"/>
  </r>
  <r>
    <n v="550000"/>
    <n v="870000"/>
    <n v="870000"/>
    <x v="1"/>
    <x v="1"/>
    <s v="IR8-11"/>
    <s v="62-304.520 (6), F.A.C."/>
    <n v="0.36"/>
    <n v="0.48"/>
    <s v="Town of Indialantic"/>
    <n v="0.20548348629888999"/>
    <n v="3857.7690414020399"/>
    <n v="9.5843984303164902"/>
    <n v="1.40852464309897"/>
    <n v="1.9694356035390499"/>
    <n v="0.28942855420187003"/>
    <n v="792.70783196322202"/>
    <n v="1200"/>
    <s v="Residential, Medium Density-Two-five dwellingunits per acre"/>
    <n v="1200"/>
    <s v="Town of Indialantic              Brevard County"/>
    <s v="Town of Indialantic"/>
    <m/>
    <m/>
    <m/>
    <n v="0"/>
    <n v="1"/>
    <n v="1.9694356035390499"/>
    <n v="0.28942855420187003"/>
    <n v="792.707831963222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39.032459183763"/>
    <n v="831.56216622580996"/>
    <n v="0.64290983940000002"/>
  </r>
  <r>
    <n v="550000"/>
    <n v="870000"/>
    <n v="870000"/>
    <x v="1"/>
    <x v="1"/>
    <s v="IR8-11"/>
    <s v="62-304.520 (6), F.A.C."/>
    <n v="0.36"/>
    <n v="0.48"/>
    <s v="Town of Indialantic"/>
    <n v="5.5052407170919998E-2"/>
    <n v="3857.7690414020399"/>
    <n v="9.5843984303164902"/>
    <n v="1.40852464309897"/>
    <n v="0.52764420487413"/>
    <n v="7.7542672162160001E-2"/>
    <n v="212.37947203864601"/>
    <n v="1210"/>
    <s v="Fixed Single Family Units"/>
    <n v="1210"/>
    <s v="Town of Indialantic              Brevard County"/>
    <s v="Town of Indialantic"/>
    <m/>
    <m/>
    <m/>
    <n v="0"/>
    <n v="1"/>
    <n v="0.52764420487413"/>
    <n v="7.7542672162160001E-2"/>
    <n v="212.379472038644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60.604610483009502"/>
    <n v="222.78918752822901"/>
    <n v="0.17224612489999999"/>
  </r>
  <r>
    <n v="550000"/>
    <n v="870000"/>
    <n v="870000"/>
    <x v="1"/>
    <x v="1"/>
    <s v="IR8-11"/>
    <s v="62-304.520 (6), F.A.C."/>
    <n v="0.36"/>
    <n v="0.48"/>
    <s v="Town of Indialantic"/>
    <n v="4.8458238681250002E-2"/>
    <n v="3857.7690414020399"/>
    <n v="9.5843984303164902"/>
    <n v="1.40852464309897"/>
    <n v="0.46444306675248997"/>
    <n v="6.8254623343710005E-2"/>
    <n v="186.94069298540501"/>
    <n v="1210"/>
    <s v="Fixed Single Family Units"/>
    <n v="1210"/>
    <s v="Town of Indialantic              Brevard County"/>
    <s v="Town of Indialantic"/>
    <m/>
    <m/>
    <m/>
    <n v="0"/>
    <n v="1"/>
    <n v="0.46444306675248997"/>
    <n v="6.8254623343710005E-2"/>
    <n v="186.940692985406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5.164307364812302"/>
    <n v="196.10353442541799"/>
    <n v="0.15161451170000001"/>
  </r>
  <r>
    <n v="550000"/>
    <n v="870000"/>
    <n v="870000"/>
    <x v="1"/>
    <x v="1"/>
    <s v="IR8-11"/>
    <s v="62-304.520 (6), F.A.C."/>
    <n v="0.36"/>
    <n v="0.48"/>
    <s v="Town of Indialantic"/>
    <n v="0.13380620832562001"/>
    <n v="3857.7690414020399"/>
    <n v="9.5843984303164902"/>
    <n v="1.40852464309897"/>
    <n v="1.2824520130427599"/>
    <n v="0.18846934182628"/>
    <n v="516.19344802600403"/>
    <n v="1210"/>
    <s v="Fixed Single Family Units"/>
    <n v="1210"/>
    <s v="Town of Indialantic              Brevard County"/>
    <s v="Town of Indialantic"/>
    <m/>
    <m/>
    <m/>
    <n v="0"/>
    <n v="1"/>
    <n v="1.2824520130427599"/>
    <n v="0.18846934182628"/>
    <n v="516.1934480260040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4.451753796197707"/>
    <n v="541.49451351956395"/>
    <n v="0.41864837630000001"/>
  </r>
  <r>
    <n v="550000"/>
    <n v="870000"/>
    <n v="870000"/>
    <x v="1"/>
    <x v="1"/>
    <s v="IR8-11"/>
    <s v="62-304.520 (6), F.A.C."/>
    <n v="0.36"/>
    <n v="0.48"/>
    <s v="Town of Indialantic"/>
    <n v="4.8252085520000002E-4"/>
    <n v="3857.7690414020399"/>
    <n v="9.5843984303164902"/>
    <n v="1.40852464309897"/>
    <n v="4.62467212722E-3"/>
    <n v="6.7964251535999995E-4"/>
    <n v="1.8614540170406799"/>
    <n v="1210"/>
    <s v="Fixed Single Family Units"/>
    <n v="1210"/>
    <s v="Town of Indialantic              Brevard County"/>
    <s v="Town of Indialantic"/>
    <m/>
    <m/>
    <m/>
    <n v="0"/>
    <n v="1"/>
    <n v="4.62467212722E-3"/>
    <n v="6.7964251535999995E-4"/>
    <n v="1.86145401703883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.9151783608213098"/>
    <n v="1.9526926218263501"/>
    <n v="1.5096951E-3"/>
  </r>
  <r>
    <n v="550000"/>
    <n v="870000"/>
    <n v="870000"/>
    <x v="1"/>
    <x v="1"/>
    <s v="IR8-11"/>
    <s v="62-304.520 (6), F.A.C."/>
    <n v="0.36"/>
    <n v="0.48"/>
    <s v="Town of Indialantic"/>
    <n v="4.8237645687000002E-4"/>
    <n v="3857.7690414020399"/>
    <n v="9.5843984303164902"/>
    <n v="1.40852464309897"/>
    <n v="4.6232881560800002E-3"/>
    <n v="6.7943912675000003E-4"/>
    <n v="1.86089696162972"/>
    <n v="1210"/>
    <s v="Fixed Single Family Units"/>
    <n v="1210"/>
    <s v="Town of Indialantic              Brevard County"/>
    <s v="Town of Indialantic"/>
    <m/>
    <m/>
    <m/>
    <n v="0"/>
    <n v="1"/>
    <n v="4.6232881560800002E-3"/>
    <n v="6.7943912675000003E-4"/>
    <n v="1.8608969616293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.6033591246370804"/>
    <n v="1.9521082625147099"/>
    <n v="1.5092433000000001E-3"/>
  </r>
  <r>
    <n v="550000"/>
    <n v="870000"/>
    <n v="870000"/>
    <x v="1"/>
    <x v="1"/>
    <s v="IR8-11"/>
    <s v="62-304.520 (6), F.A.C."/>
    <n v="0.36"/>
    <n v="0.48"/>
    <s v="Town of Indialantic"/>
    <n v="0.17399821585611999"/>
    <n v="3857.7690414020399"/>
    <n v="9.5843984303164902"/>
    <n v="1.40852464309897"/>
    <n v="1.6676682269293199"/>
    <n v="0.2450807748886"/>
    <n v="671.24493038895298"/>
    <n v="1210"/>
    <s v="Fixed Single Family Units"/>
    <n v="1210"/>
    <s v="Town of Indialantic              Brevard County"/>
    <s v="Town of Indialantic"/>
    <m/>
    <m/>
    <m/>
    <n v="0"/>
    <n v="1"/>
    <n v="1.6676682269293199"/>
    <n v="0.2450807748886"/>
    <n v="671.244930388952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8.22871068552099"/>
    <n v="704.14579732350398"/>
    <n v="0.5443997813"/>
  </r>
  <r>
    <n v="550000"/>
    <n v="870000"/>
    <n v="870000"/>
    <x v="1"/>
    <x v="1"/>
    <s v="IR8-11"/>
    <s v="62-304.520 (6), F.A.C."/>
    <n v="0.36"/>
    <n v="0.48"/>
    <s v="Town of Indialantic"/>
    <n v="0.24260720536506999"/>
    <n v="3855.6860410942099"/>
    <n v="9.5795152676305708"/>
    <n v="1.40781696483257"/>
    <n v="2.3240594278319602"/>
    <n v="0.34154653950357"/>
    <n v="935.41721519501095"/>
    <n v="1200"/>
    <s v="Residential, Medium Density-Two-five dwellingunits per acre"/>
    <n v="1200"/>
    <s v="Town of Indialantic              Brevard County"/>
    <s v="Town of Indialantic"/>
    <m/>
    <m/>
    <m/>
    <n v="0"/>
    <n v="1"/>
    <n v="2.3240594278319602"/>
    <n v="0.34154653950357"/>
    <n v="935.4172151950109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40.64378925669899"/>
    <n v="981.79652715218697"/>
    <n v="0.75865143160000004"/>
  </r>
  <r>
    <n v="550000"/>
    <n v="870000"/>
    <n v="870000"/>
    <x v="1"/>
    <x v="1"/>
    <s v="IR8-11"/>
    <s v="62-304.520 (6), F.A.C."/>
    <n v="0.36"/>
    <n v="0.48"/>
    <s v="Town of Indialantic"/>
    <n v="2.5620596029050001E-2"/>
    <n v="3855.6860410942099"/>
    <n v="9.5795152676305708"/>
    <n v="1.40781696483257"/>
    <n v="0.24543289082610001"/>
    <n v="3.606910973882E-2"/>
    <n v="98.784974473733399"/>
    <n v="1210"/>
    <s v="Fixed Single Family Units"/>
    <n v="1210"/>
    <s v="Town of Indialantic              Brevard County"/>
    <s v="Town of Indialantic"/>
    <m/>
    <m/>
    <m/>
    <n v="0"/>
    <n v="1"/>
    <n v="0.24543289082610001"/>
    <n v="3.606910973882E-2"/>
    <n v="98.7849744737333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41.362651783809604"/>
    <n v="103.682873585889"/>
    <n v="8.0117578600000003E-2"/>
  </r>
  <r>
    <n v="550000"/>
    <n v="870000"/>
    <n v="870000"/>
    <x v="1"/>
    <x v="1"/>
    <s v="IR8-11"/>
    <s v="62-304.520 (6), F.A.C."/>
    <n v="0.36"/>
    <n v="0.48"/>
    <s v="Town of Indialantic"/>
    <n v="2.5157094933699999E-3"/>
    <n v="3855.6860410942099"/>
    <n v="9.5795152676305708"/>
    <n v="1.40781696483257"/>
    <n v="2.409927750074E-2"/>
    <n v="3.54165850336E-3"/>
    <n v="9.6997859770696007"/>
    <n v="1210"/>
    <s v="Fixed Single Family Units"/>
    <n v="1210"/>
    <s v="Town of Indialantic              Brevard County"/>
    <s v="Town of Indialantic"/>
    <m/>
    <m/>
    <m/>
    <n v="0"/>
    <n v="1"/>
    <n v="2.409927750074E-2"/>
    <n v="3.54165850336E-3"/>
    <n v="9.69978597707055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8.191408287655001"/>
    <n v="10.1807151201744"/>
    <n v="7.8668174999999996E-3"/>
  </r>
  <r>
    <n v="550000"/>
    <n v="870000"/>
    <n v="870000"/>
    <x v="1"/>
    <x v="1"/>
    <s v="IR8-11"/>
    <s v="62-304.520 (6), F.A.C."/>
    <n v="0.36"/>
    <n v="0.48"/>
    <s v="Town of Indialantic"/>
    <n v="0.19923220982383"/>
    <n v="3855.6860410942099"/>
    <n v="9.5795152676305708"/>
    <n v="1.40781696483257"/>
    <n v="1.9085479958111899"/>
    <n v="0.28048248493106998"/>
    <n v="768.17685035410898"/>
    <n v="1210"/>
    <s v="Fixed Single Family Units"/>
    <n v="1210"/>
    <s v="Town of Indialantic              Brevard County"/>
    <s v="Town of Indialantic"/>
    <m/>
    <m/>
    <m/>
    <n v="0"/>
    <n v="1"/>
    <n v="1.9085479958111899"/>
    <n v="0.28048248493106998"/>
    <n v="768.176850354108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0.84309779247999"/>
    <n v="806.26414787452802"/>
    <n v="0.62301447720000003"/>
  </r>
  <r>
    <n v="550000"/>
    <n v="870000"/>
    <n v="870000"/>
    <x v="1"/>
    <x v="1"/>
    <s v="IR8-11"/>
    <s v="62-304.520 (6), F.A.C."/>
    <n v="0.36"/>
    <n v="0.48"/>
    <s v="Town of Indialantic"/>
    <n v="1.6488248522889999E-2"/>
    <n v="3855.6860410942099"/>
    <n v="9.5795152676305708"/>
    <n v="1.40781696483257"/>
    <n v="0.15794942846158"/>
    <n v="2.321243599091E-2"/>
    <n v="63.573509671830003"/>
    <n v="1210"/>
    <s v="Fixed Single Family Units"/>
    <n v="1210"/>
    <s v="Town of Indialantic              Brevard County"/>
    <s v="Town of Indialantic"/>
    <m/>
    <m/>
    <m/>
    <n v="0"/>
    <n v="1"/>
    <n v="0.15794942846158"/>
    <n v="2.321243599091E-2"/>
    <n v="63.57350967183000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49.763410230165"/>
    <n v="66.725574429016902"/>
    <n v="5.1560024099999997E-2"/>
  </r>
  <r>
    <n v="550000"/>
    <n v="870000"/>
    <n v="870000"/>
    <x v="1"/>
    <x v="1"/>
    <s v="IR8-11"/>
    <s v="62-304.520 (6), F.A.C."/>
    <n v="0.36"/>
    <n v="0.48"/>
    <s v="Town of Indialantic"/>
    <n v="0.10358002451911"/>
    <n v="3855.6860410942099"/>
    <n v="9.5795152676305708"/>
    <n v="1.40781696483257"/>
    <n v="0.99224642630237003"/>
    <n v="0.14582171573576999"/>
    <n v="399.37205467453202"/>
    <n v="1210"/>
    <s v="Fixed Single Family Units"/>
    <n v="1210"/>
    <s v="Town of Indialantic              Brevard County"/>
    <s v="Town of Indialantic"/>
    <m/>
    <m/>
    <m/>
    <n v="0"/>
    <n v="1"/>
    <n v="0.99224642630237003"/>
    <n v="0.14582171573576999"/>
    <n v="399.372054674532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83.132054112918695"/>
    <n v="419.17348745751298"/>
    <n v="0.32390272069999998"/>
  </r>
  <r>
    <n v="550000"/>
    <n v="870000"/>
    <n v="870000"/>
    <x v="1"/>
    <x v="1"/>
    <s v="IR8-11"/>
    <s v="62-304.520 (6), F.A.C."/>
    <n v="0.36"/>
    <n v="0.48"/>
    <s v="Town of Indialantic"/>
    <n v="2.7719460075650001E-2"/>
    <n v="3855.6860410942099"/>
    <n v="9.5795152676305708"/>
    <n v="1.40781696483257"/>
    <n v="0.26553899100519002"/>
    <n v="3.9023926150500002E-2"/>
    <n v="106.87753528036301"/>
    <n v="1210"/>
    <s v="Fixed Single Family Units"/>
    <n v="1210"/>
    <s v="Town of Indialantic              Brevard County"/>
    <s v="Town of Indialantic"/>
    <m/>
    <m/>
    <m/>
    <n v="0"/>
    <n v="1"/>
    <n v="0.26553899100519002"/>
    <n v="3.9023926150500002E-2"/>
    <n v="106.87753528036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60.327222315671399"/>
    <n v="112.17667503261499"/>
    <n v="8.6680888299999995E-2"/>
  </r>
  <r>
    <n v="550000"/>
    <n v="870000"/>
    <n v="870000"/>
    <x v="1"/>
    <x v="1"/>
    <s v="IR8-11"/>
    <s v="62-304.520 (6), F.A.C."/>
    <n v="0.36"/>
    <n v="0.48"/>
    <s v="Town of Indialantic"/>
    <n v="0.17098310510796999"/>
    <n v="3846.05265972917"/>
    <n v="9.5568347559995797"/>
    <n v="1.4045265509937399"/>
    <n v="1.63405728158457"/>
    <n v="0.24015031089548999"/>
    <n v="657.610026169261"/>
    <n v="1200"/>
    <s v="Residential, Medium Density-Two-five dwellingunits per acre"/>
    <n v="1200"/>
    <s v="Town of Indialantic              Brevard County"/>
    <s v="Town of Indialantic"/>
    <m/>
    <m/>
    <m/>
    <n v="0"/>
    <n v="1"/>
    <n v="1.63405728158457"/>
    <n v="0.24015031089548999"/>
    <n v="663.1755426440530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9.224866078202"/>
    <n v="691.94407702808405"/>
    <n v="0.53785526569999997"/>
  </r>
  <r>
    <n v="550000"/>
    <n v="870000"/>
    <n v="870000"/>
    <x v="1"/>
    <x v="1"/>
    <s v="IR8-11"/>
    <s v="62-304.520 (6), F.A.C."/>
    <n v="0.36"/>
    <n v="0.48"/>
    <s v="Town of Indialantic"/>
    <n v="3.6903898757839997E-2"/>
    <n v="3846.05265972917"/>
    <n v="9.5568347559995797"/>
    <n v="1.4045265509937399"/>
    <n v="0.35268446228082001"/>
    <n v="5.1832505640570001E-2"/>
    <n v="141.93433797197"/>
    <n v="1210"/>
    <s v="Fixed Single Family Units"/>
    <n v="1210"/>
    <s v="Town of Indialantic              Brevard County"/>
    <s v="Town of Indialantic"/>
    <m/>
    <m/>
    <m/>
    <n v="0"/>
    <n v="1"/>
    <n v="0.35268446228082001"/>
    <n v="5.1832505640570001E-2"/>
    <n v="141.9343379719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54.098422751779701"/>
    <n v="149.344779699768"/>
    <n v="0.1151130073"/>
  </r>
  <r>
    <n v="550000"/>
    <n v="870000"/>
    <n v="870000"/>
    <x v="1"/>
    <x v="1"/>
    <s v="IR8-11"/>
    <s v="62-304.520 (6), F.A.C."/>
    <n v="0.36"/>
    <n v="0.48"/>
    <s v="Town of Indialantic"/>
    <n v="2.881091982602E-2"/>
    <n v="3846.05265972917"/>
    <n v="9.5568347559995797"/>
    <n v="1.4045265509937399"/>
    <n v="0.27534119994562001"/>
    <n v="4.0465701854190003E-2"/>
    <n v="110.808314826108"/>
    <n v="1200"/>
    <s v="Residential, Medium Density-Two-five dwellingunits per acre"/>
    <n v="1200"/>
    <s v="Town of Indialantic              Brevard County"/>
    <s v="Town of Indialantic"/>
    <m/>
    <m/>
    <m/>
    <n v="0"/>
    <n v="1"/>
    <n v="0.27534119994562001"/>
    <n v="4.0465701854190003E-2"/>
    <n v="110.80831482610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55.391330916408997"/>
    <n v="116.59365593318"/>
    <n v="8.9868868500000004E-2"/>
  </r>
  <r>
    <n v="550000"/>
    <n v="870000"/>
    <n v="870000"/>
    <x v="1"/>
    <x v="1"/>
    <s v="IR8-11"/>
    <s v="62-304.520 (6), F.A.C."/>
    <n v="0.36"/>
    <n v="0.48"/>
    <s v="Town of Indialantic"/>
    <n v="0.33812445598805002"/>
    <n v="3846.05265972917"/>
    <n v="9.5568347559995797"/>
    <n v="1.4045265509937399"/>
    <n v="3.23139955284012"/>
    <n v="0.47490477597553998"/>
    <n v="1300.44446327235"/>
    <n v="1210"/>
    <s v="Fixed Single Family Units"/>
    <n v="1210"/>
    <s v="Town of Indialantic              Brevard County"/>
    <s v="Town of Indialantic"/>
    <m/>
    <m/>
    <m/>
    <n v="0"/>
    <n v="1"/>
    <n v="3.23139955284012"/>
    <n v="0.47490477597553998"/>
    <n v="1308.54112535553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48.73554570431901"/>
    <n v="1368.3411262857801"/>
    <n v="1.0612661194999999"/>
  </r>
  <r>
    <n v="550000"/>
    <n v="870000"/>
    <n v="870000"/>
    <x v="1"/>
    <x v="1"/>
    <s v="IR8-11"/>
    <s v="62-304.520 (6), F.A.C."/>
    <n v="0.36"/>
    <n v="0.48"/>
    <s v="Town of Indialantic"/>
    <n v="8.0155245213400002E-3"/>
    <n v="3846.05265972917"/>
    <n v="9.5568347559995797"/>
    <n v="1.4045265509937399"/>
    <n v="7.6603043333170001E-2"/>
    <n v="1.125801701037E-2"/>
    <n v="30.828129404451001"/>
    <n v="1210"/>
    <s v="Fixed Single Family Units"/>
    <n v="1210"/>
    <s v="Town of Indialantic              Brevard County"/>
    <s v="Town of Indialantic"/>
    <m/>
    <m/>
    <m/>
    <n v="0"/>
    <n v="1"/>
    <n v="7.6603043333170001E-2"/>
    <n v="1.125801701037E-2"/>
    <n v="30.8281294044506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32.475890900644899"/>
    <n v="32.437676888117402"/>
    <n v="2.5002538000000001E-2"/>
  </r>
  <r>
    <n v="550000"/>
    <n v="870000"/>
    <n v="870000"/>
    <x v="1"/>
    <x v="1"/>
    <s v="IR8-11"/>
    <s v="62-304.520 (6), F.A.C."/>
    <n v="0.36"/>
    <n v="0.48"/>
    <s v="Town of Indialantic"/>
    <n v="0.34980601143133999"/>
    <n v="3853.6754354047298"/>
    <n v="9.5747508236255694"/>
    <n v="1.4071246491204801"/>
    <n v="3.3493053960614798"/>
    <n v="0.49222066109557"/>
    <n v="1348.03883340989"/>
    <n v="1200"/>
    <s v="Residential, Medium Density-Two-five dwellingunits per acre"/>
    <n v="1200"/>
    <s v="Town of Indialantic              Brevard County"/>
    <s v="Town of Indialantic"/>
    <m/>
    <m/>
    <m/>
    <n v="0"/>
    <n v="1"/>
    <n v="3.3493053960614798"/>
    <n v="0.49222066109557"/>
    <n v="1348.0388334098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04.17064413835499"/>
    <n v="1415.6147039550799"/>
    <n v="1.0932999459999999"/>
  </r>
  <r>
    <n v="550000"/>
    <n v="870000"/>
    <n v="870000"/>
    <x v="1"/>
    <x v="1"/>
    <s v="IR8-11"/>
    <s v="62-304.520 (6), F.A.C."/>
    <n v="0.36"/>
    <n v="0.48"/>
    <s v="Town of Indialantic"/>
    <n v="0.21065228702941"/>
    <n v="3853.6754354047298"/>
    <n v="9.5747508236255694"/>
    <n v="1.4071246491204801"/>
    <n v="2.0169431587334801"/>
    <n v="0.29641402547269002"/>
    <n v="811.78554393707702"/>
    <n v="1210"/>
    <s v="Fixed Single Family Units"/>
    <n v="1210"/>
    <s v="Town of Indialantic              Brevard County"/>
    <s v="Town of Indialantic"/>
    <m/>
    <m/>
    <m/>
    <n v="0"/>
    <n v="1"/>
    <n v="2.0169431587334801"/>
    <n v="0.29641402547269002"/>
    <n v="811.785543937077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20.482224700033"/>
    <n v="852.47956065822905"/>
    <n v="0.65838243630000004"/>
  </r>
  <r>
    <n v="550000"/>
    <n v="870000"/>
    <n v="870000"/>
    <x v="1"/>
    <x v="1"/>
    <s v="IR8-11"/>
    <s v="62-304.520 (6), F.A.C."/>
    <n v="0.36"/>
    <n v="0.48"/>
    <s v="Town of Indialantic"/>
    <n v="4.6441081742680003E-2"/>
    <n v="3853.6754354047298"/>
    <n v="9.5747508236255694"/>
    <n v="1.4071246491204801"/>
    <n v="0.44466178566586001"/>
    <n v="6.5348390851950003E-2"/>
    <n v="178.96885590542001"/>
    <n v="1210"/>
    <s v="Fixed Single Family Units"/>
    <n v="1210"/>
    <s v="Town of Indialantic              Brevard County"/>
    <s v="Town of Indialantic"/>
    <m/>
    <m/>
    <m/>
    <n v="0"/>
    <n v="1"/>
    <n v="0.44466178566586001"/>
    <n v="6.5348390851950003E-2"/>
    <n v="178.96885590541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62.283253588150302"/>
    <n v="187.94038991359801"/>
    <n v="0.1451491127"/>
  </r>
  <r>
    <n v="550000"/>
    <n v="870000"/>
    <n v="870000"/>
    <x v="1"/>
    <x v="1"/>
    <s v="IR8-11"/>
    <s v="62-304.520 (6), F.A.C."/>
    <n v="0.36"/>
    <n v="0.48"/>
    <s v="Town of Indialantic"/>
    <n v="1.0864073510489999E-2"/>
    <n v="3853.6754354047298"/>
    <n v="9.5747508236255694"/>
    <n v="1.4071246491204801"/>
    <n v="0.10402079679249"/>
    <n v="1.5287105626460001E-2"/>
    <n v="41.866613215806602"/>
    <n v="1210"/>
    <s v="Fixed Single Family Units"/>
    <n v="1210"/>
    <s v="Town of Indialantic              Brevard County"/>
    <s v="Town of Indialantic"/>
    <m/>
    <m/>
    <m/>
    <n v="0"/>
    <n v="1"/>
    <n v="0.10402079679249"/>
    <n v="1.5287105626460001E-2"/>
    <n v="41.8666132158081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37.235739461132503"/>
    <n v="43.965345659353602"/>
    <n v="3.3955079700000002E-2"/>
  </r>
  <r>
    <n v="550000"/>
    <n v="870000"/>
    <n v="870000"/>
    <x v="1"/>
    <x v="1"/>
    <s v="IR8-11"/>
    <s v="62-304.520 (6), F.A.C."/>
    <n v="0.36"/>
    <n v="0.48"/>
    <s v="Town of Indialantic"/>
    <n v="3.221454610334E-2"/>
    <n v="3869.55079291111"/>
    <n v="10.2748918446042"/>
    <n v="1.7348802619483299"/>
    <n v="0.33100097703490999"/>
    <n v="5.5888380182320001E-2"/>
    <n v="124.655822417482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33100097703490999"/>
    <n v="5.5888380182320001E-2"/>
    <n v="124.65582241748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66.739243056415702"/>
    <n v="130.367642793035"/>
    <n v="0.10109961269999999"/>
  </r>
  <r>
    <n v="550000"/>
    <n v="870000"/>
    <n v="870000"/>
    <x v="1"/>
    <x v="1"/>
    <s v="IR8-11"/>
    <s v="62-304.520 (6), F.A.C."/>
    <n v="0.36"/>
    <n v="0.48"/>
    <s v="Town of Indialantic"/>
    <n v="0.24151549283663001"/>
    <n v="3869.55079291111"/>
    <n v="10.2748918446042"/>
    <n v="1.7348802619483299"/>
    <n v="2.4815455676927098"/>
    <n v="0.41900046147699999"/>
    <n v="934.55646680632003"/>
    <n v="1210"/>
    <s v="Fixed Single Family Units"/>
    <n v="1210"/>
    <s v="Town of Indialantic              Brevard County"/>
    <s v="Town of Indialantic"/>
    <m/>
    <m/>
    <m/>
    <n v="0"/>
    <n v="1"/>
    <n v="2.4815455676927098"/>
    <n v="0.41900046147699999"/>
    <n v="934.5564668063200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23.98066223428"/>
    <n v="977.37852329503505"/>
    <n v="0.75795333890000005"/>
  </r>
  <r>
    <n v="550000"/>
    <n v="870000"/>
    <n v="870000"/>
    <x v="1"/>
    <x v="1"/>
    <s v="IR8-11"/>
    <s v="62-304.520 (6), F.A.C."/>
    <n v="0.36"/>
    <n v="0.48"/>
    <s v="Town of Indialantic"/>
    <n v="0.10112849183184"/>
    <n v="3869.55079291111"/>
    <n v="10.2748918446042"/>
    <n v="1.7348802619483299"/>
    <n v="1.0390843159801"/>
    <n v="0.17544582439966"/>
    <n v="391.32183575380202"/>
    <n v="1200"/>
    <s v="Residential, Medium Density-Two-five dwellingunits per acre"/>
    <n v="1200"/>
    <s v="Town of Indialantic              Brevard County"/>
    <s v="Town of Indialantic"/>
    <m/>
    <m/>
    <m/>
    <n v="0"/>
    <n v="1"/>
    <n v="1.0390843159801"/>
    <n v="0.17544582439966"/>
    <n v="391.321835753802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83.255132909939405"/>
    <n v="409.25248665730601"/>
    <n v="0.31737375159999998"/>
  </r>
  <r>
    <n v="550000"/>
    <n v="870000"/>
    <n v="870000"/>
    <x v="1"/>
    <x v="1"/>
    <s v="IR8-11"/>
    <s v="62-304.520 (6), F.A.C."/>
    <n v="0.36"/>
    <n v="0.48"/>
    <s v="Town of Indialantic"/>
    <n v="9.5173096751340003E-2"/>
    <n v="3869.55079291111"/>
    <n v="10.2748918446042"/>
    <n v="1.7348802619483299"/>
    <n v="0.97789327563609996"/>
    <n v="0.16511392702239999"/>
    <n v="368.277131997965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97789327563609996"/>
    <n v="0.16511392702239999"/>
    <n v="368.277131997966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82.612534013682193"/>
    <n v="385.15185782787103"/>
    <n v="0.2986838054"/>
  </r>
  <r>
    <n v="550000"/>
    <n v="870000"/>
    <n v="870000"/>
    <x v="1"/>
    <x v="1"/>
    <s v="IR8-11"/>
    <s v="62-304.520 (6), F.A.C."/>
    <n v="0.36"/>
    <n v="0.48"/>
    <s v="Town of Indialantic"/>
    <n v="0.14773182619076999"/>
    <n v="3869.55079291111"/>
    <n v="10.2748918446042"/>
    <n v="1.7348802619483299"/>
    <n v="1.5179285361160699"/>
    <n v="0.25629702931995002"/>
    <n v="571.65580517471699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1.5179285361160699"/>
    <n v="0.25629702931995002"/>
    <n v="571.655805174716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9.268448016735306"/>
    <n v="597.84948961301598"/>
    <n v="0.46363001230000001"/>
  </r>
  <r>
    <n v="550000"/>
    <n v="880000"/>
    <n v="880000"/>
    <x v="1"/>
    <x v="1"/>
    <s v="IR8-11"/>
    <s v="62-304.520 (6), F.A.C."/>
    <n v="0.36"/>
    <n v="0.48"/>
    <s v="Town of Indialantic"/>
    <n v="5.8616364028049997E-2"/>
    <n v="3852.56137521749"/>
    <n v="9.5721902011285902"/>
    <n v="1.4067554030589899"/>
    <n v="0.56108698537511004"/>
    <n v="8.2458886804129994E-2"/>
    <n v="225.82314001016499"/>
    <n v="1200"/>
    <s v="Residential, Medium Density-Two-five dwellingunits per acre"/>
    <n v="1200"/>
    <s v="Town of Indialantic              Brevard County"/>
    <s v="Town of Indialantic"/>
    <m/>
    <m/>
    <m/>
    <n v="0"/>
    <n v="1"/>
    <n v="0.56108698537511004"/>
    <n v="8.2458886804129994E-2"/>
    <n v="225.82314001016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25.86060573817601"/>
    <n v="237.21200922465999"/>
    <n v="0.1831493431"/>
  </r>
  <r>
    <n v="550000"/>
    <n v="880000"/>
    <n v="880000"/>
    <x v="1"/>
    <x v="1"/>
    <s v="IR8-11"/>
    <s v="62-304.520 (6), F.A.C."/>
    <n v="0.36"/>
    <n v="0.48"/>
    <s v="Town of Indialantic"/>
    <n v="0.21002536310139"/>
    <n v="3852.56137521749"/>
    <n v="9.5721902011285902"/>
    <n v="1.4067554030589899"/>
    <n v="2.0104027226676102"/>
    <n v="0.29545431432231001"/>
    <n v="809.13560170044798"/>
    <n v="1210"/>
    <s v="Fixed Single Family Units"/>
    <n v="1210"/>
    <s v="Town of Indialantic              Brevard County"/>
    <s v="Town of Indialantic"/>
    <m/>
    <m/>
    <m/>
    <n v="0"/>
    <n v="1"/>
    <n v="2.0104027226676102"/>
    <n v="0.29545431432231001"/>
    <n v="809.135601700447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5.05208615287"/>
    <n v="849.94248953375404"/>
    <n v="0.65623325359999995"/>
  </r>
  <r>
    <n v="550000"/>
    <n v="880000"/>
    <n v="880000"/>
    <x v="1"/>
    <x v="1"/>
    <s v="IR8-11"/>
    <s v="62-304.520 (6), F.A.C."/>
    <n v="0.36"/>
    <n v="0.48"/>
    <s v="Town of Indialantic"/>
    <n v="0.10522740518691"/>
    <n v="3852.56137521749"/>
    <n v="9.5721902011285902"/>
    <n v="1.4067554030589899"/>
    <n v="1.00725673682037"/>
    <n v="0.14802922079656999"/>
    <n v="405.39503683746898"/>
    <n v="1210"/>
    <s v="Fixed Single Family Units"/>
    <n v="1210"/>
    <s v="Town of Indialantic              Brevard County"/>
    <s v="Town of Indialantic"/>
    <m/>
    <m/>
    <m/>
    <n v="0"/>
    <n v="1"/>
    <n v="1.00725673682037"/>
    <n v="0.14802922079656999"/>
    <n v="405.395036837468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89.392751091152903"/>
    <n v="425.84020049315501"/>
    <n v="0.32878753999999999"/>
  </r>
  <r>
    <n v="550000"/>
    <n v="880000"/>
    <n v="880000"/>
    <x v="1"/>
    <x v="1"/>
    <s v="IR8-11"/>
    <s v="62-304.520 (6), F.A.C."/>
    <n v="0.36"/>
    <n v="0.48"/>
    <s v="Town of Indialantic"/>
    <n v="0.16376258687465001"/>
    <n v="3852.56137521749"/>
    <n v="9.5721902011285902"/>
    <n v="1.4067554030589899"/>
    <n v="1.5675666293930799"/>
    <n v="0.23037390390484"/>
    <n v="630.90541689900999"/>
    <n v="1210"/>
    <s v="Fixed Single Family Units"/>
    <n v="1210"/>
    <s v="Town of Indialantic              Brevard County"/>
    <s v="Town of Indialantic"/>
    <m/>
    <m/>
    <m/>
    <n v="0"/>
    <n v="1"/>
    <n v="1.5675666293930799"/>
    <n v="0.23037390390484"/>
    <n v="630.905416899009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2.672678342113"/>
    <n v="662.72367644255098"/>
    <n v="0.5116832254"/>
  </r>
  <r>
    <n v="550000"/>
    <n v="880000"/>
    <n v="880000"/>
    <x v="1"/>
    <x v="1"/>
    <s v="IR8-11"/>
    <s v="62-304.520 (6), F.A.C."/>
    <n v="0.36"/>
    <n v="0.48"/>
    <s v="Town of Indialantic"/>
    <n v="8.0131734545930006E-2"/>
    <n v="3852.56137521749"/>
    <n v="9.5721902011285902"/>
    <n v="1.4067554030589899"/>
    <n v="0.76703620422004004"/>
    <n v="0.11272575052898"/>
    <n v="308.71242544085402"/>
    <n v="1210"/>
    <s v="Fixed Single Family Units"/>
    <n v="1210"/>
    <s v="Town of Indialantic              Brevard County"/>
    <s v="Town of Indialantic"/>
    <m/>
    <m/>
    <m/>
    <n v="0"/>
    <n v="1"/>
    <n v="0.76703620422004004"/>
    <n v="0.11272575052898"/>
    <n v="308.712425440854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4.483133217058196"/>
    <n v="324.28162458527402"/>
    <n v="0.25037504090000001"/>
  </r>
  <r>
    <n v="550000"/>
    <n v="880000"/>
    <n v="880000"/>
    <x v="1"/>
    <x v="1"/>
    <s v="IR8-11"/>
    <s v="62-304.520 (6), F.A.C."/>
    <n v="0.36"/>
    <n v="0.48"/>
    <s v="Natural Lands"/>
    <n v="0.21350705574334"/>
    <n v="3552.47665534928"/>
    <n v="7.20084816669746"/>
    <n v="1.0230305076677799"/>
    <n v="1.5374318909264499"/>
    <n v="0.21842423162777"/>
    <n v="758.47883128059698"/>
    <n v="3100"/>
    <s v="Herbaceous Dry Prairie"/>
    <n v="3100"/>
    <s v="Town of Indialantic              Brevard County"/>
    <s v="Town of Indialantic"/>
    <m/>
    <m/>
    <s v="Natural Lands"/>
    <n v="0"/>
    <n v="1"/>
    <n v="1.5374318909264499"/>
    <n v="0.21842423162777"/>
    <n v="969.779660417660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31.92800286029899"/>
    <n v="864.03239976267901"/>
    <n v="0.78652040590000005"/>
  </r>
  <r>
    <n v="550000"/>
    <n v="880000"/>
    <n v="880000"/>
    <x v="1"/>
    <x v="1"/>
    <s v="IR8-11"/>
    <s v="62-304.520 (6), F.A.C."/>
    <n v="0.36"/>
    <n v="0.48"/>
    <s v="Town of Indialantic"/>
    <n v="2.63451409101E-3"/>
    <n v="3552.47665534928"/>
    <n v="7.20084816669746"/>
    <n v="1.0230305076677799"/>
    <n v="1.8970735962410001E-2"/>
    <n v="2.6951882879799999E-3"/>
    <n v="9.3590498065159604"/>
    <n v="1210"/>
    <s v="Fixed Single Family Units"/>
    <n v="1210"/>
    <s v="Town of Indialantic              Brevard County"/>
    <s v="Town of Indialantic"/>
    <m/>
    <m/>
    <m/>
    <n v="0"/>
    <n v="1"/>
    <n v="1.8970735962410001E-2"/>
    <n v="2.6951882879799999E-3"/>
    <n v="9.3590498065144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8.485034658886601"/>
    <n v="10.6615002691216"/>
    <n v="7.5904702000000003E-3"/>
  </r>
  <r>
    <n v="550000"/>
    <n v="880000"/>
    <n v="880000"/>
    <x v="1"/>
    <x v="1"/>
    <s v="IR8-11"/>
    <s v="62-304.520 (6), F.A.C."/>
    <n v="0.36"/>
    <n v="0.48"/>
    <s v="Town of Indialantic"/>
    <n v="4.6771150365800002E-3"/>
    <n v="3552.47665534928"/>
    <n v="7.20084816669746"/>
    <n v="1.0230305076677799"/>
    <n v="3.367919523665E-2"/>
    <n v="4.7848313702999997E-3"/>
    <n v="16.615341981865502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3.367919523665E-2"/>
    <n v="4.7848313702999997E-3"/>
    <n v="16.615341981864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7.920692139154902"/>
    <n v="18.9276130241226"/>
    <n v="1.3475540899999999E-2"/>
  </r>
  <r>
    <n v="550000"/>
    <n v="880000"/>
    <n v="880000"/>
    <x v="1"/>
    <x v="1"/>
    <s v="IR8-11"/>
    <s v="62-304.520 (6), F.A.C."/>
    <n v="0.36"/>
    <n v="0.48"/>
    <s v="Town of Indialantic"/>
    <n v="0.13047545133797001"/>
    <n v="3846.64436739336"/>
    <n v="9.5517171938835403"/>
    <n v="1.40455425641252"/>
    <n v="1.2462646119246901"/>
    <n v="0.18325985053409999"/>
    <n v="501.89265997234298"/>
    <n v="1200"/>
    <s v="Residential, Medium Density-Two-five dwellingunits per acre"/>
    <n v="1200"/>
    <s v="Town of Indialantic              Brevard County"/>
    <s v="Town of Indialantic"/>
    <m/>
    <m/>
    <m/>
    <n v="0"/>
    <n v="1"/>
    <n v="1.2462646119246901"/>
    <n v="0.18325985053409999"/>
    <n v="501.892659972342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22.261685279605"/>
    <n v="528.015418212638"/>
    <n v="0.40705000810000003"/>
  </r>
  <r>
    <n v="550000"/>
    <n v="880000"/>
    <n v="880000"/>
    <x v="1"/>
    <x v="1"/>
    <s v="IR8-11"/>
    <s v="62-304.520 (6), F.A.C."/>
    <n v="0.36"/>
    <n v="0.48"/>
    <s v="Town of Indialantic"/>
    <n v="8.66909073063E-3"/>
    <n v="3846.64436739336"/>
    <n v="9.5517171938835403"/>
    <n v="1.40455425641252"/>
    <n v="8.2804702987100007E-2"/>
    <n v="1.2176208284930001E-2"/>
    <n v="33.346909029403697"/>
    <n v="1200"/>
    <s v="Residential, Medium Density-Two-five dwellingunits per acre"/>
    <n v="1200"/>
    <s v="Town of Indialantic              Brevard County"/>
    <s v="Town of Indialantic"/>
    <m/>
    <m/>
    <m/>
    <n v="0"/>
    <n v="1"/>
    <n v="8.2804702987100007E-2"/>
    <n v="1.2176208284930001E-2"/>
    <n v="33.34690902940540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37.338757083976603"/>
    <n v="35.082565499624103"/>
    <n v="2.7045343900000001E-2"/>
  </r>
  <r>
    <n v="550000"/>
    <n v="880000"/>
    <n v="880000"/>
    <x v="1"/>
    <x v="1"/>
    <s v="IR8-11"/>
    <s v="62-304.520 (6), F.A.C."/>
    <n v="0.36"/>
    <n v="0.48"/>
    <s v="Natural Lands"/>
    <n v="3.65291307616E-3"/>
    <n v="3846.64436739336"/>
    <n v="9.5517171938835403"/>
    <n v="1.40455425641252"/>
    <n v="3.4891592637339999E-2"/>
    <n v="5.1307146094300001E-3"/>
    <n v="14.051457508999899"/>
    <n v="3100"/>
    <s v="Herbaceous Dry Prairie"/>
    <n v="3100"/>
    <s v="Town of Indialantic              Brevard County"/>
    <s v="Town of Indialantic"/>
    <m/>
    <m/>
    <s v="Natural Lands"/>
    <n v="0"/>
    <n v="1"/>
    <n v="3.4891592637339999E-2"/>
    <n v="5.1307146094300001E-3"/>
    <n v="14.051457508998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2.023885338949299"/>
    <n v="14.7828147427378"/>
    <n v="1.13961537E-2"/>
  </r>
  <r>
    <n v="550000"/>
    <n v="880000"/>
    <n v="880000"/>
    <x v="1"/>
    <x v="1"/>
    <s v="IR8-11"/>
    <s v="62-304.520 (6), F.A.C."/>
    <n v="0.36"/>
    <n v="0.48"/>
    <s v="Town of Indialantic"/>
    <n v="0.29109982669675999"/>
    <n v="3846.64436739336"/>
    <n v="9.5517171938835403"/>
    <n v="1.40455425641252"/>
    <n v="2.78050321979602"/>
    <n v="0.40886550062789001"/>
    <n v="1119.75750871229"/>
    <n v="1210"/>
    <s v="Fixed Single Family Units"/>
    <n v="1210"/>
    <s v="Town of Indialantic              Brevard County"/>
    <s v="Town of Indialantic"/>
    <m/>
    <m/>
    <m/>
    <n v="0"/>
    <n v="1"/>
    <n v="2.78050321979602"/>
    <n v="0.40886550062789001"/>
    <n v="1119.7575087122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36.04230933766999"/>
    <n v="1178.0392032273301"/>
    <n v="0.90815694140000003"/>
  </r>
  <r>
    <n v="550000"/>
    <n v="880000"/>
    <n v="880000"/>
    <x v="1"/>
    <x v="1"/>
    <s v="IR8-11"/>
    <s v="62-304.520 (6), F.A.C."/>
    <n v="0.36"/>
    <n v="0.48"/>
    <s v="Town of Indialantic"/>
    <n v="1.47915195243E-3"/>
    <n v="3846.64436739336"/>
    <n v="9.5517171938835403"/>
    <n v="1.40455425641252"/>
    <n v="1.412844113639E-2"/>
    <n v="2.0775491706600002E-3"/>
    <n v="5.6897715263337503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1.412844113639E-2"/>
    <n v="2.0775491706600002E-3"/>
    <n v="5.689771526334330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3.9814345562213"/>
    <n v="5.9859155783974503"/>
    <n v="4.6145754000000002E-3"/>
  </r>
  <r>
    <n v="550000"/>
    <n v="880000"/>
    <n v="880000"/>
    <x v="1"/>
    <x v="1"/>
    <s v="IR8-11"/>
    <s v="62-304.520 (6), F.A.C."/>
    <n v="0.36"/>
    <n v="0.48"/>
    <s v="Town of Indialantic"/>
    <n v="2.4725784786499999E-3"/>
    <n v="3846.64436739336"/>
    <n v="9.5517171938835403"/>
    <n v="1.40455425641252"/>
    <n v="2.3617370367749999E-2"/>
    <n v="3.4728706265000002E-3"/>
    <n v="9.5111300778409191"/>
    <n v="1210"/>
    <s v="Fixed Single Family Units"/>
    <n v="1210"/>
    <s v="Town of Indialantic              Brevard County"/>
    <s v="Town of Indialantic"/>
    <m/>
    <m/>
    <m/>
    <n v="0"/>
    <n v="1"/>
    <n v="2.3617370367749999E-2"/>
    <n v="3.4728706265000002E-3"/>
    <n v="9.51113007784261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3.013870257613499"/>
    <n v="10.006170096218501"/>
    <n v="7.7138119E-3"/>
  </r>
  <r>
    <n v="550000"/>
    <n v="880000"/>
    <n v="880000"/>
    <x v="1"/>
    <x v="1"/>
    <s v="IR8-11"/>
    <s v="62-304.520 (6), F.A.C."/>
    <n v="0.36"/>
    <n v="0.48"/>
    <s v="Town of Indialantic"/>
    <n v="6.0859419331600002E-2"/>
    <n v="3846.64436739336"/>
    <n v="9.5517171938835403"/>
    <n v="1.40455425641252"/>
    <n v="0.58131196203944002"/>
    <n v="8.5480356464989998E-2"/>
    <n v="234.104542574741"/>
    <n v="1210"/>
    <s v="Fixed Single Family Units"/>
    <n v="1210"/>
    <s v="Town of Indialantic              Brevard County"/>
    <s v="Town of Indialantic"/>
    <m/>
    <m/>
    <m/>
    <n v="0"/>
    <n v="1"/>
    <n v="0.58131196203944002"/>
    <n v="8.5480356464989998E-2"/>
    <n v="234.104542574740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2.6462294846947"/>
    <n v="246.28933198563001"/>
    <n v="0.1898658091"/>
  </r>
  <r>
    <n v="550000"/>
    <n v="880000"/>
    <n v="880000"/>
    <x v="1"/>
    <x v="1"/>
    <s v="IR8-11"/>
    <s v="62-304.520 (6), F.A.C."/>
    <n v="0.36"/>
    <n v="0.48"/>
    <s v="Town of Indialantic"/>
    <n v="0.11905502217875"/>
    <n v="3846.64436739336"/>
    <n v="9.5517171938835403"/>
    <n v="1.40455425641252"/>
    <n v="1.13717990236302"/>
    <n v="0.16721923814845999"/>
    <n v="457.96233047380701"/>
    <n v="1210"/>
    <s v="Fixed Single Family Units"/>
    <n v="1210"/>
    <s v="Town of Indialantic              Brevard County"/>
    <s v="Town of Indialantic"/>
    <m/>
    <m/>
    <m/>
    <n v="0"/>
    <n v="1"/>
    <n v="1.13717990236302"/>
    <n v="0.16721923814845999"/>
    <n v="457.962330473807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5.4822408153656"/>
    <n v="481.79858112307801"/>
    <n v="0.37142119260000001"/>
  </r>
  <r>
    <n v="550000"/>
    <n v="880000"/>
    <n v="880000"/>
    <x v="1"/>
    <x v="1"/>
    <s v="IR8-11"/>
    <s v="62-304.520 (6), F.A.C."/>
    <n v="0.36"/>
    <n v="0.48"/>
    <s v="Town of Indialantic"/>
    <n v="0.23488064216185001"/>
    <n v="3857.7690402523299"/>
    <n v="9.5843984274601208"/>
    <n v="1.4085246426792"/>
    <n v="2.2511896573769299"/>
    <n v="0.33083517257328998"/>
    <n v="906.11526948660401"/>
    <n v="1200"/>
    <s v="Residential, Medium Density-Two-five dwellingunits per acre"/>
    <n v="1200"/>
    <s v="Town of Indialantic              Brevard County"/>
    <s v="Town of Indialantic"/>
    <m/>
    <m/>
    <m/>
    <n v="0"/>
    <n v="1"/>
    <n v="2.2511896573769299"/>
    <n v="0.33083517257328998"/>
    <n v="906.115269486604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45.82651209010601"/>
    <n v="950.52823523015195"/>
    <n v="0.7348866744"/>
  </r>
  <r>
    <n v="550000"/>
    <n v="880000"/>
    <n v="880000"/>
    <x v="1"/>
    <x v="1"/>
    <s v="IR8-11"/>
    <s v="62-304.520 (6), F.A.C."/>
    <n v="0.36"/>
    <n v="0.48"/>
    <s v="Town of Indialantic"/>
    <n v="4.2216859923409997E-2"/>
    <n v="3857.7690402523299"/>
    <n v="9.5843984274601208"/>
    <n v="1.4085246426792"/>
    <n v="0.40462320586231998"/>
    <n v="5.946348753867E-2"/>
    <n v="162.86289518923499"/>
    <n v="1210"/>
    <s v="Fixed Single Family Units"/>
    <n v="1210"/>
    <s v="Town of Indialantic              Brevard County"/>
    <s v="Town of Indialantic"/>
    <m/>
    <m/>
    <m/>
    <n v="0"/>
    <n v="1"/>
    <n v="0.40462320586231998"/>
    <n v="5.946348753867E-2"/>
    <n v="162.862895189234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53.220782111873"/>
    <n v="170.845570714649"/>
    <n v="0.13208669519999999"/>
  </r>
  <r>
    <n v="550000"/>
    <n v="880000"/>
    <n v="880000"/>
    <x v="1"/>
    <x v="1"/>
    <s v="IR8-11"/>
    <s v="62-304.520 (6), F.A.C."/>
    <n v="0.36"/>
    <n v="0.48"/>
    <s v="Town of Indialantic"/>
    <n v="0.21821012855741001"/>
    <n v="3857.7690402523299"/>
    <n v="9.5843984274601208"/>
    <n v="1.4085246426792"/>
    <n v="2.0914128130015701"/>
    <n v="0.30735434335530998"/>
    <n v="841.80427821828198"/>
    <n v="1210"/>
    <s v="Fixed Single Family Units"/>
    <n v="1210"/>
    <s v="Town of Indialantic              Brevard County"/>
    <s v="Town of Indialantic"/>
    <m/>
    <m/>
    <m/>
    <n v="0"/>
    <n v="1"/>
    <n v="2.0914128130015701"/>
    <n v="0.30735434335530998"/>
    <n v="841.804278218281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24.85889728510099"/>
    <n v="883.06506018530899"/>
    <n v="0.68272853060000005"/>
  </r>
  <r>
    <n v="550000"/>
    <n v="880000"/>
    <n v="880000"/>
    <x v="1"/>
    <x v="1"/>
    <s v="IR8-11"/>
    <s v="62-304.520 (6), F.A.C."/>
    <n v="0.36"/>
    <n v="0.48"/>
    <s v="Town of Indialantic"/>
    <n v="1.84781453069E-2"/>
    <n v="3857.7690402523299"/>
    <n v="9.5843984274601208"/>
    <n v="1.4085246426792"/>
    <n v="0.1771019068219"/>
    <n v="2.6026923015779999E-2"/>
    <n v="71.284416886273704"/>
    <n v="1210"/>
    <s v="Fixed Single Family Units"/>
    <n v="1210"/>
    <s v="Town of Indialantic              Brevard County"/>
    <s v="Town of Indialantic"/>
    <m/>
    <m/>
    <m/>
    <n v="0"/>
    <n v="1"/>
    <n v="0.1771019068219"/>
    <n v="2.6026923015779999E-2"/>
    <n v="107.777063982422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50.7096906305649"/>
    <n v="74.778401009299898"/>
    <n v="8.7410433100000004E-2"/>
  </r>
  <r>
    <n v="550000"/>
    <n v="880000"/>
    <n v="880000"/>
    <x v="1"/>
    <x v="1"/>
    <s v="IR8-11"/>
    <s v="62-304.520 (6), F.A.C."/>
    <n v="0.36"/>
    <n v="0.48"/>
    <s v="Town of Indialantic"/>
    <n v="2.4916399506260001E-2"/>
    <n v="3857.7690402523299"/>
    <n v="9.5843984274601208"/>
    <n v="1.4085246426792"/>
    <n v="0.23880870024584999"/>
    <n v="3.5095362711419997E-2"/>
    <n v="96.121714609843195"/>
    <n v="1210"/>
    <s v="Fixed Single Family Units"/>
    <n v="1210"/>
    <s v="Town of Indialantic              Brevard County"/>
    <s v="Town of Indialantic"/>
    <m/>
    <m/>
    <m/>
    <n v="0"/>
    <n v="1"/>
    <n v="0.23880870024584999"/>
    <n v="3.5095362711419997E-2"/>
    <n v="364.629219326793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64.856975763958502"/>
    <n v="100.83309136502901"/>
    <n v="0.2957252387"/>
  </r>
  <r>
    <n v="550000"/>
    <n v="880000"/>
    <n v="880000"/>
    <x v="1"/>
    <x v="1"/>
    <s v="IR8-11"/>
    <s v="62-304.520 (6), F.A.C."/>
    <n v="0.36"/>
    <n v="0.48"/>
    <s v="Town of Indialantic"/>
    <n v="5.9228153991299999E-2"/>
    <n v="3871.1081095999698"/>
    <n v="10.524669680960001"/>
    <n v="1.8429092526078199"/>
    <n v="0.62335675657147005"/>
    <n v="0.10915211300544"/>
    <n v="229.27858723236099"/>
    <n v="1200"/>
    <s v="Residential, Medium Density-Two-five dwellingunits per acre"/>
    <n v="1200"/>
    <s v="Town of Indialantic              Brevard County"/>
    <s v="Town of Indialantic"/>
    <m/>
    <m/>
    <m/>
    <n v="0"/>
    <n v="1"/>
    <n v="0.62335675657147005"/>
    <n v="0.10915211300544"/>
    <n v="252.72046968047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7.785707923481795"/>
    <n v="239.68783536659299"/>
    <n v="0.20496388460000001"/>
  </r>
  <r>
    <n v="550000"/>
    <n v="880000"/>
    <n v="880000"/>
    <x v="1"/>
    <x v="1"/>
    <s v="IR8-11"/>
    <s v="62-304.520 (6), F.A.C."/>
    <n v="0.36"/>
    <n v="0.48"/>
    <s v="Town of Indialantic"/>
    <n v="1.2260793647999999E-4"/>
    <n v="3871.1081095999698"/>
    <n v="10.524669680960001"/>
    <n v="1.8429092526078199"/>
    <n v="1.2904080318E-3"/>
    <n v="2.2595530059000001E-4"/>
    <n v="0.47462857724001001"/>
    <n v="1410"/>
    <s v="Retail Sales and Services"/>
    <n v="1410"/>
    <s v="Town of Indialantic              Brevard County"/>
    <s v="Town of Indialantic"/>
    <m/>
    <m/>
    <m/>
    <n v="0"/>
    <n v="1"/>
    <n v="1.2904080318E-3"/>
    <n v="2.2595530059000001E-4"/>
    <n v="1.46537458748723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3.8143214632481799"/>
    <n v="0.49617671521446"/>
    <n v="1.1884628E-3"/>
  </r>
  <r>
    <n v="550000"/>
    <n v="880000"/>
    <n v="880000"/>
    <x v="1"/>
    <x v="1"/>
    <s v="IR8-11"/>
    <s v="62-304.520 (6), F.A.C."/>
    <n v="0.36"/>
    <n v="0.48"/>
    <s v="Town of Indialantic"/>
    <n v="3.3866500128139999E-2"/>
    <n v="3871.1081095999698"/>
    <n v="10.524669680960001"/>
    <n v="1.8429092526078199"/>
    <n v="0.35643372709893001"/>
    <n v="6.2412886439600003E-2"/>
    <n v="131.10088328983801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35643372709893001"/>
    <n v="6.2412886439600003E-2"/>
    <n v="131.100883289835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55.438568087784397"/>
    <n v="137.0528635478"/>
    <n v="0.1063267504"/>
  </r>
  <r>
    <n v="550000"/>
    <n v="880000"/>
    <n v="880000"/>
    <x v="1"/>
    <x v="1"/>
    <s v="IR8-11"/>
    <s v="62-304.520 (6), F.A.C."/>
    <n v="0.36"/>
    <n v="0.48"/>
    <s v="Town of Indialantic"/>
    <n v="4.8561583183909997E-2"/>
    <n v="3864.5243009554501"/>
    <n v="10.2075974246083"/>
    <n v="1.7061783621983699"/>
    <n v="0.49569709144306001"/>
    <n v="8.2854722462489996E-2"/>
    <n v="187.66741830711999"/>
    <n v="1200"/>
    <s v="Residential, Medium Density-Two-five dwellingunits per acre"/>
    <n v="1200"/>
    <s v="Town of Indialantic              Brevard County"/>
    <s v="Town of Indialantic"/>
    <m/>
    <m/>
    <m/>
    <n v="0"/>
    <n v="1"/>
    <n v="0.49569709144306001"/>
    <n v="8.2854722462489996E-2"/>
    <n v="187.667418307118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2.726772955983193"/>
    <n v="196.521754789749"/>
    <n v="0.15220390780000001"/>
  </r>
  <r>
    <n v="550000"/>
    <n v="880000"/>
    <n v="880000"/>
    <x v="1"/>
    <x v="1"/>
    <s v="IR8-11"/>
    <s v="62-304.520 (6), F.A.C."/>
    <n v="0.36"/>
    <n v="0.48"/>
    <s v="Town of Indialantic"/>
    <n v="0.20537614345798"/>
    <n v="3864.5243009554501"/>
    <n v="10.2075974246083"/>
    <n v="1.7061783621983699"/>
    <n v="2.09639699303774"/>
    <n v="0.35040833207976002"/>
    <n v="793.68109722990005"/>
    <n v="1210"/>
    <s v="Fixed Single Family Units"/>
    <n v="1210"/>
    <s v="Town of Indialantic              Brevard County"/>
    <s v="Town of Indialantic"/>
    <m/>
    <m/>
    <m/>
    <n v="0"/>
    <n v="1"/>
    <n v="2.09639699303774"/>
    <n v="0.35040833207976002"/>
    <n v="793.6810972299000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4.75392093264"/>
    <n v="831.127765160693"/>
    <n v="0.64369918670000004"/>
  </r>
  <r>
    <n v="550000"/>
    <n v="880000"/>
    <n v="880000"/>
    <x v="1"/>
    <x v="1"/>
    <s v="IR8-11"/>
    <s v="62-304.520 (6), F.A.C."/>
    <n v="0.36"/>
    <n v="0.48"/>
    <s v="Town of Indialantic"/>
    <n v="5.7769107583639998E-2"/>
    <n v="3864.5243009554501"/>
    <n v="10.2075974246083"/>
    <n v="1.7061783621983699"/>
    <n v="0.58968379379270996"/>
    <n v="9.8564401362720003E-2"/>
    <n v="223.250120101498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58968379379270996"/>
    <n v="9.8564401362720003E-2"/>
    <n v="223.25012010149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62.320956611872703"/>
    <n v="233.78328404118099"/>
    <n v="0.18106254669999999"/>
  </r>
  <r>
    <n v="550000"/>
    <n v="880000"/>
    <n v="880000"/>
    <x v="1"/>
    <x v="1"/>
    <s v="IR8-11"/>
    <s v="62-304.520 (6), F.A.C."/>
    <n v="0.36"/>
    <n v="0.48"/>
    <s v="Town of Indialantic"/>
    <n v="6.8605633669029997E-2"/>
    <n v="3864.5243009554501"/>
    <n v="10.2075974246083"/>
    <n v="1.7061783621983699"/>
    <n v="0.70029868955361996"/>
    <n v="0.117053447691"/>
    <n v="265.12813849641702"/>
    <n v="1210"/>
    <s v="Fixed Single Family Units"/>
    <n v="1210"/>
    <s v="Town of Indialantic              Brevard County"/>
    <s v="Town of Indialantic"/>
    <m/>
    <m/>
    <m/>
    <n v="0"/>
    <n v="1"/>
    <n v="0.70029868955361996"/>
    <n v="0.117053447691"/>
    <n v="265.128138496417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68.347916687404904"/>
    <n v="277.63714922634"/>
    <n v="0.2150268763"/>
  </r>
  <r>
    <n v="550000"/>
    <n v="880000"/>
    <n v="880000"/>
    <x v="1"/>
    <x v="1"/>
    <s v="IR8-11"/>
    <s v="62-304.520 (6), F.A.C."/>
    <n v="0.36"/>
    <n v="0.48"/>
    <s v="Town of Indialantic"/>
    <n v="4.2968621381869999E-2"/>
    <n v="3864.5243009554501"/>
    <n v="10.2075974246083"/>
    <n v="1.7061783621983699"/>
    <n v="0.43860638895663001"/>
    <n v="7.3312132055250001E-2"/>
    <n v="166.05328150882099"/>
    <n v="1210"/>
    <s v="Fixed Single Family Units"/>
    <n v="1210"/>
    <s v="Town of Indialantic              Brevard County"/>
    <s v="Town of Indialantic"/>
    <m/>
    <m/>
    <m/>
    <n v="0"/>
    <n v="1"/>
    <n v="0.43860638895663001"/>
    <n v="7.3312132055250001E-2"/>
    <n v="166.053281508820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4.310363710964594"/>
    <n v="173.88784140092699"/>
    <n v="0.13467419420000001"/>
  </r>
  <r>
    <n v="550000"/>
    <n v="880000"/>
    <n v="880000"/>
    <x v="1"/>
    <x v="1"/>
    <s v="IR8-11"/>
    <s v="62-304.520 (6), F.A.C."/>
    <n v="0.36"/>
    <n v="0.48"/>
    <s v="Town of Indialantic"/>
    <n v="0.19448236443747999"/>
    <n v="3864.5243009554501"/>
    <n v="10.2075974246083"/>
    <n v="1.7061783621983699"/>
    <n v="1.98519768236382"/>
    <n v="0.33182160203241001"/>
    <n v="751.58182347593504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1.98519768236382"/>
    <n v="0.33182160203241001"/>
    <n v="751.58182347593504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4.4794961013"/>
    <n v="787.042205567373"/>
    <n v="0.6095554124"/>
  </r>
  <r>
    <n v="550000"/>
    <n v="880000"/>
    <n v="880000"/>
    <x v="1"/>
    <x v="1"/>
    <s v="IR8-11"/>
    <s v="62-304.520 (6), F.A.C."/>
    <n v="0.36"/>
    <n v="0.48"/>
    <s v="Town of Indialantic"/>
    <n v="0.23434421745556"/>
    <n v="3860.9478648834001"/>
    <n v="9.5918438763469194"/>
    <n v="1.40960341273731"/>
    <n v="2.2477931471584198"/>
    <n v="0.33033240868060998"/>
    <n v="904.79080603281602"/>
    <n v="1200"/>
    <s v="Residential, Medium Density-Two-five dwellingunits per acre"/>
    <n v="1200"/>
    <s v="Town of Indialantic              Brevard County"/>
    <s v="Town of Indialantic"/>
    <m/>
    <m/>
    <m/>
    <n v="0"/>
    <n v="1"/>
    <n v="2.2477931471584198"/>
    <n v="0.33033240868060998"/>
    <n v="904.790806032816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91.59019105663899"/>
    <n v="948.35740146233604"/>
    <n v="0.73381249479999999"/>
  </r>
  <r>
    <n v="550000"/>
    <n v="880000"/>
    <n v="880000"/>
    <x v="1"/>
    <x v="1"/>
    <s v="IR8-11"/>
    <s v="62-304.520 (6), F.A.C."/>
    <n v="0.36"/>
    <n v="0.48"/>
    <s v="Town of Indialantic"/>
    <n v="0.26569248402661999"/>
    <n v="3860.9478648834001"/>
    <n v="9.5918438763469194"/>
    <n v="1.40960341273731"/>
    <n v="2.54848082590222"/>
    <n v="0.37452103222258998"/>
    <n v="1025.8248289181799"/>
    <n v="1210"/>
    <s v="Fixed Single Family Units"/>
    <n v="1210"/>
    <s v="Town of Indialantic              Brevard County"/>
    <s v="Town of Indialantic"/>
    <m/>
    <m/>
    <m/>
    <n v="0"/>
    <n v="1"/>
    <n v="2.54848082590222"/>
    <n v="0.37452103222258998"/>
    <n v="1025.82482891817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33.953267306475"/>
    <n v="1075.21933536657"/>
    <n v="0.8319747193"/>
  </r>
  <r>
    <n v="550000"/>
    <n v="880000"/>
    <n v="880000"/>
    <x v="1"/>
    <x v="1"/>
    <s v="IR8-11"/>
    <s v="62-304.520 (6), F.A.C."/>
    <n v="0.36"/>
    <n v="0.48"/>
    <s v="Town of Indialantic"/>
    <n v="0.11772675213969"/>
    <n v="3860.9478648834001"/>
    <n v="9.5918438763469194"/>
    <n v="1.40960341273731"/>
    <n v="1.1292166265933601"/>
    <n v="0.16594803158658999"/>
    <n v="454.53685231342001"/>
    <n v="1210"/>
    <s v="Fixed Single Family Units"/>
    <n v="1210"/>
    <s v="Town of Indialantic              Brevard County"/>
    <s v="Town of Indialantic"/>
    <m/>
    <m/>
    <m/>
    <n v="0"/>
    <n v="1"/>
    <n v="1.1292166265933601"/>
    <n v="0.16594803158658999"/>
    <n v="454.536852313420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5.25270347779799"/>
    <n v="476.42326298482402"/>
    <n v="0.36864302700000001"/>
  </r>
  <r>
    <n v="550000"/>
    <n v="880000"/>
    <n v="880000"/>
    <x v="1"/>
    <x v="1"/>
    <s v="IR8-11"/>
    <s v="62-304.520 (6), F.A.C."/>
    <n v="0.36"/>
    <n v="0.48"/>
    <s v="Town of Indialantic"/>
    <n v="0.31639204599684001"/>
    <n v="3853.98804870812"/>
    <n v="9.4552695037413503"/>
    <n v="1.3814428955194999"/>
    <n v="2.9915720637402599"/>
    <n v="0.43707754414120997"/>
    <n v="1219.37116397813"/>
    <n v="1200"/>
    <s v="Residential, Medium Density-Two-five dwellingunits per acre"/>
    <n v="1200"/>
    <s v="Town of Indialantic              Brevard County"/>
    <s v="Town of Indialantic"/>
    <m/>
    <m/>
    <m/>
    <n v="0"/>
    <n v="1"/>
    <n v="2.9915720637402599"/>
    <n v="0.43707754414120997"/>
    <n v="1219.3711639781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00.26297318420399"/>
    <n v="1280.39318333859"/>
    <n v="0.98894660499999998"/>
  </r>
  <r>
    <n v="550000"/>
    <n v="880000"/>
    <n v="880000"/>
    <x v="1"/>
    <x v="1"/>
    <s v="IR8-11"/>
    <s v="62-304.520 (6), F.A.C."/>
    <n v="0.36"/>
    <n v="0.48"/>
    <s v="Town of Indialantic"/>
    <n v="2.2876223118320001E-2"/>
    <n v="3853.98804870812"/>
    <n v="9.4552695037413503"/>
    <n v="1.3814428955194999"/>
    <n v="0.21630085481142999"/>
    <n v="3.1602195903120002E-2"/>
    <n v="88.164690497585596"/>
    <n v="1700"/>
    <s v="Institutional (Educational,religious,health and military facilities)"/>
    <n v="1700"/>
    <s v="Town of Indialantic              Brevard County"/>
    <s v="Town of Indialantic"/>
    <m/>
    <m/>
    <m/>
    <n v="0"/>
    <n v="1"/>
    <n v="0.21630085481142999"/>
    <n v="3.1602195903120002E-2"/>
    <n v="131.911816655445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67.836425162967998"/>
    <n v="92.576790446630099"/>
    <n v="0.1069844417"/>
  </r>
  <r>
    <n v="550000"/>
    <n v="880000"/>
    <n v="880000"/>
    <x v="1"/>
    <x v="1"/>
    <s v="IR8-11"/>
    <s v="62-304.520 (6), F.A.C."/>
    <n v="0.36"/>
    <n v="0.48"/>
    <s v="Town of Indialantic"/>
    <n v="5.5481896165790003E-2"/>
    <n v="3853.98804870812"/>
    <n v="9.4552695037413503"/>
    <n v="1.3814428955194999"/>
    <n v="0.52459628082619003"/>
    <n v="7.6645071288189995E-2"/>
    <n v="213.82656474264201"/>
    <n v="1210"/>
    <s v="Fixed Single Family Units"/>
    <n v="1210"/>
    <s v="Town of Indialantic              Brevard County"/>
    <s v="Town of Indialantic"/>
    <m/>
    <m/>
    <m/>
    <n v="0"/>
    <n v="1"/>
    <n v="0.52459628082619003"/>
    <n v="7.6645071288189995E-2"/>
    <n v="213.82656474264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8.569800445038297"/>
    <n v="224.527267825482"/>
    <n v="0.17341976049999999"/>
  </r>
  <r>
    <n v="550000"/>
    <n v="880000"/>
    <n v="880000"/>
    <x v="1"/>
    <x v="1"/>
    <s v="IR8-11"/>
    <s v="62-304.520 (6), F.A.C."/>
    <n v="0.36"/>
    <n v="0.48"/>
    <s v="Town of Indialantic"/>
    <n v="1.2439219220900001E-3"/>
    <n v="3853.98804870812"/>
    <n v="9.4552695037413503"/>
    <n v="1.3814428955194999"/>
    <n v="1.1761617014969999E-2"/>
    <n v="1.7184071018499999E-3"/>
    <n v="4.7940602212608896"/>
    <n v="1210"/>
    <s v="Fixed Single Family Units"/>
    <n v="1210"/>
    <s v="Town of Indialantic              Brevard County"/>
    <s v="Town of Indialantic"/>
    <m/>
    <m/>
    <m/>
    <n v="0"/>
    <n v="1"/>
    <n v="1.1761617014969999E-2"/>
    <n v="1.7184071018499999E-3"/>
    <n v="4.7940602212598096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2.8206045752533"/>
    <n v="5.03397341937292"/>
    <n v="3.8881266999999998E-3"/>
  </r>
  <r>
    <n v="550000"/>
    <n v="880000"/>
    <n v="880000"/>
    <x v="1"/>
    <x v="1"/>
    <s v="IR8-11"/>
    <s v="62-304.520 (6), F.A.C."/>
    <n v="0.36"/>
    <n v="0.48"/>
    <s v="Town of Indialantic"/>
    <n v="0.19494524938699001"/>
    <n v="3853.98804870812"/>
    <n v="9.4552695037413503"/>
    <n v="1.3814428955194999"/>
    <n v="1.8432598714280899"/>
    <n v="0.26930572978093997"/>
    <n v="751.31666128989798"/>
    <n v="1210"/>
    <s v="Fixed Single Family Units"/>
    <n v="1210"/>
    <s v="Town of Indialantic              Brevard County"/>
    <s v="Town of Indialantic"/>
    <m/>
    <m/>
    <m/>
    <n v="0"/>
    <n v="1"/>
    <n v="1.8432598714280899"/>
    <n v="0.26930572978093997"/>
    <n v="751.316661289897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4.437219953995"/>
    <n v="788.91543449812696"/>
    <n v="0.60934035789999996"/>
  </r>
  <r>
    <n v="550000"/>
    <n v="880000"/>
    <n v="880000"/>
    <x v="1"/>
    <x v="1"/>
    <s v="IR8-11"/>
    <s v="62-304.520 (6), F.A.C."/>
    <n v="0.36"/>
    <n v="0.48"/>
    <s v="Town of Indialantic"/>
    <n v="0.15364518084976"/>
    <n v="3911.9436204260901"/>
    <n v="11.8829739104238"/>
    <n v="1.5796208348577301"/>
    <n v="1.8257616755000901"/>
    <n v="0.24270112884577"/>
    <n v="601.05128503444803"/>
    <n v="1400"/>
    <s v="Commercial and Services"/>
    <n v="1400"/>
    <s v="Town of Indialantic              Brevard County"/>
    <s v="Town of Indialantic"/>
    <m/>
    <m/>
    <m/>
    <n v="0"/>
    <n v="1"/>
    <n v="1.8257616755000901"/>
    <n v="0.24270112884577"/>
    <n v="601.0512850344480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29.71693874117"/>
    <n v="621.77998689267804"/>
    <n v="0.48747062860000001"/>
  </r>
  <r>
    <n v="550000"/>
    <n v="880000"/>
    <n v="880000"/>
    <x v="1"/>
    <x v="1"/>
    <s v="IR8-11"/>
    <s v="62-304.520 (6), F.A.C."/>
    <n v="0.36"/>
    <n v="0.48"/>
    <s v="Town of Indialantic"/>
    <n v="2.8787237447929999E-2"/>
    <n v="3911.9436204260901"/>
    <n v="11.8829739104238"/>
    <n v="1.5796208348577301"/>
    <n v="0.34207799154695001"/>
    <n v="4.5472920050750001E-2"/>
    <n v="112.61404988412799"/>
    <n v="1200"/>
    <s v="Residential, Medium Density-Two-five dwellingunits per acre"/>
    <n v="1200"/>
    <s v="Town of Indialantic              Brevard County"/>
    <s v="Town of Indialantic"/>
    <m/>
    <m/>
    <m/>
    <n v="0"/>
    <n v="1"/>
    <n v="0.34207799154695001"/>
    <n v="4.5472920050750001E-2"/>
    <n v="112.6140498841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1.474904696142"/>
    <n v="116.49781674931801"/>
    <n v="9.1333373800000006E-2"/>
  </r>
  <r>
    <n v="550000"/>
    <n v="880000"/>
    <n v="880000"/>
    <x v="1"/>
    <x v="1"/>
    <s v="IR8-11"/>
    <s v="62-304.520 (6), F.A.C."/>
    <n v="0.36"/>
    <n v="0.48"/>
    <s v="Town of Indialantic"/>
    <n v="3.5616948402999997E-2"/>
    <n v="3911.9436204260901"/>
    <n v="11.8829739104238"/>
    <n v="1.5796208348577301"/>
    <n v="0.42323526864179001"/>
    <n v="5.6261273771429997E-2"/>
    <n v="139.33149408417299"/>
    <n v="1430"/>
    <s v="Professional Services"/>
    <n v="1430"/>
    <s v="Town of Indialantic              Brevard County"/>
    <s v="Town of Indialantic"/>
    <m/>
    <m/>
    <m/>
    <n v="0"/>
    <n v="1"/>
    <n v="0.42323526864179001"/>
    <n v="5.6261273771429997E-2"/>
    <n v="139.331494084174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48.760511954874602"/>
    <n v="144.13667639098301"/>
    <n v="0.1130020228"/>
  </r>
  <r>
    <n v="550000"/>
    <n v="880000"/>
    <n v="880000"/>
    <x v="1"/>
    <x v="1"/>
    <s v="IR8-11"/>
    <s v="62-304.520 (6), F.A.C."/>
    <n v="0.36"/>
    <n v="0.48"/>
    <s v="Town of Indialantic"/>
    <n v="0.36482604698764998"/>
    <n v="3911.9436204260901"/>
    <n v="11.8829739104238"/>
    <n v="1.5796208348577301"/>
    <n v="4.33521839819735"/>
    <n v="0.57628682492048"/>
    <n v="1427.1789270786201"/>
    <n v="1410"/>
    <s v="Retail Sales and Services"/>
    <n v="1410"/>
    <s v="Town of Indialantic              Brevard County"/>
    <s v="Town of Indialantic"/>
    <m/>
    <m/>
    <m/>
    <n v="0"/>
    <n v="1"/>
    <n v="4.33521839819735"/>
    <n v="0.57628682492048"/>
    <n v="1427.17892707862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58.963372020294"/>
    <n v="1476.3986313107901"/>
    <n v="1.1574849368"/>
  </r>
  <r>
    <n v="550000"/>
    <n v="880000"/>
    <n v="880000"/>
    <x v="1"/>
    <x v="1"/>
    <s v="IR8-11"/>
    <s v="62-304.520 (6), F.A.C."/>
    <n v="0.36"/>
    <n v="0.48"/>
    <s v="Town of Indialantic"/>
    <n v="3.1354561431070002E-2"/>
    <n v="3911.9436204260901"/>
    <n v="11.8829739104238"/>
    <n v="1.5796208348577301"/>
    <n v="0.37258543545825001"/>
    <n v="4.9528318504350001E-2"/>
    <n v="122.65727656155499"/>
    <n v="1430"/>
    <s v="Professional Services"/>
    <n v="1430"/>
    <s v="Town of Indialantic              Brevard County"/>
    <s v="Town of Indialantic"/>
    <m/>
    <m/>
    <m/>
    <n v="0"/>
    <n v="1"/>
    <n v="0.37258543545825001"/>
    <n v="4.9528318504350001E-2"/>
    <n v="122.65727656155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64.433939428179102"/>
    <n v="126.887408298886"/>
    <n v="9.9478732E-2"/>
  </r>
  <r>
    <n v="550000"/>
    <n v="880000"/>
    <n v="880000"/>
    <x v="1"/>
    <x v="1"/>
    <s v="IR8-11"/>
    <s v="62-304.520 (6), F.A.C."/>
    <n v="0.36"/>
    <n v="0.48"/>
    <s v="Town of Indialantic"/>
    <n v="3.53347870957E-3"/>
    <n v="3911.9436204260901"/>
    <n v="11.8829739104238"/>
    <n v="1.5796208348577301"/>
    <n v="4.1988235318949997E-2"/>
    <n v="5.5815565891699998E-3"/>
    <n v="13.822769495845"/>
    <n v="1300"/>
    <s v="Residential, High Density"/>
    <n v="1300"/>
    <s v="Town of Indialantic              Brevard County"/>
    <s v="Town of Indialantic"/>
    <m/>
    <m/>
    <m/>
    <n v="0"/>
    <n v="1"/>
    <n v="4.1988235318949997E-2"/>
    <n v="5.5815565891699998E-3"/>
    <n v="13.8227694958445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1.732336589302601"/>
    <n v="14.299481009268799"/>
    <n v="1.1210680900000001E-2"/>
  </r>
  <r>
    <n v="550000"/>
    <n v="880000"/>
    <n v="880000"/>
    <x v="1"/>
    <x v="1"/>
    <s v="IR8-11"/>
    <s v="62-304.520 (6), F.A.C."/>
    <n v="0.36"/>
    <n v="0.48"/>
    <s v="Town of Indialantic"/>
    <n v="0.14792115176713999"/>
    <n v="3853.7762946099801"/>
    <n v="9.5750983413600093"/>
    <n v="1.40717902510781"/>
    <n v="1.4163595749376701"/>
    <n v="0.20815154213650999"/>
    <n v="570.05502815163698"/>
    <n v="1200"/>
    <s v="Residential, Medium Density-Two-five dwellingunits per acre"/>
    <n v="1200"/>
    <s v="Town of Indialantic              Brevard County"/>
    <s v="Town of Indialantic"/>
    <m/>
    <m/>
    <m/>
    <n v="0"/>
    <n v="1"/>
    <n v="1.4163595749376701"/>
    <n v="0.20815154213650999"/>
    <n v="570.055028151636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25.15527614119399"/>
    <n v="598.615663037682"/>
    <n v="0.4623317341"/>
  </r>
  <r>
    <n v="550000"/>
    <n v="880000"/>
    <n v="880000"/>
    <x v="1"/>
    <x v="1"/>
    <s v="IR8-11"/>
    <s v="62-304.520 (6), F.A.C."/>
    <n v="0.36"/>
    <n v="0.48"/>
    <s v="Town of Indialantic"/>
    <n v="3.3187199192499998E-3"/>
    <n v="3853.7762946099801"/>
    <n v="9.5750983413600093"/>
    <n v="1.40717902510781"/>
    <n v="3.1777069594310002E-2"/>
    <n v="4.6700330605799999E-3"/>
    <n v="12.7896041532825"/>
    <n v="1210"/>
    <s v="Fixed Single Family Units"/>
    <n v="1210"/>
    <s v="Town of Indialantic              Brevard County"/>
    <s v="Town of Indialantic"/>
    <m/>
    <m/>
    <m/>
    <n v="0"/>
    <n v="1"/>
    <n v="3.1777069594310002E-2"/>
    <n v="4.6700330605799999E-3"/>
    <n v="12.789604153283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0.894076215486901"/>
    <n v="13.430383019393"/>
    <n v="1.0372752799999999E-2"/>
  </r>
  <r>
    <n v="550000"/>
    <n v="880000"/>
    <n v="880000"/>
    <x v="1"/>
    <x v="1"/>
    <s v="IR8-11"/>
    <s v="62-304.520 (6), F.A.C."/>
    <n v="0.36"/>
    <n v="0.48"/>
    <s v="Town of Indialantic"/>
    <n v="0.23733066920625001"/>
    <n v="3853.7762946099801"/>
    <n v="9.5750983413600093"/>
    <n v="1.40717902510781"/>
    <n v="2.27246449707062"/>
    <n v="0.33396673972183"/>
    <n v="914.61930697097"/>
    <n v="1210"/>
    <s v="Fixed Single Family Units"/>
    <n v="1210"/>
    <s v="Town of Indialantic              Brevard County"/>
    <s v="Town of Indialantic"/>
    <m/>
    <m/>
    <m/>
    <n v="0"/>
    <n v="1"/>
    <n v="2.27246449707062"/>
    <n v="0.33396673972183"/>
    <n v="914.6193069709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26.037082964164"/>
    <n v="960.44314290980196"/>
    <n v="0.74178370400000004"/>
  </r>
  <r>
    <n v="550000"/>
    <n v="880000"/>
    <n v="880000"/>
    <x v="1"/>
    <x v="1"/>
    <s v="IR8-11"/>
    <s v="62-304.520 (6), F.A.C."/>
    <n v="0.36"/>
    <n v="0.48"/>
    <s v="Town of Indialantic"/>
    <n v="0.14841596818965999"/>
    <n v="3853.7762946099801"/>
    <n v="9.5750983413600093"/>
    <n v="1.40717902510781"/>
    <n v="1.42109749084416"/>
    <n v="0.20884783742756"/>
    <n v="571.96193995090505"/>
    <n v="1210"/>
    <s v="Fixed Single Family Units"/>
    <n v="1210"/>
    <s v="Town of Indialantic              Brevard County"/>
    <s v="Town of Indialantic"/>
    <m/>
    <m/>
    <m/>
    <n v="0"/>
    <n v="1"/>
    <n v="1.42109749084416"/>
    <n v="0.20884783742756"/>
    <n v="571.9619399509050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9.185608867280493"/>
    <n v="600.61811405504295"/>
    <n v="0.46387829679999998"/>
  </r>
  <r>
    <n v="550000"/>
    <n v="880000"/>
    <n v="880000"/>
    <x v="1"/>
    <x v="1"/>
    <s v="IR8-11"/>
    <s v="62-304.520 (6), F.A.C."/>
    <n v="0.36"/>
    <n v="0.48"/>
    <s v="Town of Indialantic"/>
    <n v="1.3040856005540001E-2"/>
    <n v="3853.7762946099801"/>
    <n v="9.5750983413600093"/>
    <n v="1.40717902510781"/>
    <n v="0.12486747870859"/>
    <n v="1.8350819040449998E-2"/>
    <n v="50.256541735583802"/>
    <n v="1210"/>
    <s v="Fixed Single Family Units"/>
    <n v="1210"/>
    <s v="Town of Indialantic              Brevard County"/>
    <s v="Town of Indialantic"/>
    <m/>
    <m/>
    <m/>
    <n v="0"/>
    <n v="1"/>
    <n v="0.12486747870859"/>
    <n v="1.8350819040449998E-2"/>
    <n v="50.25654173558230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41.406700326460999"/>
    <n v="52.774471879623597"/>
    <n v="4.0759563499999998E-2"/>
  </r>
  <r>
    <n v="550000"/>
    <n v="880000"/>
    <n v="880000"/>
    <x v="1"/>
    <x v="1"/>
    <s v="IR8-11"/>
    <s v="62-304.520 (6), F.A.C."/>
    <n v="0.36"/>
    <n v="0.48"/>
    <s v="Town of Indialantic"/>
    <n v="6.7736088741150002E-2"/>
    <n v="3853.7762946099801"/>
    <n v="9.5750983413600093"/>
    <n v="1.40717902510781"/>
    <n v="0.64857971095559996"/>
    <n v="9.531680331938E-2"/>
    <n v="261.039733080242"/>
    <n v="1210"/>
    <s v="Fixed Single Family Units"/>
    <n v="1210"/>
    <s v="Town of Indialantic              Brevard County"/>
    <s v="Town of Indialantic"/>
    <m/>
    <m/>
    <m/>
    <n v="0"/>
    <n v="1"/>
    <n v="0.64857971095559996"/>
    <n v="9.531680331938E-2"/>
    <n v="261.039733080243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4.017294540791099"/>
    <n v="274.11822575038099"/>
    <n v="0.21171105679999999"/>
  </r>
  <r>
    <n v="550000"/>
    <n v="880000"/>
    <n v="880000"/>
    <x v="1"/>
    <x v="1"/>
    <s v="IR8-11"/>
    <s v="62-304.520 (6), F.A.C."/>
    <n v="0.36"/>
    <n v="0.48"/>
    <s v="Town of Indialantic"/>
    <n v="9.2180522764330003E-2"/>
    <n v="3855.3464395690798"/>
    <n v="9.57859158916939"/>
    <n v="1.40767849505342"/>
    <n v="0.88295958003567998"/>
    <n v="0.12976053955812999"/>
    <n v="355.38785023709102"/>
    <n v="1200"/>
    <s v="Residential, Medium Density-Two-five dwellingunits per acre"/>
    <n v="1200"/>
    <s v="Town of Indialantic              Brevard County"/>
    <s v="Town of Indialantic"/>
    <m/>
    <m/>
    <m/>
    <n v="0"/>
    <n v="1"/>
    <n v="0.88295958003567998"/>
    <n v="0.12976053955812999"/>
    <n v="598.512300106592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4.943771391211"/>
    <n v="373.04134056903399"/>
    <n v="0.4854114356"/>
  </r>
  <r>
    <n v="550000"/>
    <n v="880000"/>
    <n v="880000"/>
    <x v="1"/>
    <x v="1"/>
    <s v="IR8-11"/>
    <s v="62-304.520 (6), F.A.C."/>
    <n v="0.36"/>
    <n v="0.48"/>
    <s v="Town of Indialantic"/>
    <n v="0.21932950117128"/>
    <n v="3858.1883495439602"/>
    <n v="9.5852546223848094"/>
    <n v="1.40864414352596"/>
    <n v="2.1023291149274401"/>
    <n v="0.3089572173274"/>
    <n v="846.21452613035103"/>
    <n v="1200"/>
    <s v="Residential, Medium Density-Two-five dwellingunits per acre"/>
    <n v="1200"/>
    <s v="Town of Indialantic              Brevard County"/>
    <s v="Town of Indialantic"/>
    <m/>
    <m/>
    <m/>
    <n v="0"/>
    <n v="1"/>
    <n v="2.1023291149274401"/>
    <n v="0.3089572173274"/>
    <n v="846.2145261303510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85.65136086099699"/>
    <n v="887.59500043681305"/>
    <n v="0.68630537400000002"/>
  </r>
  <r>
    <n v="550000"/>
    <n v="880000"/>
    <n v="880000"/>
    <x v="1"/>
    <x v="1"/>
    <s v="IR8-11"/>
    <s v="62-304.520 (6), F.A.C."/>
    <n v="0.36"/>
    <n v="0.48"/>
    <s v="Town of Indialantic"/>
    <n v="3.542822476245E-2"/>
    <n v="3858.1883495439602"/>
    <n v="9.5852546223848094"/>
    <n v="1.40864414352596"/>
    <n v="0.33958855516719"/>
    <n v="4.9905761327150001E-2"/>
    <n v="136.688764023521"/>
    <n v="1210"/>
    <s v="Fixed Single Family Units"/>
    <n v="1210"/>
    <s v="Town of Indialantic              Brevard County"/>
    <s v="Town of Indialantic"/>
    <m/>
    <m/>
    <m/>
    <n v="0"/>
    <n v="1"/>
    <n v="0.33958855516719"/>
    <n v="4.9905761327150001E-2"/>
    <n v="136.68876402352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61.8975094318454"/>
    <n v="143.372938914164"/>
    <n v="0.1108586894"/>
  </r>
  <r>
    <n v="550000"/>
    <n v="880000"/>
    <n v="880000"/>
    <x v="1"/>
    <x v="1"/>
    <s v="IR8-11"/>
    <s v="62-304.520 (6), F.A.C."/>
    <n v="0.36"/>
    <n v="0.48"/>
    <s v="Town of Indialantic"/>
    <n v="0.22153672501011001"/>
    <n v="3858.1883495439602"/>
    <n v="9.5852546223848094"/>
    <n v="1.40864414352596"/>
    <n v="2.1234859174311902"/>
    <n v="0.31206641026142001"/>
    <n v="854.73041143014905"/>
    <n v="1210"/>
    <s v="Fixed Single Family Units"/>
    <n v="1210"/>
    <s v="Town of Indialantic              Brevard County"/>
    <s v="Town of Indialantic"/>
    <m/>
    <m/>
    <m/>
    <n v="0"/>
    <n v="1"/>
    <n v="2.1234859174311902"/>
    <n v="0.31206641026142001"/>
    <n v="854.7304114301490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21.462241644347"/>
    <n v="896.52731840464605"/>
    <n v="0.69321201249999997"/>
  </r>
  <r>
    <n v="550000"/>
    <n v="880000"/>
    <n v="880000"/>
    <x v="1"/>
    <x v="1"/>
    <s v="IR8-11"/>
    <s v="62-304.520 (6), F.A.C."/>
    <n v="0.36"/>
    <n v="0.48"/>
    <s v="Town of Indialantic"/>
    <n v="0.14068786855896001"/>
    <n v="3858.1883495439602"/>
    <n v="9.5852546223848094"/>
    <n v="1.40864414352596"/>
    <n v="1.3485290424182399"/>
    <n v="0.19817914211073001"/>
    <n v="542.80029539635495"/>
    <n v="1210"/>
    <s v="Fixed Single Family Units"/>
    <n v="1210"/>
    <s v="Town of Indialantic              Brevard County"/>
    <s v="Town of Indialantic"/>
    <m/>
    <m/>
    <m/>
    <n v="0"/>
    <n v="1"/>
    <n v="1.3485290424182399"/>
    <n v="0.19817914211073001"/>
    <n v="542.8002953963549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6.622433205151"/>
    <n v="569.34360443159596"/>
    <n v="0.44022732799999997"/>
  </r>
  <r>
    <n v="550000"/>
    <n v="880000"/>
    <n v="880000"/>
    <x v="1"/>
    <x v="1"/>
    <s v="IR8-11"/>
    <s v="62-304.520 (6), F.A.C."/>
    <n v="0.36"/>
    <n v="0.48"/>
    <s v="Town of Indialantic"/>
    <n v="7.8113432618999998E-4"/>
    <n v="3858.1883495439602"/>
    <n v="9.5852546223848094"/>
    <n v="1.40864414352596"/>
    <n v="7.48737141082E-3"/>
    <n v="1.10034029389E-3"/>
    <n v="3.0137633567389801"/>
    <n v="1210"/>
    <s v="Fixed Single Family Units"/>
    <n v="1210"/>
    <s v="Town of Indialantic              Brevard County"/>
    <s v="Town of Indialantic"/>
    <m/>
    <m/>
    <m/>
    <n v="0"/>
    <n v="1"/>
    <n v="7.48737141082E-3"/>
    <n v="1.10034029389E-3"/>
    <n v="3.01376335674016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.127195169563199"/>
    <n v="3.1611384647043801"/>
    <n v="2.4442524999999998E-3"/>
  </r>
  <r>
    <n v="550000"/>
    <n v="880000"/>
    <n v="880000"/>
    <x v="1"/>
    <x v="1"/>
    <s v="IR8-11"/>
    <s v="62-304.520 (6), F.A.C."/>
    <n v="0.36"/>
    <n v="0.48"/>
    <s v="Town of Indialantic"/>
    <n v="0.17554959363768"/>
    <n v="3847.42469128625"/>
    <n v="9.5601531205363504"/>
    <n v="1.4050111376816099"/>
    <n v="1.67828099542415"/>
    <n v="0.24664913427641999"/>
    <n v="675.41384110687795"/>
    <n v="1200"/>
    <s v="Residential, Medium Density-Two-five dwellingunits per acre"/>
    <n v="1200"/>
    <s v="Town of Indialantic              Brevard County"/>
    <s v="Town of Indialantic"/>
    <m/>
    <m/>
    <m/>
    <n v="0"/>
    <n v="1"/>
    <n v="1.67828099542415"/>
    <n v="0.24664913427641999"/>
    <n v="675.4138411068779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29.78990070069099"/>
    <n v="710.42400046235696"/>
    <n v="0.54778089299999999"/>
  </r>
  <r>
    <n v="550000"/>
    <n v="880000"/>
    <n v="880000"/>
    <x v="1"/>
    <x v="1"/>
    <s v="IR8-11"/>
    <s v="62-304.520 (6), F.A.C."/>
    <n v="0.36"/>
    <n v="0.48"/>
    <s v="Town of Indialantic"/>
    <n v="9.0981805299999996E-4"/>
    <n v="3847.42469128625"/>
    <n v="9.5601531205363504"/>
    <n v="1.4050111376816099"/>
    <n v="8.6979998985100004E-3"/>
    <n v="1.2783044977300001E-3"/>
    <n v="3.50045644169403"/>
    <n v="1210"/>
    <s v="Fixed Single Family Units"/>
    <n v="1210"/>
    <s v="Town of Indialantic              Brevard County"/>
    <s v="Town of Indialantic"/>
    <m/>
    <m/>
    <m/>
    <n v="0"/>
    <n v="1"/>
    <n v="8.6979998985100004E-3"/>
    <n v="1.2783044977300001E-3"/>
    <n v="3.5004564416940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.8536318301687"/>
    <n v="3.6819030310025598"/>
    <n v="2.8389752000000002E-3"/>
  </r>
  <r>
    <n v="550000"/>
    <n v="880000"/>
    <n v="880000"/>
    <x v="1"/>
    <x v="1"/>
    <s v="IR8-11"/>
    <s v="62-304.520 (6), F.A.C."/>
    <n v="0.36"/>
    <n v="0.48"/>
    <s v="Town of Indialantic"/>
    <n v="1.54521819443E-3"/>
    <n v="3847.42469128625"/>
    <n v="9.5601531205363504"/>
    <n v="1.4050111376816099"/>
    <n v="1.4772522543389999E-2"/>
    <n v="2.1710487733200001E-3"/>
    <n v="5.9451106346785902"/>
    <n v="1210"/>
    <s v="Fixed Single Family Units"/>
    <n v="1210"/>
    <s v="Town of Indialantic              Brevard County"/>
    <s v="Town of Indialantic"/>
    <m/>
    <m/>
    <m/>
    <n v="0"/>
    <n v="1"/>
    <n v="1.4772522543389999E-2"/>
    <n v="2.1710487733200001E-3"/>
    <n v="5.9451106346783904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.1719828123636"/>
    <n v="6.2532761741422203"/>
    <n v="4.8216630999999999E-3"/>
  </r>
  <r>
    <n v="550000"/>
    <n v="880000"/>
    <n v="880000"/>
    <x v="1"/>
    <x v="1"/>
    <s v="IR8-11"/>
    <s v="62-304.520 (6), F.A.C."/>
    <n v="0.36"/>
    <n v="0.48"/>
    <s v="Town of Indialantic"/>
    <n v="1.28901964277E-3"/>
    <n v="3847.42469128625"/>
    <n v="9.5601531205363504"/>
    <n v="1.4050111376816099"/>
    <n v="1.232322516029E-2"/>
    <n v="1.81108695478E-3"/>
    <n v="4.9594060011616703"/>
    <n v="1210"/>
    <s v="Fixed Single Family Units"/>
    <n v="1210"/>
    <s v="Town of Indialantic              Brevard County"/>
    <s v="Town of Indialantic"/>
    <m/>
    <m/>
    <m/>
    <n v="0"/>
    <n v="1"/>
    <n v="1.232322516029E-2"/>
    <n v="1.81108695478E-3"/>
    <n v="4.959406001161360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2.979929420111599"/>
    <n v="5.2164774199593902"/>
    <n v="4.0222271000000002E-3"/>
  </r>
  <r>
    <n v="550000"/>
    <n v="880000"/>
    <n v="880000"/>
    <x v="1"/>
    <x v="1"/>
    <s v="IR8-11"/>
    <s v="62-304.520 (6), F.A.C."/>
    <n v="0.36"/>
    <n v="0.48"/>
    <s v="Town of Indialantic"/>
    <n v="4.4135966377999998E-2"/>
    <n v="3847.42469128625"/>
    <n v="9.5601531205363504"/>
    <n v="1.4050111376816099"/>
    <n v="0.42194659669653001"/>
    <n v="6.2011524333429997E-2"/>
    <n v="169.80980681649999"/>
    <n v="1210"/>
    <s v="Fixed Single Family Units"/>
    <n v="1210"/>
    <s v="Town of Indialantic              Brevard County"/>
    <s v="Town of Indialantic"/>
    <m/>
    <m/>
    <m/>
    <n v="0"/>
    <n v="1"/>
    <n v="0.42194659669653001"/>
    <n v="6.2011524333429997E-2"/>
    <n v="169.809806816499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68.9215155742787"/>
    <n v="178.61191899564301"/>
    <n v="0.13772084900000001"/>
  </r>
  <r>
    <n v="550000"/>
    <n v="880000"/>
    <n v="880000"/>
    <x v="1"/>
    <x v="1"/>
    <s v="IR8-11"/>
    <s v="62-304.520 (6), F.A.C."/>
    <n v="0.36"/>
    <n v="0.48"/>
    <s v="Town of Indialantic"/>
    <n v="0.12612857712528"/>
    <n v="3847.42469128625"/>
    <n v="9.5601531205363504"/>
    <n v="1.4050111376816099"/>
    <n v="1.20580851019307"/>
    <n v="0.17721205564094999"/>
    <n v="485.27020190861202"/>
    <n v="1210"/>
    <s v="Fixed Single Family Units"/>
    <n v="1210"/>
    <s v="Town of Indialantic              Brevard County"/>
    <s v="Town of Indialantic"/>
    <m/>
    <m/>
    <m/>
    <n v="0"/>
    <n v="1"/>
    <n v="1.20580851019307"/>
    <n v="0.17721205564094999"/>
    <n v="485.270201908612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3.096041803217702"/>
    <n v="510.42424238762101"/>
    <n v="0.39356869579999998"/>
  </r>
  <r>
    <n v="550000"/>
    <n v="880000"/>
    <n v="880000"/>
    <x v="1"/>
    <x v="1"/>
    <s v="IR8-11"/>
    <s v="62-304.520 (6), F.A.C."/>
    <n v="0.36"/>
    <n v="0.48"/>
    <s v="Town of Indialantic"/>
    <n v="0.23133060478416001"/>
    <n v="3847.42469128625"/>
    <n v="9.5601531205363504"/>
    <n v="1.4050111376816099"/>
    <n v="2.2115560032028898"/>
    <n v="0.32502207620836998"/>
    <n v="890.02708069677794"/>
    <n v="1210"/>
    <s v="Fixed Single Family Units"/>
    <n v="1210"/>
    <s v="Town of Indialantic              Brevard County"/>
    <s v="Town of Indialantic"/>
    <m/>
    <m/>
    <m/>
    <n v="0"/>
    <n v="1"/>
    <n v="2.2115560032028898"/>
    <n v="0.32502207620836998"/>
    <n v="890.02708069677794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22.205581714332"/>
    <n v="936.16174366847201"/>
    <n v="0.72183867049999995"/>
  </r>
  <r>
    <n v="550000"/>
    <n v="880000"/>
    <n v="880000"/>
    <x v="1"/>
    <x v="1"/>
    <s v="IR8-11"/>
    <s v="62-304.520 (6), F.A.C."/>
    <n v="0.36"/>
    <n v="0.48"/>
    <s v="Town of Indialantic"/>
    <n v="3.6874655829560003E-2"/>
    <n v="3847.42469128625"/>
    <n v="9.5601531205363504"/>
    <n v="1.4050111376816099"/>
    <n v="0.35252735599773"/>
    <n v="5.1809302138710003E-2"/>
    <n v="141.872461321354"/>
    <n v="1210"/>
    <s v="Fixed Single Family Units"/>
    <n v="1210"/>
    <s v="Town of Indialantic              Brevard County"/>
    <s v="Town of Indialantic"/>
    <m/>
    <m/>
    <m/>
    <n v="0"/>
    <n v="1"/>
    <n v="0.35252735599773"/>
    <n v="5.1809302138710003E-2"/>
    <n v="141.872461321354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2.367678449479797"/>
    <n v="149.22643776766799"/>
    <n v="0.11506282349999999"/>
  </r>
  <r>
    <n v="550000"/>
    <n v="880000"/>
    <n v="880000"/>
    <x v="1"/>
    <x v="1"/>
    <s v="IR8-11"/>
    <s v="62-304.520 (6), F.A.C."/>
    <n v="0.36"/>
    <n v="0.48"/>
    <s v="Town of Indialantic"/>
    <n v="0.26589584432708002"/>
    <n v="3847.42469214621"/>
    <n v="9.5601531226732099"/>
    <n v="1.40501113799566"/>
    <n v="2.5420049864493701"/>
    <n v="0.37358662282630001"/>
    <n v="1023.01423700307"/>
    <n v="1200"/>
    <s v="Residential, Medium Density-Two-five dwellingunits per acre"/>
    <n v="1200"/>
    <s v="Town of Indialantic              Brevard County"/>
    <s v="Town of Indialantic"/>
    <m/>
    <m/>
    <m/>
    <n v="0"/>
    <n v="1"/>
    <n v="2.5420049864493701"/>
    <n v="0.37358662282630001"/>
    <n v="1023.0142370030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87.77160739272199"/>
    <n v="1076.0423053045099"/>
    <n v="0.82969524490000002"/>
  </r>
  <r>
    <n v="550000"/>
    <n v="880000"/>
    <n v="880000"/>
    <x v="1"/>
    <x v="1"/>
    <s v="IR8-11"/>
    <s v="62-304.520 (6), F.A.C."/>
    <n v="0.36"/>
    <n v="0.48"/>
    <s v="Town of Indialantic"/>
    <n v="7.6272157504299998E-2"/>
    <n v="3847.42469214621"/>
    <n v="9.5601531226732099"/>
    <n v="1.40501113799566"/>
    <n v="0.72917350473775999"/>
    <n v="0.1071632308125"/>
    <n v="293.45138210531297"/>
    <n v="1210"/>
    <s v="Fixed Single Family Units"/>
    <n v="1210"/>
    <s v="Town of Indialantic              Brevard County"/>
    <s v="Town of Indialantic"/>
    <m/>
    <m/>
    <m/>
    <n v="0"/>
    <n v="1"/>
    <n v="0.72917350473775999"/>
    <n v="0.1071632308125"/>
    <n v="293.451382105314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84.287026745493804"/>
    <n v="308.66247044658502"/>
    <n v="0.23799787680000001"/>
  </r>
  <r>
    <n v="550000"/>
    <n v="880000"/>
    <n v="880000"/>
    <x v="1"/>
    <x v="1"/>
    <s v="IR8-11"/>
    <s v="62-304.520 (6), F.A.C."/>
    <n v="0.36"/>
    <n v="0.48"/>
    <s v="Town of Indialantic"/>
    <n v="0.20657650477017001"/>
    <n v="3847.42469214621"/>
    <n v="9.5601531226732099"/>
    <n v="1.40501113799566"/>
    <n v="1.9749030171495201"/>
    <n v="0.29024229005030999"/>
    <n v="794.78754527004003"/>
    <n v="1210"/>
    <s v="Fixed Single Family Units"/>
    <n v="1210"/>
    <s v="Town of Indialantic              Brevard County"/>
    <s v="Town of Indialantic"/>
    <m/>
    <m/>
    <m/>
    <n v="0"/>
    <n v="1"/>
    <n v="1.9749030171495201"/>
    <n v="0.29024229005030999"/>
    <n v="794.7875452700400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3.184018049481"/>
    <n v="835.98545504613503"/>
    <n v="0.64459654929999999"/>
  </r>
  <r>
    <n v="550000"/>
    <n v="880000"/>
    <n v="880000"/>
    <x v="1"/>
    <x v="1"/>
    <s v="IR8-11"/>
    <s v="62-304.520 (6), F.A.C."/>
    <n v="0.36"/>
    <n v="0.48"/>
    <s v="Town of Indialantic"/>
    <n v="1.9687201408469999E-2"/>
    <n v="3847.42469214621"/>
    <n v="9.5601531226732099"/>
    <n v="1.40501113799566"/>
    <n v="0.18821266002190001"/>
    <n v="2.7660737254859999E-2"/>
    <n v="75.745024818210894"/>
    <n v="1210"/>
    <s v="Fixed Single Family Units"/>
    <n v="1210"/>
    <s v="Town of Indialantic              Brevard County"/>
    <s v="Town of Indialantic"/>
    <m/>
    <m/>
    <m/>
    <n v="0"/>
    <n v="1"/>
    <n v="0.18821266002190001"/>
    <n v="2.7660737254859999E-2"/>
    <n v="75.74502481821019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50.904140918377401"/>
    <n v="79.671277458956396"/>
    <n v="6.1431488100000001E-2"/>
  </r>
  <r>
    <n v="550000"/>
    <n v="880000"/>
    <n v="880000"/>
    <x v="1"/>
    <x v="1"/>
    <s v="IR8-11"/>
    <s v="62-304.520 (6), F.A.C."/>
    <n v="0.36"/>
    <n v="0.48"/>
    <s v="Town of Indialantic"/>
    <n v="4.661951980917E-2"/>
    <n v="3847.42469214621"/>
    <n v="9.5601531226732099"/>
    <n v="1.40501113799566"/>
    <n v="0.44568974788118998"/>
    <n v="6.5500944579890003E-2"/>
    <n v="179.36509164981101"/>
    <n v="1210"/>
    <s v="Fixed Single Family Units"/>
    <n v="1210"/>
    <s v="Town of Indialantic              Brevard County"/>
    <s v="Town of Indialantic"/>
    <m/>
    <m/>
    <m/>
    <n v="0"/>
    <n v="1"/>
    <n v="0.44568974788118998"/>
    <n v="6.5500944579890003E-2"/>
    <n v="179.36509164981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57.6419049984803"/>
    <n v="188.662503148957"/>
    <n v="0.14547047169999999"/>
  </r>
  <r>
    <n v="550000"/>
    <n v="880000"/>
    <n v="880000"/>
    <x v="1"/>
    <x v="1"/>
    <s v="IR8-11"/>
    <s v="62-304.520 (6), F.A.C."/>
    <n v="0.36"/>
    <n v="0.48"/>
    <s v="Town of Indialantic"/>
    <n v="2.17598115871E-3"/>
    <n v="3847.42469214621"/>
    <n v="9.5601531226732099"/>
    <n v="1.40501113799566"/>
    <n v="2.0802713069349998E-2"/>
    <n v="3.0572777640599999E-3"/>
    <n v="8.3719236396811798"/>
    <n v="1210"/>
    <s v="Fixed Single Family Units"/>
    <n v="1210"/>
    <s v="Town of Indialantic              Brevard County"/>
    <s v="Town of Indialantic"/>
    <m/>
    <m/>
    <m/>
    <n v="0"/>
    <n v="1"/>
    <n v="2.0802713069349998E-2"/>
    <n v="3.0572777640599999E-3"/>
    <n v="8.371923639680680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7.7475469030766"/>
    <n v="8.8058833271626007"/>
    <n v="6.7898812999999999E-3"/>
  </r>
  <r>
    <n v="550000"/>
    <n v="880000"/>
    <n v="880000"/>
    <x v="1"/>
    <x v="1"/>
    <s v="IR8-11"/>
    <s v="62-304.520 (6), F.A.C."/>
    <n v="0.36"/>
    <n v="0.48"/>
    <s v="Town of Indialantic"/>
    <n v="5.3624457492000002E-4"/>
    <n v="3847.42469214621"/>
    <n v="9.5601531226732099"/>
    <n v="1.40501113799566"/>
    <n v="5.1265802475099998E-3"/>
    <n v="7.5342960045999999E-4"/>
    <n v="2.0631606186074398"/>
    <n v="1210"/>
    <s v="Fixed Single Family Units"/>
    <n v="1210"/>
    <s v="Town of Indialantic              Brevard County"/>
    <s v="Town of Indialantic"/>
    <m/>
    <m/>
    <m/>
    <n v="0"/>
    <n v="1"/>
    <n v="5.1265802475099998E-3"/>
    <n v="7.5342960045999999E-4"/>
    <n v="2.06316061860619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8.3222129898418409"/>
    <n v="2.1701048020232299"/>
    <n v="1.6732851999999999E-3"/>
  </r>
  <r>
    <n v="550000"/>
    <n v="880000"/>
    <n v="880000"/>
    <x v="1"/>
    <x v="1"/>
    <s v="IR8-11"/>
    <s v="62-304.520 (6), F.A.C."/>
    <n v="0.36"/>
    <n v="0.48"/>
    <s v="Town of Indialantic"/>
    <n v="0.30954731720220002"/>
    <n v="3864.8748676034902"/>
    <n v="9.6009378311413496"/>
    <n v="1.41091727823991"/>
    <n v="2.97194454825499"/>
    <n v="0.43674565827340001"/>
    <n v="1196.3616465888999"/>
    <n v="1200"/>
    <s v="Residential, Medium Density-Two-five dwellingunits per acre"/>
    <n v="1200"/>
    <s v="Town of Indialantic              Brevard County"/>
    <s v="Town of Indialantic"/>
    <m/>
    <m/>
    <m/>
    <n v="0"/>
    <n v="1"/>
    <n v="2.97194454825499"/>
    <n v="0.43674565827340001"/>
    <n v="1197.90560586226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03.394958467864"/>
    <n v="1252.69354865644"/>
    <n v="0.97153739319999999"/>
  </r>
  <r>
    <n v="550000"/>
    <n v="880000"/>
    <n v="880000"/>
    <x v="1"/>
    <x v="1"/>
    <s v="IR8-11"/>
    <s v="62-304.520 (6), F.A.C."/>
    <n v="0.36"/>
    <n v="0.48"/>
    <s v="Town of Indialantic"/>
    <n v="0.30611002640063001"/>
    <n v="3864.8748676034902"/>
    <n v="9.6009378311413496"/>
    <n v="1.41091727823991"/>
    <n v="2.93894333296155"/>
    <n v="0.43189592529113002"/>
    <n v="1183.0769477572601"/>
    <n v="1210"/>
    <s v="Fixed Single Family Units"/>
    <n v="1210"/>
    <s v="Town of Indialantic              Brevard County"/>
    <s v="Town of Indialantic"/>
    <m/>
    <m/>
    <m/>
    <n v="0"/>
    <n v="1"/>
    <n v="2.93894333296155"/>
    <n v="0.43189592529113002"/>
    <n v="1183.07694775726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44.02003734136801"/>
    <n v="1238.78332630045"/>
    <n v="0.95951090650000004"/>
  </r>
  <r>
    <n v="550000"/>
    <n v="880000"/>
    <n v="880000"/>
    <x v="1"/>
    <x v="1"/>
    <s v="IR8-11"/>
    <s v="62-304.520 (6), F.A.C."/>
    <n v="0.36"/>
    <n v="0.48"/>
    <s v="Town of Indialantic"/>
    <n v="1.70662508712E-3"/>
    <n v="3864.8748676034902"/>
    <n v="9.6009378311413496"/>
    <n v="1.41091727823991"/>
    <n v="1.638520136251E-2"/>
    <n v="2.4079068228900001E-3"/>
    <n v="6.5958924076355698"/>
    <n v="1210"/>
    <s v="Fixed Single Family Units"/>
    <n v="1210"/>
    <s v="Town of Indialantic              Brevard County"/>
    <s v="Town of Indialantic"/>
    <m/>
    <m/>
    <m/>
    <n v="0"/>
    <n v="1"/>
    <n v="1.638520136251E-2"/>
    <n v="2.4079068228900001E-3"/>
    <n v="6.595892407634029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3.619926064647199"/>
    <n v="6.90646669444296"/>
    <n v="5.3494666999999996E-3"/>
  </r>
  <r>
    <n v="550000"/>
    <n v="880000"/>
    <n v="880000"/>
    <x v="1"/>
    <x v="1"/>
    <s v="IR8-11"/>
    <s v="62-304.520 (6), F.A.C."/>
    <n v="0.36"/>
    <n v="0.48"/>
    <s v="Town of Indialantic"/>
    <n v="2.7775682769500001E-3"/>
    <n v="3685.37504009747"/>
    <n v="8.7863066280734099"/>
    <n v="1.2753410800626901"/>
    <n v="2.4404566561729998E-2"/>
    <n v="3.5423469262799998E-3"/>
    <n v="10.2363808000565"/>
    <n v="1200"/>
    <s v="Residential, Medium Density-Two-five dwellingunits per acre"/>
    <n v="1200"/>
    <s v="Town of Indialantic              Brevard County"/>
    <s v="Town of Indialantic"/>
    <m/>
    <m/>
    <m/>
    <n v="0"/>
    <n v="1"/>
    <n v="2.4404566561729998E-2"/>
    <n v="3.5423469262799998E-3"/>
    <n v="11.4166809461464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9.126893250142601"/>
    <n v="11.2404200202513"/>
    <n v="9.2592708000000003E-3"/>
  </r>
  <r>
    <n v="550000"/>
    <n v="880000"/>
    <n v="880000"/>
    <x v="1"/>
    <x v="1"/>
    <s v="IR8-11"/>
    <s v="62-304.520 (6), F.A.C."/>
    <n v="0.36"/>
    <n v="0.48"/>
    <s v="Natural Lands"/>
    <n v="9.0465742692089998E-2"/>
    <n v="3685.37504009747"/>
    <n v="8.7863066280734099"/>
    <n v="1.2753410800626901"/>
    <n v="0.79485975462911995"/>
    <n v="0.1153746779936"/>
    <n v="333.40019010131903"/>
    <n v="3100"/>
    <s v="Herbaceous Dry Prairie"/>
    <n v="3100"/>
    <s v="Town of Indialantic              Brevard County"/>
    <s v="Town of Indialantic"/>
    <m/>
    <m/>
    <s v="Natural Lands"/>
    <n v="0"/>
    <n v="1"/>
    <n v="0.79485975462911995"/>
    <n v="0.1153746779936"/>
    <n v="337.187317265913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80.649073456019295"/>
    <n v="366.10187182068"/>
    <n v="0.2734690327"/>
  </r>
  <r>
    <n v="550000"/>
    <n v="880000"/>
    <n v="880000"/>
    <x v="1"/>
    <x v="1"/>
    <s v="IR8-11"/>
    <s v="62-304.520 (6), F.A.C."/>
    <n v="0.36"/>
    <n v="0.48"/>
    <s v="Town of Indialantic"/>
    <n v="9.7848355646030005E-2"/>
    <n v="3685.37504009747"/>
    <n v="8.7863066280734099"/>
    <n v="1.2753410800626901"/>
    <n v="0.85972565575881998"/>
    <n v="0.12479002757197"/>
    <n v="360.60788761246999"/>
    <n v="1210"/>
    <s v="Fixed Single Family Units"/>
    <n v="1210"/>
    <s v="Town of Indialantic              Brevard County"/>
    <s v="Town of Indialantic"/>
    <m/>
    <m/>
    <m/>
    <n v="0"/>
    <n v="1"/>
    <n v="0.85972565575881998"/>
    <n v="0.12479002757197"/>
    <n v="360.607887612469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0.411016389822294"/>
    <n v="395.97824646742799"/>
    <n v="0.29246381799999999"/>
  </r>
  <r>
    <n v="550000"/>
    <n v="880000"/>
    <n v="880000"/>
    <x v="1"/>
    <x v="1"/>
    <s v="IR8-11"/>
    <s v="62-304.520 (6), F.A.C."/>
    <n v="0.36"/>
    <n v="0.48"/>
    <s v="Town of Indialantic"/>
    <n v="0.19822421504453999"/>
    <n v="3685.37504009747"/>
    <n v="8.7863066280734099"/>
    <n v="1.2753410800626901"/>
    <n v="1.7416587344905201"/>
    <n v="0.25280348450947998"/>
    <n v="730.530574468076"/>
    <n v="1210"/>
    <s v="Fixed Single Family Units"/>
    <n v="1210"/>
    <s v="Town of Indialantic              Brevard County"/>
    <s v="Town of Indialantic"/>
    <m/>
    <m/>
    <m/>
    <n v="0"/>
    <n v="1"/>
    <n v="1.7416587344905201"/>
    <n v="0.25280348450947998"/>
    <n v="745.823885268159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7.321813026375"/>
    <n v="802.18493772821205"/>
    <n v="0.60488555170000002"/>
  </r>
  <r>
    <n v="550000"/>
    <n v="880000"/>
    <n v="880000"/>
    <x v="1"/>
    <x v="1"/>
    <s v="IR8-11"/>
    <s v="62-304.520 (6), F.A.C."/>
    <n v="0.36"/>
    <n v="0.48"/>
    <s v="Town of Indialantic"/>
    <n v="0.24989693467585999"/>
    <n v="3857.7690402523299"/>
    <n v="9.5843984274601208"/>
    <n v="1.4085246426792"/>
    <n v="2.3951117877344998"/>
    <n v="0.35198599062094998"/>
    <n v="964.04465784652803"/>
    <n v="1200"/>
    <s v="Residential, Medium Density-Two-five dwellingunits per acre"/>
    <n v="1200"/>
    <s v="Town of Indialantic              Brevard County"/>
    <s v="Town of Indialantic"/>
    <m/>
    <m/>
    <m/>
    <n v="0"/>
    <n v="1"/>
    <n v="2.3951117877344998"/>
    <n v="0.35198599062094998"/>
    <n v="964.0446578465280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45.915814569508"/>
    <n v="1011.29701503111"/>
    <n v="0.78186914669999996"/>
  </r>
  <r>
    <n v="550000"/>
    <n v="880000"/>
    <n v="880000"/>
    <x v="1"/>
    <x v="1"/>
    <s v="IR8-11"/>
    <s v="62-304.520 (6), F.A.C."/>
    <n v="0.36"/>
    <n v="0.48"/>
    <s v="Town of Indialantic"/>
    <n v="0.17759383907569001"/>
    <n v="3857.7690402523299"/>
    <n v="9.5843984274601208"/>
    <n v="1.4085246426792"/>
    <n v="1.70213011196365"/>
    <n v="0.25014529872611002"/>
    <n v="685.11601412575305"/>
    <n v="1210"/>
    <s v="Fixed Single Family Units"/>
    <n v="1210"/>
    <s v="Town of Indialantic              Brevard County"/>
    <s v="Town of Indialantic"/>
    <m/>
    <m/>
    <m/>
    <n v="0"/>
    <n v="1"/>
    <n v="1.70213011196365"/>
    <n v="0.25014529872611002"/>
    <n v="685.1160141257530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6.356777267352"/>
    <n v="718.696768242129"/>
    <n v="0.55564964650000004"/>
  </r>
  <r>
    <n v="550000"/>
    <n v="880000"/>
    <n v="880000"/>
    <x v="1"/>
    <x v="1"/>
    <s v="IR8-11"/>
    <s v="62-304.520 (6), F.A.C."/>
    <n v="0.36"/>
    <n v="0.48"/>
    <s v="Town of Indialantic"/>
    <n v="8.2645309227400002E-2"/>
    <n v="3857.7690402523299"/>
    <n v="9.5843984274601208"/>
    <n v="1.4085246426792"/>
    <n v="0.79210557179606"/>
    <n v="0.11640795464863"/>
    <n v="318.82651525955202"/>
    <n v="1210"/>
    <s v="Fixed Single Family Units"/>
    <n v="1210"/>
    <s v="Town of Indialantic              Brevard County"/>
    <s v="Town of Indialantic"/>
    <m/>
    <m/>
    <m/>
    <n v="0"/>
    <n v="1"/>
    <n v="0.79210557179606"/>
    <n v="0.11640795464863"/>
    <n v="318.826515259549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4.854809511576903"/>
    <n v="334.45370042814397"/>
    <n v="0.25857787129999998"/>
  </r>
  <r>
    <n v="550000"/>
    <n v="880000"/>
    <n v="880000"/>
    <x v="1"/>
    <x v="1"/>
    <s v="IR8-11"/>
    <s v="62-304.520 (6), F.A.C."/>
    <n v="0.36"/>
    <n v="0.48"/>
    <s v="Town of Indialantic"/>
    <n v="3.4064753917599998E-3"/>
    <n v="3857.7690402523299"/>
    <n v="9.5843984274601208"/>
    <n v="1.4085246426792"/>
    <n v="3.264901738802E-2"/>
    <n v="4.7981045339800001E-3"/>
    <n v="13.141395302736299"/>
    <n v="1210"/>
    <s v="Fixed Single Family Units"/>
    <n v="1210"/>
    <s v="Town of Indialantic              Brevard County"/>
    <s v="Town of Indialantic"/>
    <m/>
    <m/>
    <m/>
    <n v="0"/>
    <n v="1"/>
    <n v="3.264901738802E-2"/>
    <n v="4.7981045339800001E-3"/>
    <n v="13.1413953027366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1.182141705521101"/>
    <n v="13.785516816915999"/>
    <n v="1.0658065899999999E-2"/>
  </r>
  <r>
    <n v="550000"/>
    <n v="880000"/>
    <n v="880000"/>
    <x v="1"/>
    <x v="1"/>
    <s v="IR8-11"/>
    <s v="62-304.520 (6), F.A.C."/>
    <n v="0.36"/>
    <n v="0.48"/>
    <s v="Town of Indialantic"/>
    <n v="5.7070265615020002E-2"/>
    <n v="3857.7690402523299"/>
    <n v="9.5843984274601208"/>
    <n v="1.4085246426792"/>
    <n v="0.54698416401538996"/>
    <n v="8.0384875483010002E-2"/>
    <n v="220.16390380862799"/>
    <n v="1210"/>
    <s v="Fixed Single Family Units"/>
    <n v="1210"/>
    <s v="Town of Indialantic              Brevard County"/>
    <s v="Town of Indialantic"/>
    <m/>
    <m/>
    <m/>
    <n v="0"/>
    <n v="1"/>
    <n v="0.54698416401538996"/>
    <n v="8.0384875483010002E-2"/>
    <n v="220.163903808628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4.573817900778096"/>
    <n v="230.95517093224601"/>
    <n v="0.1785595327"/>
  </r>
  <r>
    <n v="550000"/>
    <n v="880000"/>
    <n v="880000"/>
    <x v="1"/>
    <x v="1"/>
    <s v="IR8-11"/>
    <s v="62-304.520 (6), F.A.C."/>
    <n v="0.36"/>
    <n v="0.48"/>
    <s v="Town of Indialantic"/>
    <n v="4.1138072677229999E-2"/>
    <n v="3857.7690402523299"/>
    <n v="9.5843984274601208"/>
    <n v="1.4085246426792"/>
    <n v="0.39428367907647"/>
    <n v="5.7943989118209999E-2"/>
    <n v="158.70118314990299"/>
    <n v="1210"/>
    <s v="Fixed Single Family Units"/>
    <n v="1210"/>
    <s v="Town of Indialantic              Brevard County"/>
    <s v="Town of Indialantic"/>
    <m/>
    <m/>
    <m/>
    <n v="0"/>
    <n v="1"/>
    <n v="0.39428367907647"/>
    <n v="5.7943989118209999E-2"/>
    <n v="158.701183149902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52.914271024292702"/>
    <n v="166.479873619042"/>
    <n v="0.12871142190000001"/>
  </r>
  <r>
    <n v="550000"/>
    <n v="880000"/>
    <n v="880000"/>
    <x v="1"/>
    <x v="1"/>
    <s v="IR8-11"/>
    <s v="62-304.520 (6), F.A.C."/>
    <n v="0.36"/>
    <n v="0.48"/>
    <s v="Town of Indialantic"/>
    <n v="6.0125571199799999E-3"/>
    <n v="3857.7690402523299"/>
    <n v="9.5843984274601208"/>
    <n v="1.4085246426792"/>
    <n v="5.7626743005819998E-2"/>
    <n v="8.4688348690100008E-3"/>
    <n v="23.195056710238401"/>
    <n v="1210"/>
    <s v="Fixed Single Family Units"/>
    <n v="1210"/>
    <s v="Town of Indialantic              Brevard County"/>
    <s v="Town of Indialantic"/>
    <m/>
    <m/>
    <m/>
    <n v="0"/>
    <n v="1"/>
    <n v="5.7626743005819998E-2"/>
    <n v="8.4688348690100008E-3"/>
    <n v="23.1950567102380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9.122243891540499"/>
    <n v="24.331955396069901"/>
    <n v="1.8811886999999999E-2"/>
  </r>
  <r>
    <n v="550000"/>
    <n v="880000"/>
    <n v="880000"/>
    <x v="1"/>
    <x v="1"/>
    <s v="IR8-11"/>
    <s v="62-304.520 (6), F.A.C."/>
    <n v="0.36"/>
    <n v="0.48"/>
    <s v="Town of Indialantic"/>
    <n v="1.0931530456909999E-2"/>
    <n v="3886.8947493065398"/>
    <n v="11.085217187200399"/>
    <n v="2.11502450100047"/>
    <n v="0.12117838930338"/>
    <n v="2.3120454749799998E-2"/>
    <n v="42.4897083348636"/>
    <n v="1200"/>
    <s v="Residential, Medium Density-Two-five dwellingunits per acre"/>
    <n v="1200"/>
    <s v="Town of Indialantic              Brevard County"/>
    <s v="Town of Indialantic"/>
    <m/>
    <m/>
    <m/>
    <n v="0"/>
    <n v="1"/>
    <n v="0.12117838930338"/>
    <n v="2.3120454749799998E-2"/>
    <n v="42.4897083348620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37.7041893710037"/>
    <n v="44.238334236221803"/>
    <n v="3.4460428500000001E-2"/>
  </r>
  <r>
    <n v="550000"/>
    <n v="880000"/>
    <n v="880000"/>
    <x v="1"/>
    <x v="1"/>
    <s v="IR8-11"/>
    <s v="62-304.520 (6), F.A.C."/>
    <n v="0.36"/>
    <n v="0.48"/>
    <s v="Town of Indialantic"/>
    <n v="0.14563663338697"/>
    <n v="3886.8947493065398"/>
    <n v="11.085217187200399"/>
    <n v="2.11502450100047"/>
    <n v="1.61441371150735"/>
    <n v="0.30802504785668"/>
    <n v="566.07426561853094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1.61441371150735"/>
    <n v="0.30802504785668"/>
    <n v="566.07426561853094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0.88614734076999"/>
    <n v="589.37054515881096"/>
    <n v="0.4591032162"/>
  </r>
  <r>
    <n v="550000"/>
    <n v="880000"/>
    <n v="880000"/>
    <x v="1"/>
    <x v="1"/>
    <s v="IR8-11"/>
    <s v="62-304.520 (6), F.A.C."/>
    <n v="0.36"/>
    <n v="0.48"/>
    <s v="Town of Indialantic"/>
    <n v="1.1541335973069999E-2"/>
    <n v="3886.8947493065398"/>
    <n v="11.085217187200399"/>
    <n v="2.11502450100047"/>
    <n v="0.12793821589193"/>
    <n v="2.4410208357319999E-2"/>
    <n v="44.859958193708501"/>
    <n v="1210"/>
    <s v="Fixed Single Family Units"/>
    <n v="1210"/>
    <s v="Town of Indialantic              Brevard County"/>
    <s v="Town of Indialantic"/>
    <m/>
    <m/>
    <m/>
    <n v="0"/>
    <n v="1"/>
    <n v="0.12793821589193"/>
    <n v="2.4410208357319999E-2"/>
    <n v="44.85995819371049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39.698987049682998"/>
    <n v="46.706129605696297"/>
    <n v="3.6382772299999998E-2"/>
  </r>
  <r>
    <n v="550000"/>
    <n v="880000"/>
    <n v="880000"/>
    <x v="1"/>
    <x v="1"/>
    <s v="IR8-11"/>
    <s v="62-304.520 (6), F.A.C."/>
    <n v="0.36"/>
    <n v="0.48"/>
    <s v="Town of Indialantic"/>
    <n v="0.17943136338212001"/>
    <n v="3886.8947493065398"/>
    <n v="11.085217187200399"/>
    <n v="2.11502450100047"/>
    <n v="1.9890356332863499"/>
    <n v="0.37950172980111002"/>
    <n v="697.43082419090001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1.9890356332863499"/>
    <n v="0.37950172980111002"/>
    <n v="697.430824190900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6.88244100175299"/>
    <n v="726.13296528294495"/>
    <n v="0.56563732700000002"/>
  </r>
  <r>
    <n v="550000"/>
    <n v="880000"/>
    <n v="880000"/>
    <x v="1"/>
    <x v="1"/>
    <s v="IR8-11"/>
    <s v="62-304.520 (6), F.A.C."/>
    <n v="0.36"/>
    <n v="0.48"/>
    <s v="Town of Indialantic"/>
    <n v="0.19279911501044"/>
    <n v="3886.8947493065398"/>
    <n v="11.085217187200399"/>
    <n v="2.11502450100047"/>
    <n v="2.13722006339085"/>
    <n v="0.40777485201829999"/>
    <n v="749.389867805059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2.13722006339085"/>
    <n v="0.40777485201829999"/>
    <n v="749.38986780505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3.583723658415"/>
    <n v="780.23033681306902"/>
    <n v="0.60777767059999999"/>
  </r>
  <r>
    <n v="550000"/>
    <n v="880000"/>
    <n v="880000"/>
    <x v="1"/>
    <x v="1"/>
    <s v="IR8-11"/>
    <s v="62-304.520 (6), F.A.C."/>
    <n v="0.36"/>
    <n v="0.48"/>
    <s v="Town of Indialantic"/>
    <n v="7.7423475435360004E-2"/>
    <n v="3886.8947493065398"/>
    <n v="11.085217187200399"/>
    <n v="2.11502450100047"/>
    <n v="0.85825604058885996"/>
    <n v="0.16375254749838999"/>
    <n v="300.93690014277303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85825604058885996"/>
    <n v="0.16375254749838999"/>
    <n v="300.9369001427730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2.131560860606101"/>
    <n v="313.32168881012399"/>
    <n v="0.24406885659999999"/>
  </r>
  <r>
    <n v="550000"/>
    <n v="880000"/>
    <n v="890000"/>
    <x v="1"/>
    <x v="1"/>
    <s v="IR8-11"/>
    <s v="62-304.520 (6), F.A.C."/>
    <n v="0.36"/>
    <n v="0.48"/>
    <s v="Town of Indialantic"/>
    <n v="0.17613573458750001"/>
    <n v="3847.42469128625"/>
    <n v="9.5601531205363504"/>
    <n v="1.4050111376816099"/>
    <n v="1.6838845926547099"/>
    <n v="0.24747266883918001"/>
    <n v="677.66897426981598"/>
    <n v="1200"/>
    <s v="Residential, Medium Density-Two-five dwellingunits per acre"/>
    <n v="1200"/>
    <s v="Town of Indialantic              Brevard County"/>
    <s v="Town of Indialantic"/>
    <m/>
    <m/>
    <m/>
    <n v="0"/>
    <n v="1"/>
    <n v="1.6838845926547099"/>
    <n v="0.24747266883918001"/>
    <n v="677.668974269815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61.28769430199"/>
    <n v="712.79602872959299"/>
    <n v="0.54960987370000003"/>
  </r>
  <r>
    <n v="550000"/>
    <n v="880000"/>
    <n v="890000"/>
    <x v="1"/>
    <x v="1"/>
    <s v="IR8-11"/>
    <s v="62-304.520 (6), F.A.C."/>
    <n v="0.36"/>
    <n v="0.48"/>
    <s v="Town of Indialantic"/>
    <n v="7.8021601288599998E-3"/>
    <n v="3847.42469128625"/>
    <n v="9.5601531205363504"/>
    <n v="1.4050111376816099"/>
    <n v="7.4589845502930005E-2"/>
    <n v="1.096212187903E-2"/>
    <n v="30.0182235251797"/>
    <n v="1210"/>
    <s v="Fixed Single Family Units"/>
    <n v="1210"/>
    <s v="Town of Indialantic              Brevard County"/>
    <s v="Town of Indialantic"/>
    <m/>
    <m/>
    <m/>
    <n v="0"/>
    <n v="1"/>
    <n v="7.4589845502930005E-2"/>
    <n v="1.096212187903E-2"/>
    <n v="30.0182235251797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32.950459313029803"/>
    <n v="31.5742218261068"/>
    <n v="2.4345680099999999E-2"/>
  </r>
  <r>
    <n v="550000"/>
    <n v="880000"/>
    <n v="890000"/>
    <x v="1"/>
    <x v="1"/>
    <s v="IR8-11"/>
    <s v="62-304.520 (6), F.A.C."/>
    <n v="0.36"/>
    <n v="0.48"/>
    <s v="Town of Indialantic"/>
    <n v="0.10502312924805"/>
    <n v="3847.42469128625"/>
    <n v="9.5601531205363504"/>
    <n v="1.4050111376816099"/>
    <n v="1.0040371968092801"/>
    <n v="0.14755866630768999"/>
    <n v="404.06858062511401"/>
    <n v="1210"/>
    <s v="Fixed Single Family Units"/>
    <n v="1210"/>
    <s v="Town of Indialantic              Brevard County"/>
    <s v="Town of Indialantic"/>
    <m/>
    <m/>
    <m/>
    <n v="0"/>
    <n v="1"/>
    <n v="1.0040371968092801"/>
    <n v="0.14755866630768999"/>
    <n v="404.068580625114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89.740342090268001"/>
    <n v="425.01352509803701"/>
    <n v="0.32771174419999999"/>
  </r>
  <r>
    <n v="550000"/>
    <n v="880000"/>
    <n v="890000"/>
    <x v="1"/>
    <x v="1"/>
    <s v="IR8-11"/>
    <s v="62-304.520 (6), F.A.C."/>
    <n v="0.36"/>
    <n v="0.48"/>
    <s v="Town of Indialantic"/>
    <n v="0.10060249584974"/>
    <n v="3847.42469128625"/>
    <n v="9.5601531205363504"/>
    <n v="1.4050111376816099"/>
    <n v="0.96177526463167995"/>
    <n v="0.14134762714745999"/>
    <n v="387.06052653733099"/>
    <n v="1210"/>
    <s v="Fixed Single Family Units"/>
    <n v="1210"/>
    <s v="Town of Indialantic              Brevard County"/>
    <s v="Town of Indialantic"/>
    <m/>
    <m/>
    <m/>
    <n v="0"/>
    <n v="1"/>
    <n v="0.96177526463167995"/>
    <n v="0.14134762714745999"/>
    <n v="387.060526537330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82.508768507019298"/>
    <n v="407.12385643900899"/>
    <n v="0.31391770200000002"/>
  </r>
  <r>
    <n v="550000"/>
    <n v="880000"/>
    <n v="890000"/>
    <x v="1"/>
    <x v="1"/>
    <s v="IR8-11"/>
    <s v="62-304.520 (6), F.A.C."/>
    <n v="0.36"/>
    <n v="0.48"/>
    <s v="Town of Indialantic"/>
    <n v="0.16442895426849"/>
    <n v="3847.42469128625"/>
    <n v="9.5601531205363504"/>
    <n v="1.4050111376816099"/>
    <n v="1.5719659802564401"/>
    <n v="0.23102451210457001"/>
    <n v="632.62801861496996"/>
    <n v="1210"/>
    <s v="Fixed Single Family Units"/>
    <n v="1210"/>
    <s v="Town of Indialantic              Brevard County"/>
    <s v="Town of Indialantic"/>
    <m/>
    <m/>
    <m/>
    <n v="0"/>
    <n v="1"/>
    <n v="1.5719659802564401"/>
    <n v="0.23102451210457001"/>
    <n v="632.62801861496996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4.033976311404"/>
    <n v="665.42036960995802"/>
    <n v="0.51308030709999997"/>
  </r>
  <r>
    <n v="550000"/>
    <n v="880000"/>
    <n v="890000"/>
    <x v="1"/>
    <x v="1"/>
    <s v="IR8-11"/>
    <s v="62-304.520 (6), F.A.C."/>
    <n v="0.36"/>
    <n v="0.48"/>
    <s v="Town of Indialantic"/>
    <n v="6.3770979654279997E-2"/>
    <n v="3847.42469128625"/>
    <n v="9.5601531205363504"/>
    <n v="1.4050111376816099"/>
    <n v="0.60966033014159005"/>
    <n v="8.9598936675140003E-2"/>
    <n v="245.354041709417"/>
    <n v="1210"/>
    <s v="Fixed Single Family Units"/>
    <n v="1210"/>
    <s v="Town of Indialantic              Brevard County"/>
    <s v="Town of Indialantic"/>
    <m/>
    <m/>
    <m/>
    <n v="0"/>
    <n v="1"/>
    <n v="0.60966033014159005"/>
    <n v="8.9598936675140003E-2"/>
    <n v="245.35404170941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5.514436019140902"/>
    <n v="258.07199857669099"/>
    <n v="0.1989894904"/>
  </r>
  <r>
    <n v="550000"/>
    <n v="880000"/>
    <n v="890000"/>
    <x v="1"/>
    <x v="1"/>
    <s v="IR8-11"/>
    <s v="62-304.520 (6), F.A.C."/>
    <n v="0.36"/>
    <n v="0.48"/>
    <s v="Town of Indialantic"/>
    <n v="5.80445269645E-3"/>
    <n v="3850.6255303293601"/>
    <n v="9.5675464958490792"/>
    <n v="1.4060786152246301"/>
    <n v="5.5534371056289999E-2"/>
    <n v="8.1615168095700002E-3"/>
    <n v="22.350773742562598"/>
    <n v="1200"/>
    <s v="Residential, Medium Density-Two-five dwellingunits per acre"/>
    <n v="1200"/>
    <s v="Town of Indialantic              Brevard County"/>
    <s v="Town of Indialantic"/>
    <m/>
    <m/>
    <m/>
    <n v="0"/>
    <n v="1"/>
    <n v="5.5534371056289999E-2"/>
    <n v="8.1615168095700002E-3"/>
    <n v="22.3507737425616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32.765258747830302"/>
    <n v="23.489786673168901"/>
    <n v="1.8127148199999998E-2"/>
  </r>
  <r>
    <n v="550000"/>
    <n v="880000"/>
    <n v="890000"/>
    <x v="1"/>
    <x v="1"/>
    <s v="IR8-11"/>
    <s v="62-304.520 (6), F.A.C."/>
    <n v="0.36"/>
    <n v="0.48"/>
    <s v="Town of Indialantic"/>
    <n v="0.19163315778994999"/>
    <n v="3850.6255303293601"/>
    <n v="9.5675464958490792"/>
    <n v="1.4060786152246301"/>
    <n v="1.8334591473017501"/>
    <n v="0.26945128513640998"/>
    <n v="737.90752984362496"/>
    <n v="1210"/>
    <s v="Fixed Single Family Units"/>
    <n v="1210"/>
    <s v="Town of Indialantic              Brevard County"/>
    <s v="Town of Indialantic"/>
    <m/>
    <m/>
    <m/>
    <n v="0"/>
    <n v="1"/>
    <n v="1.8334591473017501"/>
    <n v="0.26945128513640998"/>
    <n v="737.90752984362496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9.57566254701599"/>
    <n v="775.511875347059"/>
    <n v="0.59846514989999999"/>
  </r>
  <r>
    <n v="550000"/>
    <n v="880000"/>
    <n v="890000"/>
    <x v="1"/>
    <x v="1"/>
    <s v="IR8-11"/>
    <s v="62-304.520 (6), F.A.C."/>
    <n v="0.36"/>
    <n v="0.48"/>
    <s v="Town of Indialantic"/>
    <n v="0.11355136045204001"/>
    <n v="3850.6255303293601"/>
    <n v="9.5675464958490792"/>
    <n v="1.4060786152246301"/>
    <n v="1.08640792079186"/>
    <n v="0.15966213966128001"/>
    <n v="437.24376756027999"/>
    <n v="1210"/>
    <s v="Fixed Single Family Units"/>
    <n v="1210"/>
    <s v="Town of Indialantic              Brevard County"/>
    <s v="Town of Indialantic"/>
    <m/>
    <m/>
    <m/>
    <n v="0"/>
    <n v="1"/>
    <n v="1.08640792079186"/>
    <n v="0.15966213966128001"/>
    <n v="437.243767560279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87.253657581412895"/>
    <n v="459.526052317618"/>
    <n v="0.35461781640000001"/>
  </r>
  <r>
    <n v="550000"/>
    <n v="880000"/>
    <n v="890000"/>
    <x v="1"/>
    <x v="1"/>
    <s v="IR8-11"/>
    <s v="62-304.520 (6), F.A.C."/>
    <n v="0.36"/>
    <n v="0.48"/>
    <s v="Town of Indialantic"/>
    <n v="7.8184049323610005E-2"/>
    <n v="3850.6255303293601"/>
    <n v="9.5675464958490792"/>
    <n v="1.4060786152246301"/>
    <n v="0.74802952713743998"/>
    <n v="0.10993291980559999"/>
    <n v="301.05749639004199"/>
    <n v="1210"/>
    <s v="Fixed Single Family Units"/>
    <n v="1210"/>
    <s v="Town of Indialantic              Brevard County"/>
    <s v="Town of Indialantic"/>
    <m/>
    <m/>
    <m/>
    <n v="0"/>
    <n v="1"/>
    <n v="0.74802952713743998"/>
    <n v="0.10993291980559999"/>
    <n v="301.057496390041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80.064298172471396"/>
    <n v="316.39962213450798"/>
    <n v="0.24416666370000001"/>
  </r>
  <r>
    <n v="550000"/>
    <n v="880000"/>
    <n v="890000"/>
    <x v="1"/>
    <x v="1"/>
    <s v="IR8-11"/>
    <s v="62-304.520 (6), F.A.C."/>
    <n v="0.36"/>
    <n v="0.48"/>
    <s v="Town of Indialantic"/>
    <n v="0.22859043347488001"/>
    <n v="3850.6255303293601"/>
    <n v="9.5675464958490792"/>
    <n v="1.4060786152246301"/>
    <n v="2.18704960077726"/>
    <n v="0.32141612015395998"/>
    <n v="880.21615912745301"/>
    <n v="1210"/>
    <s v="Fixed Single Family Units"/>
    <n v="1210"/>
    <s v="Town of Indialantic              Brevard County"/>
    <s v="Town of Indialantic"/>
    <m/>
    <m/>
    <m/>
    <n v="0"/>
    <n v="1"/>
    <n v="2.18704960077726"/>
    <n v="0.32141612015395998"/>
    <n v="880.216159127453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21.841829328606"/>
    <n v="925.07266380704095"/>
    <n v="0.71388171869999995"/>
  </r>
  <r>
    <n v="550000"/>
    <n v="890000"/>
    <n v="890000"/>
    <x v="1"/>
    <x v="1"/>
    <s v="IR8-11"/>
    <s v="62-304.520 (6), F.A.C."/>
    <n v="0.36"/>
    <n v="0.48"/>
    <s v="Town of Indialantic"/>
    <n v="1.2797737940529999E-2"/>
    <n v="3880.3617842902099"/>
    <n v="10.739264824427099"/>
    <n v="1.9520287775634899"/>
    <n v="0.13743829689705001"/>
    <n v="2.4981552747639999E-2"/>
    <n v="49.659853229824499"/>
    <n v="1200"/>
    <s v="Residential, Medium Density-Two-five dwellingunits per acre"/>
    <n v="1200"/>
    <s v="Town of Indialantic              Brevard County"/>
    <s v="Town of Indialantic"/>
    <m/>
    <m/>
    <m/>
    <n v="0"/>
    <n v="1"/>
    <n v="0.13743829689705001"/>
    <n v="2.4981552747639999E-2"/>
    <n v="49.6598532298253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41.0107597802171"/>
    <n v="51.790607976859"/>
    <n v="4.0275631200000002E-2"/>
  </r>
  <r>
    <n v="550000"/>
    <n v="890000"/>
    <n v="890000"/>
    <x v="1"/>
    <x v="1"/>
    <s v="IR8-11"/>
    <s v="62-304.520 (6), F.A.C."/>
    <n v="0.36"/>
    <n v="0.48"/>
    <s v="Town of Indialantic"/>
    <n v="0.25791836662817003"/>
    <n v="3880.3617842902099"/>
    <n v="10.739264824427099"/>
    <n v="1.9520287775634899"/>
    <n v="2.7698536423036302"/>
    <n v="0.50346407392035997"/>
    <n v="1000.81657333051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2.7698536423036302"/>
    <n v="0.50346407392035997"/>
    <n v="1000.8165733305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28.75589768122501"/>
    <n v="1043.75859844413"/>
    <n v="0.81169227359999996"/>
  </r>
  <r>
    <n v="550000"/>
    <n v="890000"/>
    <n v="890000"/>
    <x v="1"/>
    <x v="1"/>
    <s v="IR8-11"/>
    <s v="62-304.520 (6), F.A.C."/>
    <n v="0.36"/>
    <n v="0.48"/>
    <s v="Town of Indialantic"/>
    <n v="5.597439529381E-2"/>
    <n v="3880.3617842902099"/>
    <n v="10.739264824427099"/>
    <n v="1.9520287775634899"/>
    <n v="0.60112385444739003"/>
    <n v="0.10926363042023"/>
    <n v="217.20090439685401"/>
    <n v="1200"/>
    <s v="Residential, Medium Density-Two-five dwellingunits per acre"/>
    <n v="1200"/>
    <s v="Town of Indialantic              Brevard County"/>
    <s v="Town of Indialantic"/>
    <m/>
    <m/>
    <m/>
    <n v="0"/>
    <n v="1"/>
    <n v="0.60112385444739003"/>
    <n v="0.10926363042023"/>
    <n v="217.200904396854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62.549086488460297"/>
    <n v="226.52034108471099"/>
    <n v="0.17615645129999999"/>
  </r>
  <r>
    <n v="550000"/>
    <n v="890000"/>
    <n v="890000"/>
    <x v="1"/>
    <x v="1"/>
    <s v="IR8-11"/>
    <s v="62-304.520 (6), F.A.C."/>
    <n v="0.36"/>
    <n v="0.48"/>
    <s v="Town of Indialantic"/>
    <n v="9.1426394946130002E-2"/>
    <n v="3880.3617842902099"/>
    <n v="10.739264824427099"/>
    <n v="1.9520287775634899"/>
    <n v="0.98185226726924002"/>
    <n v="0.17846695396373999"/>
    <n v="354.76748902441699"/>
    <n v="1210"/>
    <s v="Fixed Single Family Units"/>
    <n v="1210"/>
    <s v="Town of Indialantic              Brevard County"/>
    <s v="Town of Indialantic"/>
    <m/>
    <m/>
    <m/>
    <n v="0"/>
    <n v="1"/>
    <n v="0.98185226726924002"/>
    <n v="0.17846695396373999"/>
    <n v="354.767489024416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7.703904606224796"/>
    <n v="369.98949356465602"/>
    <n v="0.28772707949999998"/>
  </r>
  <r>
    <n v="550000"/>
    <n v="890000"/>
    <n v="890000"/>
    <x v="1"/>
    <x v="1"/>
    <s v="IR8-11"/>
    <s v="62-304.520 (6), F.A.C."/>
    <n v="0.36"/>
    <n v="0.48"/>
    <s v="Town of Indialantic"/>
    <n v="4.2428327574769997E-2"/>
    <n v="3880.3617842902099"/>
    <n v="10.739264824427099"/>
    <n v="1.9520287775634899"/>
    <n v="0.45564904588306998"/>
    <n v="8.2821316409849993E-2"/>
    <n v="164.63726089251099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45564904588306998"/>
    <n v="8.2821316409849993E-2"/>
    <n v="164.6372608925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1.374326142956704"/>
    <n v="171.70134993767601"/>
    <n v="0.13352575899999999"/>
  </r>
  <r>
    <n v="550000"/>
    <n v="890000"/>
    <n v="890000"/>
    <x v="1"/>
    <x v="1"/>
    <s v="IR8-11"/>
    <s v="62-304.520 (6), F.A.C."/>
    <n v="0.36"/>
    <n v="0.48"/>
    <s v="Town of Indialantic"/>
    <n v="0.15721823114639"/>
    <n v="3880.3617842902099"/>
    <n v="10.739264824427099"/>
    <n v="1.9520287775634899"/>
    <n v="1.6884082195091601"/>
    <n v="0.30689451155538999"/>
    <n v="610.06361593418706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1.6884082195091601"/>
    <n v="0.30689451155538999"/>
    <n v="610.06361593418706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2.79114677568001"/>
    <n v="636.23960843316797"/>
    <n v="0.4947798994"/>
  </r>
  <r>
    <n v="550000"/>
    <n v="890000"/>
    <n v="890000"/>
    <x v="1"/>
    <x v="1"/>
    <s v="IR8-11"/>
    <s v="62-304.520 (6), F.A.C."/>
    <n v="0.36"/>
    <n v="0.48"/>
    <s v="Town of Indialantic"/>
    <n v="6.3710390183899998E-3"/>
    <n v="3909.3303372446599"/>
    <n v="10.3188745622535"/>
    <n v="1.4354386428503101"/>
    <n v="6.5741952462059994E-2"/>
    <n v="9.1452356021100006E-3"/>
    <n v="24.906496114388801"/>
    <n v="1400"/>
    <s v="Commercial and Services"/>
    <n v="1400"/>
    <s v="Town of Indialantic              Brevard County"/>
    <s v="Town of Indialantic"/>
    <m/>
    <m/>
    <m/>
    <n v="0"/>
    <n v="1"/>
    <n v="6.5741952462059994E-2"/>
    <n v="9.1452356021100006E-3"/>
    <n v="24.9064961143884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9.1121611205145"/>
    <n v="25.7826801689604"/>
    <n v="2.0199915700000001E-2"/>
  </r>
  <r>
    <n v="550000"/>
    <n v="890000"/>
    <n v="890000"/>
    <x v="1"/>
    <x v="1"/>
    <s v="IR8-11"/>
    <s v="62-304.520 (6), F.A.C."/>
    <n v="0.36"/>
    <n v="0.48"/>
    <s v="Town of Indialantic"/>
    <n v="4.6704664243670001E-2"/>
    <n v="3909.3303372446599"/>
    <n v="10.3188745622535"/>
    <n v="1.4354386428503101"/>
    <n v="0.48193957180262997"/>
    <n v="6.7041679856710001E-2"/>
    <n v="182.58396081861699"/>
    <n v="1200"/>
    <s v="Residential, Medium Density-Two-five dwellingunits per acre"/>
    <n v="1200"/>
    <s v="Town of Indialantic              Brevard County"/>
    <s v="Town of Indialantic"/>
    <m/>
    <m/>
    <m/>
    <n v="0"/>
    <n v="1"/>
    <n v="0.48193957180262997"/>
    <n v="6.7041679856710001E-2"/>
    <n v="182.583960818616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5.54989902361299"/>
    <n v="189.00707045054301"/>
    <n v="0.1480810712"/>
  </r>
  <r>
    <n v="550000"/>
    <n v="890000"/>
    <n v="890000"/>
    <x v="1"/>
    <x v="1"/>
    <s v="IR8-11"/>
    <s v="62-304.520 (6), F.A.C."/>
    <n v="0.36"/>
    <n v="0.48"/>
    <s v="Town of Indialantic"/>
    <n v="0.21077073570718999"/>
    <n v="3909.3303372446599"/>
    <n v="10.3188745622535"/>
    <n v="1.4354386428503101"/>
    <n v="2.1749167831564602"/>
    <n v="0.30254845881609999"/>
    <n v="823.97243130352297"/>
    <n v="1410"/>
    <s v="Retail Sales and Services"/>
    <n v="1410"/>
    <s v="Town of Indialantic              Brevard County"/>
    <s v="Town of Indialantic"/>
    <m/>
    <m/>
    <m/>
    <n v="0"/>
    <n v="1"/>
    <n v="2.1749167831564602"/>
    <n v="0.30254845881609999"/>
    <n v="823.9724313035229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5.23676052772799"/>
    <n v="852.95890545064401"/>
    <n v="0.66826636760000002"/>
  </r>
  <r>
    <n v="550000"/>
    <n v="890000"/>
    <n v="890000"/>
    <x v="1"/>
    <x v="1"/>
    <s v="IR8-11"/>
    <s v="62-304.520 (6), F.A.C."/>
    <n v="0.36"/>
    <n v="0.48"/>
    <s v="Town of Indialantic"/>
    <n v="7.9689810239740005E-2"/>
    <n v="3909.3303372446599"/>
    <n v="10.3188745622535"/>
    <n v="1.4354386428503101"/>
    <n v="0.82230915575375996"/>
    <n v="0.11438983305953999"/>
    <n v="311.533792739521"/>
    <n v="1210"/>
    <s v="Fixed Single Family Units"/>
    <n v="1210"/>
    <s v="Town of Indialantic              Brevard County"/>
    <s v="Town of Indialantic"/>
    <m/>
    <m/>
    <m/>
    <n v="0"/>
    <n v="1"/>
    <n v="0.82230915575375996"/>
    <n v="0.11438983305953999"/>
    <n v="311.5337927395220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6.055800086182202"/>
    <n v="322.49322036856603"/>
    <n v="0.25266325449999999"/>
  </r>
  <r>
    <n v="550000"/>
    <n v="890000"/>
    <n v="890000"/>
    <x v="1"/>
    <x v="1"/>
    <s v="IR8-11"/>
    <s v="62-304.520 (6), F.A.C."/>
    <n v="0.36"/>
    <n v="0.48"/>
    <s v="Town of Indialantic"/>
    <n v="0.11182035339105"/>
    <n v="3909.3303372446599"/>
    <n v="10.3188745622535"/>
    <n v="1.4354386428503101"/>
    <n v="1.15386020014917"/>
    <n v="0.16051125631470001"/>
    <n v="437.14269983307503"/>
    <n v="1430"/>
    <s v="Professional Services"/>
    <n v="1430"/>
    <s v="Town of Indialantic              Brevard County"/>
    <s v="Town of Indialantic"/>
    <m/>
    <m/>
    <m/>
    <n v="0"/>
    <n v="1"/>
    <n v="1.15386020014917"/>
    <n v="0.16051125631470001"/>
    <n v="437.1426998330750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1.631222348300398"/>
    <n v="452.520915275633"/>
    <n v="0.35453584739999999"/>
  </r>
  <r>
    <n v="550000"/>
    <n v="890000"/>
    <n v="890000"/>
    <x v="1"/>
    <x v="1"/>
    <s v="IR8-11"/>
    <s v="62-304.520 (6), F.A.C."/>
    <n v="0.36"/>
    <n v="0.48"/>
    <s v="Town of Indialantic"/>
    <n v="8.260508459674E-2"/>
    <n v="3909.3303372446599"/>
    <n v="10.3188745622535"/>
    <n v="1.4354386428503101"/>
    <n v="0.85239150615818005"/>
    <n v="0.11857453052609"/>
    <n v="322.93056322472899"/>
    <n v="1210"/>
    <s v="Fixed Single Family Units"/>
    <n v="1210"/>
    <s v="Town of Indialantic              Brevard County"/>
    <s v="Town of Indialantic"/>
    <m/>
    <m/>
    <m/>
    <n v="0"/>
    <n v="1"/>
    <n v="0.85239150615818005"/>
    <n v="0.11857453052609"/>
    <n v="322.930563224730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4.8554693121566"/>
    <n v="334.290917123246"/>
    <n v="0.26190637729999999"/>
  </r>
  <r>
    <n v="550000"/>
    <n v="890000"/>
    <n v="890000"/>
    <x v="1"/>
    <x v="1"/>
    <s v="IR8-11"/>
    <s v="62-304.520 (6), F.A.C."/>
    <n v="0.36"/>
    <n v="0.48"/>
    <s v="Town of Indialantic"/>
    <n v="7.9801766356020001E-2"/>
    <n v="3909.3303372446599"/>
    <n v="10.3188745622535"/>
    <n v="1.4354386428503101"/>
    <n v="0.82346441687408001"/>
    <n v="0.11455053919515"/>
    <n v="311.97146618131899"/>
    <n v="1210"/>
    <s v="Fixed Single Family Units"/>
    <n v="1210"/>
    <s v="Town of Indialantic              Brevard County"/>
    <s v="Town of Indialantic"/>
    <m/>
    <m/>
    <m/>
    <n v="0"/>
    <n v="1"/>
    <n v="0.82346441687408001"/>
    <n v="0.11455053919515"/>
    <n v="311.971466181318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4.606106295472301"/>
    <n v="322.94629069674301"/>
    <n v="0.25301822070000002"/>
  </r>
  <r>
    <n v="550000"/>
    <n v="890000"/>
    <n v="890000"/>
    <x v="1"/>
    <x v="1"/>
    <s v="IR8-11"/>
    <s v="62-304.520 (6), F.A.C."/>
    <n v="0.36"/>
    <n v="0.48"/>
    <s v="Town of Indialantic"/>
    <n v="0.39713673404316002"/>
    <n v="3845.04718043086"/>
    <n v="9.5546415526452808"/>
    <n v="1.40421463008834"/>
    <n v="3.7944991411706899"/>
    <n v="0.55766521208891995"/>
    <n v="1527.0094794782001"/>
    <n v="1200"/>
    <s v="Residential, Medium Density-Two-five dwellingunits per acre"/>
    <n v="1200"/>
    <s v="Town of Indialantic              Brevard County"/>
    <s v="Town of Indialantic"/>
    <m/>
    <m/>
    <m/>
    <n v="0"/>
    <n v="1"/>
    <n v="3.7944991411706899"/>
    <n v="0.55766521208891995"/>
    <n v="1527.00947947820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15.37639831934001"/>
    <n v="1607.15534273355"/>
    <n v="1.2384505105000001"/>
  </r>
  <r>
    <n v="550000"/>
    <n v="890000"/>
    <n v="890000"/>
    <x v="1"/>
    <x v="1"/>
    <s v="IR8-11"/>
    <s v="62-304.520 (6), F.A.C."/>
    <n v="0.36"/>
    <n v="0.48"/>
    <s v="Town of Indialantic"/>
    <n v="4.9694777535659998E-2"/>
    <n v="3845.04718043086"/>
    <n v="9.5546415526452808"/>
    <n v="1.40421463008834"/>
    <n v="0.47481578639168998"/>
    <n v="6.978213365456E-2"/>
    <n v="191.07876424563199"/>
    <n v="1210"/>
    <s v="Fixed Single Family Units"/>
    <n v="1210"/>
    <s v="Town of Indialantic              Brevard County"/>
    <s v="Town of Indialantic"/>
    <m/>
    <m/>
    <m/>
    <n v="0"/>
    <n v="1"/>
    <n v="0.47481578639168998"/>
    <n v="6.978213365456E-2"/>
    <n v="191.078764245630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67.965206679306803"/>
    <n v="201.107629629927"/>
    <n v="0.15497061170000001"/>
  </r>
  <r>
    <n v="550000"/>
    <n v="890000"/>
    <n v="890000"/>
    <x v="1"/>
    <x v="1"/>
    <s v="IR8-11"/>
    <s v="62-304.520 (6), F.A.C."/>
    <n v="0.36"/>
    <n v="0.48"/>
    <s v="Town of Indialantic"/>
    <n v="5.3983917679450003E-2"/>
    <n v="3845.04718043086"/>
    <n v="9.5546415526452808"/>
    <n v="1.40421463008834"/>
    <n v="0.51579698303471999"/>
    <n v="7.5805006994970003E-2"/>
    <n v="207.57071046200701"/>
    <n v="1210"/>
    <s v="Fixed Single Family Units"/>
    <n v="1210"/>
    <s v="Town of Indialantic              Brevard County"/>
    <s v="Town of Indialantic"/>
    <m/>
    <m/>
    <m/>
    <n v="0"/>
    <n v="1"/>
    <n v="0.51579698303471999"/>
    <n v="7.5805006994970003E-2"/>
    <n v="207.57071046200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61.478624014112299"/>
    <n v="218.46516396742501"/>
    <n v="0.16834607500000001"/>
  </r>
  <r>
    <n v="550000"/>
    <n v="890000"/>
    <n v="890000"/>
    <x v="1"/>
    <x v="1"/>
    <s v="IR8-11"/>
    <s v="62-304.520 (6), F.A.C."/>
    <n v="0.36"/>
    <n v="0.48"/>
    <s v="Town of Indialantic"/>
    <n v="3.3071971996860003E-2"/>
    <n v="3845.04718043086"/>
    <n v="9.5546415526452808"/>
    <n v="1.40421463008834"/>
    <n v="0.31599083786920001"/>
    <n v="4.6440146923870003E-2"/>
    <n v="127.163292677849"/>
    <n v="1210"/>
    <s v="Fixed Single Family Units"/>
    <n v="1210"/>
    <s v="Town of Indialantic              Brevard County"/>
    <s v="Town of Indialantic"/>
    <m/>
    <m/>
    <m/>
    <n v="0"/>
    <n v="1"/>
    <n v="0.31599083786920001"/>
    <n v="4.6440146923870003E-2"/>
    <n v="127.1632926778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53.204533305895602"/>
    <n v="133.837522276963"/>
    <n v="0.10313324629999999"/>
  </r>
  <r>
    <n v="550000"/>
    <n v="890000"/>
    <n v="890000"/>
    <x v="1"/>
    <x v="1"/>
    <s v="IR8-11"/>
    <s v="62-304.520 (6), F.A.C."/>
    <n v="0.36"/>
    <n v="0.48"/>
    <s v="Town of Indialantic"/>
    <n v="8.3876052389739997E-2"/>
    <n v="3845.04718043086"/>
    <n v="9.5546415526452808"/>
    <n v="1.40421463008834"/>
    <n v="0.80140561543489996"/>
    <n v="0.11777997987973"/>
    <n v="322.50737874685598"/>
    <n v="1210"/>
    <s v="Fixed Single Family Units"/>
    <n v="1210"/>
    <s v="Town of Indialantic              Brevard County"/>
    <s v="Town of Indialantic"/>
    <m/>
    <m/>
    <m/>
    <n v="0"/>
    <n v="1"/>
    <n v="0.80140561543489996"/>
    <n v="0.11777997987973"/>
    <n v="322.507378746858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7.1463841523219"/>
    <n v="339.434341298996"/>
    <n v="0.26156316200000002"/>
  </r>
  <r>
    <n v="550000"/>
    <n v="890000"/>
    <n v="890000"/>
    <x v="1"/>
    <x v="1"/>
    <s v="IR8-11"/>
    <s v="62-304.520 (6), F.A.C."/>
    <n v="0.36"/>
    <n v="0.48"/>
    <s v="Town of Indialantic"/>
    <n v="0.26804511294084998"/>
    <n v="3855.9759428646498"/>
    <n v="9.5802544293604104"/>
    <n v="1.40792623708094"/>
    <n v="2.56794038052006"/>
    <n v="0.37738774723075003"/>
    <n v="1033.57550710238"/>
    <n v="1200"/>
    <s v="Residential, Medium Density-Two-five dwellingunits per acre"/>
    <n v="1200"/>
    <s v="Town of Indialantic              Brevard County"/>
    <s v="Town of Indialantic"/>
    <m/>
    <m/>
    <m/>
    <n v="0"/>
    <n v="1"/>
    <n v="2.56794038052006"/>
    <n v="0.37738774723075003"/>
    <n v="1033.5755071023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81.079292700504"/>
    <n v="1084.7400867976401"/>
    <n v="0.83826075190000005"/>
  </r>
  <r>
    <n v="550000"/>
    <n v="890000"/>
    <n v="890000"/>
    <x v="1"/>
    <x v="1"/>
    <s v="IR8-11"/>
    <s v="62-304.520 (6), F.A.C."/>
    <n v="0.36"/>
    <n v="0.48"/>
    <s v="Town of Indialantic"/>
    <n v="9.6279831749189998E-2"/>
    <n v="3855.9759428646498"/>
    <n v="9.5802544293604104"/>
    <n v="1.40792623708094"/>
    <n v="0.92238528457324998"/>
    <n v="0.13555490122142"/>
    <n v="371.25271500793298"/>
    <n v="1210"/>
    <s v="Fixed Single Family Units"/>
    <n v="1210"/>
    <s v="Town of Indialantic              Brevard County"/>
    <s v="Town of Indialantic"/>
    <m/>
    <m/>
    <m/>
    <n v="0"/>
    <n v="1"/>
    <n v="0.92238528457324998"/>
    <n v="0.13555490122142"/>
    <n v="371.252715007932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2.539183193307"/>
    <n v="389.63065546180002"/>
    <n v="0.3010970925"/>
  </r>
  <r>
    <n v="550000"/>
    <n v="890000"/>
    <n v="890000"/>
    <x v="1"/>
    <x v="1"/>
    <s v="IR8-11"/>
    <s v="62-304.520 (6), F.A.C."/>
    <n v="0.36"/>
    <n v="0.48"/>
    <s v="Town of Indialantic"/>
    <n v="0.25343850913895999"/>
    <n v="3855.9759428646498"/>
    <n v="9.5802544293604104"/>
    <n v="1.40792623708094"/>
    <n v="2.4280053997490199"/>
    <n v="0.35682272650341001"/>
    <n v="977.25279423531299"/>
    <n v="1210"/>
    <s v="Fixed Single Family Units"/>
    <n v="1210"/>
    <s v="Town of Indialantic              Brevard County"/>
    <s v="Town of Indialantic"/>
    <m/>
    <m/>
    <m/>
    <n v="0"/>
    <n v="1"/>
    <n v="2.4280053997490199"/>
    <n v="0.35682272650341001"/>
    <n v="977.252794235312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35.840059168094"/>
    <n v="1025.6292583924801"/>
    <n v="0.79258134160000004"/>
  </r>
  <r>
    <n v="550000"/>
    <n v="890000"/>
    <n v="890000"/>
    <x v="1"/>
    <x v="1"/>
    <s v="IR8-11"/>
    <s v="62-304.520 (6), F.A.C."/>
    <n v="0.36"/>
    <n v="0.48"/>
    <s v="Town of Indialantic"/>
    <n v="8.6510914983560006E-2"/>
    <n v="3857.76904226432"/>
    <n v="9.5843984324587694"/>
    <n v="1.4085246434137999"/>
    <n v="0.82915507795900001"/>
    <n v="0.12185275567862"/>
    <n v="333.739129641538"/>
    <n v="1200"/>
    <s v="Residential, Medium Density-Two-five dwellingunits per acre"/>
    <n v="1200"/>
    <s v="Town of Indialantic              Brevard County"/>
    <s v="Town of Indialantic"/>
    <m/>
    <m/>
    <m/>
    <n v="0"/>
    <n v="1"/>
    <n v="0.82915507795900001"/>
    <n v="0.12185275567862"/>
    <n v="333.739129641536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6.511822859887"/>
    <n v="350.097251908918"/>
    <n v="0.27067244899999998"/>
  </r>
  <r>
    <n v="550000"/>
    <n v="890000"/>
    <n v="890000"/>
    <x v="1"/>
    <x v="1"/>
    <s v="IR8-11"/>
    <s v="62-304.520 (6), F.A.C."/>
    <n v="0.36"/>
    <n v="0.48"/>
    <s v="Town of Indialantic"/>
    <n v="1.501343049114E-2"/>
    <n v="3857.76904226432"/>
    <n v="9.5843984324587694"/>
    <n v="1.4085246434137999"/>
    <n v="0.14389469966519"/>
    <n v="2.1146786828959999E-2"/>
    <n v="57.918347366941802"/>
    <n v="1210"/>
    <s v="Fixed Single Family Units"/>
    <n v="1210"/>
    <s v="Town of Indialantic              Brevard County"/>
    <s v="Town of Indialantic"/>
    <m/>
    <m/>
    <m/>
    <n v="0"/>
    <n v="1"/>
    <n v="0.14389469966519"/>
    <n v="2.1146786828959999E-2"/>
    <n v="57.91834736694139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31.809675820511998"/>
    <n v="60.757197605362002"/>
    <n v="4.6973517700000002E-2"/>
  </r>
  <r>
    <n v="550000"/>
    <n v="890000"/>
    <n v="890000"/>
    <x v="1"/>
    <x v="1"/>
    <s v="IR8-11"/>
    <s v="62-304.520 (6), F.A.C."/>
    <n v="0.36"/>
    <n v="0.48"/>
    <s v="Town of Indialantic"/>
    <n v="0.14595199532066999"/>
    <n v="3857.76904226432"/>
    <n v="9.5843984324587694"/>
    <n v="1.4085246434137999"/>
    <n v="1.3988620751656899"/>
    <n v="0.20557698216458001"/>
    <n v="563.04908920480295"/>
    <n v="1210"/>
    <s v="Fixed Single Family Units"/>
    <n v="1210"/>
    <s v="Town of Indialantic              Brevard County"/>
    <s v="Town of Indialantic"/>
    <m/>
    <m/>
    <m/>
    <n v="0"/>
    <n v="1"/>
    <n v="1.3988620751656899"/>
    <n v="0.20557698216458001"/>
    <n v="563.0490892048029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9.374314844552"/>
    <n v="590.64676962556496"/>
    <n v="0.45664970739999999"/>
  </r>
  <r>
    <n v="550000"/>
    <n v="890000"/>
    <n v="890000"/>
    <x v="1"/>
    <x v="1"/>
    <s v="IR8-11"/>
    <s v="62-304.520 (6), F.A.C."/>
    <n v="0.36"/>
    <n v="0.48"/>
    <s v="Town of Indialantic"/>
    <n v="1.9256291648670001E-2"/>
    <n v="3857.76904226432"/>
    <n v="9.5843984324587694"/>
    <n v="1.4085246434137999"/>
    <n v="0.18455997149254"/>
    <n v="2.7122961327920001E-2"/>
    <n v="74.286325791079094"/>
    <n v="1210"/>
    <s v="Fixed Single Family Units"/>
    <n v="1210"/>
    <s v="Town of Indialantic              Brevard County"/>
    <s v="Town of Indialantic"/>
    <m/>
    <m/>
    <m/>
    <n v="0"/>
    <n v="1"/>
    <n v="0.18455997149254"/>
    <n v="2.7122961327920001E-2"/>
    <n v="74.2863257910809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50.211580023134303"/>
    <n v="77.927447530058004"/>
    <n v="6.0248439399999999E-2"/>
  </r>
  <r>
    <n v="550000"/>
    <n v="890000"/>
    <n v="890000"/>
    <x v="1"/>
    <x v="1"/>
    <s v="IR8-11"/>
    <s v="62-304.520 (6), F.A.C."/>
    <n v="0.36"/>
    <n v="0.48"/>
    <s v="Town of Indialantic"/>
    <n v="5.7045060704919999E-2"/>
    <n v="3857.76904226432"/>
    <n v="9.5843984324587694"/>
    <n v="1.4085246434137999"/>
    <n v="0.54674259039976003"/>
    <n v="8.0349373787910003E-2"/>
    <n v="220.06666920153299"/>
    <n v="1210"/>
    <s v="Fixed Single Family Units"/>
    <n v="1210"/>
    <s v="Town of Indialantic              Brevard County"/>
    <s v="Town of Indialantic"/>
    <m/>
    <m/>
    <m/>
    <n v="0"/>
    <n v="1"/>
    <n v="0.54674259039976003"/>
    <n v="8.0349373787910003E-2"/>
    <n v="220.066669201534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83.742572137523695"/>
    <n v="230.853170279908"/>
    <n v="0.17848067249999999"/>
  </r>
  <r>
    <n v="550000"/>
    <n v="890000"/>
    <n v="890000"/>
    <x v="1"/>
    <x v="1"/>
    <s v="IR8-11"/>
    <s v="62-304.520 (6), F.A.C."/>
    <n v="0.36"/>
    <n v="0.48"/>
    <s v="Town of Indialantic"/>
    <n v="0.29398576017373002"/>
    <n v="3857.76904226432"/>
    <n v="9.5843984324587694"/>
    <n v="1.4085246434137999"/>
    <n v="2.8176766589743001"/>
    <n v="0.41408618801744002"/>
    <n v="1134.1291644647499"/>
    <n v="1210"/>
    <s v="Fixed Single Family Units"/>
    <n v="1210"/>
    <s v="Town of Indialantic              Brevard County"/>
    <s v="Town of Indialantic"/>
    <m/>
    <m/>
    <m/>
    <n v="0"/>
    <n v="1"/>
    <n v="2.8176766589743001"/>
    <n v="0.41408618801744002"/>
    <n v="1134.12916446474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37.22862048698801"/>
    <n v="1189.7181616532"/>
    <n v="0.91981278550000001"/>
  </r>
  <r>
    <n v="550000"/>
    <n v="890000"/>
    <n v="890000"/>
    <x v="1"/>
    <x v="1"/>
    <s v="IR8-11"/>
    <s v="62-304.520 (6), F.A.C."/>
    <n v="0.36"/>
    <n v="0.48"/>
    <s v="Town of Indialantic"/>
    <n v="5.5426670412279999E-2"/>
    <n v="3858.1883496876799"/>
    <n v="9.5852546227418909"/>
    <n v="1.40864414357844"/>
    <n v="0.53127874879256998"/>
    <n v="7.8076454674320006E-2"/>
    <n v="213.84653404666801"/>
    <n v="1200"/>
    <s v="Residential, Medium Density-Two-five dwellingunits per acre"/>
    <n v="1200"/>
    <s v="Town of Indialantic              Brevard County"/>
    <s v="Town of Indialantic"/>
    <m/>
    <m/>
    <m/>
    <n v="0"/>
    <n v="1"/>
    <n v="0.53127874879256998"/>
    <n v="7.8076454674320006E-2"/>
    <n v="438.5685063965270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8.99426948365"/>
    <n v="224.30377713021599"/>
    <n v="0.3556922193"/>
  </r>
  <r>
    <n v="550000"/>
    <n v="890000"/>
    <n v="890000"/>
    <x v="1"/>
    <x v="1"/>
    <s v="IR8-11"/>
    <s v="62-304.520 (6), F.A.C."/>
    <n v="0.36"/>
    <n v="0.48"/>
    <s v="Town of Indialantic"/>
    <n v="1.295772798048E-2"/>
    <n v="3852.56137521749"/>
    <n v="9.5721902011285902"/>
    <n v="1.4067554030589899"/>
    <n v="0.12403383680365999"/>
    <n v="1.8228353847909998E-2"/>
    <n v="49.920442328183697"/>
    <n v="1210"/>
    <s v="Fixed Single Family Units"/>
    <n v="1210"/>
    <s v="Town of Indialantic              Brevard County"/>
    <s v="Town of Indialantic"/>
    <m/>
    <m/>
    <m/>
    <n v="0"/>
    <n v="1"/>
    <n v="0.12403383680365999"/>
    <n v="1.8228353847909998E-2"/>
    <n v="49.9204423281833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36.6212773804547"/>
    <n v="52.438064697529299"/>
    <n v="4.0486976700000003E-2"/>
  </r>
  <r>
    <n v="550000"/>
    <n v="890000"/>
    <n v="890000"/>
    <x v="1"/>
    <x v="1"/>
    <s v="IR8-11"/>
    <s v="62-304.520 (6), F.A.C."/>
    <n v="0.36"/>
    <n v="0.48"/>
    <s v="Town of Indialantic"/>
    <n v="0.19362689525664001"/>
    <n v="3852.56137521749"/>
    <n v="9.5721902011285902"/>
    <n v="1.4067554030589899"/>
    <n v="1.8534334694505801"/>
    <n v="0.27238568107981997"/>
    <n v="745.95949786902202"/>
    <n v="1210"/>
    <s v="Fixed Single Family Units"/>
    <n v="1210"/>
    <s v="Town of Indialantic              Brevard County"/>
    <s v="Town of Indialantic"/>
    <m/>
    <m/>
    <m/>
    <n v="0"/>
    <n v="1"/>
    <n v="1.8534334694505801"/>
    <n v="0.27238568107981997"/>
    <n v="745.959497869022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2.65625337237999"/>
    <n v="783.58024461871196"/>
    <n v="0.60499553760000002"/>
  </r>
  <r>
    <n v="550000"/>
    <n v="890000"/>
    <n v="890000"/>
    <x v="1"/>
    <x v="1"/>
    <s v="IR8-11"/>
    <s v="62-304.520 (6), F.A.C."/>
    <n v="0.36"/>
    <n v="0.48"/>
    <s v="Town of Indialantic"/>
    <n v="0.12233822162589"/>
    <n v="3852.56137521749"/>
    <n v="9.5721902011285902"/>
    <n v="1.4067554030589899"/>
    <n v="1.1710447262709101"/>
    <n v="0.17209995427286001"/>
    <n v="471.31550734872798"/>
    <n v="1210"/>
    <s v="Fixed Single Family Units"/>
    <n v="1210"/>
    <s v="Town of Indialantic              Brevard County"/>
    <s v="Town of Indialantic"/>
    <m/>
    <m/>
    <m/>
    <n v="0"/>
    <n v="1"/>
    <n v="1.1710447262709101"/>
    <n v="0.17209995427286001"/>
    <n v="471.315507348727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3.256098874080905"/>
    <n v="495.08521789175398"/>
    <n v="0.38225101970000003"/>
  </r>
  <r>
    <n v="550000"/>
    <n v="890000"/>
    <n v="890000"/>
    <x v="1"/>
    <x v="1"/>
    <s v="IR8-11"/>
    <s v="62-304.520 (6), F.A.C."/>
    <n v="0.36"/>
    <n v="0.48"/>
    <s v="Town of Indialantic"/>
    <n v="0.15098740052767001"/>
    <n v="3852.56137521749"/>
    <n v="9.5721902011285902"/>
    <n v="1.4067554030589899"/>
    <n v="1.4452801158248401"/>
    <n v="0.21240234148612999"/>
    <n v="581.68822741739405"/>
    <n v="1210"/>
    <s v="Fixed Single Family Units"/>
    <n v="1210"/>
    <s v="Town of Indialantic              Brevard County"/>
    <s v="Town of Indialantic"/>
    <m/>
    <m/>
    <m/>
    <n v="0"/>
    <n v="1"/>
    <n v="1.4452801158248401"/>
    <n v="0.21240234148612999"/>
    <n v="581.6882274173940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2.031805969655"/>
    <n v="611.02433152688297"/>
    <n v="0.47176660780000002"/>
  </r>
  <r>
    <n v="550000"/>
    <n v="890000"/>
    <n v="890000"/>
    <x v="1"/>
    <x v="1"/>
    <s v="IR8-11"/>
    <s v="62-304.520 (6), F.A.C."/>
    <n v="0.36"/>
    <n v="0.48"/>
    <s v="Town of Indialantic"/>
    <n v="7.6900233060000003E-4"/>
    <n v="3852.56137521749"/>
    <n v="9.5721902011285902"/>
    <n v="1.4067554030589899"/>
    <n v="7.3610365736399997E-3"/>
    <n v="1.08179818354E-3"/>
    <n v="2.9626286763333498"/>
    <n v="1210"/>
    <s v="Fixed Single Family Units"/>
    <n v="1210"/>
    <s v="Town of Indialantic              Brevard County"/>
    <s v="Town of Indialantic"/>
    <m/>
    <m/>
    <m/>
    <n v="0"/>
    <n v="1"/>
    <n v="7.3610365736399997E-3"/>
    <n v="1.08179818354E-3"/>
    <n v="2.96262867633480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.204827182418301"/>
    <n v="3.1120420204428401"/>
    <n v="2.4027808E-3"/>
  </r>
  <r>
    <n v="550000"/>
    <n v="890000"/>
    <n v="890000"/>
    <x v="1"/>
    <x v="1"/>
    <s v="IR8-11"/>
    <s v="62-304.520 (6), F.A.C."/>
    <n v="0.36"/>
    <n v="0.48"/>
    <s v="Town of Indialantic"/>
    <n v="0.13708420601565"/>
    <n v="3852.56137521749"/>
    <n v="9.5721902011285902"/>
    <n v="1.4067554030589899"/>
    <n v="1.31219609355258"/>
    <n v="0.19284394748657999"/>
    <n v="528.125317248285"/>
    <n v="1210"/>
    <s v="Fixed Single Family Units"/>
    <n v="1210"/>
    <s v="Town of Indialantic              Brevard County"/>
    <s v="Town of Indialantic"/>
    <m/>
    <m/>
    <m/>
    <n v="0"/>
    <n v="1"/>
    <n v="1.31219609355258"/>
    <n v="0.19284394748657999"/>
    <n v="528.12531724828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5.795295715908097"/>
    <n v="554.76009952407401"/>
    <n v="0.42832548030000001"/>
  </r>
  <r>
    <n v="550000"/>
    <n v="890000"/>
    <n v="890000"/>
    <x v="1"/>
    <x v="1"/>
    <s v="IR8-11"/>
    <s v="62-304.520 (6), F.A.C."/>
    <n v="0.36"/>
    <n v="0.48"/>
    <s v="Town of Indialantic"/>
    <n v="0.27373114553328998"/>
    <n v="3860.0828650082499"/>
    <n v="9.5896964663599604"/>
    <n v="1.40928788463986"/>
    <n v="2.6249985990533098"/>
    <n v="0.38576598704866"/>
    <n v="1056.6249044921501"/>
    <n v="1200"/>
    <s v="Residential, Medium Density-Two-five dwellingunits per acre"/>
    <n v="1200"/>
    <s v="Town of Indialantic              Brevard County"/>
    <s v="Town of Indialantic"/>
    <m/>
    <m/>
    <m/>
    <n v="0"/>
    <n v="1"/>
    <n v="2.6249985990533098"/>
    <n v="0.38576598704866"/>
    <n v="1056.62490449215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03.78666695849"/>
    <n v="1107.75064431232"/>
    <n v="0.85695450490000002"/>
  </r>
  <r>
    <n v="550000"/>
    <n v="890000"/>
    <n v="890000"/>
    <x v="1"/>
    <x v="1"/>
    <s v="IR8-11"/>
    <s v="62-304.520 (6), F.A.C."/>
    <n v="0.36"/>
    <n v="0.48"/>
    <s v="Town of Indialantic"/>
    <n v="9.443258761362E-2"/>
    <n v="3860.0828650082499"/>
    <n v="9.5896964663599604"/>
    <n v="1.40928788463986"/>
    <n v="0.90557985174761002"/>
    <n v="0.13308270163906999"/>
    <n v="364.51761334574798"/>
    <n v="1210"/>
    <s v="Fixed Single Family Units"/>
    <n v="1210"/>
    <s v="Town of Indialantic              Brevard County"/>
    <s v="Town of Indialantic"/>
    <m/>
    <m/>
    <m/>
    <n v="0"/>
    <n v="1"/>
    <n v="0.90557985174761002"/>
    <n v="0.13308270163906999"/>
    <n v="364.517613345745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80.056475172796596"/>
    <n v="382.15512366805098"/>
    <n v="0.29563472289999998"/>
  </r>
  <r>
    <n v="550000"/>
    <n v="890000"/>
    <n v="890000"/>
    <x v="1"/>
    <x v="1"/>
    <s v="IR8-11"/>
    <s v="62-304.520 (6), F.A.C."/>
    <n v="0.36"/>
    <n v="0.48"/>
    <s v="Town of Indialantic"/>
    <n v="9.9198431142609997E-2"/>
    <n v="3860.0828650082499"/>
    <n v="9.5896964663599604"/>
    <n v="1.40928788463986"/>
    <n v="0.95128284459673995"/>
    <n v="0.13979914718455999"/>
    <n v="382.91416428929301"/>
    <n v="1210"/>
    <s v="Fixed Single Family Units"/>
    <n v="1210"/>
    <s v="Town of Indialantic              Brevard County"/>
    <s v="Town of Indialantic"/>
    <m/>
    <m/>
    <m/>
    <n v="0"/>
    <n v="1"/>
    <n v="0.95128284459673995"/>
    <n v="0.13979914718455999"/>
    <n v="382.914164289291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83.758301212120102"/>
    <n v="401.44180816147798"/>
    <n v="0.31055487780000002"/>
  </r>
  <r>
    <n v="550000"/>
    <n v="890000"/>
    <n v="890000"/>
    <x v="1"/>
    <x v="1"/>
    <s v="IR8-11"/>
    <s v="62-304.520 (6), F.A.C."/>
    <n v="0.36"/>
    <n v="0.48"/>
    <s v="Town of Indialantic"/>
    <n v="0.15040128937837999"/>
    <n v="3860.0828650082499"/>
    <n v="9.5896964663599604"/>
    <n v="1.40928788463986"/>
    <n v="1.4423027132878401"/>
    <n v="0.21195871495516"/>
    <n v="580.56144000463496"/>
    <n v="1210"/>
    <s v="Fixed Single Family Units"/>
    <n v="1210"/>
    <s v="Town of Indialantic              Brevard County"/>
    <s v="Town of Indialantic"/>
    <m/>
    <m/>
    <m/>
    <n v="0"/>
    <n v="1"/>
    <n v="1.4423027132878401"/>
    <n v="0.21195871495516"/>
    <n v="580.56144000463496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7.053471198377"/>
    <n v="608.65242385814304"/>
    <n v="0.47085274939999999"/>
  </r>
  <r>
    <n v="550000"/>
    <n v="890000"/>
    <n v="890000"/>
    <x v="1"/>
    <x v="1"/>
    <s v="IR8-11"/>
    <s v="62-304.520 (6), F.A.C."/>
    <n v="0.36"/>
    <n v="0.48"/>
    <s v="Town of Indialantic"/>
    <n v="4.0476675257549999E-2"/>
    <n v="3853.67543569186"/>
    <n v="9.5747508243389401"/>
    <n v="1.40712464922532"/>
    <n v="0.38755407978873002"/>
    <n v="5.6955727473579999E-2"/>
    <n v="155.9839691585"/>
    <n v="1200"/>
    <s v="Residential, Medium Density-Two-five dwellingunits per acre"/>
    <n v="1200"/>
    <s v="Town of Indialantic              Brevard County"/>
    <s v="Town of Indialantic"/>
    <m/>
    <m/>
    <m/>
    <n v="0"/>
    <n v="1"/>
    <n v="0.38755407978873002"/>
    <n v="5.6955727473579999E-2"/>
    <n v="155.9839691585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2.757927141583806"/>
    <n v="163.80329322341899"/>
    <n v="0.12650767979999999"/>
  </r>
  <r>
    <n v="550000"/>
    <n v="890000"/>
    <n v="890000"/>
    <x v="1"/>
    <x v="1"/>
    <s v="IR8-11"/>
    <s v="62-304.520 (6), F.A.C."/>
    <n v="0.36"/>
    <n v="0.48"/>
    <s v="Town of Indialantic"/>
    <n v="7.3931112134150004E-2"/>
    <n v="3853.67543569186"/>
    <n v="9.5747508243389401"/>
    <n v="1.40712464922532"/>
    <n v="0.70787197685078995"/>
    <n v="0.10403029022861"/>
    <n v="284.90651076477297"/>
    <n v="1210"/>
    <s v="Fixed Single Family Units"/>
    <n v="1210"/>
    <s v="Town of Indialantic              Brevard County"/>
    <s v="Town of Indialantic"/>
    <m/>
    <m/>
    <m/>
    <n v="0"/>
    <n v="1"/>
    <n v="0.70787197685078995"/>
    <n v="0.10403029022861"/>
    <n v="284.9065107647729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8.107671402250105"/>
    <n v="299.18859595527903"/>
    <n v="0.2310677297"/>
  </r>
  <r>
    <n v="550000"/>
    <n v="890000"/>
    <n v="890000"/>
    <x v="1"/>
    <x v="1"/>
    <s v="IR8-11"/>
    <s v="62-304.520 (6), F.A.C."/>
    <n v="0.36"/>
    <n v="0.48"/>
    <s v="Town of Indialantic"/>
    <n v="1.13297894692E-2"/>
    <n v="3853.67543569186"/>
    <n v="9.5747508243389401"/>
    <n v="1.40712464922532"/>
    <n v="0.10847991105988"/>
    <n v="1.594242603265E-2"/>
    <n v="43.661331369047097"/>
    <n v="1210"/>
    <s v="Fixed Single Family Units"/>
    <n v="1210"/>
    <s v="Town of Indialantic              Brevard County"/>
    <s v="Town of Indialantic"/>
    <m/>
    <m/>
    <m/>
    <n v="0"/>
    <n v="1"/>
    <n v="0.10847991105988"/>
    <n v="1.594242603265E-2"/>
    <n v="43.661331369046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38.439801301279502"/>
    <n v="45.850031277903703"/>
    <n v="3.5410649900000001E-2"/>
  </r>
  <r>
    <n v="550000"/>
    <n v="890000"/>
    <n v="890000"/>
    <x v="1"/>
    <x v="1"/>
    <s v="IR8-11"/>
    <s v="62-304.520 (6), F.A.C."/>
    <n v="0.36"/>
    <n v="0.48"/>
    <s v="Town of Indialantic"/>
    <n v="0.15401209418949999"/>
    <n v="3853.67543569186"/>
    <n v="9.5747508243389401"/>
    <n v="1.40712464922532"/>
    <n v="1.4746274257991401"/>
    <n v="0.21671421401286001"/>
    <n v="593.51262417756004"/>
    <n v="1210"/>
    <s v="Fixed Single Family Units"/>
    <n v="1210"/>
    <s v="Town of Indialantic              Brevard County"/>
    <s v="Town of Indialantic"/>
    <m/>
    <m/>
    <m/>
    <n v="0"/>
    <n v="1"/>
    <n v="1.4746274257991401"/>
    <n v="0.21671421401286001"/>
    <n v="593.51262417756004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9.966454763906"/>
    <n v="623.264832498077"/>
    <n v="0.48135654839999997"/>
  </r>
  <r>
    <n v="550000"/>
    <n v="890000"/>
    <n v="890000"/>
    <x v="1"/>
    <x v="1"/>
    <s v="IR8-11"/>
    <s v="62-304.520 (6), F.A.C."/>
    <n v="0.36"/>
    <n v="0.48"/>
    <s v="Town of Indialantic"/>
    <n v="2.5858599507000001E-4"/>
    <n v="3853.67543569186"/>
    <n v="9.5747508243389401"/>
    <n v="1.40712464922532"/>
    <n v="2.4758964694700002E-3"/>
    <n v="3.6386272760999998E-4"/>
    <n v="0.99650649722289997"/>
    <n v="1210"/>
    <s v="Fixed Single Family Units"/>
    <n v="1210"/>
    <s v="Town of Indialantic              Brevard County"/>
    <s v="Town of Indialantic"/>
    <m/>
    <m/>
    <m/>
    <n v="0"/>
    <n v="1"/>
    <n v="2.4758964694700002E-3"/>
    <n v="3.6386272760999998E-4"/>
    <n v="0.9965064972236500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6.0280522912746601"/>
    <n v="1.0464603949005999"/>
    <n v="8.0819669999999998E-4"/>
  </r>
  <r>
    <n v="550000"/>
    <n v="890000"/>
    <n v="890000"/>
    <x v="1"/>
    <x v="1"/>
    <s v="IR8-11"/>
    <s v="62-304.520 (6), F.A.C."/>
    <n v="0.36"/>
    <n v="0.48"/>
    <s v="Town of Indialantic"/>
    <n v="0.28284765033728998"/>
    <n v="3853.67543569186"/>
    <n v="9.5747508243389401"/>
    <n v="1.40712464922532"/>
    <n v="2.70819577322938"/>
    <n v="0.39800190076507003"/>
    <n v="1090.0030421480001"/>
    <n v="1210"/>
    <s v="Fixed Single Family Units"/>
    <n v="1210"/>
    <s v="Town of Indialantic              Brevard County"/>
    <s v="Town of Indialantic"/>
    <m/>
    <m/>
    <m/>
    <n v="0"/>
    <n v="1"/>
    <n v="2.70819577322938"/>
    <n v="0.39800190076507003"/>
    <n v="1090.00304214800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34.90328923656099"/>
    <n v="1144.64383032824"/>
    <n v="0.88402517609999998"/>
  </r>
  <r>
    <n v="550000"/>
    <n v="890000"/>
    <n v="890000"/>
    <x v="1"/>
    <x v="1"/>
    <s v="IR8-11"/>
    <s v="62-304.520 (6), F.A.C."/>
    <n v="0.36"/>
    <n v="0.48"/>
    <s v="Town of Indialantic"/>
    <n v="5.490754619306E-2"/>
    <n v="3853.67543569186"/>
    <n v="9.5747508243389401"/>
    <n v="1.40712464922532"/>
    <n v="0.52572607317450004"/>
    <n v="7.7261761676739996E-2"/>
    <n v="211.595861998342"/>
    <n v="1210"/>
    <s v="Fixed Single Family Units"/>
    <n v="1210"/>
    <s v="Town of Indialantic              Brevard County"/>
    <s v="Town of Indialantic"/>
    <m/>
    <m/>
    <m/>
    <n v="0"/>
    <n v="1"/>
    <n v="0.52572607317450004"/>
    <n v="7.7261761676739996E-2"/>
    <n v="211.59586199834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83.605491199707799"/>
    <n v="222.20295594964199"/>
    <n v="0.17161059370000001"/>
  </r>
  <r>
    <n v="550000"/>
    <n v="890000"/>
    <n v="890000"/>
    <x v="1"/>
    <x v="1"/>
    <s v="IR8-11"/>
    <s v="62-304.520 (6), F.A.C."/>
    <n v="0.36"/>
    <n v="0.48"/>
    <s v="Town of Indialantic"/>
    <n v="8.0285593057420002E-2"/>
    <n v="3850.6255307596998"/>
    <n v="9.5675464969183395"/>
    <n v="1.4060786153817699"/>
    <n v="0.7681361446096"/>
    <n v="0.11288785552129001"/>
    <n v="309.14975437911602"/>
    <n v="1200"/>
    <s v="Residential, Medium Density-Two-five dwellingunits per acre"/>
    <n v="1200"/>
    <s v="Town of Indialantic              Brevard County"/>
    <s v="Town of Indialantic"/>
    <m/>
    <m/>
    <m/>
    <n v="0"/>
    <n v="1"/>
    <n v="0.7681361446096"/>
    <n v="0.11288785552129001"/>
    <n v="309.1497543791139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1.333660321106"/>
    <n v="324.90426789064298"/>
    <n v="0.25072972780000002"/>
  </r>
  <r>
    <n v="550000"/>
    <n v="890000"/>
    <n v="890000"/>
    <x v="1"/>
    <x v="1"/>
    <s v="IR8-11"/>
    <s v="62-304.520 (6), F.A.C."/>
    <n v="0.36"/>
    <n v="0.48"/>
    <s v="Town of Indialantic"/>
    <n v="3.8866264600560002E-2"/>
    <n v="3850.6255307596998"/>
    <n v="9.5675464969183395"/>
    <n v="1.4060786153817699"/>
    <n v="0.37185479372741997"/>
    <n v="5.4649023514619997E-2"/>
    <n v="149.65943075619401"/>
    <n v="1210"/>
    <s v="Fixed Single Family Units"/>
    <n v="1210"/>
    <s v="Town of Indialantic              Brevard County"/>
    <s v="Town of Indialantic"/>
    <m/>
    <m/>
    <m/>
    <n v="0"/>
    <n v="1"/>
    <n v="0.37185479372741997"/>
    <n v="5.4649023514619997E-2"/>
    <n v="149.659430756194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55.271781155618903"/>
    <n v="157.28619251349099"/>
    <n v="0.1213782893"/>
  </r>
  <r>
    <n v="550000"/>
    <n v="890000"/>
    <n v="890000"/>
    <x v="1"/>
    <x v="1"/>
    <s v="IR8-11"/>
    <s v="62-304.520 (6), F.A.C."/>
    <n v="0.36"/>
    <n v="0.48"/>
    <s v="Town of Indialantic"/>
    <n v="1.46267250569E-3"/>
    <n v="3850.6255307596998"/>
    <n v="9.5675464969183395"/>
    <n v="1.4060786153817699"/>
    <n v="1.3994187208029999E-2"/>
    <n v="2.0566325315600001E-3"/>
    <n v="5.6322040935809898"/>
    <n v="1210"/>
    <s v="Fixed Single Family Units"/>
    <n v="1210"/>
    <s v="Town of Indialantic              Brevard County"/>
    <s v="Town of Indialantic"/>
    <m/>
    <m/>
    <m/>
    <n v="0"/>
    <n v="1"/>
    <n v="1.3994187208029999E-2"/>
    <n v="2.0566325315600001E-3"/>
    <n v="5.63220409358279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4.625082701850801"/>
    <n v="5.9192256235537704"/>
    <n v="4.5678864999999999E-3"/>
  </r>
  <r>
    <n v="550000"/>
    <n v="890000"/>
    <n v="890000"/>
    <x v="1"/>
    <x v="1"/>
    <s v="IR8-11"/>
    <s v="62-304.520 (6), F.A.C."/>
    <n v="0.36"/>
    <n v="0.48"/>
    <s v="Town of Indialantic"/>
    <n v="1.3782786806799999E-3"/>
    <n v="3850.6255307596998"/>
    <n v="9.5675464969183395"/>
    <n v="1.4060786153817699"/>
    <n v="1.318674536311E-2"/>
    <n v="1.93796817894E-3"/>
    <n v="5.3072350763282099"/>
    <n v="1210"/>
    <s v="Fixed Single Family Units"/>
    <n v="1210"/>
    <s v="Town of Indialantic              Brevard County"/>
    <s v="Town of Indialantic"/>
    <m/>
    <m/>
    <m/>
    <n v="0"/>
    <n v="1"/>
    <n v="1.318674536311E-2"/>
    <n v="1.93796817894E-3"/>
    <n v="5.30723507633006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3.987031038292001"/>
    <n v="5.5776959307688099"/>
    <n v="4.3043268999999997E-3"/>
  </r>
  <r>
    <n v="550000"/>
    <n v="890000"/>
    <n v="890000"/>
    <x v="1"/>
    <x v="1"/>
    <s v="IR8-11"/>
    <s v="62-304.520 (6), F.A.C."/>
    <n v="0.36"/>
    <n v="0.48"/>
    <s v="Town of Indialantic"/>
    <n v="0.25145373644924002"/>
    <n v="3850.6255307596998"/>
    <n v="9.5675464969183395"/>
    <n v="1.4060786153817699"/>
    <n v="2.4057953153019902"/>
    <n v="0.35356372157912003"/>
    <n v="968.25417737638202"/>
    <n v="1210"/>
    <s v="Fixed Single Family Units"/>
    <n v="1210"/>
    <s v="Town of Indialantic              Brevard County"/>
    <s v="Town of Indialantic"/>
    <m/>
    <m/>
    <m/>
    <n v="0"/>
    <n v="1"/>
    <n v="2.4057953153019902"/>
    <n v="0.35356372157912003"/>
    <n v="968.254177376382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28.17534552933199"/>
    <n v="1017.5971682861"/>
    <n v="0.78528319329999996"/>
  </r>
  <r>
    <n v="550000"/>
    <n v="890000"/>
    <n v="890000"/>
    <x v="1"/>
    <x v="1"/>
    <s v="IR8-11"/>
    <s v="62-304.520 (6), F.A.C."/>
    <n v="0.36"/>
    <n v="0.48"/>
    <s v="Town of Indialantic"/>
    <n v="0.23551502597495999"/>
    <n v="3850.6255307596998"/>
    <n v="9.5675464969183395"/>
    <n v="1.4060786153817699"/>
    <n v="2.2533009617384301"/>
    <n v="0.33115264162447999"/>
    <n v="906.88017189674702"/>
    <n v="1210"/>
    <s v="Fixed Single Family Units"/>
    <n v="1210"/>
    <s v="Town of Indialantic              Brevard County"/>
    <s v="Town of Indialantic"/>
    <m/>
    <m/>
    <m/>
    <n v="0"/>
    <n v="1"/>
    <n v="2.2533009617384301"/>
    <n v="0.33115264162447999"/>
    <n v="906.880171896747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23.06060989368"/>
    <n v="953.09549543850096"/>
    <n v="0.73550703319999999"/>
  </r>
  <r>
    <n v="550000"/>
    <n v="890000"/>
    <n v="890000"/>
    <x v="1"/>
    <x v="1"/>
    <s v="IR8-11"/>
    <s v="62-304.520 (6), F.A.C."/>
    <n v="0.36"/>
    <n v="0.48"/>
    <s v="Town of Indialantic"/>
    <n v="8.8018822612499995E-3"/>
    <n v="3850.6255307596998"/>
    <n v="9.5675464969183395"/>
    <n v="1.4060786153817699"/>
    <n v="8.4212417794909997E-2"/>
    <n v="1.237613842265E-2"/>
    <n v="33.892752553910199"/>
    <n v="1210"/>
    <s v="Fixed Single Family Units"/>
    <n v="1210"/>
    <s v="Town of Indialantic              Brevard County"/>
    <s v="Town of Indialantic"/>
    <m/>
    <m/>
    <m/>
    <n v="0"/>
    <n v="1"/>
    <n v="8.4212417794909997E-2"/>
    <n v="1.237613842265E-2"/>
    <n v="33.8927525539099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34.0295089812643"/>
    <n v="35.619953758147801"/>
    <n v="2.7488039400000001E-2"/>
  </r>
  <r>
    <n v="550000"/>
    <n v="890000"/>
    <n v="890000"/>
    <x v="1"/>
    <x v="1"/>
    <s v="IR8-11"/>
    <s v="62-304.520 (6), F.A.C."/>
    <n v="0.36"/>
    <n v="0.48"/>
    <s v="Town of Indialantic"/>
    <n v="4.5134897770000002E-4"/>
    <n v="3897.8732646564899"/>
    <n v="11.090653479715399"/>
    <n v="1.62541768403405"/>
    <n v="5.0057551101199997E-3"/>
    <n v="7.3363061001999999E-4"/>
    <n v="1.7593011132185601"/>
    <n v="1400"/>
    <s v="Commercial and Services"/>
    <n v="1400"/>
    <s v="Town of Indialantic              Brevard County"/>
    <s v="Town of Indialantic"/>
    <m/>
    <m/>
    <m/>
    <n v="0"/>
    <n v="1"/>
    <n v="5.0057551101199997E-3"/>
    <n v="7.3363061001999999E-4"/>
    <n v="1.75930111321877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.7570008933805203"/>
    <n v="1.82654450916128"/>
    <n v="1.4268460000000001E-3"/>
  </r>
  <r>
    <n v="550000"/>
    <n v="890000"/>
    <n v="890000"/>
    <x v="1"/>
    <x v="1"/>
    <s v="IR8-11"/>
    <s v="62-304.520 (6), F.A.C."/>
    <n v="0.36"/>
    <n v="0.48"/>
    <s v="Town of Indialantic"/>
    <n v="1.515157789122E-2"/>
    <n v="3897.8732646564899"/>
    <n v="11.090653479715399"/>
    <n v="1.62541768403405"/>
    <n v="0.16804090006246"/>
    <n v="2.4627642645410001E-2"/>
    <n v="59.058930379554702"/>
    <n v="1200"/>
    <s v="Residential, Medium Density-Two-five dwellingunits per acre"/>
    <n v="1200"/>
    <s v="Town of Indialantic              Brevard County"/>
    <s v="Town of Indialantic"/>
    <m/>
    <m/>
    <m/>
    <n v="0"/>
    <n v="1"/>
    <n v="0.16804090006246"/>
    <n v="2.4627642645410001E-2"/>
    <n v="59.0589303795535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64.388686719086195"/>
    <n v="61.316260298584197"/>
    <n v="4.7898564800000001E-2"/>
  </r>
  <r>
    <n v="550000"/>
    <n v="890000"/>
    <n v="890000"/>
    <x v="1"/>
    <x v="1"/>
    <s v="IR8-11"/>
    <s v="62-304.520 (6), F.A.C."/>
    <n v="0.36"/>
    <n v="0.48"/>
    <s v="Town of Indialantic"/>
    <n v="3.4976907523799998E-2"/>
    <n v="3897.8732646564899"/>
    <n v="11.090653479715399"/>
    <n v="1.62541768403405"/>
    <n v="0.38791676113856"/>
    <n v="5.6852084022010002E-2"/>
    <n v="136.335552717398"/>
    <n v="1430"/>
    <s v="Professional Services"/>
    <n v="1430"/>
    <s v="Town of Indialantic              Brevard County"/>
    <s v="Town of Indialantic"/>
    <m/>
    <m/>
    <m/>
    <n v="0"/>
    <n v="1"/>
    <n v="0.38791676113856"/>
    <n v="5.6852084022010002E-2"/>
    <n v="136.3355527173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52.469962043772803"/>
    <n v="141.54652284839699"/>
    <n v="0.1105722244"/>
  </r>
  <r>
    <n v="550000"/>
    <n v="890000"/>
    <n v="890000"/>
    <x v="1"/>
    <x v="1"/>
    <s v="IR8-11"/>
    <s v="62-304.520 (6), F.A.C."/>
    <n v="0.36"/>
    <n v="0.48"/>
    <s v="Town of Indialantic"/>
    <n v="0.15665311810424001"/>
    <n v="3897.8732646564899"/>
    <n v="11.090653479715399"/>
    <n v="1.62541768403405"/>
    <n v="1.73738544941114"/>
    <n v="0.25462674842571997"/>
    <n v="610.61400088362495"/>
    <n v="1210"/>
    <s v="Fixed Single Family Units"/>
    <n v="1210"/>
    <s v="Town of Indialantic              Brevard County"/>
    <s v="Town of Indialantic"/>
    <m/>
    <m/>
    <m/>
    <n v="0"/>
    <n v="1"/>
    <n v="1.73738544941114"/>
    <n v="0.25462674842571997"/>
    <n v="610.6140008836249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2.994392835282"/>
    <n v="633.95267708915901"/>
    <n v="0.49522627809999997"/>
  </r>
  <r>
    <n v="550000"/>
    <n v="890000"/>
    <n v="890000"/>
    <x v="1"/>
    <x v="1"/>
    <s v="IR8-11"/>
    <s v="62-304.520 (6), F.A.C."/>
    <n v="0.36"/>
    <n v="0.48"/>
    <s v="Town of Indialantic"/>
    <n v="2.641538601181E-2"/>
    <n v="3897.8732646564899"/>
    <n v="11.090653479715399"/>
    <n v="1.62541768403405"/>
    <n v="0.29296389278989998"/>
    <n v="4.2936035554179998E-2"/>
    <n v="102.963826911015"/>
    <n v="1210"/>
    <s v="Fixed Single Family Units"/>
    <n v="1210"/>
    <s v="Town of Indialantic              Brevard County"/>
    <s v="Town of Indialantic"/>
    <m/>
    <m/>
    <m/>
    <n v="0"/>
    <n v="1"/>
    <n v="0.29296389278989998"/>
    <n v="4.2936035554179998E-2"/>
    <n v="102.96382691101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46.601293988630196"/>
    <n v="106.89927453206801"/>
    <n v="8.3506753399999994E-2"/>
  </r>
  <r>
    <n v="550000"/>
    <n v="890000"/>
    <n v="890000"/>
    <x v="1"/>
    <x v="1"/>
    <s v="IR8-11"/>
    <s v="62-304.520 (6), F.A.C."/>
    <n v="0.36"/>
    <n v="0.48"/>
    <s v="Town of Indialantic"/>
    <n v="0.27272294425947002"/>
    <n v="3897.8732646564899"/>
    <n v="11.090653479715399"/>
    <n v="1.62541768403405"/>
    <n v="3.0246756707496001"/>
    <n v="0.44328869644118002"/>
    <n v="1063.03947308741"/>
    <n v="1430"/>
    <s v="Professional Services"/>
    <n v="1430"/>
    <s v="Town of Indialantic              Brevard County"/>
    <s v="Town of Indialantic"/>
    <m/>
    <m/>
    <m/>
    <n v="0"/>
    <n v="1"/>
    <n v="3.0246756707496001"/>
    <n v="0.44328869644118002"/>
    <n v="1063.0394730874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33.24571015599801"/>
    <n v="1103.6705985123001"/>
    <n v="0.86215691250000004"/>
  </r>
  <r>
    <n v="550000"/>
    <n v="890000"/>
    <n v="890000"/>
    <x v="1"/>
    <x v="1"/>
    <s v="IR8-11"/>
    <s v="62-304.520 (6), F.A.C."/>
    <n v="0.36"/>
    <n v="0.48"/>
    <s v="Town of Indialantic"/>
    <n v="5.6174993625199999E-3"/>
    <n v="3897.8732646564899"/>
    <n v="11.090653479715399"/>
    <n v="1.62541768403405"/>
    <n v="6.2301738852260001E-2"/>
    <n v="9.1307828038900002E-3"/>
    <n v="21.896300579403299"/>
    <n v="1430"/>
    <s v="Professional Services"/>
    <n v="1430"/>
    <s v="Town of Indialantic              Brevard County"/>
    <s v="Town of Indialantic"/>
    <m/>
    <m/>
    <m/>
    <n v="0"/>
    <n v="1"/>
    <n v="6.2301738852260001E-2"/>
    <n v="9.1307828038900002E-3"/>
    <n v="21.8963005794041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8.438703814825899"/>
    <n v="22.733213373054902"/>
    <n v="1.7758556799999999E-2"/>
  </r>
  <r>
    <n v="550000"/>
    <n v="890000"/>
    <n v="890000"/>
    <x v="1"/>
    <x v="1"/>
    <s v="IR8-11"/>
    <s v="62-304.520 (6), F.A.C."/>
    <n v="0.36"/>
    <n v="0.48"/>
    <s v="Town of Indialantic"/>
    <n v="0.10577467169822"/>
    <n v="3897.8732646564899"/>
    <n v="11.090653479715399"/>
    <n v="1.62541768403405"/>
    <n v="1.17311023073562"/>
    <n v="0.17192802190118001"/>
    <n v="412.29626489031398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1.17311023073562"/>
    <n v="0.17192802190118001"/>
    <n v="412.296264890313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86.283525035204505"/>
    <n v="428.05490948919697"/>
    <n v="0.33438464309999999"/>
  </r>
  <r>
    <n v="550000"/>
    <n v="890000"/>
    <n v="890000"/>
    <x v="1"/>
    <x v="1"/>
    <s v="IR8-11"/>
    <s v="62-304.520 (6), F.A.C."/>
    <n v="0.36"/>
    <n v="0.48"/>
    <s v="Town of Indialantic"/>
    <n v="0.10731677174235001"/>
    <n v="3860.0828661586402"/>
    <n v="9.5896964692179107"/>
    <n v="1.40928788505986"/>
    <n v="1.02913526706553"/>
    <n v="0.15124022628023001"/>
    <n v="414.251631854126"/>
    <n v="1200"/>
    <s v="Residential, Medium Density-Two-five dwellingunits per acre"/>
    <n v="1200"/>
    <s v="Town of Indialantic              Brevard County"/>
    <s v="Town of Indialantic"/>
    <m/>
    <m/>
    <m/>
    <n v="0"/>
    <n v="1"/>
    <n v="1.02913526706553"/>
    <n v="0.15124022628023001"/>
    <n v="414.251631854126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9.012249123527"/>
    <n v="434.29556695678701"/>
    <n v="0.33597050429999997"/>
  </r>
  <r>
    <n v="550000"/>
    <n v="890000"/>
    <n v="890000"/>
    <x v="1"/>
    <x v="1"/>
    <s v="IR8-11"/>
    <s v="62-304.520 (6), F.A.C."/>
    <n v="0.36"/>
    <n v="0.48"/>
    <s v="Town of Indialantic"/>
    <n v="2.9392215329639999E-2"/>
    <n v="3860.0828661586402"/>
    <n v="9.5896964692179107"/>
    <n v="1.40928788505986"/>
    <n v="0.28186242356920999"/>
    <n v="4.1422092979139999E-2"/>
    <n v="113.456386792419"/>
    <n v="1210"/>
    <s v="Fixed Single Family Units"/>
    <n v="1210"/>
    <s v="Town of Indialantic              Brevard County"/>
    <s v="Town of Indialantic"/>
    <m/>
    <m/>
    <m/>
    <n v="0"/>
    <n v="1"/>
    <n v="0.28186242356920999"/>
    <n v="4.1422092979139999E-2"/>
    <n v="113.45638679241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44.289709853690503"/>
    <n v="118.946075375348"/>
    <n v="9.2016534299999994E-2"/>
  </r>
  <r>
    <n v="550000"/>
    <n v="890000"/>
    <n v="890000"/>
    <x v="1"/>
    <x v="1"/>
    <s v="IR8-11"/>
    <s v="62-304.520 (6), F.A.C."/>
    <n v="0.36"/>
    <n v="0.48"/>
    <s v="Town of Indialantic"/>
    <n v="0.26989773448734"/>
    <n v="3860.0828661586402"/>
    <n v="9.5896964692179107"/>
    <n v="1.40928788505986"/>
    <n v="2.5882373514631598"/>
    <n v="0.38036360741810998"/>
    <n v="1041.8276205096199"/>
    <n v="1210"/>
    <s v="Fixed Single Family Units"/>
    <n v="1210"/>
    <s v="Town of Indialantic              Brevard County"/>
    <s v="Town of Indialantic"/>
    <m/>
    <m/>
    <m/>
    <n v="0"/>
    <n v="1"/>
    <n v="2.5882373514631598"/>
    <n v="0.38036360741810998"/>
    <n v="1041.82762050961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33.83691873437499"/>
    <n v="1092.2373802013001"/>
    <n v="0.8449534635"/>
  </r>
  <r>
    <n v="550000"/>
    <n v="890000"/>
    <n v="890000"/>
    <x v="1"/>
    <x v="1"/>
    <s v="IR8-11"/>
    <s v="62-304.520 (6), F.A.C."/>
    <n v="0.36"/>
    <n v="0.48"/>
    <s v="Town of Indialantic"/>
    <n v="0.1793207665247"/>
    <n v="3860.0828661586402"/>
    <n v="9.5896964692179107"/>
    <n v="1.40928788505986"/>
    <n v="1.7196317215994099"/>
    <n v="0.25271458380291001"/>
    <n v="692.19301840844798"/>
    <n v="1210"/>
    <s v="Fixed Single Family Units"/>
    <n v="1210"/>
    <s v="Town of Indialantic              Brevard County"/>
    <s v="Town of Indialantic"/>
    <m/>
    <m/>
    <m/>
    <n v="0"/>
    <n v="1"/>
    <n v="1.7196317215994099"/>
    <n v="0.25271458380291001"/>
    <n v="692.193018408447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4.786090818955"/>
    <n v="725.68539568019401"/>
    <n v="0.56138930929999997"/>
  </r>
  <r>
    <n v="550000"/>
    <n v="890000"/>
    <n v="890000"/>
    <x v="1"/>
    <x v="1"/>
    <s v="IR8-11"/>
    <s v="62-304.520 (6), F.A.C."/>
    <n v="0.36"/>
    <n v="0.48"/>
    <s v="Town of Indialantic"/>
    <n v="3.1835965307699998E-2"/>
    <n v="3860.0828661586402"/>
    <n v="9.5896964692179107"/>
    <n v="1.40928788505986"/>
    <n v="0.30529724410540998"/>
    <n v="4.4866040217329997E-2"/>
    <n v="122.88946421188101"/>
    <n v="1210"/>
    <s v="Fixed Single Family Units"/>
    <n v="1210"/>
    <s v="Town of Indialantic              Brevard County"/>
    <s v="Town of Indialantic"/>
    <m/>
    <m/>
    <m/>
    <n v="0"/>
    <n v="1"/>
    <n v="0.30529724410540998"/>
    <n v="4.4866040217329997E-2"/>
    <n v="122.88946421188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64.8188957144489"/>
    <n v="128.83558066877799"/>
    <n v="9.96670432E-2"/>
  </r>
  <r>
    <n v="550000"/>
    <n v="890000"/>
    <n v="890000"/>
    <x v="1"/>
    <x v="1"/>
    <s v="IR8-11"/>
    <s v="62-304.520 (6), F.A.C."/>
    <n v="0.36"/>
    <n v="0.48"/>
    <s v="Town of Indialantic"/>
    <n v="0.43704239953078"/>
    <n v="3864.8748671715598"/>
    <n v="9.6009378300683696"/>
    <n v="1.4109172780822199"/>
    <n v="4.1960169069989197"/>
    <n v="0.61663067275248995"/>
    <n v="1689.1141858348601"/>
    <n v="1200"/>
    <s v="Residential, Medium Density-Two-five dwellingunits per acre"/>
    <n v="1200"/>
    <s v="Town of Indialantic              Brevard County"/>
    <s v="Town of Indialantic"/>
    <m/>
    <m/>
    <m/>
    <n v="0"/>
    <n v="1"/>
    <n v="4.1960169069989197"/>
    <n v="0.61663067275248995"/>
    <n v="1689.11418583486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99.18439811646201"/>
    <n v="1768.6478414022399"/>
    <n v="1.3699222918"/>
  </r>
  <r>
    <n v="550000"/>
    <n v="890000"/>
    <n v="890000"/>
    <x v="1"/>
    <x v="1"/>
    <s v="IR8-11"/>
    <s v="62-304.520 (6), F.A.C."/>
    <n v="0.36"/>
    <n v="0.48"/>
    <s v="Town of Indialantic"/>
    <n v="7.3746115627619999E-2"/>
    <n v="3864.8748671715598"/>
    <n v="9.6009378300683696"/>
    <n v="1.4109172780822199"/>
    <n v="0.70803187134981005"/>
    <n v="0.10404966873045"/>
    <n v="285.01950884071601"/>
    <n v="1210"/>
    <s v="Fixed Single Family Units"/>
    <n v="1210"/>
    <s v="Town of Indialantic              Brevard County"/>
    <s v="Town of Indialantic"/>
    <m/>
    <m/>
    <m/>
    <n v="0"/>
    <n v="1"/>
    <n v="0.70803187134981005"/>
    <n v="0.10404966873045"/>
    <n v="285.019508840716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4.214248017786105"/>
    <n v="298.439941654687"/>
    <n v="0.23115937459999999"/>
  </r>
  <r>
    <n v="550000"/>
    <n v="890000"/>
    <n v="890000"/>
    <x v="1"/>
    <x v="1"/>
    <s v="IR8-11"/>
    <s v="62-304.520 (6), F.A.C."/>
    <n v="0.36"/>
    <n v="0.48"/>
    <s v="Town of Indialantic"/>
    <n v="2.387801515307E-2"/>
    <n v="3864.8748671715598"/>
    <n v="9.6009378300683696"/>
    <n v="1.4109172780822199"/>
    <n v="0.22925133899014"/>
    <n v="3.3689904145779999E-2"/>
    <n v="92.2855406430767"/>
    <n v="1210"/>
    <s v="Fixed Single Family Units"/>
    <n v="1210"/>
    <s v="Town of Indialantic              Brevard County"/>
    <s v="Town of Indialantic"/>
    <m/>
    <m/>
    <m/>
    <n v="0"/>
    <n v="1"/>
    <n v="0.22925133899014"/>
    <n v="3.3689904145779999E-2"/>
    <n v="92.28554064307739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56.211943735643601"/>
    <n v="96.630898976402904"/>
    <n v="7.4846342799999993E-2"/>
  </r>
  <r>
    <n v="550000"/>
    <n v="890000"/>
    <n v="890000"/>
    <x v="1"/>
    <x v="1"/>
    <s v="IR8-11"/>
    <s v="62-304.520 (6), F.A.C."/>
    <n v="0.36"/>
    <n v="0.48"/>
    <s v="Town of Indialantic"/>
    <n v="8.3096923425469996E-2"/>
    <n v="3864.8748671715598"/>
    <n v="9.6009378300683696"/>
    <n v="1.4109172780822199"/>
    <n v="0.79780839567793005"/>
    <n v="0.11724288501647"/>
    <n v="321.159210886398"/>
    <n v="1210"/>
    <s v="Fixed Single Family Units"/>
    <n v="1210"/>
    <s v="Town of Indialantic              Brevard County"/>
    <s v="Town of Indialantic"/>
    <m/>
    <m/>
    <m/>
    <n v="0"/>
    <n v="1"/>
    <n v="0.79780839567793005"/>
    <n v="0.11724288501647"/>
    <n v="321.159210886396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87.181568864130497"/>
    <n v="336.28131824606299"/>
    <n v="0.2604697574"/>
  </r>
  <r>
    <n v="550000"/>
    <n v="890000"/>
    <n v="890000"/>
    <x v="1"/>
    <x v="1"/>
    <s v="IR8-11"/>
    <s v="62-304.520 (6), F.A.C."/>
    <n v="0.36"/>
    <n v="0.48"/>
    <s v="Town of Indialantic"/>
    <n v="1.0518804985960001E-2"/>
    <n v="3904.0364504871"/>
    <n v="11.3321235124744"/>
    <n v="1.9142304758292099"/>
    <n v="0.11920039730456999"/>
    <n v="2.0135417073430001E-2"/>
    <n v="41.0657980807689"/>
    <n v="8140"/>
    <s v="Roads and Highways"/>
    <n v="8140"/>
    <s v="Town of Indialantic              Brevard County"/>
    <s v="Town of Indialantic"/>
    <m/>
    <m/>
    <m/>
    <n v="0"/>
    <n v="1"/>
    <n v="0.11920039730456999"/>
    <n v="2.0135417073430001E-2"/>
    <n v="41.06566844941030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57.794559876538301"/>
    <n v="42.568093513422902"/>
    <n v="3.3305489399999999E-2"/>
  </r>
  <r>
    <n v="550000"/>
    <n v="890000"/>
    <n v="890000"/>
    <x v="1"/>
    <x v="1"/>
    <s v="IR8-11"/>
    <s v="62-304.520 (6), F.A.C."/>
    <n v="0.36"/>
    <n v="0.48"/>
    <s v="Town of Indialantic"/>
    <n v="1.836141377791E-2"/>
    <n v="3904.0364504871"/>
    <n v="11.3321235124744"/>
    <n v="1.9142304758292099"/>
    <n v="0.20807380879501999"/>
    <n v="3.5147977832999999E-2"/>
    <n v="71.683628671471794"/>
    <n v="1410"/>
    <s v="Retail Sales and Services"/>
    <n v="1410"/>
    <s v="Town of Indialantic              Brevard County"/>
    <s v="Town of Indialantic"/>
    <m/>
    <m/>
    <m/>
    <n v="0"/>
    <n v="1"/>
    <n v="0.20807380879501999"/>
    <n v="3.5147977832999999E-2"/>
    <n v="71.683628671472604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49.540051154720899"/>
    <n v="74.306005271516099"/>
    <n v="5.8137573900000003E-2"/>
  </r>
  <r>
    <n v="550000"/>
    <n v="890000"/>
    <n v="890000"/>
    <x v="1"/>
    <x v="1"/>
    <s v="IR8-11"/>
    <s v="62-304.520 (6), F.A.C."/>
    <n v="0.36"/>
    <n v="0.48"/>
    <s v="Town of Indialantic"/>
    <n v="7.3066305526709993E-2"/>
    <n v="3904.0364504871"/>
    <n v="11.3321235124744"/>
    <n v="1.9142304758292099"/>
    <n v="0.82799639882888998"/>
    <n v="0.13986574879548"/>
    <n v="285.25352007870998"/>
    <n v="1430"/>
    <s v="Professional Services"/>
    <n v="1430"/>
    <s v="Town of Indialantic              Brevard County"/>
    <s v="Town of Indialantic"/>
    <m/>
    <m/>
    <m/>
    <n v="0"/>
    <n v="1"/>
    <n v="0.82799639882888998"/>
    <n v="0.13986574879548"/>
    <n v="285.253520078709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3.942389682262601"/>
    <n v="295.68884778181399"/>
    <n v="0.2313491647"/>
  </r>
  <r>
    <n v="550000"/>
    <n v="890000"/>
    <n v="890000"/>
    <x v="1"/>
    <x v="1"/>
    <s v="IR8-11"/>
    <s v="62-304.520 (6), F.A.C."/>
    <n v="0.36"/>
    <n v="0.48"/>
    <s v="Town of Indialantic"/>
    <n v="0.11042167018276999"/>
    <n v="3904.0364504871"/>
    <n v="11.3321235124744"/>
    <n v="1.9142304758292099"/>
    <n v="1.25131200496491"/>
    <n v="0.21137252625582001"/>
    <n v="431.09022531721399"/>
    <n v="1430"/>
    <s v="Professional Services"/>
    <n v="1430"/>
    <s v="Town of Indialantic              Brevard County"/>
    <s v="Town of Indialantic"/>
    <m/>
    <m/>
    <m/>
    <n v="0"/>
    <n v="1"/>
    <n v="1.25131200496491"/>
    <n v="0.21137252625582001"/>
    <n v="431.090225317213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88.576015453659394"/>
    <n v="446.86064515129198"/>
    <n v="0.34962710889999998"/>
  </r>
  <r>
    <n v="550000"/>
    <n v="890000"/>
    <n v="890000"/>
    <x v="1"/>
    <x v="1"/>
    <s v="IR8-11"/>
    <s v="62-304.520 (6), F.A.C."/>
    <n v="0.36"/>
    <n v="0.48"/>
    <s v="Town of Indialantic"/>
    <n v="0.38499207718403"/>
    <n v="3904.0364504871"/>
    <n v="11.3321235124744"/>
    <n v="1.9142304758292099"/>
    <n v="4.3627777699735502"/>
    <n v="0.73696356709846"/>
    <n v="1503.0231024751999"/>
    <n v="1300"/>
    <s v="Residential, High Density"/>
    <n v="1300"/>
    <s v="Town of Indialantic              Brevard County"/>
    <s v="Town of Indialantic"/>
    <m/>
    <m/>
    <m/>
    <n v="0"/>
    <n v="1"/>
    <n v="4.3627777699735502"/>
    <n v="0.73696356709846"/>
    <n v="1503.02310247519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60.41973083942901"/>
    <n v="1558.0076601253099"/>
    <n v="1.2189968390000001"/>
  </r>
  <r>
    <n v="550000"/>
    <n v="890000"/>
    <n v="890000"/>
    <x v="1"/>
    <x v="1"/>
    <s v="IR8-11"/>
    <s v="62-304.520 (6), F.A.C."/>
    <n v="0.36"/>
    <n v="0.48"/>
    <s v="Town of Indialantic"/>
    <n v="9.0458761864980003E-2"/>
    <n v="3864.8748673155301"/>
    <n v="9.6009378304260302"/>
    <n v="1.4109172781347801"/>
    <n v="0.86848894888306005"/>
    <n v="0.12762983007399001"/>
    <n v="349.611795260473"/>
    <n v="1200"/>
    <s v="Residential, Medium Density-Two-five dwellingunits per acre"/>
    <n v="1200"/>
    <s v="Town of Indialantic              Brevard County"/>
    <s v="Town of Indialantic"/>
    <m/>
    <m/>
    <m/>
    <n v="0"/>
    <n v="1"/>
    <n v="0.86848894888306005"/>
    <n v="0.12762983007399001"/>
    <n v="703.90937020680894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23.084505684202"/>
    <n v="366.07362141567899"/>
    <n v="0.5708916222"/>
  </r>
  <r>
    <n v="550000"/>
    <n v="890000"/>
    <n v="890000"/>
    <x v="1"/>
    <x v="1"/>
    <s v="IR8-11"/>
    <s v="62-304.520 (6), F.A.C."/>
    <n v="0.36"/>
    <n v="0.48"/>
    <s v="Town of Indialantic"/>
    <n v="0.10364686816205999"/>
    <n v="3864.8748673155301"/>
    <n v="9.6009378304260302"/>
    <n v="1.4109172781347801"/>
    <n v="0.99510713754238"/>
    <n v="0.14623715711442001"/>
    <n v="400.58217583554699"/>
    <n v="1210"/>
    <s v="Fixed Single Family Units"/>
    <n v="1210"/>
    <s v="Town of Indialantic              Brevard County"/>
    <s v="Town of Indialantic"/>
    <m/>
    <m/>
    <m/>
    <n v="0"/>
    <n v="1"/>
    <n v="0.99510713754238"/>
    <n v="0.14623715711442001"/>
    <n v="400.582175835546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7.817575519968997"/>
    <n v="419.443994083316"/>
    <n v="0.32488416530000003"/>
  </r>
  <r>
    <n v="550000"/>
    <n v="890000"/>
    <n v="890000"/>
    <x v="1"/>
    <x v="1"/>
    <s v="IR8-11"/>
    <s v="62-304.520 (6), F.A.C."/>
    <n v="0.36"/>
    <n v="0.48"/>
    <s v="Town of Indialantic"/>
    <n v="0.33198666033348001"/>
    <n v="3864.8748673155301"/>
    <n v="9.6009378304260302"/>
    <n v="1.4109172781347801"/>
    <n v="3.18738328639258"/>
    <n v="0.46840571517478002"/>
    <n v="1283.08689980691"/>
    <n v="1210"/>
    <s v="Fixed Single Family Units"/>
    <n v="1210"/>
    <s v="Town of Indialantic              Brevard County"/>
    <s v="Town of Indialantic"/>
    <m/>
    <m/>
    <m/>
    <n v="0"/>
    <n v="1"/>
    <n v="3.18738328639258"/>
    <n v="0.46840571517478002"/>
    <n v="1283.0868998069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49.98930999636099"/>
    <n v="1343.5023485217"/>
    <n v="1.0406219788"/>
  </r>
  <r>
    <n v="550000"/>
    <n v="890000"/>
    <n v="890000"/>
    <x v="1"/>
    <x v="1"/>
    <s v="IR8-11"/>
    <s v="62-304.520 (6), F.A.C."/>
    <n v="0.36"/>
    <n v="0.48"/>
    <s v="Town of Indialantic"/>
    <n v="0.208795925878"/>
    <n v="3858.1883499751402"/>
    <n v="9.5852546234560503"/>
    <n v="1.4086441436833901"/>
    <n v="2.0013621138809201"/>
    <n v="0.294119158213"/>
    <n v="805.57400874478901"/>
    <n v="1200"/>
    <s v="Residential, Medium Density-Two-five dwellingunits per acre"/>
    <n v="1200"/>
    <s v="Town of Indialantic              Brevard County"/>
    <s v="Town of Indialantic"/>
    <m/>
    <m/>
    <m/>
    <n v="0"/>
    <n v="1"/>
    <n v="2.0013621138809201"/>
    <n v="0.294119158213"/>
    <n v="805.574008744789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82.774945030265"/>
    <n v="844.96713361035404"/>
    <n v="0.65334469480000001"/>
  </r>
  <r>
    <n v="550000"/>
    <n v="890000"/>
    <n v="890000"/>
    <x v="1"/>
    <x v="1"/>
    <s v="IR8-11"/>
    <s v="62-304.520 (6), F.A.C."/>
    <n v="0.36"/>
    <n v="0.48"/>
    <s v="Town of Indialantic"/>
    <n v="1.9357093318699999E-2"/>
    <n v="3858.1883499751402"/>
    <n v="9.5852546234560503"/>
    <n v="1.4086441436833901"/>
    <n v="0.18554266822978999"/>
    <n v="2.726725614212E-2"/>
    <n v="74.683311931613204"/>
    <n v="1210"/>
    <s v="Fixed Single Family Units"/>
    <n v="1210"/>
    <s v="Town of Indialantic              Brevard County"/>
    <s v="Town of Indialantic"/>
    <m/>
    <m/>
    <m/>
    <n v="0"/>
    <n v="1"/>
    <n v="0.18554266822978999"/>
    <n v="2.726725614212E-2"/>
    <n v="74.683311931612394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52.242738242752402"/>
    <n v="78.335377415800494"/>
    <n v="6.0570407100000001E-2"/>
  </r>
  <r>
    <n v="550000"/>
    <n v="890000"/>
    <n v="890000"/>
    <x v="1"/>
    <x v="1"/>
    <s v="IR8-11"/>
    <s v="62-304.520 (6), F.A.C."/>
    <n v="0.36"/>
    <n v="0.48"/>
    <s v="Town of Indialantic"/>
    <n v="0.28172708871212998"/>
    <n v="3858.1883499751402"/>
    <n v="9.5852546234560503"/>
    <n v="1.4086441436833901"/>
    <n v="2.7004258796308398"/>
    <n v="0.39685321363131998"/>
    <n v="1086.95617154158"/>
    <n v="1210"/>
    <s v="Fixed Single Family Units"/>
    <n v="1210"/>
    <s v="Town of Indialantic              Brevard County"/>
    <s v="Town of Indialantic"/>
    <m/>
    <m/>
    <m/>
    <n v="0"/>
    <n v="1"/>
    <n v="2.7004258796308398"/>
    <n v="0.39685321363131998"/>
    <n v="1086.9561715415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33.77954912488099"/>
    <n v="1140.1090783187699"/>
    <n v="0.88155407259999996"/>
  </r>
  <r>
    <n v="550000"/>
    <n v="890000"/>
    <n v="890000"/>
    <x v="1"/>
    <x v="1"/>
    <s v="IR8-11"/>
    <s v="62-304.520 (6), F.A.C."/>
    <n v="0.36"/>
    <n v="0.48"/>
    <s v="Town of Indialantic"/>
    <n v="2.8004952592219998E-2"/>
    <n v="3858.1883499751402"/>
    <n v="9.5852546234560503"/>
    <n v="1.4086441436833901"/>
    <n v="0.26843460131430003"/>
    <n v="3.9449012463170001E-2"/>
    <n v="108.04838183293199"/>
    <n v="1210"/>
    <s v="Fixed Single Family Units"/>
    <n v="1210"/>
    <s v="Town of Indialantic              Brevard County"/>
    <s v="Town of Indialantic"/>
    <m/>
    <m/>
    <m/>
    <n v="0"/>
    <n v="1"/>
    <n v="0.26843460131430003"/>
    <n v="3.9449012463170001E-2"/>
    <n v="108.04838183293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64.841952902476095"/>
    <n v="113.332022256858"/>
    <n v="8.7630479999999997E-2"/>
  </r>
  <r>
    <n v="550000"/>
    <n v="890000"/>
    <n v="890000"/>
    <x v="1"/>
    <x v="1"/>
    <s v="IR8-11"/>
    <s v="62-304.520 (6), F.A.C."/>
    <n v="0.36"/>
    <n v="0.48"/>
    <s v="Town of Indialantic"/>
    <n v="7.3780641105389996E-2"/>
    <n v="3858.1883499751402"/>
    <n v="9.5852546234560503"/>
    <n v="1.4086441436833901"/>
    <n v="0.70720623127703997"/>
    <n v="0.10393066801032"/>
    <n v="284.65960996653598"/>
    <n v="1210"/>
    <s v="Fixed Single Family Units"/>
    <n v="1210"/>
    <s v="Town of Indialantic              Brevard County"/>
    <s v="Town of Indialantic"/>
    <m/>
    <m/>
    <m/>
    <n v="0"/>
    <n v="1"/>
    <n v="0.70720623127703997"/>
    <n v="0.10393066801032"/>
    <n v="284.65960996653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82.398252572223299"/>
    <n v="298.579661306162"/>
    <n v="0.23086748579999999"/>
  </r>
  <r>
    <n v="550000"/>
    <n v="890000"/>
    <n v="890000"/>
    <x v="1"/>
    <x v="1"/>
    <s v="IR8-11"/>
    <s v="62-304.520 (6), F.A.C."/>
    <n v="0.36"/>
    <n v="0.48"/>
    <s v="Town of Indialantic"/>
    <n v="6.0977521074699996E-3"/>
    <n v="3858.1883499751402"/>
    <n v="9.5852546234560503"/>
    <n v="1.4086441436833901"/>
    <n v="5.8448506580810002E-2"/>
    <n v="8.5895627958200004E-3"/>
    <n v="23.526276142077101"/>
    <n v="1210"/>
    <s v="Fixed Single Family Units"/>
    <n v="1210"/>
    <s v="Town of Indialantic              Brevard County"/>
    <s v="Town of Indialantic"/>
    <m/>
    <m/>
    <m/>
    <n v="0"/>
    <n v="1"/>
    <n v="5.8448506580810002E-2"/>
    <n v="8.5895627958200004E-3"/>
    <n v="23.5262761420762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3.2884576189374"/>
    <n v="24.676727278317198"/>
    <n v="1.9080515900000001E-2"/>
  </r>
  <r>
    <n v="550000"/>
    <n v="890000"/>
    <n v="890000"/>
    <x v="1"/>
    <x v="1"/>
    <s v="IR8-11"/>
    <s v="62-304.520 (6), F.A.C."/>
    <n v="0.36"/>
    <n v="0.48"/>
    <s v="Town of Indialantic"/>
    <n v="6.510646325385E-2"/>
    <n v="3914.7706904454799"/>
    <n v="10.3695821191011"/>
    <n v="1.7905728180556599"/>
    <n v="0.67512681719505996"/>
    <n v="0.11657786338208"/>
    <n v="254.87687410474899"/>
    <n v="1200"/>
    <s v="Residential, Medium Density-Two-five dwellingunits per acre"/>
    <n v="1200"/>
    <s v="Town of Indialantic              Brevard County"/>
    <s v="Town of Indialantic"/>
    <m/>
    <m/>
    <m/>
    <n v="0"/>
    <n v="1"/>
    <n v="0.67512681719505996"/>
    <n v="0.11657786338208"/>
    <n v="256.111861776106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8.965765629857501"/>
    <n v="263.476508958605"/>
    <n v="0.20771440529999999"/>
  </r>
  <r>
    <n v="550000"/>
    <n v="890000"/>
    <n v="890000"/>
    <x v="1"/>
    <x v="1"/>
    <s v="IR8-11"/>
    <s v="62-304.520 (6), F.A.C."/>
    <n v="0.36"/>
    <n v="0.48"/>
    <s v="Town of Indialantic"/>
    <n v="8.1901905609699996E-3"/>
    <n v="3914.7706904454799"/>
    <n v="10.3695821191011"/>
    <n v="1.7905728180556599"/>
    <n v="8.492885359308E-2"/>
    <n v="1.466513259317E-2"/>
    <n v="32.062717957256403"/>
    <n v="1410"/>
    <s v="Retail Sales and Services"/>
    <n v="1410"/>
    <s v="Town of Indialantic              Brevard County"/>
    <s v="Town of Indialantic"/>
    <m/>
    <m/>
    <m/>
    <n v="0"/>
    <n v="1"/>
    <n v="8.492885359308E-2"/>
    <n v="1.466513259317E-2"/>
    <n v="32.06271795725489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5.748551293886401"/>
    <n v="33.144525272347799"/>
    <n v="2.6003826399999999E-2"/>
  </r>
  <r>
    <n v="550000"/>
    <n v="890000"/>
    <n v="890000"/>
    <x v="1"/>
    <x v="1"/>
    <s v="IR8-11"/>
    <s v="62-304.520 (6), F.A.C."/>
    <n v="0.36"/>
    <n v="0.48"/>
    <s v="Town of Indialantic"/>
    <n v="0.15535648099902999"/>
    <n v="3914.7706904454799"/>
    <n v="10.3695821191011"/>
    <n v="1.7905728180556599"/>
    <n v="1.6109817874540699"/>
    <n v="0.27817709198564999"/>
    <n v="608.18499838577702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1.6109817874540699"/>
    <n v="0.27817709198564999"/>
    <n v="608.184998385777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4.783729200541"/>
    <n v="628.70537289241304"/>
    <n v="0.49325628420000001"/>
  </r>
  <r>
    <n v="550000"/>
    <n v="890000"/>
    <n v="890000"/>
    <x v="1"/>
    <x v="1"/>
    <s v="IR8-11"/>
    <s v="62-304.520 (6), F.A.C."/>
    <n v="0.36"/>
    <n v="0.48"/>
    <s v="Town of Indialantic"/>
    <n v="0.11127814823424"/>
    <n v="3914.7706904454799"/>
    <n v="10.3695821191011"/>
    <n v="1.7905728180556599"/>
    <n v="1.1539078961765401"/>
    <n v="0.19925162747180999"/>
    <n v="435.628433194482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1.1539078961765401"/>
    <n v="0.19925162747180999"/>
    <n v="435.62843319448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1.521033155514601"/>
    <n v="450.32668885454399"/>
    <n v="0.35330773170000002"/>
  </r>
  <r>
    <n v="550000"/>
    <n v="890000"/>
    <n v="890000"/>
    <x v="1"/>
    <x v="1"/>
    <s v="IR8-11"/>
    <s v="62-304.520 (6), F.A.C."/>
    <n v="0.36"/>
    <n v="0.48"/>
    <s v="Town of Indialantic"/>
    <n v="2.412297838336E-2"/>
    <n v="3914.7706904454799"/>
    <n v="10.3695821191011"/>
    <n v="1.7905728180556599"/>
    <n v="0.25014520530357998"/>
    <n v="4.3193949383790002E-2"/>
    <n v="94.435928741439398"/>
    <n v="1410"/>
    <s v="Retail Sales and Services"/>
    <n v="1410"/>
    <s v="Town of Indialantic              Brevard County"/>
    <s v="Town of Indialantic"/>
    <m/>
    <m/>
    <m/>
    <n v="0"/>
    <n v="1"/>
    <n v="0.25014520530357998"/>
    <n v="4.3193949383790002E-2"/>
    <n v="118.275174280643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3.920571774008"/>
    <n v="97.622229998128105"/>
    <n v="9.5924715600000002E-2"/>
  </r>
  <r>
    <n v="550000"/>
    <n v="890000"/>
    <n v="890000"/>
    <x v="1"/>
    <x v="1"/>
    <s v="IR8-11"/>
    <s v="62-304.520 (6), F.A.C."/>
    <n v="0.36"/>
    <n v="0.48"/>
    <s v="Town of Indialantic"/>
    <n v="8.5182042953189999E-2"/>
    <n v="3914.7706904454799"/>
    <n v="10.3695821191011"/>
    <n v="1.7905728180556599"/>
    <n v="0.88330218947599004"/>
    <n v="0.15252465069844001"/>
    <n v="333.46816510545102"/>
    <n v="1410"/>
    <s v="Retail Sales and Services"/>
    <n v="1410"/>
    <s v="Town of Indialantic              Brevard County"/>
    <s v="Town of Indialantic"/>
    <m/>
    <m/>
    <m/>
    <n v="0"/>
    <n v="1"/>
    <n v="0.88330218947599004"/>
    <n v="0.15252465069844001"/>
    <n v="333.468165105451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86.121487579648999"/>
    <n v="344.71949759830602"/>
    <n v="0.2704526887"/>
  </r>
  <r>
    <n v="550000"/>
    <n v="890000"/>
    <n v="890000"/>
    <x v="1"/>
    <x v="1"/>
    <s v="IR8-11"/>
    <s v="62-304.520 (6), F.A.C."/>
    <n v="0.36"/>
    <n v="0.48"/>
    <s v="Town of Indialantic"/>
    <n v="1.7924029601000001E-4"/>
    <n v="3860.9478641642399"/>
    <n v="9.5918438745603005"/>
    <n v="1.4096034124747501"/>
    <n v="1.7192449353599999E-3"/>
    <n v="2.5265773290999999E-4"/>
    <n v="0.69203743805582996"/>
    <n v="1200"/>
    <s v="Residential, Medium Density-Two-five dwellingunits per acre"/>
    <n v="1200"/>
    <s v="Town of Indialantic              Brevard County"/>
    <s v="Town of Indialantic"/>
    <m/>
    <m/>
    <m/>
    <n v="0"/>
    <n v="1"/>
    <n v="1.7192449353599999E-3"/>
    <n v="2.5265773290999999E-4"/>
    <n v="36.73406410816460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4.6352960434957504"/>
    <n v="0.72535974306446005"/>
    <n v="2.97924283E-2"/>
  </r>
  <r>
    <n v="550000"/>
    <n v="890000"/>
    <n v="890000"/>
    <x v="1"/>
    <x v="1"/>
    <s v="IR8-11"/>
    <s v="62-304.520 (6), F.A.C."/>
    <n v="0.36"/>
    <n v="0.48"/>
    <s v="Town of Indialantic"/>
    <n v="9.3095564539099999E-3"/>
    <n v="3860.9478641642399"/>
    <n v="9.5918438745603005"/>
    <n v="1.4096034124747501"/>
    <n v="8.9295812047359993E-2"/>
    <n v="1.3122782546060001E-2"/>
    <n v="35.943712107063398"/>
    <n v="1210"/>
    <s v="Fixed Single Family Units"/>
    <n v="1210"/>
    <s v="Town of Indialantic              Brevard County"/>
    <s v="Town of Indialantic"/>
    <m/>
    <m/>
    <m/>
    <n v="0"/>
    <n v="1"/>
    <n v="8.9295812047359993E-2"/>
    <n v="1.3122782546060001E-2"/>
    <n v="1495.6149097741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32.391185943521897"/>
    <n v="37.674438325225701"/>
    <n v="1.2129885724"/>
  </r>
  <r>
    <n v="550000"/>
    <n v="890000"/>
    <n v="890000"/>
    <x v="1"/>
    <x v="1"/>
    <s v="IR8-11"/>
    <s v="62-304.520 (6), F.A.C."/>
    <n v="0.36"/>
    <n v="0.48"/>
    <s v="Town of Indialantic"/>
    <n v="0.12790549957495001"/>
    <n v="3857.7690414020399"/>
    <n v="9.5843984303164902"/>
    <n v="1.40852464309897"/>
    <n v="1.22589726935508"/>
    <n v="0.18015804813920999"/>
    <n v="493.42987648533898"/>
    <n v="1200"/>
    <s v="Residential, Medium Density-Two-five dwellingunits per acre"/>
    <n v="1200"/>
    <s v="Town of Indialantic              Brevard County"/>
    <s v="Town of Indialantic"/>
    <m/>
    <m/>
    <m/>
    <n v="0"/>
    <n v="1"/>
    <n v="1.22589726935508"/>
    <n v="0.18015804813920999"/>
    <n v="493.429876485338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23.879271447454"/>
    <n v="517.61519241520296"/>
    <n v="0.40018643669999998"/>
  </r>
  <r>
    <n v="550000"/>
    <n v="890000"/>
    <n v="890000"/>
    <x v="1"/>
    <x v="1"/>
    <s v="IR8-11"/>
    <s v="62-304.520 (6), F.A.C."/>
    <n v="0.36"/>
    <n v="0.48"/>
    <s v="Town of Indialantic"/>
    <n v="1.249498696643E-2"/>
    <n v="3857.7690414020399"/>
    <n v="9.5843984303164902"/>
    <n v="1.40852464309897"/>
    <n v="0.11975693346793"/>
    <n v="1.7599497057420001E-2"/>
    <n v="48.202773891838802"/>
    <n v="1210"/>
    <s v="Fixed Single Family Units"/>
    <n v="1210"/>
    <s v="Town of Indialantic              Brevard County"/>
    <s v="Town of Indialantic"/>
    <m/>
    <m/>
    <m/>
    <n v="0"/>
    <n v="1"/>
    <n v="0.11975693346793"/>
    <n v="1.7599497057420001E-2"/>
    <n v="48.20277389183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41.941855736633201"/>
    <n v="50.565418252925099"/>
    <n v="3.9093896099999997E-2"/>
  </r>
  <r>
    <n v="550000"/>
    <n v="890000"/>
    <n v="890000"/>
    <x v="1"/>
    <x v="1"/>
    <s v="IR8-11"/>
    <s v="62-304.520 (6), F.A.C."/>
    <n v="0.36"/>
    <n v="0.48"/>
    <s v="Town of Indialantic"/>
    <n v="0.1930502625363"/>
    <n v="3857.7690414020399"/>
    <n v="9.5843984303164902"/>
    <n v="1.40852464309897"/>
    <n v="1.85027063322515"/>
    <n v="0.27191605213911002"/>
    <n v="744.74332624709405"/>
    <n v="1210"/>
    <s v="Fixed Single Family Units"/>
    <n v="1210"/>
    <s v="Town of Indialantic              Brevard County"/>
    <s v="Town of Indialantic"/>
    <m/>
    <m/>
    <m/>
    <n v="0"/>
    <n v="1"/>
    <n v="1.85027063322515"/>
    <n v="0.27191605213911002"/>
    <n v="744.7433262470940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9.702094070279"/>
    <n v="781.24669479105296"/>
    <n v="0.60400918589999997"/>
  </r>
  <r>
    <n v="550000"/>
    <n v="890000"/>
    <n v="890000"/>
    <x v="1"/>
    <x v="1"/>
    <s v="IR8-11"/>
    <s v="62-304.520 (6), F.A.C."/>
    <n v="0.36"/>
    <n v="0.48"/>
    <s v="Town of Indialantic"/>
    <n v="0.26181297962556999"/>
    <n v="3857.7690414020399"/>
    <n v="9.5843984303164902"/>
    <n v="1.40852464309897"/>
    <n v="2.5093199109598099"/>
    <n v="0.36877003368577999"/>
    <n v="1010.01400743675"/>
    <n v="1210"/>
    <s v="Fixed Single Family Units"/>
    <n v="1210"/>
    <s v="Town of Indialantic              Brevard County"/>
    <s v="Town of Indialantic"/>
    <m/>
    <m/>
    <m/>
    <n v="0"/>
    <n v="1"/>
    <n v="2.5093199109598099"/>
    <n v="0.36877003368577999"/>
    <n v="1010.0140074367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27.601989698495"/>
    <n v="1059.51953806542"/>
    <n v="0.81915166859999999"/>
  </r>
  <r>
    <n v="550000"/>
    <n v="890000"/>
    <n v="890000"/>
    <x v="1"/>
    <x v="1"/>
    <s v="IR8-11"/>
    <s v="62-304.520 (6), F.A.C."/>
    <n v="0.36"/>
    <n v="0.48"/>
    <s v="Town of Indialantic"/>
    <n v="1.8416493704940001E-2"/>
    <n v="3857.7690414020399"/>
    <n v="9.5843984303164902"/>
    <n v="1.40852464309897"/>
    <n v="0.17651101335759001"/>
    <n v="2.594008522289E-2"/>
    <n v="71.046579266108594"/>
    <n v="1210"/>
    <s v="Fixed Single Family Units"/>
    <n v="1210"/>
    <s v="Town of Indialantic              Brevard County"/>
    <s v="Town of Indialantic"/>
    <m/>
    <m/>
    <m/>
    <n v="0"/>
    <n v="1"/>
    <n v="0.17651101335759001"/>
    <n v="2.594008522289E-2"/>
    <n v="71.046579266108594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38.101954971907297"/>
    <n v="74.528905827941898"/>
    <n v="5.7620907800000003E-2"/>
  </r>
  <r>
    <n v="550000"/>
    <n v="890000"/>
    <n v="890000"/>
    <x v="1"/>
    <x v="1"/>
    <s v="IR8-11"/>
    <s v="62-304.520 (6), F.A.C."/>
    <n v="0.36"/>
    <n v="0.48"/>
    <s v="Town of Indialantic"/>
    <n v="4.0832310986000002E-3"/>
    <n v="3857.7690414020399"/>
    <n v="9.5843984303164902"/>
    <n v="1.40852464309897"/>
    <n v="3.913531373207E-2"/>
    <n v="5.7513316258499996E-3"/>
    <n v="15.752162521080701"/>
    <n v="1210"/>
    <s v="Fixed Single Family Units"/>
    <n v="1210"/>
    <s v="Town of Indialantic              Brevard County"/>
    <s v="Town of Indialantic"/>
    <m/>
    <m/>
    <m/>
    <n v="0"/>
    <n v="1"/>
    <n v="3.913531373207E-2"/>
    <n v="5.7513316258499996E-3"/>
    <n v="15.7521625210788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3.121737854323801"/>
    <n v="16.5242499955231"/>
    <n v="1.2775476500000001E-2"/>
  </r>
  <r>
    <n v="550000"/>
    <n v="890000"/>
    <n v="890000"/>
    <x v="1"/>
    <x v="1"/>
    <s v="IR8-11"/>
    <s v="62-304.520 (6), F.A.C."/>
    <n v="0.36"/>
    <n v="0.48"/>
    <s v="Town of Indialantic"/>
    <n v="6.9795415744830003E-2"/>
    <n v="3899.0574845011602"/>
    <n v="11.5780658517013"/>
    <n v="1.62894824595499"/>
    <n v="0.80809591964052996"/>
    <n v="0.11369312005324"/>
    <n v="272.13633814375697"/>
    <n v="1400"/>
    <s v="Commercial and Services"/>
    <n v="1400"/>
    <s v="Town of Indialantic              Brevard County"/>
    <s v="Town of Indialantic"/>
    <m/>
    <m/>
    <m/>
    <n v="0"/>
    <n v="1"/>
    <n v="0.80809591964052996"/>
    <n v="0.11369312005324"/>
    <n v="272.136338143754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6.356887529221396"/>
    <n v="282.452026461049"/>
    <n v="0.2207107365"/>
  </r>
  <r>
    <n v="550000"/>
    <n v="890000"/>
    <n v="890000"/>
    <x v="1"/>
    <x v="1"/>
    <s v="IR8-11"/>
    <s v="62-304.520 (6), F.A.C."/>
    <n v="0.36"/>
    <n v="0.48"/>
    <s v="Town of Indialantic"/>
    <n v="7.6498795868290004E-2"/>
    <n v="3899.0574845011602"/>
    <n v="11.5780658517013"/>
    <n v="1.62894824595499"/>
    <n v="0.88570809613896995"/>
    <n v="0.12461257934731999"/>
    <n v="298.27320258560201"/>
    <n v="1200"/>
    <s v="Residential, Medium Density-Two-five dwellingunits per acre"/>
    <n v="1200"/>
    <s v="Town of Indialantic              Brevard County"/>
    <s v="Town of Indialantic"/>
    <m/>
    <m/>
    <m/>
    <n v="0"/>
    <n v="1"/>
    <n v="0.88570809613896995"/>
    <n v="0.12461257934731999"/>
    <n v="298.2732025856029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47.438696170989"/>
    <n v="309.57964336547701"/>
    <n v="0.24190851790000001"/>
  </r>
  <r>
    <n v="550000"/>
    <n v="890000"/>
    <n v="890000"/>
    <x v="1"/>
    <x v="1"/>
    <s v="IR8-11"/>
    <s v="62-304.520 (6), F.A.C."/>
    <n v="0.36"/>
    <n v="0.48"/>
    <s v="Town of Indialantic"/>
    <n v="0.11605864064832"/>
    <n v="3899.0574845011602"/>
    <n v="11.5780658517013"/>
    <n v="1.62894824595499"/>
    <n v="1.3437345840852299"/>
    <n v="0.189053519112"/>
    <n v="452.51931146087799"/>
    <n v="1410"/>
    <s v="Retail Sales and Services"/>
    <n v="1410"/>
    <s v="Town of Indialantic              Brevard County"/>
    <s v="Town of Indialantic"/>
    <m/>
    <m/>
    <m/>
    <n v="0"/>
    <n v="1"/>
    <n v="1.3437345840852299"/>
    <n v="0.189053519112"/>
    <n v="452.519311460877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1.383280097976098"/>
    <n v="469.67265528268399"/>
    <n v="0.36700674080000001"/>
  </r>
  <r>
    <n v="550000"/>
    <n v="890000"/>
    <n v="890000"/>
    <x v="1"/>
    <x v="1"/>
    <s v="IR8-11"/>
    <s v="62-304.520 (6), F.A.C."/>
    <n v="0.36"/>
    <n v="0.48"/>
    <s v="Town of Indialantic"/>
    <n v="0.27946642749790002"/>
    <n v="3899.0574845011602"/>
    <n v="11.5780658517013"/>
    <n v="1.62894824595499"/>
    <n v="3.23568070091047"/>
    <n v="0.45523634687601999"/>
    <n v="1089.6556658025099"/>
    <n v="1430"/>
    <s v="Professional Services"/>
    <n v="1430"/>
    <s v="Town of Indialantic              Brevard County"/>
    <s v="Town of Indialantic"/>
    <m/>
    <m/>
    <m/>
    <n v="0"/>
    <n v="1"/>
    <n v="3.23568070091047"/>
    <n v="0.45523634687601999"/>
    <n v="1089.65566580250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37.103219701386"/>
    <n v="1130.96050696509"/>
    <n v="0.8837434435"/>
  </r>
  <r>
    <n v="550000"/>
    <n v="890000"/>
    <n v="890000"/>
    <x v="1"/>
    <x v="1"/>
    <s v="IR8-11"/>
    <s v="62-304.520 (6), F.A.C."/>
    <n v="0.36"/>
    <n v="0.48"/>
    <s v="Town of Indialantic"/>
    <n v="1.0774568714599999E-3"/>
    <n v="3899.0574845011602"/>
    <n v="11.5780658517013"/>
    <n v="1.62894824595499"/>
    <n v="1.247486661013E-2"/>
    <n v="1.7551214808499999E-3"/>
    <n v="4.20106627889332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1.247486661013E-2"/>
    <n v="1.7551214808499999E-3"/>
    <n v="4.2010662788922604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2.0839895169022"/>
    <n v="4.3603132601258299"/>
    <n v="3.4071907999999999E-3"/>
  </r>
  <r>
    <n v="550000"/>
    <n v="890000"/>
    <n v="890000"/>
    <x v="1"/>
    <x v="1"/>
    <s v="IR8-11"/>
    <s v="62-304.520 (6), F.A.C."/>
    <n v="0.36"/>
    <n v="0.48"/>
    <s v="Town of Indialantic"/>
    <n v="4.7287852421210003E-2"/>
    <n v="3899.0574845011602"/>
    <n v="11.5780658517013"/>
    <n v="1.62894824595499"/>
    <n v="0.54750186931830003"/>
    <n v="7.7029464256499994E-2"/>
    <n v="184.378054908905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54750186931830003"/>
    <n v="7.7029464256499994E-2"/>
    <n v="184.37805490890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54.992423427843001"/>
    <n v="191.367149272277"/>
    <n v="0.14953613539999999"/>
  </r>
  <r>
    <n v="550000"/>
    <n v="890000"/>
    <n v="890000"/>
    <x v="1"/>
    <x v="1"/>
    <s v="IR8-11"/>
    <s v="62-304.520 (6), F.A.C."/>
    <n v="0.36"/>
    <n v="0.48"/>
    <s v="Town of Indialantic"/>
    <n v="2.7578864592870001E-2"/>
    <n v="3899.0574845011602"/>
    <n v="11.5780658517013"/>
    <n v="1.62894824595499"/>
    <n v="0.31930991037141998"/>
    <n v="4.4924543103980003E-2"/>
    <n v="107.531578404881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31930991037141998"/>
    <n v="4.4924543103980003E-2"/>
    <n v="107.531578404879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45.3907831254323"/>
    <n v="111.607705300162"/>
    <n v="8.7211336900000005E-2"/>
  </r>
  <r>
    <n v="550000"/>
    <n v="890000"/>
    <n v="890000"/>
    <x v="1"/>
    <x v="1"/>
    <s v="IR8-11"/>
    <s v="62-304.520 (6), F.A.C."/>
    <n v="0.36"/>
    <n v="0.48"/>
    <s v="Town of Indialantic"/>
    <n v="0.21448212006848"/>
    <n v="3852.5613759350799"/>
    <n v="9.5721902029115498"/>
    <n v="1.4067554033210199"/>
    <n v="2.0530636484192399"/>
    <n v="0.30172388132208"/>
    <n v="826.30553160451302"/>
    <n v="1200"/>
    <s v="Residential, Medium Density-Two-five dwellingunits per acre"/>
    <n v="1200"/>
    <s v="Town of Indialantic              Brevard County"/>
    <s v="Town of Indialantic"/>
    <m/>
    <m/>
    <m/>
    <n v="0"/>
    <n v="1"/>
    <n v="2.0530636484192399"/>
    <n v="0.30172388132208"/>
    <n v="826.305531604513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41.05038075185701"/>
    <n v="867.97834508911296"/>
    <n v="0.670158582"/>
  </r>
  <r>
    <n v="550000"/>
    <n v="890000"/>
    <n v="890000"/>
    <x v="1"/>
    <x v="1"/>
    <s v="IR8-11"/>
    <s v="62-304.520 (6), F.A.C."/>
    <n v="0.36"/>
    <n v="0.48"/>
    <s v="Town of Indialantic"/>
    <n v="4.8022124539540002E-2"/>
    <n v="3852.5613759350799"/>
    <n v="9.5721902029115498"/>
    <n v="1.4067554033210199"/>
    <n v="0.45967691004040001"/>
    <n v="6.7555383174949996E-2"/>
    <n v="185.00818219138401"/>
    <n v="1210"/>
    <s v="Fixed Single Family Units"/>
    <n v="1210"/>
    <s v="Town of Indialantic              Brevard County"/>
    <s v="Town of Indialantic"/>
    <m/>
    <m/>
    <m/>
    <n v="0"/>
    <n v="1"/>
    <n v="0.45967691004040001"/>
    <n v="6.7555383174949996E-2"/>
    <n v="185.00818219138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65.353438797668204"/>
    <n v="194.338643110139"/>
    <n v="0.15004718750000001"/>
  </r>
  <r>
    <n v="550000"/>
    <n v="890000"/>
    <n v="890000"/>
    <x v="1"/>
    <x v="1"/>
    <s v="IR8-11"/>
    <s v="62-304.520 (6), F.A.C."/>
    <n v="0.36"/>
    <n v="0.48"/>
    <s v="Town of Indialantic"/>
    <n v="4.5955227100530002E-2"/>
    <n v="3852.5613759350799"/>
    <n v="9.5721902029115498"/>
    <n v="1.4067554033210199"/>
    <n v="0.43989217462427999"/>
    <n v="6.4647764034510002E-2"/>
    <n v="177.045332949835"/>
    <n v="1210"/>
    <s v="Fixed Single Family Units"/>
    <n v="1210"/>
    <s v="Town of Indialantic              Brevard County"/>
    <s v="Town of Indialantic"/>
    <m/>
    <m/>
    <m/>
    <n v="0"/>
    <n v="1"/>
    <n v="0.43989217462427999"/>
    <n v="6.4647764034510002E-2"/>
    <n v="177.04533294983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58.3491575132809"/>
    <n v="185.97420593463801"/>
    <n v="0.14358907779999999"/>
  </r>
  <r>
    <n v="550000"/>
    <n v="890000"/>
    <n v="890000"/>
    <x v="1"/>
    <x v="1"/>
    <s v="IR8-11"/>
    <s v="62-304.520 (6), F.A.C."/>
    <n v="0.36"/>
    <n v="0.48"/>
    <s v="Town of Indialantic"/>
    <n v="1.082814327856E-2"/>
    <n v="3852.5613759350799"/>
    <n v="9.5721902029115498"/>
    <n v="1.4067554033210199"/>
    <n v="0.10364904700675"/>
    <n v="1.5232549065039999E-2"/>
    <n v="41.716086568071297"/>
    <n v="1210"/>
    <s v="Fixed Single Family Units"/>
    <n v="1210"/>
    <s v="Town of Indialantic              Brevard County"/>
    <s v="Town of Indialantic"/>
    <m/>
    <m/>
    <m/>
    <n v="0"/>
    <n v="1"/>
    <n v="0.10364904700675"/>
    <n v="1.5232549065039999E-2"/>
    <n v="41.71608656807020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39.3007024952121"/>
    <n v="43.819941169506798"/>
    <n v="3.3832998000000003E-2"/>
  </r>
  <r>
    <n v="550000"/>
    <n v="890000"/>
    <n v="890000"/>
    <x v="1"/>
    <x v="1"/>
    <s v="IR8-11"/>
    <s v="62-304.520 (6), F.A.C."/>
    <n v="0.36"/>
    <n v="0.48"/>
    <s v="Town of Indialantic"/>
    <n v="0.13718298426066"/>
    <n v="3852.5613759350799"/>
    <n v="9.5721902029115498"/>
    <n v="1.4067554033210199"/>
    <n v="1.31314161794607"/>
    <n v="0.19298290435238"/>
    <n v="528.50586659813303"/>
    <n v="1210"/>
    <s v="Fixed Single Family Units"/>
    <n v="1210"/>
    <s v="Town of Indialantic              Brevard County"/>
    <s v="Town of Indialantic"/>
    <m/>
    <m/>
    <m/>
    <n v="0"/>
    <n v="1"/>
    <n v="1.31314161794607"/>
    <n v="0.19298290435238"/>
    <n v="528.5058665981330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6.508561118769194"/>
    <n v="555.15984089925303"/>
    <n v="0.42863411730000001"/>
  </r>
  <r>
    <n v="550000"/>
    <n v="890000"/>
    <n v="890000"/>
    <x v="1"/>
    <x v="1"/>
    <s v="IR8-11"/>
    <s v="62-304.520 (6), F.A.C."/>
    <n v="0.36"/>
    <n v="0.48"/>
    <s v="Town of Indialantic"/>
    <n v="0.12954373384519999"/>
    <n v="3852.5613759350799"/>
    <n v="9.5721902029115498"/>
    <n v="1.4067554033210199"/>
    <n v="1.2400172599616299"/>
    <n v="0.18223634755311999"/>
    <n v="499.07518550644397"/>
    <n v="1210"/>
    <s v="Fixed Single Family Units"/>
    <n v="1210"/>
    <s v="Town of Indialantic              Brevard County"/>
    <s v="Town of Indialantic"/>
    <m/>
    <m/>
    <m/>
    <n v="0"/>
    <n v="1"/>
    <n v="1.2400172599616299"/>
    <n v="0.18223634755311999"/>
    <n v="499.0751855064439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6.1620441380377"/>
    <n v="524.24489129313395"/>
    <n v="0.40476495169999999"/>
  </r>
  <r>
    <n v="550000"/>
    <n v="890000"/>
    <n v="890000"/>
    <x v="1"/>
    <x v="1"/>
    <s v="IR8-11"/>
    <s v="62-304.520 (6), F.A.C."/>
    <n v="0.36"/>
    <n v="0.48"/>
    <s v="Town of Indialantic"/>
    <n v="3.1749120528899999E-2"/>
    <n v="3852.5613759350799"/>
    <n v="9.5721902029115498"/>
    <n v="1.4067554033210199"/>
    <n v="0.30390862047784001"/>
    <n v="4.466324685472E-2"/>
    <n v="122.31543546956701"/>
    <n v="1210"/>
    <s v="Fixed Single Family Units"/>
    <n v="1210"/>
    <s v="Town of Indialantic              Brevard County"/>
    <s v="Town of Indialantic"/>
    <m/>
    <m/>
    <m/>
    <n v="0"/>
    <n v="1"/>
    <n v="0.30390862047784001"/>
    <n v="4.466324685472E-2"/>
    <n v="122.31543546956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46.302725575308799"/>
    <n v="128.48413231794899"/>
    <n v="9.9201488599999998E-2"/>
  </r>
  <r>
    <n v="550000"/>
    <n v="900000"/>
    <n v="900000"/>
    <x v="1"/>
    <x v="1"/>
    <s v="IR8-11"/>
    <s v="62-304.520 (6), F.A.C."/>
    <n v="0.36"/>
    <n v="0.48"/>
    <s v="Town of Indialantic"/>
    <n v="0.19097890863896"/>
    <n v="3851.72173619464"/>
    <n v="8.6399426556288308"/>
    <n v="1.2232827701483"/>
    <n v="1.65004681907526"/>
    <n v="0.23362120839976999"/>
    <n v="735.59761355944295"/>
    <n v="1200"/>
    <s v="Residential, Medium Density-Two-five dwellingunits per acre"/>
    <n v="1200"/>
    <s v="Town of Indialantic              Brevard County"/>
    <s v="Town of Indialantic"/>
    <m/>
    <m/>
    <m/>
    <n v="0"/>
    <n v="1"/>
    <n v="1.65004681907526"/>
    <n v="0.23362120839976999"/>
    <n v="833.9232822057150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68.83792869396501"/>
    <n v="772.86422296855096"/>
    <n v="0.67633680630000004"/>
  </r>
  <r>
    <n v="550000"/>
    <n v="900000"/>
    <n v="900000"/>
    <x v="1"/>
    <x v="1"/>
    <s v="IR8-11"/>
    <s v="62-304.520 (6), F.A.C."/>
    <n v="0.36"/>
    <n v="0.48"/>
    <s v="Town of Indialantic"/>
    <n v="4.3632688349189999E-2"/>
    <n v="3851.72173619464"/>
    <n v="8.6399426556288308"/>
    <n v="1.2232827701483"/>
    <n v="0.37698392524799001"/>
    <n v="5.3375115872819998E-2"/>
    <n v="168.06097412321199"/>
    <n v="1700"/>
    <s v="Institutional (Educational,religious,health and military facilities)"/>
    <n v="1700"/>
    <s v="Town of Indialantic              Brevard County"/>
    <s v="Town of Indialantic"/>
    <m/>
    <m/>
    <m/>
    <n v="0"/>
    <n v="1"/>
    <n v="0.37698392524799001"/>
    <n v="5.3375115872819998E-2"/>
    <n v="294.217170636560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0.548098216076"/>
    <n v="176.57522507253"/>
    <n v="0.23861895429999999"/>
  </r>
  <r>
    <n v="550000"/>
    <n v="900000"/>
    <n v="900000"/>
    <x v="1"/>
    <x v="1"/>
    <s v="IR8-11"/>
    <s v="62-304.520 (6), F.A.C."/>
    <n v="0.36"/>
    <n v="0.48"/>
    <s v="Town of Indialantic"/>
    <n v="1.6257433832599999E-3"/>
    <n v="3851.72173619464"/>
    <n v="8.6399426556288308"/>
    <n v="1.2232827701483"/>
    <n v="1.404632960419E-2"/>
    <n v="1.9887438694300001E-3"/>
    <n v="6.2619111268041197"/>
    <n v="1210"/>
    <s v="Fixed Single Family Units"/>
    <n v="1210"/>
    <s v="Town of Indialantic              Brevard County"/>
    <s v="Town of Indialantic"/>
    <m/>
    <m/>
    <m/>
    <n v="0"/>
    <n v="1"/>
    <n v="1.404632960419E-2"/>
    <n v="1.9887438694300001E-3"/>
    <n v="6.2619111268031196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3.9075615813297"/>
    <n v="6.5791500517473098"/>
    <n v="5.0785978000000001E-3"/>
  </r>
  <r>
    <n v="550000"/>
    <n v="900000"/>
    <n v="900000"/>
    <x v="1"/>
    <x v="1"/>
    <s v="IR8-11"/>
    <s v="62-304.520 (6), F.A.C."/>
    <n v="0.36"/>
    <n v="0.48"/>
    <s v="Town of Indialantic"/>
    <n v="6.9740110166710001E-2"/>
    <n v="3851.72173619464"/>
    <n v="8.6399426556288308"/>
    <n v="1.2232827701483"/>
    <n v="0.60255055263761004"/>
    <n v="8.5311875155180003E-2"/>
    <n v="268.61949821372502"/>
    <n v="1210"/>
    <s v="Fixed Single Family Units"/>
    <n v="1210"/>
    <s v="Town of Indialantic              Brevard County"/>
    <s v="Town of Indialantic"/>
    <m/>
    <m/>
    <m/>
    <n v="0"/>
    <n v="1"/>
    <n v="0.60255055263761004"/>
    <n v="8.5311875155180003E-2"/>
    <n v="268.619498213725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82.507448511218499"/>
    <n v="282.22821272703402"/>
    <n v="0.21785847380000001"/>
  </r>
  <r>
    <n v="550000"/>
    <n v="900000"/>
    <n v="900000"/>
    <x v="1"/>
    <x v="1"/>
    <s v="IR8-11"/>
    <s v="62-304.520 (6), F.A.C."/>
    <n v="0.36"/>
    <n v="0.48"/>
    <s v="Town of Indialantic"/>
    <n v="4.1782276522420003E-2"/>
    <n v="3894.9954590770299"/>
    <n v="9.1810931633977795"/>
    <n v="1.2202056642516099"/>
    <n v="0.38360697333124"/>
    <n v="5.0982970477989997E-2"/>
    <n v="162.74177732474999"/>
    <n v="1400"/>
    <s v="Commercial and Services"/>
    <n v="1400"/>
    <s v="Town of Indialantic              Brevard County"/>
    <s v="Town of Indialantic"/>
    <m/>
    <m/>
    <m/>
    <n v="0"/>
    <n v="1"/>
    <n v="0.38360697333124"/>
    <n v="5.0982970477989997E-2"/>
    <n v="162.741777324748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2.85514020316"/>
    <n v="169.08687408727101"/>
    <n v="0.131988465"/>
  </r>
  <r>
    <n v="550000"/>
    <n v="900000"/>
    <n v="900000"/>
    <x v="1"/>
    <x v="1"/>
    <s v="IR8-11"/>
    <s v="62-304.520 (6), F.A.C."/>
    <n v="0.36"/>
    <n v="0.48"/>
    <s v="Town of Indialantic"/>
    <n v="1.181290805286E-2"/>
    <n v="3894.9954590770299"/>
    <n v="9.1810931633977795"/>
    <n v="1.2202056642516099"/>
    <n v="0.10845540936398999"/>
    <n v="1.4414177317379999E-2"/>
    <n v="46.011223224399799"/>
    <n v="8140"/>
    <s v="Roads and Highways"/>
    <n v="8140"/>
    <s v="Town of Indialantic              Brevard County"/>
    <s v="Town of Indialantic"/>
    <m/>
    <m/>
    <m/>
    <n v="0"/>
    <n v="1"/>
    <n v="0.10845540936398999"/>
    <n v="1.4414177317379999E-2"/>
    <n v="47.7570408531262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7.684100436726"/>
    <n v="47.805142820953797"/>
    <n v="3.87323932E-2"/>
  </r>
  <r>
    <n v="550000"/>
    <n v="900000"/>
    <n v="900000"/>
    <x v="1"/>
    <x v="1"/>
    <s v="IR8-11"/>
    <s v="62-304.520 (6), F.A.C."/>
    <n v="0.36"/>
    <n v="0.48"/>
    <s v="Town of Indialantic"/>
    <n v="6.2743191854670005E-2"/>
    <n v="3894.9954590770299"/>
    <n v="9.1810931633977795"/>
    <n v="1.2202056642516099"/>
    <n v="0.57605108978670005"/>
    <n v="7.6559598094289999E-2"/>
    <n v="244.38444736195399"/>
    <n v="1430"/>
    <s v="Professional Services"/>
    <n v="1430"/>
    <s v="Town of Indialantic              Brevard County"/>
    <s v="Town of Indialantic"/>
    <m/>
    <m/>
    <m/>
    <n v="0"/>
    <n v="1"/>
    <n v="0.57605108978670005"/>
    <n v="7.6559598094289999E-2"/>
    <n v="244.384447361955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8.696847175571307"/>
    <n v="253.91268891896399"/>
    <n v="0.19820312030000001"/>
  </r>
  <r>
    <n v="550000"/>
    <n v="900000"/>
    <n v="900000"/>
    <x v="1"/>
    <x v="1"/>
    <s v="IR8-11"/>
    <s v="62-304.520 (6), F.A.C."/>
    <n v="0.36"/>
    <n v="0.48"/>
    <s v="Town of Indialantic"/>
    <n v="5.1031282217560002E-2"/>
    <n v="3894.9954590770299"/>
    <n v="9.1810931633977795"/>
    <n v="1.2202056642516099"/>
    <n v="0.46852295628705998"/>
    <n v="6.2268659615879997E-2"/>
    <n v="198.76661250827399"/>
    <n v="1410"/>
    <s v="Retail Sales and Services"/>
    <n v="1410"/>
    <s v="Town of Indialantic              Brevard County"/>
    <s v="Town of Indialantic"/>
    <m/>
    <m/>
    <m/>
    <n v="0"/>
    <n v="1"/>
    <n v="0.46852295628705998"/>
    <n v="6.2268659615879997E-2"/>
    <n v="198.766612508274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59.079906867551102"/>
    <n v="206.51627218543899"/>
    <n v="0.16120568739999999"/>
  </r>
  <r>
    <n v="550000"/>
    <n v="900000"/>
    <n v="900000"/>
    <x v="1"/>
    <x v="1"/>
    <s v="IR8-11"/>
    <s v="62-304.520 (6), F.A.C."/>
    <n v="0.36"/>
    <n v="0.48"/>
    <s v="Town of Indialantic"/>
    <n v="0.18366988814282001"/>
    <n v="3894.9954590770299"/>
    <n v="9.1810931633977795"/>
    <n v="1.2202056642516099"/>
    <n v="1.68629035435013"/>
    <n v="0.22411503786433001"/>
    <n v="715.393380285494"/>
    <n v="1750"/>
    <s v="Governmental"/>
    <n v="1750"/>
    <s v="Town of Indialantic              Brevard County"/>
    <s v="Town of Indialantic"/>
    <m/>
    <m/>
    <m/>
    <n v="0"/>
    <n v="1"/>
    <n v="1.68629035435013"/>
    <n v="0.22411503786433001"/>
    <n v="715.393380285494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7.91204991769099"/>
    <n v="743.28566643228601"/>
    <n v="0.58020549899999996"/>
  </r>
  <r>
    <n v="550000"/>
    <n v="900000"/>
    <n v="900000"/>
    <x v="1"/>
    <x v="1"/>
    <s v="IR8-11"/>
    <s v="62-304.520 (6), F.A.C."/>
    <n v="0.36"/>
    <n v="0.48"/>
    <s v="Town of Indialantic"/>
    <n v="0.18429588213553"/>
    <n v="3852.5613759350799"/>
    <n v="9.5721902029115498"/>
    <n v="1.4067554033210199"/>
    <n v="1.76411523741473"/>
    <n v="0.25925922800397999"/>
    <n v="710.01119725925503"/>
    <n v="1200"/>
    <s v="Residential, Medium Density-Two-five dwellingunits per acre"/>
    <n v="1200"/>
    <s v="Town of Indialantic              Brevard County"/>
    <s v="Town of Indialantic"/>
    <m/>
    <m/>
    <m/>
    <n v="0"/>
    <n v="1"/>
    <n v="1.76411523741473"/>
    <n v="0.25925922800397999"/>
    <n v="710.0111972592550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58.10192340924101"/>
    <n v="745.81897424207"/>
    <n v="0.57584038709999996"/>
  </r>
  <r>
    <n v="550000"/>
    <n v="900000"/>
    <n v="900000"/>
    <x v="1"/>
    <x v="1"/>
    <s v="IR8-11"/>
    <s v="62-304.520 (6), F.A.C."/>
    <n v="0.36"/>
    <n v="0.48"/>
    <s v="Town of Indialantic"/>
    <n v="0.16192732675512"/>
    <n v="3852.5613759350799"/>
    <n v="9.5721902029115498"/>
    <n v="1.4067554033210199"/>
    <n v="1.5499991707490699"/>
    <n v="0.22779214185810001"/>
    <n v="623.83496476521896"/>
    <n v="1210"/>
    <s v="Fixed Single Family Units"/>
    <n v="1210"/>
    <s v="Town of Indialantic              Brevard County"/>
    <s v="Town of Indialantic"/>
    <m/>
    <m/>
    <m/>
    <n v="0"/>
    <n v="1"/>
    <n v="1.5499991707490699"/>
    <n v="0.22779214185810001"/>
    <n v="623.83496476521896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4.782998174912"/>
    <n v="655.29664224104397"/>
    <n v="0.50594887649999998"/>
  </r>
  <r>
    <n v="550000"/>
    <n v="900000"/>
    <n v="900000"/>
    <x v="1"/>
    <x v="1"/>
    <s v="IR8-11"/>
    <s v="62-304.520 (6), F.A.C."/>
    <n v="0.36"/>
    <n v="0.48"/>
    <s v="Town of Indialantic"/>
    <n v="1.283891948435E-2"/>
    <n v="3852.5613759350799"/>
    <n v="9.5721902029115498"/>
    <n v="1.4067554033210199"/>
    <n v="0.12289657930414"/>
    <n v="1.806121935742E-2"/>
    <n v="49.462725314178002"/>
    <n v="1210"/>
    <s v="Fixed Single Family Units"/>
    <n v="1210"/>
    <s v="Town of Indialantic              Brevard County"/>
    <s v="Town of Indialantic"/>
    <m/>
    <m/>
    <m/>
    <n v="0"/>
    <n v="1"/>
    <n v="0.12289657930414"/>
    <n v="1.806121935742E-2"/>
    <n v="49.4627253141792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32.496112345171099"/>
    <n v="51.957263771951801"/>
    <n v="4.0115754500000003E-2"/>
  </r>
  <r>
    <n v="550000"/>
    <n v="900000"/>
    <n v="900000"/>
    <x v="1"/>
    <x v="1"/>
    <s v="IR8-11"/>
    <s v="62-304.520 (6), F.A.C."/>
    <n v="0.36"/>
    <n v="0.48"/>
    <s v="Town of Indialantic"/>
    <n v="0.25470928179767999"/>
    <n v="3852.5613759350799"/>
    <n v="9.5721902029115498"/>
    <n v="1.4067554033210199"/>
    <n v="2.4381256918143901"/>
    <n v="0.35831365844489999"/>
    <n v="981.28314114590796"/>
    <n v="1210"/>
    <s v="Fixed Single Family Units"/>
    <n v="1210"/>
    <s v="Town of Indialantic              Brevard County"/>
    <s v="Town of Indialantic"/>
    <m/>
    <m/>
    <m/>
    <n v="0"/>
    <n v="1"/>
    <n v="2.4381256918143901"/>
    <n v="0.35831365844489999"/>
    <n v="981.28314114590796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26.559213688429"/>
    <n v="1030.7718928878301"/>
    <n v="0.79585007389999995"/>
  </r>
  <r>
    <n v="550000"/>
    <n v="900000"/>
    <n v="900000"/>
    <x v="1"/>
    <x v="1"/>
    <s v="IR8-11"/>
    <s v="62-304.520 (6), F.A.C."/>
    <n v="0.36"/>
    <n v="0.48"/>
    <s v="Town of Indialantic"/>
    <n v="1.72966304736E-3"/>
    <n v="3852.5613759350799"/>
    <n v="9.5721902029115498"/>
    <n v="1.4067554033210199"/>
    <n v="1.655666367631E-2"/>
    <n v="2.4332128378000001E-3"/>
    <n v="6.6636330496567302"/>
    <n v="1210"/>
    <s v="Fixed Single Family Units"/>
    <n v="1210"/>
    <s v="Town of Indialantic              Brevard County"/>
    <s v="Town of Indialantic"/>
    <m/>
    <m/>
    <m/>
    <n v="0"/>
    <n v="1"/>
    <n v="1.655666367631E-2"/>
    <n v="2.4332128378000001E-3"/>
    <n v="6.663633049658270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5.0382614706092"/>
    <n v="6.9996980118145897"/>
    <n v="5.4044063999999998E-3"/>
  </r>
  <r>
    <n v="550000"/>
    <n v="900000"/>
    <n v="900000"/>
    <x v="1"/>
    <x v="1"/>
    <s v="IR8-11"/>
    <s v="62-304.520 (6), F.A.C."/>
    <n v="0.36"/>
    <n v="0.48"/>
    <s v="Town of Indialantic"/>
    <n v="2.2623803097599998E-3"/>
    <n v="3852.5613759350799"/>
    <n v="9.5721902029115498"/>
    <n v="1.4067554033210199"/>
    <n v="2.1655934636409999E-2"/>
    <n v="3.1826157251300001E-3"/>
    <n v="8.7159589990843997"/>
    <n v="1210"/>
    <s v="Fixed Single Family Units"/>
    <n v="1210"/>
    <s v="Town of Indialantic              Brevard County"/>
    <s v="Town of Indialantic"/>
    <m/>
    <m/>
    <m/>
    <n v="0"/>
    <n v="1"/>
    <n v="2.1655934636409999E-2"/>
    <n v="3.1826157251300001E-3"/>
    <n v="8.715958999083550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7.243454769500399"/>
    <n v="9.1555282864910001"/>
    <n v="7.0689042999999997E-3"/>
  </r>
  <r>
    <n v="550000"/>
    <n v="900000"/>
    <n v="900000"/>
    <x v="1"/>
    <x v="1"/>
    <s v="IR8-11"/>
    <s v="62-304.520 (6), F.A.C."/>
    <n v="0.36"/>
    <n v="0.48"/>
    <s v="Town of Indialantic"/>
    <n v="0.21811721019543001"/>
    <n v="3852.5613760786"/>
    <n v="9.5721902032681392"/>
    <n v="1.40675540337343"/>
    <n v="2.0878594225969498"/>
    <n v="0.30683756401117002"/>
    <n v="840.30993945696298"/>
    <n v="1200"/>
    <s v="Residential, Medium Density-Two-five dwellingunits per acre"/>
    <n v="1200"/>
    <s v="Town of Indialantic              Brevard County"/>
    <s v="Town of Indialantic"/>
    <m/>
    <m/>
    <m/>
    <n v="0"/>
    <n v="1"/>
    <n v="2.0878594225969498"/>
    <n v="0.30683756401117002"/>
    <n v="840.309939456962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35.51946955821299"/>
    <n v="882.68903291537902"/>
    <n v="0.68151657700000001"/>
  </r>
  <r>
    <n v="550000"/>
    <n v="900000"/>
    <n v="900000"/>
    <x v="1"/>
    <x v="1"/>
    <s v="IR8-11"/>
    <s v="62-304.520 (6), F.A.C."/>
    <n v="0.36"/>
    <n v="0.48"/>
    <s v="Town of Indialantic"/>
    <n v="0.13779893486666001"/>
    <n v="3852.5613760786"/>
    <n v="9.5721902032681392"/>
    <n v="1.40675540337343"/>
    <n v="1.31903761435143"/>
    <n v="0.19384939620277"/>
    <n v="530.87885413207005"/>
    <n v="1210"/>
    <s v="Fixed Single Family Units"/>
    <n v="1210"/>
    <s v="Town of Indialantic              Brevard County"/>
    <s v="Town of Indialantic"/>
    <m/>
    <m/>
    <m/>
    <n v="0"/>
    <n v="1"/>
    <n v="1.31903761435143"/>
    <n v="0.19384939620277"/>
    <n v="530.8788541320700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0.01439799489199"/>
    <n v="557.65250456502804"/>
    <n v="0.43055868139999998"/>
  </r>
  <r>
    <n v="550000"/>
    <n v="900000"/>
    <n v="900000"/>
    <x v="1"/>
    <x v="1"/>
    <s v="IR8-11"/>
    <s v="62-304.520 (6), F.A.C."/>
    <n v="0.36"/>
    <n v="0.48"/>
    <s v="Town of Indialantic"/>
    <n v="2.3259929657330002E-2"/>
    <n v="3852.5613760786"/>
    <n v="9.5721902032681392"/>
    <n v="1.40675540337343"/>
    <n v="0.22264847079462999"/>
    <n v="3.2721031727539998E-2"/>
    <n v="89.610306608150196"/>
    <n v="1210"/>
    <s v="Fixed Single Family Units"/>
    <n v="1210"/>
    <s v="Town of Indialantic              Brevard County"/>
    <s v="Town of Indialantic"/>
    <m/>
    <m/>
    <m/>
    <n v="0"/>
    <n v="1"/>
    <n v="0.22264847079462999"/>
    <n v="3.2721031727539998E-2"/>
    <n v="89.610306608148704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48.757502206412298"/>
    <n v="94.129595718352704"/>
    <n v="7.2676647699999999E-2"/>
  </r>
  <r>
    <n v="550000"/>
    <n v="900000"/>
    <n v="900000"/>
    <x v="1"/>
    <x v="1"/>
    <s v="IR8-11"/>
    <s v="62-304.520 (6), F.A.C."/>
    <n v="0.36"/>
    <n v="0.48"/>
    <s v="Town of Indialantic"/>
    <n v="1.424991805714E-2"/>
    <n v="3852.5613760786"/>
    <n v="9.5721902032681392"/>
    <n v="1.40675540337343"/>
    <n v="0.13640292602393"/>
    <n v="2.004614922451E-2"/>
    <n v="54.898683919226499"/>
    <n v="1210"/>
    <s v="Fixed Single Family Units"/>
    <n v="1210"/>
    <s v="Town of Indialantic              Brevard County"/>
    <s v="Town of Indialantic"/>
    <m/>
    <m/>
    <m/>
    <n v="0"/>
    <n v="1"/>
    <n v="0.13640292602393"/>
    <n v="2.004614922451E-2"/>
    <n v="54.8986839192273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43.166816273610202"/>
    <n v="57.667372408215499"/>
    <n v="4.45244801E-2"/>
  </r>
  <r>
    <n v="550000"/>
    <n v="900000"/>
    <n v="900000"/>
    <x v="1"/>
    <x v="1"/>
    <s v="IR8-11"/>
    <s v="62-304.520 (6), F.A.C."/>
    <n v="0.36"/>
    <n v="0.48"/>
    <s v="Town of Indialantic"/>
    <n v="1.5714314172950002E-2"/>
    <n v="3852.5613760786"/>
    <n v="9.5721902032681392"/>
    <n v="1.40675540337343"/>
    <n v="0.15042040417739"/>
    <n v="2.21061963731E-2"/>
    <n v="60.540359834275598"/>
    <n v="1210"/>
    <s v="Fixed Single Family Units"/>
    <n v="1210"/>
    <s v="Town of Indialantic              Brevard County"/>
    <s v="Town of Indialantic"/>
    <m/>
    <m/>
    <m/>
    <n v="0"/>
    <n v="1"/>
    <n v="0.15042040417739"/>
    <n v="2.21061963731E-2"/>
    <n v="60.5403598342740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46.897971472016799"/>
    <n v="63.593573234416297"/>
    <n v="4.91000485E-2"/>
  </r>
  <r>
    <n v="550000"/>
    <n v="900000"/>
    <n v="900000"/>
    <x v="1"/>
    <x v="1"/>
    <s v="IR8-11"/>
    <s v="62-304.520 (6), F.A.C."/>
    <n v="0.36"/>
    <n v="0.48"/>
    <s v="Town of Indialantic"/>
    <n v="0.20773779604716"/>
    <n v="3852.5613760786"/>
    <n v="9.5721902032681392"/>
    <n v="1.40675540337343"/>
    <n v="1.98850569617115"/>
    <n v="0.29223626707423001"/>
    <n v="800.32260940298704"/>
    <n v="1210"/>
    <s v="Fixed Single Family Units"/>
    <n v="1210"/>
    <s v="Town of Indialantic              Brevard County"/>
    <s v="Town of Indialantic"/>
    <m/>
    <m/>
    <m/>
    <n v="0"/>
    <n v="1"/>
    <n v="1.98850569617115"/>
    <n v="0.29223626707423001"/>
    <n v="800.32260940298704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5.281970512436"/>
    <n v="840.68503410867504"/>
    <n v="0.64908565240000005"/>
  </r>
  <r>
    <n v="550000"/>
    <n v="900000"/>
    <n v="900000"/>
    <x v="1"/>
    <x v="1"/>
    <s v="IR8-11"/>
    <s v="62-304.520 (6), F.A.C."/>
    <n v="0.36"/>
    <n v="0.48"/>
    <s v="Town of Indialantic"/>
    <n v="8.8535055616000002E-4"/>
    <n v="3852.5613760786"/>
    <n v="9.5721902032681392"/>
    <n v="1.40675540337343"/>
    <n v="8.4747439201299998E-3"/>
    <n v="1.2454716787499999E-3"/>
    <n v="3.41086735695173"/>
    <n v="1210"/>
    <s v="Fixed Single Family Units"/>
    <n v="1210"/>
    <s v="Town of Indialantic              Brevard County"/>
    <s v="Town of Indialantic"/>
    <m/>
    <m/>
    <m/>
    <n v="0"/>
    <n v="1"/>
    <n v="8.4747439201299998E-3"/>
    <n v="1.2454716787499999E-3"/>
    <n v="3.41086735695215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.751674322765201"/>
    <n v="3.5828865842719599"/>
    <n v="2.7663157999999999E-3"/>
  </r>
  <r>
    <n v="550000"/>
    <n v="900000"/>
    <n v="900000"/>
    <x v="1"/>
    <x v="1"/>
    <s v="IR8-11"/>
    <s v="62-304.520 (6), F.A.C."/>
    <n v="0.36"/>
    <n v="0.48"/>
    <s v="Town of Indialantic"/>
    <n v="0.19171518220218001"/>
    <n v="3953.55423701053"/>
    <n v="10.4170036255484"/>
    <n v="1.4066543137758301"/>
    <n v="1.99709774807282"/>
    <n v="0.26967698806101997"/>
    <n v="757.95637089469005"/>
    <n v="1400"/>
    <s v="Commercial and Services"/>
    <n v="1400"/>
    <s v="Town of Indialantic              Brevard County"/>
    <s v="Town of Indialantic"/>
    <m/>
    <m/>
    <m/>
    <n v="0"/>
    <n v="1"/>
    <n v="1.99709774807282"/>
    <n v="0.26967698806101997"/>
    <n v="757.9563708946900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39.37423690433801"/>
    <n v="775.84381636649402"/>
    <n v="0.61472536160000002"/>
  </r>
  <r>
    <n v="550000"/>
    <n v="900000"/>
    <n v="900000"/>
    <x v="1"/>
    <x v="1"/>
    <s v="IR8-11"/>
    <s v="62-304.520 (6), F.A.C."/>
    <n v="0.36"/>
    <n v="0.48"/>
    <s v="Town of Indialantic"/>
    <n v="7.2485880691659996E-2"/>
    <n v="3953.55423701053"/>
    <n v="10.4170036255484"/>
    <n v="1.4066543137758301"/>
    <n v="0.75508568196611003"/>
    <n v="0.10196257676275999"/>
    <n v="286.57686073195998"/>
    <n v="1200"/>
    <s v="Residential, Medium Density-Two-five dwellingunits per acre"/>
    <n v="1200"/>
    <s v="Town of Indialantic              Brevard County"/>
    <s v="Town of Indialantic"/>
    <m/>
    <m/>
    <m/>
    <n v="0"/>
    <n v="1"/>
    <n v="0.75508568196611003"/>
    <n v="0.10196257676275999"/>
    <n v="286.576860731959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8.001172388508"/>
    <n v="293.33995181037199"/>
    <n v="0.23242243369999999"/>
  </r>
  <r>
    <n v="550000"/>
    <n v="900000"/>
    <n v="900000"/>
    <x v="1"/>
    <x v="1"/>
    <s v="IR8-11"/>
    <s v="62-304.520 (6), F.A.C."/>
    <n v="0.36"/>
    <n v="0.48"/>
    <s v="Town of Indialantic"/>
    <n v="9.4697094051090003E-2"/>
    <n v="3953.55423701053"/>
    <n v="10.4170036255484"/>
    <n v="1.4066543137758301"/>
    <n v="0.98645997205917002"/>
    <n v="0.13320607584901001"/>
    <n v="374.39009741829898"/>
    <n v="1410"/>
    <s v="Retail Sales and Services"/>
    <n v="1410"/>
    <s v="Town of Indialantic              Brevard County"/>
    <s v="Town of Indialantic"/>
    <m/>
    <m/>
    <m/>
    <n v="0"/>
    <n v="1"/>
    <n v="0.98645997205917002"/>
    <n v="0.13320607584901001"/>
    <n v="374.390097418296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83.727486724281206"/>
    <n v="383.22554324329701"/>
    <n v="0.30364160369999998"/>
  </r>
  <r>
    <n v="550000"/>
    <n v="900000"/>
    <n v="900000"/>
    <x v="1"/>
    <x v="1"/>
    <s v="IR8-11"/>
    <s v="62-304.520 (6), F.A.C."/>
    <n v="0.36"/>
    <n v="0.48"/>
    <s v="Town of Indialantic"/>
    <n v="1.172333986724E-2"/>
    <n v="3953.55423701053"/>
    <n v="10.4170036255484"/>
    <n v="1.4066543137758301"/>
    <n v="0.12212207390059"/>
    <n v="1.6490686596109999E-2"/>
    <n v="46.348860004049001"/>
    <n v="1410"/>
    <s v="Retail Sales and Services"/>
    <n v="1410"/>
    <s v="Town of Indialantic              Brevard County"/>
    <s v="Town of Indialantic"/>
    <m/>
    <m/>
    <m/>
    <n v="0"/>
    <n v="1"/>
    <n v="0.12212207390059"/>
    <n v="1.6490686596109999E-2"/>
    <n v="52.12217176911290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33.502850385610401"/>
    <n v="47.442673233724499"/>
    <n v="4.2272645400000003E-2"/>
  </r>
  <r>
    <n v="550000"/>
    <n v="900000"/>
    <n v="900000"/>
    <x v="1"/>
    <x v="1"/>
    <s v="IR8-11"/>
    <s v="62-304.520 (6), F.A.C."/>
    <n v="0.36"/>
    <n v="0.48"/>
    <s v="Town of Indialantic"/>
    <n v="9.3072862879450005E-2"/>
    <n v="3953.55423701053"/>
    <n v="10.4170036255484"/>
    <n v="1.4066543137758301"/>
    <n v="0.96954035005543004"/>
    <n v="0.13092134406483999"/>
    <n v="367.96861138776097"/>
    <n v="1410"/>
    <s v="Retail Sales and Services"/>
    <n v="1410"/>
    <s v="Town of Indialantic              Brevard County"/>
    <s v="Town of Indialantic"/>
    <m/>
    <m/>
    <m/>
    <n v="0"/>
    <n v="1"/>
    <n v="0.96954035005543004"/>
    <n v="0.13092134406483999"/>
    <n v="367.968611387760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5.9395595729505"/>
    <n v="376.65251289486702"/>
    <n v="0.29843358590000002"/>
  </r>
  <r>
    <n v="550000"/>
    <n v="900000"/>
    <n v="900000"/>
    <x v="1"/>
    <x v="1"/>
    <s v="IR8-11"/>
    <s v="62-304.520 (6), F.A.C."/>
    <n v="0.36"/>
    <n v="0.48"/>
    <s v="Town of Indialantic"/>
    <n v="0.14861356728871999"/>
    <n v="3953.55423701053"/>
    <n v="10.4170036255484"/>
    <n v="1.4066543137758301"/>
    <n v="1.54810806925228"/>
    <n v="0.20904791551228999"/>
    <n v="587.55179863157196"/>
    <n v="1410"/>
    <s v="Retail Sales and Services"/>
    <n v="1410"/>
    <s v="Town of Indialantic              Brevard County"/>
    <s v="Town of Indialantic"/>
    <m/>
    <m/>
    <m/>
    <n v="0"/>
    <n v="1"/>
    <n v="1.54810806925228"/>
    <n v="0.20904791551228999"/>
    <n v="587.55179863157196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2.42710769308"/>
    <n v="601.41776923813495"/>
    <n v="0.47652213999999998"/>
  </r>
  <r>
    <n v="550000"/>
    <n v="900000"/>
    <n v="900000"/>
    <x v="1"/>
    <x v="1"/>
    <s v="IR8-11"/>
    <s v="62-304.520 (6), F.A.C."/>
    <n v="0.36"/>
    <n v="0.48"/>
    <s v="Town of Indialantic"/>
    <n v="0.13880028077552001"/>
    <n v="3855.3464394254502"/>
    <n v="9.5785915888125608"/>
    <n v="1.40767849500098"/>
    <n v="1.3295112019612301"/>
    <n v="0.19538617034780001"/>
    <n v="535.12316827916197"/>
    <n v="1200"/>
    <s v="Residential, Medium Density-Two-five dwellingunits per acre"/>
    <n v="1200"/>
    <s v="Town of Indialantic              Brevard County"/>
    <s v="Town of Indialantic"/>
    <m/>
    <m/>
    <m/>
    <n v="0"/>
    <n v="1"/>
    <n v="1.3295112019612301"/>
    <n v="0.19538617034780001"/>
    <n v="535.1231682791619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72.307580035716"/>
    <n v="561.70480768734399"/>
    <n v="0.43400094750000001"/>
  </r>
  <r>
    <n v="550000"/>
    <n v="900000"/>
    <n v="900000"/>
    <x v="1"/>
    <x v="1"/>
    <s v="IR8-11"/>
    <s v="62-304.520 (6), F.A.C."/>
    <n v="0.36"/>
    <n v="0.48"/>
    <s v="Town of Indialantic"/>
    <n v="0.29298744165404"/>
    <n v="3855.3464394254502"/>
    <n v="9.5785915888125608"/>
    <n v="1.40767849500098"/>
    <n v="2.8064070442551698"/>
    <n v="0.41243212092176001"/>
    <n v="1129.5680899772999"/>
    <n v="1210"/>
    <s v="Fixed Single Family Units"/>
    <n v="1210"/>
    <s v="Town of Indialantic              Brevard County"/>
    <s v="Town of Indialantic"/>
    <m/>
    <m/>
    <m/>
    <n v="0"/>
    <n v="1"/>
    <n v="2.8064070442551698"/>
    <n v="0.41243212092176001"/>
    <n v="1129.56808997729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38.48835601514699"/>
    <n v="1185.6781099402201"/>
    <n v="0.91611361719999995"/>
  </r>
  <r>
    <n v="550000"/>
    <n v="900000"/>
    <n v="900000"/>
    <x v="1"/>
    <x v="1"/>
    <s v="IR8-11"/>
    <s v="62-304.520 (6), F.A.C."/>
    <n v="0.36"/>
    <n v="0.48"/>
    <s v="Town of Indialantic"/>
    <n v="0.10521919154956"/>
    <n v="3855.3464394254502"/>
    <n v="9.5785915888125608"/>
    <n v="1.40767849500098"/>
    <n v="1.0078516631582899"/>
    <n v="0.14811479320570001"/>
    <n v="405.656435499829"/>
    <n v="1210"/>
    <s v="Fixed Single Family Units"/>
    <n v="1210"/>
    <s v="Town of Indialantic              Brevard County"/>
    <s v="Town of Indialantic"/>
    <m/>
    <m/>
    <m/>
    <n v="0"/>
    <n v="1"/>
    <n v="1.0078516631582899"/>
    <n v="0.14811479320570001"/>
    <n v="405.65643549982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6.425574361429895"/>
    <n v="425.80696108208201"/>
    <n v="0.32899954219999999"/>
  </r>
  <r>
    <n v="550000"/>
    <n v="900000"/>
    <n v="900000"/>
    <x v="1"/>
    <x v="1"/>
    <s v="IR8-11"/>
    <s v="62-304.520 (6), F.A.C."/>
    <n v="0.36"/>
    <n v="0.48"/>
    <s v="Town of Indialantic"/>
    <n v="1.499677905945E-2"/>
    <n v="3855.3464394254502"/>
    <n v="9.5785915888125608"/>
    <n v="1.40767849500098"/>
    <n v="0.14364802175821001"/>
    <n v="2.1110643376279999E-2"/>
    <n v="57.817778749735503"/>
    <n v="1210"/>
    <s v="Fixed Single Family Units"/>
    <n v="1210"/>
    <s v="Town of Indialantic              Brevard County"/>
    <s v="Town of Indialantic"/>
    <m/>
    <m/>
    <m/>
    <n v="0"/>
    <n v="1"/>
    <n v="0.14364802175821001"/>
    <n v="2.1110643376279999E-2"/>
    <n v="57.8177787497374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38.3579140628242"/>
    <n v="60.6898116520874"/>
    <n v="4.6891953600000001E-2"/>
  </r>
  <r>
    <n v="550000"/>
    <n v="900000"/>
    <n v="900000"/>
    <x v="1"/>
    <x v="1"/>
    <s v="IR8-11"/>
    <s v="62-304.520 (6), F.A.C."/>
    <n v="0.36"/>
    <n v="0.48"/>
    <s v="Town of Indialantic"/>
    <n v="6.5759760698359995E-2"/>
    <n v="3855.3464394254502"/>
    <n v="9.5785915888125608"/>
    <n v="1.40767849500098"/>
    <n v="0.62988589070765"/>
    <n v="9.256860097149E-2"/>
    <n v="253.52665926590001"/>
    <n v="1210"/>
    <s v="Fixed Single Family Units"/>
    <n v="1210"/>
    <s v="Town of Indialantic              Brevard County"/>
    <s v="Town of Indialantic"/>
    <m/>
    <m/>
    <m/>
    <n v="0"/>
    <n v="1"/>
    <n v="0.62988589070765"/>
    <n v="9.256860097149E-2"/>
    <n v="253.526659265900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80.121685865080195"/>
    <n v="266.120309917653"/>
    <n v="0.20561772850000001"/>
  </r>
  <r>
    <n v="550000"/>
    <n v="900000"/>
    <n v="900000"/>
    <x v="1"/>
    <x v="1"/>
    <s v="IR8-11"/>
    <s v="62-304.520 (6), F.A.C."/>
    <n v="0.36"/>
    <n v="0.48"/>
    <s v="Town of Indialantic"/>
    <n v="0.29448249983007002"/>
    <n v="3852.56137521749"/>
    <n v="9.5721902011285902"/>
    <n v="1.4067554030589899"/>
    <n v="2.8188424992773"/>
    <n v="0.41426484774228001"/>
    <n v="1134.51190452284"/>
    <n v="1200"/>
    <s v="Residential, Medium Density-Two-five dwellingunits per acre"/>
    <n v="1200"/>
    <s v="Town of Indialantic              Brevard County"/>
    <s v="Town of Indialantic"/>
    <m/>
    <m/>
    <m/>
    <n v="0"/>
    <n v="1"/>
    <n v="2.8188424992773"/>
    <n v="0.41426484774228001"/>
    <n v="1134.51190452284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93.06349376658201"/>
    <n v="1191.7283957217501"/>
    <n v="0.92012319909999996"/>
  </r>
  <r>
    <n v="550000"/>
    <n v="900000"/>
    <n v="900000"/>
    <x v="1"/>
    <x v="1"/>
    <s v="IR8-11"/>
    <s v="62-304.520 (6), F.A.C."/>
    <n v="0.36"/>
    <n v="0.48"/>
    <s v="Town of Indialantic"/>
    <n v="7.7910724722310004E-2"/>
    <n v="3852.56137521749"/>
    <n v="9.5721902011285902"/>
    <n v="1.4067554030589899"/>
    <n v="0.74577627574980998"/>
    <n v="0.10960133295936"/>
    <n v="300.15584878040801"/>
    <n v="1210"/>
    <s v="Fixed Single Family Units"/>
    <n v="1210"/>
    <s v="Town of Indialantic              Brevard County"/>
    <s v="Town of Indialantic"/>
    <m/>
    <m/>
    <m/>
    <n v="0"/>
    <n v="1"/>
    <n v="0.74577627574980998"/>
    <n v="0.10960133295936"/>
    <n v="300.1558487804089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85.990023115456395"/>
    <n v="315.29351671635601"/>
    <n v="0.24343540050000001"/>
  </r>
  <r>
    <n v="550000"/>
    <n v="900000"/>
    <n v="900000"/>
    <x v="1"/>
    <x v="1"/>
    <s v="IR8-11"/>
    <s v="62-304.520 (6), F.A.C."/>
    <n v="0.36"/>
    <n v="0.48"/>
    <s v="Town of Indialantic"/>
    <n v="2.6670596768200001E-3"/>
    <n v="3852.56137521749"/>
    <n v="9.5721902011285902"/>
    <n v="1.4067554030589899"/>
    <n v="2.5529602504339999E-2"/>
    <n v="3.75190061065E-3"/>
    <n v="10.2750110963437"/>
    <n v="1210"/>
    <s v="Fixed Single Family Units"/>
    <n v="1210"/>
    <s v="Town of Indialantic              Brevard County"/>
    <s v="Town of Indialantic"/>
    <m/>
    <m/>
    <m/>
    <n v="0"/>
    <n v="1"/>
    <n v="2.5529602504339999E-2"/>
    <n v="3.75190061065E-3"/>
    <n v="10.2750110963454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3.334023853583"/>
    <n v="10.793207582093199"/>
    <n v="8.3333422999999993E-3"/>
  </r>
  <r>
    <n v="550000"/>
    <n v="900000"/>
    <n v="900000"/>
    <x v="1"/>
    <x v="1"/>
    <s v="IR8-11"/>
    <s v="62-304.520 (6), F.A.C."/>
    <n v="0.36"/>
    <n v="0.48"/>
    <s v="Town of Indialantic"/>
    <n v="3.2628712454699999E-3"/>
    <n v="3852.56137521749"/>
    <n v="9.5721902011285902"/>
    <n v="1.4067554030589899"/>
    <n v="3.1232824163459998E-2"/>
    <n v="4.5900617540499998E-3"/>
    <n v="12.570411732617"/>
    <n v="1210"/>
    <s v="Fixed Single Family Units"/>
    <n v="1210"/>
    <s v="Town of Indialantic              Brevard County"/>
    <s v="Town of Indialantic"/>
    <m/>
    <m/>
    <m/>
    <n v="0"/>
    <n v="1"/>
    <n v="3.1232824163459998E-2"/>
    <n v="4.5900617540499998E-3"/>
    <n v="12.5704117326172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2.1285792464226"/>
    <n v="13.2043714552068"/>
    <n v="1.01949811E-2"/>
  </r>
  <r>
    <n v="550000"/>
    <n v="900000"/>
    <n v="900000"/>
    <x v="1"/>
    <x v="1"/>
    <s v="IR8-11"/>
    <s v="62-304.520 (6), F.A.C."/>
    <n v="0.36"/>
    <n v="0.48"/>
    <s v="Town of Indialantic"/>
    <n v="0.22427987196176999"/>
    <n v="3852.56137521749"/>
    <n v="9.5721902011285902"/>
    <n v="1.4067554030589899"/>
    <n v="2.1468495927028401"/>
    <n v="0.31550692167959998"/>
    <n v="864.05197195864298"/>
    <n v="1210"/>
    <s v="Fixed Single Family Units"/>
    <n v="1210"/>
    <s v="Town of Indialantic              Brevard County"/>
    <s v="Town of Indialantic"/>
    <m/>
    <m/>
    <m/>
    <n v="0"/>
    <n v="1"/>
    <n v="2.1468495927028401"/>
    <n v="0.31550692167959998"/>
    <n v="864.051971958642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9.99700646278799"/>
    <n v="907.62844026354105"/>
    <n v="0.70077207779999995"/>
  </r>
  <r>
    <n v="550000"/>
    <n v="900000"/>
    <n v="900000"/>
    <x v="1"/>
    <x v="1"/>
    <s v="IR8-11"/>
    <s v="62-304.520 (6), F.A.C."/>
    <n v="0.36"/>
    <n v="0.48"/>
    <s v="Town of Indialantic"/>
    <n v="1.516042620843E-2"/>
    <n v="3852.56137521749"/>
    <n v="9.5721902011285902"/>
    <n v="1.4067554030589899"/>
    <n v="0.14511848319729001"/>
    <n v="2.1327011481390001E-2"/>
    <n v="58.406472442443899"/>
    <n v="1210"/>
    <s v="Fixed Single Family Units"/>
    <n v="1210"/>
    <s v="Town of Indialantic              Brevard County"/>
    <s v="Town of Indialantic"/>
    <m/>
    <m/>
    <m/>
    <n v="0"/>
    <n v="1"/>
    <n v="0.14511848319729001"/>
    <n v="2.1327011481390001E-2"/>
    <n v="58.4064724424447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46.257794756151696"/>
    <n v="61.352068167919299"/>
    <n v="4.7369401800000002E-2"/>
  </r>
  <r>
    <n v="550000"/>
    <n v="900000"/>
    <n v="900000"/>
    <x v="1"/>
    <x v="1"/>
    <s v="IR8-11"/>
    <s v="62-304.520 (6), F.A.C."/>
    <n v="0.36"/>
    <n v="0.48"/>
    <s v="Town of Indialantic"/>
    <n v="2.143784626429E-2"/>
    <n v="3854.7804929519998"/>
    <n v="9.5774916629202593"/>
    <n v="1.4075272860969099"/>
    <n v="0.20532079386728999"/>
    <n v="3.0174353572149998E-2"/>
    <n v="82.638191590523803"/>
    <n v="1200"/>
    <s v="Residential, Medium Density-Two-five dwellingunits per acre"/>
    <n v="1200"/>
    <s v="Town of Indialantic              Brevard County"/>
    <s v="Town of Indialantic"/>
    <m/>
    <m/>
    <m/>
    <n v="0"/>
    <n v="1"/>
    <n v="0.20532079386728999"/>
    <n v="3.0174353572149998E-2"/>
    <n v="985.597775076339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51.873274066809103"/>
    <n v="86.755885837102198"/>
    <n v="0.79934937149999996"/>
  </r>
  <r>
    <n v="550000"/>
    <n v="900000"/>
    <n v="900000"/>
    <x v="1"/>
    <x v="1"/>
    <s v="IR8-11"/>
    <s v="62-304.520 (6), F.A.C."/>
    <n v="0.36"/>
    <n v="0.48"/>
    <s v="Town of Indialantic"/>
    <n v="2.93225430833E-3"/>
    <n v="3854.7804929519998"/>
    <n v="9.5774916629202593"/>
    <n v="1.4075272860969099"/>
    <n v="2.808364119163E-2"/>
    <n v="4.1272279487500002E-3"/>
    <n v="11.3031967081403"/>
    <n v="1210"/>
    <s v="Fixed Single Family Units"/>
    <n v="1210"/>
    <s v="Town of Indialantic              Brevard County"/>
    <s v="Town of Indialantic"/>
    <m/>
    <m/>
    <m/>
    <n v="0"/>
    <n v="1"/>
    <n v="2.808364119163E-2"/>
    <n v="4.1272279487500002E-3"/>
    <n v="802.4771800573080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0.656199299095402"/>
    <n v="11.8664121797921"/>
    <n v="0.6508330739"/>
  </r>
  <r>
    <n v="550000"/>
    <n v="900000"/>
    <n v="900000"/>
    <x v="1"/>
    <x v="1"/>
    <s v="IR8-11"/>
    <s v="62-304.520 (6), F.A.C."/>
    <n v="0.36"/>
    <n v="0.48"/>
    <s v="Town of Indialantic"/>
    <n v="0.21355825025842001"/>
    <n v="3860.0828652958398"/>
    <n v="9.5896964670744502"/>
    <n v="1.40928788474486"/>
    <n v="2.04795879801779"/>
    <n v="0.30096505477649999"/>
    <n v="824.352542565097"/>
    <n v="1200"/>
    <s v="Residential, Medium Density-Two-five dwellingunits per acre"/>
    <n v="1200"/>
    <s v="Town of Indialantic              Brevard County"/>
    <s v="Town of Indialantic"/>
    <m/>
    <m/>
    <m/>
    <n v="0"/>
    <n v="1"/>
    <n v="2.04795879801779"/>
    <n v="0.30096505477649999"/>
    <n v="824.35254256509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40.75291161452901"/>
    <n v="864.23957661480301"/>
    <n v="0.66857464929999999"/>
  </r>
  <r>
    <n v="550000"/>
    <n v="900000"/>
    <n v="900000"/>
    <x v="1"/>
    <x v="1"/>
    <s v="IR8-11"/>
    <s v="62-304.520 (6), F.A.C."/>
    <n v="0.36"/>
    <n v="0.48"/>
    <s v="Town of Indialantic"/>
    <n v="2.8807429182409999E-2"/>
    <n v="3860.0828652958398"/>
    <n v="9.5896964670744502"/>
    <n v="1.40928788474486"/>
    <n v="0.27625450185613998"/>
    <n v="4.0597960937419998E-2"/>
    <n v="111.199063780279"/>
    <n v="1210"/>
    <s v="Fixed Single Family Units"/>
    <n v="1210"/>
    <s v="Town of Indialantic              Brevard County"/>
    <s v="Town of Indialantic"/>
    <m/>
    <m/>
    <m/>
    <n v="0"/>
    <n v="1"/>
    <n v="0.27625450185613998"/>
    <n v="4.0597960937419998E-2"/>
    <n v="111.199063780280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63.722907093477197"/>
    <n v="116.579529799707"/>
    <n v="9.0185777600000003E-2"/>
  </r>
  <r>
    <n v="550000"/>
    <n v="900000"/>
    <n v="900000"/>
    <x v="1"/>
    <x v="1"/>
    <s v="IR8-11"/>
    <s v="62-304.520 (6), F.A.C."/>
    <n v="0.36"/>
    <n v="0.48"/>
    <s v="Town of Indialantic"/>
    <n v="0.18700639368670999"/>
    <n v="3860.0828652958398"/>
    <n v="9.5896964670744502"/>
    <n v="1.40928788474486"/>
    <n v="1.79333455285779"/>
    <n v="0.26354584499250999"/>
    <n v="721.86017597084594"/>
    <n v="1210"/>
    <s v="Fixed Single Family Units"/>
    <n v="1210"/>
    <s v="Town of Indialantic              Brevard County"/>
    <s v="Town of Indialantic"/>
    <m/>
    <m/>
    <m/>
    <n v="0"/>
    <n v="1"/>
    <n v="1.79333455285779"/>
    <n v="0.26354584499250999"/>
    <n v="721.86017597084594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0.180618641173"/>
    <n v="756.78802532093403"/>
    <n v="0.58545026440000003"/>
  </r>
  <r>
    <n v="550000"/>
    <n v="900000"/>
    <n v="900000"/>
    <x v="1"/>
    <x v="1"/>
    <s v="IR8-11"/>
    <s v="62-304.520 (6), F.A.C."/>
    <n v="0.36"/>
    <n v="0.48"/>
    <s v="Town of Indialantic"/>
    <n v="7.9004524135470003E-2"/>
    <n v="3860.0828652958398"/>
    <n v="9.5896964670744502"/>
    <n v="1.40928788474486"/>
    <n v="0.75762940598490003"/>
    <n v="0.11134011870416"/>
    <n v="304.96400989621401"/>
    <n v="1210"/>
    <s v="Fixed Single Family Units"/>
    <n v="1210"/>
    <s v="Town of Indialantic              Brevard County"/>
    <s v="Town of Indialantic"/>
    <m/>
    <m/>
    <m/>
    <n v="0"/>
    <n v="1"/>
    <n v="0.75762940598490003"/>
    <n v="0.11134011870416"/>
    <n v="304.964009896212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2.499417866835302"/>
    <n v="319.71996589631698"/>
    <n v="0.2473349634"/>
  </r>
  <r>
    <n v="550000"/>
    <n v="900000"/>
    <n v="900000"/>
    <x v="1"/>
    <x v="1"/>
    <s v="IR8-11"/>
    <s v="62-304.520 (6), F.A.C."/>
    <n v="0.36"/>
    <n v="0.48"/>
    <s v="Town of Indialantic"/>
    <n v="7.2385222806789995E-2"/>
    <n v="3860.0828652958398"/>
    <n v="9.5896964670744502"/>
    <n v="1.40928788474486"/>
    <n v="0.69415231541873001"/>
    <n v="0.10201161753617"/>
    <n v="279.412958257139"/>
    <n v="1210"/>
    <s v="Fixed Single Family Units"/>
    <n v="1210"/>
    <s v="Town of Indialantic              Brevard County"/>
    <s v="Town of Indialantic"/>
    <m/>
    <m/>
    <m/>
    <n v="0"/>
    <n v="1"/>
    <n v="0.69415231541873001"/>
    <n v="0.10201161753617"/>
    <n v="279.4129582571379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80.344158848061099"/>
    <n v="292.93260380253997"/>
    <n v="0.2266122938"/>
  </r>
  <r>
    <n v="550000"/>
    <n v="900000"/>
    <n v="900000"/>
    <x v="1"/>
    <x v="1"/>
    <s v="IR8-11"/>
    <s v="62-304.520 (6), F.A.C."/>
    <n v="0.36"/>
    <n v="0.48"/>
    <s v="Town of Indialantic"/>
    <n v="2.9212093668460001E-2"/>
    <n v="3860.0828652958398"/>
    <n v="9.5896964670744502"/>
    <n v="1.40928788474486"/>
    <n v="0.28013511144836001"/>
    <n v="4.1168249694999999E-2"/>
    <n v="112.761102229074"/>
    <n v="1210"/>
    <s v="Fixed Single Family Units"/>
    <n v="1210"/>
    <s v="Town of Indialantic              Brevard County"/>
    <s v="Town of Indialantic"/>
    <m/>
    <m/>
    <m/>
    <n v="0"/>
    <n v="1"/>
    <n v="0.28013511144836001"/>
    <n v="4.1168249694999999E-2"/>
    <n v="112.76110222907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47.844685395789298"/>
    <n v="118.217148873993"/>
    <n v="9.1452637700000006E-2"/>
  </r>
  <r>
    <n v="550000"/>
    <n v="900000"/>
    <n v="900000"/>
    <x v="1"/>
    <x v="1"/>
    <s v="IR8-11"/>
    <s v="62-304.520 (6), F.A.C."/>
    <n v="0.36"/>
    <n v="0.48"/>
    <s v="Town of Indialantic"/>
    <n v="7.7895399296099999E-3"/>
    <n v="3860.0828652958398"/>
    <n v="9.5896964670744502"/>
    <n v="1.40928788474486"/>
    <n v="7.4699323543160001E-2"/>
    <n v="1.097770425054E-2"/>
    <n v="30.068269610844599"/>
    <n v="1210"/>
    <s v="Fixed Single Family Units"/>
    <n v="1210"/>
    <s v="Town of Indialantic              Brevard County"/>
    <s v="Town of Indialantic"/>
    <m/>
    <m/>
    <m/>
    <n v="0"/>
    <n v="1"/>
    <n v="7.4699323543160001E-2"/>
    <n v="1.097770425054E-2"/>
    <n v="30.06826961084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31.9799847329081"/>
    <n v="31.523149691703999"/>
    <n v="2.4386268900000001E-2"/>
  </r>
  <r>
    <n v="550000"/>
    <n v="900000"/>
    <n v="900000"/>
    <x v="1"/>
    <x v="1"/>
    <s v="IR8-11"/>
    <s v="62-304.520 (6), F.A.C."/>
    <n v="0.36"/>
    <n v="0.48"/>
    <s v="Town of Indialantic"/>
    <n v="1.9500582492619999E-2"/>
    <n v="3846.05265972917"/>
    <n v="9.5568347559995797"/>
    <n v="1.4045265509937399"/>
    <n v="0.18636384452777999"/>
    <n v="2.7389085870740001E-2"/>
    <n v="75.000267162040103"/>
    <n v="1210"/>
    <s v="Fixed Single Family Units"/>
    <n v="1210"/>
    <s v="Town of Indialantic              Brevard County"/>
    <s v="Town of Indialantic"/>
    <m/>
    <m/>
    <m/>
    <n v="0"/>
    <n v="1"/>
    <n v="0.18636384452777999"/>
    <n v="2.7389085870740001E-2"/>
    <n v="84.94105301494599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51.117226964721098"/>
    <n v="78.916057500834398"/>
    <n v="6.8889742899999995E-2"/>
  </r>
  <r>
    <n v="550000"/>
    <n v="900000"/>
    <n v="900000"/>
    <x v="1"/>
    <x v="1"/>
    <s v="IR8-11"/>
    <s v="62-304.520 (6), F.A.C."/>
    <n v="0.36"/>
    <n v="0.48"/>
    <s v="Town of Indialantic"/>
    <n v="1.992172062E-5"/>
    <n v="3846.05265972917"/>
    <n v="9.5568347559995797"/>
    <n v="1.4045265509937399"/>
    <n v="1.9038859201999999E-4"/>
    <n v="2.7980585550000001E-5"/>
    <n v="7.6619986576930005E-2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1.9038859201999999E-4"/>
    <n v="2.7980585550000001E-5"/>
    <n v="0.20932166064964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.59010880249069"/>
    <n v="8.0620343035109995E-2"/>
    <n v="1.6976609999999999E-4"/>
  </r>
  <r>
    <n v="550000"/>
    <n v="900000"/>
    <n v="900000"/>
    <x v="1"/>
    <x v="1"/>
    <s v="IR8-11"/>
    <s v="62-304.520 (6), F.A.C."/>
    <n v="0.36"/>
    <n v="0.48"/>
    <s v="Town of Indialantic"/>
    <n v="0.29892609182696001"/>
    <n v="3855.3464391382099"/>
    <n v="9.5785915880989005"/>
    <n v="1.4076784948961001"/>
    <n v="2.8632909486370699"/>
    <n v="0.42079183102815998"/>
    <n v="1152.4636436906001"/>
    <n v="1200"/>
    <s v="Residential, Medium Density-Two-five dwellingunits per acre"/>
    <n v="1200"/>
    <s v="Town of Indialantic              Brevard County"/>
    <s v="Town of Indialantic"/>
    <m/>
    <m/>
    <m/>
    <n v="0"/>
    <n v="1"/>
    <n v="2.8632909486370699"/>
    <n v="0.42079183102815998"/>
    <n v="1152.46364369060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97.775908562079"/>
    <n v="1209.7109745328901"/>
    <n v="0.9346825983"/>
  </r>
  <r>
    <n v="550000"/>
    <n v="900000"/>
    <n v="900000"/>
    <x v="1"/>
    <x v="1"/>
    <s v="IR8-11"/>
    <s v="62-304.520 (6), F.A.C."/>
    <n v="0.36"/>
    <n v="0.48"/>
    <s v="Town of Indialantic"/>
    <n v="1.6198231505E-4"/>
    <n v="3855.3464391382099"/>
    <n v="9.5785915880989005"/>
    <n v="1.4076784948961001"/>
    <n v="1.55156244042E-3"/>
    <n v="2.2801902144999999E-4"/>
    <n v="0.62449794155836003"/>
    <n v="1210"/>
    <s v="Fixed Single Family Units"/>
    <n v="1210"/>
    <s v="Town of Indialantic              Brevard County"/>
    <s v="Town of Indialantic"/>
    <m/>
    <m/>
    <m/>
    <n v="0"/>
    <n v="1"/>
    <n v="1.55156244042E-3"/>
    <n v="2.2801902144999999E-4"/>
    <n v="0.624497941558559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4.8567741066137202"/>
    <n v="0.65551917200385001"/>
    <n v="5.0648659999999999E-4"/>
  </r>
  <r>
    <n v="550000"/>
    <n v="900000"/>
    <n v="900000"/>
    <x v="1"/>
    <x v="1"/>
    <s v="IR8-11"/>
    <s v="62-304.520 (6), F.A.C."/>
    <n v="0.36"/>
    <n v="0.48"/>
    <s v="Town of Indialantic"/>
    <n v="5.6935148071670001E-2"/>
    <n v="3855.3464391382099"/>
    <n v="9.5785915880989005"/>
    <n v="1.4076784948961001"/>
    <n v="0.54535853038655002"/>
    <n v="8.0146383544220004E-2"/>
    <n v="219.50472037995399"/>
    <n v="1210"/>
    <s v="Fixed Single Family Units"/>
    <n v="1210"/>
    <s v="Town of Indialantic              Brevard County"/>
    <s v="Town of Indialantic"/>
    <m/>
    <m/>
    <m/>
    <n v="0"/>
    <n v="1"/>
    <n v="0.54535853038655002"/>
    <n v="8.0146383544220004E-2"/>
    <n v="219.504720379953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65.371757211680304"/>
    <n v="230.40836963416899"/>
    <n v="0.17802491519999999"/>
  </r>
  <r>
    <n v="550000"/>
    <n v="900000"/>
    <n v="900000"/>
    <x v="1"/>
    <x v="1"/>
    <s v="IR8-11"/>
    <s v="62-304.520 (6), F.A.C."/>
    <n v="0.36"/>
    <n v="0.48"/>
    <s v="Town of Indialantic"/>
    <n v="0.21226307935309"/>
    <n v="3855.3464391382099"/>
    <n v="9.5785915880989005"/>
    <n v="1.4076784948961001"/>
    <n v="2.0331813463555402"/>
    <n v="0.29879817206578002"/>
    <n v="818.34770714447404"/>
    <n v="1210"/>
    <s v="Fixed Single Family Units"/>
    <n v="1210"/>
    <s v="Town of Indialantic              Brevard County"/>
    <s v="Town of Indialantic"/>
    <m/>
    <m/>
    <m/>
    <n v="0"/>
    <n v="1"/>
    <n v="2.0331813463555402"/>
    <n v="0.29879817206578002"/>
    <n v="818.34770714447404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8.80426888575001"/>
    <n v="858.99820591848197"/>
    <n v="0.66370454759999997"/>
  </r>
  <r>
    <n v="550000"/>
    <n v="900000"/>
    <n v="900000"/>
    <x v="1"/>
    <x v="1"/>
    <s v="IR8-11"/>
    <s v="62-304.520 (6), F.A.C."/>
    <n v="0.36"/>
    <n v="0.48"/>
    <s v="Town of Indialantic"/>
    <n v="4.9477152216180001E-2"/>
    <n v="3855.3464391382099"/>
    <n v="9.5785915880989005"/>
    <n v="1.4076784948961001"/>
    <n v="0.47392143402099002"/>
    <n v="6.9647923163409994E-2"/>
    <n v="190.75156261534801"/>
    <n v="1210"/>
    <s v="Fixed Single Family Units"/>
    <n v="1210"/>
    <s v="Town of Indialantic              Brevard County"/>
    <s v="Town of Indialantic"/>
    <m/>
    <m/>
    <m/>
    <n v="0"/>
    <n v="1"/>
    <n v="0.47392143402099002"/>
    <n v="6.9647923163409994E-2"/>
    <n v="190.751562615347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2.124501095540495"/>
    <n v="200.22693120810899"/>
    <n v="0.1547052414"/>
  </r>
  <r>
    <n v="550000"/>
    <n v="900000"/>
    <n v="900000"/>
    <x v="1"/>
    <x v="1"/>
    <s v="IR8-11"/>
    <s v="62-304.520 (6), F.A.C."/>
    <n v="0.36"/>
    <n v="0.48"/>
    <s v="Town of Indialantic"/>
    <n v="0.22634522383132"/>
    <n v="3857.7690409708998"/>
    <n v="9.5843984292453506"/>
    <n v="1.4085246429415601"/>
    <n v="2.1693828077561501"/>
    <n v="0.31881282557854002"/>
    <n v="873.18759706811898"/>
    <n v="1200"/>
    <s v="Residential, Medium Density-Two-five dwellingunits per acre"/>
    <n v="1200"/>
    <s v="Town of Indialantic              Brevard County"/>
    <s v="Town of Indialantic"/>
    <m/>
    <m/>
    <m/>
    <n v="0"/>
    <n v="1"/>
    <n v="2.1693828077561501"/>
    <n v="0.31881282557854002"/>
    <n v="873.187597068118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39.760437698495"/>
    <n v="915.98662274136495"/>
    <n v="0.70818134389999998"/>
  </r>
  <r>
    <n v="550000"/>
    <n v="900000"/>
    <n v="900000"/>
    <x v="1"/>
    <x v="1"/>
    <s v="IR8-11"/>
    <s v="62-304.520 (6), F.A.C."/>
    <n v="0.36"/>
    <n v="0.48"/>
    <s v="Town of Indialantic"/>
    <n v="7.549612955927E-2"/>
    <n v="3857.7690409708998"/>
    <n v="9.5843984292453506"/>
    <n v="1.4085246429415601"/>
    <n v="0.72358498556199002"/>
    <n v="0.10633815893093999"/>
    <n v="291.24663132688698"/>
    <n v="1210"/>
    <s v="Fixed Single Family Units"/>
    <n v="1210"/>
    <s v="Town of Indialantic              Brevard County"/>
    <s v="Town of Indialantic"/>
    <m/>
    <m/>
    <m/>
    <n v="0"/>
    <n v="1"/>
    <n v="0.72358498556199002"/>
    <n v="0.10633815893093999"/>
    <n v="291.246631326886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82.696405501170204"/>
    <n v="305.52199677328201"/>
    <n v="0.2362097578"/>
  </r>
  <r>
    <n v="550000"/>
    <n v="900000"/>
    <n v="900000"/>
    <x v="1"/>
    <x v="1"/>
    <s v="IR8-11"/>
    <s v="62-304.520 (6), F.A.C."/>
    <n v="0.36"/>
    <n v="0.48"/>
    <s v="Town of Indialantic"/>
    <n v="9.2487427307E-4"/>
    <n v="3857.7690409708998"/>
    <n v="9.5843984292453506"/>
    <n v="1.4085246429415601"/>
    <n v="8.8643635300800008E-3"/>
    <n v="1.30270820524E-3"/>
    <n v="3.5679513374476302"/>
    <n v="1210"/>
    <s v="Fixed Single Family Units"/>
    <n v="1210"/>
    <s v="Town of Indialantic              Brevard County"/>
    <s v="Town of Indialantic"/>
    <m/>
    <m/>
    <m/>
    <n v="0"/>
    <n v="1"/>
    <n v="8.8643635300800008E-3"/>
    <n v="1.30270820524E-3"/>
    <n v="3.56795133744692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.9278186985568304"/>
    <n v="3.74283339189321"/>
    <n v="2.8937156E-3"/>
  </r>
  <r>
    <n v="550000"/>
    <n v="900000"/>
    <n v="900000"/>
    <x v="1"/>
    <x v="1"/>
    <s v="IR8-11"/>
    <s v="62-304.520 (6), F.A.C."/>
    <n v="0.36"/>
    <n v="0.48"/>
    <s v="Town of Indialantic"/>
    <n v="6.8313772285359994E-2"/>
    <n v="3857.7690409708998"/>
    <n v="9.5843984292453506"/>
    <n v="1.4085246429415601"/>
    <n v="0.65474641178769"/>
    <n v="9.6221631716229994E-2"/>
    <n v="263.53875579442501"/>
    <n v="1210"/>
    <s v="Fixed Single Family Units"/>
    <n v="1210"/>
    <s v="Town of Indialantic              Brevard County"/>
    <s v="Town of Indialantic"/>
    <m/>
    <m/>
    <m/>
    <n v="0"/>
    <n v="1"/>
    <n v="0.65474641178769"/>
    <n v="9.6221631716229994E-2"/>
    <n v="263.5387557944230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5.777815697744799"/>
    <n v="276.456028111406"/>
    <n v="0.2137378392"/>
  </r>
  <r>
    <n v="550000"/>
    <n v="900000"/>
    <n v="900000"/>
    <x v="1"/>
    <x v="1"/>
    <s v="IR8-11"/>
    <s v="62-304.520 (6), F.A.C."/>
    <n v="0.36"/>
    <n v="0.48"/>
    <s v="Town of Indialantic"/>
    <n v="1.032310445985E-2"/>
    <n v="3857.7690409708998"/>
    <n v="9.5843984292453506"/>
    <n v="1.4085246429415601"/>
    <n v="9.8940746169979998E-2"/>
    <n v="1.454034702336E-2"/>
    <n v="39.824152791941103"/>
    <n v="1210"/>
    <s v="Fixed Single Family Units"/>
    <n v="1210"/>
    <s v="Town of Indialantic              Brevard County"/>
    <s v="Town of Indialantic"/>
    <m/>
    <m/>
    <m/>
    <n v="0"/>
    <n v="1"/>
    <n v="9.8940746169979998E-2"/>
    <n v="1.454034702336E-2"/>
    <n v="39.824152791942304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36.792165457720898"/>
    <n v="41.776121582475298"/>
    <n v="3.2298582999999999E-2"/>
  </r>
  <r>
    <n v="550000"/>
    <n v="900000"/>
    <n v="900000"/>
    <x v="1"/>
    <x v="1"/>
    <s v="IR8-11"/>
    <s v="62-304.520 (6), F.A.C."/>
    <n v="0.36"/>
    <n v="0.48"/>
    <s v="Town of Indialantic"/>
    <n v="5.5726683955400003E-3"/>
    <n v="3857.7690409708998"/>
    <n v="9.5843984292453506"/>
    <n v="1.4085246429415601"/>
    <n v="5.3410674216980002E-2"/>
    <n v="7.8492407620699995E-3"/>
    <n v="21.4980676119382"/>
    <n v="1210"/>
    <s v="Fixed Single Family Units"/>
    <n v="1210"/>
    <s v="Town of Indialantic              Brevard County"/>
    <s v="Town of Indialantic"/>
    <m/>
    <m/>
    <m/>
    <n v="0"/>
    <n v="1"/>
    <n v="5.3410674216980002E-2"/>
    <n v="7.8492407620699995E-3"/>
    <n v="21.4980676119383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7.895137746903799"/>
    <n v="22.551788886425101"/>
    <n v="1.7435577899999999E-2"/>
  </r>
  <r>
    <n v="550000"/>
    <n v="900000"/>
    <n v="900000"/>
    <x v="1"/>
    <x v="1"/>
    <s v="IR8-11"/>
    <s v="62-304.520 (6), F.A.C."/>
    <n v="0.36"/>
    <n v="0.48"/>
    <s v="Town of Indialantic"/>
    <n v="0.23078768086347001"/>
    <n v="3857.7690409708998"/>
    <n v="9.5843984292453506"/>
    <n v="1.4085246429415601"/>
    <n v="2.2119610859570602"/>
    <n v="0.32507013578353"/>
    <n v="890.32557027258304"/>
    <n v="1210"/>
    <s v="Fixed Single Family Units"/>
    <n v="1210"/>
    <s v="Town of Indialantic              Brevard County"/>
    <s v="Town of Indialantic"/>
    <m/>
    <m/>
    <m/>
    <n v="0"/>
    <n v="1"/>
    <n v="2.2119610859570602"/>
    <n v="0.32507013578353"/>
    <n v="890.32557027258304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28.886735938741"/>
    <n v="933.96460851315203"/>
    <n v="0.72208075449999998"/>
  </r>
  <r>
    <n v="550000"/>
    <n v="900000"/>
    <n v="900000"/>
    <x v="1"/>
    <x v="1"/>
    <s v="IR8-11"/>
    <s v="62-304.520 (6), F.A.C."/>
    <n v="0.36"/>
    <n v="0.48"/>
    <s v="Town of Indialantic"/>
    <n v="3.049878443094E-2"/>
    <n v="3855.3464394254502"/>
    <n v="9.5785915888125608"/>
    <n v="1.40767849500098"/>
    <n v="0.29213540001926003"/>
    <n v="4.2932482967109997E-2"/>
    <n v="117.583379962652"/>
    <n v="1200"/>
    <s v="Residential, Medium Density-Two-five dwellingunits per acre"/>
    <n v="1200"/>
    <s v="Town of Indialantic              Brevard County"/>
    <s v="Town of Indialantic"/>
    <m/>
    <m/>
    <m/>
    <n v="0"/>
    <n v="1"/>
    <n v="0.29213540001926003"/>
    <n v="4.2932482967109997E-2"/>
    <n v="117.583379962654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63.340098771664799"/>
    <n v="123.42420164976799"/>
    <n v="9.5363649600000003E-2"/>
  </r>
  <r>
    <n v="550000"/>
    <n v="900000"/>
    <n v="900000"/>
    <x v="1"/>
    <x v="1"/>
    <s v="IR8-11"/>
    <s v="62-304.520 (6), F.A.C."/>
    <n v="0.36"/>
    <n v="0.48"/>
    <s v="Town of Indialantic"/>
    <n v="1.6928417892099999E-3"/>
    <n v="3855.3464394254502"/>
    <n v="9.5785915888125608"/>
    <n v="1.40767849500098"/>
    <n v="1.6215040123310001E-2"/>
    <n v="2.3829769821099999E-3"/>
    <n v="6.5264915645413897"/>
    <n v="1210"/>
    <s v="Fixed Single Family Units"/>
    <n v="1210"/>
    <s v="Town of Indialantic              Brevard County"/>
    <s v="Town of Indialantic"/>
    <m/>
    <m/>
    <m/>
    <n v="0"/>
    <n v="1"/>
    <n v="1.6215040123310001E-2"/>
    <n v="2.3829769821099999E-3"/>
    <n v="6.5264915645398096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5.4361412969401"/>
    <n v="6.8506876667699297"/>
    <n v="5.2931805000000004E-3"/>
  </r>
  <r>
    <n v="550000"/>
    <n v="900000"/>
    <n v="900000"/>
    <x v="1"/>
    <x v="1"/>
    <s v="IR8-11"/>
    <s v="62-304.520 (6), F.A.C."/>
    <n v="0.36"/>
    <n v="0.48"/>
    <s v="Town of Indialantic"/>
    <n v="7.9931124313929999E-2"/>
    <n v="3855.3464394254502"/>
    <n v="9.5785915888125608"/>
    <n v="1.40767849500098"/>
    <n v="0.76562759503780997"/>
    <n v="0.11251732477798"/>
    <n v="308.16217552301401"/>
    <n v="1210"/>
    <s v="Fixed Single Family Units"/>
    <n v="1210"/>
    <s v="Town of Indialantic              Brevard County"/>
    <s v="Town of Indialantic"/>
    <m/>
    <m/>
    <m/>
    <n v="0"/>
    <n v="1"/>
    <n v="0.76562759503780997"/>
    <n v="0.11251732477798"/>
    <n v="308.162175523014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81.447350786302806"/>
    <n v="323.46978377951302"/>
    <n v="0.2499287717"/>
  </r>
  <r>
    <n v="550000"/>
    <n v="900000"/>
    <n v="900000"/>
    <x v="1"/>
    <x v="1"/>
    <s v="IR8-11"/>
    <s v="62-304.520 (6), F.A.C."/>
    <n v="0.36"/>
    <n v="0.48"/>
    <s v="Town of Indialantic"/>
    <n v="6.5009517117180005E-2"/>
    <n v="3855.3464394254502"/>
    <n v="9.5785915888125608"/>
    <n v="1.40767849500098"/>
    <n v="0.62269961385146"/>
    <n v="9.1512499216259993E-2"/>
    <n v="250.63421034651901"/>
    <n v="1210"/>
    <s v="Fixed Single Family Units"/>
    <n v="1210"/>
    <s v="Town of Indialantic              Brevard County"/>
    <s v="Town of Indialantic"/>
    <m/>
    <m/>
    <m/>
    <n v="0"/>
    <n v="1"/>
    <n v="0.62269961385146"/>
    <n v="9.1512499216259993E-2"/>
    <n v="250.634210346519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85.374218972247306"/>
    <n v="263.084181862815"/>
    <n v="0.2032718657"/>
  </r>
  <r>
    <n v="550000"/>
    <n v="900000"/>
    <n v="900000"/>
    <x v="1"/>
    <x v="1"/>
    <s v="IR8-11"/>
    <s v="62-304.520 (6), F.A.C."/>
    <n v="0.36"/>
    <n v="0.48"/>
    <s v="Town of Indialantic"/>
    <n v="1.1106074591709999E-2"/>
    <n v="3855.3464394254502"/>
    <n v="9.5785915888125608"/>
    <n v="1.40767849500098"/>
    <n v="0.10638055266887"/>
    <n v="1.5633782366620001E-2"/>
    <n v="42.817765133142601"/>
    <n v="1210"/>
    <s v="Fixed Single Family Units"/>
    <n v="1210"/>
    <s v="Town of Indialantic              Brevard County"/>
    <s v="Town of Indialantic"/>
    <m/>
    <m/>
    <m/>
    <n v="0"/>
    <n v="1"/>
    <n v="0.10638055266887"/>
    <n v="1.5633782366620001E-2"/>
    <n v="42.8177651331438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38.439654986467303"/>
    <n v="44.944689289116397"/>
    <n v="3.4726492400000003E-2"/>
  </r>
  <r>
    <n v="550000"/>
    <n v="900000"/>
    <n v="900000"/>
    <x v="1"/>
    <x v="1"/>
    <s v="IR8-11"/>
    <s v="62-304.520 (6), F.A.C."/>
    <n v="0.36"/>
    <n v="0.48"/>
    <s v="Town of Indialantic"/>
    <n v="0.13236679344473001"/>
    <n v="3855.3464394254502"/>
    <n v="9.5785915888125608"/>
    <n v="1.40767849500098"/>
    <n v="1.26788745432779"/>
    <n v="0.18632988858437999"/>
    <n v="510.31984580530798"/>
    <n v="1210"/>
    <s v="Fixed Single Family Units"/>
    <n v="1210"/>
    <s v="Town of Indialantic              Brevard County"/>
    <s v="Town of Indialantic"/>
    <m/>
    <m/>
    <m/>
    <n v="0"/>
    <n v="1"/>
    <n v="1.26788745432779"/>
    <n v="0.18632988858437999"/>
    <n v="510.319845805307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7.132063263837"/>
    <n v="535.66940816430201"/>
    <n v="0.41388470869999999"/>
  </r>
  <r>
    <n v="550000"/>
    <n v="900000"/>
    <n v="900000"/>
    <x v="1"/>
    <x v="1"/>
    <s v="IR8-11"/>
    <s v="62-304.520 (6), F.A.C."/>
    <n v="0.36"/>
    <n v="0.48"/>
    <s v="Town of Indialantic"/>
    <n v="0.29715831795717002"/>
    <n v="3855.3464394254502"/>
    <n v="9.5785915888125608"/>
    <n v="1.40767849500098"/>
    <n v="2.8463581649303"/>
    <n v="0.41830337379898003"/>
    <n v="1145.64826308186"/>
    <n v="1210"/>
    <s v="Fixed Single Family Units"/>
    <n v="1210"/>
    <s v="Town of Indialantic              Brevard County"/>
    <s v="Town of Indialantic"/>
    <m/>
    <m/>
    <m/>
    <n v="0"/>
    <n v="1"/>
    <n v="2.8463581649303"/>
    <n v="0.41830337379898003"/>
    <n v="1145.64826308186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37.845164720741"/>
    <n v="1202.55704749458"/>
    <n v="0.92915512010000001"/>
  </r>
  <r>
    <n v="550000"/>
    <n v="900000"/>
    <n v="900000"/>
    <x v="1"/>
    <x v="1"/>
    <s v="IR8-11"/>
    <s v="62-304.520 (6), F.A.C."/>
    <n v="0.36"/>
    <n v="0.48"/>
    <s v="Town of Indialantic"/>
    <n v="7.4921251679999996E-6"/>
    <n v="3858.6945965680502"/>
    <n v="9.5865176947592907"/>
    <n v="1.4088299465937799"/>
    <n v="7.1823390490000002E-5"/>
    <n v="1.05551303E-5"/>
    <n v="2.890982290257E-2"/>
    <n v="1200"/>
    <s v="Residential, Medium Density-Two-five dwellingunits per acre"/>
    <n v="1200"/>
    <s v="Town of Indialantic              Brevard County"/>
    <s v="Town of Indialantic"/>
    <m/>
    <m/>
    <m/>
    <n v="0"/>
    <n v="1"/>
    <n v="7.1823390490000002E-5"/>
    <n v="1.05551303E-5"/>
    <n v="2.890982290194E-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0.99274896252024003"/>
    <n v="3.0319554852880001E-2"/>
    <n v="2.34467E-5"/>
  </r>
  <r>
    <n v="550000"/>
    <n v="900000"/>
    <n v="900000"/>
    <x v="1"/>
    <x v="1"/>
    <s v="IR8-11"/>
    <s v="62-304.520 (6), F.A.C."/>
    <n v="0.36"/>
    <n v="0.48"/>
    <s v="Town of Indialantic"/>
    <n v="6.1005303632000001E-4"/>
    <n v="3858.6945965680502"/>
    <n v="9.5865176947592907"/>
    <n v="1.4088299465937799"/>
    <n v="5.8482842274299998E-3"/>
    <n v="8.5946098657E-4"/>
    <n v="2.3540083548717701"/>
    <n v="1210"/>
    <s v="Fixed Single Family Units"/>
    <n v="1210"/>
    <s v="Town of Indialantic              Brevard County"/>
    <s v="Town of Indialantic"/>
    <m/>
    <m/>
    <m/>
    <n v="0"/>
    <n v="1"/>
    <n v="5.8482842274299998E-3"/>
    <n v="8.5946098657E-4"/>
    <n v="2.35400835487125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8.06655902950666"/>
    <n v="2.4687970480397099"/>
    <n v="1.9091714E-3"/>
  </r>
  <r>
    <n v="550000"/>
    <n v="900000"/>
    <n v="900000"/>
    <x v="1"/>
    <x v="1"/>
    <s v="IR8-11"/>
    <s v="62-304.520 (6), F.A.C."/>
    <n v="0.36"/>
    <n v="0.48"/>
    <s v="Town of Indialantic"/>
    <n v="0.21931812138494"/>
    <n v="3858.6945965680502"/>
    <n v="9.5865176947592907"/>
    <n v="1.4088299465937799"/>
    <n v="2.1024970514381098"/>
    <n v="0.30898193723778999"/>
    <n v="846.28164991753295"/>
    <n v="1210"/>
    <s v="Fixed Single Family Units"/>
    <n v="1210"/>
    <s v="Town of Indialantic              Brevard County"/>
    <s v="Town of Indialantic"/>
    <m/>
    <m/>
    <m/>
    <n v="0"/>
    <n v="1"/>
    <n v="2.1024970514381098"/>
    <n v="0.30898193723778999"/>
    <n v="846.2816499175329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8.901655072278"/>
    <n v="887.54894807535698"/>
    <n v="0.68635981339999996"/>
  </r>
  <r>
    <n v="550000"/>
    <n v="900000"/>
    <n v="900000"/>
    <x v="1"/>
    <x v="1"/>
    <s v="IR8-11"/>
    <s v="62-304.520 (6), F.A.C."/>
    <n v="0.36"/>
    <n v="0.48"/>
    <s v="Town of Indialantic"/>
    <n v="6.8072404772499999E-3"/>
    <n v="3858.6945965680502"/>
    <n v="9.5865176947592907"/>
    <n v="1.4088299465937799"/>
    <n v="6.5257731287709994E-2"/>
    <n v="9.5902442380200008E-3"/>
    <n v="26.2670620471348"/>
    <n v="1210"/>
    <s v="Fixed Single Family Units"/>
    <n v="1210"/>
    <s v="Town of Indialantic              Brevard County"/>
    <s v="Town of Indialantic"/>
    <m/>
    <m/>
    <m/>
    <n v="0"/>
    <n v="1"/>
    <n v="6.5257731287709994E-2"/>
    <n v="9.5902442380200008E-3"/>
    <n v="26.2670620471343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9.927845625534101"/>
    <n v="27.5479248442124"/>
    <n v="2.1303375499999999E-2"/>
  </r>
  <r>
    <n v="550000"/>
    <n v="900000"/>
    <n v="900000"/>
    <x v="1"/>
    <x v="1"/>
    <s v="IR8-11"/>
    <s v="62-304.520 (6), F.A.C."/>
    <n v="0.36"/>
    <n v="0.48"/>
    <s v="Town of Indialantic"/>
    <n v="4.3073395864309999E-2"/>
    <n v="3858.6945965680502"/>
    <n v="9.5865176947592907"/>
    <n v="1.4088299465937799"/>
    <n v="0.41292387162666"/>
    <n v="6.0683089995140001E-2"/>
    <n v="166.20707987748401"/>
    <n v="1210"/>
    <s v="Fixed Single Family Units"/>
    <n v="1210"/>
    <s v="Town of Indialantic              Brevard County"/>
    <s v="Town of Indialantic"/>
    <m/>
    <m/>
    <m/>
    <n v="0"/>
    <n v="1"/>
    <n v="0.41292387162666"/>
    <n v="6.0683089995140001E-2"/>
    <n v="166.207079877484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62.327105972378099"/>
    <n v="174.31184868809601"/>
    <n v="0.13479892930000001"/>
  </r>
  <r>
    <n v="550000"/>
    <n v="900000"/>
    <n v="900000"/>
    <x v="1"/>
    <x v="1"/>
    <s v="IR8-11"/>
    <s v="62-304.520 (6), F.A.C."/>
    <n v="0.36"/>
    <n v="0.48"/>
    <s v="Town of Indialantic"/>
    <n v="0.15221883727950999"/>
    <n v="3858.6945965680502"/>
    <n v="9.5865176947592907"/>
    <n v="1.4088299465937799"/>
    <n v="1.4592485770557599"/>
    <n v="0.21445045639506"/>
    <n v="587.36600490633998"/>
    <n v="1210"/>
    <s v="Fixed Single Family Units"/>
    <n v="1210"/>
    <s v="Town of Indialantic              Brevard County"/>
    <s v="Town of Indialantic"/>
    <m/>
    <m/>
    <m/>
    <n v="0"/>
    <n v="1"/>
    <n v="1.4592485770557599"/>
    <n v="0.21445045639506"/>
    <n v="587.366004906339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5.51825237878001"/>
    <n v="616.00777925486898"/>
    <n v="0.4763714557"/>
  </r>
  <r>
    <n v="550000"/>
    <n v="900000"/>
    <n v="900000"/>
    <x v="1"/>
    <x v="1"/>
    <s v="IR8-11"/>
    <s v="62-304.520 (6), F.A.C."/>
    <n v="0.36"/>
    <n v="0.48"/>
    <s v="Town of Indialantic"/>
    <n v="0.19572831354640999"/>
    <n v="3858.6945965680502"/>
    <n v="9.5865176947592907"/>
    <n v="1.4088299465937799"/>
    <n v="1.8763529411781199"/>
    <n v="0.27574790952049"/>
    <n v="755.25578587693701"/>
    <n v="1210"/>
    <s v="Fixed Single Family Units"/>
    <n v="1210"/>
    <s v="Town of Indialantic              Brevard County"/>
    <s v="Town of Indialantic"/>
    <m/>
    <m/>
    <m/>
    <n v="0"/>
    <n v="1"/>
    <n v="1.8763529411781199"/>
    <n v="0.27574790952049"/>
    <n v="755.255785876937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20.14269792728599"/>
    <n v="792.08438272083595"/>
    <n v="0.61253510609999995"/>
  </r>
  <r>
    <n v="550000"/>
    <n v="900000"/>
    <n v="900000"/>
    <x v="1"/>
    <x v="1"/>
    <s v="IR8-11"/>
    <s v="62-304.520 (6), F.A.C."/>
    <n v="0.36"/>
    <n v="0.48"/>
    <s v="Town of Indialantic"/>
    <n v="0.22129602116022001"/>
    <n v="3848.3049272817502"/>
    <n v="9.5622750719915892"/>
    <n v="1.4053207660406699"/>
    <n v="2.1160934266713798"/>
    <n v="0.31099189397864002"/>
    <n v="851.61456861875695"/>
    <n v="1200"/>
    <s v="Residential, Medium Density-Two-five dwellingunits per acre"/>
    <n v="1200"/>
    <s v="Town of Indialantic              Brevard County"/>
    <s v="Town of Indialantic"/>
    <m/>
    <m/>
    <m/>
    <n v="0"/>
    <n v="1"/>
    <n v="2.1160934266713798"/>
    <n v="0.31099189397864002"/>
    <n v="851.6145686187569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36.072775556349"/>
    <n v="895.55322448384004"/>
    <n v="0.6906849705"/>
  </r>
  <r>
    <n v="550000"/>
    <n v="900000"/>
    <n v="900000"/>
    <x v="1"/>
    <x v="1"/>
    <s v="IR8-11"/>
    <s v="62-304.520 (6), F.A.C."/>
    <n v="0.36"/>
    <n v="0.48"/>
    <s v="Town of Indialantic"/>
    <n v="2.5218745723019999E-2"/>
    <n v="3848.3049272817502"/>
    <n v="9.5622750719915892"/>
    <n v="1.4053207660406699"/>
    <n v="0.24114858357419999"/>
    <n v="3.5440427058069997E-2"/>
    <n v="97.049423425794402"/>
    <n v="1210"/>
    <s v="Fixed Single Family Units"/>
    <n v="1210"/>
    <s v="Town of Indialantic              Brevard County"/>
    <s v="Town of Indialantic"/>
    <m/>
    <m/>
    <m/>
    <n v="0"/>
    <n v="1"/>
    <n v="0.24114858357419999"/>
    <n v="3.5440427058069997E-2"/>
    <n v="97.049423425793194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57.271213742801699"/>
    <n v="102.056643094107"/>
    <n v="7.8709994699999994E-2"/>
  </r>
  <r>
    <n v="550000"/>
    <n v="900000"/>
    <n v="900000"/>
    <x v="1"/>
    <x v="1"/>
    <s v="IR8-11"/>
    <s v="62-304.520 (6), F.A.C."/>
    <n v="0.36"/>
    <n v="0.48"/>
    <s v="Town of Indialantic"/>
    <n v="0.14052345638389999"/>
    <n v="3848.3049272817502"/>
    <n v="9.5622750719915892"/>
    <n v="1.4053207660406699"/>
    <n v="1.34372394400989"/>
    <n v="0.1974805313721"/>
    <n v="540.77710960083698"/>
    <n v="1210"/>
    <s v="Fixed Single Family Units"/>
    <n v="1210"/>
    <s v="Town of Indialantic              Brevard County"/>
    <s v="Town of Indialantic"/>
    <m/>
    <m/>
    <m/>
    <n v="0"/>
    <n v="1"/>
    <n v="1.34372394400989"/>
    <n v="0.1974805313721"/>
    <n v="540.777109600836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6.986272148498998"/>
    <n v="568.67825196504498"/>
    <n v="0.43858646359999998"/>
  </r>
  <r>
    <n v="550000"/>
    <n v="900000"/>
    <n v="900000"/>
    <x v="1"/>
    <x v="1"/>
    <s v="IR8-11"/>
    <s v="62-304.520 (6), F.A.C."/>
    <n v="0.36"/>
    <n v="0.48"/>
    <s v="Town of Indialantic"/>
    <n v="7.4040033015299999E-3"/>
    <n v="3848.3049272817502"/>
    <n v="9.5622750719915892"/>
    <n v="1.4053207660406699"/>
    <n v="7.0799116203240003E-2"/>
    <n v="1.040499959148E-2"/>
    <n v="28.492862386919001"/>
    <n v="1210"/>
    <s v="Fixed Single Family Units"/>
    <n v="1210"/>
    <s v="Town of Indialantic              Brevard County"/>
    <s v="Town of Indialantic"/>
    <m/>
    <m/>
    <m/>
    <n v="0"/>
    <n v="1"/>
    <n v="7.0799116203240003E-2"/>
    <n v="1.040499959148E-2"/>
    <n v="28.4928623869199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31.0013680821653"/>
    <n v="29.9629383123008"/>
    <n v="2.3108566399999999E-2"/>
  </r>
  <r>
    <n v="550000"/>
    <n v="900000"/>
    <n v="900000"/>
    <x v="1"/>
    <x v="1"/>
    <s v="IR8-11"/>
    <s v="62-304.520 (6), F.A.C."/>
    <n v="0.36"/>
    <n v="0.48"/>
    <s v="Town of Indialantic"/>
    <n v="0.20149425640509"/>
    <n v="3848.3049272817502"/>
    <n v="9.5622750719915892"/>
    <n v="1.4053207660406699"/>
    <n v="1.9267435051719299"/>
    <n v="0.28316406276400002"/>
    <n v="775.41133974270394"/>
    <n v="1210"/>
    <s v="Fixed Single Family Units"/>
    <n v="1210"/>
    <s v="Town of Indialantic              Brevard County"/>
    <s v="Town of Indialantic"/>
    <m/>
    <m/>
    <m/>
    <n v="0"/>
    <n v="1"/>
    <n v="1.9267435051719299"/>
    <n v="0.28316406276400002"/>
    <n v="775.41133974270394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2.591874397512"/>
    <n v="815.418325609676"/>
    <n v="0.6288818652"/>
  </r>
  <r>
    <n v="550000"/>
    <n v="900000"/>
    <n v="900000"/>
    <x v="1"/>
    <x v="1"/>
    <s v="IR8-11"/>
    <s v="62-304.520 (6), F.A.C."/>
    <n v="0.36"/>
    <n v="0.48"/>
    <s v="Town of Indialantic"/>
    <n v="2.1826970855210001E-2"/>
    <n v="3848.3049272817502"/>
    <n v="9.5622750719915892"/>
    <n v="1.4053207660406699"/>
    <n v="0.20871549930589001"/>
    <n v="3.0673895402589999E-2"/>
    <n v="83.996839489751395"/>
    <n v="1210"/>
    <s v="Fixed Single Family Units"/>
    <n v="1210"/>
    <s v="Town of Indialantic              Brevard County"/>
    <s v="Town of Indialantic"/>
    <m/>
    <m/>
    <m/>
    <n v="0"/>
    <n v="1"/>
    <n v="0.20871549930589001"/>
    <n v="3.0673895402589999E-2"/>
    <n v="83.996839489751096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53.076596554607399"/>
    <n v="88.330617186956005"/>
    <n v="6.8123957400000004E-2"/>
  </r>
  <r>
    <n v="550000"/>
    <n v="900000"/>
    <n v="900000"/>
    <x v="1"/>
    <x v="1"/>
    <s v="IR8-11"/>
    <s v="62-304.520 (6), F.A.C."/>
    <n v="0.36"/>
    <n v="0.48"/>
    <s v="Town of Indialantic"/>
    <n v="0.13170197015207999"/>
    <n v="3867.94320697495"/>
    <n v="10.420561697458901"/>
    <n v="1.8070214022505899"/>
    <n v="1.3724085056466899"/>
    <n v="0.23798827878338"/>
    <n v="509.41574079497099"/>
    <n v="1200"/>
    <s v="Residential, Medium Density-Two-five dwellingunits per acre"/>
    <n v="1200"/>
    <s v="Town of Indialantic              Brevard County"/>
    <s v="Town of Indialantic"/>
    <m/>
    <m/>
    <m/>
    <n v="0"/>
    <n v="1"/>
    <n v="1.3724085056466899"/>
    <n v="0.23798827878338"/>
    <n v="533.169667559211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56.12269081784501"/>
    <n v="532.97896375269397"/>
    <n v="0.43241659980000002"/>
  </r>
  <r>
    <n v="550000"/>
    <n v="900000"/>
    <n v="900000"/>
    <x v="1"/>
    <x v="1"/>
    <s v="IR8-11"/>
    <s v="62-304.520 (6), F.A.C."/>
    <n v="0.36"/>
    <n v="0.48"/>
    <s v="Town of Indialantic"/>
    <n v="0.13517628307463"/>
    <n v="3867.94320697495"/>
    <n v="10.420561697458901"/>
    <n v="1.8070214022505899"/>
    <n v="1.4086127978124099"/>
    <n v="0.24426643659255001"/>
    <n v="522.854185862657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1.4086127978124099"/>
    <n v="0.24426643659255001"/>
    <n v="522.85418586265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7.953756350928998"/>
    <n v="547.03900931674798"/>
    <n v="0.42405043460000003"/>
  </r>
  <r>
    <n v="550000"/>
    <n v="900000"/>
    <n v="900000"/>
    <x v="1"/>
    <x v="1"/>
    <s v="IR8-11"/>
    <s v="62-304.520 (6), F.A.C."/>
    <n v="0.36"/>
    <n v="0.48"/>
    <s v="Town of Indialantic"/>
    <n v="3.0930639456939999E-2"/>
    <n v="3867.94320697495"/>
    <n v="10.420561697458901"/>
    <n v="1.8070214022505899"/>
    <n v="0.32231463680299"/>
    <n v="5.5892327483999998E-2"/>
    <n v="119.63795677489701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32231463680299"/>
    <n v="5.5892327483999998E-2"/>
    <n v="119.6379567748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45.453153769387598"/>
    <n v="125.17185693529299"/>
    <n v="9.70299731E-2"/>
  </r>
  <r>
    <n v="550000"/>
    <n v="900000"/>
    <n v="900000"/>
    <x v="1"/>
    <x v="1"/>
    <s v="IR8-11"/>
    <s v="62-304.520 (6), F.A.C."/>
    <n v="0.36"/>
    <n v="0.48"/>
    <s v="Town of Indialantic"/>
    <n v="0.14463647369789001"/>
    <n v="3931.8048986977401"/>
    <n v="11.0059087368024"/>
    <n v="1.4785501942368799"/>
    <n v="1.591855829532"/>
    <n v="0.21385228627976"/>
    <n v="568.68239581576597"/>
    <n v="1400"/>
    <s v="Commercial and Services"/>
    <n v="1400"/>
    <s v="Town of Indialantic              Brevard County"/>
    <s v="Town of Indialantic"/>
    <m/>
    <m/>
    <m/>
    <n v="0"/>
    <n v="1"/>
    <n v="1.591855829532"/>
    <n v="0.21385228627976"/>
    <n v="568.6823958157659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25.292898439181"/>
    <n v="585.32304249763001"/>
    <n v="0.46121848809999999"/>
  </r>
  <r>
    <n v="550000"/>
    <n v="900000"/>
    <n v="900000"/>
    <x v="1"/>
    <x v="1"/>
    <s v="IR8-11"/>
    <s v="62-304.520 (6), F.A.C."/>
    <n v="0.36"/>
    <n v="0.48"/>
    <s v="Town of Indialantic"/>
    <n v="6.1597868711260002E-2"/>
    <n v="3931.8048986977401"/>
    <n v="11.0059087368024"/>
    <n v="1.4785501942368799"/>
    <n v="0.67794052141768002"/>
    <n v="9.1075540747609998E-2"/>
    <n v="242.19080194828001"/>
    <n v="1200"/>
    <s v="Residential, Medium Density-Two-five dwellingunits per acre"/>
    <n v="1200"/>
    <s v="Town of Indialantic              Brevard County"/>
    <s v="Town of Indialantic"/>
    <m/>
    <m/>
    <m/>
    <n v="0"/>
    <n v="1"/>
    <n v="0.67794052141768002"/>
    <n v="9.1075540747609998E-2"/>
    <n v="242.190801948278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23.97499390325299"/>
    <n v="249.27773060032101"/>
    <n v="0.19642400809999999"/>
  </r>
  <r>
    <n v="550000"/>
    <n v="900000"/>
    <n v="900000"/>
    <x v="1"/>
    <x v="1"/>
    <s v="IR8-11"/>
    <s v="62-304.520 (6), F.A.C."/>
    <n v="0.36"/>
    <n v="0.48"/>
    <s v="Town of Indialantic"/>
    <n v="0.19863274862555999"/>
    <n v="3931.8048986977401"/>
    <n v="11.0059087368024"/>
    <n v="1.4785501942368799"/>
    <n v="2.1861339035132001"/>
    <n v="0.29368848906213002"/>
    <n v="780.985214087798"/>
    <n v="1430"/>
    <s v="Professional Services"/>
    <n v="1430"/>
    <s v="Town of Indialantic              Brevard County"/>
    <s v="Town of Indialantic"/>
    <m/>
    <m/>
    <m/>
    <n v="0"/>
    <n v="1"/>
    <n v="2.1861339035132001"/>
    <n v="0.29368848906213002"/>
    <n v="780.9852140877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2.728823608627"/>
    <n v="803.83821447433502"/>
    <n v="0.63340244450000005"/>
  </r>
  <r>
    <n v="550000"/>
    <n v="900000"/>
    <n v="900000"/>
    <x v="1"/>
    <x v="1"/>
    <s v="IR8-11"/>
    <s v="62-304.520 (6), F.A.C."/>
    <n v="0.36"/>
    <n v="0.48"/>
    <s v="Town of Indialantic"/>
    <n v="0.13955560712494"/>
    <n v="3931.8048986977401"/>
    <n v="11.0059087368024"/>
    <n v="1.4785501942368799"/>
    <n v="1.53593627572624"/>
    <n v="0.20633997002144"/>
    <n v="548.70541973461195"/>
    <n v="1410"/>
    <s v="Retail Sales and Services"/>
    <n v="1410"/>
    <s v="Town of Indialantic              Brevard County"/>
    <s v="Town of Indialantic"/>
    <m/>
    <m/>
    <m/>
    <n v="0"/>
    <n v="1"/>
    <n v="1.53593627572624"/>
    <n v="0.20633997002144"/>
    <n v="548.7054197346119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6.418270570417107"/>
    <n v="564.76150497553101"/>
    <n v="0.44501656099999998"/>
  </r>
  <r>
    <n v="550000"/>
    <n v="900000"/>
    <n v="900000"/>
    <x v="1"/>
    <x v="1"/>
    <s v="IR8-11"/>
    <s v="62-304.520 (6), F.A.C."/>
    <n v="0.36"/>
    <n v="0.48"/>
    <s v="Town of Indialantic"/>
    <n v="5.8714145611260003E-2"/>
    <n v="3931.8048986977401"/>
    <n v="11.0059087368024"/>
    <n v="1.4785501942368799"/>
    <n v="0.64620252815691004"/>
    <n v="8.6811811397979999E-2"/>
    <n v="230.85256533722401"/>
    <n v="1430"/>
    <s v="Professional Services"/>
    <n v="1430"/>
    <s v="Town of Indialantic              Brevard County"/>
    <s v="Town of Indialantic"/>
    <m/>
    <m/>
    <m/>
    <n v="0"/>
    <n v="1"/>
    <n v="0.64620252815691004"/>
    <n v="8.6811811397979999E-2"/>
    <n v="230.852565337223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88.688751424256097"/>
    <n v="237.607717252675"/>
    <n v="0.1872283579"/>
  </r>
  <r>
    <n v="550000"/>
    <n v="900000"/>
    <n v="900000"/>
    <x v="1"/>
    <x v="1"/>
    <s v="IR8-11"/>
    <s v="62-304.520 (6), F.A.C."/>
    <n v="0.36"/>
    <n v="0.48"/>
    <s v="Town of Indialantic"/>
    <n v="1.462660985094E-2"/>
    <n v="3931.8048986977401"/>
    <n v="11.0059087368024"/>
    <n v="1.4785501942368799"/>
    <n v="0.16097913314831999"/>
    <n v="2.1626176836140001E-2"/>
    <n v="57.508976263290101"/>
    <n v="1210"/>
    <s v="Fixed Single Family Units"/>
    <n v="1210"/>
    <s v="Town of Indialantic              Brevard County"/>
    <s v="Town of Indialantic"/>
    <m/>
    <m/>
    <m/>
    <n v="0"/>
    <n v="1"/>
    <n v="0.16097913314831999"/>
    <n v="2.1626176836140001E-2"/>
    <n v="57.508976263291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43.992606087701901"/>
    <n v="59.191790013241302"/>
    <n v="4.66415055E-2"/>
  </r>
  <r>
    <n v="550000"/>
    <n v="900000"/>
    <n v="900000"/>
    <x v="1"/>
    <x v="1"/>
    <s v="IR8-11"/>
    <s v="62-304.520 (6), F.A.C."/>
    <n v="0.36"/>
    <n v="0.48"/>
    <s v="Town of Indialantic"/>
    <n v="0.28467362545482999"/>
    <n v="3847.42469200289"/>
    <n v="9.5601531223170699"/>
    <n v="1.4050111379433099"/>
    <n v="2.72152344923337"/>
    <n v="0.39996961444273998"/>
    <n v="1095.2603357369101"/>
    <n v="1200"/>
    <s v="Residential, Medium Density-Two-five dwellingunits per acre"/>
    <n v="1200"/>
    <s v="Town of Indialantic              Brevard County"/>
    <s v="Town of Indialantic"/>
    <m/>
    <m/>
    <m/>
    <n v="0"/>
    <n v="1"/>
    <n v="2.72152344923337"/>
    <n v="0.39996961444273998"/>
    <n v="1095.26033573691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56.26321777326999"/>
    <n v="1152.03328945979"/>
    <n v="0.88828899900000002"/>
  </r>
  <r>
    <n v="550000"/>
    <n v="900000"/>
    <n v="900000"/>
    <x v="1"/>
    <x v="1"/>
    <s v="IR8-11"/>
    <s v="62-304.520 (6), F.A.C."/>
    <n v="0.36"/>
    <n v="0.48"/>
    <s v="Town of Indialantic"/>
    <n v="5.0710494517170003E-2"/>
    <n v="3847.42469200289"/>
    <n v="9.5601531223170699"/>
    <n v="1.4050111379433099"/>
    <n v="0.48480009249264"/>
    <n v="7.1248809607240005E-2"/>
    <n v="195.10480874906699"/>
    <n v="1210"/>
    <s v="Fixed Single Family Units"/>
    <n v="1210"/>
    <s v="Town of Indialantic              Brevard County"/>
    <s v="Town of Indialantic"/>
    <m/>
    <m/>
    <m/>
    <n v="0"/>
    <n v="1"/>
    <n v="0.48480009249264"/>
    <n v="7.1248809607240005E-2"/>
    <n v="195.104808749066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58.388133196658202"/>
    <n v="205.21809041992"/>
    <n v="0.1582358546"/>
  </r>
  <r>
    <n v="550000"/>
    <n v="900000"/>
    <n v="900000"/>
    <x v="1"/>
    <x v="1"/>
    <s v="IR8-11"/>
    <s v="62-304.520 (6), F.A.C."/>
    <n v="0.36"/>
    <n v="0.48"/>
    <s v="Town of Indialantic"/>
    <n v="0.13901831778369"/>
    <n v="3847.42469200289"/>
    <n v="9.5601531223170699"/>
    <n v="1.4050111379433099"/>
    <n v="1.32903640481904"/>
    <n v="0.19532228486423001"/>
    <n v="534.862508481688"/>
    <n v="1210"/>
    <s v="Fixed Single Family Units"/>
    <n v="1210"/>
    <s v="Town of Indialantic              Brevard County"/>
    <s v="Town of Indialantic"/>
    <m/>
    <m/>
    <m/>
    <n v="0"/>
    <n v="1"/>
    <n v="1.32903640481904"/>
    <n v="0.19532228486423001"/>
    <n v="534.86250848168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8.607910832835202"/>
    <n v="562.58717215418403"/>
    <n v="0.43378954460000002"/>
  </r>
  <r>
    <n v="550000"/>
    <n v="900000"/>
    <n v="900000"/>
    <x v="1"/>
    <x v="1"/>
    <s v="IR8-11"/>
    <s v="62-304.520 (6), F.A.C."/>
    <n v="0.36"/>
    <n v="0.48"/>
    <s v="Town of Indialantic"/>
    <n v="3.0820576289000001E-4"/>
    <n v="3847.42469200289"/>
    <n v="9.5601531223170699"/>
    <n v="1.4050111379433099"/>
    <n v="2.9464942864599998E-3"/>
    <n v="4.3303252964000001E-4"/>
    <n v="1.1857984623836499"/>
    <n v="1210"/>
    <s v="Fixed Single Family Units"/>
    <n v="1210"/>
    <s v="Town of Indialantic              Brevard County"/>
    <s v="Town of Indialantic"/>
    <m/>
    <m/>
    <m/>
    <n v="0"/>
    <n v="1"/>
    <n v="2.9464942864599998E-3"/>
    <n v="4.3303252964000001E-4"/>
    <n v="1.18579846238321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6.9618065279879104"/>
    <n v="1.2472644709959"/>
    <n v="9.617181E-4"/>
  </r>
  <r>
    <n v="550000"/>
    <n v="900000"/>
    <n v="900000"/>
    <x v="1"/>
    <x v="1"/>
    <s v="IR8-11"/>
    <s v="62-304.520 (6), F.A.C."/>
    <n v="0.36"/>
    <n v="0.48"/>
    <s v="Town of Indialantic"/>
    <n v="0.14305281010328"/>
    <n v="3847.42469200289"/>
    <n v="9.5601531223170699"/>
    <n v="1.4050111379433099"/>
    <n v="1.3676067691651299"/>
    <n v="0.20099079150919999"/>
    <n v="550.38491385177099"/>
    <n v="1210"/>
    <s v="Fixed Single Family Units"/>
    <n v="1210"/>
    <s v="Town of Indialantic              Brevard County"/>
    <s v="Town of Indialantic"/>
    <m/>
    <m/>
    <m/>
    <n v="0"/>
    <n v="1"/>
    <n v="1.3676067691651299"/>
    <n v="0.20099079150919999"/>
    <n v="550.384913851770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8.989443736049296"/>
    <n v="578.91418330883903"/>
    <n v="0.44637868110000001"/>
  </r>
  <r>
    <n v="550000"/>
    <n v="900000"/>
    <n v="900000"/>
    <x v="1"/>
    <x v="1"/>
    <s v="IR8-11"/>
    <s v="62-304.520 (6), F.A.C."/>
    <n v="0.36"/>
    <n v="0.48"/>
    <s v="Town of Indialantic"/>
    <n v="0.21026537040254001"/>
    <n v="3860.0828655834398"/>
    <n v="9.5896964677889294"/>
    <n v="1.40928788484986"/>
    <n v="2.0163810798476001"/>
    <n v="0.29632443911176998"/>
    <n v="811.641753516417"/>
    <n v="1200"/>
    <s v="Residential, Medium Density-Two-five dwellingunits per acre"/>
    <n v="1200"/>
    <s v="Town of Indialantic              Brevard County"/>
    <s v="Town of Indialantic"/>
    <m/>
    <m/>
    <m/>
    <n v="0"/>
    <n v="1"/>
    <n v="2.0163810798476001"/>
    <n v="0.29632443911176998"/>
    <n v="811.64175351641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37.110050491621"/>
    <n v="850.91376462184996"/>
    <n v="0.65826581790000005"/>
  </r>
  <r>
    <n v="550000"/>
    <n v="900000"/>
    <n v="900000"/>
    <x v="1"/>
    <x v="1"/>
    <s v="IR8-11"/>
    <s v="62-304.520 (6), F.A.C."/>
    <n v="0.36"/>
    <n v="0.48"/>
    <s v="Town of Indialantic"/>
    <n v="3.5943411555599998E-2"/>
    <n v="3860.0828655834398"/>
    <n v="9.5896964677889294"/>
    <n v="1.40928788484986"/>
    <n v="0.34468640683507001"/>
    <n v="5.0654614445480001E-2"/>
    <n v="138.744547076408"/>
    <n v="1210"/>
    <s v="Fixed Single Family Units"/>
    <n v="1210"/>
    <s v="Town of Indialantic              Brevard County"/>
    <s v="Town of Indialantic"/>
    <m/>
    <m/>
    <m/>
    <n v="0"/>
    <n v="1"/>
    <n v="0.34468640683507001"/>
    <n v="5.0654614445480001E-2"/>
    <n v="138.744547076408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68.691009004405501"/>
    <n v="145.45782589677"/>
    <n v="0.1125259911"/>
  </r>
  <r>
    <n v="550000"/>
    <n v="900000"/>
    <n v="900000"/>
    <x v="1"/>
    <x v="1"/>
    <s v="IR8-11"/>
    <s v="62-304.520 (6), F.A.C."/>
    <n v="0.36"/>
    <n v="0.48"/>
    <s v="Town of Indialantic"/>
    <n v="3.8829905310330003E-2"/>
    <n v="3860.0828655834398"/>
    <n v="9.5896964677889294"/>
    <n v="1.40928788484986"/>
    <n v="0.37236700579908999"/>
    <n v="5.4722515123719999E-2"/>
    <n v="149.88665216065101"/>
    <n v="1210"/>
    <s v="Fixed Single Family Units"/>
    <n v="1210"/>
    <s v="Town of Indialantic              Brevard County"/>
    <s v="Town of Indialantic"/>
    <m/>
    <m/>
    <m/>
    <n v="0"/>
    <n v="1"/>
    <n v="0.37236700579908999"/>
    <n v="5.4722515123719999E-2"/>
    <n v="149.886652160652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50.890393755464999"/>
    <n v="157.139051686313"/>
    <n v="0.1215625727"/>
  </r>
  <r>
    <n v="550000"/>
    <n v="900000"/>
    <n v="900000"/>
    <x v="1"/>
    <x v="1"/>
    <s v="IR8-11"/>
    <s v="62-304.520 (6), F.A.C."/>
    <n v="0.36"/>
    <n v="0.48"/>
    <s v="Town of Indialantic"/>
    <n v="0.12788809652117999"/>
    <n v="3860.0828655834398"/>
    <n v="9.5896964677889294"/>
    <n v="1.40928788484986"/>
    <n v="1.2264080274814599"/>
    <n v="0.18023114504380999"/>
    <n v="493.65865009351199"/>
    <n v="1210"/>
    <s v="Fixed Single Family Units"/>
    <n v="1210"/>
    <s v="Town of Indialantic              Brevard County"/>
    <s v="Town of Indialantic"/>
    <m/>
    <m/>
    <m/>
    <n v="0"/>
    <n v="1"/>
    <n v="1.2264080274814599"/>
    <n v="0.18023114504380999"/>
    <n v="493.658650093511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2.436357079610801"/>
    <n v="517.54476475527201"/>
    <n v="0.40037197899999999"/>
  </r>
  <r>
    <n v="550000"/>
    <n v="900000"/>
    <n v="900000"/>
    <x v="1"/>
    <x v="1"/>
    <s v="IR8-11"/>
    <s v="62-304.520 (6), F.A.C."/>
    <n v="0.36"/>
    <n v="0.48"/>
    <s v="Town of Indialantic"/>
    <n v="0.20313124585782999"/>
    <n v="3860.0828655834398"/>
    <n v="9.5896964677889294"/>
    <n v="1.40928788484986"/>
    <n v="1.94796699090045"/>
    <n v="0.2862704038219"/>
    <n v="784.10344160045099"/>
    <n v="1210"/>
    <s v="Fixed Single Family Units"/>
    <n v="1210"/>
    <s v="Town of Indialantic              Brevard County"/>
    <s v="Town of Indialantic"/>
    <m/>
    <m/>
    <m/>
    <n v="0"/>
    <n v="1"/>
    <n v="1.94796699090045"/>
    <n v="0.2862704038219"/>
    <n v="784.103441600450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4.588671233714"/>
    <n v="822.04298688989797"/>
    <n v="0.63593142059999996"/>
  </r>
  <r>
    <n v="550000"/>
    <n v="900000"/>
    <n v="900000"/>
    <x v="1"/>
    <x v="1"/>
    <s v="IR8-11"/>
    <s v="62-304.520 (6), F.A.C."/>
    <n v="0.36"/>
    <n v="0.48"/>
    <s v="Town of Indialantic"/>
    <n v="1.70542406643E-3"/>
    <n v="3860.0828655834398"/>
    <n v="9.5896964677889294"/>
    <n v="1.40928788484986"/>
    <n v="1.635449914595E-2"/>
    <n v="2.4034334753500002E-3"/>
    <n v="6.5830782173916704"/>
    <n v="1210"/>
    <s v="Fixed Single Family Units"/>
    <n v="1210"/>
    <s v="Town of Indialantic              Brevard County"/>
    <s v="Town of Indialantic"/>
    <m/>
    <m/>
    <m/>
    <n v="0"/>
    <n v="1"/>
    <n v="1.635449914595E-2"/>
    <n v="2.4034334753500002E-3"/>
    <n v="6.583078217390309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5.231713916165999"/>
    <n v="6.9016063361584798"/>
    <n v="5.3390740000000001E-3"/>
  </r>
  <r>
    <n v="550000"/>
    <n v="900000"/>
    <n v="900000"/>
    <x v="1"/>
    <x v="1"/>
    <s v="IR8-11"/>
    <s v="62-304.520 (6), F.A.C."/>
    <n v="0.36"/>
    <n v="0.48"/>
    <s v="Town of Indialantic"/>
    <n v="6.7116160553979995E-2"/>
    <n v="3860.0828664462401"/>
    <n v="9.5896964699324005"/>
    <n v="1.40928788516486"/>
    <n v="0.64362360793995999"/>
    <n v="9.4585991967509997E-2"/>
    <n v="259.073941416092"/>
    <n v="1200"/>
    <s v="Residential, Medium Density-Two-five dwellingunits per acre"/>
    <n v="1200"/>
    <s v="Town of Indialantic              Brevard County"/>
    <s v="Town of Indialantic"/>
    <m/>
    <m/>
    <m/>
    <n v="0"/>
    <n v="1"/>
    <n v="0.64362360793995999"/>
    <n v="9.4585991967509997E-2"/>
    <n v="259.073941416093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4.050311495623205"/>
    <n v="271.60946538472399"/>
    <n v="0.21011674080000001"/>
  </r>
  <r>
    <n v="550000"/>
    <n v="900000"/>
    <n v="900000"/>
    <x v="1"/>
    <x v="1"/>
    <s v="IR8-11"/>
    <s v="62-304.520 (6), F.A.C."/>
    <n v="0.36"/>
    <n v="0.48"/>
    <s v="Town of Indialantic"/>
    <n v="3.6432638661060002E-2"/>
    <n v="3860.0828664462401"/>
    <n v="9.5896964699324005"/>
    <n v="1.40928788516486"/>
    <n v="0.34937794635829"/>
    <n v="5.1344076289619997E-2"/>
    <n v="140.633004274988"/>
    <n v="1210"/>
    <s v="Fixed Single Family Units"/>
    <n v="1210"/>
    <s v="Town of Indialantic              Brevard County"/>
    <s v="Town of Indialantic"/>
    <m/>
    <m/>
    <m/>
    <n v="0"/>
    <n v="1"/>
    <n v="0.34937794635829"/>
    <n v="5.1344076289619997E-2"/>
    <n v="140.633004274989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0.372235740742596"/>
    <n v="147.43765775049499"/>
    <n v="0.1140575866"/>
  </r>
  <r>
    <n v="550000"/>
    <n v="900000"/>
    <n v="900000"/>
    <x v="1"/>
    <x v="1"/>
    <s v="IR8-11"/>
    <s v="62-304.520 (6), F.A.C."/>
    <n v="0.36"/>
    <n v="0.48"/>
    <s v="Town of Indialantic"/>
    <n v="0.29496689972558998"/>
    <n v="3860.0828664462401"/>
    <n v="9.5896964699324005"/>
    <n v="1.40928788516486"/>
    <n v="2.8286430370454201"/>
    <n v="0.41569327830790997"/>
    <n v="1138.59667579952"/>
    <n v="1210"/>
    <s v="Fixed Single Family Units"/>
    <n v="1210"/>
    <s v="Town of Indialantic              Brevard County"/>
    <s v="Town of Indialantic"/>
    <m/>
    <m/>
    <m/>
    <n v="0"/>
    <n v="1"/>
    <n v="2.8286430370454201"/>
    <n v="0.41569327830790997"/>
    <n v="1138.5966757995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36.419009977928"/>
    <n v="1193.68869254993"/>
    <n v="0.92343607120000004"/>
  </r>
  <r>
    <n v="550000"/>
    <n v="900000"/>
    <n v="900000"/>
    <x v="1"/>
    <x v="1"/>
    <s v="IR8-11"/>
    <s v="62-304.520 (6), F.A.C."/>
    <n v="0.36"/>
    <n v="0.48"/>
    <s v="Town of Indialantic"/>
    <n v="0.17492941444214999"/>
    <n v="3860.0828664462401"/>
    <n v="9.5896964699324005"/>
    <n v="1.40928788516486"/>
    <n v="1.6775199881632701"/>
    <n v="0.24652590453230999"/>
    <n v="675.24203552563597"/>
    <n v="1210"/>
    <s v="Fixed Single Family Units"/>
    <n v="1210"/>
    <s v="Town of Indialantic              Brevard County"/>
    <s v="Town of Indialantic"/>
    <m/>
    <m/>
    <m/>
    <n v="0"/>
    <n v="1"/>
    <n v="1.6775199881632701"/>
    <n v="0.24652590453230999"/>
    <n v="675.2420355256359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4.35658657101099"/>
    <n v="707.91422430190505"/>
    <n v="0.54764155349999999"/>
  </r>
  <r>
    <n v="550000"/>
    <n v="900000"/>
    <n v="900000"/>
    <x v="1"/>
    <x v="1"/>
    <s v="IR8-11"/>
    <s v="62-304.520 (6), F.A.C."/>
    <n v="0.36"/>
    <n v="0.48"/>
    <s v="Town of Indialantic"/>
    <n v="2.6886578371700001E-3"/>
    <n v="3860.0828664462401"/>
    <n v="9.5896964699324005"/>
    <n v="1.40928788516486"/>
    <n v="2.578341256997E-2"/>
    <n v="3.78909291727E-3"/>
    <n v="10.3784420510001"/>
    <n v="1210"/>
    <s v="Fixed Single Family Units"/>
    <n v="1210"/>
    <s v="Town of Indialantic              Brevard County"/>
    <s v="Town of Indialantic"/>
    <m/>
    <m/>
    <m/>
    <n v="0"/>
    <n v="1"/>
    <n v="2.578341256997E-2"/>
    <n v="3.78909291727E-3"/>
    <n v="10.3784420510013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8.674695740656599"/>
    <n v="10.8806122359927"/>
    <n v="8.4172278999999992E-3"/>
  </r>
  <r>
    <n v="550000"/>
    <n v="900000"/>
    <n v="900000"/>
    <x v="1"/>
    <x v="1"/>
    <s v="IR8-11"/>
    <s v="62-304.520 (6), F.A.C."/>
    <n v="0.36"/>
    <n v="0.48"/>
    <s v="Town of Indialantic"/>
    <n v="4.1629682171780001E-2"/>
    <n v="3860.0828664462401"/>
    <n v="9.5896964699324005"/>
    <n v="1.40928788516486"/>
    <n v="0.39921601616718"/>
    <n v="5.866820674796E-2"/>
    <n v="160.69402288691299"/>
    <n v="1210"/>
    <s v="Fixed Single Family Units"/>
    <n v="1210"/>
    <s v="Town of Indialantic              Brevard County"/>
    <s v="Town of Indialantic"/>
    <m/>
    <m/>
    <m/>
    <n v="0"/>
    <n v="1"/>
    <n v="0.39921601616718"/>
    <n v="5.866820674796E-2"/>
    <n v="160.694022886911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62.8532909054153"/>
    <n v="168.46934665936101"/>
    <n v="0.13032767470000001"/>
  </r>
  <r>
    <n v="550000"/>
    <n v="900000"/>
    <n v="900000"/>
    <x v="1"/>
    <x v="1"/>
    <s v="IR8-11"/>
    <s v="62-304.520 (6), F.A.C."/>
    <n v="0.36"/>
    <n v="0.48"/>
    <s v="Town of Indialantic"/>
    <n v="0.35992940951187002"/>
    <n v="3916.2712455076398"/>
    <n v="11.0947834927247"/>
    <n v="1.4808351701753499"/>
    <n v="3.9933388711984801"/>
    <n v="0.53299612838562005"/>
    <n v="1409.58119688389"/>
    <n v="1400"/>
    <s v="Commercial and Services"/>
    <n v="1400"/>
    <s v="Town of Indialantic              Brevard County"/>
    <s v="Town of Indialantic"/>
    <m/>
    <m/>
    <m/>
    <n v="0"/>
    <n v="1"/>
    <n v="3.9933388711984801"/>
    <n v="0.53299612838562005"/>
    <n v="1409.5811968838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66.78576384437201"/>
    <n v="1456.58264249376"/>
    <n v="1.1432126494999999"/>
  </r>
  <r>
    <n v="550000"/>
    <n v="900000"/>
    <n v="900000"/>
    <x v="1"/>
    <x v="1"/>
    <s v="IR8-11"/>
    <s v="62-304.520 (6), F.A.C."/>
    <n v="0.36"/>
    <n v="0.48"/>
    <s v="Town of Indialantic"/>
    <n v="4.697505121863E-2"/>
    <n v="3916.2712455076398"/>
    <n v="11.0947834927247"/>
    <n v="1.4808351701753499"/>
    <n v="0.52117802283043002"/>
    <n v="6.9562307965340006E-2"/>
    <n v="183.967042343797"/>
    <n v="1200"/>
    <s v="Residential, Medium Density-Two-five dwellingunits per acre"/>
    <n v="1200"/>
    <s v="Town of Indialantic              Brevard County"/>
    <s v="Town of Indialantic"/>
    <m/>
    <m/>
    <m/>
    <n v="0"/>
    <n v="1"/>
    <n v="0.52117802283043002"/>
    <n v="6.9562307965340006E-2"/>
    <n v="183.96704234379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3.883208252092"/>
    <n v="190.10128771671"/>
    <n v="0.14920279180000001"/>
  </r>
  <r>
    <n v="550000"/>
    <n v="900000"/>
    <n v="900000"/>
    <x v="1"/>
    <x v="1"/>
    <s v="IR8-11"/>
    <s v="62-304.520 (6), F.A.C."/>
    <n v="0.36"/>
    <n v="0.48"/>
    <s v="Town of Indialantic"/>
    <n v="0.12460240986439999"/>
    <n v="3916.2712455076398"/>
    <n v="11.0947834927247"/>
    <n v="1.4808351701753499"/>
    <n v="1.38243676011732"/>
    <n v="0.18451563081580999"/>
    <n v="487.97683487292699"/>
    <n v="1430"/>
    <s v="Professional Services"/>
    <n v="1430"/>
    <s v="Town of Indialantic              Brevard County"/>
    <s v="Town of Indialantic"/>
    <m/>
    <m/>
    <m/>
    <n v="0"/>
    <n v="1"/>
    <n v="1.38243676011732"/>
    <n v="0.18451563081580999"/>
    <n v="487.976834872926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2.156392208286306"/>
    <n v="504.24806260628202"/>
    <n v="0.39576385629999999"/>
  </r>
  <r>
    <n v="550000"/>
    <n v="900000"/>
    <n v="900000"/>
    <x v="1"/>
    <x v="1"/>
    <s v="IR8-11"/>
    <s v="62-304.520 (6), F.A.C."/>
    <n v="0.36"/>
    <n v="0.48"/>
    <s v="Town of Indialantic"/>
    <n v="1.9273844478380001E-2"/>
    <n v="3916.2712455076398"/>
    <n v="11.0947834927247"/>
    <n v="1.4808351701753499"/>
    <n v="0.21383913156008"/>
    <n v="2.8541386768069998E-2"/>
    <n v="75.481602921069793"/>
    <n v="1430"/>
    <s v="Professional Services"/>
    <n v="1430"/>
    <s v="Town of Indialantic              Brevard County"/>
    <s v="Town of Indialantic"/>
    <m/>
    <m/>
    <m/>
    <n v="0"/>
    <n v="1"/>
    <n v="0.21383913156008"/>
    <n v="2.8541386768069998E-2"/>
    <n v="75.48160292106979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35.962258369781701"/>
    <n v="77.998481311674894"/>
    <n v="6.1217845E-2"/>
  </r>
  <r>
    <n v="550000"/>
    <n v="900000"/>
    <n v="900000"/>
    <x v="1"/>
    <x v="1"/>
    <s v="IR8-11"/>
    <s v="62-304.520 (6), F.A.C."/>
    <n v="0.36"/>
    <n v="0.48"/>
    <s v="Town of Indialantic"/>
    <n v="2.92270787605E-3"/>
    <n v="3916.2712455076398"/>
    <n v="11.0947834927247"/>
    <n v="1.4808351701753499"/>
    <n v="3.2426811097339997E-2"/>
    <n v="4.3280486150099997E-3"/>
    <n v="11.446116814024601"/>
    <n v="1430"/>
    <s v="Professional Services"/>
    <n v="1430"/>
    <s v="Town of Indialantic              Brevard County"/>
    <s v="Town of Indialantic"/>
    <m/>
    <m/>
    <m/>
    <n v="0"/>
    <n v="1"/>
    <n v="3.2426811097339997E-2"/>
    <n v="4.3280486150099997E-3"/>
    <n v="11.446116814023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9.910459771477498"/>
    <n v="11.827779139023001"/>
    <n v="9.2831441999999993E-3"/>
  </r>
  <r>
    <n v="550000"/>
    <n v="900000"/>
    <n v="900000"/>
    <x v="1"/>
    <x v="1"/>
    <s v="IR8-11"/>
    <s v="62-304.520 (6), F.A.C."/>
    <n v="0.36"/>
    <n v="0.48"/>
    <s v="Town of Indialantic"/>
    <n v="6.4059928832249993E-2"/>
    <n v="3916.2712455076398"/>
    <n v="11.0947834927247"/>
    <n v="1.4808351701753499"/>
    <n v="0.71073104095326001"/>
    <n v="9.4862195613729994E-2"/>
    <n v="250.876057275042"/>
    <n v="1750"/>
    <s v="Governmental"/>
    <n v="1750"/>
    <s v="Town of Indialantic              Brevard County"/>
    <s v="Town of Indialantic"/>
    <m/>
    <m/>
    <m/>
    <n v="0"/>
    <n v="1"/>
    <n v="0.71073104095326001"/>
    <n v="9.4862195613729994E-2"/>
    <n v="250.87605727504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1.516497588234799"/>
    <n v="259.24133441331401"/>
    <n v="0.20346801079999999"/>
  </r>
  <r>
    <n v="550000"/>
    <n v="900000"/>
    <n v="900000"/>
    <x v="1"/>
    <x v="1"/>
    <s v="IR8-11"/>
    <s v="62-304.520 (6), F.A.C."/>
    <n v="0.36"/>
    <n v="0.48"/>
    <s v="Town of Indialantic"/>
    <n v="0.15515831903968999"/>
    <n v="3898.05273445391"/>
    <n v="11.212544714819"/>
    <n v="1.72233790072211"/>
    <n v="1.7397195901087401"/>
    <n v="0.26723505349440002"/>
    <n v="604.81530980595505"/>
    <n v="1400"/>
    <s v="Commercial and Services"/>
    <n v="1400"/>
    <s v="Town of Indialantic              Brevard County"/>
    <s v="Town of Indialantic"/>
    <m/>
    <m/>
    <m/>
    <n v="0"/>
    <n v="1"/>
    <n v="1.7397195901087401"/>
    <n v="0.26723505349440002"/>
    <n v="604.8153098059550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44.34983065638301"/>
    <n v="627.90343989457801"/>
    <n v="0.49052336559999998"/>
  </r>
  <r>
    <n v="550000"/>
    <n v="900000"/>
    <n v="900000"/>
    <x v="1"/>
    <x v="1"/>
    <s v="IR8-11"/>
    <s v="62-304.520 (6), F.A.C."/>
    <n v="0.36"/>
    <n v="0.48"/>
    <s v="Town of Indialantic"/>
    <n v="6.6453031582360003E-2"/>
    <n v="3898.05273445391"/>
    <n v="11.212544714819"/>
    <n v="1.72233790072211"/>
    <n v="0.74510758805257005"/>
    <n v="0.11445457491218999"/>
    <n v="259.037421472397"/>
    <n v="1200"/>
    <s v="Residential, Medium Density-Two-five dwellingunits per acre"/>
    <n v="1200"/>
    <s v="Town of Indialantic              Brevard County"/>
    <s v="Town of Indialantic"/>
    <m/>
    <m/>
    <m/>
    <n v="0"/>
    <n v="1"/>
    <n v="0.74510758805257005"/>
    <n v="0.11445457491218999"/>
    <n v="259.03742147239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40.11151713291801"/>
    <n v="268.925877647052"/>
    <n v="0.21008712199999999"/>
  </r>
  <r>
    <n v="550000"/>
    <n v="900000"/>
    <n v="900000"/>
    <x v="1"/>
    <x v="1"/>
    <s v="IR8-11"/>
    <s v="62-304.520 (6), F.A.C."/>
    <n v="0.36"/>
    <n v="0.48"/>
    <s v="Town of Indialantic"/>
    <n v="0.13427135203932999"/>
    <n v="3898.05273445391"/>
    <n v="11.212544714819"/>
    <n v="1.72233790072211"/>
    <n v="1.5055235386602099"/>
    <n v="0.23126063859854001"/>
    <n v="523.39681097573805"/>
    <n v="1430"/>
    <s v="Professional Services"/>
    <n v="1430"/>
    <s v="Town of Indialantic              Brevard County"/>
    <s v="Town of Indialantic"/>
    <m/>
    <m/>
    <m/>
    <n v="0"/>
    <n v="1"/>
    <n v="1.5055235386602099"/>
    <n v="0.23126063859854001"/>
    <n v="523.3968109757380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4.776243715647396"/>
    <n v="543.37688334469601"/>
    <n v="0.42449051989999997"/>
  </r>
  <r>
    <n v="550000"/>
    <n v="900000"/>
    <n v="900000"/>
    <x v="1"/>
    <x v="1"/>
    <s v="IR8-11"/>
    <s v="62-304.520 (6), F.A.C."/>
    <n v="0.36"/>
    <n v="0.48"/>
    <s v="Town of Indialantic"/>
    <n v="6.8094928743779995E-2"/>
    <n v="3898.05273445391"/>
    <n v="11.212544714819"/>
    <n v="1.72233790072211"/>
    <n v="0.76351743339208"/>
    <n v="0.11728247662239"/>
    <n v="265.43762319214699"/>
    <n v="1210"/>
    <s v="Fixed Single Family Units"/>
    <n v="1210"/>
    <s v="Town of Indialantic              Brevard County"/>
    <s v="Town of Indialantic"/>
    <m/>
    <m/>
    <m/>
    <n v="0"/>
    <n v="1"/>
    <n v="0.76351743339208"/>
    <n v="0.11728247662239"/>
    <n v="265.437623192146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67.270606924681999"/>
    <n v="275.57039971964701"/>
    <n v="0.21527787770000001"/>
  </r>
  <r>
    <n v="550000"/>
    <n v="900000"/>
    <n v="900000"/>
    <x v="1"/>
    <x v="1"/>
    <s v="IR8-11"/>
    <s v="62-304.520 (6), F.A.C."/>
    <n v="0.36"/>
    <n v="0.48"/>
    <s v="Town of Indialantic"/>
    <n v="0.14108859808067001"/>
    <n v="3898.05273445391"/>
    <n v="11.212544714819"/>
    <n v="1.72233790072211"/>
    <n v="1.58196221473067"/>
    <n v="0.24300223983409"/>
    <n v="549.97079554863205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1.58196221473067"/>
    <n v="0.24300223983409"/>
    <n v="549.9707955486320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6.992826382717197"/>
    <n v="570.96529927018105"/>
    <n v="0.44604281880000002"/>
  </r>
  <r>
    <n v="550000"/>
    <n v="900000"/>
    <n v="900000"/>
    <x v="1"/>
    <x v="1"/>
    <s v="IR8-11"/>
    <s v="62-304.520 (6), F.A.C."/>
    <n v="0.36"/>
    <n v="0.48"/>
    <s v="Town of Indialantic"/>
    <n v="5.2697224251100003E-2"/>
    <n v="3898.05273445391"/>
    <n v="11.212544714819"/>
    <n v="1.72233790072211"/>
    <n v="0.59086998326236995"/>
    <n v="9.0762426590529993E-2"/>
    <n v="205.41655909015401"/>
    <n v="1300"/>
    <s v="Residential, High Density"/>
    <n v="1300"/>
    <s v="Town of Indialantic              Brevard County"/>
    <s v="Town of Indialantic"/>
    <m/>
    <m/>
    <m/>
    <n v="0"/>
    <n v="1"/>
    <n v="0.59086998326236995"/>
    <n v="9.0762426590529993E-2"/>
    <n v="205.416559090154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63.513028488997101"/>
    <n v="213.25810040324001"/>
    <n v="0.16659899359999999"/>
  </r>
  <r>
    <n v="550000"/>
    <n v="900000"/>
    <n v="900000"/>
    <x v="1"/>
    <x v="1"/>
    <s v="IR8-11"/>
    <s v="62-304.520 (6), F.A.C."/>
    <n v="0.36"/>
    <n v="0.48"/>
    <s v="Town of Indialantic"/>
    <n v="7.3080999425030005E-2"/>
    <n v="3874.2537879309102"/>
    <n v="10.3806684008152"/>
    <n v="1.7825308369300401"/>
    <n v="0.75862962143148005"/>
    <n v="0.13026913506879001"/>
    <n v="283.13433884822598"/>
    <n v="1200"/>
    <s v="Residential, Medium Density-Two-five dwellingunits per acre"/>
    <n v="1200"/>
    <s v="Town of Indialantic              Brevard County"/>
    <s v="Town of Indialantic"/>
    <m/>
    <m/>
    <m/>
    <n v="0"/>
    <n v="1"/>
    <n v="0.75862962143148005"/>
    <n v="0.13026913506879001"/>
    <n v="283.134338848223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8.329631375271703"/>
    <n v="295.74831187861901"/>
    <n v="0.2296304451"/>
  </r>
  <r>
    <n v="550000"/>
    <n v="900000"/>
    <n v="900000"/>
    <x v="1"/>
    <x v="1"/>
    <s v="IR8-11"/>
    <s v="62-304.520 (6), F.A.C."/>
    <n v="0.36"/>
    <n v="0.48"/>
    <s v="Town of Indialantic"/>
    <n v="0.22630036346112001"/>
    <n v="3874.2537879309102"/>
    <n v="10.3806684008152"/>
    <n v="1.7825308369300401"/>
    <n v="2.3491490320738699"/>
    <n v="0.40338737627791998"/>
    <n v="876.74504034939105"/>
    <n v="1210"/>
    <s v="Fixed Single Family Units"/>
    <n v="1210"/>
    <s v="Town of Indialantic              Brevard County"/>
    <s v="Town of Indialantic"/>
    <m/>
    <m/>
    <m/>
    <n v="0"/>
    <n v="1"/>
    <n v="2.3491490320738699"/>
    <n v="0.40338737627791998"/>
    <n v="876.7450403493910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23.831424701961"/>
    <n v="915.805079264092"/>
    <n v="0.71106653720000002"/>
  </r>
  <r>
    <n v="550000"/>
    <n v="900000"/>
    <n v="900000"/>
    <x v="1"/>
    <x v="1"/>
    <s v="IR8-11"/>
    <s v="62-304.520 (6), F.A.C."/>
    <n v="0.36"/>
    <n v="0.48"/>
    <s v="Town of Indialantic"/>
    <n v="2.6056377940039999E-2"/>
    <n v="3874.2537879309102"/>
    <n v="10.3806684008152"/>
    <n v="1.7825308369300401"/>
    <n v="0.27048261912191002"/>
    <n v="4.644629717683E-2"/>
    <n v="100.94902093397501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27048261912191002"/>
    <n v="4.644629717683E-2"/>
    <n v="100.949020933976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58.544897156250002"/>
    <n v="105.44642041115"/>
    <n v="8.1872685299999998E-2"/>
  </r>
  <r>
    <n v="550000"/>
    <n v="900000"/>
    <n v="900000"/>
    <x v="1"/>
    <x v="1"/>
    <s v="IR8-11"/>
    <s v="62-304.520 (6), F.A.C."/>
    <n v="0.36"/>
    <n v="0.48"/>
    <s v="Town of Indialantic"/>
    <n v="0.27748765881463"/>
    <n v="3874.2537879309102"/>
    <n v="10.3806684008152"/>
    <n v="1.7825308369300401"/>
    <n v="2.8805073714732701"/>
    <n v="0.49463030870460001"/>
    <n v="1075.0576132666699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2.8805073714732701"/>
    <n v="0.49463030870460001"/>
    <n v="1075.05761326666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33.81734604920001"/>
    <n v="1122.9527142107299"/>
    <n v="0.87190398479999998"/>
  </r>
  <r>
    <n v="550000"/>
    <n v="900000"/>
    <n v="900000"/>
    <x v="1"/>
    <x v="1"/>
    <s v="IR8-11"/>
    <s v="62-304.520 (6), F.A.C."/>
    <n v="0.36"/>
    <n v="0.48"/>
    <s v="Town of Indialantic"/>
    <n v="4.0896182748800004E-3"/>
    <n v="3874.2537879309102"/>
    <n v="10.3806684008152"/>
    <n v="1.7825308369300401"/>
    <n v="4.2452971197479997E-2"/>
    <n v="7.2898706862499999E-3"/>
    <n v="15.844219092660801"/>
    <n v="1210"/>
    <s v="Fixed Single Family Units"/>
    <n v="1210"/>
    <s v="Town of Indialantic              Brevard County"/>
    <s v="Town of Indialantic"/>
    <m/>
    <m/>
    <m/>
    <n v="0"/>
    <n v="1"/>
    <n v="4.2452971197479997E-2"/>
    <n v="7.2898706862499999E-3"/>
    <n v="15.844219092660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3.7528430794336"/>
    <n v="16.5500979808788"/>
    <n v="1.2850137100000001E-2"/>
  </r>
  <r>
    <n v="550000"/>
    <n v="900000"/>
    <n v="900000"/>
    <x v="1"/>
    <x v="1"/>
    <s v="IR8-11"/>
    <s v="62-304.520 (6), F.A.C."/>
    <n v="0.36"/>
    <n v="0.48"/>
    <s v="Town of Indialantic"/>
    <n v="1.074843575219E-2"/>
    <n v="3874.2537879309102"/>
    <n v="10.3806684008152"/>
    <n v="1.7825308369300401"/>
    <n v="0.111575947371"/>
    <n v="1.9159418177040002E-2"/>
    <n v="41.642167927273498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111575947371"/>
    <n v="1.9159418177040002E-2"/>
    <n v="41.64216792727240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8.5625457160547"/>
    <n v="43.497376254522898"/>
    <n v="3.3773047799999997E-2"/>
  </r>
  <r>
    <n v="550000"/>
    <n v="900000"/>
    <n v="900000"/>
    <x v="1"/>
    <x v="1"/>
    <s v="IR8-11"/>
    <s v="62-304.520 (6), F.A.C."/>
    <n v="0.36"/>
    <n v="0.48"/>
    <s v="Town of Indialantic"/>
    <n v="0.14134043850608999"/>
    <n v="3850.8298267279001"/>
    <n v="8.8778619380063901"/>
    <n v="1.27776361962605"/>
    <n v="1.2548008993144"/>
    <n v="0.18059967030508001"/>
    <n v="544.27797632207603"/>
    <n v="1200"/>
    <s v="Residential, Medium Density-Two-five dwellingunits per acre"/>
    <n v="1200"/>
    <s v="Town of Indialantic              Brevard County"/>
    <s v="Town of Indialantic"/>
    <m/>
    <m/>
    <m/>
    <n v="0"/>
    <n v="1"/>
    <n v="1.2548008993144"/>
    <n v="0.18059967030508001"/>
    <n v="544.2779763220760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32.901740674189"/>
    <n v="571.98446131322805"/>
    <n v="0.44142577160000002"/>
  </r>
  <r>
    <n v="550000"/>
    <n v="900000"/>
    <n v="900000"/>
    <x v="1"/>
    <x v="1"/>
    <s v="IR8-11"/>
    <s v="62-304.520 (6), F.A.C."/>
    <n v="0.36"/>
    <n v="0.48"/>
    <s v="Town of Indialantic"/>
    <n v="3.0312165388200001E-3"/>
    <n v="3850.8298267279001"/>
    <n v="8.8778619380063901"/>
    <n v="1.27776361962605"/>
    <n v="2.6910721935840001E-2"/>
    <n v="3.8731782165100002E-3"/>
    <n v="11.6726990589589"/>
    <n v="1410"/>
    <s v="Retail Sales and Services"/>
    <n v="1410"/>
    <s v="Town of Indialantic              Brevard County"/>
    <s v="Town of Indialantic"/>
    <m/>
    <m/>
    <m/>
    <n v="0"/>
    <n v="1"/>
    <n v="2.6910721935840001E-2"/>
    <n v="3.8731782165100002E-3"/>
    <n v="11.6726990589606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0.77702032466"/>
    <n v="12.2668981178105"/>
    <n v="9.4669092E-3"/>
  </r>
  <r>
    <n v="550000"/>
    <n v="900000"/>
    <n v="900000"/>
    <x v="1"/>
    <x v="1"/>
    <s v="IR8-11"/>
    <s v="62-304.520 (6), F.A.C."/>
    <n v="0.36"/>
    <n v="0.48"/>
    <s v="Town of Indialantic"/>
    <n v="7.2664795477740005E-2"/>
    <n v="3850.8298267279001"/>
    <n v="8.8778619380063901"/>
    <n v="1.27776361962605"/>
    <n v="0.64510802200492001"/>
    <n v="9.284843208903E-2"/>
    <n v="279.81976177879801"/>
    <n v="1210"/>
    <s v="Fixed Single Family Units"/>
    <n v="1210"/>
    <s v="Town of Indialantic              Brevard County"/>
    <s v="Town of Indialantic"/>
    <m/>
    <m/>
    <m/>
    <n v="0"/>
    <n v="1"/>
    <n v="0.64510802200492001"/>
    <n v="9.284843208903E-2"/>
    <n v="279.819761778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83.380540462128806"/>
    <n v="294.06399426151199"/>
    <n v="0.2269422237"/>
  </r>
  <r>
    <n v="550000"/>
    <n v="900000"/>
    <n v="900000"/>
    <x v="1"/>
    <x v="1"/>
    <s v="IR8-11"/>
    <s v="62-304.520 (6), F.A.C."/>
    <n v="0.36"/>
    <n v="0.48"/>
    <s v="Town of Indialantic"/>
    <n v="0.22093200793564"/>
    <n v="3850.8298267279001"/>
    <n v="8.8778619380063901"/>
    <n v="1.27776361962605"/>
    <n v="1.9614038641392"/>
    <n v="0.28229888215109999"/>
    <n v="850.77156583747603"/>
    <n v="1210"/>
    <s v="Fixed Single Family Units"/>
    <n v="1210"/>
    <s v="Town of Indialantic              Brevard County"/>
    <s v="Town of Indialantic"/>
    <m/>
    <m/>
    <m/>
    <n v="0"/>
    <n v="1"/>
    <n v="1.9614038641392"/>
    <n v="0.28229888215109999"/>
    <n v="850.7715658374760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7.984500218167"/>
    <n v="894.08011522810102"/>
    <n v="0.69000126989999999"/>
  </r>
  <r>
    <n v="550000"/>
    <n v="900000"/>
    <n v="900000"/>
    <x v="1"/>
    <x v="1"/>
    <s v="IR8-11"/>
    <s v="62-304.520 (6), F.A.C."/>
    <n v="0.36"/>
    <n v="0.48"/>
    <s v="Town of Indialantic"/>
    <n v="6.1619161807019998E-2"/>
    <n v="3850.8298267279001"/>
    <n v="8.8778619380063901"/>
    <n v="1.27776361962605"/>
    <n v="0.54704641125847997"/>
    <n v="7.8734723228869999E-2"/>
    <n v="237.28490618448001"/>
    <n v="1210"/>
    <s v="Fixed Single Family Units"/>
    <n v="1210"/>
    <s v="Town of Indialantic              Brevard County"/>
    <s v="Town of Indialantic"/>
    <m/>
    <m/>
    <m/>
    <n v="0"/>
    <n v="1"/>
    <n v="0.54704641125847997"/>
    <n v="7.8734723228869999E-2"/>
    <n v="237.284906184480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67.655268529588596"/>
    <n v="249.36390070168"/>
    <n v="0.1924451794"/>
  </r>
  <r>
    <n v="550000"/>
    <n v="900000"/>
    <n v="900000"/>
    <x v="1"/>
    <x v="1"/>
    <s v="IR8-11"/>
    <s v="62-304.520 (6), F.A.C."/>
    <n v="0.36"/>
    <n v="0.48"/>
    <s v="Town of Indialantic"/>
    <n v="0.11817595857379"/>
    <n v="3850.8298267279001"/>
    <n v="8.8778619380063901"/>
    <n v="1.27776361962605"/>
    <n v="1.04914984460974"/>
    <n v="0.15100094058003"/>
    <n v="455.07550607814198"/>
    <n v="1750"/>
    <s v="Governmental"/>
    <n v="1750"/>
    <s v="Town of Indialantic              Brevard County"/>
    <s v="Town of Indialantic"/>
    <m/>
    <m/>
    <m/>
    <n v="0"/>
    <n v="1"/>
    <n v="1.04914984460974"/>
    <n v="0.15100094058003"/>
    <n v="455.075506078141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0.080007577044"/>
    <n v="478.24113692765002"/>
    <n v="0.36907989140000003"/>
  </r>
  <r>
    <n v="550000"/>
    <n v="900000"/>
    <n v="900000"/>
    <x v="1"/>
    <x v="1"/>
    <s v="IR8-11"/>
    <s v="62-304.520 (6), F.A.C."/>
    <n v="0.36"/>
    <n v="0.48"/>
    <s v="Town of Indialantic"/>
    <n v="0.25213445160036002"/>
    <n v="3852.5613760786"/>
    <n v="9.5721902032681392"/>
    <n v="1.40675540337343"/>
    <n v="2.4134789275154098"/>
    <n v="0.35469150216541001"/>
    <n v="971.36344981433103"/>
    <n v="1200"/>
    <s v="Residential, Medium Density-Two-five dwellingunits per acre"/>
    <n v="1200"/>
    <s v="Town of Indialantic              Brevard County"/>
    <s v="Town of Indialantic"/>
    <m/>
    <m/>
    <m/>
    <n v="0"/>
    <n v="1"/>
    <n v="2.4134789275154098"/>
    <n v="0.35469150216541001"/>
    <n v="971.3634498143310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47.17531914655899"/>
    <n v="1020.35192476724"/>
    <n v="0.78780490660000002"/>
  </r>
  <r>
    <n v="550000"/>
    <n v="900000"/>
    <n v="900000"/>
    <x v="1"/>
    <x v="1"/>
    <s v="IR8-11"/>
    <s v="62-304.520 (6), F.A.C."/>
    <n v="0.36"/>
    <n v="0.48"/>
    <s v="Town of Indialantic"/>
    <n v="5.6784978349239998E-2"/>
    <n v="3852.5613760786"/>
    <n v="9.5721902032681392"/>
    <n v="1.40675540337343"/>
    <n v="0.54355661344742001"/>
    <n v="7.9882575123239999E-2"/>
    <n v="218.76761432975701"/>
    <n v="1210"/>
    <s v="Fixed Single Family Units"/>
    <n v="1210"/>
    <s v="Town of Indialantic              Brevard County"/>
    <s v="Town of Indialantic"/>
    <m/>
    <m/>
    <m/>
    <n v="0"/>
    <n v="1"/>
    <n v="0.54355661344742001"/>
    <n v="7.9882575123239999E-2"/>
    <n v="218.76761432975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68.370359228561199"/>
    <n v="229.800654328484"/>
    <n v="0.1774271"/>
  </r>
  <r>
    <n v="550000"/>
    <n v="900000"/>
    <n v="900000"/>
    <x v="1"/>
    <x v="1"/>
    <s v="IR8-11"/>
    <s v="62-304.520 (6), F.A.C."/>
    <n v="0.36"/>
    <n v="0.48"/>
    <s v="Town of Indialantic"/>
    <n v="2.791749899337E-2"/>
    <n v="3852.5613760786"/>
    <n v="9.5721902032681392"/>
    <n v="1.40675540337343"/>
    <n v="0.26723161036413001"/>
    <n v="3.9273092557600003E-2"/>
    <n v="107.553878338589"/>
    <n v="1210"/>
    <s v="Fixed Single Family Units"/>
    <n v="1210"/>
    <s v="Town of Indialantic              Brevard County"/>
    <s v="Town of Indialantic"/>
    <m/>
    <m/>
    <m/>
    <n v="0"/>
    <n v="1"/>
    <n v="0.26723161036413001"/>
    <n v="3.9273092557600003E-2"/>
    <n v="107.553878338588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43.141816754615903"/>
    <n v="112.978110098683"/>
    <n v="8.7229422799999998E-2"/>
  </r>
  <r>
    <n v="550000"/>
    <n v="900000"/>
    <n v="900000"/>
    <x v="1"/>
    <x v="1"/>
    <s v="IR8-11"/>
    <s v="62-304.520 (6), F.A.C."/>
    <n v="0.36"/>
    <n v="0.48"/>
    <s v="Town of Indialantic"/>
    <n v="4.2536701087260001E-2"/>
    <n v="3852.5613760786"/>
    <n v="9.5721902032681392"/>
    <n v="1.40675540337343"/>
    <n v="0.40716939342690001"/>
    <n v="5.9838734096189998E-2"/>
    <n v="163.875251674613"/>
    <n v="1210"/>
    <s v="Fixed Single Family Units"/>
    <n v="1210"/>
    <s v="Town of Indialantic              Brevard County"/>
    <s v="Town of Indialantic"/>
    <m/>
    <m/>
    <m/>
    <n v="0"/>
    <n v="1"/>
    <n v="0.40716939342690001"/>
    <n v="5.9838734096189998E-2"/>
    <n v="163.875251674614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62.8667226701983"/>
    <n v="172.13992198272501"/>
    <n v="0.1329077467"/>
  </r>
  <r>
    <n v="550000"/>
    <n v="900000"/>
    <n v="900000"/>
    <x v="1"/>
    <x v="1"/>
    <s v="IR8-11"/>
    <s v="62-304.520 (6), F.A.C."/>
    <n v="0.36"/>
    <n v="0.48"/>
    <s v="Town of Indialantic"/>
    <n v="0.10816315694167999"/>
    <n v="3852.5613760786"/>
    <n v="9.5721902032681392"/>
    <n v="1.40675540337343"/>
    <n v="1.0353583112317599"/>
    <n v="0.15215910547364001"/>
    <n v="416.705200748268"/>
    <n v="1210"/>
    <s v="Fixed Single Family Units"/>
    <n v="1210"/>
    <s v="Town of Indialantic              Brevard County"/>
    <s v="Town of Indialantic"/>
    <m/>
    <m/>
    <m/>
    <n v="0"/>
    <n v="1"/>
    <n v="1.0353583112317599"/>
    <n v="0.15215910547364001"/>
    <n v="416.70520074826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87.285698691087006"/>
    <n v="437.72076633652102"/>
    <n v="0.33796042230000001"/>
  </r>
  <r>
    <n v="550000"/>
    <n v="900000"/>
    <n v="900000"/>
    <x v="1"/>
    <x v="1"/>
    <s v="IR8-11"/>
    <s v="62-304.520 (6), F.A.C."/>
    <n v="0.36"/>
    <n v="0.48"/>
    <s v="Town of Indialantic"/>
    <n v="8.6560688990000006E-5"/>
    <n v="3852.5613760786"/>
    <n v="9.5721902032681392"/>
    <n v="1.40675540337343"/>
    <n v="8.2857537915000004E-4"/>
    <n v="1.2176971695E-4"/>
    <n v="0.33348036709732998"/>
    <n v="1210"/>
    <s v="Fixed Single Family Units"/>
    <n v="1210"/>
    <s v="Town of Indialantic              Brevard County"/>
    <s v="Town of Indialantic"/>
    <m/>
    <m/>
    <m/>
    <n v="0"/>
    <n v="1"/>
    <n v="8.2857537915000004E-4"/>
    <n v="1.2176971695E-4"/>
    <n v="0.333480367095869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3.4841417882335999"/>
    <n v="0.35029868017311"/>
    <n v="2.704626E-4"/>
  </r>
  <r>
    <n v="550000"/>
    <n v="900000"/>
    <n v="900000"/>
    <x v="1"/>
    <x v="1"/>
    <s v="IR8-11"/>
    <s v="62-304.520 (6), F.A.C."/>
    <n v="0.36"/>
    <n v="0.48"/>
    <s v="Town of Indialantic"/>
    <n v="0.13014010589191"/>
    <n v="3852.5613760786"/>
    <n v="9.5721902032681392"/>
    <n v="1.40675540337343"/>
    <n v="1.2457258466708501"/>
    <n v="0.18307529715904"/>
    <n v="501.37274543796798"/>
    <n v="1210"/>
    <s v="Fixed Single Family Units"/>
    <n v="1210"/>
    <s v="Town of Indialantic              Brevard County"/>
    <s v="Town of Indialantic"/>
    <m/>
    <m/>
    <m/>
    <n v="0"/>
    <n v="1"/>
    <n v="1.2457258466708501"/>
    <n v="0.18307529715904"/>
    <n v="501.372745437967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6.553245006242804"/>
    <n v="526.65832334050901"/>
    <n v="0.40662834180000001"/>
  </r>
  <r>
    <n v="550000"/>
    <n v="900000"/>
    <n v="900000"/>
    <x v="1"/>
    <x v="1"/>
    <s v="IR8-11"/>
    <s v="62-304.520 (6), F.A.C."/>
    <n v="0.36"/>
    <n v="0.48"/>
    <s v="Town of Indialantic"/>
    <n v="0.14891100244347"/>
    <n v="3850.5067681590099"/>
    <n v="9.5673754992163609"/>
    <n v="1.40605771486994"/>
    <n v="1.4246874763414199"/>
    <n v="0.20937746381465999"/>
    <n v="573.38282276193195"/>
    <n v="1200"/>
    <s v="Residential, Medium Density-Two-five dwellingunits per acre"/>
    <n v="1200"/>
    <s v="Town of Indialantic              Brevard County"/>
    <s v="Town of Indialantic"/>
    <m/>
    <m/>
    <m/>
    <n v="0"/>
    <n v="1"/>
    <n v="1.4246874763414199"/>
    <n v="0.20937746381465999"/>
    <n v="573.3828227619319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25.424740085373"/>
    <n v="602.62144660438798"/>
    <n v="0.46503067539999998"/>
  </r>
  <r>
    <n v="550000"/>
    <n v="900000"/>
    <n v="900000"/>
    <x v="1"/>
    <x v="1"/>
    <s v="IR8-11"/>
    <s v="62-304.520 (6), F.A.C."/>
    <n v="0.36"/>
    <n v="0.48"/>
    <s v="Town of Indialantic"/>
    <n v="0.21723954275637"/>
    <n v="3850.5067681590099"/>
    <n v="9.5673754992163609"/>
    <n v="1.40605771486994"/>
    <n v="2.07841227882827"/>
    <n v="0.30545133506741001"/>
    <n v="836.48232969517505"/>
    <n v="1210"/>
    <s v="Fixed Single Family Units"/>
    <n v="1210"/>
    <s v="Town of Indialantic              Brevard County"/>
    <s v="Town of Indialantic"/>
    <m/>
    <m/>
    <m/>
    <n v="0"/>
    <n v="1"/>
    <n v="2.07841227882827"/>
    <n v="0.30545133506741001"/>
    <n v="836.4823296951750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8.185884593691"/>
    <n v="879.13723880286102"/>
    <n v="0.67841227059999998"/>
  </r>
  <r>
    <n v="550000"/>
    <n v="900000"/>
    <n v="900000"/>
    <x v="1"/>
    <x v="1"/>
    <s v="IR8-11"/>
    <s v="62-304.520 (6), F.A.C."/>
    <n v="0.36"/>
    <n v="0.48"/>
    <s v="Town of Indialantic"/>
    <n v="3.5504388355950003E-2"/>
    <n v="3850.5067681590099"/>
    <n v="9.5673754992163609"/>
    <n v="1.40605771486994"/>
    <n v="0.33968381527142999"/>
    <n v="4.992121915963E-2"/>
    <n v="136.70988766395399"/>
    <n v="1210"/>
    <s v="Fixed Single Family Units"/>
    <n v="1210"/>
    <s v="Town of Indialantic              Brevard County"/>
    <s v="Town of Indialantic"/>
    <m/>
    <m/>
    <m/>
    <n v="0"/>
    <n v="1"/>
    <n v="0.33968381527142999"/>
    <n v="4.992121915963E-2"/>
    <n v="136.70988766395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68.697684952081005"/>
    <n v="143.681162041682"/>
    <n v="0.1108758213"/>
  </r>
  <r>
    <n v="550000"/>
    <n v="900000"/>
    <n v="900000"/>
    <x v="1"/>
    <x v="1"/>
    <s v="IR8-11"/>
    <s v="62-304.520 (6), F.A.C."/>
    <n v="0.36"/>
    <n v="0.48"/>
    <s v="Town of Indialantic"/>
    <n v="0.21504635907674"/>
    <n v="3850.5067681590099"/>
    <n v="9.5673754992163609"/>
    <n v="1.40605771486994"/>
    <n v="2.0574292670265502"/>
    <n v="0.30236759223455001"/>
    <n v="828.03746109296696"/>
    <n v="1210"/>
    <s v="Fixed Single Family Units"/>
    <n v="1210"/>
    <s v="Town of Indialantic              Brevard County"/>
    <s v="Town of Indialantic"/>
    <m/>
    <m/>
    <m/>
    <n v="0"/>
    <n v="1"/>
    <n v="2.0574292670265502"/>
    <n v="0.30236759223455001"/>
    <n v="828.03746109296696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27.26960253017"/>
    <n v="870.26173934346798"/>
    <n v="0.67156322879999997"/>
  </r>
  <r>
    <n v="550000"/>
    <n v="900000"/>
    <n v="900000"/>
    <x v="1"/>
    <x v="1"/>
    <s v="IR8-11"/>
    <s v="62-304.520 (6), F.A.C."/>
    <n v="0.36"/>
    <n v="0.48"/>
    <s v="Town of Indialantic"/>
    <n v="1.06216108139E-3"/>
    <n v="3850.5067681590099"/>
    <n v="9.5673754992163609"/>
    <n v="1.40605771486994"/>
    <n v="1.0162093906350001E-2"/>
    <n v="1.49345978292E-3"/>
    <n v="4.0898584327826901"/>
    <n v="1210"/>
    <s v="Fixed Single Family Units"/>
    <n v="1210"/>
    <s v="Town of Indialantic              Brevard County"/>
    <s v="Town of Indialantic"/>
    <m/>
    <m/>
    <m/>
    <n v="0"/>
    <n v="1"/>
    <n v="1.0162093906350001E-2"/>
    <n v="1.49345978292E-3"/>
    <n v="4.08985843278373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2.118929036938599"/>
    <n v="4.2984133938637301"/>
    <n v="3.3169978999999998E-3"/>
  </r>
  <r>
    <n v="550000"/>
    <n v="900000"/>
    <n v="900000"/>
    <x v="1"/>
    <x v="1"/>
    <s v="IR8-11"/>
    <s v="62-304.520 (6), F.A.C."/>
    <n v="0.36"/>
    <n v="0.48"/>
    <s v="Town of Indialantic"/>
    <n v="8.3753178725570004E-2"/>
    <n v="3862.9581212931898"/>
    <n v="9.5964413920397007"/>
    <n v="1.4102655355028499"/>
    <n v="0.80373247103703005"/>
    <n v="0.11811422144549"/>
    <n v="323.53502194209102"/>
    <n v="1200"/>
    <s v="Residential, Medium Density-Two-five dwellingunits per acre"/>
    <n v="1200"/>
    <s v="Town of Indialantic              Brevard County"/>
    <s v="Town of Indialantic"/>
    <m/>
    <m/>
    <m/>
    <n v="0"/>
    <n v="1"/>
    <n v="0.80373247103703005"/>
    <n v="0.11811422144549"/>
    <n v="323.535021942093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4.96297603364199"/>
    <n v="338.93708922202097"/>
    <n v="0.26239661149999999"/>
  </r>
  <r>
    <n v="550000"/>
    <n v="900000"/>
    <n v="900000"/>
    <x v="1"/>
    <x v="1"/>
    <s v="IR8-11"/>
    <s v="62-304.520 (6), F.A.C."/>
    <n v="0.36"/>
    <n v="0.48"/>
    <s v="Town of Indialantic"/>
    <n v="2.814407666418E-2"/>
    <n v="3862.9581212931898"/>
    <n v="9.5964413920397007"/>
    <n v="1.4102655355028499"/>
    <n v="0.27008298224088001"/>
    <n v="3.9690621348040002E-2"/>
    <n v="108.719389516196"/>
    <n v="1210"/>
    <s v="Fixed Single Family Units"/>
    <n v="1210"/>
    <s v="Town of Indialantic              Brevard County"/>
    <s v="Town of Indialantic"/>
    <m/>
    <m/>
    <m/>
    <n v="0"/>
    <n v="1"/>
    <n v="0.27008298224088001"/>
    <n v="3.9690621348040002E-2"/>
    <n v="108.719389516196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61.278398744163198"/>
    <n v="113.895037400959"/>
    <n v="8.8174687400000007E-2"/>
  </r>
  <r>
    <n v="550000"/>
    <n v="900000"/>
    <n v="900000"/>
    <x v="1"/>
    <x v="1"/>
    <s v="IR8-11"/>
    <s v="62-304.520 (6), F.A.C."/>
    <n v="0.36"/>
    <n v="0.48"/>
    <s v="Town of Indialantic"/>
    <n v="0.10783043767504"/>
    <n v="3862.9581212931898"/>
    <n v="9.5964413920397007"/>
    <n v="1.4102655355028499"/>
    <n v="1.03478847542652"/>
    <n v="0.15206954993128999"/>
    <n v="416.54446493939901"/>
    <n v="1210"/>
    <s v="Fixed Single Family Units"/>
    <n v="1210"/>
    <s v="Town of Indialantic              Brevard County"/>
    <s v="Town of Indialantic"/>
    <m/>
    <m/>
    <m/>
    <n v="0"/>
    <n v="1"/>
    <n v="1.03478847542652"/>
    <n v="0.15206954993128999"/>
    <n v="416.544464939399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1.773562299232"/>
    <n v="436.37429923544403"/>
    <n v="0.3378300608"/>
  </r>
  <r>
    <n v="550000"/>
    <n v="900000"/>
    <n v="900000"/>
    <x v="1"/>
    <x v="1"/>
    <s v="IR8-11"/>
    <s v="62-304.520 (6), F.A.C."/>
    <n v="0.36"/>
    <n v="0.48"/>
    <s v="Town of Indialantic"/>
    <n v="6.7709974112400003E-3"/>
    <n v="3862.9581212931898"/>
    <n v="9.5964413920397007"/>
    <n v="1.4102655355028499"/>
    <n v="6.4977479822620005E-2"/>
    <n v="9.5489042900500001E-3"/>
    <n v="26.1560794390086"/>
    <n v="1210"/>
    <s v="Fixed Single Family Units"/>
    <n v="1210"/>
    <s v="Town of Indialantic              Brevard County"/>
    <s v="Town of Indialantic"/>
    <m/>
    <m/>
    <m/>
    <n v="0"/>
    <n v="1"/>
    <n v="6.4977479822620005E-2"/>
    <n v="9.5489042900500001E-3"/>
    <n v="26.156079439009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4.857123345977399"/>
    <n v="27.401254359735098"/>
    <n v="2.1213365299999998E-2"/>
  </r>
  <r>
    <n v="550000"/>
    <n v="900000"/>
    <n v="900000"/>
    <x v="1"/>
    <x v="1"/>
    <s v="IR8-11"/>
    <s v="62-304.520 (6), F.A.C."/>
    <n v="0.36"/>
    <n v="0.48"/>
    <s v="Town of Indialantic"/>
    <n v="0.39126476326090998"/>
    <n v="3862.9581212931898"/>
    <n v="9.5964413920397007"/>
    <n v="1.4102655355028499"/>
    <n v="3.7547493694036298"/>
    <n v="0.55178721088353999"/>
    <n v="1511.4393948145901"/>
    <n v="1210"/>
    <s v="Fixed Single Family Units"/>
    <n v="1210"/>
    <s v="Town of Indialantic              Brevard County"/>
    <s v="Town of Indialantic"/>
    <m/>
    <m/>
    <m/>
    <n v="0"/>
    <n v="1"/>
    <n v="3.7547493694036298"/>
    <n v="0.55178721088353999"/>
    <n v="1511.43939481459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56.837320568378"/>
    <n v="1583.3923200612301"/>
    <n v="1.2258227046000001"/>
  </r>
  <r>
    <n v="550000"/>
    <n v="900000"/>
    <n v="900000"/>
    <x v="1"/>
    <x v="1"/>
    <s v="IR8-11"/>
    <s v="62-304.520 (6), F.A.C."/>
    <n v="0.36"/>
    <n v="0.48"/>
    <s v="Town of Indialantic"/>
    <n v="3.1182559493299999E-3"/>
    <n v="3857.7690402523299"/>
    <n v="9.5843984274601208"/>
    <n v="1.4085246426792"/>
    <n v="2.9886607417169999E-2"/>
    <n v="4.3921403468100001E-3"/>
    <n v="12.029511260907899"/>
    <n v="1200"/>
    <s v="Residential, Medium Density-Two-five dwellingunits per acre"/>
    <n v="1200"/>
    <s v="Town of Indialantic              Brevard County"/>
    <s v="Town of Indialantic"/>
    <m/>
    <m/>
    <m/>
    <n v="0"/>
    <n v="1"/>
    <n v="2.9886607417169999E-2"/>
    <n v="4.3921403468100001E-3"/>
    <n v="12.02951126090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0.173569006001699"/>
    <n v="12.6191341152351"/>
    <n v="9.7562945999999998E-3"/>
  </r>
  <r>
    <n v="550000"/>
    <n v="900000"/>
    <n v="900000"/>
    <x v="1"/>
    <x v="1"/>
    <s v="IR8-11"/>
    <s v="62-304.520 (6), F.A.C."/>
    <n v="0.36"/>
    <n v="0.48"/>
    <s v="Town of Indialantic"/>
    <n v="0.20871398213025999"/>
    <n v="3857.7690402523299"/>
    <n v="9.5843984274601208"/>
    <n v="1.4085246426792"/>
    <n v="2.0003979621182899"/>
    <n v="0.29397878710219"/>
    <n v="805.17033852993097"/>
    <n v="1210"/>
    <s v="Fixed Single Family Units"/>
    <n v="1210"/>
    <s v="Town of Indialantic              Brevard County"/>
    <s v="Town of Indialantic"/>
    <m/>
    <m/>
    <m/>
    <n v="0"/>
    <n v="1"/>
    <n v="2.0003979621182899"/>
    <n v="0.29397878710219"/>
    <n v="805.1703385299309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36.71708405883001"/>
    <n v="844.63551902855704"/>
    <n v="0.65301730619999998"/>
  </r>
  <r>
    <n v="550000"/>
    <n v="900000"/>
    <n v="900000"/>
    <x v="1"/>
    <x v="1"/>
    <s v="IR8-11"/>
    <s v="62-304.520 (6), F.A.C."/>
    <n v="0.36"/>
    <n v="0.48"/>
    <s v="Town of Indialantic"/>
    <n v="0.12892828870170001"/>
    <n v="3857.7690402523299"/>
    <n v="9.5843984274601208"/>
    <n v="1.4085246426792"/>
    <n v="1.2357000874877699"/>
    <n v="0.18159867177481001"/>
    <n v="497.37556056616398"/>
    <n v="1210"/>
    <s v="Fixed Single Family Units"/>
    <n v="1210"/>
    <s v="Town of Indialantic              Brevard County"/>
    <s v="Town of Indialantic"/>
    <m/>
    <m/>
    <m/>
    <n v="0"/>
    <n v="1"/>
    <n v="1.2357000874877699"/>
    <n v="0.18159867177481001"/>
    <n v="497.375560566163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4.700346351488903"/>
    <n v="521.75427316155003"/>
    <n v="0.4033865049"/>
  </r>
  <r>
    <n v="550000"/>
    <n v="900000"/>
    <n v="900000"/>
    <x v="1"/>
    <x v="1"/>
    <s v="IR8-11"/>
    <s v="62-304.520 (6), F.A.C."/>
    <n v="0.36"/>
    <n v="0.48"/>
    <s v="Town of Indialantic"/>
    <n v="0.27700292700167001"/>
    <n v="3857.7690402523299"/>
    <n v="9.5843984274601208"/>
    <n v="1.4085246426792"/>
    <n v="2.6549064179566799"/>
    <n v="0.39016544877612003"/>
    <n v="1068.6133158463299"/>
    <n v="1210"/>
    <s v="Fixed Single Family Units"/>
    <n v="1210"/>
    <s v="Town of Indialantic              Brevard County"/>
    <s v="Town of Indialantic"/>
    <m/>
    <m/>
    <m/>
    <n v="0"/>
    <n v="1"/>
    <n v="2.6549064179566799"/>
    <n v="0.39016544877612003"/>
    <n v="1068.61331584632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34.93005180656999"/>
    <n v="1120.9910741603101"/>
    <n v="0.86667746619999997"/>
  </r>
  <r>
    <n v="550000"/>
    <n v="900000"/>
    <n v="900000"/>
    <x v="1"/>
    <x v="1"/>
    <s v="IR8-11"/>
    <s v="62-304.520 (6), F.A.C."/>
    <n v="0.36"/>
    <n v="0.48"/>
    <s v="Town of Indialantic"/>
    <n v="0.20415482271171001"/>
    <n v="3856.0760556976502"/>
    <n v="10.0124044288576"/>
    <n v="1.6180354805811901"/>
    <n v="2.0440806510913898"/>
    <n v="0.33032974667930998"/>
    <n v="787.23652351383203"/>
    <n v="1200"/>
    <s v="Residential, Medium Density-Two-five dwellingunits per acre"/>
    <n v="1200"/>
    <s v="Town of Indialantic              Brevard County"/>
    <s v="Town of Indialantic"/>
    <m/>
    <m/>
    <m/>
    <n v="0"/>
    <n v="1"/>
    <n v="2.0440806510913898"/>
    <n v="0.33032974667930998"/>
    <n v="787.2365235138320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78.38175049575699"/>
    <n v="826.18525545482498"/>
    <n v="0.63847244410000004"/>
  </r>
  <r>
    <n v="550000"/>
    <n v="900000"/>
    <n v="900000"/>
    <x v="1"/>
    <x v="1"/>
    <s v="IR8-11"/>
    <s v="62-304.520 (6), F.A.C."/>
    <n v="0.36"/>
    <n v="0.48"/>
    <s v="Town of Indialantic"/>
    <n v="9.10905359E-7"/>
    <n v="3856.0760556976502"/>
    <n v="10.0124044288576"/>
    <n v="1.6180354805811901"/>
    <n v="9.1203528507219997E-6"/>
    <n v="1.473877190314E-6"/>
    <n v="3.5125203438400002E-3"/>
    <n v="1210"/>
    <s v="Fixed Single Family Units"/>
    <n v="1210"/>
    <s v="Town of Indialantic              Brevard County"/>
    <s v="Town of Indialantic"/>
    <m/>
    <m/>
    <m/>
    <n v="0"/>
    <n v="1"/>
    <n v="9.1203528507219997E-6"/>
    <n v="1.473877190314E-6"/>
    <n v="3.51252034206E-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0.34491501712234002"/>
    <n v="3.6863032003899999E-3"/>
    <n v="2.8487593999999998E-6"/>
  </r>
  <r>
    <n v="550000"/>
    <n v="900000"/>
    <n v="900000"/>
    <x v="1"/>
    <x v="1"/>
    <s v="IR8-11"/>
    <s v="62-304.520 (6), F.A.C."/>
    <n v="0.36"/>
    <n v="0.48"/>
    <s v="Town of Indialantic"/>
    <n v="9.7126420500000005E-4"/>
    <n v="3856.0760556976502"/>
    <n v="10.0124044288576"/>
    <n v="1.6180354805811901"/>
    <n v="9.7246900278100002E-3"/>
    <n v="1.57153994472E-3"/>
    <n v="3.74526864468756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9.7246900278100002E-3"/>
    <n v="1.57153994472E-3"/>
    <n v="3.74526864468941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.033891020183701"/>
    <n v="3.93056678588579"/>
    <n v="3.0375252999999998E-3"/>
  </r>
  <r>
    <n v="550000"/>
    <n v="900000"/>
    <n v="900000"/>
    <x v="1"/>
    <x v="1"/>
    <s v="IR8-11"/>
    <s v="62-304.520 (6), F.A.C."/>
    <n v="0.36"/>
    <n v="0.48"/>
    <s v="Town of Indialantic"/>
    <n v="6.4884892147569997E-2"/>
    <n v="3856.0760556976502"/>
    <n v="10.0124044288576"/>
    <n v="1.6180354805811901"/>
    <n v="0.64965378150434006"/>
    <n v="0.10498605764846"/>
    <n v="250.201078986792"/>
    <n v="1210"/>
    <s v="Fixed Single Family Units"/>
    <n v="1210"/>
    <s v="Town of Indialantic              Brevard County"/>
    <s v="Town of Indialantic"/>
    <m/>
    <m/>
    <m/>
    <n v="0"/>
    <n v="1"/>
    <n v="0.64965378150434006"/>
    <n v="0.10498605764846"/>
    <n v="250.201078986792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7.8977698662801"/>
    <n v="262.57984250414898"/>
    <n v="0.2029205831"/>
  </r>
  <r>
    <n v="550000"/>
    <n v="900000"/>
    <n v="900000"/>
    <x v="1"/>
    <x v="1"/>
    <s v="IR8-11"/>
    <s v="62-304.520 (6), F.A.C."/>
    <n v="0.36"/>
    <n v="0.48"/>
    <s v="Town of Indialantic"/>
    <n v="0.16917684850163001"/>
    <n v="3856.0760556976502"/>
    <n v="10.0124044288576"/>
    <n v="1.6180354805811901"/>
    <n v="1.6938670271979599"/>
    <n v="0.27373414336855001"/>
    <n v="652.35879468554799"/>
    <n v="1210"/>
    <s v="Fixed Single Family Units"/>
    <n v="1210"/>
    <s v="Town of Indialantic              Brevard County"/>
    <s v="Town of Indialantic"/>
    <m/>
    <m/>
    <m/>
    <n v="0"/>
    <n v="1"/>
    <n v="1.6938670271979599"/>
    <n v="0.27373414336855001"/>
    <n v="652.358794685547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5.699662615165"/>
    <n v="684.63441588023795"/>
    <n v="0.52908255849999997"/>
  </r>
  <r>
    <n v="550000"/>
    <n v="900000"/>
    <n v="900000"/>
    <x v="1"/>
    <x v="1"/>
    <s v="IR8-11"/>
    <s v="62-304.520 (6), F.A.C."/>
    <n v="0.36"/>
    <n v="0.48"/>
    <s v="Town of Indialantic"/>
    <n v="1.5536512460590001E-2"/>
    <n v="3856.0760556976502"/>
    <n v="10.0124044288576"/>
    <n v="1.6180354805811901"/>
    <n v="0.15555784616942001"/>
    <n v="2.5138628405719999E-2"/>
    <n v="59.909973688333203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15555784616942001"/>
    <n v="2.5138628405719999E-2"/>
    <n v="59.90997368833320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37.233232432025801"/>
    <n v="62.874035232840299"/>
    <n v="4.85887864E-2"/>
  </r>
  <r>
    <n v="550000"/>
    <n v="900000"/>
    <n v="900000"/>
    <x v="1"/>
    <x v="1"/>
    <s v="IR8-11"/>
    <s v="62-304.520 (6), F.A.C."/>
    <n v="0.36"/>
    <n v="0.48"/>
    <s v="Town of Indialantic"/>
    <n v="3.2383324824409997E-2"/>
    <n v="3856.0760556976502"/>
    <n v="10.0124044288576"/>
    <n v="1.6180354805811901"/>
    <n v="0.32423494489312998"/>
    <n v="5.2397368545090001E-2"/>
    <n v="124.87256345931701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32423494489312998"/>
    <n v="5.2397368545090001E-2"/>
    <n v="124.87256345931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46.389850631653999"/>
    <n v="131.050666044362"/>
    <n v="0.10127539620000001"/>
  </r>
  <r>
    <n v="550000"/>
    <n v="900000"/>
    <n v="900000"/>
    <x v="1"/>
    <x v="1"/>
    <s v="IR8-11"/>
    <s v="62-304.520 (6), F.A.C."/>
    <n v="0.36"/>
    <n v="0.48"/>
    <s v="Town of Indialantic"/>
    <n v="2.5702720869010001E-2"/>
    <n v="3856.0760556976502"/>
    <n v="10.0124044288576"/>
    <n v="1.6180354805811901"/>
    <n v="0.25734603626265001"/>
    <n v="4.1587914313540003E-2"/>
    <n v="99.111646509304606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25734603626265001"/>
    <n v="4.1587914313540003E-2"/>
    <n v="99.111646509304194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57.356095783580301"/>
    <n v="104.01522102194301"/>
    <n v="8.0382519499999999E-2"/>
  </r>
  <r>
    <n v="550000"/>
    <n v="900000"/>
    <n v="900000"/>
    <x v="1"/>
    <x v="1"/>
    <s v="IR8-11"/>
    <s v="62-304.520 (6), F.A.C."/>
    <n v="0.36"/>
    <n v="0.48"/>
    <s v="Town of Indialantic"/>
    <n v="0.10495215690451"/>
    <n v="3856.0760556976502"/>
    <n v="10.0124044288576"/>
    <n v="1.6180354805811901"/>
    <n v="1.0508234406089101"/>
    <n v="0.16981631363502001"/>
    <n v="404.70349923331497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1.0508234406089101"/>
    <n v="0.16981631363502001"/>
    <n v="404.7034992333149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87.582982547793705"/>
    <n v="424.72631021375997"/>
    <n v="0.32822668230000002"/>
  </r>
  <r>
    <n v="550000"/>
    <n v="900000"/>
    <n v="900000"/>
    <x v="1"/>
    <x v="1"/>
    <s v="IR8-11"/>
    <s v="62-304.520 (6), F.A.C."/>
    <n v="0.36"/>
    <n v="0.48"/>
    <s v="Town of Indialantic"/>
    <n v="9.2533511727600007E-2"/>
    <n v="3861.82305897681"/>
    <n v="10.209399323855701"/>
    <n v="1.7092356771069099"/>
    <n v="0.94471157206578005"/>
    <n v="0.15816157957280999"/>
    <n v="357.34804931775801"/>
    <n v="1200"/>
    <s v="Residential, Medium Density-Two-five dwellingunits per acre"/>
    <n v="1200"/>
    <s v="Town of Indialantic              Brevard County"/>
    <s v="Town of Indialantic"/>
    <m/>
    <m/>
    <m/>
    <n v="0"/>
    <n v="1"/>
    <n v="0.94471157206578005"/>
    <n v="0.15816157957280999"/>
    <n v="357.348049317756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9.98435416287499"/>
    <n v="374.46983622207398"/>
    <n v="0.28981999130000002"/>
  </r>
  <r>
    <n v="550000"/>
    <n v="900000"/>
    <n v="900000"/>
    <x v="1"/>
    <x v="1"/>
    <s v="IR8-11"/>
    <s v="62-304.520 (6), F.A.C."/>
    <n v="0.36"/>
    <n v="0.48"/>
    <s v="Town of Indialantic"/>
    <n v="0.17391275340039999"/>
    <n v="3861.82305897681"/>
    <n v="10.209399323855701"/>
    <n v="1.7092356771069099"/>
    <n v="1.77554474697593"/>
    <n v="0.29725788281586002"/>
    <n v="671.62028133181605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1.77554474697593"/>
    <n v="0.29725788281586002"/>
    <n v="671.6202813318160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8.907041638718"/>
    <n v="703.79994303568105"/>
    <n v="0.54470420220000004"/>
  </r>
  <r>
    <n v="550000"/>
    <n v="900000"/>
    <n v="900000"/>
    <x v="1"/>
    <x v="1"/>
    <s v="IR8-11"/>
    <s v="62-304.520 (6), F.A.C."/>
    <n v="0.36"/>
    <n v="0.48"/>
    <s v="Town of Indialantic"/>
    <n v="0.21608219041509"/>
    <n v="3861.82305897681"/>
    <n v="10.209399323855701"/>
    <n v="1.7092356771069099"/>
    <n v="2.2060693687211699"/>
    <n v="0.36933538904488999"/>
    <n v="834.47118557924705"/>
    <n v="1210"/>
    <s v="Fixed Single Family Units"/>
    <n v="1210"/>
    <s v="Town of Indialantic              Brevard County"/>
    <s v="Town of Indialantic"/>
    <m/>
    <m/>
    <m/>
    <n v="0"/>
    <n v="1"/>
    <n v="2.2060693687211699"/>
    <n v="0.36933538904488999"/>
    <n v="834.4711855792470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6.63121319602"/>
    <n v="874.45360004760198"/>
    <n v="0.67678117240000002"/>
  </r>
  <r>
    <n v="550000"/>
    <n v="900000"/>
    <n v="900000"/>
    <x v="1"/>
    <x v="1"/>
    <s v="IR8-11"/>
    <s v="62-304.520 (6), F.A.C."/>
    <n v="0.36"/>
    <n v="0.48"/>
    <s v="Town of Indialantic"/>
    <n v="7.2935702688600003E-3"/>
    <n v="3861.82305897681"/>
    <n v="10.209399323855701"/>
    <n v="1.7092356771069099"/>
    <n v="7.4462971371390005E-2"/>
    <n v="1.246643051702E-2"/>
    <n v="28.166477846551199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7.4462971371390005E-2"/>
    <n v="1.246643051702E-2"/>
    <n v="28.1664778465492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31.535015684126801"/>
    <n v="29.516031684759799"/>
    <n v="2.2843858799999998E-2"/>
  </r>
  <r>
    <n v="550000"/>
    <n v="900000"/>
    <n v="900000"/>
    <x v="1"/>
    <x v="1"/>
    <s v="IR8-11"/>
    <s v="62-304.520 (6), F.A.C."/>
    <n v="0.36"/>
    <n v="0.48"/>
    <s v="Town of Indialantic"/>
    <n v="5.3332083379869999E-2"/>
    <n v="3861.82305897681"/>
    <n v="10.209399323855701"/>
    <n v="1.7092356771069099"/>
    <n v="0.54448853599832003"/>
    <n v="9.1157099647319995E-2"/>
    <n v="205.95906937967899"/>
    <n v="1210"/>
    <s v="Fixed Single Family Units"/>
    <n v="1210"/>
    <s v="Town of Indialantic              Brevard County"/>
    <s v="Town of Indialantic"/>
    <m/>
    <m/>
    <m/>
    <n v="0"/>
    <n v="1"/>
    <n v="0.54448853599832003"/>
    <n v="9.1157099647319995E-2"/>
    <n v="205.959069379679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59.659535487616999"/>
    <n v="215.827284145824"/>
    <n v="0.1670389857"/>
  </r>
  <r>
    <n v="550000"/>
    <n v="900000"/>
    <n v="900000"/>
    <x v="1"/>
    <x v="1"/>
    <s v="IR8-11"/>
    <s v="62-304.520 (6), F.A.C."/>
    <n v="0.36"/>
    <n v="0.48"/>
    <s v="Town of Indialantic"/>
    <n v="4.7030845743909998E-2"/>
    <n v="3861.82305897681"/>
    <n v="10.209399323855701"/>
    <n v="1.7092356771069099"/>
    <n v="0.48015668473827999"/>
    <n v="8.0386799470009998E-2"/>
    <n v="181.62480457703199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48015668473827999"/>
    <n v="8.0386799470009998E-2"/>
    <n v="181.624804577034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2.621982626667702"/>
    <n v="190.32708014966801"/>
    <n v="0.14730316669999999"/>
  </r>
  <r>
    <n v="550000"/>
    <n v="900000"/>
    <n v="900000"/>
    <x v="1"/>
    <x v="1"/>
    <s v="IR8-11"/>
    <s v="62-304.520 (6), F.A.C."/>
    <n v="0.36"/>
    <n v="0.48"/>
    <s v="Town of Indialantic"/>
    <n v="2.757849870914E-2"/>
    <n v="3861.82305897681"/>
    <n v="10.209399323855701"/>
    <n v="1.7092356771069099"/>
    <n v="0.28155990607411002"/>
    <n v="4.7138153914709997E-2"/>
    <n v="106.50328224694201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28155990607411002"/>
    <n v="4.7138153914709997E-2"/>
    <n v="106.50328224694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48.9729601467156"/>
    <n v="111.606224621257"/>
    <n v="8.6377357900000007E-2"/>
  </r>
  <r>
    <n v="550000"/>
    <n v="900000"/>
    <n v="900000"/>
    <x v="1"/>
    <x v="1"/>
    <s v="IR8-11"/>
    <s v="62-304.520 (6), F.A.C."/>
    <n v="0.36"/>
    <n v="0.48"/>
    <s v="Town of Indialantic"/>
    <n v="8.6340841871000002E-4"/>
    <n v="3858.6945968555501"/>
    <n v="9.5865176954735407"/>
    <n v="1.4088299466987499"/>
    <n v="8.2770800844E-3"/>
    <n v="1.21639563651E-3"/>
    <n v="3.3316294001635902"/>
    <n v="1200"/>
    <s v="Residential, Medium Density-Two-five dwellingunits per acre"/>
    <n v="1200"/>
    <s v="Town of Indialantic              Brevard County"/>
    <s v="Town of Indialantic"/>
    <m/>
    <m/>
    <m/>
    <n v="0"/>
    <n v="1"/>
    <n v="8.2770800844E-3"/>
    <n v="1.21639563651E-3"/>
    <n v="3.33162940016172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.631120470219599"/>
    <n v="3.49408990441693"/>
    <n v="2.7020514000000002E-3"/>
  </r>
  <r>
    <n v="550000"/>
    <n v="900000"/>
    <n v="900000"/>
    <x v="1"/>
    <x v="1"/>
    <s v="IR8-11"/>
    <s v="62-304.520 (6), F.A.C."/>
    <n v="0.36"/>
    <n v="0.48"/>
    <s v="Town of Indialantic"/>
    <n v="6.33537307924E-3"/>
    <n v="3858.6945968555501"/>
    <n v="9.5865176954735407"/>
    <n v="1.4088299466987499"/>
    <n v="6.0734166131590002E-2"/>
    <n v="8.9254633175399993E-3"/>
    <n v="24.446269869939002"/>
    <n v="1210"/>
    <s v="Fixed Single Family Units"/>
    <n v="1210"/>
    <s v="Town of Indialantic              Brevard County"/>
    <s v="Town of Indialantic"/>
    <m/>
    <m/>
    <m/>
    <n v="0"/>
    <n v="1"/>
    <n v="6.0734166131590002E-2"/>
    <n v="8.9254633175399993E-3"/>
    <n v="24.4462698699406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8.883694486227899"/>
    <n v="25.638345234036201"/>
    <n v="1.98266585E-2"/>
  </r>
  <r>
    <n v="550000"/>
    <n v="900000"/>
    <n v="900000"/>
    <x v="1"/>
    <x v="1"/>
    <s v="IR8-11"/>
    <s v="62-304.520 (6), F.A.C."/>
    <n v="0.36"/>
    <n v="0.48"/>
    <s v="Town of Indialantic"/>
    <n v="0.14037463021977001"/>
    <n v="3858.6945968555501"/>
    <n v="9.5865176954735407"/>
    <n v="1.4088299466987499"/>
    <n v="1.3457038765974101"/>
    <n v="0.19776398281037999"/>
    <n v="541.66282716463797"/>
    <n v="1210"/>
    <s v="Fixed Single Family Units"/>
    <n v="1210"/>
    <s v="Town of Indialantic              Brevard County"/>
    <s v="Town of Indialantic"/>
    <m/>
    <m/>
    <m/>
    <n v="0"/>
    <n v="1"/>
    <n v="1.3457038765974101"/>
    <n v="0.19776398281037999"/>
    <n v="541.6628271646379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6.268814112768396"/>
    <n v="568.07597384691803"/>
    <n v="0.43930480710000003"/>
  </r>
  <r>
    <n v="550000"/>
    <n v="900000"/>
    <n v="900000"/>
    <x v="1"/>
    <x v="1"/>
    <s v="IR8-11"/>
    <s v="62-304.520 (6), F.A.C."/>
    <n v="0.36"/>
    <n v="0.48"/>
    <s v="Town of Indialantic"/>
    <n v="5.2014037443899999E-2"/>
    <n v="3858.6945968555501"/>
    <n v="9.5865176954735407"/>
    <n v="1.4088299466987499"/>
    <n v="0.49863349036900001"/>
    <n v="7.3278933599680005E-2"/>
    <n v="200.706285245434"/>
    <n v="1210"/>
    <s v="Fixed Single Family Units"/>
    <n v="1210"/>
    <s v="Town of Indialantic              Brevard County"/>
    <s v="Town of Indialantic"/>
    <m/>
    <m/>
    <m/>
    <n v="0"/>
    <n v="1"/>
    <n v="0.49863349036900001"/>
    <n v="7.3278933599680005E-2"/>
    <n v="200.70628524543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62.032500398412303"/>
    <n v="210.49334148481699"/>
    <n v="0.16277882020000001"/>
  </r>
  <r>
    <n v="550000"/>
    <n v="900000"/>
    <n v="900000"/>
    <x v="1"/>
    <x v="1"/>
    <s v="IR8-11"/>
    <s v="62-304.520 (6), F.A.C."/>
    <n v="0.36"/>
    <n v="0.48"/>
    <s v="Town of Indialantic"/>
    <n v="0.16389056128759"/>
    <n v="3858.6945968555501"/>
    <n v="9.5865176954735407"/>
    <n v="1.4088299466987499"/>
    <n v="1.57113976590463"/>
    <n v="0.23089393072323"/>
    <n v="632.40362331607002"/>
    <n v="1210"/>
    <s v="Fixed Single Family Units"/>
    <n v="1210"/>
    <s v="Town of Indialantic              Brevard County"/>
    <s v="Town of Indialantic"/>
    <m/>
    <m/>
    <m/>
    <n v="0"/>
    <n v="1"/>
    <n v="1.57113976590463"/>
    <n v="0.23089393072323"/>
    <n v="632.403623316070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4.996351338392"/>
    <n v="663.24157051744805"/>
    <n v="0.5128983157"/>
  </r>
  <r>
    <n v="550000"/>
    <n v="900000"/>
    <n v="900000"/>
    <x v="1"/>
    <x v="1"/>
    <s v="IR8-11"/>
    <s v="62-304.520 (6), F.A.C."/>
    <n v="0.36"/>
    <n v="0.48"/>
    <s v="Town of Indialantic"/>
    <n v="0.24841347828148999"/>
    <n v="3858.6945968555501"/>
    <n v="9.5865176954735407"/>
    <n v="1.4088299466987499"/>
    <n v="2.3814202053396598"/>
    <n v="0.34997234736656002"/>
    <n v="958.55174643089094"/>
    <n v="1210"/>
    <s v="Fixed Single Family Units"/>
    <n v="1210"/>
    <s v="Town of Indialantic              Brevard County"/>
    <s v="Town of Indialantic"/>
    <m/>
    <m/>
    <m/>
    <n v="0"/>
    <n v="1"/>
    <n v="2.3814202053396598"/>
    <n v="0.34997234736656002"/>
    <n v="958.55174643089094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25.84388537812799"/>
    <n v="1005.29367999418"/>
    <n v="0.77741423070000004"/>
  </r>
  <r>
    <n v="550000"/>
    <n v="900000"/>
    <n v="900000"/>
    <x v="1"/>
    <x v="1"/>
    <s v="IR8-11"/>
    <s v="62-304.520 (6), F.A.C."/>
    <n v="0.36"/>
    <n v="0.48"/>
    <s v="Town of Indialantic"/>
    <n v="5.87196502924E-3"/>
    <n v="3858.6945968555501"/>
    <n v="9.5865176954735407"/>
    <n v="1.4088299466987499"/>
    <n v="5.6291696660050003E-2"/>
    <n v="8.2726001791600008E-3"/>
    <n v="22.6581197312724"/>
    <n v="1210"/>
    <s v="Fixed Single Family Units"/>
    <n v="1210"/>
    <s v="Town of Indialantic              Brevard County"/>
    <s v="Town of Indialantic"/>
    <m/>
    <m/>
    <m/>
    <n v="0"/>
    <n v="1"/>
    <n v="5.6291696660050003E-2"/>
    <n v="8.2726001791600008E-3"/>
    <n v="22.6581197312711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8.667188365735399"/>
    <n v="23.762999390707101"/>
    <n v="1.8376415E-2"/>
  </r>
  <r>
    <n v="550000"/>
    <n v="900000"/>
    <n v="900000"/>
    <x v="1"/>
    <x v="1"/>
    <s v="IR8-11"/>
    <s v="62-304.520 (6), F.A.C."/>
    <n v="0.36"/>
    <n v="0.48"/>
    <s v="Town of Indialantic"/>
    <n v="0.34102557286211999"/>
    <n v="3864.4938441255699"/>
    <n v="10.203361759209301"/>
    <n v="1.6981570225317599"/>
    <n v="3.4796072890538698"/>
    <n v="0.57911497141873003"/>
    <n v="1317.8912270150799"/>
    <n v="1200"/>
    <s v="Residential, Medium Density-Two-five dwellingunits per acre"/>
    <n v="1200"/>
    <s v="Town of Indialantic              Brevard County"/>
    <s v="Town of Indialantic"/>
    <m/>
    <m/>
    <m/>
    <n v="0"/>
    <n v="1"/>
    <n v="3.4796072890538698"/>
    <n v="0.57911497141873003"/>
    <n v="1317.89122701507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22.31390836344099"/>
    <n v="1380.0815297397201"/>
    <n v="1.0688493324999999"/>
  </r>
  <r>
    <n v="550000"/>
    <n v="900000"/>
    <n v="900000"/>
    <x v="1"/>
    <x v="1"/>
    <s v="IR8-11"/>
    <s v="62-304.520 (6), F.A.C."/>
    <n v="0.36"/>
    <n v="0.48"/>
    <s v="Town of Indialantic"/>
    <n v="3.8970867677299999E-3"/>
    <n v="3864.4938441255699"/>
    <n v="10.203361759209301"/>
    <n v="1.6981570225317599"/>
    <n v="3.976338609821E-2"/>
    <n v="6.6178652620399996E-3"/>
    <n v="15.0602678239312"/>
    <n v="1430"/>
    <s v="Professional Services"/>
    <n v="1430"/>
    <s v="Town of Indialantic              Brevard County"/>
    <s v="Town of Indialantic"/>
    <m/>
    <m/>
    <m/>
    <n v="0"/>
    <n v="1"/>
    <n v="3.976338609821E-2"/>
    <n v="6.6178652620399996E-3"/>
    <n v="15.0602678239296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2.358865443928099"/>
    <n v="15.770950614652699"/>
    <n v="1.2214329100000001E-2"/>
  </r>
  <r>
    <n v="550000"/>
    <n v="900000"/>
    <n v="900000"/>
    <x v="1"/>
    <x v="1"/>
    <s v="IR8-11"/>
    <s v="62-304.520 (6), F.A.C."/>
    <n v="0.36"/>
    <n v="0.48"/>
    <s v="Town of Indialantic"/>
    <n v="2.826615197685E-2"/>
    <n v="3864.4938441255699"/>
    <n v="10.203361759209301"/>
    <n v="1.6981570225317599"/>
    <n v="0.28840977416060998"/>
    <n v="4.8000364479439998E-2"/>
    <n v="109.234370311662"/>
    <n v="1210"/>
    <s v="Fixed Single Family Units"/>
    <n v="1210"/>
    <s v="Town of Indialantic              Brevard County"/>
    <s v="Town of Indialantic"/>
    <m/>
    <m/>
    <m/>
    <n v="0"/>
    <n v="1"/>
    <n v="0.28840977416060998"/>
    <n v="4.8000364479439998E-2"/>
    <n v="109.23437031166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47.536252198533901"/>
    <n v="114.389058664058"/>
    <n v="8.8592352200000002E-2"/>
  </r>
  <r>
    <n v="550000"/>
    <n v="900000"/>
    <n v="900000"/>
    <x v="1"/>
    <x v="1"/>
    <s v="IR8-11"/>
    <s v="62-304.520 (6), F.A.C."/>
    <n v="0.36"/>
    <n v="0.48"/>
    <s v="Town of Indialantic"/>
    <n v="5.656972851869E-2"/>
    <n v="3864.4938441255699"/>
    <n v="10.203361759209301"/>
    <n v="1.6981570225317599"/>
    <n v="0.57720140469644998"/>
    <n v="9.6064281746720007E-2"/>
    <n v="218.613367624332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57720140469644998"/>
    <n v="9.6064281746720007E-2"/>
    <n v="218.61336762433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61.833209256253703"/>
    <n v="228.92956916928401"/>
    <n v="0.17730200130000001"/>
  </r>
  <r>
    <n v="550000"/>
    <n v="900000"/>
    <n v="900000"/>
    <x v="1"/>
    <x v="1"/>
    <s v="IR8-11"/>
    <s v="62-304.520 (6), F.A.C."/>
    <n v="0.36"/>
    <n v="0.48"/>
    <s v="Town of Indialantic"/>
    <n v="0.18800491370360001"/>
    <n v="3864.4938441255699"/>
    <n v="10.203361759209301"/>
    <n v="1.6981570225317599"/>
    <n v="1.9182821470268401"/>
    <n v="0.31926186447624999"/>
    <n v="726.54383167294895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1.9182821470268401"/>
    <n v="0.31926186447624999"/>
    <n v="726.5438316729489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3.032477228215"/>
    <n v="760.82889246419995"/>
    <n v="0.58924884970000002"/>
  </r>
  <r>
    <n v="550000"/>
    <n v="900000"/>
    <n v="900000"/>
    <x v="1"/>
    <x v="1"/>
    <s v="IR8-11"/>
    <s v="62-304.520 (6), F.A.C."/>
    <n v="0.36"/>
    <n v="0.48"/>
    <s v="Town of Indialantic"/>
    <n v="0.11055736492226"/>
    <n v="3855.3464395690798"/>
    <n v="9.57859158916939"/>
    <n v="1.40767849505342"/>
    <n v="1.0589838457651199"/>
    <n v="0.15562922507084001"/>
    <n v="426.23694322119002"/>
    <n v="1200"/>
    <s v="Residential, Medium Density-Two-five dwellingunits per acre"/>
    <n v="1200"/>
    <s v="Town of Indialantic              Brevard County"/>
    <s v="Town of Indialantic"/>
    <m/>
    <m/>
    <m/>
    <n v="0"/>
    <n v="1"/>
    <n v="1.0589838457651199"/>
    <n v="0.15562922507084001"/>
    <n v="829.634838583171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7.918509059787"/>
    <n v="447.40978227928201"/>
    <n v="0.67285874990000005"/>
  </r>
  <r>
    <n v="550000"/>
    <n v="900000"/>
    <n v="900000"/>
    <x v="1"/>
    <x v="1"/>
    <s v="IR8-11"/>
    <s v="62-304.520 (6), F.A.C."/>
    <n v="0.36"/>
    <n v="0.48"/>
    <s v="Town of Indialantic"/>
    <n v="0.11328157024915"/>
    <n v="3861.75198628818"/>
    <n v="9.5936829193710498"/>
    <n v="1.40986826690085"/>
    <n v="1.0867874655788601"/>
    <n v="0.15971209111897999"/>
    <n v="437.46532891952597"/>
    <n v="1200"/>
    <s v="Residential, Medium Density-Two-five dwellingunits per acre"/>
    <n v="1200"/>
    <s v="Town of Indialantic              Brevard County"/>
    <s v="Town of Indialantic"/>
    <m/>
    <m/>
    <m/>
    <n v="0"/>
    <n v="1"/>
    <n v="1.0867874655788601"/>
    <n v="0.15971209111897999"/>
    <n v="437.4653289195259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21.02493681846801"/>
    <n v="458.43425010235597"/>
    <n v="0.35479750929999998"/>
  </r>
  <r>
    <n v="550000"/>
    <n v="900000"/>
    <n v="900000"/>
    <x v="1"/>
    <x v="1"/>
    <s v="IR8-11"/>
    <s v="62-304.520 (6), F.A.C."/>
    <n v="0.36"/>
    <n v="0.48"/>
    <s v="Town of Indialantic"/>
    <n v="1.0530764593E-4"/>
    <n v="3861.75198628818"/>
    <n v="9.5936829193710498"/>
    <n v="1.40986826690085"/>
    <n v="1.0102881640299999E-3"/>
    <n v="1.4846990825000001E-4"/>
    <n v="0.40667201084151"/>
    <n v="1210"/>
    <s v="Fixed Single Family Units"/>
    <n v="1210"/>
    <s v="Town of Indialantic              Brevard County"/>
    <s v="Town of Indialantic"/>
    <m/>
    <m/>
    <m/>
    <n v="0"/>
    <n v="1"/>
    <n v="1.0102881640299999E-3"/>
    <n v="1.4846990825000001E-4"/>
    <n v="0.406672010840079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3.7610500290245898"/>
    <n v="0.42616492325813998"/>
    <n v="3.2982319999999999E-4"/>
  </r>
  <r>
    <n v="550000"/>
    <n v="900000"/>
    <n v="900000"/>
    <x v="1"/>
    <x v="1"/>
    <s v="IR8-11"/>
    <s v="62-304.520 (6), F.A.C."/>
    <n v="0.36"/>
    <n v="0.48"/>
    <s v="Town of Indialantic"/>
    <n v="0.38480693999792998"/>
    <n v="3861.75198628818"/>
    <n v="9.5936829193710498"/>
    <n v="1.40986826690085"/>
    <n v="3.6917157675136401"/>
    <n v="0.54252709358631002"/>
    <n v="1486.0289648744999"/>
    <n v="1210"/>
    <s v="Fixed Single Family Units"/>
    <n v="1210"/>
    <s v="Town of Indialantic              Brevard County"/>
    <s v="Town of Indialantic"/>
    <m/>
    <m/>
    <m/>
    <n v="0"/>
    <n v="1"/>
    <n v="3.6917157675136401"/>
    <n v="0.54252709358631002"/>
    <n v="1486.02896487449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60.53719503491999"/>
    <n v="1557.25843651474"/>
    <n v="1.2052140834"/>
  </r>
  <r>
    <n v="550000"/>
    <n v="900000"/>
    <n v="900000"/>
    <x v="1"/>
    <x v="1"/>
    <s v="IR8-11"/>
    <s v="62-304.520 (6), F.A.C."/>
    <n v="0.36"/>
    <n v="0.48"/>
    <s v="Town of Indialantic"/>
    <n v="8.2925133522000001E-4"/>
    <n v="3861.75198628818"/>
    <n v="9.5936829193710498"/>
    <n v="1.40986826690085"/>
    <n v="7.9555743705800007E-3"/>
    <n v="1.1691351428099999E-3"/>
    <n v="3.2023629909256801"/>
    <n v="1210"/>
    <s v="Fixed Single Family Units"/>
    <n v="1210"/>
    <s v="Town of Indialantic              Brevard County"/>
    <s v="Town of Indialantic"/>
    <m/>
    <m/>
    <m/>
    <n v="0"/>
    <n v="1"/>
    <n v="7.9555743705800007E-3"/>
    <n v="1.1691351428099999E-3"/>
    <n v="3.20236299092726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.3358448227726907"/>
    <n v="3.35586109172859"/>
    <n v="2.5972125E-3"/>
  </r>
  <r>
    <n v="550000"/>
    <n v="900000"/>
    <n v="900000"/>
    <x v="1"/>
    <x v="1"/>
    <s v="IR8-11"/>
    <s v="62-304.520 (6), F.A.C."/>
    <n v="0.36"/>
    <n v="0.48"/>
    <s v="Town of Indialantic"/>
    <n v="0.11874038443965999"/>
    <n v="3861.75198628818"/>
    <n v="9.5936829193710498"/>
    <n v="1.40986826690085"/>
    <n v="1.1391575980383899"/>
    <n v="0.16740830002109"/>
    <n v="458.54591546250998"/>
    <n v="1210"/>
    <s v="Fixed Single Family Units"/>
    <n v="1210"/>
    <s v="Town of Indialantic              Brevard County"/>
    <s v="Town of Indialantic"/>
    <m/>
    <m/>
    <m/>
    <n v="0"/>
    <n v="1"/>
    <n v="1.1391575980383899"/>
    <n v="0.16740830002109"/>
    <n v="458.545915462509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7.592831582363"/>
    <n v="480.52528736791697"/>
    <n v="0.37189449749999998"/>
  </r>
  <r>
    <n v="550000"/>
    <n v="900000"/>
    <n v="900000"/>
    <x v="1"/>
    <x v="1"/>
    <s v="IR8-11"/>
    <s v="62-304.520 (6), F.A.C."/>
    <n v="0.36"/>
    <n v="0.48"/>
    <s v="Town of Indialantic"/>
    <n v="0.28350510329114997"/>
    <n v="3857.2261323955599"/>
    <n v="9.5117797937586204"/>
    <n v="1.39062823680007"/>
    <n v="2.6966381129122099"/>
    <n v="0.39425020191359"/>
    <n v="1093.54329308212"/>
    <n v="1200"/>
    <s v="Residential, Medium Density-Two-five dwellingunits per acre"/>
    <n v="1200"/>
    <s v="Town of Indialantic              Brevard County"/>
    <s v="Town of Indialantic"/>
    <m/>
    <m/>
    <m/>
    <n v="0"/>
    <n v="1"/>
    <n v="2.6966381129122099"/>
    <n v="0.39425020191359"/>
    <n v="1093.5432930821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99.73313948603001"/>
    <n v="1147.3044480369599"/>
    <n v="0.88689642589999995"/>
  </r>
  <r>
    <n v="550000"/>
    <n v="900000"/>
    <n v="900000"/>
    <x v="1"/>
    <x v="1"/>
    <s v="IR8-11"/>
    <s v="62-304.520 (6), F.A.C."/>
    <n v="0.36"/>
    <n v="0.48"/>
    <s v="Town of Indialantic"/>
    <n v="3.2496903047799998E-3"/>
    <n v="3857.2261323955599"/>
    <n v="9.5117797937586204"/>
    <n v="1.39062823680007"/>
    <n v="3.0910338577029999E-2"/>
    <n v="4.5191110986899999E-3"/>
    <n v="12.534790365813"/>
    <n v="1210"/>
    <s v="Fixed Single Family Units"/>
    <n v="1210"/>
    <s v="Town of Indialantic              Brevard County"/>
    <s v="Town of Indialantic"/>
    <m/>
    <m/>
    <m/>
    <n v="0"/>
    <n v="1"/>
    <n v="3.0910338577029999E-2"/>
    <n v="4.5191110986899999E-3"/>
    <n v="12.534790365813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5.418846328412"/>
    <n v="13.151030080735"/>
    <n v="1.01660911E-2"/>
  </r>
  <r>
    <n v="550000"/>
    <n v="900000"/>
    <n v="900000"/>
    <x v="1"/>
    <x v="1"/>
    <s v="IR8-11"/>
    <s v="62-304.520 (6), F.A.C."/>
    <n v="0.36"/>
    <n v="0.48"/>
    <s v="Town of Indialantic"/>
    <n v="5.5616910469999999E-4"/>
    <n v="3857.2261323955599"/>
    <n v="9.5117797937586204"/>
    <n v="1.39062823680007"/>
    <n v="5.2901580520600001E-3"/>
    <n v="7.7342446144000002E-4"/>
    <n v="2.1452700047068798"/>
    <n v="1430"/>
    <s v="Professional Services"/>
    <n v="1430"/>
    <s v="Town of Indialantic              Brevard County"/>
    <s v="Town of Indialantic"/>
    <m/>
    <m/>
    <m/>
    <n v="0"/>
    <n v="1"/>
    <n v="5.2901580520600001E-3"/>
    <n v="7.7342446144000002E-4"/>
    <n v="2.14527000470640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8.5721823380622997"/>
    <n v="2.25073651332348"/>
    <n v="1.7398782999999999E-3"/>
  </r>
  <r>
    <n v="550000"/>
    <n v="900000"/>
    <n v="900000"/>
    <x v="1"/>
    <x v="1"/>
    <s v="IR8-11"/>
    <s v="62-304.520 (6), F.A.C."/>
    <n v="0.36"/>
    <n v="0.48"/>
    <s v="Town of Indialantic"/>
    <n v="4.403431349689E-2"/>
    <n v="3857.2261323955599"/>
    <n v="9.5117797937586204"/>
    <n v="1.39062823680007"/>
    <n v="0.41884469335182001"/>
    <n v="6.1235359736889997E-2"/>
    <n v="169.85030474233301"/>
    <n v="1410"/>
    <s v="Retail Sales and Services"/>
    <n v="1410"/>
    <s v="Town of Indialantic              Brevard County"/>
    <s v="Town of Indialantic"/>
    <m/>
    <m/>
    <m/>
    <n v="0"/>
    <n v="1"/>
    <n v="0.41884469335182001"/>
    <n v="6.1235359736889997E-2"/>
    <n v="169.850304742330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69.944254036256197"/>
    <n v="178.200544380895"/>
    <n v="0.13775369400000001"/>
  </r>
  <r>
    <n v="550000"/>
    <n v="900000"/>
    <n v="900000"/>
    <x v="1"/>
    <x v="1"/>
    <s v="IR8-11"/>
    <s v="62-304.520 (6), F.A.C."/>
    <n v="0.36"/>
    <n v="0.48"/>
    <s v="Town of Indialantic"/>
    <n v="0.16389026208789001"/>
    <n v="3857.2261323955599"/>
    <n v="9.5117797937586204"/>
    <n v="1.39062823680007"/>
    <n v="1.5588880833213901"/>
    <n v="0.22791042619598001"/>
    <n v="632.16180177056594"/>
    <n v="1210"/>
    <s v="Fixed Single Family Units"/>
    <n v="1210"/>
    <s v="Town of Indialantic              Brevard County"/>
    <s v="Town of Indialantic"/>
    <m/>
    <m/>
    <m/>
    <n v="0"/>
    <n v="1"/>
    <n v="1.5588880833213901"/>
    <n v="0.22791042619598001"/>
    <n v="632.16180177056594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6.898845011614"/>
    <n v="663.24035969919703"/>
    <n v="0.51270219120000005"/>
  </r>
  <r>
    <n v="550000"/>
    <n v="900000"/>
    <n v="900000"/>
    <x v="1"/>
    <x v="1"/>
    <s v="IR8-11"/>
    <s v="62-304.520 (6), F.A.C."/>
    <n v="0.36"/>
    <n v="0.48"/>
    <s v="Town of Indialantic"/>
    <n v="0.12252791545152"/>
    <n v="3857.2261323955599"/>
    <n v="9.5117797937586204"/>
    <n v="1.39062823680007"/>
    <n v="1.16545855036316"/>
    <n v="0.17039077902314001"/>
    <n v="472.61787742756798"/>
    <n v="1210"/>
    <s v="Fixed Single Family Units"/>
    <n v="1210"/>
    <s v="Town of Indialantic              Brevard County"/>
    <s v="Town of Indialantic"/>
    <m/>
    <m/>
    <m/>
    <n v="0"/>
    <n v="1"/>
    <n v="1.16545855036316"/>
    <n v="0.17039077902314001"/>
    <n v="472.617877427567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2.285744839031196"/>
    <n v="495.85288156828"/>
    <n v="0.383307281"/>
  </r>
  <r>
    <n v="550000"/>
    <n v="900000"/>
    <n v="900000"/>
    <x v="1"/>
    <x v="1"/>
    <s v="IR8-11"/>
    <s v="62-304.520 (6), F.A.C."/>
    <n v="0.36"/>
    <n v="0.48"/>
    <s v="Town of Indialantic"/>
    <n v="5.6527502878900002E-2"/>
    <n v="3879.5913889141698"/>
    <n v="10.703178972448701"/>
    <n v="1.9153521084393199"/>
    <n v="0.60502398017849002"/>
    <n v="0.10827007182391001"/>
    <n v="219.30361340580501"/>
    <n v="1200"/>
    <s v="Residential, Medium Density-Two-five dwellingunits per acre"/>
    <n v="1200"/>
    <s v="Town of Indialantic              Brevard County"/>
    <s v="Town of Indialantic"/>
    <m/>
    <m/>
    <m/>
    <n v="0"/>
    <n v="1"/>
    <n v="0.60502398017849002"/>
    <n v="0.10827007182391001"/>
    <n v="225.67559068081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66.577508846117098"/>
    <n v="228.75868806771601"/>
    <n v="0.18302967610000001"/>
  </r>
  <r>
    <n v="550000"/>
    <n v="900000"/>
    <n v="900000"/>
    <x v="1"/>
    <x v="1"/>
    <s v="IR8-11"/>
    <s v="62-304.520 (6), F.A.C."/>
    <n v="0.36"/>
    <n v="0.48"/>
    <s v="Town of Indialantic"/>
    <n v="2.1229824627900002E-3"/>
    <n v="3879.5913889141698"/>
    <n v="10.703178972448701"/>
    <n v="1.9153521084393199"/>
    <n v="2.2722661254680001E-2"/>
    <n v="4.0662589362900001E-3"/>
    <n v="8.2363044814830406"/>
    <n v="1210"/>
    <s v="Fixed Single Family Units"/>
    <n v="1210"/>
    <s v="Town of Indialantic              Brevard County"/>
    <s v="Town of Indialantic"/>
    <m/>
    <m/>
    <m/>
    <n v="0"/>
    <n v="1"/>
    <n v="2.2722661254680001E-2"/>
    <n v="4.0662589362900001E-3"/>
    <n v="8.23630448148113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6.432813661627499"/>
    <n v="8.5914052142106101"/>
    <n v="6.6798901000000004E-3"/>
  </r>
  <r>
    <n v="550000"/>
    <n v="900000"/>
    <n v="900000"/>
    <x v="1"/>
    <x v="1"/>
    <s v="IR8-11"/>
    <s v="62-304.520 (6), F.A.C."/>
    <n v="0.36"/>
    <n v="0.48"/>
    <s v="Town of Indialantic"/>
    <n v="3.6637025111999999E-4"/>
    <n v="3879.5913889141698"/>
    <n v="10.703178972448701"/>
    <n v="1.9153521084393199"/>
    <n v="3.9213263679700001E-3"/>
    <n v="7.0172803295999995E-4"/>
    <n v="1.4213668714188701"/>
    <n v="1410"/>
    <s v="Retail Sales and Services"/>
    <n v="1410"/>
    <s v="Town of Indialantic              Brevard County"/>
    <s v="Town of Indialantic"/>
    <m/>
    <m/>
    <m/>
    <n v="0"/>
    <n v="1"/>
    <n v="3.9213263679700001E-3"/>
    <n v="7.0172803295999995E-4"/>
    <n v="16.5898222419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6.547120479914199"/>
    <n v="1.4826478037433299"/>
    <n v="1.34548437E-2"/>
  </r>
  <r>
    <n v="550000"/>
    <n v="900000"/>
    <n v="900000"/>
    <x v="1"/>
    <x v="1"/>
    <s v="IR8-11"/>
    <s v="62-304.520 (6), F.A.C."/>
    <n v="0.36"/>
    <n v="0.48"/>
    <s v="Town of Indialantic"/>
    <n v="0.13962756770238999"/>
    <n v="3879.5913889141698"/>
    <n v="10.703178972448701"/>
    <n v="1.9153521084393199"/>
    <n v="1.4944588466064701"/>
    <n v="0.26743595619504001"/>
    <n v="541.69790931325304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1.4944588466064701"/>
    <n v="0.26743595619504001"/>
    <n v="546.9972402627380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8.96695571721"/>
    <n v="565.05271910053898"/>
    <n v="0.44363117619999998"/>
  </r>
  <r>
    <n v="550000"/>
    <n v="900000"/>
    <n v="900000"/>
    <x v="1"/>
    <x v="1"/>
    <s v="IR8-11"/>
    <s v="62-304.520 (6), F.A.C."/>
    <n v="0.36"/>
    <n v="0.48"/>
    <s v="Town of Indialantic"/>
    <n v="0.11943454592053999"/>
    <n v="3857.838410155"/>
    <n v="9.64389438563631"/>
    <n v="1.4373792507110701"/>
    <n v="1.1518141468541201"/>
    <n v="0.17167273812427999"/>
    <n v="460.75917875168398"/>
    <n v="1200"/>
    <s v="Residential, Medium Density-Two-five dwellingunits per acre"/>
    <n v="1200"/>
    <s v="Town of Indialantic              Brevard County"/>
    <s v="Town of Indialantic"/>
    <m/>
    <m/>
    <m/>
    <n v="0"/>
    <n v="1"/>
    <n v="1.1518141468541201"/>
    <n v="0.17167273812427999"/>
    <n v="460.759178751683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22.25662916888599"/>
    <n v="483.33445921496701"/>
    <n v="0.37368952049999998"/>
  </r>
  <r>
    <n v="550000"/>
    <n v="900000"/>
    <n v="900000"/>
    <x v="1"/>
    <x v="1"/>
    <s v="IR8-11"/>
    <s v="62-304.520 (6), F.A.C."/>
    <n v="0.36"/>
    <n v="0.48"/>
    <s v="Town of Indialantic"/>
    <n v="2.4556795778260001E-2"/>
    <n v="3857.838410155"/>
    <n v="9.64389438563631"/>
    <n v="1.4373792507110701"/>
    <n v="0.23682314493519999"/>
    <n v="3.529742871562E-2"/>
    <n v="94.736149983715194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23682314493519999"/>
    <n v="3.529742871562E-2"/>
    <n v="94.7361499837143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58.369515145402801"/>
    <n v="99.377826708828096"/>
    <n v="7.6833860500000004E-2"/>
  </r>
  <r>
    <n v="550000"/>
    <n v="900000"/>
    <n v="900000"/>
    <x v="1"/>
    <x v="1"/>
    <s v="IR8-11"/>
    <s v="62-304.520 (6), F.A.C."/>
    <n v="0.36"/>
    <n v="0.48"/>
    <s v="Town of Indialantic"/>
    <n v="6.0786771197449997E-2"/>
    <n v="3857.838410155"/>
    <n v="9.64389438563631"/>
    <n v="1.4373792507110701"/>
    <n v="0.58622120147207002"/>
    <n v="8.7373643636940002E-2"/>
    <n v="234.50554075483799"/>
    <n v="1210"/>
    <s v="Fixed Single Family Units"/>
    <n v="1210"/>
    <s v="Town of Indialantic              Brevard County"/>
    <s v="Town of Indialantic"/>
    <m/>
    <m/>
    <m/>
    <n v="0"/>
    <n v="1"/>
    <n v="0.58622120147207002"/>
    <n v="8.7373643636940002E-2"/>
    <n v="234.50554075483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8.242260708505597"/>
    <n v="245.995335417371"/>
    <n v="0.19019103060000001"/>
  </r>
  <r>
    <n v="550000"/>
    <n v="900000"/>
    <n v="900000"/>
    <x v="1"/>
    <x v="1"/>
    <s v="IR8-11"/>
    <s v="62-304.520 (6), F.A.C."/>
    <n v="0.36"/>
    <n v="0.48"/>
    <s v="Town of Indialantic"/>
    <n v="0.22930052417065999"/>
    <n v="3857.838410155"/>
    <n v="9.64389438563631"/>
    <n v="1.4373792507110701"/>
    <n v="2.21135003767295"/>
    <n v="0.32959181562008"/>
    <n v="884.60436961427104"/>
    <n v="1210"/>
    <s v="Fixed Single Family Units"/>
    <n v="1210"/>
    <s v="Town of Indialantic              Brevard County"/>
    <s v="Town of Indialantic"/>
    <m/>
    <m/>
    <m/>
    <n v="0"/>
    <n v="1"/>
    <n v="2.21135003767295"/>
    <n v="0.32959181562008"/>
    <n v="884.60436961427104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21.696189890209"/>
    <n v="927.94629889974397"/>
    <n v="0.71744068910000003"/>
  </r>
  <r>
    <n v="550000"/>
    <n v="900000"/>
    <n v="900000"/>
    <x v="1"/>
    <x v="1"/>
    <s v="IR8-11"/>
    <s v="62-304.520 (6), F.A.C."/>
    <n v="0.36"/>
    <n v="0.48"/>
    <s v="Town of Indialantic"/>
    <n v="0.11117702019375"/>
    <n v="3857.838410155"/>
    <n v="9.64389438563631"/>
    <n v="1.4373792507110701"/>
    <n v="1.07217944085834"/>
    <n v="0.15980354198239"/>
    <n v="428.902978830054"/>
    <n v="1210"/>
    <s v="Fixed Single Family Units"/>
    <n v="1210"/>
    <s v="Town of Indialantic              Brevard County"/>
    <s v="Town of Indialantic"/>
    <m/>
    <m/>
    <m/>
    <n v="0"/>
    <n v="1"/>
    <n v="1.07217944085834"/>
    <n v="0.15980354198239"/>
    <n v="428.902978830054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2.487974510145094"/>
    <n v="449.91743819439802"/>
    <n v="0.34785318640000001"/>
  </r>
  <r>
    <n v="550000"/>
    <n v="900000"/>
    <n v="900000"/>
    <x v="1"/>
    <x v="1"/>
    <s v="IR8-11"/>
    <s v="62-304.520 (6), F.A.C."/>
    <n v="0.36"/>
    <n v="0.48"/>
    <s v="Town of Indialantic"/>
    <n v="7.2507796246139997E-2"/>
    <n v="3857.838410155"/>
    <n v="9.64389438563631"/>
    <n v="1.4373792507110701"/>
    <n v="0.69925752913301997"/>
    <n v="0.10422120183898"/>
    <n v="279.72336139405502"/>
    <n v="1210"/>
    <s v="Fixed Single Family Units"/>
    <n v="1210"/>
    <s v="Town of Indialantic              Brevard County"/>
    <s v="Town of Indialantic"/>
    <m/>
    <m/>
    <m/>
    <n v="0"/>
    <n v="1"/>
    <n v="0.69925752913301997"/>
    <n v="0.10422120183898"/>
    <n v="279.7233613940529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2.911814539534802"/>
    <n v="293.42864091276402"/>
    <n v="0.2268640401"/>
  </r>
  <r>
    <n v="550000"/>
    <n v="900000"/>
    <n v="910000"/>
    <x v="1"/>
    <x v="1"/>
    <s v="IR8-11"/>
    <s v="62-304.520 (6), F.A.C."/>
    <n v="0.36"/>
    <n v="0.48"/>
    <s v="Town of Indialantic"/>
    <n v="1.22400225769E-2"/>
    <n v="3849.08674214959"/>
    <n v="9.5641461430011798"/>
    <n v="1.40559330818843"/>
    <n v="0.11706536471913"/>
    <n v="1.7204493826170002E-2"/>
    <n v="47.112908624368998"/>
    <n v="1200"/>
    <s v="Residential, Medium Density-Two-five dwellingunits per acre"/>
    <n v="1200"/>
    <s v="Town of Indialantic              Brevard County"/>
    <s v="Town of Indialantic"/>
    <m/>
    <m/>
    <m/>
    <n v="0"/>
    <n v="1"/>
    <n v="0.11706536471913"/>
    <n v="1.7204493826170002E-2"/>
    <n v="47.1129086243674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39.945360762635502"/>
    <n v="49.5336139756592"/>
    <n v="3.8209982699999999E-2"/>
  </r>
  <r>
    <n v="550000"/>
    <n v="900000"/>
    <n v="910000"/>
    <x v="1"/>
    <x v="1"/>
    <s v="IR8-11"/>
    <s v="62-304.520 (6), F.A.C."/>
    <n v="0.36"/>
    <n v="0.48"/>
    <s v="Town of Indialantic"/>
    <n v="7.6493610475780002E-2"/>
    <n v="3849.08674214959"/>
    <n v="9.5641461430011798"/>
    <n v="1.40559330818843"/>
    <n v="0.73159606959616996"/>
    <n v="0.10751890700393001"/>
    <n v="294.430541941483"/>
    <n v="1210"/>
    <s v="Fixed Single Family Units"/>
    <n v="1210"/>
    <s v="Town of Indialantic              Brevard County"/>
    <s v="Town of Indialantic"/>
    <m/>
    <m/>
    <m/>
    <n v="0"/>
    <n v="1"/>
    <n v="0.73159606959616996"/>
    <n v="0.10751890700393001"/>
    <n v="294.430541941481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9.015591936959495"/>
    <n v="309.55865882647601"/>
    <n v="0.23879200480000001"/>
  </r>
  <r>
    <n v="550000"/>
    <n v="900000"/>
    <n v="910000"/>
    <x v="1"/>
    <x v="1"/>
    <s v="IR8-11"/>
    <s v="62-304.520 (6), F.A.C."/>
    <n v="0.36"/>
    <n v="0.48"/>
    <s v="Town of Indialantic"/>
    <n v="0.51214479610329999"/>
    <n v="3849.08674214959"/>
    <n v="9.5641461430011798"/>
    <n v="1.40559330818843"/>
    <n v="4.8982276763095198"/>
    <n v="0.71986729822633"/>
    <n v="1971.2897447421201"/>
    <n v="1210"/>
    <s v="Fixed Single Family Units"/>
    <n v="1210"/>
    <s v="Town of Indialantic              Brevard County"/>
    <s v="Town of Indialantic"/>
    <m/>
    <m/>
    <m/>
    <n v="0"/>
    <n v="1"/>
    <n v="4.8982276763095198"/>
    <n v="0.71986729822633"/>
    <n v="1971.28974474212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94.78891138753301"/>
    <n v="2072.5764573093802"/>
    <n v="1.5987751376999999"/>
  </r>
  <r>
    <n v="550000"/>
    <n v="900000"/>
    <n v="910000"/>
    <x v="1"/>
    <x v="1"/>
    <s v="IR8-11"/>
    <s v="62-304.520 (6), F.A.C."/>
    <n v="0.36"/>
    <n v="0.48"/>
    <s v="Town of Indialantic"/>
    <n v="1.6885024373839999E-2"/>
    <n v="3849.08674214959"/>
    <n v="9.5641461430011798"/>
    <n v="1.40559330818843"/>
    <n v="0.16149084073961001"/>
    <n v="2.3733477268469999E-2"/>
    <n v="64.9919234582472"/>
    <n v="1210"/>
    <s v="Fixed Single Family Units"/>
    <n v="1210"/>
    <s v="Town of Indialantic              Brevard County"/>
    <s v="Town of Indialantic"/>
    <m/>
    <m/>
    <m/>
    <n v="0"/>
    <n v="1"/>
    <n v="0.16149084073961001"/>
    <n v="2.3733477268469999E-2"/>
    <n v="64.9919234582475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47.436065906313303"/>
    <n v="68.331269329683494"/>
    <n v="5.27104002E-2"/>
  </r>
  <r>
    <n v="550000"/>
    <n v="900000"/>
    <n v="910000"/>
    <x v="1"/>
    <x v="1"/>
    <s v="IR8-11"/>
    <s v="62-304.520 (6), F.A.C."/>
    <n v="0.36"/>
    <n v="0.48"/>
    <s v="Town of Indialantic"/>
    <n v="0.24301916141430999"/>
    <n v="3871.1081095999698"/>
    <n v="10.524669680960001"/>
    <n v="1.8429092526078199"/>
    <n v="2.5576964000295499"/>
    <n v="0.44786226113143002"/>
    <n v="940.75344653913203"/>
    <n v="1200"/>
    <s v="Residential, Medium Density-Two-five dwellingunits per acre"/>
    <n v="1200"/>
    <s v="Town of Indialantic              Brevard County"/>
    <s v="Town of Indialantic"/>
    <m/>
    <m/>
    <m/>
    <n v="0"/>
    <n v="1"/>
    <n v="2.5576964000295499"/>
    <n v="0.44786226113143002"/>
    <n v="940.7534465391320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45.87947025455301"/>
    <n v="983.46365413577405"/>
    <n v="0.76297927539999999"/>
  </r>
  <r>
    <n v="550000"/>
    <n v="900000"/>
    <n v="910000"/>
    <x v="1"/>
    <x v="1"/>
    <s v="IR8-11"/>
    <s v="62-304.520 (6), F.A.C."/>
    <n v="0.36"/>
    <n v="0.48"/>
    <s v="Town of Indialantic"/>
    <n v="4.0925563364489999E-2"/>
    <n v="3871.1081095999698"/>
    <n v="10.524669680960001"/>
    <n v="1.8429092526078199"/>
    <n v="0.43072803591853998"/>
    <n v="7.5422099392619998E-2"/>
    <n v="158.42728023025501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43072803591853998"/>
    <n v="7.5422099392619998E-2"/>
    <n v="158.42728023025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66.064210004181504"/>
    <n v="165.61987894195801"/>
    <n v="0.12848927839999999"/>
  </r>
  <r>
    <n v="550000"/>
    <n v="900000"/>
    <n v="910000"/>
    <x v="1"/>
    <x v="1"/>
    <s v="IR8-11"/>
    <s v="62-304.520 (6), F.A.C."/>
    <n v="0.36"/>
    <n v="0.48"/>
    <s v="Town of Indialantic"/>
    <n v="6.8106762809599999E-3"/>
    <n v="3871.1081095999698"/>
    <n v="10.524669680960001"/>
    <n v="1.8429092526078199"/>
    <n v="7.1680118161129999E-2"/>
    <n v="1.2551458334710001E-2"/>
    <n v="26.364864183115401"/>
    <n v="1410"/>
    <s v="Retail Sales and Services"/>
    <n v="1410"/>
    <s v="Town of Indialantic              Brevard County"/>
    <s v="Town of Indialantic"/>
    <m/>
    <m/>
    <m/>
    <n v="0"/>
    <n v="1"/>
    <n v="7.1680118161129999E-2"/>
    <n v="1.2551458334710001E-2"/>
    <n v="30.6199883043827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7.195051709762101"/>
    <n v="27.561829048524601"/>
    <n v="2.4833729400000001E-2"/>
  </r>
  <r>
    <n v="550000"/>
    <n v="900000"/>
    <n v="910000"/>
    <x v="1"/>
    <x v="1"/>
    <s v="IR8-11"/>
    <s v="62-304.520 (6), F.A.C."/>
    <n v="0.36"/>
    <n v="0.48"/>
    <s v="Town of Indialantic"/>
    <n v="9.2642332374160002E-2"/>
    <n v="3871.1081095999698"/>
    <n v="10.524669680960001"/>
    <n v="1.8429092526078199"/>
    <n v="0.97502994671181997"/>
    <n v="0.17073141151551999"/>
    <n v="358.628484145897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97502994671181997"/>
    <n v="0.17073141151551999"/>
    <n v="358.628484145895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80.859690127343896"/>
    <n v="374.91021775451497"/>
    <n v="0.29085846240000002"/>
  </r>
  <r>
    <n v="550000"/>
    <n v="900000"/>
    <n v="910000"/>
    <x v="1"/>
    <x v="1"/>
    <s v="IR8-11"/>
    <s v="62-304.520 (6), F.A.C."/>
    <n v="0.36"/>
    <n v="0.48"/>
    <s v="Town of Indialantic"/>
    <n v="9.8079942259000005E-2"/>
    <n v="3871.1081095999698"/>
    <n v="10.524669680960001"/>
    <n v="1.8429092526078199"/>
    <n v="1.0322589946036"/>
    <n v="0.18075243308434999"/>
    <n v="379.678059867912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1.0322589946036"/>
    <n v="0.18075243308434999"/>
    <n v="379.678059867910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83.3700297092265"/>
    <n v="396.915444239453"/>
    <n v="0.30793029999999999"/>
  </r>
  <r>
    <n v="550000"/>
    <n v="900000"/>
    <n v="910000"/>
    <x v="1"/>
    <x v="1"/>
    <s v="IR8-11"/>
    <s v="62-304.520 (6), F.A.C."/>
    <n v="0.36"/>
    <n v="0.48"/>
    <s v="Town of Indialantic"/>
    <n v="0.13228389510854"/>
    <n v="3871.1081095999698"/>
    <n v="10.524669680960001"/>
    <n v="1.8429092526078199"/>
    <n v="1.3922443001281899"/>
    <n v="0.24378721426653999"/>
    <n v="512.08525912415996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1.3922443001281899"/>
    <n v="0.24378721426653999"/>
    <n v="512.08525912415996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8.104566010353096"/>
    <n v="535.33393050010204"/>
    <n v="0.41531651190000002"/>
  </r>
  <r>
    <n v="550000"/>
    <n v="900000"/>
    <n v="910000"/>
    <x v="1"/>
    <x v="1"/>
    <s v="IR8-11"/>
    <s v="62-304.520 (6), F.A.C."/>
    <n v="0.36"/>
    <n v="0.48"/>
    <s v="Town of Indialantic"/>
    <n v="4.0661412962990001E-2"/>
    <n v="3853.4581381551998"/>
    <n v="9.5741736737001695"/>
    <n v="1.4070385599095001"/>
    <n v="0.38929942952571001"/>
    <n v="5.721217593933E-2"/>
    <n v="156.68705269112701"/>
    <n v="1210"/>
    <s v="Fixed Single Family Units"/>
    <n v="1210"/>
    <s v="Town of Indialantic              Brevard County"/>
    <s v="Town of Indialantic"/>
    <m/>
    <m/>
    <m/>
    <n v="0"/>
    <n v="1"/>
    <n v="0.38929942952571001"/>
    <n v="5.721217593933E-2"/>
    <n v="156.687052691124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52.191045111322403"/>
    <n v="164.55090019313701"/>
    <n v="0.12707790159999999"/>
  </r>
  <r>
    <n v="550000"/>
    <n v="900000"/>
    <n v="910000"/>
    <x v="1"/>
    <x v="1"/>
    <s v="IR8-11"/>
    <s v="62-304.520 (6), F.A.C."/>
    <n v="0.36"/>
    <n v="0.48"/>
    <s v="Town of Indialantic"/>
    <n v="8.3564859648040002E-2"/>
    <n v="3853.4581381551998"/>
    <n v="9.5741736737001695"/>
    <n v="1.4070385599095001"/>
    <n v="0.80006447928872004"/>
    <n v="0.11757897977822"/>
    <n v="322.01368847454103"/>
    <n v="1210"/>
    <s v="Fixed Single Family Units"/>
    <n v="1210"/>
    <s v="Town of Indialantic              Brevard County"/>
    <s v="Town of Indialantic"/>
    <m/>
    <m/>
    <m/>
    <n v="0"/>
    <n v="1"/>
    <n v="0.80006447928872004"/>
    <n v="0.11757897977822"/>
    <n v="322.01368847454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5.912120624596596"/>
    <n v="338.17498895362797"/>
    <n v="0.26116276440000002"/>
  </r>
  <r>
    <n v="550000"/>
    <n v="900000"/>
    <n v="910000"/>
    <x v="1"/>
    <x v="1"/>
    <s v="IR8-11"/>
    <s v="62-304.520 (6), F.A.C."/>
    <n v="0.36"/>
    <n v="0.48"/>
    <s v="Town of Indialantic"/>
    <n v="0.16702877136248001"/>
    <n v="3853.4581381551998"/>
    <n v="9.5741736737001695"/>
    <n v="1.4070385599095001"/>
    <n v="1.5991624655292001"/>
    <n v="0.23501592192132001"/>
    <n v="643.63837831284002"/>
    <n v="1210"/>
    <s v="Fixed Single Family Units"/>
    <n v="1210"/>
    <s v="Town of Indialantic              Brevard County"/>
    <s v="Town of Indialantic"/>
    <m/>
    <m/>
    <m/>
    <n v="0"/>
    <n v="1"/>
    <n v="1.5991624655292001"/>
    <n v="0.23501592192132001"/>
    <n v="643.638378312840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7.292440498912"/>
    <n v="675.94145611386102"/>
    <n v="0.5220100392"/>
  </r>
  <r>
    <n v="550000"/>
    <n v="900000"/>
    <n v="910000"/>
    <x v="1"/>
    <x v="1"/>
    <s v="IR8-11"/>
    <s v="62-304.520 (6), F.A.C."/>
    <n v="0.36"/>
    <n v="0.48"/>
    <s v="Town of Indialantic"/>
    <n v="0.23792506256911999"/>
    <n v="3853.4581381551998"/>
    <n v="9.5741736737001695"/>
    <n v="1.4070385599095001"/>
    <n v="2.2779358703627799"/>
    <n v="0.33476973740364002"/>
    <n v="916.83426862808096"/>
    <n v="1210"/>
    <s v="Fixed Single Family Units"/>
    <n v="1210"/>
    <s v="Town of Indialantic              Brevard County"/>
    <s v="Town of Indialantic"/>
    <m/>
    <m/>
    <m/>
    <n v="0"/>
    <n v="1"/>
    <n v="2.2779358703627799"/>
    <n v="0.33476973740364002"/>
    <n v="916.83426862808096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23.90271969468"/>
    <n v="962.84856750778499"/>
    <n v="0.74358010429999999"/>
  </r>
  <r>
    <n v="550000"/>
    <n v="900000"/>
    <n v="910000"/>
    <x v="1"/>
    <x v="1"/>
    <s v="IR8-11"/>
    <s v="62-304.520 (6), F.A.C."/>
    <n v="0.36"/>
    <n v="0.48"/>
    <s v="Town of Indialantic"/>
    <n v="3.6819070591390002E-2"/>
    <n v="3853.4581381551998"/>
    <n v="9.5741736737001695"/>
    <n v="1.4070385599095001"/>
    <n v="0.35251217634625998"/>
    <n v="5.1805852062120003E-2"/>
    <n v="141.88074720972901"/>
    <n v="1210"/>
    <s v="Fixed Single Family Units"/>
    <n v="1210"/>
    <s v="Town of Indialantic              Brevard County"/>
    <s v="Town of Indialantic"/>
    <m/>
    <m/>
    <m/>
    <n v="0"/>
    <n v="1"/>
    <n v="0.35251217634625998"/>
    <n v="5.1805852062120003E-2"/>
    <n v="141.880747209729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2.375691285369101"/>
    <n v="149.00149228959299"/>
    <n v="0.1150695436"/>
  </r>
  <r>
    <n v="550000"/>
    <n v="900000"/>
    <n v="910000"/>
    <x v="1"/>
    <x v="1"/>
    <s v="IR8-11"/>
    <s v="62-304.520 (6), F.A.C."/>
    <n v="0.36"/>
    <n v="0.48"/>
    <s v="Town of Indialantic"/>
    <n v="5.1764276579900001E-2"/>
    <n v="3853.4581381551998"/>
    <n v="9.5741736737001695"/>
    <n v="1.4070385599095001"/>
    <n v="0.49560017406940998"/>
    <n v="7.2834333173739996E-2"/>
    <n v="199.471472852532"/>
    <n v="1210"/>
    <s v="Fixed Single Family Units"/>
    <n v="1210"/>
    <s v="Town of Indialantic              Brevard County"/>
    <s v="Town of Indialantic"/>
    <m/>
    <m/>
    <m/>
    <n v="0"/>
    <n v="1"/>
    <n v="0.49560017406940998"/>
    <n v="7.2834333173739996E-2"/>
    <n v="199.47147285253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2.425657758549505"/>
    <n v="209.482595128258"/>
    <n v="0.1617773502"/>
  </r>
  <r>
    <n v="550000"/>
    <n v="910000"/>
    <n v="910000"/>
    <x v="1"/>
    <x v="1"/>
    <s v="IR8-11"/>
    <s v="62-304.520 (6), F.A.C."/>
    <n v="0.36"/>
    <n v="0.48"/>
    <s v="Town of Indialantic"/>
    <n v="0.19315012579511001"/>
    <n v="3903.4058798378901"/>
    <n v="11.808178734824899"/>
    <n v="1.5648286213312601"/>
    <n v="2.2807512080426702"/>
    <n v="0.30224684505792998"/>
    <n v="753.94333672008804"/>
    <n v="1400"/>
    <s v="Commercial and Services"/>
    <n v="1400"/>
    <s v="Town of Indialantic              Brevard County"/>
    <s v="Town of Indialantic"/>
    <m/>
    <m/>
    <m/>
    <n v="0"/>
    <n v="1"/>
    <n v="2.2807512080426702"/>
    <n v="0.30224684505792998"/>
    <n v="753.94333672008804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17.055590754625"/>
    <n v="781.65082706133705"/>
    <n v="0.61147067050000004"/>
  </r>
  <r>
    <n v="550000"/>
    <n v="910000"/>
    <n v="910000"/>
    <x v="1"/>
    <x v="1"/>
    <s v="IR8-11"/>
    <s v="62-304.520 (6), F.A.C."/>
    <n v="0.36"/>
    <n v="0.48"/>
    <s v="Town of Indialantic"/>
    <n v="2.312446548644E-2"/>
    <n v="3903.4058798378901"/>
    <n v="11.808178734824899"/>
    <n v="1.5648286213312601"/>
    <n v="0.27305782161119002"/>
    <n v="3.6185825446170002E-2"/>
    <n v="90.2641745478861"/>
    <n v="1200"/>
    <s v="Residential, Medium Density-Two-five dwellingunits per acre"/>
    <n v="1200"/>
    <s v="Town of Indialantic              Brevard County"/>
    <s v="Town of Indialantic"/>
    <m/>
    <m/>
    <m/>
    <n v="0"/>
    <n v="1"/>
    <n v="0.27305782161119002"/>
    <n v="3.6185825446170002E-2"/>
    <n v="90.264174547885304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64.207070821918506"/>
    <n v="93.581391668373996"/>
    <n v="7.3206954199999993E-2"/>
  </r>
  <r>
    <n v="550000"/>
    <n v="910000"/>
    <n v="910000"/>
    <x v="1"/>
    <x v="1"/>
    <s v="IR8-11"/>
    <s v="62-304.520 (6), F.A.C."/>
    <n v="0.36"/>
    <n v="0.48"/>
    <s v="Town of Indialantic"/>
    <n v="3.077640029697E-2"/>
    <n v="3903.4058798378901"/>
    <n v="11.808178734824899"/>
    <n v="1.5648286213312601"/>
    <n v="0.36341323552122001"/>
    <n v="4.8159792046249997E-2"/>
    <n v="120.13278187946401"/>
    <n v="1410"/>
    <s v="Retail Sales and Services"/>
    <n v="1410"/>
    <s v="Town of Indialantic              Brevard County"/>
    <s v="Town of Indialantic"/>
    <m/>
    <m/>
    <m/>
    <n v="0"/>
    <n v="1"/>
    <n v="0.36341323552122001"/>
    <n v="4.8159792046249997E-2"/>
    <n v="120.13278187946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45.742648540831397"/>
    <n v="124.547673200175"/>
    <n v="9.7431291099999998E-2"/>
  </r>
  <r>
    <n v="550000"/>
    <n v="910000"/>
    <n v="910000"/>
    <x v="1"/>
    <x v="1"/>
    <s v="IR8-11"/>
    <s v="62-304.520 (6), F.A.C."/>
    <n v="0.36"/>
    <n v="0.48"/>
    <s v="Town of Indialantic"/>
    <n v="0.11654313902672001"/>
    <n v="3903.4058798378901"/>
    <n v="11.808178734824899"/>
    <n v="1.5648286213312601"/>
    <n v="1.3761622159450899"/>
    <n v="0.18237003956879999"/>
    <n v="454.91517413167099"/>
    <n v="1430"/>
    <s v="Professional Services"/>
    <n v="1430"/>
    <s v="Town of Indialantic              Brevard County"/>
    <s v="Town of Indialantic"/>
    <m/>
    <m/>
    <m/>
    <n v="0"/>
    <n v="1"/>
    <n v="1.3761622159450899"/>
    <n v="0.18237003956879999"/>
    <n v="454.915174131670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0.308925366880501"/>
    <n v="471.63335065694503"/>
    <n v="0.36894985740000003"/>
  </r>
  <r>
    <n v="550000"/>
    <n v="910000"/>
    <n v="910000"/>
    <x v="1"/>
    <x v="1"/>
    <s v="IR8-11"/>
    <s v="62-304.520 (6), F.A.C."/>
    <n v="0.36"/>
    <n v="0.48"/>
    <s v="Town of Indialantic"/>
    <n v="0.22324468489501001"/>
    <n v="3903.4058798378901"/>
    <n v="11.808178734824899"/>
    <n v="1.5648286213312601"/>
    <n v="2.6361131408400298"/>
    <n v="0.34933967248379999"/>
    <n v="871.41461566176304"/>
    <n v="1430"/>
    <s v="Professional Services"/>
    <n v="1430"/>
    <s v="Town of Indialantic              Brevard County"/>
    <s v="Town of Indialantic"/>
    <m/>
    <m/>
    <m/>
    <n v="0"/>
    <n v="1"/>
    <n v="2.6361131408400298"/>
    <n v="0.34933967248379999"/>
    <n v="871.41461566176304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9.915205086451"/>
    <n v="903.43918683405798"/>
    <n v="0.70674340280000003"/>
  </r>
  <r>
    <n v="550000"/>
    <n v="910000"/>
    <n v="910000"/>
    <x v="1"/>
    <x v="1"/>
    <s v="IR8-11"/>
    <s v="62-304.520 (6), F.A.C."/>
    <n v="0.36"/>
    <n v="0.48"/>
    <s v="Town of Indialantic"/>
    <n v="1.2977656397989999E-2"/>
    <n v="3903.4058798378901"/>
    <n v="11.808178734824899"/>
    <n v="1.5648286213312601"/>
    <n v="0.15324248630671"/>
    <n v="2.0307808169389999E-2"/>
    <n v="50.657060290465097"/>
    <n v="1750"/>
    <s v="Governmental"/>
    <n v="1750"/>
    <s v="Town of Indialantic              Brevard County"/>
    <s v="Town of Indialantic"/>
    <m/>
    <m/>
    <m/>
    <n v="0"/>
    <n v="1"/>
    <n v="0.15324248630671"/>
    <n v="2.0307808169389999E-2"/>
    <n v="50.6570602904634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41.245084396194798"/>
    <n v="52.518712141940902"/>
    <n v="4.1084396000000002E-2"/>
  </r>
  <r>
    <n v="550000"/>
    <n v="910000"/>
    <n v="910000"/>
    <x v="1"/>
    <x v="1"/>
    <s v="IR8-11"/>
    <s v="62-304.520 (6), F.A.C."/>
    <n v="0.36"/>
    <n v="0.48"/>
    <s v="Town of Indialantic"/>
    <n v="1.794695967509E-2"/>
    <n v="3903.4058798378901"/>
    <n v="11.808178734824899"/>
    <n v="1.5648286213312601"/>
    <n v="0.21192090759016999"/>
    <n v="2.808391616546E-2"/>
    <n v="70.054267920963696"/>
    <n v="1410"/>
    <s v="Retail Sales and Services"/>
    <n v="1410"/>
    <s v="Town of Indialantic              Brevard County"/>
    <s v="Town of Indialantic"/>
    <m/>
    <m/>
    <m/>
    <n v="0"/>
    <n v="1"/>
    <n v="0.21192090759016999"/>
    <n v="2.808391616546E-2"/>
    <n v="70.054267920963696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40.023127297556996"/>
    <n v="72.628769023695796"/>
    <n v="5.6816113500000001E-2"/>
  </r>
  <r>
    <n v="550000"/>
    <n v="910000"/>
    <n v="910000"/>
    <x v="1"/>
    <x v="1"/>
    <s v="IR8-11"/>
    <s v="62-304.520 (6), F.A.C."/>
    <n v="0.36"/>
    <n v="0.48"/>
    <s v="Town of Indialantic"/>
    <n v="0.23054405892738"/>
    <n v="3866.8134012263299"/>
    <n v="10.335629996410701"/>
    <n v="1.76662458183602"/>
    <n v="2.3828180909441201"/>
    <n v="0.40728480169735998"/>
    <n v="891.47085663351504"/>
    <n v="1200"/>
    <s v="Residential, Medium Density-Two-five dwellingunits per acre"/>
    <n v="1200"/>
    <s v="Town of Indialantic              Brevard County"/>
    <s v="Town of Indialantic"/>
    <m/>
    <m/>
    <m/>
    <n v="0"/>
    <n v="1"/>
    <n v="2.3828180909441201"/>
    <n v="0.40728480169735998"/>
    <n v="891.47085663351504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38.54384448718801"/>
    <n v="932.97870551643996"/>
    <n v="0.72300961610000003"/>
  </r>
  <r>
    <n v="550000"/>
    <n v="910000"/>
    <n v="910000"/>
    <x v="1"/>
    <x v="1"/>
    <s v="IR8-11"/>
    <s v="62-304.520 (6), F.A.C."/>
    <n v="0.36"/>
    <n v="0.48"/>
    <s v="Town of Indialantic"/>
    <n v="1.992750168383E-2"/>
    <n v="3866.8134012263299"/>
    <n v="10.335629996410701"/>
    <n v="1.76662458183602"/>
    <n v="0.20596328415694001"/>
    <n v="3.5204414329230001E-2"/>
    <n v="77.055930564005806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20596328415694001"/>
    <n v="3.5204414329230001E-2"/>
    <n v="77.055930564004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51.161570959181802"/>
    <n v="80.643738171604795"/>
    <n v="6.2494672000000001E-2"/>
  </r>
  <r>
    <n v="550000"/>
    <n v="910000"/>
    <n v="910000"/>
    <x v="1"/>
    <x v="1"/>
    <s v="IR8-11"/>
    <s v="62-304.520 (6), F.A.C."/>
    <n v="0.36"/>
    <n v="0.48"/>
    <s v="Town of Indialantic"/>
    <n v="1.84539192693E-3"/>
    <n v="3866.8134012263299"/>
    <n v="10.335629996410701"/>
    <n v="1.76662458183602"/>
    <n v="1.9073288155120001E-2"/>
    <n v="3.2601147412299998E-3"/>
    <n v="7.1357862335716797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1.9073288155120001E-2"/>
    <n v="3.2601147412299998E-3"/>
    <n v="7.1357862335729596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5.807279429072"/>
    <n v="7.4680361713471504"/>
    <n v="5.7873368E-3"/>
  </r>
  <r>
    <n v="550000"/>
    <n v="910000"/>
    <n v="910000"/>
    <x v="1"/>
    <x v="1"/>
    <s v="IR8-11"/>
    <s v="62-304.520 (6), F.A.C."/>
    <n v="0.36"/>
    <n v="0.48"/>
    <s v="Town of Indialantic"/>
    <n v="5.3765105980069998E-2"/>
    <n v="3866.8134012263299"/>
    <n v="10.335629996410701"/>
    <n v="1.76662458183602"/>
    <n v="0.55569624212780999"/>
    <n v="9.4982757869410003E-2"/>
    <n v="207.899632322088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55569624212780999"/>
    <n v="9.4982757869410003E-2"/>
    <n v="207.89963232208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61.478103790706797"/>
    <n v="217.57966443646299"/>
    <n v="0.1686128405"/>
  </r>
  <r>
    <n v="550000"/>
    <n v="910000"/>
    <n v="910000"/>
    <x v="1"/>
    <x v="1"/>
    <s v="IR8-11"/>
    <s v="62-304.520 (6), F.A.C."/>
    <n v="0.36"/>
    <n v="0.48"/>
    <s v="Town of Indialantic"/>
    <n v="0.19379951426708"/>
    <n v="3866.8134012263299"/>
    <n v="10.335629996410701"/>
    <n v="1.76662458183602"/>
    <n v="2.0030400729486999"/>
    <n v="0.34237098585211001"/>
    <n v="749.38655891911799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2.0030400729486999"/>
    <n v="0.34237098585211001"/>
    <n v="749.386558919117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1.912116590472"/>
    <n v="784.278808969755"/>
    <n v="0.60777498699999999"/>
  </r>
  <r>
    <n v="550000"/>
    <n v="910000"/>
    <n v="910000"/>
    <x v="1"/>
    <x v="1"/>
    <s v="IR8-11"/>
    <s v="62-304.520 (6), F.A.C."/>
    <n v="0.36"/>
    <n v="0.48"/>
    <s v="Town of Indialantic"/>
    <n v="1.1059311709E-4"/>
    <n v="3866.8134012263299"/>
    <n v="10.335629996410701"/>
    <n v="1.76662458183602"/>
    <n v="1.14304953839E-3"/>
    <n v="1.9537651922999999E-4"/>
    <n v="0.42764294724700003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1.14304953839E-3"/>
    <n v="1.9537651922999999E-4"/>
    <n v="0.427642947248740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3.9113458725724302"/>
    <n v="0.44755446617071998"/>
    <n v="3.4683130000000002E-4"/>
  </r>
  <r>
    <n v="550000"/>
    <n v="910000"/>
    <n v="910000"/>
    <x v="1"/>
    <x v="1"/>
    <s v="IR8-11"/>
    <s v="62-304.520 (6), F.A.C."/>
    <n v="0.36"/>
    <n v="0.48"/>
    <s v="Town of Indialantic"/>
    <n v="8.3898608393630003E-2"/>
    <n v="3866.8134012263299"/>
    <n v="10.335629996410701"/>
    <n v="1.76662458183602"/>
    <n v="0.86714497357035003"/>
    <n v="0.14821734397002001"/>
    <n v="324.420263280744"/>
    <n v="1210"/>
    <s v="Fixed Single Family Units"/>
    <n v="1210"/>
    <s v="Town of Indialantic              Brevard County"/>
    <s v="Town of Indialantic"/>
    <m/>
    <m/>
    <m/>
    <n v="0"/>
    <n v="1"/>
    <n v="0.86714497357035003"/>
    <n v="0.14821734397002001"/>
    <n v="324.420263280745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85.023697150848804"/>
    <n v="339.52562220820198"/>
    <n v="0.2631145688"/>
  </r>
  <r>
    <n v="550000"/>
    <n v="910000"/>
    <n v="910000"/>
    <x v="1"/>
    <x v="1"/>
    <s v="IR8-11"/>
    <s v="62-304.520 (6), F.A.C."/>
    <n v="0.36"/>
    <n v="0.48"/>
    <s v="Town of Indialantic"/>
    <n v="4.6969551806500002E-3"/>
    <n v="3866.8134012263299"/>
    <n v="10.335629996410701"/>
    <n v="1.76662458183602"/>
    <n v="4.8545990856919997E-2"/>
    <n v="8.2977564819099996E-3"/>
    <n v="18.162249237496798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4.8545990856919997E-2"/>
    <n v="8.2977564819099996E-3"/>
    <n v="18.162249237497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4.4698111524396"/>
    <n v="19.007903238539399"/>
    <n v="1.4730129099999999E-2"/>
  </r>
  <r>
    <n v="550000"/>
    <n v="910000"/>
    <n v="910000"/>
    <x v="1"/>
    <x v="1"/>
    <s v="IR8-11"/>
    <s v="62-304.520 (6), F.A.C."/>
    <n v="0.36"/>
    <n v="0.48"/>
    <s v="Town of Indialantic"/>
    <n v="2.9175724099180001E-2"/>
    <n v="3866.8134012263299"/>
    <n v="10.335629996410701"/>
    <n v="1.76662458183602"/>
    <n v="0.30154948916650998"/>
    <n v="5.154255138648E-2"/>
    <n v="112.817080937203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30154948916650998"/>
    <n v="5.154255138648E-2"/>
    <n v="112.817080937201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44.425656823878498"/>
    <n v="118.06996644894799"/>
    <n v="9.1498038099999998E-2"/>
  </r>
  <r>
    <n v="550000"/>
    <n v="910000"/>
    <n v="910000"/>
    <x v="1"/>
    <x v="1"/>
    <s v="IR8-11"/>
    <s v="62-304.520 (6), F.A.C."/>
    <n v="0.36"/>
    <n v="0.48"/>
    <s v="Town of Indialantic"/>
    <n v="3.9558967154900001E-3"/>
    <n v="3848.7050639391"/>
    <n v="9.5631105431828196"/>
    <n v="1.40543813869209"/>
    <n v="3.7830677587680002E-2"/>
    <n v="5.5597681166800004E-3"/>
    <n v="15.2250797213418"/>
    <n v="1200"/>
    <s v="Residential, Medium Density-Two-five dwellingunits per acre"/>
    <n v="1200"/>
    <s v="Town of Indialantic              Brevard County"/>
    <s v="Town of Indialantic"/>
    <m/>
    <m/>
    <m/>
    <n v="0"/>
    <n v="1"/>
    <n v="3.7830677587680002E-2"/>
    <n v="5.5597681166800004E-3"/>
    <n v="15.2250797213414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31.484868108682399"/>
    <n v="16.0089460294475"/>
    <n v="1.23479965E-2"/>
  </r>
  <r>
    <n v="550000"/>
    <n v="910000"/>
    <n v="910000"/>
    <x v="1"/>
    <x v="1"/>
    <s v="IR8-11"/>
    <s v="62-304.520 (6), F.A.C."/>
    <n v="0.36"/>
    <n v="0.48"/>
    <s v="Town of Indialantic"/>
    <n v="9.8117454701929993E-2"/>
    <n v="3848.7050639391"/>
    <n v="9.5631105431828196"/>
    <n v="1.40543813869209"/>
    <n v="0.93830806553031998"/>
    <n v="0.13789801290949"/>
    <n v="377.62514477214899"/>
    <n v="1210"/>
    <s v="Fixed Single Family Units"/>
    <n v="1210"/>
    <s v="Town of Indialantic              Brevard County"/>
    <s v="Town of Indialantic"/>
    <m/>
    <m/>
    <m/>
    <n v="0"/>
    <n v="1"/>
    <n v="0.93830806553031998"/>
    <n v="0.13789801290949"/>
    <n v="377.62514477214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81.366433098654696"/>
    <n v="397.06725171006002"/>
    <n v="0.30626532420000002"/>
  </r>
  <r>
    <n v="550000"/>
    <n v="910000"/>
    <n v="910000"/>
    <x v="1"/>
    <x v="1"/>
    <s v="IR8-11"/>
    <s v="62-304.520 (6), F.A.C."/>
    <n v="0.36"/>
    <n v="0.48"/>
    <s v="Town of Indialantic"/>
    <n v="6.5267914408960001E-2"/>
    <n v="3848.7050639391"/>
    <n v="9.5631105431828196"/>
    <n v="1.40543813869209"/>
    <n v="0.62416428041594996"/>
    <n v="9.1730016143250007E-2"/>
    <n v="251.19695269853901"/>
    <n v="1210"/>
    <s v="Fixed Single Family Units"/>
    <n v="1210"/>
    <s v="Town of Indialantic              Brevard County"/>
    <s v="Town of Indialantic"/>
    <m/>
    <m/>
    <m/>
    <n v="0"/>
    <n v="1"/>
    <n v="0.62416428041594996"/>
    <n v="9.1730016143250007E-2"/>
    <n v="251.196952698536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5.059820135376697"/>
    <n v="264.12987860258301"/>
    <n v="0.20372826660000001"/>
  </r>
  <r>
    <n v="550000"/>
    <n v="910000"/>
    <n v="910000"/>
    <x v="1"/>
    <x v="1"/>
    <s v="IR8-11"/>
    <s v="62-304.520 (6), F.A.C."/>
    <n v="0.36"/>
    <n v="0.48"/>
    <s v="Town of Indialantic"/>
    <n v="0.38570834231317003"/>
    <n v="3848.7050639391"/>
    <n v="9.5631105431828196"/>
    <n v="1.40543813869209"/>
    <n v="3.6885715149686802"/>
    <n v="0.54208921469864002"/>
    <n v="1484.4776502642701"/>
    <n v="1210"/>
    <s v="Fixed Single Family Units"/>
    <n v="1210"/>
    <s v="Town of Indialantic              Brevard County"/>
    <s v="Town of Indialantic"/>
    <m/>
    <m/>
    <m/>
    <n v="0"/>
    <n v="1"/>
    <n v="3.6885715149686802"/>
    <n v="0.54208921469864002"/>
    <n v="1484.47765026427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57.11464671019101"/>
    <n v="1560.90628226332"/>
    <n v="1.2039559206999999"/>
  </r>
  <r>
    <n v="550000"/>
    <n v="910000"/>
    <n v="910000"/>
    <x v="1"/>
    <x v="1"/>
    <s v="IR8-11"/>
    <s v="62-304.520 (6), F.A.C."/>
    <n v="0.36"/>
    <n v="0.48"/>
    <s v="Town of Indialantic"/>
    <n v="6.4713845528340003E-2"/>
    <n v="3848.7050639391"/>
    <n v="9.5631105431828196"/>
    <n v="1.40543813869209"/>
    <n v="0.61886565846201003"/>
    <n v="9.0951306606960006E-2"/>
    <n v="249.06450499191001"/>
    <n v="1210"/>
    <s v="Fixed Single Family Units"/>
    <n v="1210"/>
    <s v="Town of Indialantic              Brevard County"/>
    <s v="Town of Indialantic"/>
    <m/>
    <m/>
    <m/>
    <n v="0"/>
    <n v="1"/>
    <n v="0.61886565846201003"/>
    <n v="9.0951306606960006E-2"/>
    <n v="249.064504991910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6.992743033303995"/>
    <n v="261.88764139458101"/>
    <n v="0.2019987875"/>
  </r>
  <r>
    <n v="550000"/>
    <n v="910000"/>
    <n v="910000"/>
    <x v="1"/>
    <x v="1"/>
    <s v="IR8-11"/>
    <s v="62-304.520 (6), F.A.C."/>
    <n v="0.36"/>
    <n v="0.48"/>
    <s v="Town of Indialantic"/>
    <n v="8.1323873564700007E-3"/>
    <n v="3854.78049424442"/>
    <n v="9.57749166613136"/>
    <n v="1.40752728656882"/>
    <n v="7.7887872132350003E-2"/>
    <n v="1.144655710918E-2"/>
    <n v="31.348568153364301"/>
    <n v="1200"/>
    <s v="Residential, Medium Density-Two-five dwellingunits per acre"/>
    <n v="1200"/>
    <s v="Town of Indialantic              Brevard County"/>
    <s v="Town of Indialantic"/>
    <m/>
    <m/>
    <m/>
    <n v="0"/>
    <n v="1"/>
    <n v="7.7887872132350003E-2"/>
    <n v="1.144655710918E-2"/>
    <n v="31.3485681533625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42.945775784347397"/>
    <n v="32.910604002977401"/>
    <n v="2.54246295E-2"/>
  </r>
  <r>
    <n v="550000"/>
    <n v="910000"/>
    <n v="910000"/>
    <x v="1"/>
    <x v="1"/>
    <s v="IR8-11"/>
    <s v="62-304.520 (6), F.A.C."/>
    <n v="0.36"/>
    <n v="0.48"/>
    <s v="Town of Indialantic"/>
    <n v="7.4397336509000002E-3"/>
    <n v="3854.78049424442"/>
    <n v="9.57749166613136"/>
    <n v="1.40752728656882"/>
    <n v="7.1253987039760006E-2"/>
    <n v="1.047162811845E-2"/>
    <n v="28.6785401598747"/>
    <n v="1210"/>
    <s v="Fixed Single Family Units"/>
    <n v="1210"/>
    <s v="Town of Indialantic              Brevard County"/>
    <s v="Town of Indialantic"/>
    <m/>
    <m/>
    <m/>
    <n v="0"/>
    <n v="1"/>
    <n v="7.1253987039760006E-2"/>
    <n v="1.047162811845E-2"/>
    <n v="28.6785401598751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32.141903827259497"/>
    <n v="30.107533906102599"/>
    <n v="2.3259156699999999E-2"/>
  </r>
  <r>
    <n v="550000"/>
    <n v="910000"/>
    <n v="910000"/>
    <x v="1"/>
    <x v="1"/>
    <s v="IR8-11"/>
    <s v="62-304.520 (6), F.A.C."/>
    <n v="0.36"/>
    <n v="0.48"/>
    <s v="Town of Indialantic"/>
    <n v="0.17809836331272"/>
    <n v="3854.78049424442"/>
    <n v="9.57749166613136"/>
    <n v="1.40752728656882"/>
    <n v="1.7057355903792699"/>
    <n v="0.25067830605591002"/>
    <n v="686.53009695475203"/>
    <n v="1210"/>
    <s v="Fixed Single Family Units"/>
    <n v="1210"/>
    <s v="Town of Indialantic              Brevard County"/>
    <s v="Town of Indialantic"/>
    <m/>
    <m/>
    <m/>
    <n v="0"/>
    <n v="1"/>
    <n v="1.7057355903792699"/>
    <n v="0.25067830605591002"/>
    <n v="686.5300969547520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9.36181634163501"/>
    <n v="720.73850539103296"/>
    <n v="0.55679651009999998"/>
  </r>
  <r>
    <n v="550000"/>
    <n v="910000"/>
    <n v="910000"/>
    <x v="1"/>
    <x v="1"/>
    <s v="IR8-11"/>
    <s v="62-304.520 (6), F.A.C."/>
    <n v="0.36"/>
    <n v="0.48"/>
    <s v="Town of Indialantic"/>
    <n v="0.13069356609075999"/>
    <n v="3854.78049424442"/>
    <n v="9.57749166613136"/>
    <n v="1.40752728656882"/>
    <n v="1.2517165400513"/>
    <n v="0.18395476045173001"/>
    <n v="503.79500928992798"/>
    <n v="1210"/>
    <s v="Fixed Single Family Units"/>
    <n v="1210"/>
    <s v="Town of Indialantic              Brevard County"/>
    <s v="Town of Indialantic"/>
    <m/>
    <m/>
    <m/>
    <n v="0"/>
    <n v="1"/>
    <n v="1.2517165400513"/>
    <n v="0.18395476045173001"/>
    <n v="503.795009289927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6.173794056875707"/>
    <n v="528.89809730077695"/>
    <n v="0.40859287049999998"/>
  </r>
  <r>
    <n v="550000"/>
    <n v="910000"/>
    <n v="910000"/>
    <x v="1"/>
    <x v="1"/>
    <s v="IR8-11"/>
    <s v="62-304.520 (6), F.A.C."/>
    <n v="0.36"/>
    <n v="0.48"/>
    <s v="Town of Indialantic"/>
    <n v="0.29339940291184002"/>
    <n v="3854.78049424442"/>
    <n v="9.57749166613136"/>
    <n v="1.40752728656882"/>
    <n v="2.8100303362361099"/>
    <n v="0.41296766546142"/>
    <n v="1130.9902953675401"/>
    <n v="1210"/>
    <s v="Fixed Single Family Units"/>
    <n v="1210"/>
    <s v="Town of Indialantic              Brevard County"/>
    <s v="Town of Indialantic"/>
    <m/>
    <m/>
    <m/>
    <n v="0"/>
    <n v="1"/>
    <n v="2.8100303362361099"/>
    <n v="0.41296766546142"/>
    <n v="1130.99029536754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47.85597121310099"/>
    <n v="1187.3452580021201"/>
    <n v="0.91726706840000005"/>
  </r>
  <r>
    <n v="550000"/>
    <n v="910000"/>
    <n v="910000"/>
    <x v="1"/>
    <x v="1"/>
    <s v="IR8-11"/>
    <s v="62-304.520 (6), F.A.C."/>
    <n v="0.36"/>
    <n v="0.48"/>
    <s v="Town of Indialantic"/>
    <n v="2.0822633512949999E-2"/>
    <n v="3903.12747503729"/>
    <n v="10.290256448487099"/>
    <n v="1.4553658551809601"/>
    <n v="0.21427023878120999"/>
    <n v="3.03045498297E-2"/>
    <n v="81.273392967062605"/>
    <n v="8140"/>
    <s v="Roads and Highways"/>
    <n v="8140"/>
    <s v="Town of Indialantic              Brevard County"/>
    <s v="Town of Indialantic"/>
    <m/>
    <m/>
    <m/>
    <n v="0"/>
    <n v="1"/>
    <n v="0.21427023878120999"/>
    <n v="3.03045498297E-2"/>
    <n v="85.65213626219559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9.395957625126"/>
    <n v="84.266208163201398"/>
    <n v="6.9466452799999995E-2"/>
  </r>
  <r>
    <n v="550000"/>
    <n v="910000"/>
    <n v="910000"/>
    <x v="1"/>
    <x v="1"/>
    <s v="IR8-11"/>
    <s v="62-304.520 (6), F.A.C."/>
    <n v="0.36"/>
    <n v="0.48"/>
    <s v="Town of Indialantic"/>
    <n v="0.11843539729776"/>
    <n v="3903.12747503729"/>
    <n v="10.290256448487099"/>
    <n v="1.4553658551809601"/>
    <n v="1.21873061077246"/>
    <n v="0.17236683327196001"/>
    <n v="462.26845320986803"/>
    <n v="1410"/>
    <s v="Retail Sales and Services"/>
    <n v="1410"/>
    <s v="Town of Indialantic              Brevard County"/>
    <s v="Town of Indialantic"/>
    <m/>
    <m/>
    <m/>
    <n v="0"/>
    <n v="1"/>
    <n v="1.21873061077246"/>
    <n v="0.17236683327196001"/>
    <n v="462.2684532098680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88.896071823936595"/>
    <n v="479.291048193959"/>
    <n v="0.37491358740000003"/>
  </r>
  <r>
    <n v="550000"/>
    <n v="910000"/>
    <n v="910000"/>
    <x v="1"/>
    <x v="1"/>
    <s v="IR8-11"/>
    <s v="62-304.520 (6), F.A.C."/>
    <n v="0.36"/>
    <n v="0.48"/>
    <s v="Town of Indialantic"/>
    <n v="9.4381029856840007E-2"/>
    <n v="3903.12747503729"/>
    <n v="10.290256448487099"/>
    <n v="1.4553658551809601"/>
    <n v="0.97120500109920005"/>
    <n v="0.13735892823046"/>
    <n v="368.38119075654703"/>
    <n v="1300"/>
    <s v="Residential, High Density"/>
    <n v="1300"/>
    <s v="Town of Indialantic              Brevard County"/>
    <s v="Town of Indialantic"/>
    <m/>
    <m/>
    <m/>
    <n v="0"/>
    <n v="1"/>
    <n v="0.97120500109920005"/>
    <n v="0.13735892823046"/>
    <n v="368.381190756549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85.536199233268107"/>
    <n v="381.94647682888001"/>
    <n v="0.29876820009999999"/>
  </r>
  <r>
    <n v="550000"/>
    <n v="910000"/>
    <n v="910000"/>
    <x v="1"/>
    <x v="1"/>
    <s v="IR8-11"/>
    <s v="62-304.520 (6), F.A.C."/>
    <n v="0.36"/>
    <n v="0.48"/>
    <s v="Town of Indialantic"/>
    <n v="1.8006433730699999E-2"/>
    <n v="3910.3521194611099"/>
    <n v="11.107763382770701"/>
    <n v="1.463068660697"/>
    <n v="0.20001120524818999"/>
    <n v="2.6344648882299999E-2"/>
    <n v="70.411496302790596"/>
    <n v="8140"/>
    <s v="Roads and Highways"/>
    <n v="8140"/>
    <s v="Town of Indialantic              Brevard County"/>
    <s v="Town of Indialantic"/>
    <m/>
    <m/>
    <m/>
    <n v="0"/>
    <n v="1"/>
    <n v="0.20001120524818999"/>
    <n v="2.6344648882299999E-2"/>
    <n v="70.41126668336980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8.960165905434"/>
    <n v="72.8694519876165"/>
    <n v="5.7105650199999997E-2"/>
  </r>
  <r>
    <n v="550000"/>
    <n v="910000"/>
    <n v="910000"/>
    <x v="1"/>
    <x v="1"/>
    <s v="IR8-11"/>
    <s v="62-304.520 (6), F.A.C."/>
    <n v="0.36"/>
    <n v="0.48"/>
    <s v="Town of Indialantic"/>
    <n v="3.9200890245710003E-2"/>
    <n v="3910.3521194611099"/>
    <n v="11.107763382770701"/>
    <n v="1.463068660697"/>
    <n v="0.43543421324331999"/>
    <n v="5.7353593989920001E-2"/>
    <n v="153.28928425707801"/>
    <n v="1410"/>
    <s v="Retail Sales and Services"/>
    <n v="1410"/>
    <s v="Town of Indialantic              Brevard County"/>
    <s v="Town of Indialantic"/>
    <m/>
    <m/>
    <m/>
    <n v="0"/>
    <n v="1"/>
    <n v="0.43543421324331999"/>
    <n v="5.7353593989920001E-2"/>
    <n v="153.2892842570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2.385299410945606"/>
    <n v="158.64037445465399"/>
    <n v="0.1243222095"/>
  </r>
  <r>
    <n v="550000"/>
    <n v="910000"/>
    <n v="910000"/>
    <x v="1"/>
    <x v="1"/>
    <s v="IR8-11"/>
    <s v="62-304.520 (6), F.A.C."/>
    <n v="0.36"/>
    <n v="0.48"/>
    <s v="Town of Indialantic"/>
    <n v="0.39318076159817"/>
    <n v="3910.3521194611099"/>
    <n v="11.107763382770701"/>
    <n v="1.463068660697"/>
    <n v="4.36735886649012"/>
    <n v="0.57525045028327004"/>
    <n v="1537.47522444676"/>
    <n v="1410"/>
    <s v="Retail Sales and Services"/>
    <n v="1410"/>
    <s v="Town of Indialantic              Brevard County"/>
    <s v="Town of Indialantic"/>
    <m/>
    <m/>
    <m/>
    <n v="0"/>
    <n v="1"/>
    <n v="4.36735886649012"/>
    <n v="0.57525045028327004"/>
    <n v="1537.47522444676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60.63620814610599"/>
    <n v="1591.1460902377"/>
    <n v="1.2469385438"/>
  </r>
  <r>
    <n v="550000"/>
    <n v="910000"/>
    <n v="910000"/>
    <x v="1"/>
    <x v="1"/>
    <s v="IR8-11"/>
    <s v="62-304.520 (6), F.A.C."/>
    <n v="0.36"/>
    <n v="0.48"/>
    <s v="Town of Indialantic"/>
    <n v="0.21168693136496999"/>
    <n v="3850.7764038733699"/>
    <n v="9.6105422008137005"/>
    <n v="1.4090583146409701"/>
    <n v="2.03442618724385"/>
    <n v="0.29827923074064999"/>
    <n v="815.159040308611"/>
    <n v="1200"/>
    <s v="Residential, Medium Density-Two-five dwellingunits per acre"/>
    <n v="1200"/>
    <s v="Town of Indialantic              Brevard County"/>
    <s v="Town of Indialantic"/>
    <m/>
    <m/>
    <m/>
    <n v="0"/>
    <n v="1"/>
    <n v="2.03442618724385"/>
    <n v="0.29827923074064999"/>
    <n v="815.15904030861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34.24048338910501"/>
    <n v="856.666617732502"/>
    <n v="0.66111844310000001"/>
  </r>
  <r>
    <n v="550000"/>
    <n v="910000"/>
    <n v="910000"/>
    <x v="1"/>
    <x v="1"/>
    <s v="IR8-11"/>
    <s v="62-304.520 (6), F.A.C."/>
    <n v="0.36"/>
    <n v="0.48"/>
    <s v="Town of Indialantic"/>
    <n v="6.0833324933599999E-3"/>
    <n v="3850.7764038733699"/>
    <n v="9.6105422008137005"/>
    <n v="1.4090583146409701"/>
    <n v="5.8464123649100003E-2"/>
    <n v="8.5717702305000004E-3"/>
    <n v="23.425553222381499"/>
    <n v="1210"/>
    <s v="Fixed Single Family Units"/>
    <n v="1210"/>
    <s v="Town of Indialantic              Brevard County"/>
    <s v="Town of Indialantic"/>
    <m/>
    <m/>
    <m/>
    <n v="0"/>
    <n v="1"/>
    <n v="5.8464123649100003E-2"/>
    <n v="8.5717702305000004E-3"/>
    <n v="23.425553222383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8.094527986003701"/>
    <n v="24.6183731703868"/>
    <n v="1.8998826600000001E-2"/>
  </r>
  <r>
    <n v="550000"/>
    <n v="910000"/>
    <n v="910000"/>
    <x v="1"/>
    <x v="1"/>
    <s v="IR8-11"/>
    <s v="62-304.520 (6), F.A.C."/>
    <n v="0.36"/>
    <n v="0.48"/>
    <s v="Town of Indialantic"/>
    <n v="1.154888000533E-2"/>
    <n v="3850.7764038733699"/>
    <n v="9.6105422008137005"/>
    <n v="1.4090583146409701"/>
    <n v="0.11099099866334999"/>
    <n v="1.62730453963E-2"/>
    <n v="44.472154615689703"/>
    <n v="1430"/>
    <s v="Professional Services"/>
    <n v="1430"/>
    <s v="Town of Indialantic              Brevard County"/>
    <s v="Town of Indialantic"/>
    <m/>
    <m/>
    <m/>
    <n v="0"/>
    <n v="1"/>
    <n v="0.11099099866334999"/>
    <n v="1.62730453963E-2"/>
    <n v="44.47215461568819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8.265422709688899"/>
    <n v="46.736659221095103"/>
    <n v="3.6068251900000001E-2"/>
  </r>
  <r>
    <n v="550000"/>
    <n v="910000"/>
    <n v="910000"/>
    <x v="1"/>
    <x v="1"/>
    <s v="IR8-11"/>
    <s v="62-304.520 (6), F.A.C."/>
    <n v="0.36"/>
    <n v="0.48"/>
    <s v="Town of Indialantic"/>
    <n v="0.23378385335818999"/>
    <n v="3850.7764038733699"/>
    <n v="9.6105422008137005"/>
    <n v="1.4090583146409701"/>
    <n v="2.24678958856774"/>
    <n v="0.32941508240315998"/>
    <n v="900.24934611831804"/>
    <n v="1210"/>
    <s v="Fixed Single Family Units"/>
    <n v="1210"/>
    <s v="Town of Indialantic              Brevard County"/>
    <s v="Town of Indialantic"/>
    <m/>
    <m/>
    <m/>
    <n v="0"/>
    <n v="1"/>
    <n v="2.24678958856774"/>
    <n v="0.32941508240315998"/>
    <n v="900.24934611831804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21.647867196701"/>
    <n v="946.08968841601995"/>
    <n v="0.7301292345"/>
  </r>
  <r>
    <n v="550000"/>
    <n v="910000"/>
    <n v="910000"/>
    <x v="1"/>
    <x v="1"/>
    <s v="IR8-11"/>
    <s v="62-304.520 (6), F.A.C."/>
    <n v="0.36"/>
    <n v="0.48"/>
    <s v="Town of Indialantic"/>
    <n v="2.5420819402910001E-2"/>
    <n v="3850.7764038733699"/>
    <n v="9.6105422008137005"/>
    <n v="1.4090583146409701"/>
    <n v="0.24430785765094001"/>
    <n v="3.5819416944649997E-2"/>
    <n v="97.889891523855994"/>
    <n v="1210"/>
    <s v="Fixed Single Family Units"/>
    <n v="1210"/>
    <s v="Town of Indialantic              Brevard County"/>
    <s v="Town of Indialantic"/>
    <m/>
    <m/>
    <m/>
    <n v="0"/>
    <n v="1"/>
    <n v="0.24430785765094001"/>
    <n v="3.5819416944649997E-2"/>
    <n v="97.8898915238576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55.2082702379778"/>
    <n v="102.874406263342"/>
    <n v="7.93916395E-2"/>
  </r>
  <r>
    <n v="550000"/>
    <n v="910000"/>
    <n v="910000"/>
    <x v="1"/>
    <x v="1"/>
    <s v="IR8-11"/>
    <s v="62-304.520 (6), F.A.C."/>
    <n v="0.36"/>
    <n v="0.48"/>
    <s v="Town of Indialantic"/>
    <n v="1.9654125228459999E-2"/>
    <n v="3850.7764038733699"/>
    <n v="9.6105422008137005"/>
    <n v="1.4090583146409701"/>
    <n v="0.18888679992818999"/>
    <n v="2.769380857015E-2"/>
    <n v="75.683641668526107"/>
    <n v="1210"/>
    <s v="Fixed Single Family Units"/>
    <n v="1210"/>
    <s v="Town of Indialantic              Brevard County"/>
    <s v="Town of Indialantic"/>
    <m/>
    <m/>
    <m/>
    <n v="0"/>
    <n v="1"/>
    <n v="0.18888679992818999"/>
    <n v="2.769380857015E-2"/>
    <n v="75.68364166852569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50.564968428706599"/>
    <n v="79.537422907446597"/>
    <n v="6.1381704500000002E-2"/>
  </r>
  <r>
    <n v="550000"/>
    <n v="910000"/>
    <n v="910000"/>
    <x v="1"/>
    <x v="1"/>
    <s v="IR8-11"/>
    <s v="62-304.520 (6), F.A.C."/>
    <n v="0.36"/>
    <n v="0.48"/>
    <s v="Town of Indialantic"/>
    <n v="0.10958551181466999"/>
    <n v="3850.7764038733699"/>
    <n v="9.6105422008137005"/>
    <n v="1.4090583146409701"/>
    <n v="1.05317618589269"/>
    <n v="0.15441237658665"/>
    <n v="421.989303102333"/>
    <n v="1210"/>
    <s v="Fixed Single Family Units"/>
    <n v="1210"/>
    <s v="Town of Indialantic              Brevard County"/>
    <s v="Town of Indialantic"/>
    <m/>
    <m/>
    <m/>
    <n v="0"/>
    <n v="1"/>
    <n v="1.05317618589269"/>
    <n v="0.15441237658665"/>
    <n v="421.98930310233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2.780758594835305"/>
    <n v="443.47683228920602"/>
    <n v="0.34224598789999999"/>
  </r>
  <r>
    <n v="550000"/>
    <n v="910000"/>
    <n v="910000"/>
    <x v="1"/>
    <x v="1"/>
    <s v="IR8-11"/>
    <s v="62-304.520 (6), F.A.C."/>
    <n v="0.36"/>
    <n v="0.48"/>
    <s v="Town of Indialantic"/>
    <n v="0.22369311343316001"/>
    <n v="3875.0752197392999"/>
    <n v="10.573871113645801"/>
    <n v="1.87583063797836"/>
    <n v="2.3653021504524201"/>
    <n v="0.41961039568268999"/>
    <n v="866.827640691179"/>
    <n v="1200"/>
    <s v="Residential, Medium Density-Two-five dwellingunits per acre"/>
    <n v="1200"/>
    <s v="Town of Indialantic              Brevard County"/>
    <s v="Town of Indialantic"/>
    <m/>
    <m/>
    <m/>
    <n v="0"/>
    <n v="1"/>
    <n v="2.3653021504524201"/>
    <n v="0.41961039568268999"/>
    <n v="866.82764069117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02.969431612981"/>
    <n v="905.25391274364301"/>
    <n v="0.70302322849999999"/>
  </r>
  <r>
    <n v="550000"/>
    <n v="910000"/>
    <n v="910000"/>
    <x v="1"/>
    <x v="1"/>
    <s v="IR8-11"/>
    <s v="62-304.520 (6), F.A.C."/>
    <n v="0.36"/>
    <n v="0.48"/>
    <s v="Town of Indialantic"/>
    <n v="0.29149588844117003"/>
    <n v="3875.0752197392999"/>
    <n v="10.573871113645801"/>
    <n v="1.87583063797836"/>
    <n v="3.0822399545346899"/>
    <n v="0.54679691838267996"/>
    <n v="1129.56849395429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3.0822399545346899"/>
    <n v="0.54679691838267996"/>
    <n v="1129.5684939542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37.08599779369601"/>
    <n v="1179.6420082413599"/>
    <n v="0.91611394479999997"/>
  </r>
  <r>
    <n v="550000"/>
    <n v="910000"/>
    <n v="910000"/>
    <x v="1"/>
    <x v="1"/>
    <s v="IR8-11"/>
    <s v="62-304.520 (6), F.A.C."/>
    <n v="0.36"/>
    <n v="0.48"/>
    <s v="Town of Indialantic"/>
    <n v="8.0999728844929994E-2"/>
    <n v="3875.0752197392999"/>
    <n v="10.573871113645801"/>
    <n v="1.87583063797836"/>
    <n v="0.85648069304662"/>
    <n v="0.15194177303527001"/>
    <n v="313.88004205261802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85648069304662"/>
    <n v="0.15194177303527001"/>
    <n v="313.880042052615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3.265962538034"/>
    <n v="327.79427288878998"/>
    <n v="0.25456613309999998"/>
  </r>
  <r>
    <n v="550000"/>
    <n v="910000"/>
    <n v="910000"/>
    <x v="1"/>
    <x v="1"/>
    <s v="IR8-11"/>
    <s v="62-304.520 (6), F.A.C."/>
    <n v="0.36"/>
    <n v="0.48"/>
    <s v="Town of Indialantic"/>
    <n v="2.1574722925619998E-2"/>
    <n v="3875.0752197392999"/>
    <n v="10.573871113645801"/>
    <n v="1.87583063797836"/>
    <n v="0.22812833952816999"/>
    <n v="4.0470526269779997E-2"/>
    <n v="83.603674181830897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22812833952816999"/>
    <n v="4.0470526269779997E-2"/>
    <n v="83.60367418183170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53.262427716333001"/>
    <n v="87.309806033066707"/>
    <n v="6.7805088499999999E-2"/>
  </r>
  <r>
    <n v="550000"/>
    <n v="910000"/>
    <n v="910000"/>
    <x v="1"/>
    <x v="1"/>
    <s v="IR8-11"/>
    <s v="62-304.520 (6), F.A.C."/>
    <n v="0.36"/>
    <n v="0.48"/>
    <s v="Town of Indialantic"/>
    <n v="8.0120884104219997E-2"/>
    <n v="3847.42469200289"/>
    <n v="9.5601531223170699"/>
    <n v="1.4050111379433099"/>
    <n v="0.76596792033179995"/>
    <n v="0.11257073454829999"/>
    <n v="308.25906784769302"/>
    <n v="1200"/>
    <s v="Residential, Medium Density-Two-five dwellingunits per acre"/>
    <n v="1200"/>
    <s v="Town of Indialantic              Brevard County"/>
    <s v="Town of Indialantic"/>
    <m/>
    <m/>
    <m/>
    <n v="0"/>
    <n v="1"/>
    <n v="0.76596792033179995"/>
    <n v="0.11257073454829999"/>
    <n v="308.259067847693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2.352127772969"/>
    <n v="324.23771440554498"/>
    <n v="0.25000735429999998"/>
  </r>
  <r>
    <n v="550000"/>
    <n v="910000"/>
    <n v="910000"/>
    <x v="1"/>
    <x v="1"/>
    <s v="IR8-11"/>
    <s v="62-304.520 (6), F.A.C."/>
    <n v="0.36"/>
    <n v="0.48"/>
    <s v="Town of Indialantic"/>
    <n v="9.4884063304000003E-4"/>
    <n v="3847.42469200289"/>
    <n v="9.5601531223170699"/>
    <n v="1.4050111379433099"/>
    <n v="9.0710617406100005E-3"/>
    <n v="1.3331316575599999E-3"/>
    <n v="3.65059288036452"/>
    <n v="1210"/>
    <s v="Fixed Single Family Units"/>
    <n v="1210"/>
    <s v="Town of Indialantic              Brevard County"/>
    <s v="Town of Indialantic"/>
    <m/>
    <m/>
    <m/>
    <n v="0"/>
    <n v="1"/>
    <n v="9.0710617406100005E-3"/>
    <n v="1.3331316575599999E-3"/>
    <n v="3.6505928803647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.0921763501323"/>
    <n v="3.8398218096846302"/>
    <n v="2.9607404E-3"/>
  </r>
  <r>
    <n v="550000"/>
    <n v="910000"/>
    <n v="910000"/>
    <x v="1"/>
    <x v="1"/>
    <s v="IR8-11"/>
    <s v="62-304.520 (6), F.A.C."/>
    <n v="0.36"/>
    <n v="0.48"/>
    <s v="Town of Indialantic"/>
    <n v="1.7440583419E-3"/>
    <n v="3847.42469200289"/>
    <n v="9.5601531223170699"/>
    <n v="1.4050111379433099"/>
    <n v="1.6673464802869999E-2"/>
    <n v="2.4504213956000002E-3"/>
    <n v="6.7101331289427604"/>
    <n v="1210"/>
    <s v="Fixed Single Family Units"/>
    <n v="1210"/>
    <s v="Town of Indialantic              Brevard County"/>
    <s v="Town of Indialantic"/>
    <m/>
    <m/>
    <m/>
    <n v="0"/>
    <n v="1"/>
    <n v="1.6673464802869999E-2"/>
    <n v="2.4504213956000002E-3"/>
    <n v="6.71013312894130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5.220453203778501"/>
    <n v="7.0579537019810497"/>
    <n v="5.4421193000000001E-3"/>
  </r>
  <r>
    <n v="550000"/>
    <n v="910000"/>
    <n v="910000"/>
    <x v="1"/>
    <x v="1"/>
    <s v="IR8-11"/>
    <s v="62-304.520 (6), F.A.C."/>
    <n v="0.36"/>
    <n v="0.48"/>
    <s v="Town of Indialantic"/>
    <n v="0.47259588938885"/>
    <n v="3847.42469200289"/>
    <n v="9.5601531223170699"/>
    <n v="1.4050111379433099"/>
    <n v="4.5180890675351097"/>
    <n v="0.66400248833757003"/>
    <n v="1818.2770941737599"/>
    <n v="1210"/>
    <s v="Fixed Single Family Units"/>
    <n v="1210"/>
    <s v="Town of Indialantic              Brevard County"/>
    <s v="Town of Indialantic"/>
    <m/>
    <m/>
    <m/>
    <n v="0"/>
    <n v="1"/>
    <n v="4.5180890675351097"/>
    <n v="0.66400248833757003"/>
    <n v="1818.27709417375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73.50793617519901"/>
    <n v="1912.5277101731399"/>
    <n v="1.4746772864"/>
  </r>
  <r>
    <n v="550000"/>
    <n v="910000"/>
    <n v="910000"/>
    <x v="1"/>
    <x v="1"/>
    <s v="IR8-11"/>
    <s v="62-304.520 (6), F.A.C."/>
    <n v="0.36"/>
    <n v="0.48"/>
    <s v="Town of Indialantic"/>
    <n v="1.1640922444E-2"/>
    <n v="3847.42469200289"/>
    <n v="9.5601531223170699"/>
    <n v="1.4050111379433099"/>
    <n v="0.11128900104974"/>
    <n v="1.6355625689760001E-2"/>
    <n v="44.787572448770803"/>
    <n v="1210"/>
    <s v="Fixed Single Family Units"/>
    <n v="1210"/>
    <s v="Town of Indialantic              Brevard County"/>
    <s v="Town of Indialantic"/>
    <m/>
    <m/>
    <m/>
    <n v="0"/>
    <n v="1"/>
    <n v="0.11128900104974"/>
    <n v="1.6355625689760001E-2"/>
    <n v="44.7875724487712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33.180818521188598"/>
    <n v="47.1091417551986"/>
    <n v="3.6324065199999998E-2"/>
  </r>
  <r>
    <n v="550000"/>
    <n v="910000"/>
    <n v="910000"/>
    <x v="1"/>
    <x v="1"/>
    <s v="IR8-11"/>
    <s v="62-304.520 (6), F.A.C."/>
    <n v="0.36"/>
    <n v="0.48"/>
    <s v="Town of Indialantic"/>
    <n v="5.0408200226480002E-2"/>
    <n v="3847.42469200289"/>
    <n v="9.5601531223170699"/>
    <n v="1.4050111379433099"/>
    <n v="0.48191011278564"/>
    <n v="7.0824082761890006E-2"/>
    <n v="193.94175423081501"/>
    <n v="1210"/>
    <s v="Fixed Single Family Units"/>
    <n v="1210"/>
    <s v="Town of Indialantic              Brevard County"/>
    <s v="Town of Indialantic"/>
    <m/>
    <m/>
    <m/>
    <n v="0"/>
    <n v="1"/>
    <n v="0.48191011278564"/>
    <n v="7.0824082761890006E-2"/>
    <n v="193.941754230816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4.933644538236194"/>
    <n v="203.99474882818799"/>
    <n v="0.1572925825"/>
  </r>
  <r>
    <n v="550000"/>
    <n v="910000"/>
    <n v="910000"/>
    <x v="1"/>
    <x v="1"/>
    <s v="IR8-11"/>
    <s v="62-304.520 (6), F.A.C."/>
    <n v="0.36"/>
    <n v="0.48"/>
    <s v="Town of Indialantic"/>
    <n v="3.0465839128999999E-4"/>
    <n v="3847.42469200289"/>
    <n v="9.5601531223170699"/>
    <n v="1.4050111379433099"/>
    <n v="2.9125808707999999E-3"/>
    <n v="4.2804843304000001E-4"/>
    <n v="1.1721502173058"/>
    <n v="1210"/>
    <s v="Fixed Single Family Units"/>
    <n v="1210"/>
    <s v="Town of Indialantic              Brevard County"/>
    <s v="Town of Indialantic"/>
    <m/>
    <m/>
    <m/>
    <n v="0"/>
    <n v="1"/>
    <n v="2.9125808707999999E-3"/>
    <n v="4.2804843304000001E-4"/>
    <n v="1.17215021730564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6.3941379784972598"/>
    <n v="1.2329087674621999"/>
    <n v="9.5064900000000003E-4"/>
  </r>
  <r>
    <n v="550000"/>
    <n v="910000"/>
    <n v="910000"/>
    <x v="1"/>
    <x v="1"/>
    <s v="IR8-11"/>
    <s v="62-304.520 (6), F.A.C."/>
    <n v="0.36"/>
    <n v="0.48"/>
    <s v="Town of Indialantic"/>
    <n v="2.4471988810300001E-3"/>
    <n v="3860.0828652958398"/>
    <n v="9.5896964670744502"/>
    <n v="1.40928788474486"/>
    <n v="2.346789446365E-2"/>
    <n v="3.4488077345899999E-3"/>
    <n v="9.4463904686389295"/>
    <n v="1200"/>
    <s v="Residential, Medium Density-Two-five dwellingunits per acre"/>
    <n v="1200"/>
    <s v="Town of Indialantic              Brevard County"/>
    <s v="Town of Indialantic"/>
    <m/>
    <m/>
    <m/>
    <n v="0"/>
    <n v="1"/>
    <n v="2.346789446365E-2"/>
    <n v="3.4488077345899999E-3"/>
    <n v="354.585095201469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52.386319151882901"/>
    <n v="9.9034625085919998"/>
    <n v="0.2875791526"/>
  </r>
  <r>
    <n v="550000"/>
    <n v="910000"/>
    <n v="910000"/>
    <x v="1"/>
    <x v="1"/>
    <s v="IR8-11"/>
    <s v="62-304.520 (6), F.A.C."/>
    <n v="0.36"/>
    <n v="0.48"/>
    <s v="Town of Indialantic"/>
    <n v="3.894615721097E-2"/>
    <n v="3850.4766351762501"/>
    <n v="9.5673638437771604"/>
    <n v="1.4060581568017501"/>
    <n v="0.3726120563543"/>
    <n v="5.4760562022560001E-2"/>
    <n v="149.96126837074499"/>
    <n v="1200"/>
    <s v="Residential, Medium Density-Two-five dwellingunits per acre"/>
    <n v="1200"/>
    <s v="Town of Indialantic              Brevard County"/>
    <s v="Town of Indialantic"/>
    <m/>
    <m/>
    <m/>
    <n v="0"/>
    <n v="1"/>
    <n v="0.3726120563543"/>
    <n v="5.4760562022560001E-2"/>
    <n v="149.96126837074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1.172034577793696"/>
    <n v="157.60950643701599"/>
    <n v="0.12162308870000001"/>
  </r>
  <r>
    <n v="550000"/>
    <n v="910000"/>
    <n v="910000"/>
    <x v="1"/>
    <x v="1"/>
    <s v="IR8-11"/>
    <s v="62-304.520 (6), F.A.C."/>
    <n v="0.36"/>
    <n v="0.48"/>
    <s v="Town of Indialantic"/>
    <n v="7.4967615957879999E-2"/>
    <n v="3850.4766351762501"/>
    <n v="9.5673638437771604"/>
    <n v="1.4060581568017501"/>
    <n v="0.71724245836966005"/>
    <n v="0.10540882791356"/>
    <n v="288.66105364071001"/>
    <n v="1210"/>
    <s v="Fixed Single Family Units"/>
    <n v="1210"/>
    <s v="Town of Indialantic              Brevard County"/>
    <s v="Town of Indialantic"/>
    <m/>
    <m/>
    <m/>
    <n v="0"/>
    <n v="1"/>
    <n v="0.71724245836966005"/>
    <n v="0.10540882791356"/>
    <n v="288.6610536407109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3.951165172515601"/>
    <n v="303.38317811119202"/>
    <n v="0.2341127767"/>
  </r>
  <r>
    <n v="550000"/>
    <n v="910000"/>
    <n v="910000"/>
    <x v="1"/>
    <x v="1"/>
    <s v="IR8-11"/>
    <s v="62-304.520 (6), F.A.C."/>
    <n v="0.36"/>
    <n v="0.48"/>
    <s v="Town of Indialantic"/>
    <n v="0.13963757199804"/>
    <n v="3850.4766351762501"/>
    <n v="9.5673638437771604"/>
    <n v="1.4060581568017501"/>
    <n v="1.3359634575669199"/>
    <n v="0.19633854710383999"/>
    <n v="537.67120837121399"/>
    <n v="1210"/>
    <s v="Fixed Single Family Units"/>
    <n v="1210"/>
    <s v="Town of Indialantic              Brevard County"/>
    <s v="Town of Indialantic"/>
    <m/>
    <m/>
    <m/>
    <n v="0"/>
    <n v="1"/>
    <n v="1.3359634575669199"/>
    <n v="0.19633854710383999"/>
    <n v="537.671208371213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5.566986225227794"/>
    <n v="565.09320504863103"/>
    <n v="0.43606748449999999"/>
  </r>
  <r>
    <n v="550000"/>
    <n v="910000"/>
    <n v="910000"/>
    <x v="1"/>
    <x v="1"/>
    <s v="IR8-11"/>
    <s v="62-304.520 (6), F.A.C."/>
    <n v="0.36"/>
    <n v="0.48"/>
    <s v="Town of Indialantic"/>
    <n v="0.21410709392790001"/>
    <n v="3850.4766351762501"/>
    <n v="9.5673638437771604"/>
    <n v="1.4060581568017501"/>
    <n v="2.0484404691420401"/>
    <n v="0.30104702584644999"/>
    <n v="824.41436259488898"/>
    <n v="1210"/>
    <s v="Fixed Single Family Units"/>
    <n v="1210"/>
    <s v="Town of Indialantic              Brevard County"/>
    <s v="Town of Indialantic"/>
    <m/>
    <m/>
    <m/>
    <n v="0"/>
    <n v="1"/>
    <n v="2.0484404691420401"/>
    <n v="0.30104702584644999"/>
    <n v="824.414362594888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5.939784258053"/>
    <n v="866.46066814354594"/>
    <n v="0.66862478719999996"/>
  </r>
  <r>
    <n v="550000"/>
    <n v="910000"/>
    <n v="910000"/>
    <x v="1"/>
    <x v="1"/>
    <s v="IR8-11"/>
    <s v="62-304.520 (6), F.A.C."/>
    <n v="0.36"/>
    <n v="0.48"/>
    <s v="Town of Indialantic"/>
    <n v="1.233573154381E-2"/>
    <n v="3850.4766351762501"/>
    <n v="9.5673638437771604"/>
    <n v="1.4060581568017501"/>
    <n v="0.11802043195884999"/>
    <n v="1.73447559573E-2"/>
    <n v="47.498446087273997"/>
    <n v="1210"/>
    <s v="Fixed Single Family Units"/>
    <n v="1210"/>
    <s v="Town of Indialantic              Brevard County"/>
    <s v="Town of Indialantic"/>
    <m/>
    <m/>
    <m/>
    <n v="0"/>
    <n v="1"/>
    <n v="0.11802043195884999"/>
    <n v="1.73447559573E-2"/>
    <n v="47.49844608727290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40.021261478576299"/>
    <n v="49.920934423096803"/>
    <n v="3.8522665099999999E-2"/>
  </r>
  <r>
    <n v="550000"/>
    <n v="910000"/>
    <n v="910000"/>
    <x v="1"/>
    <x v="1"/>
    <s v="IR8-11"/>
    <s v="62-304.520 (6), F.A.C."/>
    <n v="0.36"/>
    <n v="0.48"/>
    <s v="Town of Indialantic"/>
    <n v="0.12065444580776"/>
    <n v="3850.4766351762501"/>
    <n v="9.5673638437771604"/>
    <n v="1.4060581568017501"/>
    <n v="1.1543449824121399"/>
    <n v="0.16964716768238999"/>
    <n v="464.57712451292298"/>
    <n v="1210"/>
    <s v="Fixed Single Family Units"/>
    <n v="1210"/>
    <s v="Town of Indialantic              Brevard County"/>
    <s v="Town of Indialantic"/>
    <m/>
    <m/>
    <m/>
    <n v="0"/>
    <n v="1"/>
    <n v="1.1543449824121399"/>
    <n v="0.16964716768238999"/>
    <n v="464.577124512922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4.315697318324794"/>
    <n v="488.271218908251"/>
    <n v="0.3767859891"/>
  </r>
  <r>
    <n v="550000"/>
    <n v="910000"/>
    <n v="910000"/>
    <x v="1"/>
    <x v="1"/>
    <s v="IR8-11"/>
    <s v="62-304.520 (6), F.A.C."/>
    <n v="0.36"/>
    <n v="0.48"/>
    <s v="Town of Indialantic"/>
    <n v="1.711483733659E-2"/>
    <n v="3850.4766351762501"/>
    <n v="9.5673638437771604"/>
    <n v="1.4060581568017501"/>
    <n v="0.16374387592625"/>
    <n v="2.4064456639450001E-2"/>
    <n v="65.900281279397404"/>
    <n v="1210"/>
    <s v="Fixed Single Family Units"/>
    <n v="1210"/>
    <s v="Town of Indialantic              Brevard County"/>
    <s v="Town of Indialantic"/>
    <m/>
    <m/>
    <m/>
    <n v="0"/>
    <n v="1"/>
    <n v="0.16374387592625"/>
    <n v="2.4064456639450001E-2"/>
    <n v="65.90028127939700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33.973033898681301"/>
    <n v="69.261289393926504"/>
    <n v="5.3447105699999997E-2"/>
  </r>
  <r>
    <n v="550000"/>
    <n v="910000"/>
    <n v="910000"/>
    <x v="1"/>
    <x v="1"/>
    <s v="IR8-11"/>
    <s v="62-304.520 (6), F.A.C."/>
    <n v="0.36"/>
    <n v="0.48"/>
    <s v="Town of Indialantic"/>
    <n v="2.9366827934239999E-2"/>
    <n v="3982.34170711458"/>
    <n v="9.1133902766509909"/>
    <n v="1.22659486212748"/>
    <n v="0.26763136415203997"/>
    <n v="3.6021200261119997E-2"/>
    <n v="116.948743688205"/>
    <n v="1400"/>
    <s v="Commercial and Services"/>
    <n v="1400"/>
    <s v="Town of Indialantic              Brevard County"/>
    <s v="Town of Indialantic"/>
    <m/>
    <m/>
    <m/>
    <n v="0"/>
    <n v="1"/>
    <n v="0.26763136415203997"/>
    <n v="3.6021200261119997E-2"/>
    <n v="128.727877646536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0.197118271683"/>
    <n v="118.84333623121999"/>
    <n v="0.1044021717"/>
  </r>
  <r>
    <n v="550000"/>
    <n v="910000"/>
    <n v="910000"/>
    <x v="1"/>
    <x v="1"/>
    <s v="IR8-11"/>
    <s v="62-304.520 (6), F.A.C."/>
    <n v="0.36"/>
    <n v="0.48"/>
    <s v="Town of Indialantic"/>
    <n v="1.08788647243E-3"/>
    <n v="3982.34170711458"/>
    <n v="9.1133902766509909"/>
    <n v="1.22659486212748"/>
    <n v="9.9143339999599994E-3"/>
    <n v="1.3343959576600001E-3"/>
    <n v="4.3323356717717001"/>
    <n v="8140"/>
    <s v="Roads and Highways"/>
    <n v="8140"/>
    <s v="Town of Indialantic              Brevard County"/>
    <s v="Town of Indialantic"/>
    <m/>
    <m/>
    <m/>
    <n v="0"/>
    <n v="1"/>
    <n v="9.9143339999599994E-3"/>
    <n v="1.3343959576600001E-3"/>
    <n v="5.42245830029987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37.747567107375197"/>
    <n v="4.4025203578049599"/>
    <n v="4.3977764000000001E-3"/>
  </r>
  <r>
    <n v="550000"/>
    <n v="910000"/>
    <n v="910000"/>
    <x v="1"/>
    <x v="1"/>
    <s v="IR8-11"/>
    <s v="62-304.520 (6), F.A.C."/>
    <n v="0.36"/>
    <n v="0.48"/>
    <s v="Town of Indialantic"/>
    <n v="0.41654901778332998"/>
    <n v="3982.34170711458"/>
    <n v="9.1133902766509909"/>
    <n v="1.22659486212748"/>
    <n v="3.7961737684151999"/>
    <n v="0.51093688503728996"/>
    <n v="1658.8405265762001"/>
    <n v="1410"/>
    <s v="Retail Sales and Services"/>
    <n v="1410"/>
    <s v="Town of Indialantic              Brevard County"/>
    <s v="Town of Indialantic"/>
    <m/>
    <m/>
    <m/>
    <n v="0"/>
    <n v="1"/>
    <n v="3.7961737684151999"/>
    <n v="0.51093688503728996"/>
    <n v="1682.2099282069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68.972280023228"/>
    <n v="1685.7140678609101"/>
    <n v="1.3643227317"/>
  </r>
  <r>
    <n v="550000"/>
    <n v="910000"/>
    <n v="910000"/>
    <x v="1"/>
    <x v="1"/>
    <s v="IR8-11"/>
    <s v="62-304.520 (6), F.A.C."/>
    <n v="0.36"/>
    <n v="0.48"/>
    <s v="Town of Indialantic"/>
    <n v="0.34863483978608001"/>
    <n v="3848.7957917539702"/>
    <n v="9.5632603050280505"/>
    <n v="1.4054575688819799"/>
    <n v="3.33408572427606"/>
    <n v="0.48999147435329998"/>
    <n v="1341.8243042274901"/>
    <n v="1200"/>
    <s v="Residential, Medium Density-Two-five dwellingunits per acre"/>
    <n v="1200"/>
    <s v="Town of Indialantic              Brevard County"/>
    <s v="Town of Indialantic"/>
    <m/>
    <m/>
    <m/>
    <n v="0"/>
    <n v="1"/>
    <n v="3.33408572427606"/>
    <n v="0.48999147435329998"/>
    <n v="1341.82430422749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78.84122107410499"/>
    <n v="1410.8751404607001"/>
    <n v="1.0882597762999999"/>
  </r>
  <r>
    <n v="550000"/>
    <n v="910000"/>
    <n v="910000"/>
    <x v="1"/>
    <x v="1"/>
    <s v="IR8-11"/>
    <s v="62-304.520 (6), F.A.C."/>
    <n v="0.36"/>
    <n v="0.48"/>
    <s v="Town of Indialantic"/>
    <n v="1.316427938885E-2"/>
    <n v="3848.7957917539702"/>
    <n v="9.5632603050280505"/>
    <n v="1.4054575688819799"/>
    <n v="0.1258934305237"/>
    <n v="1.8501836105930002E-2"/>
    <n v="50.666623113287102"/>
    <n v="1210"/>
    <s v="Fixed Single Family Units"/>
    <n v="1210"/>
    <s v="Town of Indialantic              Brevard County"/>
    <s v="Town of Indialantic"/>
    <m/>
    <m/>
    <m/>
    <n v="0"/>
    <n v="1"/>
    <n v="0.1258934305237"/>
    <n v="1.8501836105930002E-2"/>
    <n v="50.6666231132859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33.375057731773403"/>
    <n v="53.273948591042299"/>
    <n v="4.1092151799999997E-2"/>
  </r>
  <r>
    <n v="550000"/>
    <n v="910000"/>
    <n v="910000"/>
    <x v="1"/>
    <x v="1"/>
    <s v="IR8-11"/>
    <s v="62-304.520 (6), F.A.C."/>
    <n v="0.36"/>
    <n v="0.48"/>
    <s v="Town of Indialantic"/>
    <n v="5.29449068797E-2"/>
    <n v="3848.7957917539702"/>
    <n v="9.5632603050280505"/>
    <n v="1.4054575688819799"/>
    <n v="0.50632592631611995"/>
    <n v="7.4411820107829998E-2"/>
    <n v="203.774134793429"/>
    <n v="1210"/>
    <s v="Fixed Single Family Units"/>
    <n v="1210"/>
    <s v="Town of Indialantic              Brevard County"/>
    <s v="Town of Indialantic"/>
    <m/>
    <m/>
    <m/>
    <n v="0"/>
    <n v="1"/>
    <n v="0.50632592631611995"/>
    <n v="7.4411820107829998E-2"/>
    <n v="203.77413479342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0.646626640476697"/>
    <n v="214.26043643951999"/>
    <n v="0.16526693819999999"/>
  </r>
  <r>
    <n v="550000"/>
    <n v="910000"/>
    <n v="910000"/>
    <x v="1"/>
    <x v="1"/>
    <s v="IR8-11"/>
    <s v="62-304.520 (6), F.A.C."/>
    <n v="0.36"/>
    <n v="0.48"/>
    <s v="Town of Indialantic"/>
    <n v="9.9864794154760003E-2"/>
    <n v="3848.7957917539702"/>
    <n v="9.5632603050280505"/>
    <n v="1.4054575688819799"/>
    <n v="0.95503302181004002"/>
    <n v="0.14035573080965"/>
    <n v="384.35919948722801"/>
    <n v="1200"/>
    <s v="Residential, Medium Density-Two-five dwellingunits per acre"/>
    <n v="1200"/>
    <s v="Town of Indialantic              Brevard County"/>
    <s v="Town of Indialantic"/>
    <m/>
    <m/>
    <m/>
    <n v="0"/>
    <n v="1"/>
    <n v="0.95503302181004002"/>
    <n v="0.14035573080965"/>
    <n v="384.359199487228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82.920934761736007"/>
    <n v="404.13848359685699"/>
    <n v="0.31172684470000001"/>
  </r>
  <r>
    <n v="550000"/>
    <n v="910000"/>
    <n v="910000"/>
    <x v="1"/>
    <x v="1"/>
    <s v="IR8-11"/>
    <s v="62-304.520 (6), F.A.C."/>
    <n v="0.36"/>
    <n v="0.48"/>
    <s v="Town of Indialantic"/>
    <n v="0.10315463361960001"/>
    <n v="3848.7957917539702"/>
    <n v="9.5632603050280505"/>
    <n v="1.4054575688819799"/>
    <n v="0.98649461297403995"/>
    <n v="0.14497946058590999"/>
    <n v="397.02111977504302"/>
    <n v="1210"/>
    <s v="Fixed Single Family Units"/>
    <n v="1210"/>
    <s v="Town of Indialantic              Brevard County"/>
    <s v="Town of Indialantic"/>
    <m/>
    <m/>
    <m/>
    <n v="0"/>
    <n v="1"/>
    <n v="0.98649461297403995"/>
    <n v="0.14497946058590999"/>
    <n v="397.021119775043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85.847135838130498"/>
    <n v="417.45199156379999"/>
    <n v="0.32199604199999998"/>
  </r>
  <r>
    <n v="550000"/>
    <n v="910000"/>
    <n v="910000"/>
    <x v="1"/>
    <x v="1"/>
    <s v="IR8-11"/>
    <s v="62-304.520 (6), F.A.C."/>
    <n v="0.36"/>
    <n v="0.48"/>
    <s v="Town of Indialantic"/>
    <n v="0.21359438294765001"/>
    <n v="3852.5613749304498"/>
    <n v="9.5721902004154096"/>
    <n v="1.40675540295418"/>
    <n v="2.0445660593152799"/>
    <n v="0.30047505225227"/>
    <n v="822.88546964622401"/>
    <n v="1200"/>
    <s v="Residential, Medium Density-Two-five dwellingunits per acre"/>
    <n v="1200"/>
    <s v="Town of Indialantic              Brevard County"/>
    <s v="Town of Indialantic"/>
    <m/>
    <m/>
    <m/>
    <n v="0"/>
    <n v="1"/>
    <n v="2.0445660593152799"/>
    <n v="0.30047505225227"/>
    <n v="822.885469646224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34.69195926859501"/>
    <n v="864.38580042026797"/>
    <n v="0.66738480909999998"/>
  </r>
  <r>
    <n v="550000"/>
    <n v="910000"/>
    <n v="910000"/>
    <x v="1"/>
    <x v="1"/>
    <s v="IR8-11"/>
    <s v="62-304.520 (6), F.A.C."/>
    <n v="0.36"/>
    <n v="0.48"/>
    <s v="Town of Indialantic"/>
    <n v="5.3733714799700004E-3"/>
    <n v="3852.5613749304498"/>
    <n v="9.5721902004154096"/>
    <n v="1.40675540295418"/>
    <n v="5.1434933823789997E-2"/>
    <n v="7.5590193615299997E-3"/>
    <n v="20.701243416900699"/>
    <n v="1210"/>
    <s v="Fixed Single Family Units"/>
    <n v="1210"/>
    <s v="Town of Indialantic              Brevard County"/>
    <s v="Town of Indialantic"/>
    <m/>
    <m/>
    <m/>
    <n v="0"/>
    <n v="1"/>
    <n v="5.1434933823789997E-2"/>
    <n v="7.5590193615299997E-3"/>
    <n v="20.701243416901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6.383281996623101"/>
    <n v="21.7452628836743"/>
    <n v="1.67893296E-2"/>
  </r>
  <r>
    <n v="550000"/>
    <n v="910000"/>
    <n v="910000"/>
    <x v="1"/>
    <x v="1"/>
    <s v="IR8-11"/>
    <s v="62-304.520 (6), F.A.C."/>
    <n v="0.36"/>
    <n v="0.48"/>
    <s v="Town of Indialantic"/>
    <n v="1.5972096827270001E-2"/>
    <n v="3852.5613749304498"/>
    <n v="9.5721902004154096"/>
    <n v="1.40675540295418"/>
    <n v="0.15288794873016001"/>
    <n v="2.2468833508279999E-2"/>
    <n v="61.533483313424298"/>
    <n v="1210"/>
    <s v="Fixed Single Family Units"/>
    <n v="1210"/>
    <s v="Town of Indialantic              Brevard County"/>
    <s v="Town of Indialantic"/>
    <m/>
    <m/>
    <m/>
    <n v="0"/>
    <n v="1"/>
    <n v="0.15288794873016001"/>
    <n v="2.2468833508279999E-2"/>
    <n v="61.5334833134227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34.165297430899599"/>
    <n v="64.636782624666907"/>
    <n v="4.9905501499999998E-2"/>
  </r>
  <r>
    <n v="550000"/>
    <n v="910000"/>
    <n v="910000"/>
    <x v="1"/>
    <x v="1"/>
    <s v="IR8-11"/>
    <s v="62-304.520 (6), F.A.C."/>
    <n v="0.36"/>
    <n v="0.48"/>
    <s v="Town of Indialantic"/>
    <n v="5.1734668279999999E-5"/>
    <n v="3852.5613749304498"/>
    <n v="9.5721902004154096"/>
    <n v="1.40675540295418"/>
    <n v="4.9521408480000004E-4"/>
    <n v="7.277802413E-5"/>
    <n v="0.19931098479118001"/>
    <n v="1210"/>
    <s v="Fixed Single Family Units"/>
    <n v="1210"/>
    <s v="Town of Indialantic              Brevard County"/>
    <s v="Town of Indialantic"/>
    <m/>
    <m/>
    <m/>
    <n v="0"/>
    <n v="1"/>
    <n v="4.9521408480000004E-4"/>
    <n v="7.277802413E-5"/>
    <n v="0.199310984791229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.54939689143304"/>
    <n v="0.20936277462207001"/>
    <n v="1.6164719999999999E-4"/>
  </r>
  <r>
    <n v="550000"/>
    <n v="910000"/>
    <n v="910000"/>
    <x v="1"/>
    <x v="1"/>
    <s v="IR8-11"/>
    <s v="62-304.520 (6), F.A.C."/>
    <n v="0.36"/>
    <n v="0.48"/>
    <s v="Town of Indialantic"/>
    <n v="0.20946142490721001"/>
    <n v="3852.5613749304498"/>
    <n v="9.5721902004154096"/>
    <n v="1.40675540295418"/>
    <n v="2.0050045988619298"/>
    <n v="0.29466099119870998"/>
    <n v="806.96299513544704"/>
    <n v="1210"/>
    <s v="Fixed Single Family Units"/>
    <n v="1210"/>
    <s v="Town of Indialantic              Brevard County"/>
    <s v="Town of Indialantic"/>
    <m/>
    <m/>
    <m/>
    <n v="0"/>
    <n v="1"/>
    <n v="2.0050045988619298"/>
    <n v="0.29466099119870998"/>
    <n v="806.96299513544704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20.02423515807"/>
    <n v="847.66031263083505"/>
    <n v="0.65447120449999996"/>
  </r>
  <r>
    <n v="550000"/>
    <n v="910000"/>
    <n v="910000"/>
    <x v="1"/>
    <x v="1"/>
    <s v="IR8-11"/>
    <s v="62-304.520 (6), F.A.C."/>
    <n v="0.36"/>
    <n v="0.48"/>
    <s v="Town of Indialantic"/>
    <n v="0.17331044295256001"/>
    <n v="3852.5613749304498"/>
    <n v="9.5721902004154096"/>
    <n v="1.40675540295418"/>
    <n v="1.6589605236602301"/>
    <n v="0.24380540201191001"/>
    <n v="667.68911839115503"/>
    <n v="1210"/>
    <s v="Fixed Single Family Units"/>
    <n v="1210"/>
    <s v="Town of Indialantic              Brevard County"/>
    <s v="Town of Indialantic"/>
    <m/>
    <m/>
    <m/>
    <n v="0"/>
    <n v="1"/>
    <n v="1.6589605236602301"/>
    <n v="0.24380540201191001"/>
    <n v="667.6891183911550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7.580509098349"/>
    <n v="701.362479131594"/>
    <n v="0.54151591109999997"/>
  </r>
  <r>
    <n v="550000"/>
    <n v="910000"/>
    <n v="910000"/>
    <x v="1"/>
    <x v="1"/>
    <s v="IR8-11"/>
    <s v="62-304.520 (6), F.A.C."/>
    <n v="0.36"/>
    <n v="0.48"/>
    <s v="Town of Indialantic"/>
    <n v="0.22193879521529"/>
    <n v="3857.7690412583302"/>
    <n v="9.5843984299594496"/>
    <n v="1.4085246430464999"/>
    <n v="2.12714984040855"/>
    <n v="0.31260626230879002"/>
    <n v="856.18861323573299"/>
    <n v="1200"/>
    <s v="Residential, Medium Density-Two-five dwellingunits per acre"/>
    <n v="1200"/>
    <s v="Town of Indialantic              Brevard County"/>
    <s v="Town of Indialantic"/>
    <m/>
    <m/>
    <m/>
    <n v="0"/>
    <n v="1"/>
    <n v="2.12714984040855"/>
    <n v="0.31260626230879002"/>
    <n v="856.188613235732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40.69730533050401"/>
    <n v="898.15443879673103"/>
    <n v="0.69439465789999999"/>
  </r>
  <r>
    <n v="550000"/>
    <n v="910000"/>
    <n v="910000"/>
    <x v="1"/>
    <x v="1"/>
    <s v="IR8-11"/>
    <s v="62-304.520 (6), F.A.C."/>
    <n v="0.36"/>
    <n v="0.48"/>
    <s v="Town of Indialantic"/>
    <n v="4.2708315742679998E-2"/>
    <n v="3857.7690412583302"/>
    <n v="9.5843984299594496"/>
    <n v="1.4085246430464999"/>
    <n v="0.40933351435034998"/>
    <n v="6.0155715186570001E-2"/>
    <n v="164.758818276396"/>
    <n v="1210"/>
    <s v="Fixed Single Family Units"/>
    <n v="1210"/>
    <s v="Town of Indialantic              Brevard County"/>
    <s v="Town of Indialantic"/>
    <m/>
    <m/>
    <m/>
    <n v="0"/>
    <n v="1"/>
    <n v="0.40933351435034998"/>
    <n v="6.0155715186570001E-2"/>
    <n v="164.758818276396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54.927032396733097"/>
    <n v="172.83442185315101"/>
    <n v="0.13362434570000001"/>
  </r>
  <r>
    <n v="550000"/>
    <n v="910000"/>
    <n v="910000"/>
    <x v="1"/>
    <x v="1"/>
    <s v="IR8-11"/>
    <s v="62-304.520 (6), F.A.C."/>
    <n v="0.36"/>
    <n v="0.48"/>
    <s v="Town of Indialantic"/>
    <n v="0.24073358128465999"/>
    <n v="3857.7690412583302"/>
    <n v="9.5843984299594496"/>
    <n v="1.4085246430464999"/>
    <n v="2.3072865585032698"/>
    <n v="0.33907918164828998"/>
    <n v="928.69455707123404"/>
    <n v="1210"/>
    <s v="Fixed Single Family Units"/>
    <n v="1210"/>
    <s v="Town of Indialantic              Brevard County"/>
    <s v="Town of Indialantic"/>
    <m/>
    <m/>
    <m/>
    <n v="0"/>
    <n v="1"/>
    <n v="2.3072865585032698"/>
    <n v="0.33907918164828998"/>
    <n v="928.69455707123404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26.611901263973"/>
    <n v="974.21423950920496"/>
    <n v="0.75319915420000005"/>
  </r>
  <r>
    <n v="550000"/>
    <n v="910000"/>
    <n v="910000"/>
    <x v="1"/>
    <x v="1"/>
    <s v="IR8-11"/>
    <s v="62-304.520 (6), F.A.C."/>
    <n v="0.36"/>
    <n v="0.48"/>
    <s v="Town of Indialantic"/>
    <n v="1.8869453139780001E-2"/>
    <n v="3857.7690412583302"/>
    <n v="9.5843984299594496"/>
    <n v="1.4085246430464999"/>
    <n v="0.18085235704711999"/>
    <n v="2.6578089748189999E-2"/>
    <n v="72.793992148125795"/>
    <n v="1210"/>
    <s v="Fixed Single Family Units"/>
    <n v="1210"/>
    <s v="Town of Indialantic              Brevard County"/>
    <s v="Town of Indialantic"/>
    <m/>
    <m/>
    <m/>
    <n v="0"/>
    <n v="1"/>
    <n v="0.18085235704711999"/>
    <n v="2.6578089748189999E-2"/>
    <n v="72.79399214812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52.3412899833952"/>
    <n v="76.361967625901698"/>
    <n v="5.9038111999999997E-2"/>
  </r>
  <r>
    <n v="550000"/>
    <n v="910000"/>
    <n v="910000"/>
    <x v="1"/>
    <x v="1"/>
    <s v="IR8-11"/>
    <s v="62-304.520 (6), F.A.C."/>
    <n v="0.36"/>
    <n v="0.48"/>
    <s v="Town of Indialantic"/>
    <n v="8.0851586124119995E-2"/>
    <n v="3857.7690412583302"/>
    <n v="9.5843984299594496"/>
    <n v="1.4085246430464999"/>
    <n v="0.77491381510780999"/>
    <n v="0.11388145148523"/>
    <n v="311.90674588628798"/>
    <n v="1210"/>
    <s v="Fixed Single Family Units"/>
    <n v="1210"/>
    <s v="Town of Indialantic              Brevard County"/>
    <s v="Town of Indialantic"/>
    <m/>
    <m/>
    <m/>
    <n v="0"/>
    <n v="1"/>
    <n v="0.77491381510780999"/>
    <n v="0.11388145148523"/>
    <n v="311.906745886287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81.397252066383203"/>
    <n v="327.19476056764898"/>
    <n v="0.25296573059999999"/>
  </r>
  <r>
    <n v="550000"/>
    <n v="910000"/>
    <n v="910000"/>
    <x v="1"/>
    <x v="1"/>
    <s v="IR8-11"/>
    <s v="62-304.520 (6), F.A.C."/>
    <n v="0.36"/>
    <n v="0.48"/>
    <s v="Town of Indialantic"/>
    <n v="1.181258217089E-2"/>
    <n v="3857.7690412583302"/>
    <n v="9.5843984299594496"/>
    <n v="1.4085246430464999"/>
    <n v="0.11321649401245"/>
    <n v="1.663831308571E-2"/>
    <n v="45.570213796183403"/>
    <n v="1210"/>
    <s v="Fixed Single Family Units"/>
    <n v="1210"/>
    <s v="Town of Indialantic              Brevard County"/>
    <s v="Town of Indialantic"/>
    <m/>
    <m/>
    <m/>
    <n v="0"/>
    <n v="1"/>
    <n v="0.11321649401245"/>
    <n v="1.663831308571E-2"/>
    <n v="45.5702137961829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39.304449676451597"/>
    <n v="47.803824023397503"/>
    <n v="3.69588109E-2"/>
  </r>
  <r>
    <n v="550000"/>
    <n v="910000"/>
    <n v="910000"/>
    <x v="1"/>
    <x v="1"/>
    <s v="IR8-11"/>
    <s v="62-304.520 (6), F.A.C."/>
    <n v="0.36"/>
    <n v="0.48"/>
    <s v="Town of Indialantic"/>
    <n v="8.4914003650000004E-4"/>
    <n v="3857.7690412583302"/>
    <n v="9.5843984299594496"/>
    <n v="1.4085246430464999"/>
    <n v="8.1384964326400005E-3"/>
    <n v="1.1960346668000001E-3"/>
    <n v="3.2757861445026601"/>
    <n v="1210"/>
    <s v="Fixed Single Family Units"/>
    <n v="1210"/>
    <s v="Town of Indialantic              Brevard County"/>
    <s v="Town of Indialantic"/>
    <m/>
    <m/>
    <m/>
    <n v="0"/>
    <n v="1"/>
    <n v="8.1384964326400005E-3"/>
    <n v="1.1960346668000001E-3"/>
    <n v="3.27578614450424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.894822288316799"/>
    <n v="3.4363478102286402"/>
    <n v="2.6567609000000001E-3"/>
  </r>
  <r>
    <n v="550000"/>
    <n v="910000"/>
    <n v="910000"/>
    <x v="1"/>
    <x v="1"/>
    <s v="IR8-11"/>
    <s v="62-304.520 (6), F.A.C."/>
    <n v="0.36"/>
    <n v="0.48"/>
    <s v="Town of Indialantic"/>
    <n v="4.1100159724579997E-2"/>
    <n v="3861.94686106876"/>
    <n v="9.7363332266141498"/>
    <n v="1.38492767883728"/>
    <n v="0.40016485074562003"/>
    <n v="5.692074880721E-2"/>
    <n v="158.72663283778499"/>
    <n v="1400"/>
    <s v="Commercial and Services"/>
    <n v="1400"/>
    <s v="Town of Indialantic              Brevard County"/>
    <s v="Town of Indialantic"/>
    <m/>
    <m/>
    <m/>
    <n v="0"/>
    <n v="1"/>
    <n v="0.40016485074562003"/>
    <n v="5.692074880721E-2"/>
    <n v="158.726632837786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3.941978799801305"/>
    <n v="166.32644534310401"/>
    <n v="0.12873206230000001"/>
  </r>
  <r>
    <n v="550000"/>
    <n v="910000"/>
    <n v="910000"/>
    <x v="1"/>
    <x v="1"/>
    <s v="IR8-11"/>
    <s v="62-304.520 (6), F.A.C."/>
    <n v="0.36"/>
    <n v="0.48"/>
    <s v="Town of Indialantic"/>
    <n v="7.0175829764449998E-2"/>
    <n v="3861.94686106876"/>
    <n v="9.7363332266141498"/>
    <n v="1.38492767883728"/>
    <n v="0.68325526304091999"/>
    <n v="9.7188449026170007E-2"/>
    <n v="271.01532548174799"/>
    <n v="1200"/>
    <s v="Residential, Medium Density-Two-five dwellingunits per acre"/>
    <n v="1200"/>
    <s v="Town of Indialantic              Brevard County"/>
    <s v="Town of Indialantic"/>
    <m/>
    <m/>
    <m/>
    <n v="0"/>
    <n v="1"/>
    <n v="0.68325526304091999"/>
    <n v="9.7188449026170007E-2"/>
    <n v="271.0153254817470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43.39869417817201"/>
    <n v="283.99150737954898"/>
    <n v="0.2198015616"/>
  </r>
  <r>
    <n v="550000"/>
    <n v="910000"/>
    <n v="910000"/>
    <x v="1"/>
    <x v="1"/>
    <s v="IR8-11"/>
    <s v="62-304.520 (6), F.A.C."/>
    <n v="0.36"/>
    <n v="0.48"/>
    <s v="Town of Indialantic"/>
    <n v="7.5300867617649994E-2"/>
    <n v="3861.94686106876"/>
    <n v="9.7363332266141498"/>
    <n v="1.38492767883728"/>
    <n v="0.73315433937861996"/>
    <n v="0.10428625580415"/>
    <n v="290.807949331749"/>
    <n v="1430"/>
    <s v="Professional Services"/>
    <n v="1430"/>
    <s v="Town of Indialantic              Brevard County"/>
    <s v="Town of Indialantic"/>
    <m/>
    <m/>
    <m/>
    <n v="0"/>
    <n v="1"/>
    <n v="0.73315433937861996"/>
    <n v="0.10428625580415"/>
    <n v="290.807949331747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81.631876888921397"/>
    <n v="304.73179973078999"/>
    <n v="0.23585397350000001"/>
  </r>
  <r>
    <n v="550000"/>
    <n v="910000"/>
    <n v="910000"/>
    <x v="1"/>
    <x v="1"/>
    <s v="IR8-11"/>
    <s v="62-304.520 (6), F.A.C."/>
    <n v="0.36"/>
    <n v="0.48"/>
    <s v="Town of Indialantic"/>
    <n v="7.7420610373580001E-2"/>
    <n v="3861.94686106876"/>
    <n v="9.7363332266141498"/>
    <n v="1.38492767883728"/>
    <n v="0.75379286120503997"/>
    <n v="0.10722194621885001"/>
    <n v="298.99428321427803"/>
    <n v="1210"/>
    <s v="Fixed Single Family Units"/>
    <n v="1210"/>
    <s v="Town of Indialantic              Brevard County"/>
    <s v="Town of Indialantic"/>
    <m/>
    <m/>
    <m/>
    <n v="0"/>
    <n v="1"/>
    <n v="0.75379286120503997"/>
    <n v="0.10722194621885001"/>
    <n v="298.99428321427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1.970631827491403"/>
    <n v="313.31009431645202"/>
    <n v="0.2424933359"/>
  </r>
  <r>
    <n v="550000"/>
    <n v="910000"/>
    <n v="910000"/>
    <x v="1"/>
    <x v="1"/>
    <s v="IR8-11"/>
    <s v="62-304.520 (6), F.A.C."/>
    <n v="0.36"/>
    <n v="0.48"/>
    <s v="Town of Indialantic"/>
    <n v="9.4523249959449995E-2"/>
    <n v="3861.94686106876"/>
    <n v="9.7363332266141498"/>
    <n v="1.38492767883728"/>
    <n v="0.92030985926782005"/>
    <n v="0.1309078651625"/>
    <n v="365.04376847894599"/>
    <n v="1750"/>
    <s v="Governmental"/>
    <n v="1750"/>
    <s v="Town of Indialantic              Brevard County"/>
    <s v="Town of Indialantic"/>
    <m/>
    <m/>
    <m/>
    <n v="0"/>
    <n v="1"/>
    <n v="0.92030985926782005"/>
    <n v="0.1309078651625"/>
    <n v="365.043768478947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84.907971787569707"/>
    <n v="382.52202116455402"/>
    <n v="0.29606145049999999"/>
  </r>
  <r>
    <n v="550000"/>
    <n v="910000"/>
    <n v="910000"/>
    <x v="1"/>
    <x v="1"/>
    <s v="IR8-11"/>
    <s v="62-304.520 (6), F.A.C."/>
    <n v="0.36"/>
    <n v="0.48"/>
    <s v="Town of Indialantic"/>
    <n v="9.7712693736030004E-2"/>
    <n v="3861.94686106876"/>
    <n v="9.7363332266141498"/>
    <n v="1.38492767883728"/>
    <n v="0.95136334668413003"/>
    <n v="0.13532501412878001"/>
    <n v="377.36123086045302"/>
    <n v="1210"/>
    <s v="Fixed Single Family Units"/>
    <n v="1210"/>
    <s v="Town of Indialantic              Brevard County"/>
    <s v="Town of Indialantic"/>
    <m/>
    <m/>
    <m/>
    <n v="0"/>
    <n v="1"/>
    <n v="0.95136334668413003"/>
    <n v="0.13532501412878001"/>
    <n v="377.36123086045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85.672716259936607"/>
    <n v="395.42924219567601"/>
    <n v="0.30605128209999999"/>
  </r>
  <r>
    <n v="550000"/>
    <n v="910000"/>
    <n v="910000"/>
    <x v="1"/>
    <x v="1"/>
    <s v="IR8-11"/>
    <s v="62-304.520 (6), F.A.C."/>
    <n v="0.36"/>
    <n v="0.48"/>
    <s v="Town of Indialantic"/>
    <n v="0.1180540545261"/>
    <n v="3861.94686106876"/>
    <n v="9.7363332266141498"/>
    <n v="1.38492767883728"/>
    <n v="1.14941361361904"/>
    <n v="0.16349632771216999"/>
    <n v="455.91848531353497"/>
    <n v="1210"/>
    <s v="Fixed Single Family Units"/>
    <n v="1210"/>
    <s v="Town of Indialantic              Brevard County"/>
    <s v="Town of Indialantic"/>
    <m/>
    <m/>
    <m/>
    <n v="0"/>
    <n v="1"/>
    <n v="1.14941361361904"/>
    <n v="0.16349632771216999"/>
    <n v="455.9184853135349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1.317705166928206"/>
    <n v="477.747808749331"/>
    <n v="0.3697635728"/>
  </r>
  <r>
    <n v="550000"/>
    <n v="910000"/>
    <n v="910000"/>
    <x v="1"/>
    <x v="1"/>
    <s v="IR8-11"/>
    <s v="62-304.520 (6), F.A.C."/>
    <n v="0.36"/>
    <n v="0.48"/>
    <s v="Town of Indialantic"/>
    <n v="4.3475962755679998E-2"/>
    <n v="3861.94686106876"/>
    <n v="9.7363332266141498"/>
    <n v="1.38492767883728"/>
    <n v="0.42329646073718002"/>
    <n v="6.021106418444E-2"/>
    <n v="167.901857896248"/>
    <n v="1210"/>
    <s v="Fixed Single Family Units"/>
    <n v="1210"/>
    <s v="Town of Indialantic              Brevard County"/>
    <s v="Town of Indialantic"/>
    <m/>
    <m/>
    <m/>
    <n v="0"/>
    <n v="1"/>
    <n v="0.42329646073718002"/>
    <n v="6.021106418444E-2"/>
    <n v="167.901857896249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55.018534711810197"/>
    <n v="175.940979097856"/>
    <n v="0.13617344519999999"/>
  </r>
  <r>
    <n v="550000"/>
    <n v="910000"/>
    <n v="910000"/>
    <x v="1"/>
    <x v="1"/>
    <s v="IR8-11"/>
    <s v="62-304.520 (6), F.A.C."/>
    <n v="0.36"/>
    <n v="0.48"/>
    <s v="Town of Indialantic"/>
    <n v="2.5006004560099999E-2"/>
    <n v="3894.8025330534001"/>
    <n v="10.503735582587501"/>
    <n v="1.49382829482012"/>
    <n v="0.26265645987628"/>
    <n v="3.7354677152279997E-2"/>
    <n v="97.393449902230202"/>
    <n v="1400"/>
    <s v="Commercial and Services"/>
    <n v="1400"/>
    <s v="Town of Indialantic              Brevard County"/>
    <s v="Town of Indialantic"/>
    <m/>
    <m/>
    <m/>
    <n v="0"/>
    <n v="1"/>
    <n v="0.26265645987628"/>
    <n v="3.7354677152279997E-2"/>
    <n v="97.393449902229406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9.927845827231"/>
    <n v="101.195710152611"/>
    <n v="7.8989010499999998E-2"/>
  </r>
  <r>
    <n v="550000"/>
    <n v="910000"/>
    <n v="910000"/>
    <x v="1"/>
    <x v="1"/>
    <s v="IR8-11"/>
    <s v="62-304.520 (6), F.A.C."/>
    <n v="0.36"/>
    <n v="0.48"/>
    <s v="Town of Indialantic"/>
    <n v="7.5752982651500003E-3"/>
    <n v="3894.8025330534001"/>
    <n v="10.503735582587501"/>
    <n v="1.49382829482012"/>
    <n v="7.9568929936390004E-2"/>
    <n v="1.1316194890180001E-2"/>
    <n v="29.504290871748999"/>
    <n v="8140"/>
    <s v="Roads and Highways"/>
    <n v="8140"/>
    <s v="Town of Indialantic              Brevard County"/>
    <s v="Town of Indialantic"/>
    <m/>
    <m/>
    <m/>
    <n v="0"/>
    <n v="1"/>
    <n v="7.9568929936390004E-2"/>
    <n v="1.1316194890180001E-2"/>
    <n v="31.7050975636039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6.970204884053"/>
    <n v="30.6561444359244"/>
    <n v="2.5713785499999999E-2"/>
  </r>
  <r>
    <n v="550000"/>
    <n v="910000"/>
    <n v="910000"/>
    <x v="1"/>
    <x v="1"/>
    <s v="IR8-11"/>
    <s v="62-304.520 (6), F.A.C."/>
    <n v="0.36"/>
    <n v="0.48"/>
    <s v="Town of Indialantic"/>
    <n v="1.3082419968E-4"/>
    <n v="3894.8025330534001"/>
    <n v="10.503735582587501"/>
    <n v="1.49382829482012"/>
    <n v="1.37414280131E-3"/>
    <n v="1.9542889113999999E-4"/>
    <n v="0.50953442432561002"/>
    <n v="1410"/>
    <s v="Retail Sales and Services"/>
    <n v="1410"/>
    <s v="Town of Indialantic              Brevard County"/>
    <s v="Town of Indialantic"/>
    <m/>
    <m/>
    <m/>
    <n v="0"/>
    <n v="1"/>
    <n v="1.37414280131E-3"/>
    <n v="1.9542889113999999E-4"/>
    <n v="0.50953442432471996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4.2304085000111504"/>
    <n v="0.52942675270774997"/>
    <n v="4.1324770000000002E-4"/>
  </r>
  <r>
    <n v="550000"/>
    <n v="910000"/>
    <n v="910000"/>
    <x v="1"/>
    <x v="1"/>
    <s v="IR8-11"/>
    <s v="62-304.520 (6), F.A.C."/>
    <n v="0.36"/>
    <n v="0.48"/>
    <s v="Town of Indialantic"/>
    <n v="6.497350001E-4"/>
    <n v="3894.8025330534001"/>
    <n v="10.503735582587501"/>
    <n v="1.49382829482012"/>
    <n v="6.8246446398600004E-3"/>
    <n v="9.7059252729000001E-4"/>
    <n v="2.5305895242263001"/>
    <n v="1410"/>
    <s v="Retail Sales and Services"/>
    <n v="1410"/>
    <s v="Town of Indialantic              Brevard County"/>
    <s v="Town of Indialantic"/>
    <m/>
    <m/>
    <m/>
    <n v="0"/>
    <n v="1"/>
    <n v="6.8246446398600004E-3"/>
    <n v="9.7059252729000001E-4"/>
    <n v="2.53058952422644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.0181714277207305"/>
    <n v="2.62938425803718"/>
    <n v="2.052384E-3"/>
  </r>
  <r>
    <n v="550000"/>
    <n v="910000"/>
    <n v="910000"/>
    <x v="1"/>
    <x v="1"/>
    <s v="IR8-11"/>
    <s v="62-304.520 (6), F.A.C."/>
    <n v="0.36"/>
    <n v="0.48"/>
    <s v="Town of Indialantic"/>
    <n v="4.5569626167040002E-2"/>
    <n v="3894.8025330534001"/>
    <n v="10.503735582587501"/>
    <n v="1.49382829482012"/>
    <n v="0.47865130385603"/>
    <n v="6.8073196952709997E-2"/>
    <n v="177.48469542571499"/>
    <n v="1410"/>
    <s v="Retail Sales and Services"/>
    <n v="1410"/>
    <s v="Town of Indialantic              Brevard County"/>
    <s v="Town of Indialantic"/>
    <m/>
    <m/>
    <m/>
    <n v="0"/>
    <n v="1"/>
    <n v="0.47865130385603"/>
    <n v="6.8073196952709997E-2"/>
    <n v="177.484695425713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5.202682966815701"/>
    <n v="184.413734320483"/>
    <n v="0.14394541399999999"/>
  </r>
  <r>
    <n v="550000"/>
    <n v="910000"/>
    <n v="910000"/>
    <x v="1"/>
    <x v="1"/>
    <s v="IR8-11"/>
    <s v="62-304.520 (6), F.A.C."/>
    <n v="0.36"/>
    <n v="0.48"/>
    <s v="Town of Indialantic"/>
    <n v="0.14704281503336"/>
    <n v="3894.8025330534001"/>
    <n v="10.503735582587501"/>
    <n v="1.49382829482012"/>
    <n v="1.5444988484298099"/>
    <n v="0.21965671764684"/>
    <n v="572.70272845926104"/>
    <n v="1410"/>
    <s v="Retail Sales and Services"/>
    <n v="1410"/>
    <s v="Town of Indialantic              Brevard County"/>
    <s v="Town of Indialantic"/>
    <m/>
    <m/>
    <m/>
    <n v="0"/>
    <n v="1"/>
    <n v="1.5444988484298099"/>
    <n v="0.21965671764684"/>
    <n v="572.70272845926104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7.743988520030001"/>
    <n v="595.06116038555501"/>
    <n v="0.46447909850000002"/>
  </r>
  <r>
    <n v="550000"/>
    <n v="910000"/>
    <n v="910000"/>
    <x v="1"/>
    <x v="1"/>
    <s v="IR8-11"/>
    <s v="62-304.520 (6), F.A.C."/>
    <n v="0.36"/>
    <n v="0.48"/>
    <s v="Town of Indialantic"/>
    <n v="0.10359695752792"/>
    <n v="3894.8025330534001"/>
    <n v="10.503735582587501"/>
    <n v="1.49382829482012"/>
    <n v="1.0881550490338601"/>
    <n v="0.15475606641249001"/>
    <n v="403.48969259638397"/>
    <n v="1300"/>
    <s v="Residential, High Density"/>
    <n v="1300"/>
    <s v="Town of Indialantic              Brevard County"/>
    <s v="Town of Indialantic"/>
    <m/>
    <m/>
    <m/>
    <n v="0"/>
    <n v="1"/>
    <n v="1.0881550490338601"/>
    <n v="0.15475606641249001"/>
    <n v="403.4896925963839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82.963838636386299"/>
    <n v="419.242012912978"/>
    <n v="0.32724224870000002"/>
  </r>
  <r>
    <n v="550000"/>
    <n v="910000"/>
    <n v="910000"/>
    <x v="1"/>
    <x v="1"/>
    <s v="IR8-11"/>
    <s v="62-304.520 (6), F.A.C."/>
    <n v="0.36"/>
    <n v="0.48"/>
    <s v="Town of Indialantic"/>
    <n v="0.18882076911057999"/>
    <n v="3847.42469128625"/>
    <n v="9.5601531205363504"/>
    <n v="1.4050111376816099"/>
    <n v="1.80515546503463"/>
    <n v="0.26529528362597998"/>
    <n v="726.473689303725"/>
    <n v="1200"/>
    <s v="Residential, Medium Density-Two-five dwellingunits per acre"/>
    <n v="1200"/>
    <s v="Town of Indialantic              Brevard County"/>
    <s v="Town of Indialantic"/>
    <m/>
    <m/>
    <m/>
    <n v="0"/>
    <n v="1"/>
    <n v="1.80515546503463"/>
    <n v="0.26529528362597998"/>
    <n v="726.47368930372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81.67120336001"/>
    <n v="764.13054215767795"/>
    <n v="0.58919196210000002"/>
  </r>
  <r>
    <n v="550000"/>
    <n v="910000"/>
    <n v="910000"/>
    <x v="1"/>
    <x v="1"/>
    <s v="IR8-11"/>
    <s v="62-304.520 (6), F.A.C."/>
    <n v="0.36"/>
    <n v="0.48"/>
    <s v="Town of Indialantic"/>
    <n v="0.15701096678699999"/>
    <n v="3847.42469128625"/>
    <n v="9.5601531205363504"/>
    <n v="1.4050111376816099"/>
    <n v="1.50104888408722"/>
    <n v="0.22060215707389999"/>
    <n v="604.08787041905202"/>
    <n v="1210"/>
    <s v="Fixed Single Family Units"/>
    <n v="1210"/>
    <s v="Town of Indialantic              Brevard County"/>
    <s v="Town of Indialantic"/>
    <m/>
    <m/>
    <m/>
    <n v="0"/>
    <n v="1"/>
    <n v="1.50104888408722"/>
    <n v="0.22060215707389999"/>
    <n v="604.087870419052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0.845238987898"/>
    <n v="635.40083932922596"/>
    <n v="0.4899333904"/>
  </r>
  <r>
    <n v="550000"/>
    <n v="910000"/>
    <n v="910000"/>
    <x v="1"/>
    <x v="1"/>
    <s v="IR8-11"/>
    <s v="62-304.520 (6), F.A.C."/>
    <n v="0.36"/>
    <n v="0.48"/>
    <s v="Town of Indialantic"/>
    <n v="5.6220985967099998E-3"/>
    <n v="3847.42469128625"/>
    <n v="9.5601531205363504"/>
    <n v="1.4050111376816099"/>
    <n v="5.3748123443320001E-2"/>
    <n v="7.8991111455199992E-3"/>
    <n v="21.630600957839299"/>
    <n v="1210"/>
    <s v="Fixed Single Family Units"/>
    <n v="1210"/>
    <s v="Town of Indialantic              Brevard County"/>
    <s v="Town of Indialantic"/>
    <m/>
    <m/>
    <m/>
    <n v="0"/>
    <n v="1"/>
    <n v="5.3748123443320001E-2"/>
    <n v="7.8991111455199992E-3"/>
    <n v="21.63060095783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5.9120891303889"/>
    <n v="22.7518258134745"/>
    <n v="1.7543066499999999E-2"/>
  </r>
  <r>
    <n v="550000"/>
    <n v="910000"/>
    <n v="910000"/>
    <x v="1"/>
    <x v="1"/>
    <s v="IR8-11"/>
    <s v="62-304.520 (6), F.A.C."/>
    <n v="0.36"/>
    <n v="0.48"/>
    <s v="Town of Indialantic"/>
    <n v="7.0027891139999994E-5"/>
    <n v="3847.42469128625"/>
    <n v="9.5601531205363504"/>
    <n v="1.4050111376816099"/>
    <n v="6.6947736208000002E-4"/>
    <n v="9.8389967009999998E-5"/>
    <n v="0.26942703748152003"/>
    <n v="1210"/>
    <s v="Fixed Single Family Units"/>
    <n v="1210"/>
    <s v="Town of Indialantic              Brevard County"/>
    <s v="Town of Indialantic"/>
    <m/>
    <m/>
    <m/>
    <n v="0"/>
    <n v="1"/>
    <n v="6.6947736208000002E-4"/>
    <n v="9.8389967009999998E-5"/>
    <n v="0.269427037480329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3.1341285020396099"/>
    <n v="0.28339282103815999"/>
    <n v="2.1851339999999999E-4"/>
  </r>
  <r>
    <n v="550000"/>
    <n v="910000"/>
    <n v="910000"/>
    <x v="1"/>
    <x v="1"/>
    <s v="IR8-11"/>
    <s v="62-304.520 (6), F.A.C."/>
    <n v="0.36"/>
    <n v="0.48"/>
    <s v="Town of Indialantic"/>
    <n v="4.6542382578410001E-2"/>
    <n v="3847.42469128625"/>
    <n v="9.5601531205363504"/>
    <n v="1.4050111376816099"/>
    <n v="0.44495230404426001"/>
    <n v="6.5392565896910004E-2"/>
    <n v="179.068311923496"/>
    <n v="1210"/>
    <s v="Fixed Single Family Units"/>
    <n v="1210"/>
    <s v="Town of Indialantic              Brevard County"/>
    <s v="Town of Indialantic"/>
    <m/>
    <m/>
    <m/>
    <n v="0"/>
    <n v="1"/>
    <n v="0.44495230404426001"/>
    <n v="6.5392565896910004E-2"/>
    <n v="179.068311923496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63.821037951279997"/>
    <n v="188.35033985126799"/>
    <n v="0.14522977449999999"/>
  </r>
  <r>
    <n v="550000"/>
    <n v="910000"/>
    <n v="910000"/>
    <x v="1"/>
    <x v="1"/>
    <s v="IR8-11"/>
    <s v="62-304.520 (6), F.A.C."/>
    <n v="0.36"/>
    <n v="0.48"/>
    <s v="Town of Indialantic"/>
    <n v="0.21969720868102999"/>
    <n v="3847.42469128625"/>
    <n v="9.5601531205363504"/>
    <n v="1.4050111376816099"/>
    <n v="2.1003389551450802"/>
    <n v="0.30867702511440998"/>
    <n v="845.26846528606598"/>
    <n v="1210"/>
    <s v="Fixed Single Family Units"/>
    <n v="1210"/>
    <s v="Town of Indialantic              Brevard County"/>
    <s v="Town of Indialantic"/>
    <m/>
    <m/>
    <m/>
    <n v="0"/>
    <n v="1"/>
    <n v="2.1003389551450802"/>
    <n v="0.30867702511440998"/>
    <n v="845.268465286065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7.573350271628"/>
    <n v="889.08305993418196"/>
    <n v="0.68553809030000001"/>
  </r>
  <r>
    <n v="550000"/>
    <n v="910000"/>
    <n v="910000"/>
    <x v="1"/>
    <x v="1"/>
    <s v="IR8-11"/>
    <s v="62-304.520 (6), F.A.C."/>
    <n v="0.36"/>
    <n v="0.48"/>
    <s v="Town of Indialantic"/>
    <n v="0.33059140807748999"/>
    <n v="3852.5613760786"/>
    <n v="9.5721902032681392"/>
    <n v="1.40675540337343"/>
    <n v="3.1644838376840001"/>
    <n v="0.46506124962183998"/>
    <n v="1273.62369002279"/>
    <n v="1200"/>
    <s v="Residential, Medium Density-Two-five dwellingunits per acre"/>
    <n v="1200"/>
    <s v="Town of Indialantic              Brevard County"/>
    <s v="Town of Indialantic"/>
    <m/>
    <m/>
    <m/>
    <n v="0"/>
    <n v="1"/>
    <n v="3.1644838376840001"/>
    <n v="0.46506124962183998"/>
    <n v="1273.6236900227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05.23926406433699"/>
    <n v="1337.8559629686599"/>
    <n v="1.0329470316"/>
  </r>
  <r>
    <n v="550000"/>
    <n v="910000"/>
    <n v="910000"/>
    <x v="1"/>
    <x v="1"/>
    <s v="IR8-11"/>
    <s v="62-304.520 (6), F.A.C."/>
    <n v="0.36"/>
    <n v="0.48"/>
    <s v="Town of Indialantic"/>
    <n v="0.15713260762837"/>
    <n v="3852.5613760786"/>
    <n v="9.5721902032681392"/>
    <n v="1.40675540337343"/>
    <n v="1.5041032073543199"/>
    <n v="0.22104714482737001"/>
    <n v="605.36301507159999"/>
    <n v="1210"/>
    <s v="Fixed Single Family Units"/>
    <n v="1210"/>
    <s v="Town of Indialantic              Brevard County"/>
    <s v="Town of Indialantic"/>
    <m/>
    <m/>
    <m/>
    <n v="0"/>
    <n v="1"/>
    <n v="1.5041032073543199"/>
    <n v="0.22104714482737001"/>
    <n v="605.363015071599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3.43716252681899"/>
    <n v="635.89310234935601"/>
    <n v="0.49096757099999999"/>
  </r>
  <r>
    <n v="550000"/>
    <n v="910000"/>
    <n v="910000"/>
    <x v="1"/>
    <x v="1"/>
    <s v="IR8-11"/>
    <s v="62-304.520 (6), F.A.C."/>
    <n v="0.36"/>
    <n v="0.48"/>
    <s v="Town of Indialantic"/>
    <n v="0.12310507164027"/>
    <n v="3852.5613760786"/>
    <n v="9.5721902032681392"/>
    <n v="1.40675540337343"/>
    <n v="1.1783851607277001"/>
    <n v="0.17317872471262999"/>
    <n v="474.26984420072802"/>
    <n v="1210"/>
    <s v="Fixed Single Family Units"/>
    <n v="1210"/>
    <s v="Town of Indialantic              Brevard County"/>
    <s v="Town of Indialantic"/>
    <m/>
    <m/>
    <m/>
    <n v="0"/>
    <n v="1"/>
    <n v="1.1783851607277001"/>
    <n v="0.17317872471262999"/>
    <n v="474.269844200728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4.987274376803"/>
    <n v="498.18854979747499"/>
    <n v="0.3846470756"/>
  </r>
  <r>
    <n v="550000"/>
    <n v="910000"/>
    <n v="910000"/>
    <x v="1"/>
    <x v="1"/>
    <s v="IR8-11"/>
    <s v="62-304.520 (6), F.A.C."/>
    <n v="0.36"/>
    <n v="0.48"/>
    <s v="Town of Indialantic"/>
    <n v="3.1638704599999999E-3"/>
    <n v="3852.5613760786"/>
    <n v="9.5721902032681392"/>
    <n v="1.40675540337343"/>
    <n v="3.028516982167E-2"/>
    <n v="4.4507918651799996E-3"/>
    <n v="12.189005133135099"/>
    <n v="1210"/>
    <s v="Fixed Single Family Units"/>
    <n v="1210"/>
    <s v="Town of Indialantic              Brevard County"/>
    <s v="Town of Indialantic"/>
    <m/>
    <m/>
    <m/>
    <n v="0"/>
    <n v="1"/>
    <n v="3.028516982167E-2"/>
    <n v="4.4507918651799996E-3"/>
    <n v="12.1890051331357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7.243983049344401"/>
    <n v="12.8037294907176"/>
    <n v="9.8856489000000002E-3"/>
  </r>
  <r>
    <n v="550000"/>
    <n v="910000"/>
    <n v="910000"/>
    <x v="1"/>
    <x v="1"/>
    <s v="IR8-11"/>
    <s v="62-304.520 (6), F.A.C."/>
    <n v="0.36"/>
    <n v="0.48"/>
    <s v="Town of Indialantic"/>
    <n v="3.77049565463E-3"/>
    <n v="3852.5613760786"/>
    <n v="9.5721902032681392"/>
    <n v="1.40675540337343"/>
    <n v="3.6091901566780001E-2"/>
    <n v="5.3041651355499996E-3"/>
    <n v="14.5260659277267"/>
    <n v="1210"/>
    <s v="Fixed Single Family Units"/>
    <n v="1210"/>
    <s v="Town of Indialantic              Brevard County"/>
    <s v="Town of Indialantic"/>
    <m/>
    <m/>
    <m/>
    <n v="0"/>
    <n v="1"/>
    <n v="3.6091901566780001E-2"/>
    <n v="5.3041651355499996E-3"/>
    <n v="14.5260659277262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7.648867643146598"/>
    <n v="15.2586545555985"/>
    <n v="1.17810754E-2"/>
  </r>
  <r>
    <n v="550000"/>
    <n v="910000"/>
    <n v="910000"/>
    <x v="1"/>
    <x v="1"/>
    <s v="IR8-11"/>
    <s v="62-304.520 (6), F.A.C."/>
    <n v="0.36"/>
    <n v="0.48"/>
    <s v="Town of Indialantic"/>
    <n v="0.23624589697012"/>
    <n v="3848.9451513950498"/>
    <n v="9.5594772277647202"/>
    <n v="1.40472552674869"/>
    <n v="2.2583872722387701"/>
    <n v="0.33186064206357002"/>
    <n v="909.29749968014198"/>
    <n v="1200"/>
    <s v="Residential, Medium Density-Two-five dwellingunits per acre"/>
    <n v="1200"/>
    <s v="Town of Indialantic              Brevard County"/>
    <s v="Town of Indialantic"/>
    <m/>
    <m/>
    <m/>
    <n v="0"/>
    <n v="1"/>
    <n v="2.2583872722387701"/>
    <n v="0.33186064206357002"/>
    <n v="909.297499680141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50.536005561152"/>
    <n v="956.053225419201"/>
    <n v="0.73746755850000001"/>
  </r>
  <r>
    <n v="550000"/>
    <n v="910000"/>
    <n v="910000"/>
    <x v="1"/>
    <x v="1"/>
    <s v="IR8-11"/>
    <s v="62-304.520 (6), F.A.C."/>
    <n v="0.36"/>
    <n v="0.48"/>
    <s v="Town of Indialantic"/>
    <n v="5.0344497461000004E-4"/>
    <n v="3848.9451513950498"/>
    <n v="9.5594772277647202"/>
    <n v="1.40472552674869"/>
    <n v="4.8126707702499999E-3"/>
    <n v="7.0720200714999998E-4"/>
    <n v="1.93773209403476"/>
    <n v="1200"/>
    <s v="Residential, Medium Density-Two-five dwellingunits per acre"/>
    <n v="1200"/>
    <s v="Town of Indialantic              Brevard County"/>
    <s v="Town of Indialantic"/>
    <m/>
    <m/>
    <m/>
    <n v="0"/>
    <n v="1"/>
    <n v="4.8126707702499999E-3"/>
    <n v="7.0720200714999998E-4"/>
    <n v="1.9377320940344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.0175534799725998"/>
    <n v="2.03736952884136"/>
    <n v="1.5715588999999999E-3"/>
  </r>
  <r>
    <n v="550000"/>
    <n v="910000"/>
    <n v="910000"/>
    <x v="1"/>
    <x v="1"/>
    <s v="IR8-11"/>
    <s v="62-304.520 (6), F.A.C."/>
    <n v="0.36"/>
    <n v="0.48"/>
    <s v="Natural Lands"/>
    <n v="1.49927943598E-3"/>
    <n v="3848.9451513950498"/>
    <n v="9.5594772277647202"/>
    <n v="1.40472552674869"/>
    <n v="1.433232762634E-2"/>
    <n v="2.10607609545E-3"/>
    <n v="5.7706443157169298"/>
    <n v="3100"/>
    <s v="Herbaceous Dry Prairie"/>
    <n v="3100"/>
    <s v="Town of Indialantic              Brevard County"/>
    <s v="Town of Indialantic"/>
    <m/>
    <m/>
    <s v="Natural Lands"/>
    <n v="0"/>
    <n v="1"/>
    <n v="1.433232762634E-2"/>
    <n v="2.10607609545E-3"/>
    <n v="5.770644315716239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.603165853946299"/>
    <n v="6.0673686144833496"/>
    <n v="4.6801656999999998E-3"/>
  </r>
  <r>
    <n v="550000"/>
    <n v="910000"/>
    <n v="910000"/>
    <x v="1"/>
    <x v="1"/>
    <s v="IR8-11"/>
    <s v="62-304.520 (6), F.A.C."/>
    <n v="0.36"/>
    <n v="0.48"/>
    <s v="Town of Indialantic"/>
    <n v="4.090716621E-5"/>
    <n v="3848.9451513950498"/>
    <n v="9.5594772277647202"/>
    <n v="1.40472552674869"/>
    <n v="3.9105112391999997E-4"/>
    <n v="5.7463340609999998E-5"/>
    <n v="0.15744943907593001"/>
    <n v="1210"/>
    <s v="Fixed Single Family Units"/>
    <n v="1210"/>
    <s v="Town of Indialantic              Brevard County"/>
    <s v="Town of Indialantic"/>
    <m/>
    <m/>
    <m/>
    <n v="0"/>
    <n v="1"/>
    <n v="3.9105112391999997E-4"/>
    <n v="5.7463340609999998E-5"/>
    <n v="0.157449439076469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.4019486517942599"/>
    <n v="0.16554542833611"/>
    <n v="1.2769619999999999E-4"/>
  </r>
  <r>
    <n v="550000"/>
    <n v="910000"/>
    <n v="910000"/>
    <x v="1"/>
    <x v="1"/>
    <s v="IR8-11"/>
    <s v="62-304.520 (6), F.A.C."/>
    <n v="0.36"/>
    <n v="0.48"/>
    <s v="Town of Indialantic"/>
    <n v="5.28184761884E-2"/>
    <n v="3848.9451513950498"/>
    <n v="9.5594772277647202"/>
    <n v="1.40472552674869"/>
    <n v="0.50491702032830998"/>
    <n v="7.4195461785819997E-2"/>
    <n v="203.29541782944401"/>
    <n v="1210"/>
    <s v="Fixed Single Family Units"/>
    <n v="1210"/>
    <s v="Town of Indialantic              Brevard County"/>
    <s v="Town of Indialantic"/>
    <m/>
    <m/>
    <m/>
    <n v="0"/>
    <n v="1"/>
    <n v="0.50491702032830998"/>
    <n v="7.4195461785819997E-2"/>
    <n v="203.29541782944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69.314552089316706"/>
    <n v="213.74878958443699"/>
    <n v="0.1648786844"/>
  </r>
  <r>
    <n v="550000"/>
    <n v="910000"/>
    <n v="910000"/>
    <x v="1"/>
    <x v="1"/>
    <s v="IR8-11"/>
    <s v="62-304.520 (6), F.A.C."/>
    <n v="0.36"/>
    <n v="0.48"/>
    <s v="Town of Indialantic"/>
    <n v="0.22988406179859999"/>
    <n v="3848.9451513950498"/>
    <n v="9.5594772277647202"/>
    <n v="1.40472552674869"/>
    <n v="2.1975714537898199"/>
    <n v="0.32292400980116998"/>
    <n v="884.81114504274206"/>
    <n v="1210"/>
    <s v="Fixed Single Family Units"/>
    <n v="1210"/>
    <s v="Town of Indialantic              Brevard County"/>
    <s v="Town of Indialantic"/>
    <m/>
    <m/>
    <m/>
    <n v="0"/>
    <n v="1"/>
    <n v="2.1975714537898199"/>
    <n v="0.32292400980116998"/>
    <n v="884.81114504274206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25.97840970414001"/>
    <n v="930.30779189708198"/>
    <n v="0.71760839009999999"/>
  </r>
  <r>
    <n v="550000"/>
    <n v="910000"/>
    <n v="910000"/>
    <x v="1"/>
    <x v="1"/>
    <s v="IR8-11"/>
    <s v="62-304.520 (6), F.A.C."/>
    <n v="0.36"/>
    <n v="0.48"/>
    <s v="Town of Indialantic"/>
    <n v="9.0467294199859993E-2"/>
    <n v="3848.9451513950498"/>
    <n v="9.5594772277647202"/>
    <n v="1.40472552674869"/>
    <n v="0.86482003876110003"/>
    <n v="0.12708171749843"/>
    <n v="348.20365337039999"/>
    <n v="1210"/>
    <s v="Fixed Single Family Units"/>
    <n v="1210"/>
    <s v="Town of Indialantic              Brevard County"/>
    <s v="Town of Indialantic"/>
    <m/>
    <m/>
    <m/>
    <n v="0"/>
    <n v="1"/>
    <n v="0.86482003876110003"/>
    <n v="0.12708171749843"/>
    <n v="348.203653370399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86.480496015009805"/>
    <n v="366.10815054987302"/>
    <n v="0.28240361180000001"/>
  </r>
  <r>
    <n v="550000"/>
    <n v="910000"/>
    <n v="910000"/>
    <x v="1"/>
    <x v="1"/>
    <s v="IR8-11"/>
    <s v="62-304.520 (6), F.A.C."/>
    <n v="0.36"/>
    <n v="0.48"/>
    <s v="Town of Indialantic"/>
    <n v="6.3040930031299999E-3"/>
    <n v="3848.9451513950498"/>
    <n v="9.5594772277647202"/>
    <n v="1.40472552674869"/>
    <n v="6.0263833505169999E-2"/>
    <n v="8.8555203645E-3"/>
    <n v="24.264108198356102"/>
    <n v="1210"/>
    <s v="Fixed Single Family Units"/>
    <n v="1210"/>
    <s v="Town of Indialantic              Brevard County"/>
    <s v="Town of Indialantic"/>
    <m/>
    <m/>
    <m/>
    <n v="0"/>
    <n v="1"/>
    <n v="6.0263833505169999E-2"/>
    <n v="8.8555203645E-3"/>
    <n v="24.2641081983573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9.829731624847501"/>
    <n v="25.511759257141101"/>
    <n v="1.9678919900000001E-2"/>
  </r>
  <r>
    <n v="550000"/>
    <n v="910000"/>
    <n v="910000"/>
    <x v="1"/>
    <x v="1"/>
    <s v="IR8-11"/>
    <s v="62-304.520 (6), F.A.C."/>
    <n v="0.36"/>
    <n v="0.48"/>
    <s v="Town of Indialantic"/>
    <n v="3.1595679719380002E-2"/>
    <n v="3851.8267512140601"/>
    <n v="9.4702073399562607"/>
    <n v="1.34987138070108"/>
    <n v="0.29921763798945999"/>
    <n v="4.2650103807000003E-2"/>
    <n v="121.70108436593399"/>
    <n v="1200"/>
    <s v="Residential, Medium Density-Two-five dwellingunits per acre"/>
    <n v="1200"/>
    <s v="Town of Indialantic              Brevard County"/>
    <s v="Town of Indialantic"/>
    <m/>
    <m/>
    <m/>
    <n v="0"/>
    <n v="1"/>
    <n v="0.29921763798945999"/>
    <n v="4.2650103807000003E-2"/>
    <n v="121.701084365933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64.312940273127197"/>
    <n v="127.863179392502"/>
    <n v="9.8703231399999994E-2"/>
  </r>
  <r>
    <n v="550000"/>
    <n v="910000"/>
    <n v="910000"/>
    <x v="1"/>
    <x v="1"/>
    <s v="IR8-11"/>
    <s v="62-304.520 (6), F.A.C."/>
    <n v="0.36"/>
    <n v="0.48"/>
    <s v="Town of Indialantic"/>
    <n v="5.6358121202989997E-2"/>
    <n v="3851.8267512140601"/>
    <n v="9.4702073399562607"/>
    <n v="1.34987138070108"/>
    <n v="0.53372309308274002"/>
    <n v="7.6076214882000004E-2"/>
    <n v="217.08171889786101"/>
    <n v="1430"/>
    <s v="Professional Services"/>
    <n v="1430"/>
    <s v="Town of Indialantic              Brevard County"/>
    <s v="Town of Indialantic"/>
    <m/>
    <m/>
    <m/>
    <n v="0"/>
    <n v="1"/>
    <n v="0.53372309308274002"/>
    <n v="7.6076214882000004E-2"/>
    <n v="217.081718897858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64.828319036757193"/>
    <n v="228.073224744736"/>
    <n v="0.17605978820000001"/>
  </r>
  <r>
    <n v="550000"/>
    <n v="910000"/>
    <n v="910000"/>
    <x v="1"/>
    <x v="1"/>
    <s v="IR8-11"/>
    <s v="62-304.520 (6), F.A.C."/>
    <n v="0.36"/>
    <n v="0.48"/>
    <s v="Town of Indialantic"/>
    <n v="0.16827096375854"/>
    <n v="3851.8267512140601"/>
    <n v="9.4702073399562607"/>
    <n v="1.34987138070108"/>
    <n v="1.5935609160877"/>
    <n v="0.22714415818065001"/>
    <n v="648.15059965774401"/>
    <n v="1210"/>
    <s v="Fixed Single Family Units"/>
    <n v="1210"/>
    <s v="Town of Indialantic              Brevard County"/>
    <s v="Town of Indialantic"/>
    <m/>
    <m/>
    <m/>
    <n v="0"/>
    <n v="1"/>
    <n v="1.5935609160877"/>
    <n v="0.22714415818065001"/>
    <n v="648.150599657744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4.51037680411"/>
    <n v="680.96843038971497"/>
    <n v="0.52566958610000003"/>
  </r>
  <r>
    <n v="550000"/>
    <n v="910000"/>
    <n v="910000"/>
    <x v="1"/>
    <x v="1"/>
    <s v="IR8-11"/>
    <s v="62-304.520 (6), F.A.C."/>
    <n v="0.36"/>
    <n v="0.48"/>
    <s v="Town of Indialantic"/>
    <n v="0.14322864195853"/>
    <n v="3851.8267512140601"/>
    <n v="9.4702073399562607"/>
    <n v="1.34987138070108"/>
    <n v="1.3564049363677"/>
    <n v="0.19334024467651001"/>
    <n v="551.69191463595405"/>
    <n v="1750"/>
    <s v="Governmental"/>
    <n v="1750"/>
    <s v="Town of Indialantic              Brevard County"/>
    <s v="Town of Indialantic"/>
    <m/>
    <m/>
    <m/>
    <n v="0"/>
    <n v="1"/>
    <n v="1.3564049363677"/>
    <n v="0.19334024467651001"/>
    <n v="551.6919146359540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9.994430703115398"/>
    <n v="579.62574958153505"/>
    <n v="0.44743869800000002"/>
  </r>
  <r>
    <n v="550000"/>
    <n v="910000"/>
    <n v="910000"/>
    <x v="1"/>
    <x v="1"/>
    <s v="IR8-11"/>
    <s v="62-304.520 (6), F.A.C."/>
    <n v="0.36"/>
    <n v="0.48"/>
    <s v="Town of Indialantic"/>
    <n v="0.11288481236582"/>
    <n v="3851.8267512140601"/>
    <n v="9.4702073399562607"/>
    <n v="1.34987138070108"/>
    <n v="1.0690425786364599"/>
    <n v="0.15237997752844001"/>
    <n v="434.81274007648"/>
    <n v="1210"/>
    <s v="Fixed Single Family Units"/>
    <n v="1210"/>
    <s v="Town of Indialantic              Brevard County"/>
    <s v="Town of Indialantic"/>
    <m/>
    <m/>
    <m/>
    <n v="0"/>
    <n v="1"/>
    <n v="1.0690425786364599"/>
    <n v="0.15237997752844001"/>
    <n v="434.8127400764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3.706010125258601"/>
    <n v="456.82862791407302"/>
    <n v="0.35264618009999998"/>
  </r>
  <r>
    <n v="550000"/>
    <n v="910000"/>
    <n v="910000"/>
    <x v="1"/>
    <x v="1"/>
    <s v="IR8-11"/>
    <s v="62-304.520 (6), F.A.C."/>
    <n v="0.36"/>
    <n v="0.48"/>
    <s v="Town of Indialantic"/>
    <n v="0.10542546872123"/>
    <n v="3851.8267512140601"/>
    <n v="9.4702073399562607"/>
    <n v="1.34987138070108"/>
    <n v="0.99840104770216997"/>
    <n v="0.14231082302379"/>
    <n v="406.08064067973498"/>
    <n v="1210"/>
    <s v="Fixed Single Family Units"/>
    <n v="1210"/>
    <s v="Town of Indialantic              Brevard County"/>
    <s v="Town of Indialantic"/>
    <m/>
    <m/>
    <m/>
    <n v="0"/>
    <n v="1"/>
    <n v="0.99840104770216997"/>
    <n v="0.14231082302379"/>
    <n v="406.080640679734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89.9121619433364"/>
    <n v="426.64173517906102"/>
    <n v="0.32934358530000002"/>
  </r>
  <r>
    <n v="550000"/>
    <n v="910000"/>
    <n v="910000"/>
    <x v="1"/>
    <x v="1"/>
    <s v="IR8-11"/>
    <s v="62-304.520 (6), F.A.C."/>
    <n v="0.36"/>
    <n v="0.48"/>
    <s v="Town of Indialantic"/>
    <n v="5.7982429666E-4"/>
    <n v="3857.7690405397602"/>
    <n v="9.5843984281742092"/>
    <n v="1.40852464278414"/>
    <n v="5.5572670776100003E-3"/>
    <n v="8.1669681033999996E-4"/>
    <n v="2.2368282206424102"/>
    <n v="1200"/>
    <s v="Residential, Medium Density-Two-five dwellingunits per acre"/>
    <n v="1200"/>
    <s v="Town of Indialantic              Brevard County"/>
    <s v="Town of Indialantic"/>
    <m/>
    <m/>
    <m/>
    <n v="0"/>
    <n v="1"/>
    <n v="5.5572670776100003E-3"/>
    <n v="8.1669681033999996E-4"/>
    <n v="2.2368282206437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8.7334343832761405"/>
    <n v="2.3464656788399099"/>
    <n v="1.8141348000000001E-3"/>
  </r>
  <r>
    <n v="550000"/>
    <n v="910000"/>
    <n v="910000"/>
    <x v="1"/>
    <x v="1"/>
    <s v="IR8-11"/>
    <s v="62-304.520 (6), F.A.C."/>
    <n v="0.36"/>
    <n v="0.48"/>
    <s v="Town of Indialantic"/>
    <n v="9.7115920748619994E-2"/>
    <n v="3857.7690405397602"/>
    <n v="9.5843984281742092"/>
    <n v="1.40852464278414"/>
    <n v="0.93079767817382997"/>
    <n v="0.13679016758111001"/>
    <n v="374.65079240756597"/>
    <n v="1210"/>
    <s v="Fixed Single Family Units"/>
    <n v="1210"/>
    <s v="Town of Indialantic              Brevard County"/>
    <s v="Town of Indialantic"/>
    <m/>
    <m/>
    <m/>
    <n v="0"/>
    <n v="1"/>
    <n v="0.93079767817382997"/>
    <n v="0.13679016758111001"/>
    <n v="374.6507924075659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3.073267110619298"/>
    <n v="393.01418759887002"/>
    <n v="0.30385303520000001"/>
  </r>
  <r>
    <n v="550000"/>
    <n v="910000"/>
    <n v="910000"/>
    <x v="1"/>
    <x v="1"/>
    <s v="IR8-11"/>
    <s v="62-304.520 (6), F.A.C."/>
    <n v="0.36"/>
    <n v="0.48"/>
    <s v="Town of Indialantic"/>
    <n v="0.25833619098589999"/>
    <n v="3857.7690405397602"/>
    <n v="9.5843984281742092"/>
    <n v="1.40852464278414"/>
    <n v="2.4759969828258299"/>
    <n v="0.36387289112664001"/>
    <n v="996.60135963639596"/>
    <n v="1210"/>
    <s v="Fixed Single Family Units"/>
    <n v="1210"/>
    <s v="Town of Indialantic              Brevard County"/>
    <s v="Town of Indialantic"/>
    <m/>
    <m/>
    <m/>
    <n v="0"/>
    <n v="1"/>
    <n v="2.4759969828258299"/>
    <n v="0.36387289112664001"/>
    <n v="996.60135963639596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48.05272639077199"/>
    <n v="1045.4494736296599"/>
    <n v="0.80827360879999999"/>
  </r>
  <r>
    <n v="550000"/>
    <n v="910000"/>
    <n v="910000"/>
    <x v="1"/>
    <x v="1"/>
    <s v="IR8-11"/>
    <s v="62-304.520 (6), F.A.C."/>
    <n v="0.36"/>
    <n v="0.48"/>
    <s v="Town of Indialantic"/>
    <n v="0.11946836344703"/>
    <n v="3857.7690405397602"/>
    <n v="9.5843984281742092"/>
    <n v="1.40852464278414"/>
    <n v="1.1450323948382899"/>
    <n v="0.16827413394824001"/>
    <n v="460.88135382991999"/>
    <n v="1210"/>
    <s v="Fixed Single Family Units"/>
    <n v="1210"/>
    <s v="Town of Indialantic              Brevard County"/>
    <s v="Town of Indialantic"/>
    <m/>
    <m/>
    <m/>
    <n v="0"/>
    <n v="1"/>
    <n v="1.1450323948382899"/>
    <n v="0.16827413394824001"/>
    <n v="460.881353829919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2.326897815058"/>
    <n v="483.47131388924498"/>
    <n v="0.37378860809999997"/>
  </r>
  <r>
    <n v="550000"/>
    <n v="910000"/>
    <n v="910000"/>
    <x v="1"/>
    <x v="1"/>
    <s v="IR8-11"/>
    <s v="62-304.520 (6), F.A.C."/>
    <n v="0.36"/>
    <n v="0.48"/>
    <s v="Town of Indialantic"/>
    <n v="9.3703497171389996E-2"/>
    <n v="3857.7690405397602"/>
    <n v="9.5843984281742092"/>
    <n v="1.40852464278414"/>
    <n v="0.89809165100392996"/>
    <n v="0.13198368488095999"/>
    <n v="361.486450378109"/>
    <n v="1210"/>
    <s v="Fixed Single Family Units"/>
    <n v="1210"/>
    <s v="Town of Indialantic              Brevard County"/>
    <s v="Town of Indialantic"/>
    <m/>
    <m/>
    <m/>
    <n v="0"/>
    <n v="1"/>
    <n v="0.89809165100392996"/>
    <n v="0.13198368488095999"/>
    <n v="361.4864503781079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8.592541580349604"/>
    <n v="379.204599329394"/>
    <n v="0.29317635879999998"/>
  </r>
  <r>
    <n v="550000"/>
    <n v="910000"/>
    <n v="910000"/>
    <x v="1"/>
    <x v="1"/>
    <s v="IR8-11"/>
    <s v="62-304.520 (6), F.A.C."/>
    <n v="0.36"/>
    <n v="0.48"/>
    <s v="Town of Indialantic"/>
    <n v="4.8559657179369997E-2"/>
    <n v="3857.7690405397602"/>
    <n v="9.5843984281742092"/>
    <n v="1.40852464278414"/>
    <n v="0.46541510194270003"/>
    <n v="6.8397473782300003E-2"/>
    <n v="187.33194208582901"/>
    <n v="1210"/>
    <s v="Fixed Single Family Units"/>
    <n v="1210"/>
    <s v="Town of Indialantic              Brevard County"/>
    <s v="Town of Indialantic"/>
    <m/>
    <m/>
    <m/>
    <n v="0"/>
    <n v="1"/>
    <n v="0.46541510194270003"/>
    <n v="6.8397473782300003E-2"/>
    <n v="187.33194208582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58.399888327361097"/>
    <n v="196.51396052590701"/>
    <n v="0.15193182650000001"/>
  </r>
  <r>
    <n v="550000"/>
    <n v="910000"/>
    <n v="910000"/>
    <x v="1"/>
    <x v="1"/>
    <s v="IR8-11"/>
    <s v="62-304.520 (6), F.A.C."/>
    <n v="0.36"/>
    <n v="0.48"/>
    <s v="Town of Indialantic"/>
    <n v="0.10012280719140999"/>
    <n v="3852.5613756480502"/>
    <n v="9.5721902021983691"/>
    <n v="1.40675540321621"/>
    <n v="0.95839455401426998"/>
    <n v="0.14084830000170001"/>
    <n v="385.72925980711"/>
    <n v="1200"/>
    <s v="Residential, Medium Density-Two-five dwellingunits per acre"/>
    <n v="1200"/>
    <s v="Town of Indialantic              Brevard County"/>
    <s v="Town of Indialantic"/>
    <m/>
    <m/>
    <m/>
    <n v="0"/>
    <n v="1"/>
    <n v="0.95839455401426998"/>
    <n v="0.14084830000170001"/>
    <n v="385.7292598071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53.20855475653599"/>
    <n v="405.18262531130199"/>
    <n v="0.31283800470000001"/>
  </r>
  <r>
    <n v="550000"/>
    <n v="910000"/>
    <n v="910000"/>
    <x v="1"/>
    <x v="1"/>
    <s v="IR8-11"/>
    <s v="62-304.520 (6), F.A.C."/>
    <n v="0.36"/>
    <n v="0.48"/>
    <s v="Town of Indialantic"/>
    <n v="1.5722834144300001E-2"/>
    <n v="3852.5613756480502"/>
    <n v="9.5721902021983691"/>
    <n v="1.40675540321621"/>
    <n v="0.15050195894689999"/>
    <n v="2.2118181886369999E-2"/>
    <n v="60.573183540069799"/>
    <n v="1210"/>
    <s v="Fixed Single Family Units"/>
    <n v="1210"/>
    <s v="Town of Indialantic              Brevard County"/>
    <s v="Town of Indialantic"/>
    <m/>
    <m/>
    <m/>
    <n v="0"/>
    <n v="1"/>
    <n v="0.15050195894689999"/>
    <n v="2.2118181886369999E-2"/>
    <n v="60.57318354006900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42.710513530782201"/>
    <n v="63.628052335209901"/>
    <n v="4.9126669499999998E-2"/>
  </r>
  <r>
    <n v="550000"/>
    <n v="910000"/>
    <n v="910000"/>
    <x v="1"/>
    <x v="1"/>
    <s v="IR8-11"/>
    <s v="62-304.520 (6), F.A.C."/>
    <n v="0.36"/>
    <n v="0.48"/>
    <s v="Town of Indialantic"/>
    <n v="0.10352894583942999"/>
    <n v="3852.5613756480502"/>
    <n v="9.5721902021983691"/>
    <n v="1.40675540321621"/>
    <n v="0.99099876100812001"/>
    <n v="0.14563990394889001"/>
    <n v="398.85161800255003"/>
    <n v="1210"/>
    <s v="Fixed Single Family Units"/>
    <n v="1210"/>
    <s v="Town of Indialantic              Brevard County"/>
    <s v="Town of Indialantic"/>
    <m/>
    <m/>
    <m/>
    <n v="0"/>
    <n v="1"/>
    <n v="0.99099876100812001"/>
    <n v="0.14563990394889001"/>
    <n v="398.8516180025500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3.221546631908"/>
    <n v="418.96677937460299"/>
    <n v="0.32348063100000002"/>
  </r>
  <r>
    <n v="550000"/>
    <n v="910000"/>
    <n v="910000"/>
    <x v="1"/>
    <x v="1"/>
    <s v="IR8-11"/>
    <s v="62-304.520 (6), F.A.C."/>
    <n v="0.36"/>
    <n v="0.48"/>
    <s v="Town of Indialantic"/>
    <n v="0.30004259810207001"/>
    <n v="3852.5613756480502"/>
    <n v="9.5721902021983691"/>
    <n v="1.40675540321621"/>
    <n v="2.87206481779483"/>
    <n v="0.42208654607511997"/>
    <n v="1155.9325244971401"/>
    <n v="1210"/>
    <s v="Fixed Single Family Units"/>
    <n v="1210"/>
    <s v="Town of Indialantic              Brevard County"/>
    <s v="Town of Indialantic"/>
    <m/>
    <m/>
    <m/>
    <n v="0"/>
    <n v="1"/>
    <n v="2.87206481779483"/>
    <n v="0.42208654607511997"/>
    <n v="1155.93252449714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38.019040248072"/>
    <n v="1214.2293151229701"/>
    <n v="0.93749596469999996"/>
  </r>
  <r>
    <n v="550000"/>
    <n v="910000"/>
    <n v="910000"/>
    <x v="1"/>
    <x v="1"/>
    <s v="IR8-11"/>
    <s v="62-304.520 (6), F.A.C."/>
    <n v="0.36"/>
    <n v="0.48"/>
    <s v="Town of Indialantic"/>
    <n v="9.8346268390680003E-2"/>
    <n v="3852.5613756480502"/>
    <n v="9.5721902021983691"/>
    <n v="1.40675540321621"/>
    <n v="0.94138918671206995"/>
    <n v="0.13834914444474"/>
    <n v="378.88503504106501"/>
    <n v="1210"/>
    <s v="Fixed Single Family Units"/>
    <n v="1210"/>
    <s v="Town of Indialantic              Brevard County"/>
    <s v="Town of Indialantic"/>
    <m/>
    <m/>
    <m/>
    <n v="0"/>
    <n v="1"/>
    <n v="0.94138918671206995"/>
    <n v="0.13834914444474"/>
    <n v="378.885035041065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88.659018450426402"/>
    <n v="397.99322785591397"/>
    <n v="0.30728713299999999"/>
  </r>
  <r>
    <n v="550000"/>
    <n v="910000"/>
    <n v="910000"/>
    <x v="1"/>
    <x v="1"/>
    <s v="IR8-11"/>
    <s v="62-304.520 (6), F.A.C."/>
    <n v="0.36"/>
    <n v="0.48"/>
    <s v="Town of Indialantic"/>
    <n v="0.13147024538853"/>
    <n v="3858.6945977180299"/>
    <n v="9.5865176976162907"/>
    <n v="1.4088299470136401"/>
    <n v="1.26034183412715"/>
    <n v="0.18521921884459999"/>
    <n v="507.30352564140799"/>
    <n v="1200"/>
    <s v="Residential, Medium Density-Two-five dwellingunits per acre"/>
    <n v="1200"/>
    <s v="Town of Indialantic              Brevard County"/>
    <s v="Town of Indialantic"/>
    <m/>
    <m/>
    <m/>
    <n v="0"/>
    <n v="1"/>
    <n v="1.26034183412715"/>
    <n v="0.18521921884459999"/>
    <n v="507.303525641407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22.934272375579"/>
    <n v="532.04120690509899"/>
    <n v="0.41143838249999998"/>
  </r>
  <r>
    <n v="550000"/>
    <n v="910000"/>
    <n v="910000"/>
    <x v="1"/>
    <x v="1"/>
    <s v="IR8-11"/>
    <s v="62-304.520 (6), F.A.C."/>
    <n v="0.36"/>
    <n v="0.48"/>
    <s v="Town of Indialantic"/>
    <n v="1.316423069399E-2"/>
    <n v="3858.6945977180299"/>
    <n v="9.5865176976162907"/>
    <n v="1.4088299470136401"/>
    <n v="0.12619913052344001"/>
    <n v="1.8546162431089998E-2"/>
    <n v="50.796745862016998"/>
    <n v="1210"/>
    <s v="Fixed Single Family Units"/>
    <n v="1210"/>
    <s v="Town of Indialantic              Brevard County"/>
    <s v="Town of Indialantic"/>
    <m/>
    <m/>
    <m/>
    <n v="0"/>
    <n v="1"/>
    <n v="0.12619913052344001"/>
    <n v="1.8546162431089998E-2"/>
    <n v="50.7967458620181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31.925074594282702"/>
    <n v="53.273751529933698"/>
    <n v="4.11976852E-2"/>
  </r>
  <r>
    <n v="550000"/>
    <n v="910000"/>
    <n v="910000"/>
    <x v="1"/>
    <x v="1"/>
    <s v="IR8-11"/>
    <s v="62-304.520 (6), F.A.C."/>
    <n v="0.36"/>
    <n v="0.48"/>
    <s v="Town of Indialantic"/>
    <n v="3.1230107279599999E-3"/>
    <n v="3858.6945977180299"/>
    <n v="9.5865176976162907"/>
    <n v="1.4088299470136401"/>
    <n v="2.993879761347E-2"/>
    <n v="4.3997910384000003E-3"/>
    <n v="12.0507446246101"/>
    <n v="1210"/>
    <s v="Fixed Single Family Units"/>
    <n v="1210"/>
    <s v="Town of Indialantic              Brevard County"/>
    <s v="Town of Indialantic"/>
    <m/>
    <m/>
    <m/>
    <n v="0"/>
    <n v="1"/>
    <n v="2.993879761347E-2"/>
    <n v="4.3997910384000003E-3"/>
    <n v="12.0507446246111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0.142159709249501"/>
    <n v="12.6383760216862"/>
    <n v="9.7735154999999997E-3"/>
  </r>
  <r>
    <n v="550000"/>
    <n v="910000"/>
    <n v="910000"/>
    <x v="1"/>
    <x v="1"/>
    <s v="IR8-11"/>
    <s v="62-304.520 (6), F.A.C."/>
    <n v="0.36"/>
    <n v="0.48"/>
    <s v="Town of Indialantic"/>
    <n v="1.77911446832E-3"/>
    <n v="3858.6945977180299"/>
    <n v="9.5865176976162907"/>
    <n v="1.4088299470136401"/>
    <n v="1.7055512336690001E-2"/>
    <n v="2.5064697421399999E-3"/>
    <n v="6.86505938765153"/>
    <n v="1210"/>
    <s v="Fixed Single Family Units"/>
    <n v="1210"/>
    <s v="Town of Indialantic              Brevard County"/>
    <s v="Town of Indialantic"/>
    <m/>
    <m/>
    <m/>
    <n v="0"/>
    <n v="1"/>
    <n v="1.7055512336690001E-2"/>
    <n v="2.5064697421399999E-3"/>
    <n v="6.8650593876498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5.1709039630019"/>
    <n v="7.1998208123280696"/>
    <n v="5.5677692000000003E-3"/>
  </r>
  <r>
    <n v="550000"/>
    <n v="910000"/>
    <n v="910000"/>
    <x v="1"/>
    <x v="1"/>
    <s v="IR8-11"/>
    <s v="62-304.520 (6), F.A.C."/>
    <n v="0.36"/>
    <n v="0.48"/>
    <s v="Town of Indialantic"/>
    <n v="2.9735385091689999E-2"/>
    <n v="3858.6945977180299"/>
    <n v="9.5865176976162907"/>
    <n v="1.4088299470136401"/>
    <n v="0.28505879542700002"/>
    <n v="4.1892101003160001E-2"/>
    <n v="114.739769814404"/>
    <n v="1210"/>
    <s v="Fixed Single Family Units"/>
    <n v="1210"/>
    <s v="Town of Indialantic              Brevard County"/>
    <s v="Town of Indialantic"/>
    <m/>
    <m/>
    <m/>
    <n v="0"/>
    <n v="1"/>
    <n v="0.28505879542700002"/>
    <n v="4.1892101003160001E-2"/>
    <n v="114.7397698144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64.490108034635497"/>
    <n v="120.334834130877"/>
    <n v="9.3057396400000006E-2"/>
  </r>
  <r>
    <n v="550000"/>
    <n v="910000"/>
    <n v="910000"/>
    <x v="1"/>
    <x v="1"/>
    <s v="IR8-11"/>
    <s v="62-304.520 (6), F.A.C."/>
    <n v="0.36"/>
    <n v="0.48"/>
    <s v="Town of Indialantic"/>
    <n v="0.29433107031935002"/>
    <n v="3858.6945977180299"/>
    <n v="9.5865176976162907"/>
    <n v="1.4088299470136401"/>
    <n v="2.82161001457483"/>
    <n v="0.41466242620248001"/>
    <n v="1135.73371098185"/>
    <n v="1210"/>
    <s v="Fixed Single Family Units"/>
    <n v="1210"/>
    <s v="Town of Indialantic              Brevard County"/>
    <s v="Town of Indialantic"/>
    <m/>
    <m/>
    <m/>
    <n v="0"/>
    <n v="1"/>
    <n v="2.82161001457483"/>
    <n v="0.41466242620248001"/>
    <n v="1135.7337109818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35.216738292656"/>
    <n v="1191.11558223374"/>
    <n v="0.92111412079999999"/>
  </r>
  <r>
    <n v="550000"/>
    <n v="910000"/>
    <n v="910000"/>
    <x v="1"/>
    <x v="1"/>
    <s v="IR8-11"/>
    <s v="62-304.520 (6), F.A.C."/>
    <n v="0.36"/>
    <n v="0.48"/>
    <s v="Town of Indialantic"/>
    <n v="0.14416039674789999"/>
    <n v="3858.6945977180299"/>
    <n v="9.5865176976162907"/>
    <n v="1.4088299470136401"/>
    <n v="1.3819961947192101"/>
    <n v="0.20309748411181999"/>
    <n v="556.27094413604505"/>
    <n v="1210"/>
    <s v="Fixed Single Family Units"/>
    <n v="1210"/>
    <s v="Town of Indialantic              Brevard County"/>
    <s v="Town of Indialantic"/>
    <m/>
    <m/>
    <m/>
    <n v="0"/>
    <n v="1"/>
    <n v="1.3819961947192101"/>
    <n v="0.20309748411181999"/>
    <n v="556.2709441360450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2.38341432227899"/>
    <n v="583.39642743500804"/>
    <n v="0.45115242830000002"/>
  </r>
  <r>
    <n v="550000"/>
    <n v="910000"/>
    <n v="910000"/>
    <x v="1"/>
    <x v="1"/>
    <s v="IR8-11"/>
    <s v="62-304.520 (6), F.A.C."/>
    <n v="0.36"/>
    <n v="0.48"/>
    <s v="Town of Indialantic"/>
    <n v="0.29940979421186997"/>
    <n v="3955.91651574661"/>
    <n v="10.6903894198981"/>
    <n v="1.4359943084946201"/>
    <n v="3.2008072962564702"/>
    <n v="0.42995076039579"/>
    <n v="1184.4401498990401"/>
    <n v="1400"/>
    <s v="Commercial and Services"/>
    <n v="1400"/>
    <s v="Town of Indialantic              Brevard County"/>
    <s v="Town of Indialantic"/>
    <m/>
    <m/>
    <m/>
    <n v="0"/>
    <n v="1"/>
    <n v="3.2008072962564702"/>
    <n v="0.42995076039579"/>
    <n v="1184.44014989904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85.448850971659"/>
    <n v="1211.6684486357699"/>
    <n v="0.96061650440000002"/>
  </r>
  <r>
    <n v="550000"/>
    <n v="910000"/>
    <n v="910000"/>
    <x v="1"/>
    <x v="1"/>
    <s v="IR8-11"/>
    <s v="62-304.520 (6), F.A.C."/>
    <n v="0.36"/>
    <n v="0.48"/>
    <s v="Town of Indialantic"/>
    <n v="4.9134577986010002E-2"/>
    <n v="3955.91651574661"/>
    <n v="10.6903894198981"/>
    <n v="1.4359943084946201"/>
    <n v="0.52526777265286995"/>
    <n v="7.0556974338200004E-2"/>
    <n v="194.37228854912399"/>
    <n v="1200"/>
    <s v="Residential, Medium Density-Two-five dwellingunits per acre"/>
    <n v="1200"/>
    <s v="Town of Indialantic              Brevard County"/>
    <s v="Town of Indialantic"/>
    <m/>
    <m/>
    <m/>
    <n v="0"/>
    <n v="1"/>
    <n v="0.52526777265286995"/>
    <n v="7.0556974338200004E-2"/>
    <n v="194.372288549124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7.0226257990021"/>
    <n v="198.84058248462699"/>
    <n v="0.1576417588"/>
  </r>
  <r>
    <n v="550000"/>
    <n v="910000"/>
    <n v="910000"/>
    <x v="1"/>
    <x v="1"/>
    <s v="IR8-11"/>
    <s v="62-304.520 (6), F.A.C."/>
    <n v="0.36"/>
    <n v="0.48"/>
    <s v="Town of Indialantic"/>
    <n v="1.402801755391E-2"/>
    <n v="3955.91651574661"/>
    <n v="10.6903894198981"/>
    <n v="1.4359943084946201"/>
    <n v="0.14996497044050999"/>
    <n v="2.014415336688E-2"/>
    <n v="55.493666324715797"/>
    <n v="1410"/>
    <s v="Retail Sales and Services"/>
    <n v="1410"/>
    <s v="Town of Indialantic              Brevard County"/>
    <s v="Town of Indialantic"/>
    <m/>
    <m/>
    <m/>
    <n v="0"/>
    <n v="1"/>
    <n v="0.14996497044050999"/>
    <n v="2.014415336688E-2"/>
    <n v="55.49366632471730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43.095883522808897"/>
    <n v="56.769372931602298"/>
    <n v="4.5007028599999999E-2"/>
  </r>
  <r>
    <n v="550000"/>
    <n v="910000"/>
    <n v="910000"/>
    <x v="1"/>
    <x v="1"/>
    <s v="IR8-11"/>
    <s v="62-304.520 (6), F.A.C."/>
    <n v="0.36"/>
    <n v="0.48"/>
    <s v="Town of Indialantic"/>
    <n v="1.5480071658069999E-2"/>
    <n v="3955.91651574661"/>
    <n v="10.6903894198981"/>
    <n v="1.4359943084946201"/>
    <n v="0.1654879942727"/>
    <n v="2.2229294796070002E-2"/>
    <n v="61.237871137104101"/>
    <n v="1430"/>
    <s v="Professional Services"/>
    <n v="1430"/>
    <s v="Town of Indialantic              Brevard County"/>
    <s v="Town of Indialantic"/>
    <m/>
    <m/>
    <m/>
    <n v="0"/>
    <n v="1"/>
    <n v="0.1654879942727"/>
    <n v="2.2229294796070002E-2"/>
    <n v="61.2378711371056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41.019647326453999"/>
    <n v="62.645627408678301"/>
    <n v="4.9665751100000002E-2"/>
  </r>
  <r>
    <n v="550000"/>
    <n v="910000"/>
    <n v="910000"/>
    <x v="1"/>
    <x v="1"/>
    <s v="IR8-11"/>
    <s v="62-304.520 (6), F.A.C."/>
    <n v="0.36"/>
    <n v="0.48"/>
    <s v="Town of Indialantic"/>
    <n v="1.088774920503E-2"/>
    <n v="3955.91651574661"/>
    <n v="10.6903894198981"/>
    <n v="1.4359943084946201"/>
    <n v="0.116394278908"/>
    <n v="1.5634745890740001E-2"/>
    <n v="43.071026899501"/>
    <n v="1430"/>
    <s v="Professional Services"/>
    <n v="1430"/>
    <s v="Town of Indialantic              Brevard County"/>
    <s v="Town of Indialantic"/>
    <m/>
    <m/>
    <m/>
    <n v="0"/>
    <n v="1"/>
    <n v="0.116394278908"/>
    <n v="1.5634745890740001E-2"/>
    <n v="43.0710268995022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38.145219973365101"/>
    <n v="44.061157795873399"/>
    <n v="3.4931895300000002E-2"/>
  </r>
  <r>
    <n v="550000"/>
    <n v="910000"/>
    <n v="910000"/>
    <x v="1"/>
    <x v="1"/>
    <s v="IR8-11"/>
    <s v="62-304.520 (6), F.A.C."/>
    <n v="0.36"/>
    <n v="0.48"/>
    <s v="Town of Indialantic"/>
    <n v="1.392632713445E-2"/>
    <n v="3955.91651574661"/>
    <n v="10.6903894198981"/>
    <n v="1.4359943084946201"/>
    <n v="0.14887786025617999"/>
    <n v="1.99981265033E-2"/>
    <n v="55.091387514868899"/>
    <n v="1410"/>
    <s v="Retail Sales and Services"/>
    <n v="1410"/>
    <s v="Town of Indialantic              Brevard County"/>
    <s v="Town of Indialantic"/>
    <m/>
    <m/>
    <m/>
    <n v="0"/>
    <n v="1"/>
    <n v="0.14887786025617999"/>
    <n v="1.99981265033E-2"/>
    <n v="55.09138751486929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30.461770738520102"/>
    <n v="56.357846404500897"/>
    <n v="4.4680768500000002E-2"/>
  </r>
  <r>
    <n v="550000"/>
    <n v="910000"/>
    <n v="910000"/>
    <x v="1"/>
    <x v="1"/>
    <s v="IR8-11"/>
    <s v="62-304.520 (6), F.A.C."/>
    <n v="0.36"/>
    <n v="0.48"/>
    <s v="Town of Indialantic"/>
    <n v="0.21228542565974001"/>
    <n v="3955.91651574661"/>
    <n v="10.6903894198981"/>
    <n v="1.4359943084946201"/>
    <n v="2.2694138684715002"/>
    <n v="0.30484066302375001"/>
    <n v="839.78342141968096"/>
    <n v="1430"/>
    <s v="Professional Services"/>
    <n v="1430"/>
    <s v="Town of Indialantic              Brevard County"/>
    <s v="Town of Indialantic"/>
    <m/>
    <m/>
    <m/>
    <n v="0"/>
    <n v="1"/>
    <n v="2.2694138684715002"/>
    <n v="0.30484066302375001"/>
    <n v="839.78342141968096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6.52397292926599"/>
    <n v="859.08863821305204"/>
    <n v="0.68108955510000002"/>
  </r>
  <r>
    <n v="550000"/>
    <n v="910000"/>
    <n v="910000"/>
    <x v="1"/>
    <x v="1"/>
    <s v="IR8-11"/>
    <s v="62-304.520 (6), F.A.C."/>
    <n v="0.36"/>
    <n v="0.48"/>
    <s v="Town of Indialantic"/>
    <n v="2.6114903278400001E-3"/>
    <n v="3955.91651574661"/>
    <n v="10.6903894198981"/>
    <n v="1.4359943084946201"/>
    <n v="2.791784857099E-2"/>
    <n v="3.75008524747E-3"/>
    <n v="10.3308377186464"/>
    <n v="1210"/>
    <s v="Fixed Single Family Units"/>
    <n v="1210"/>
    <s v="Town of Indialantic              Brevard County"/>
    <s v="Town of Indialantic"/>
    <m/>
    <m/>
    <m/>
    <n v="0"/>
    <n v="1"/>
    <n v="2.791784857099E-2"/>
    <n v="3.75008524747E-3"/>
    <n v="10.3308377186463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8.888554536223602"/>
    <n v="10.568326405286999"/>
    <n v="8.3786194000000005E-3"/>
  </r>
  <r>
    <n v="550000"/>
    <n v="910000"/>
    <n v="910000"/>
    <x v="1"/>
    <x v="1"/>
    <s v="IR8-11"/>
    <s v="62-304.520 (6), F.A.C."/>
    <n v="0.36"/>
    <n v="0.48"/>
    <s v="Town of Indialantic"/>
    <n v="0.10000630574491"/>
    <n v="3502.7487114137102"/>
    <n v="7.8983492134901701"/>
    <n v="1.12620792520881"/>
    <n v="0.78988472632439"/>
    <n v="0.11262789410077"/>
    <n v="350.29695858124302"/>
    <n v="1200"/>
    <s v="Residential, Medium Density-Two-five dwellingunits per acre"/>
    <n v="1200"/>
    <s v="Town of Indialantic              Brevard County"/>
    <s v="Town of Indialantic"/>
    <m/>
    <m/>
    <m/>
    <n v="0"/>
    <n v="1"/>
    <n v="0.78988472632439"/>
    <n v="0.11262789410077"/>
    <n v="350.296958581243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31.19384696629399"/>
    <n v="404.71116068430399"/>
    <n v="0.28410134520000002"/>
  </r>
  <r>
    <n v="550000"/>
    <n v="910000"/>
    <n v="910000"/>
    <x v="1"/>
    <x v="1"/>
    <s v="IR8-11"/>
    <s v="62-304.520 (6), F.A.C."/>
    <n v="0.36"/>
    <n v="0.48"/>
    <s v="Natural Lands"/>
    <n v="0.30997158435108002"/>
    <n v="3502.7487114137102"/>
    <n v="7.8983492134901701"/>
    <n v="1.12620792520881"/>
    <n v="2.4482638194636501"/>
    <n v="0.34909245488571"/>
    <n v="1085.7525676606101"/>
    <n v="3100"/>
    <s v="Herbaceous Dry Prairie"/>
    <n v="3100"/>
    <s v="Town of Indialantic              Brevard County"/>
    <s v="Town of Indialantic"/>
    <m/>
    <m/>
    <s v="Natural Lands"/>
    <n v="0"/>
    <n v="1"/>
    <n v="2.4482638194636501"/>
    <n v="0.34909245488571"/>
    <n v="1085.75256766061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04.60449441962501"/>
    <n v="1254.4104968926699"/>
    <n v="0.88057791379999995"/>
  </r>
  <r>
    <n v="550000"/>
    <n v="910000"/>
    <n v="910000"/>
    <x v="1"/>
    <x v="1"/>
    <s v="IR8-11"/>
    <s v="62-304.520 (6), F.A.C."/>
    <n v="0.36"/>
    <n v="0.48"/>
    <s v="Town of Indialantic"/>
    <n v="0.20778556352589"/>
    <n v="3502.7487114137102"/>
    <n v="7.8983492134901701"/>
    <n v="1.12620792520881"/>
    <n v="1.6411629422493399"/>
    <n v="0.23400974838683"/>
    <n v="727.82061489068997"/>
    <n v="1210"/>
    <s v="Fixed Single Family Units"/>
    <n v="1210"/>
    <s v="Town of Indialantic              Brevard County"/>
    <s v="Town of Indialantic"/>
    <m/>
    <m/>
    <m/>
    <n v="0"/>
    <n v="1"/>
    <n v="1.6411629422493399"/>
    <n v="0.23400974838683"/>
    <n v="727.8206148906899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7.70936475836901"/>
    <n v="840.87834223675895"/>
    <n v="0.5902843592"/>
  </r>
  <r>
    <n v="550000"/>
    <n v="910000"/>
    <n v="910000"/>
    <x v="1"/>
    <x v="1"/>
    <s v="IR8-11"/>
    <s v="62-304.520 (6), F.A.C."/>
    <n v="0.36"/>
    <n v="0.48"/>
    <s v="Town of Indialantic"/>
    <n v="0.14839962056605999"/>
    <n v="3860.08286601484"/>
    <n v="9.5896964688606605"/>
    <n v="1.40928788500736"/>
    <n v="1.4231073173226001"/>
    <n v="0.20913778740343"/>
    <n v="572.83483267015197"/>
    <n v="1200"/>
    <s v="Residential, Medium Density-Two-five dwellingunits per acre"/>
    <n v="1200"/>
    <s v="Town of Indialantic              Brevard County"/>
    <s v="Town of Indialantic"/>
    <m/>
    <m/>
    <m/>
    <n v="0"/>
    <n v="1"/>
    <n v="1.4231073173226001"/>
    <n v="0.20913778740343"/>
    <n v="572.8348326701519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24.827094979585"/>
    <n v="600.55195756948206"/>
    <n v="0.46458623900000001"/>
  </r>
  <r>
    <n v="550000"/>
    <n v="910000"/>
    <n v="910000"/>
    <x v="1"/>
    <x v="1"/>
    <s v="IR8-11"/>
    <s v="62-304.520 (6), F.A.C."/>
    <n v="0.36"/>
    <n v="0.48"/>
    <s v="Town of Indialantic"/>
    <n v="3.0137926343280001E-2"/>
    <n v="3860.08286601484"/>
    <n v="9.5896964688606605"/>
    <n v="1.40928788500736"/>
    <n v="0.28901356583298998"/>
    <n v="4.2473014474829998E-2"/>
    <n v="116.334893094935"/>
    <n v="1210"/>
    <s v="Fixed Single Family Units"/>
    <n v="1210"/>
    <s v="Town of Indialantic              Brevard County"/>
    <s v="Town of Indialantic"/>
    <m/>
    <m/>
    <m/>
    <n v="0"/>
    <n v="1"/>
    <n v="0.28901356583298998"/>
    <n v="4.2473014474829998E-2"/>
    <n v="116.33489309493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65.028954265687503"/>
    <n v="121.963860780144"/>
    <n v="9.4351089299999996E-2"/>
  </r>
  <r>
    <n v="550000"/>
    <n v="910000"/>
    <n v="910000"/>
    <x v="1"/>
    <x v="1"/>
    <s v="IR8-11"/>
    <s v="62-304.520 (6), F.A.C."/>
    <n v="0.36"/>
    <n v="0.48"/>
    <s v="Town of Indialantic"/>
    <n v="7.1437277160100003E-3"/>
    <n v="3860.08286601484"/>
    <n v="9.5896964688606605"/>
    <n v="1.40928788500736"/>
    <n v="6.8506180452779994E-2"/>
    <n v="1.006756892397E-2"/>
    <n v="27.575380956068699"/>
    <n v="1210"/>
    <s v="Fixed Single Family Units"/>
    <n v="1210"/>
    <s v="Town of Indialantic              Brevard County"/>
    <s v="Town of Indialantic"/>
    <m/>
    <m/>
    <m/>
    <n v="0"/>
    <n v="1"/>
    <n v="6.8506180452779994E-2"/>
    <n v="1.006756892397E-2"/>
    <n v="27.5753809560673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30.734386809044199"/>
    <n v="28.909640387434798"/>
    <n v="2.2364461400000001E-2"/>
  </r>
  <r>
    <n v="550000"/>
    <n v="910000"/>
    <n v="910000"/>
    <x v="1"/>
    <x v="1"/>
    <s v="IR8-11"/>
    <s v="62-304.520 (6), F.A.C."/>
    <n v="0.36"/>
    <n v="0.48"/>
    <s v="Town of Indialantic"/>
    <n v="0.16188893634765"/>
    <n v="3860.08286601484"/>
    <n v="9.5896964688606605"/>
    <n v="1.40928788500736"/>
    <n v="1.55246576124068"/>
    <n v="0.22814811671147001"/>
    <n v="624.90470939293903"/>
    <n v="1210"/>
    <s v="Fixed Single Family Units"/>
    <n v="1210"/>
    <s v="Town of Indialantic              Brevard County"/>
    <s v="Town of Indialantic"/>
    <m/>
    <m/>
    <m/>
    <n v="0"/>
    <n v="1"/>
    <n v="1.55246576124068"/>
    <n v="0.22814811671147001"/>
    <n v="624.9047093929390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4.781673871028"/>
    <n v="655.14128177399903"/>
    <n v="0.50681647149999998"/>
  </r>
  <r>
    <n v="550000"/>
    <n v="910000"/>
    <n v="910000"/>
    <x v="1"/>
    <x v="1"/>
    <s v="IR8-11"/>
    <s v="62-304.520 (6), F.A.C."/>
    <n v="0.36"/>
    <n v="0.48"/>
    <s v="Town of Indialantic"/>
    <n v="5.5808417306000002E-3"/>
    <n v="3860.08286601484"/>
    <n v="9.5896964688606605"/>
    <n v="1.40928788500736"/>
    <n v="5.3518578237289997E-2"/>
    <n v="7.8650126390900008E-3"/>
    <n v="21.5425115422644"/>
    <n v="1210"/>
    <s v="Fixed Single Family Units"/>
    <n v="1210"/>
    <s v="Town of Indialantic              Brevard County"/>
    <s v="Town of Indialantic"/>
    <m/>
    <m/>
    <m/>
    <n v="0"/>
    <n v="1"/>
    <n v="5.3518578237289997E-2"/>
    <n v="7.8650126390900008E-3"/>
    <n v="21.5425115422647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7.094803211513"/>
    <n v="22.5848651999132"/>
    <n v="1.7471623299999999E-2"/>
  </r>
  <r>
    <n v="550000"/>
    <n v="910000"/>
    <n v="910000"/>
    <x v="1"/>
    <x v="1"/>
    <s v="IR8-11"/>
    <s v="62-304.520 (6), F.A.C."/>
    <n v="0.36"/>
    <n v="0.48"/>
    <s v="Town of Indialantic"/>
    <n v="0.26461240080318998"/>
    <n v="3860.08286601484"/>
    <n v="9.5896964688606605"/>
    <n v="1.40928788500736"/>
    <n v="2.53755260559916"/>
    <n v="0.37291505067464997"/>
    <n v="1021.42579447547"/>
    <n v="1210"/>
    <s v="Fixed Single Family Units"/>
    <n v="1210"/>
    <s v="Town of Indialantic              Brevard County"/>
    <s v="Town of Indialantic"/>
    <m/>
    <m/>
    <m/>
    <n v="0"/>
    <n v="1"/>
    <n v="2.53755260559916"/>
    <n v="0.37291505067464997"/>
    <n v="1021.4257944754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31.30596982403901"/>
    <n v="1070.8483936370901"/>
    <n v="0.8284069704"/>
  </r>
  <r>
    <n v="550000"/>
    <n v="910000"/>
    <n v="910000"/>
    <x v="1"/>
    <x v="1"/>
    <s v="IR8-11"/>
    <s v="62-304.520 (6), F.A.C."/>
    <n v="0.36"/>
    <n v="0.48"/>
    <s v="Town of Indialantic"/>
    <n v="8.7785587634859996E-2"/>
    <n v="3858.1883496876799"/>
    <n v="9.5852546227418909"/>
    <n v="1.40864414357844"/>
    <n v="0.84144720968719"/>
    <n v="0.12365865391244001"/>
    <n v="338.69333148331901"/>
    <n v="1200"/>
    <s v="Residential, Medium Density-Two-five dwellingunits per acre"/>
    <n v="1200"/>
    <s v="Town of Indialantic              Brevard County"/>
    <s v="Town of Indialantic"/>
    <m/>
    <m/>
    <m/>
    <n v="0"/>
    <n v="1"/>
    <n v="0.84144720968719"/>
    <n v="0.12365865391244001"/>
    <n v="338.693331483319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63.05660833712099"/>
    <n v="355.25566911430701"/>
    <n v="0.27469045539999998"/>
  </r>
  <r>
    <n v="550000"/>
    <n v="910000"/>
    <n v="910000"/>
    <x v="1"/>
    <x v="1"/>
    <s v="IR8-11"/>
    <s v="62-304.520 (6), F.A.C."/>
    <n v="0.36"/>
    <n v="0.48"/>
    <s v="Town of Indialantic"/>
    <n v="0.18332347432293999"/>
    <n v="3858.1883496876799"/>
    <n v="9.5852546227418909"/>
    <n v="1.40864414357844"/>
    <n v="1.7572021797111399"/>
    <n v="0.25823753848546999"/>
    <n v="707.29649285706796"/>
    <n v="1210"/>
    <s v="Fixed Single Family Units"/>
    <n v="1210"/>
    <s v="Town of Indialantic              Brevard County"/>
    <s v="Town of Indialantic"/>
    <m/>
    <m/>
    <m/>
    <n v="0"/>
    <n v="1"/>
    <n v="1.7572021797111399"/>
    <n v="0.25823753848546999"/>
    <n v="707.29649285706796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23.866474518936"/>
    <n v="741.88377944050296"/>
    <n v="0.57363868029999998"/>
  </r>
  <r>
    <n v="550000"/>
    <n v="910000"/>
    <n v="910000"/>
    <x v="1"/>
    <x v="1"/>
    <s v="IR8-11"/>
    <s v="62-304.520 (6), F.A.C."/>
    <n v="0.36"/>
    <n v="0.48"/>
    <s v="Town of Indialantic"/>
    <n v="0.31222496714063003"/>
    <n v="3858.1883496876799"/>
    <n v="9.5852546227418909"/>
    <n v="1.40864414357844"/>
    <n v="2.9927558096201898"/>
    <n v="0.43981387144161999"/>
    <n v="1204.6227307036099"/>
    <n v="1210"/>
    <s v="Fixed Single Family Units"/>
    <n v="1210"/>
    <s v="Town of Indialantic              Brevard County"/>
    <s v="Town of Indialantic"/>
    <m/>
    <m/>
    <m/>
    <n v="0"/>
    <n v="1"/>
    <n v="2.9927558096201898"/>
    <n v="0.43981387144161999"/>
    <n v="1204.62273070360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43.22258859407501"/>
    <n v="1263.5296135066999"/>
    <n v="0.97698518310000004"/>
  </r>
  <r>
    <n v="550000"/>
    <n v="910000"/>
    <n v="910000"/>
    <x v="1"/>
    <x v="1"/>
    <s v="IR8-11"/>
    <s v="62-304.520 (6), F.A.C."/>
    <n v="0.36"/>
    <n v="0.48"/>
    <s v="Town of Indialantic"/>
    <n v="3.4429424615489999E-2"/>
    <n v="3858.1883496876799"/>
    <n v="9.5852546227418909"/>
    <n v="1.40864414357844"/>
    <n v="0.33001480145399997"/>
    <n v="4.8498807351389998E-2"/>
    <n v="132.83520493794899"/>
    <n v="1210"/>
    <s v="Fixed Single Family Units"/>
    <n v="1210"/>
    <s v="Town of Indialantic              Brevard County"/>
    <s v="Town of Indialantic"/>
    <m/>
    <m/>
    <m/>
    <n v="0"/>
    <n v="1"/>
    <n v="0.33001480145399997"/>
    <n v="4.8498807351389998E-2"/>
    <n v="132.835204937947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68.940970782479098"/>
    <n v="139.33093812474701"/>
    <n v="0.1077333373"/>
  </r>
  <r>
    <n v="550000"/>
    <n v="910000"/>
    <n v="910000"/>
    <x v="1"/>
    <x v="1"/>
    <s v="IR8-11"/>
    <s v="62-304.520 (6), F.A.C."/>
    <n v="0.36"/>
    <n v="0.48"/>
    <s v="Town of Indialantic"/>
    <n v="0.16843803593348"/>
    <n v="3864.8748673155301"/>
    <n v="9.6009378304260302"/>
    <n v="1.4109172781347801"/>
    <n v="1.61716311127644"/>
    <n v="0.23765213519364001"/>
    <n v="650.99193177931295"/>
    <n v="1200"/>
    <s v="Residential, Medium Density-Two-five dwellingunits per acre"/>
    <n v="1200"/>
    <s v="Town of Indialantic              Brevard County"/>
    <s v="Town of Indialantic"/>
    <m/>
    <m/>
    <m/>
    <n v="0"/>
    <n v="1"/>
    <n v="1.61716311127644"/>
    <n v="0.23765213519364001"/>
    <n v="1162.19887479864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95.363198857757"/>
    <n v="681.64454749386096"/>
    <n v="0.94257816289999996"/>
  </r>
  <r>
    <n v="550000"/>
    <n v="910000"/>
    <n v="910000"/>
    <x v="1"/>
    <x v="1"/>
    <s v="IR8-11"/>
    <s v="62-304.520 (6), F.A.C."/>
    <n v="0.36"/>
    <n v="0.48"/>
    <s v="Town of Indialantic"/>
    <n v="0.12970738016989999"/>
    <n v="3864.8748673155301"/>
    <n v="9.6009378304260302"/>
    <n v="1.4109172781347801"/>
    <n v="1.2453124931587201"/>
    <n v="0.18300638378331999"/>
    <n v="501.30279372401901"/>
    <n v="1210"/>
    <s v="Fixed Single Family Units"/>
    <n v="1210"/>
    <s v="Town of Indialantic              Brevard County"/>
    <s v="Town of Indialantic"/>
    <m/>
    <m/>
    <m/>
    <n v="0"/>
    <n v="1"/>
    <n v="1.2453124931587201"/>
    <n v="0.18300638378331999"/>
    <n v="501.302793724019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36.52614752409499"/>
    <n v="524.90714447327002"/>
    <n v="0.40657160889999999"/>
  </r>
  <r>
    <n v="550000"/>
    <n v="910000"/>
    <n v="910000"/>
    <x v="1"/>
    <x v="1"/>
    <s v="IR8-11"/>
    <s v="62-304.520 (6), F.A.C."/>
    <n v="0.36"/>
    <n v="0.48"/>
    <s v="Town of Indialantic"/>
    <n v="0.18734805183323999"/>
    <n v="3864.8748673155301"/>
    <n v="9.6009378304260302"/>
    <n v="1.4109172781347801"/>
    <n v="1.7987169983024101"/>
    <n v="0.26433260335641001"/>
    <n v="724.07677697083705"/>
    <n v="1210"/>
    <s v="Fixed Single Family Units"/>
    <n v="1210"/>
    <s v="Town of Indialantic              Brevard County"/>
    <s v="Town of Indialantic"/>
    <m/>
    <m/>
    <m/>
    <n v="0"/>
    <n v="1"/>
    <n v="1.7987169983024101"/>
    <n v="0.26433260335641001"/>
    <n v="724.0767769708370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3.38881558875499"/>
    <n v="758.17066678549702"/>
    <n v="0.58724799429999996"/>
  </r>
  <r>
    <n v="550000"/>
    <n v="910000"/>
    <n v="910000"/>
    <x v="1"/>
    <x v="1"/>
    <s v="IR8-11"/>
    <s v="62-304.520 (6), F.A.C."/>
    <n v="0.36"/>
    <n v="0.48"/>
    <s v="Town of Indialantic"/>
    <n v="0.19141126953762999"/>
    <n v="3852.56137521749"/>
    <n v="9.5721902011285902"/>
    <n v="1.4067554030589899"/>
    <n v="1.83222507865372"/>
    <n v="0.26926883762844001"/>
    <n v="737.42366380203305"/>
    <n v="1200"/>
    <s v="Residential, Medium Density-Two-five dwellingunits per acre"/>
    <n v="1200"/>
    <s v="Town of Indialantic              Brevard County"/>
    <s v="Town of Indialantic"/>
    <m/>
    <m/>
    <m/>
    <n v="0"/>
    <n v="1"/>
    <n v="1.83222507865372"/>
    <n v="0.26926883762844001"/>
    <n v="737.4236638020330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31.16343007061101"/>
    <n v="774.61392544811099"/>
    <n v="0.59807272"/>
  </r>
  <r>
    <n v="550000"/>
    <n v="910000"/>
    <n v="910000"/>
    <x v="1"/>
    <x v="1"/>
    <s v="IR8-11"/>
    <s v="62-304.520 (6), F.A.C."/>
    <n v="0.36"/>
    <n v="0.48"/>
    <s v="Town of Indialantic"/>
    <n v="1.720606270547E-2"/>
    <n v="3852.56137521749"/>
    <n v="9.5721902011285902"/>
    <n v="1.4067554030589899"/>
    <n v="0.16469970482931001"/>
    <n v="2.4204721676290002E-2"/>
    <n v="66.2874125986677"/>
    <n v="1210"/>
    <s v="Fixed Single Family Units"/>
    <n v="1210"/>
    <s v="Town of Indialantic              Brevard County"/>
    <s v="Town of Indialantic"/>
    <m/>
    <m/>
    <m/>
    <n v="0"/>
    <n v="1"/>
    <n v="0.16469970482931001"/>
    <n v="2.4204721676290002E-2"/>
    <n v="66.287412598666194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47.829776685221098"/>
    <n v="69.630465363850803"/>
    <n v="5.37610808E-2"/>
  </r>
  <r>
    <n v="550000"/>
    <n v="910000"/>
    <n v="910000"/>
    <x v="1"/>
    <x v="1"/>
    <s v="IR8-11"/>
    <s v="62-304.520 (6), F.A.C."/>
    <n v="0.36"/>
    <n v="0.48"/>
    <s v="Town of Indialantic"/>
    <n v="0.22178016973698"/>
    <n v="3852.56137521749"/>
    <n v="9.5721902011285902"/>
    <n v="1.4067554030589899"/>
    <n v="2.1229219675610298"/>
    <n v="0.31199045206884002"/>
    <n v="854.42171571789902"/>
    <n v="1210"/>
    <s v="Fixed Single Family Units"/>
    <n v="1210"/>
    <s v="Town of Indialantic              Brevard County"/>
    <s v="Town of Indialantic"/>
    <m/>
    <m/>
    <m/>
    <n v="0"/>
    <n v="1"/>
    <n v="2.1229219675610298"/>
    <n v="0.31199045206884002"/>
    <n v="854.421715717899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21.56924404418901"/>
    <n v="897.512504261093"/>
    <n v="0.69296165099999996"/>
  </r>
  <r>
    <n v="550000"/>
    <n v="910000"/>
    <n v="910000"/>
    <x v="1"/>
    <x v="1"/>
    <s v="IR8-11"/>
    <s v="62-304.520 (6), F.A.C."/>
    <n v="0.36"/>
    <n v="0.48"/>
    <s v="Town of Indialantic"/>
    <n v="0.14242334442084001"/>
    <n v="3852.56137521749"/>
    <n v="9.5721902011285902"/>
    <n v="1.4067554030589899"/>
    <n v="1.3633033418771501"/>
    <n v="0.20035480928575"/>
    <n v="548.69467564503702"/>
    <n v="1210"/>
    <s v="Fixed Single Family Units"/>
    <n v="1210"/>
    <s v="Town of Indialantic              Brevard County"/>
    <s v="Town of Indialantic"/>
    <m/>
    <m/>
    <m/>
    <n v="0"/>
    <n v="1"/>
    <n v="1.3633033418771501"/>
    <n v="0.20035480928575"/>
    <n v="548.694675645037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5.762469835450304"/>
    <n v="576.366826069176"/>
    <n v="0.44500784719999997"/>
  </r>
  <r>
    <n v="550000"/>
    <n v="910000"/>
    <n v="910000"/>
    <x v="1"/>
    <x v="1"/>
    <s v="IR8-11"/>
    <s v="62-304.520 (6), F.A.C."/>
    <n v="0.36"/>
    <n v="0.48"/>
    <s v="Town of Indialantic"/>
    <n v="1.8979431516330001E-2"/>
    <n v="3852.56137521749"/>
    <n v="9.5721902011285902"/>
    <n v="1.4067554030589899"/>
    <n v="0.18167472838359999"/>
    <n v="2.6699417832580001E-2"/>
    <n v="73.1194247833985"/>
    <n v="1210"/>
    <s v="Fixed Single Family Units"/>
    <n v="1210"/>
    <s v="Town of Indialantic              Brevard County"/>
    <s v="Town of Indialantic"/>
    <m/>
    <m/>
    <m/>
    <n v="0"/>
    <n v="1"/>
    <n v="0.18167472838359999"/>
    <n v="2.6699417832580001E-2"/>
    <n v="73.1194247833988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35.740319919968996"/>
    <n v="76.8070343253614"/>
    <n v="5.9302047699999999E-2"/>
  </r>
  <r>
    <n v="550000"/>
    <n v="910000"/>
    <n v="910000"/>
    <x v="1"/>
    <x v="1"/>
    <s v="IR8-11"/>
    <s v="62-304.520 (6), F.A.C."/>
    <n v="0.36"/>
    <n v="0.48"/>
    <s v="Town of Indialantic"/>
    <n v="2.5963175819679999E-2"/>
    <n v="3852.56137521749"/>
    <n v="9.5721902011285902"/>
    <n v="1.4067554030589899"/>
    <n v="0.24852445717138999"/>
    <n v="3.6523837864910001E-2"/>
    <n v="100.02472834091"/>
    <n v="1210"/>
    <s v="Fixed Single Family Units"/>
    <n v="1210"/>
    <s v="Town of Indialantic              Brevard County"/>
    <s v="Town of Indialantic"/>
    <m/>
    <m/>
    <m/>
    <n v="0"/>
    <n v="1"/>
    <n v="0.24852445717138999"/>
    <n v="3.6523837864910001E-2"/>
    <n v="100.024728340908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58.628789901340802"/>
    <n v="105.069244811803"/>
    <n v="8.1123056200000002E-2"/>
  </r>
  <r>
    <n v="550000"/>
    <n v="910000"/>
    <n v="910000"/>
    <x v="1"/>
    <x v="1"/>
    <s v="IR8-11"/>
    <s v="62-304.520 (6), F.A.C."/>
    <n v="0.36"/>
    <n v="0.48"/>
    <s v="Town of Indialantic"/>
    <n v="0.32671496204707001"/>
    <n v="3854.7804929519998"/>
    <n v="9.5774916629202593"/>
    <n v="1.4075272860969099"/>
    <n v="3.1291098251571698"/>
    <n v="0.45986022385737002"/>
    <n v="1259.41446245461"/>
    <n v="1200"/>
    <s v="Residential, Medium Density-Two-five dwellingunits per acre"/>
    <n v="1200"/>
    <s v="Town of Indialantic              Brevard County"/>
    <s v="Town of Indialantic"/>
    <m/>
    <m/>
    <m/>
    <n v="0"/>
    <n v="1"/>
    <n v="3.1291098251571698"/>
    <n v="0.45986022385737002"/>
    <n v="1259.4144624546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96.49486559905"/>
    <n v="1322.16854245437"/>
    <n v="1.0214229216999999"/>
  </r>
  <r>
    <n v="550000"/>
    <n v="910000"/>
    <n v="910000"/>
    <x v="1"/>
    <x v="1"/>
    <s v="IR8-11"/>
    <s v="62-304.520 (6), F.A.C."/>
    <n v="0.36"/>
    <n v="0.48"/>
    <s v="Town of Indialantic"/>
    <n v="3.3222785270000001E-5"/>
    <n v="3854.7804929519998"/>
    <n v="9.5774916629202593"/>
    <n v="1.4075272860969099"/>
    <n v="3.1819094897000001E-4"/>
    <n v="4.6761976790000001E-5"/>
    <n v="0.12806654459189001"/>
    <n v="1210"/>
    <s v="Fixed Single Family Units"/>
    <n v="1210"/>
    <s v="Town of Indialantic              Brevard County"/>
    <s v="Town of Indialantic"/>
    <m/>
    <m/>
    <m/>
    <n v="0"/>
    <n v="1"/>
    <n v="3.1819094897000001E-4"/>
    <n v="4.6761976790000001E-5"/>
    <n v="0.128066544590190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.1162904167547101"/>
    <n v="0.13444784195026999"/>
    <n v="1.038658E-4"/>
  </r>
  <r>
    <n v="550000"/>
    <n v="910000"/>
    <n v="910000"/>
    <x v="1"/>
    <x v="1"/>
    <s v="IR8-11"/>
    <s v="62-304.520 (6), F.A.C."/>
    <n v="0.36"/>
    <n v="0.48"/>
    <s v="Town of Indialantic"/>
    <n v="3.0915378495020001E-2"/>
    <n v="3854.7804929519998"/>
    <n v="9.5774916629202593"/>
    <n v="1.4075272860969099"/>
    <n v="0.29609177979207002"/>
    <n v="4.3514238791750003E-2"/>
    <n v="119.171997954831"/>
    <n v="1210"/>
    <s v="Fixed Single Family Units"/>
    <n v="1210"/>
    <s v="Town of Indialantic              Brevard County"/>
    <s v="Town of Indialantic"/>
    <m/>
    <m/>
    <m/>
    <n v="0"/>
    <n v="1"/>
    <n v="0.29609177979207002"/>
    <n v="4.3514238791750003E-2"/>
    <n v="119.17199795483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64.445027655722399"/>
    <n v="125.110098013498"/>
    <n v="9.6652066499999995E-2"/>
  </r>
  <r>
    <n v="550000"/>
    <n v="910000"/>
    <n v="910000"/>
    <x v="1"/>
    <x v="1"/>
    <s v="IR8-11"/>
    <s v="62-304.520 (6), F.A.C."/>
    <n v="0.36"/>
    <n v="0.48"/>
    <s v="Town of Indialantic"/>
    <n v="8.1615577787500004E-2"/>
    <n v="3854.7804929519998"/>
    <n v="9.5774916629202593"/>
    <n v="1.4075272860969099"/>
    <n v="0.78167251582426001"/>
    <n v="0.11487615270647999"/>
    <n v="314.61013717628902"/>
    <n v="1210"/>
    <s v="Fixed Single Family Units"/>
    <n v="1210"/>
    <s v="Town of Indialantic              Brevard County"/>
    <s v="Town of Indialantic"/>
    <m/>
    <m/>
    <m/>
    <n v="0"/>
    <n v="1"/>
    <n v="0.78167251582426001"/>
    <n v="0.11487615270647999"/>
    <n v="314.6101371762870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82.902436594338994"/>
    <n v="330.28652513725802"/>
    <n v="0.25515826209999998"/>
  </r>
  <r>
    <n v="550000"/>
    <n v="910000"/>
    <n v="910000"/>
    <x v="1"/>
    <x v="1"/>
    <s v="IR8-11"/>
    <s v="62-304.520 (6), F.A.C."/>
    <n v="0.36"/>
    <n v="0.48"/>
    <s v="Town of Indialantic"/>
    <n v="0.13372464370527001"/>
    <n v="3854.7804929519998"/>
    <n v="9.5774916629202593"/>
    <n v="1.4075272860969099"/>
    <n v="1.2807466602142701"/>
    <n v="0.18822108483875999"/>
    <n v="515.47914798205898"/>
    <n v="1210"/>
    <s v="Fixed Single Family Units"/>
    <n v="1210"/>
    <s v="Town of Indialantic              Brevard County"/>
    <s v="Town of Indialantic"/>
    <m/>
    <m/>
    <m/>
    <n v="0"/>
    <n v="1"/>
    <n v="1.2807466602142701"/>
    <n v="0.18822108483875999"/>
    <n v="515.479147982058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4.476483558512399"/>
    <n v="541.16443321185204"/>
    <n v="0.41806905760000002"/>
  </r>
  <r>
    <n v="550000"/>
    <n v="910000"/>
    <n v="910000"/>
    <x v="1"/>
    <x v="1"/>
    <s v="IR8-11"/>
    <s v="62-304.520 (6), F.A.C."/>
    <n v="0.36"/>
    <n v="0.48"/>
    <s v="Town of Indialantic"/>
    <n v="2.0497915782299999E-3"/>
    <n v="3854.7804929519998"/>
    <n v="9.5774916629202593"/>
    <n v="1.4075272860969099"/>
    <n v="1.9631861751270002E-2"/>
    <n v="2.88513757717E-3"/>
    <n v="7.9014965903975796"/>
    <n v="1210"/>
    <s v="Fixed Single Family Units"/>
    <n v="1210"/>
    <s v="Town of Indialantic              Brevard County"/>
    <s v="Town of Indialantic"/>
    <m/>
    <m/>
    <m/>
    <n v="0"/>
    <n v="1"/>
    <n v="1.9631861751270002E-2"/>
    <n v="2.88513757717E-3"/>
    <n v="7.9014965903991996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6.715795778507498"/>
    <n v="8.2952122129634294"/>
    <n v="6.4083508000000004E-3"/>
  </r>
  <r>
    <n v="550000"/>
    <n v="910000"/>
    <n v="910000"/>
    <x v="1"/>
    <x v="1"/>
    <s v="IR8-11"/>
    <s v="62-304.520 (6), F.A.C."/>
    <n v="0.36"/>
    <n v="0.48"/>
    <s v="Town of Indialantic"/>
    <n v="1.5482505781099999E-3"/>
    <n v="3854.7804929519998"/>
    <n v="9.5774916629202593"/>
    <n v="1.4075272860969099"/>
    <n v="1.482835700397E-2"/>
    <n v="2.1792049344000002E-3"/>
    <n v="5.9681661267077999"/>
    <n v="1210"/>
    <s v="Fixed Single Family Units"/>
    <n v="1210"/>
    <s v="Town of Indialantic              Brevard County"/>
    <s v="Town of Indialantic"/>
    <m/>
    <m/>
    <m/>
    <n v="0"/>
    <n v="1"/>
    <n v="1.482835700397E-2"/>
    <n v="2.1792049344000002E-3"/>
    <n v="5.96816612670783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3.322580492813801"/>
    <n v="6.2655477955170902"/>
    <n v="4.8403617999999999E-3"/>
  </r>
  <r>
    <n v="550000"/>
    <n v="910000"/>
    <n v="910000"/>
    <x v="1"/>
    <x v="1"/>
    <s v="IR8-11"/>
    <s v="62-304.520 (6), F.A.C."/>
    <n v="0.36"/>
    <n v="0.48"/>
    <s v="Town of Indialantic"/>
    <n v="4.1161626691409998E-2"/>
    <n v="3854.7804929519998"/>
    <n v="9.5774916629202593"/>
    <n v="1.4075272860969099"/>
    <n v="0.39422513646926"/>
    <n v="5.79361127083E-2"/>
    <n v="158.66903562823899"/>
    <n v="1210"/>
    <s v="Fixed Single Family Units"/>
    <n v="1210"/>
    <s v="Town of Indialantic              Brevard County"/>
    <s v="Town of Indialantic"/>
    <m/>
    <m/>
    <m/>
    <n v="0"/>
    <n v="1"/>
    <n v="0.39422513646926"/>
    <n v="5.79361127083E-2"/>
    <n v="158.66903562823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52.743015809960902"/>
    <n v="166.57519333258199"/>
    <n v="0.1286853493"/>
  </r>
  <r>
    <n v="550000"/>
    <n v="910000"/>
    <n v="910000"/>
    <x v="1"/>
    <x v="1"/>
    <s v="IR8-11"/>
    <s v="62-304.520 (6), F.A.C."/>
    <n v="0.36"/>
    <n v="0.48"/>
    <s v="Town of Indialantic"/>
    <n v="2.6606020711680001E-2"/>
    <n v="3904.2166495630299"/>
    <n v="11.346696099940299"/>
    <n v="1.49936126234871"/>
    <n v="0.30189043144424998"/>
    <n v="3.989203680035E-2"/>
    <n v="103.875669041195"/>
    <n v="1400"/>
    <s v="Commercial and Services"/>
    <n v="1400"/>
    <s v="Town of Indialantic              Brevard County"/>
    <s v="Town of Indialantic"/>
    <m/>
    <m/>
    <m/>
    <n v="0"/>
    <n v="1"/>
    <n v="0.30189043144424998"/>
    <n v="3.989203680035E-2"/>
    <n v="103.875669041194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0.96775917956499"/>
    <n v="107.670745791605"/>
    <n v="8.4246284699999993E-2"/>
  </r>
  <r>
    <n v="550000"/>
    <n v="910000"/>
    <n v="910000"/>
    <x v="1"/>
    <x v="1"/>
    <s v="IR8-11"/>
    <s v="62-304.520 (6), F.A.C."/>
    <n v="0.36"/>
    <n v="0.48"/>
    <s v="Town of Indialantic"/>
    <n v="1.107657679279E-2"/>
    <n v="3904.2166495630299"/>
    <n v="11.346696099940299"/>
    <n v="1.49936126234871"/>
    <n v="0.12568255069549"/>
    <n v="1.660779016254E-2"/>
    <n v="43.245355534593699"/>
    <n v="8140"/>
    <s v="Roads and Highways"/>
    <n v="8140"/>
    <s v="Town of Indialantic              Brevard County"/>
    <s v="Town of Indialantic"/>
    <m/>
    <m/>
    <m/>
    <n v="0"/>
    <n v="1"/>
    <n v="0.12568255069549"/>
    <n v="1.660779016254E-2"/>
    <n v="43.245268368674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87.147356315970598"/>
    <n v="44.825315932127602"/>
    <n v="3.5073210399999999E-2"/>
  </r>
  <r>
    <n v="550000"/>
    <n v="910000"/>
    <n v="910000"/>
    <x v="1"/>
    <x v="1"/>
    <s v="IR8-11"/>
    <s v="62-304.520 (6), F.A.C."/>
    <n v="0.36"/>
    <n v="0.48"/>
    <s v="Town of Indialantic"/>
    <n v="0.16533750452849999"/>
    <n v="3904.2166495630299"/>
    <n v="11.346696099940299"/>
    <n v="1.49936126234871"/>
    <n v="1.8760344178074599"/>
    <n v="0.24790064950344001"/>
    <n v="645.51343797739605"/>
    <n v="1430"/>
    <s v="Professional Services"/>
    <n v="1430"/>
    <s v="Town of Indialantic              Brevard County"/>
    <s v="Town of Indialantic"/>
    <m/>
    <m/>
    <m/>
    <n v="0"/>
    <n v="1"/>
    <n v="1.8760344178074599"/>
    <n v="0.24790064950344001"/>
    <n v="645.5134379773960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6.422069578334"/>
    <n v="669.09714206477497"/>
    <n v="0.52353076880000005"/>
  </r>
  <r>
    <n v="550000"/>
    <n v="910000"/>
    <n v="910000"/>
    <x v="1"/>
    <x v="1"/>
    <s v="IR8-11"/>
    <s v="62-304.520 (6), F.A.C."/>
    <n v="0.36"/>
    <n v="0.48"/>
    <s v="Town of Indialantic"/>
    <n v="4.3097947193210001E-2"/>
    <n v="3904.2166495630299"/>
    <n v="11.346696099940299"/>
    <n v="1.49936126234871"/>
    <n v="0.48901930933262999"/>
    <n v="6.4619392508240003E-2"/>
    <n v="168.26372299371801"/>
    <n v="1750"/>
    <s v="Governmental"/>
    <n v="1750"/>
    <s v="Town of Indialantic              Brevard County"/>
    <s v="Town of Indialantic"/>
    <m/>
    <m/>
    <m/>
    <n v="0"/>
    <n v="1"/>
    <n v="0.48901930933262999"/>
    <n v="6.4619392508240003E-2"/>
    <n v="168.263722993718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69.423574805506902"/>
    <n v="174.41120439109699"/>
    <n v="0.13646692860000001"/>
  </r>
  <r>
    <n v="550000"/>
    <n v="910000"/>
    <n v="910000"/>
    <x v="1"/>
    <x v="1"/>
    <s v="IR8-11"/>
    <s v="62-304.520 (6), F.A.C."/>
    <n v="0.36"/>
    <n v="0.48"/>
    <s v="Town of Indialantic"/>
    <n v="0.31226435803022001"/>
    <n v="3904.2166495630299"/>
    <n v="11.346696099940299"/>
    <n v="1.49936126234871"/>
    <n v="3.5431687734118702"/>
    <n v="0.4681970820427"/>
    <n v="1219.14770568669"/>
    <n v="1430"/>
    <s v="Professional Services"/>
    <n v="1430"/>
    <s v="Town of Indialantic              Brevard County"/>
    <s v="Town of Indialantic"/>
    <m/>
    <m/>
    <m/>
    <n v="0"/>
    <n v="1"/>
    <n v="3.5431687734118702"/>
    <n v="0.4681970820427"/>
    <n v="1219.1477056866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47.366747702634"/>
    <n v="1263.68902278121"/>
    <n v="0.98876537360000005"/>
  </r>
  <r>
    <n v="550000"/>
    <n v="910000"/>
    <n v="910000"/>
    <x v="1"/>
    <x v="1"/>
    <s v="IR8-11"/>
    <s v="62-304.520 (6), F.A.C."/>
    <n v="0.36"/>
    <n v="0.48"/>
    <s v="Town of Indialantic"/>
    <n v="4.3850621064900001E-2"/>
    <n v="3862.0123550827998"/>
    <n v="9.2434743072591505"/>
    <n v="1.34328105455081"/>
    <n v="0.40533208917080998"/>
    <n v="5.890370850677E-2"/>
    <n v="169.35164033072101"/>
    <n v="1200"/>
    <s v="Residential, Medium Density-Two-five dwellingunits per acre"/>
    <n v="1200"/>
    <s v="Town of Indialantic              Brevard County"/>
    <s v="Town of Indialantic"/>
    <m/>
    <m/>
    <m/>
    <n v="0"/>
    <n v="1"/>
    <n v="0.40533208917080998"/>
    <n v="5.890370850677E-2"/>
    <n v="848.79544577526406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0.803212488444998"/>
    <n v="177.45716748274401"/>
    <n v="0.68839857729999998"/>
  </r>
  <r>
    <n v="550000"/>
    <n v="910000"/>
    <n v="910000"/>
    <x v="1"/>
    <x v="1"/>
    <s v="IR8-11"/>
    <s v="62-304.520 (6), F.A.C."/>
    <n v="0.36"/>
    <n v="0.48"/>
    <s v="Town of Indialantic"/>
    <n v="3.6508358914000001E-4"/>
    <n v="3432.0431720690699"/>
    <n v="7.1866430341281404"/>
    <n v="1.05664402673438"/>
    <n v="2.62372543281E-3"/>
    <n v="3.8576339373000001E-4"/>
    <n v="1.2529826393664301"/>
    <n v="1200"/>
    <s v="Residential, Medium Density-Two-five dwellingunits per acre"/>
    <n v="1200"/>
    <s v="Town of Indialantic              Brevard County"/>
    <s v="Town of Indialantic"/>
    <m/>
    <m/>
    <m/>
    <n v="0"/>
    <n v="1"/>
    <n v="2.62372543281E-3"/>
    <n v="3.8576339373000001E-4"/>
    <n v="1.25298263936615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5.1579005933343298"/>
    <n v="1.4774408674520501"/>
    <n v="1.0162064999999999E-3"/>
  </r>
  <r>
    <n v="550000"/>
    <n v="910000"/>
    <n v="910000"/>
    <x v="1"/>
    <x v="1"/>
    <s v="IR8-11"/>
    <s v="62-304.520 (6), F.A.C."/>
    <n v="0.36"/>
    <n v="0.48"/>
    <s v="Natural Lands"/>
    <n v="0.18093236060532"/>
    <n v="3432.0431720690699"/>
    <n v="7.1866430341281404"/>
    <n v="1.05664402673438"/>
    <n v="1.3002962889926399"/>
    <n v="0.19118109807656999"/>
    <n v="620.96767282185499"/>
    <n v="3100"/>
    <s v="Herbaceous Dry Prairie"/>
    <n v="3100"/>
    <s v="Town of Indialantic              Brevard County"/>
    <s v="Town of Indialantic"/>
    <m/>
    <m/>
    <s v="Natural Lands"/>
    <n v="0"/>
    <n v="1"/>
    <n v="1.3002962889926399"/>
    <n v="0.19118109807656999"/>
    <n v="1300.9481430684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45.683400222232"/>
    <n v="732.20728553566403"/>
    <n v="1.0551079830000001"/>
  </r>
  <r>
    <n v="550000"/>
    <n v="910000"/>
    <n v="910000"/>
    <x v="1"/>
    <x v="1"/>
    <s v="IR8-11"/>
    <s v="62-304.520 (6), F.A.C."/>
    <n v="0.36"/>
    <n v="0.48"/>
    <s v="Town of Indialantic"/>
    <n v="5.7897652364989997E-2"/>
    <n v="3432.0431720690699"/>
    <n v="7.1866430341281404"/>
    <n v="1.05664402673438"/>
    <n v="0.41608976006128001"/>
    <n v="6.117720853341E-2"/>
    <n v="198.70724247812001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41608976006128001"/>
    <n v="6.117720853341E-2"/>
    <n v="198.707242478119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0.483777742176699"/>
    <n v="234.30348631517299"/>
    <n v="0.1611575365"/>
  </r>
  <r>
    <n v="550000"/>
    <n v="910000"/>
    <n v="910000"/>
    <x v="1"/>
    <x v="1"/>
    <s v="IR8-11"/>
    <s v="62-304.520 (6), F.A.C."/>
    <n v="0.36"/>
    <n v="0.48"/>
    <s v="Town of Indialantic"/>
    <n v="1.4985926665699999E-3"/>
    <n v="3863.06695574182"/>
    <n v="9.5968072628980607"/>
    <n v="1.4103225588649599"/>
    <n v="1.438170498667E-2"/>
    <n v="2.1134990442099998E-3"/>
    <n v="5.7891638103474596"/>
    <n v="1200"/>
    <s v="Residential, Medium Density-Two-five dwellingunits per acre"/>
    <n v="1200"/>
    <s v="Town of Indialantic              Brevard County"/>
    <s v="Town of Indialantic"/>
    <m/>
    <m/>
    <m/>
    <n v="0"/>
    <n v="1"/>
    <n v="1.438170498667E-2"/>
    <n v="2.1134990442099998E-3"/>
    <n v="437.122861920715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3.121257647565301"/>
    <n v="6.0645893572759997"/>
    <n v="0.35451975819999998"/>
  </r>
  <r>
    <n v="550000"/>
    <n v="910000"/>
    <n v="910000"/>
    <x v="1"/>
    <x v="1"/>
    <s v="IR8-11"/>
    <s v="62-304.520 (6), F.A.C."/>
    <n v="0.36"/>
    <n v="0.48"/>
    <s v="Town of Indialantic"/>
    <n v="0.36801348097535003"/>
    <n v="3860.9478641642399"/>
    <n v="9.5918438745603005"/>
    <n v="1.4096034124747501"/>
    <n v="3.5299278532490299"/>
    <n v="0.51875305861956"/>
    <n v="1420.8808633554299"/>
    <n v="1200"/>
    <s v="Residential, Medium Density-Two-five dwellingunits per acre"/>
    <n v="1200"/>
    <s v="Town of Indialantic              Brevard County"/>
    <s v="Town of Indialantic"/>
    <m/>
    <m/>
    <m/>
    <n v="0"/>
    <n v="1"/>
    <n v="3.5299278532490299"/>
    <n v="0.51875305861956"/>
    <n v="1866.88414899479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98.57655592215099"/>
    <n v="1489.2977190148799"/>
    <n v="1.5140990665"/>
  </r>
  <r>
    <n v="550000"/>
    <n v="910000"/>
    <n v="910000"/>
    <x v="1"/>
    <x v="1"/>
    <s v="IR8-11"/>
    <s v="62-304.520 (6), F.A.C."/>
    <n v="0.36"/>
    <n v="0.48"/>
    <s v="Town of Indialantic"/>
    <n v="7.8885556521299995E-3"/>
    <n v="3860.9478641642399"/>
    <n v="9.5918438745603005"/>
    <n v="1.4096034124747501"/>
    <n v="7.5665794211050005E-2"/>
    <n v="1.111973496674E-2"/>
    <n v="30.457302096447499"/>
    <n v="1210"/>
    <s v="Fixed Single Family Units"/>
    <n v="1210"/>
    <s v="Town of Indialantic              Brevard County"/>
    <s v="Town of Indialantic"/>
    <m/>
    <m/>
    <m/>
    <n v="0"/>
    <n v="1"/>
    <n v="7.5665794211050005E-2"/>
    <n v="1.111973496674E-2"/>
    <n v="30.4573020964461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3.559728020591798"/>
    <n v="31.923852104296799"/>
    <n v="2.4701786E-2"/>
  </r>
  <r>
    <n v="550000"/>
    <n v="910000"/>
    <n v="910000"/>
    <x v="1"/>
    <x v="1"/>
    <s v="IR8-11"/>
    <s v="62-304.520 (6), F.A.C."/>
    <n v="0.36"/>
    <n v="0.48"/>
    <s v="Town of Indialantic"/>
    <n v="0.12634489077172001"/>
    <n v="3860.9478641642399"/>
    <n v="9.5918438745603005"/>
    <n v="1.4096034124747501"/>
    <n v="1.2118804666307801"/>
    <n v="0.17809618918056999"/>
    <n v="487.81103617316398"/>
    <n v="1210"/>
    <s v="Fixed Single Family Units"/>
    <n v="1210"/>
    <s v="Town of Indialantic              Brevard County"/>
    <s v="Town of Indialantic"/>
    <m/>
    <m/>
    <m/>
    <n v="0"/>
    <n v="1"/>
    <n v="1.2118804666307801"/>
    <n v="0.17809618918056999"/>
    <n v="487.811036173163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3.62557216578"/>
    <n v="511.29963265699098"/>
    <n v="0.39562938860000002"/>
  </r>
  <r>
    <n v="550000"/>
    <n v="910000"/>
    <n v="910000"/>
    <x v="1"/>
    <x v="1"/>
    <s v="IR8-11"/>
    <s v="62-304.520 (6), F.A.C."/>
    <n v="0.36"/>
    <n v="0.48"/>
    <s v="Town of Indialantic"/>
    <n v="9.5402060772399998E-3"/>
    <n v="3545.2354142409099"/>
    <n v="8.1201429310741506"/>
    <n v="1.16959130902266"/>
    <n v="7.7467836939089998E-2"/>
    <n v="1.1158142114219999E-2"/>
    <n v="33.822276444191097"/>
    <n v="1200"/>
    <s v="Residential, Medium Density-Two-five dwellingunits per acre"/>
    <n v="1200"/>
    <s v="Town of Indialantic              Brevard County"/>
    <s v="Town of Indialantic"/>
    <m/>
    <m/>
    <m/>
    <n v="0"/>
    <n v="1"/>
    <n v="7.7467836939089998E-2"/>
    <n v="1.1158142114219999E-2"/>
    <n v="33.8222764441928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41.771249733001099"/>
    <n v="38.607844234704103"/>
    <n v="2.7430881099999999E-2"/>
  </r>
  <r>
    <n v="550000"/>
    <n v="910000"/>
    <n v="910000"/>
    <x v="1"/>
    <x v="1"/>
    <s v="IR8-11"/>
    <s v="62-304.520 (6), F.A.C."/>
    <n v="0.36"/>
    <n v="0.48"/>
    <s v="Natural Lands"/>
    <n v="0.27269942202248998"/>
    <n v="3545.2354142409099"/>
    <n v="8.1201429310741506"/>
    <n v="1.16959130902266"/>
    <n v="2.21435828404395"/>
    <n v="0.31894687397301003"/>
    <n v="966.78364839717005"/>
    <n v="3100"/>
    <s v="Herbaceous Dry Prairie"/>
    <n v="3100"/>
    <s v="Town of Indialantic              Brevard County"/>
    <s v="Town of Indialantic"/>
    <m/>
    <m/>
    <s v="Natural Lands"/>
    <n v="0"/>
    <n v="1"/>
    <n v="2.21435828404395"/>
    <n v="0.31894687397301003"/>
    <n v="966.7836483971700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76.14751731528901"/>
    <n v="1103.5754073964899"/>
    <n v="0.78409055019999996"/>
  </r>
  <r>
    <n v="550000"/>
    <n v="910000"/>
    <n v="910000"/>
    <x v="1"/>
    <x v="1"/>
    <s v="IR8-11"/>
    <s v="62-304.520 (6), F.A.C."/>
    <n v="0.36"/>
    <n v="0.48"/>
    <s v="Town of Indialantic"/>
    <n v="7.11416383162E-3"/>
    <n v="3545.2354142409099"/>
    <n v="8.1201429310741506"/>
    <n v="1.16959130902266"/>
    <n v="5.7768027147839997E-2"/>
    <n v="8.3206641884200003E-3"/>
    <n v="25.221385558578099"/>
    <n v="1210"/>
    <s v="Fixed Single Family Units"/>
    <n v="1210"/>
    <s v="Town of Indialantic              Brevard County"/>
    <s v="Town of Indialantic"/>
    <m/>
    <m/>
    <m/>
    <n v="0"/>
    <n v="1"/>
    <n v="5.7768027147839997E-2"/>
    <n v="8.3206641884200003E-3"/>
    <n v="25.2213855585774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30.376390990689099"/>
    <n v="28.789999592004602"/>
    <n v="2.0455300499999999E-2"/>
  </r>
  <r>
    <n v="550000"/>
    <n v="910000"/>
    <n v="910000"/>
    <x v="1"/>
    <x v="1"/>
    <s v="IR8-11"/>
    <s v="62-304.520 (6), F.A.C."/>
    <n v="0.36"/>
    <n v="0.48"/>
    <s v="Town of Indialantic"/>
    <n v="0.27602241948685002"/>
    <n v="3545.2354142409099"/>
    <n v="8.1201429310741506"/>
    <n v="1.16959130902266"/>
    <n v="2.24134149841418"/>
    <n v="0.32283342292723"/>
    <n v="978.56445668926597"/>
    <n v="1210"/>
    <s v="Fixed Single Family Units"/>
    <n v="1210"/>
    <s v="Town of Indialantic              Brevard County"/>
    <s v="Town of Indialantic"/>
    <m/>
    <m/>
    <m/>
    <n v="0"/>
    <n v="1"/>
    <n v="2.24134149841418"/>
    <n v="0.32283342292723"/>
    <n v="978.5644566892659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32.05209505822299"/>
    <n v="1117.0231010267701"/>
    <n v="0.79364513920000002"/>
  </r>
  <r>
    <n v="550000"/>
    <n v="910000"/>
    <n v="910000"/>
    <x v="1"/>
    <x v="1"/>
    <s v="IR8-11"/>
    <s v="62-304.520 (6), F.A.C."/>
    <n v="0.36"/>
    <n v="0.48"/>
    <s v="Town of Indialantic"/>
    <n v="8.1130811876299995E-3"/>
    <n v="3545.2354142409099"/>
    <n v="8.1201429310741506"/>
    <n v="1.16959130902266"/>
    <n v="6.5879378855029994E-2"/>
    <n v="9.4889892464500008E-3"/>
    <n v="28.762782745029501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6.5879378855029994E-2"/>
    <n v="9.4889892464500008E-3"/>
    <n v="28.762782745028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33.787475448060803"/>
    <n v="32.8324747096488"/>
    <n v="2.33274799E-2"/>
  </r>
  <r>
    <n v="550000"/>
    <n v="910000"/>
    <n v="910000"/>
    <x v="1"/>
    <x v="1"/>
    <s v="IR8-11"/>
    <s v="62-304.520 (6), F.A.C."/>
    <n v="0.36"/>
    <n v="0.48"/>
    <s v="Town of Indialantic"/>
    <n v="4.4274161062060002E-2"/>
    <n v="3545.2354142409099"/>
    <n v="8.1201429310741506"/>
    <n v="1.16959130902266"/>
    <n v="0.35951251597733003"/>
    <n v="5.1782673992449998E-2"/>
    <n v="156.96232373302399"/>
    <n v="1210"/>
    <s v="Fixed Single Family Units"/>
    <n v="1210"/>
    <s v="Town of Indialantic              Brevard County"/>
    <s v="Town of Indialantic"/>
    <m/>
    <m/>
    <m/>
    <n v="0"/>
    <n v="1"/>
    <n v="0.35951251597733003"/>
    <n v="5.1782673992449998E-2"/>
    <n v="156.96232373302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60.5202905042403"/>
    <n v="179.171173040372"/>
    <n v="0.1273011547"/>
  </r>
  <r>
    <n v="550000"/>
    <n v="910000"/>
    <n v="910000"/>
    <x v="1"/>
    <x v="1"/>
    <s v="IR8-11"/>
    <s v="62-304.520 (6), F.A.C."/>
    <n v="0.36"/>
    <n v="0.48"/>
    <s v="Town of Indialantic"/>
    <n v="3.5614594551889998E-2"/>
    <n v="3853.67543569185"/>
    <n v="9.5747508243389401"/>
    <n v="1.40712464922532"/>
    <n v="0.34100086854419998"/>
    <n v="5.0114173866129999E-2"/>
    <n v="137.24708817674301"/>
    <n v="1200"/>
    <s v="Residential, Medium Density-Two-five dwellingunits per acre"/>
    <n v="1200"/>
    <s v="Town of Indialantic              Brevard County"/>
    <s v="Town of Indialantic"/>
    <m/>
    <m/>
    <m/>
    <n v="0"/>
    <n v="1"/>
    <n v="0.34100086854419998"/>
    <n v="5.0114173866129999E-2"/>
    <n v="137.247088176744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68.441558174997098"/>
    <n v="144.127150693489"/>
    <n v="0.111311507"/>
  </r>
  <r>
    <n v="550000"/>
    <n v="910000"/>
    <n v="910000"/>
    <x v="1"/>
    <x v="1"/>
    <s v="IR8-11"/>
    <s v="62-304.520 (6), F.A.C."/>
    <n v="0.36"/>
    <n v="0.48"/>
    <s v="Town of Indialantic"/>
    <n v="6.9987671232339996E-2"/>
    <n v="3853.67543569185"/>
    <n v="9.5747508243389401"/>
    <n v="1.40712464922532"/>
    <n v="0.67011451282543999"/>
    <n v="9.8481377332899994E-2"/>
    <n v="269.70976942936102"/>
    <n v="1210"/>
    <s v="Fixed Single Family Units"/>
    <n v="1210"/>
    <s v="Town of Indialantic              Brevard County"/>
    <s v="Town of Indialantic"/>
    <m/>
    <m/>
    <m/>
    <n v="0"/>
    <n v="1"/>
    <n v="0.67011451282543999"/>
    <n v="9.8481377332899994E-2"/>
    <n v="269.709769429361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3.263019605859398"/>
    <n v="283.230056815431"/>
    <n v="0.21874271649999999"/>
  </r>
  <r>
    <n v="550000"/>
    <n v="910000"/>
    <n v="910000"/>
    <x v="1"/>
    <x v="1"/>
    <s v="IR8-11"/>
    <s v="62-304.520 (6), F.A.C."/>
    <n v="0.36"/>
    <n v="0.48"/>
    <s v="Town of Indialantic"/>
    <n v="2.065086913144E-2"/>
    <n v="3853.67543569185"/>
    <n v="9.5747508243389401"/>
    <n v="1.40712464922532"/>
    <n v="0.19772692623963001"/>
    <n v="2.9058346982779999E-2"/>
    <n v="79.581747097544493"/>
    <n v="1210"/>
    <s v="Fixed Single Family Units"/>
    <n v="1210"/>
    <s v="Town of Indialantic              Brevard County"/>
    <s v="Town of Indialantic"/>
    <m/>
    <m/>
    <m/>
    <n v="0"/>
    <n v="1"/>
    <n v="0.19772692623963001"/>
    <n v="2.9058346982779999E-2"/>
    <n v="79.58174709754409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42.0092869784649"/>
    <n v="83.571102372737599"/>
    <n v="6.4543185000000003E-2"/>
  </r>
  <r>
    <n v="550000"/>
    <n v="910000"/>
    <n v="910000"/>
    <x v="1"/>
    <x v="1"/>
    <s v="IR8-11"/>
    <s v="62-304.520 (6), F.A.C."/>
    <n v="0.36"/>
    <n v="0.48"/>
    <s v="Town of Indialantic"/>
    <n v="0.30432013126274998"/>
    <n v="3853.67543569185"/>
    <n v="9.5747508243389401"/>
    <n v="1.40712464922532"/>
    <n v="2.9137894276709702"/>
    <n v="0.4282163579553"/>
    <n v="1172.75101443378"/>
    <n v="1210"/>
    <s v="Fixed Single Family Units"/>
    <n v="1210"/>
    <s v="Town of Indialantic              Brevard County"/>
    <s v="Town of Indialantic"/>
    <m/>
    <m/>
    <m/>
    <n v="0"/>
    <n v="1"/>
    <n v="2.9137894276709702"/>
    <n v="0.4282163579553"/>
    <n v="1172.7510144337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40.41453514192901"/>
    <n v="1231.5398776662801"/>
    <n v="0.95113626470000001"/>
  </r>
  <r>
    <n v="550000"/>
    <n v="910000"/>
    <n v="910000"/>
    <x v="1"/>
    <x v="1"/>
    <s v="IR8-11"/>
    <s v="62-304.520 (6), F.A.C."/>
    <n v="0.36"/>
    <n v="0.48"/>
    <s v="Town of Indialantic"/>
    <n v="0.11608762740479001"/>
    <n v="3853.67543569185"/>
    <n v="9.5747508243389401"/>
    <n v="1.40712464922532"/>
    <n v="1.11151010618958"/>
    <n v="0.16334976199136"/>
    <n v="447.36403811759601"/>
    <n v="1210"/>
    <s v="Fixed Single Family Units"/>
    <n v="1210"/>
    <s v="Town of Indialantic              Brevard County"/>
    <s v="Town of Indialantic"/>
    <m/>
    <m/>
    <m/>
    <n v="0"/>
    <n v="1"/>
    <n v="1.11151010618958"/>
    <n v="0.16334976199136"/>
    <n v="447.364038117596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8.501916281826993"/>
    <n v="469.78996052425902"/>
    <n v="0.36282565950000001"/>
  </r>
  <r>
    <n v="550000"/>
    <n v="910000"/>
    <n v="910000"/>
    <x v="1"/>
    <x v="1"/>
    <s v="IR8-11"/>
    <s v="62-304.520 (6), F.A.C."/>
    <n v="0.36"/>
    <n v="0.48"/>
    <s v="Town of Indialantic"/>
    <n v="6.7975087579169993E-2"/>
    <n v="3853.67543569185"/>
    <n v="9.5747508243389401"/>
    <n v="1.40712464922532"/>
    <n v="0.65084452583317998"/>
    <n v="9.5649421265899995E-2"/>
    <n v="261.953925242857"/>
    <n v="1210"/>
    <s v="Fixed Single Family Units"/>
    <n v="1210"/>
    <s v="Town of Indialantic              Brevard County"/>
    <s v="Town of Indialantic"/>
    <m/>
    <m/>
    <m/>
    <n v="0"/>
    <n v="1"/>
    <n v="0.65084452583317998"/>
    <n v="9.5649421265899995E-2"/>
    <n v="261.9539252428559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82.255012860843294"/>
    <n v="275.08541973297298"/>
    <n v="0.2124524941"/>
  </r>
  <r>
    <n v="550000"/>
    <n v="910000"/>
    <n v="910000"/>
    <x v="1"/>
    <x v="1"/>
    <s v="IR8-11"/>
    <s v="62-304.520 (6), F.A.C."/>
    <n v="0.36"/>
    <n v="0.48"/>
    <s v="Town of Indialantic"/>
    <n v="3.1274725055099998E-3"/>
    <n v="3853.67543569185"/>
    <n v="9.5747508243389401"/>
    <n v="1.40712464922532"/>
    <n v="2.9944769950289999E-2"/>
    <n v="4.4007436522800003E-3"/>
    <n v="12.052263970312501"/>
    <n v="1210"/>
    <s v="Fixed Single Family Units"/>
    <n v="1210"/>
    <s v="Town of Indialantic              Brevard County"/>
    <s v="Town of Indialantic"/>
    <m/>
    <m/>
    <m/>
    <n v="0"/>
    <n v="1"/>
    <n v="2.9944769950289999E-2"/>
    <n v="4.4007436522800003E-3"/>
    <n v="12.0522639703111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0.044339339681201"/>
    <n v="12.656432194829399"/>
    <n v="9.7747476999999992E-3"/>
  </r>
  <r>
    <n v="550000"/>
    <n v="910000"/>
    <n v="910000"/>
    <x v="1"/>
    <x v="1"/>
    <s v="IR8-11"/>
    <s v="62-304.520 (6), F.A.C."/>
    <n v="0.36"/>
    <n v="0.48"/>
    <s v="Town of Indialantic"/>
    <n v="0.11789042735489"/>
    <n v="3857.7690414020399"/>
    <n v="9.5843984303164902"/>
    <n v="1.40852464309897"/>
    <n v="1.12990882688963"/>
    <n v="0.16605157211484001"/>
    <n v="454.79404092738599"/>
    <n v="1200"/>
    <s v="Residential, Medium Density-Two-five dwellingunits per acre"/>
    <n v="1200"/>
    <s v="Town of Indialantic              Brevard County"/>
    <s v="Town of Indialantic"/>
    <m/>
    <m/>
    <m/>
    <n v="0"/>
    <n v="1"/>
    <n v="1.12990882688963"/>
    <n v="0.16605157211484001"/>
    <n v="454.794040927385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20.753177111616"/>
    <n v="477.08563308065499"/>
    <n v="0.3688516147"/>
  </r>
  <r>
    <n v="550000"/>
    <n v="910000"/>
    <n v="910000"/>
    <x v="1"/>
    <x v="1"/>
    <s v="IR8-11"/>
    <s v="62-304.520 (6), F.A.C."/>
    <n v="0.36"/>
    <n v="0.48"/>
    <s v="Town of Indialantic"/>
    <n v="0.1942052516484"/>
    <n v="3857.7690414020399"/>
    <n v="9.5843984303164902"/>
    <n v="1.40852464309897"/>
    <n v="1.8613405090582"/>
    <n v="0.27354288276601002"/>
    <n v="749.19900748691305"/>
    <n v="1210"/>
    <s v="Fixed Single Family Units"/>
    <n v="1210"/>
    <s v="Town of Indialantic              Brevard County"/>
    <s v="Town of Indialantic"/>
    <m/>
    <m/>
    <m/>
    <n v="0"/>
    <n v="1"/>
    <n v="1.8613405090582"/>
    <n v="0.27354288276601002"/>
    <n v="749.1990074869130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22.03261122377199"/>
    <n v="785.92076989715895"/>
    <n v="0.60762287709999996"/>
  </r>
  <r>
    <n v="550000"/>
    <n v="910000"/>
    <n v="910000"/>
    <x v="1"/>
    <x v="1"/>
    <s v="IR8-11"/>
    <s v="62-304.520 (6), F.A.C."/>
    <n v="0.36"/>
    <n v="0.48"/>
    <s v="Town of Indialantic"/>
    <n v="0.26402727478732002"/>
    <n v="3857.7690414020399"/>
    <n v="9.5843984303164902"/>
    <n v="1.40852464309897"/>
    <n v="2.5305425980323601"/>
    <n v="0.37188892298819998"/>
    <n v="1018.55624676028"/>
    <n v="1210"/>
    <s v="Fixed Single Family Units"/>
    <n v="1210"/>
    <s v="Town of Indialantic              Brevard County"/>
    <s v="Town of Indialantic"/>
    <m/>
    <m/>
    <m/>
    <n v="0"/>
    <n v="1"/>
    <n v="2.5305425980323601"/>
    <n v="0.37188892298819998"/>
    <n v="1018.5562467602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29.68676354550999"/>
    <n v="1068.4804726618399"/>
    <n v="0.82607968109999996"/>
  </r>
  <r>
    <n v="550000"/>
    <n v="910000"/>
    <n v="910000"/>
    <x v="1"/>
    <x v="1"/>
    <s v="IR8-11"/>
    <s v="62-304.520 (6), F.A.C."/>
    <n v="0.36"/>
    <n v="0.48"/>
    <s v="Town of Indialantic"/>
    <n v="5.6950150955899998E-3"/>
    <n v="3857.7690414020399"/>
    <n v="9.5843984303164902"/>
    <n v="1.40852464309897"/>
    <n v="5.4583293742829997E-2"/>
    <n v="8.02156910496E-3"/>
    <n v="21.970052926095899"/>
    <n v="1210"/>
    <s v="Fixed Single Family Units"/>
    <n v="1210"/>
    <s v="Town of Indialantic              Brevard County"/>
    <s v="Town of Indialantic"/>
    <m/>
    <m/>
    <m/>
    <n v="0"/>
    <n v="1"/>
    <n v="5.4583293742829997E-2"/>
    <n v="8.02156910496E-3"/>
    <n v="21.9700529260976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9.781443472348101"/>
    <n v="23.0469084152672"/>
    <n v="1.7818372200000002E-2"/>
  </r>
  <r>
    <n v="550000"/>
    <n v="910000"/>
    <n v="910000"/>
    <x v="1"/>
    <x v="1"/>
    <s v="IR8-11"/>
    <s v="62-304.520 (6), F.A.C."/>
    <n v="0.36"/>
    <n v="0.48"/>
    <s v="Town of Indialantic"/>
    <n v="9.4330597562299993E-3"/>
    <n v="3857.7690414020399"/>
    <n v="9.5843984303164902"/>
    <n v="1.40852464309897"/>
    <n v="9.0410203120710006E-2"/>
    <n v="1.3286697126469999E-2"/>
    <n v="36.390565893287302"/>
    <n v="1210"/>
    <s v="Fixed Single Family Units"/>
    <n v="1210"/>
    <s v="Town of Indialantic              Brevard County"/>
    <s v="Town of Indialantic"/>
    <m/>
    <m/>
    <m/>
    <n v="0"/>
    <n v="1"/>
    <n v="9.0410203120710006E-2"/>
    <n v="1.3286697126469999E-2"/>
    <n v="36.390565893287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35.388684464234998"/>
    <n v="38.174238457390899"/>
    <n v="2.9513840999999999E-2"/>
  </r>
  <r>
    <n v="550000"/>
    <n v="910000"/>
    <n v="910000"/>
    <x v="1"/>
    <x v="1"/>
    <s v="IR8-11"/>
    <s v="62-304.520 (6), F.A.C."/>
    <n v="0.36"/>
    <n v="0.48"/>
    <s v="Town of Indialantic"/>
    <n v="1.68997443246E-3"/>
    <n v="3857.7690414020399"/>
    <n v="9.5843984303164902"/>
    <n v="1.40852464309897"/>
    <n v="1.6197388297790001E-2"/>
    <n v="2.3803706343300001E-3"/>
    <n v="6.5195310463244596"/>
    <n v="1210"/>
    <s v="Fixed Single Family Units"/>
    <n v="1210"/>
    <s v="Town of Indialantic              Brevard County"/>
    <s v="Town of Indialantic"/>
    <m/>
    <m/>
    <m/>
    <n v="0"/>
    <n v="1"/>
    <n v="1.6197388297790001E-2"/>
    <n v="2.3803706343300001E-3"/>
    <n v="6.5195310463248104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4.8868227155279"/>
    <n v="6.83908388571313"/>
    <n v="5.2875353E-3"/>
  </r>
  <r>
    <n v="550000"/>
    <n v="910000"/>
    <n v="910000"/>
    <x v="1"/>
    <x v="1"/>
    <s v="IR8-11"/>
    <s v="62-304.520 (6), F.A.C."/>
    <n v="0.36"/>
    <n v="0.48"/>
    <s v="Town of Indialantic"/>
    <n v="2.4822450431900001E-2"/>
    <n v="3857.7690414020399"/>
    <n v="9.5843984303164902"/>
    <n v="1.40852464309897"/>
    <n v="0.23790825495612"/>
    <n v="3.4963033135429998E-2"/>
    <n v="95.759280807924398"/>
    <n v="1210"/>
    <s v="Fixed Single Family Units"/>
    <n v="1210"/>
    <s v="Town of Indialantic              Brevard County"/>
    <s v="Town of Indialantic"/>
    <m/>
    <m/>
    <m/>
    <n v="0"/>
    <n v="1"/>
    <n v="0.23790825495612"/>
    <n v="3.4963033135429998E-2"/>
    <n v="95.759280807922906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58.965617999963897"/>
    <n v="100.452892950042"/>
    <n v="7.7663650299999998E-2"/>
  </r>
  <r>
    <n v="550000"/>
    <n v="910000"/>
    <n v="910000"/>
    <x v="1"/>
    <x v="1"/>
    <s v="IR8-11"/>
    <s v="62-304.520 (6), F.A.C."/>
    <n v="0.36"/>
    <n v="0.48"/>
    <s v="Town of Indialantic"/>
    <n v="0.50386389156741995"/>
    <n v="3850.6255307596998"/>
    <n v="9.5675464969183395"/>
    <n v="1.4060786153817699"/>
    <n v="4.8207412106895502"/>
    <n v="0.70847224299598999"/>
    <n v="1940.1911648974601"/>
    <n v="1200"/>
    <s v="Residential, Medium Density-Two-five dwellingunits per acre"/>
    <n v="1200"/>
    <s v="Town of Indialantic              Brevard County"/>
    <s v="Town of Indialantic"/>
    <m/>
    <m/>
    <m/>
    <n v="0"/>
    <n v="1"/>
    <n v="4.8207412106895502"/>
    <n v="0.70847224299598999"/>
    <n v="1940.19116489746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11.12188199983299"/>
    <n v="2039.0648256050799"/>
    <n v="1.5735532562000001"/>
  </r>
  <r>
    <n v="550000"/>
    <n v="910000"/>
    <n v="910000"/>
    <x v="1"/>
    <x v="1"/>
    <s v="IR8-11"/>
    <s v="62-304.520 (6), F.A.C."/>
    <n v="0.36"/>
    <n v="0.48"/>
    <s v="Town of Indialantic"/>
    <n v="4.7433868861659997E-2"/>
    <n v="3850.6255307596998"/>
    <n v="9.5675464969183395"/>
    <n v="1.4060786153817699"/>
    <n v="0.45382574586266999"/>
    <n v="6.6695748651199996E-2"/>
    <n v="182.65006646142299"/>
    <n v="1210"/>
    <s v="Fixed Single Family Units"/>
    <n v="1210"/>
    <s v="Town of Indialantic              Brevard County"/>
    <s v="Town of Indialantic"/>
    <m/>
    <m/>
    <m/>
    <n v="0"/>
    <n v="1"/>
    <n v="0.45382574586266999"/>
    <n v="6.6695748651199996E-2"/>
    <n v="182.650066461425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56.378317755917998"/>
    <n v="191.95805684209699"/>
    <n v="0.14813468490000001"/>
  </r>
  <r>
    <n v="550000"/>
    <n v="910000"/>
    <n v="910000"/>
    <x v="1"/>
    <x v="1"/>
    <s v="IR8-11"/>
    <s v="62-304.520 (6), F.A.C."/>
    <n v="0.36"/>
    <n v="0.48"/>
    <s v="Town of Indialantic"/>
    <n v="5.8957672625970001E-2"/>
    <n v="3850.6255307596998"/>
    <n v="9.5675464969183395"/>
    <n v="1.4060786153817699"/>
    <n v="0.56408027419909001"/>
    <n v="8.2899122692059998E-2"/>
    <n v="227.023919447748"/>
    <n v="1210"/>
    <s v="Fixed Single Family Units"/>
    <n v="1210"/>
    <s v="Town of Indialantic              Brevard County"/>
    <s v="Town of Indialantic"/>
    <m/>
    <m/>
    <m/>
    <n v="0"/>
    <n v="1"/>
    <n v="0.56408027419909001"/>
    <n v="8.2899122692059998E-2"/>
    <n v="227.023919447746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82.429705197951293"/>
    <n v="238.593236116177"/>
    <n v="0.1841232112"/>
  </r>
  <r>
    <n v="550000"/>
    <n v="910000"/>
    <n v="910000"/>
    <x v="1"/>
    <x v="1"/>
    <s v="IR8-11"/>
    <s v="62-304.520 (6), F.A.C."/>
    <n v="0.36"/>
    <n v="0.48"/>
    <s v="Town of Indialantic"/>
    <n v="7.5080205668199996E-3"/>
    <n v="3850.6255307596998"/>
    <n v="9.5675464969183395"/>
    <n v="1.4060786153817699"/>
    <n v="7.1833335872919998E-2"/>
    <n v="1.0556867162860001E-2"/>
    <n v="28.910575680089099"/>
    <n v="1210"/>
    <s v="Fixed Single Family Units"/>
    <n v="1210"/>
    <s v="Town of Indialantic              Brevard County"/>
    <s v="Town of Indialantic"/>
    <m/>
    <m/>
    <m/>
    <n v="0"/>
    <n v="1"/>
    <n v="7.1833335872919998E-2"/>
    <n v="1.0556867162860001E-2"/>
    <n v="28.91057568008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31.206282020073498"/>
    <n v="30.383881250371001"/>
    <n v="2.34473444E-2"/>
  </r>
  <r>
    <n v="550000"/>
    <n v="910000"/>
    <n v="910000"/>
    <x v="1"/>
    <x v="1"/>
    <s v="IR8-11"/>
    <s v="62-304.520 (6), F.A.C."/>
    <n v="0.36"/>
    <n v="0.48"/>
    <s v="Town of Indialantic"/>
    <n v="0.21284071734231"/>
    <n v="3869.40425286034"/>
    <n v="10.003063245956101"/>
    <n v="1.44797433893934"/>
    <n v="2.12905915688988"/>
    <n v="0.30818789699311"/>
    <n v="823.56677686621197"/>
    <n v="1200"/>
    <s v="Residential, Medium Density-Two-five dwellingunits per acre"/>
    <n v="1200"/>
    <s v="Town of Indialantic              Brevard County"/>
    <s v="Town of Indialantic"/>
    <m/>
    <m/>
    <m/>
    <n v="0"/>
    <n v="1"/>
    <n v="2.12905915688988"/>
    <n v="0.30818789699311"/>
    <n v="823.5667768662119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76.541749047352"/>
    <n v="861.33582392498397"/>
    <n v="0.66793736969999995"/>
  </r>
  <r>
    <n v="550000"/>
    <n v="910000"/>
    <n v="910000"/>
    <x v="1"/>
    <x v="1"/>
    <s v="IR8-11"/>
    <s v="62-304.520 (6), F.A.C."/>
    <n v="0.36"/>
    <n v="0.48"/>
    <s v="Town of Indialantic"/>
    <n v="7.2275226815519997E-2"/>
    <n v="3869.40425286034"/>
    <n v="10.003063245956101"/>
    <n v="1.44797433893934"/>
    <n v="0.72297366495149995"/>
    <n v="0.10465267376989"/>
    <n v="279.66207001642999"/>
    <n v="1430"/>
    <s v="Professional Services"/>
    <n v="1430"/>
    <s v="Town of Indialantic              Brevard County"/>
    <s v="Town of Indialantic"/>
    <m/>
    <m/>
    <m/>
    <n v="0"/>
    <n v="1"/>
    <n v="0.72297366495149995"/>
    <n v="0.10465267376989"/>
    <n v="279.6620700164290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2.225606724974099"/>
    <n v="292.48746581881397"/>
    <n v="0.2268143309"/>
  </r>
  <r>
    <n v="550000"/>
    <n v="910000"/>
    <n v="910000"/>
    <x v="1"/>
    <x v="1"/>
    <s v="IR8-11"/>
    <s v="62-304.520 (6), F.A.C."/>
    <n v="0.36"/>
    <n v="0.48"/>
    <s v="Town of Indialantic"/>
    <n v="2.8301021164209999E-2"/>
    <n v="3869.40425286034"/>
    <n v="10.003063245956101"/>
    <n v="1.44797433893934"/>
    <n v="0.28309690463075998"/>
    <n v="4.0979152411559999E-2"/>
    <n v="109.508091653096"/>
    <n v="1430"/>
    <s v="Professional Services"/>
    <n v="1430"/>
    <s v="Town of Indialantic              Brevard County"/>
    <s v="Town of Indialantic"/>
    <m/>
    <m/>
    <m/>
    <n v="0"/>
    <n v="1"/>
    <n v="0.28309690463075998"/>
    <n v="4.0979152411559999E-2"/>
    <n v="109.508091653096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61.514085817076896"/>
    <n v="114.530169258873"/>
    <n v="8.8814348500000001E-2"/>
  </r>
  <r>
    <n v="550000"/>
    <n v="910000"/>
    <n v="910000"/>
    <x v="1"/>
    <x v="1"/>
    <s v="IR8-11"/>
    <s v="62-304.520 (6), F.A.C."/>
    <n v="0.36"/>
    <n v="0.48"/>
    <s v="Town of Indialantic"/>
    <n v="0.23919184693702999"/>
    <n v="3869.40425286034"/>
    <n v="10.003063245956101"/>
    <n v="1.44797433893934"/>
    <n v="2.3926511728282098"/>
    <n v="0.34634365644832998"/>
    <n v="925.52994978768004"/>
    <n v="1210"/>
    <s v="Fixed Single Family Units"/>
    <n v="1210"/>
    <s v="Town of Indialantic              Brevard County"/>
    <s v="Town of Indialantic"/>
    <m/>
    <m/>
    <m/>
    <n v="0"/>
    <n v="1"/>
    <n v="2.3926511728282098"/>
    <n v="0.34634365644832998"/>
    <n v="925.52994978768004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24.268286468285"/>
    <n v="967.97506196285201"/>
    <n v="0.75063256270000001"/>
  </r>
  <r>
    <n v="550000"/>
    <n v="910000"/>
    <n v="910000"/>
    <x v="1"/>
    <x v="1"/>
    <s v="IR8-11"/>
    <s v="62-304.520 (6), F.A.C."/>
    <n v="0.36"/>
    <n v="0.48"/>
    <s v="Town of Indialantic"/>
    <n v="5.6445696748469998E-2"/>
    <n v="3869.40425286034"/>
    <n v="10.003063245956101"/>
    <n v="1.44797433893934"/>
    <n v="0.56462987453704006"/>
    <n v="8.173192043534E-2"/>
    <n v="218.41121905420999"/>
    <n v="1210"/>
    <s v="Fixed Single Family Units"/>
    <n v="1210"/>
    <s v="Town of Indialantic              Brevard County"/>
    <s v="Town of Indialantic"/>
    <m/>
    <m/>
    <m/>
    <n v="0"/>
    <n v="1"/>
    <n v="0.56462987453704006"/>
    <n v="8.173192043534E-2"/>
    <n v="218.411219054209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8.351027093314897"/>
    <n v="228.42763040340401"/>
    <n v="0.1771380528"/>
  </r>
  <r>
    <n v="550000"/>
    <n v="910000"/>
    <n v="910000"/>
    <x v="1"/>
    <x v="1"/>
    <s v="IR8-11"/>
    <s v="62-304.520 (6), F.A.C."/>
    <n v="0.36"/>
    <n v="0.48"/>
    <s v="Town of Indialantic"/>
    <n v="8.7089447754099998E-3"/>
    <n v="3869.40425286034"/>
    <n v="10.003063245956101"/>
    <n v="1.44797433893934"/>
    <n v="8.7116125394050004E-2"/>
    <n v="1.261032855404E-2"/>
    <n v="33.698427951932103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8.7116125394050004E-2"/>
    <n v="1.261032855404E-2"/>
    <n v="33.698427951932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35.472146740926803"/>
    <n v="35.2438490967318"/>
    <n v="2.73304363E-2"/>
  </r>
  <r>
    <n v="550000"/>
    <n v="910000"/>
    <n v="910000"/>
    <x v="1"/>
    <x v="1"/>
    <s v="IR8-11"/>
    <s v="62-304.520 (6), F.A.C."/>
    <n v="0.36"/>
    <n v="0.48"/>
    <s v="Town of Indialantic"/>
    <n v="0.20394014108964001"/>
    <n v="3852.56137521749"/>
    <n v="9.5721902011285902"/>
    <n v="1.4067554030589899"/>
    <n v="1.9521538201550499"/>
    <n v="0.28689389537846"/>
    <n v="785.69191041835995"/>
    <n v="1200"/>
    <s v="Residential, Medium Density-Two-five dwellingunits per acre"/>
    <n v="1200"/>
    <s v="Town of Indialantic              Brevard County"/>
    <s v="Town of Indialantic"/>
    <m/>
    <m/>
    <m/>
    <n v="0"/>
    <n v="1"/>
    <n v="1.9521538201550499"/>
    <n v="0.28689389537846"/>
    <n v="785.6919104183599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67.34794129511101"/>
    <n v="825.31646975377998"/>
    <n v="0.63721971649999998"/>
  </r>
  <r>
    <n v="550000"/>
    <n v="910000"/>
    <n v="910000"/>
    <x v="1"/>
    <x v="1"/>
    <s v="IR8-11"/>
    <s v="62-304.520 (6), F.A.C."/>
    <n v="0.36"/>
    <n v="0.48"/>
    <s v="Town of Indialantic"/>
    <n v="6.1094215197679998E-2"/>
    <n v="3852.56137521749"/>
    <n v="9.5721902011285902"/>
    <n v="1.4067554030589899"/>
    <n v="0.58480544806095003"/>
    <n v="8.5944617324989994E-2"/>
    <n v="235.369213719838"/>
    <n v="1210"/>
    <s v="Fixed Single Family Units"/>
    <n v="1210"/>
    <s v="Town of Indialantic              Brevard County"/>
    <s v="Town of Indialantic"/>
    <m/>
    <m/>
    <m/>
    <n v="0"/>
    <n v="1"/>
    <n v="0.58480544806095003"/>
    <n v="8.5944617324989994E-2"/>
    <n v="235.36921371983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3.941142198414397"/>
    <n v="247.23951714425201"/>
    <n v="0.19089149529999999"/>
  </r>
  <r>
    <n v="550000"/>
    <n v="910000"/>
    <n v="910000"/>
    <x v="1"/>
    <x v="1"/>
    <s v="IR8-11"/>
    <s v="62-304.520 (6), F.A.C."/>
    <n v="0.36"/>
    <n v="0.48"/>
    <s v="Town of Indialantic"/>
    <n v="4.2231194373739997E-2"/>
    <n v="3852.56137521749"/>
    <n v="9.5721902011285902"/>
    <n v="1.4067554030589899"/>
    <n v="0.40424502496631998"/>
    <n v="5.9408960862899998E-2"/>
    <n v="162.698268273596"/>
    <n v="1210"/>
    <s v="Fixed Single Family Units"/>
    <n v="1210"/>
    <s v="Town of Indialantic              Brevard County"/>
    <s v="Town of Indialantic"/>
    <m/>
    <m/>
    <m/>
    <n v="0"/>
    <n v="1"/>
    <n v="0.40424502496631998"/>
    <n v="5.9408960862899998E-2"/>
    <n v="162.698268273594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5.590463416604194"/>
    <n v="170.90358017701399"/>
    <n v="0.13195317779999999"/>
  </r>
  <r>
    <n v="550000"/>
    <n v="910000"/>
    <n v="910000"/>
    <x v="1"/>
    <x v="1"/>
    <s v="IR8-11"/>
    <s v="62-304.520 (6), F.A.C."/>
    <n v="0.36"/>
    <n v="0.48"/>
    <s v="Town of Indialantic"/>
    <n v="1.340144047663E-2"/>
    <n v="3852.56137521749"/>
    <n v="9.5721902011285902"/>
    <n v="1.4067554030589899"/>
    <n v="0.12828113721143999"/>
    <n v="1.8852548799270001E-2"/>
    <n v="51.6298719525564"/>
    <n v="1210"/>
    <s v="Fixed Single Family Units"/>
    <n v="1210"/>
    <s v="Town of Indialantic              Brevard County"/>
    <s v="Town of Indialantic"/>
    <m/>
    <m/>
    <m/>
    <n v="0"/>
    <n v="1"/>
    <n v="0.12828113721143999"/>
    <n v="1.8852548799270001E-2"/>
    <n v="51.62987195255570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43.4300615016733"/>
    <n v="54.233705462276703"/>
    <n v="4.1873375499999997E-2"/>
  </r>
  <r>
    <n v="550000"/>
    <n v="910000"/>
    <n v="910000"/>
    <x v="1"/>
    <x v="1"/>
    <s v="IR8-11"/>
    <s v="62-304.520 (6), F.A.C."/>
    <n v="0.36"/>
    <n v="0.48"/>
    <s v="Town of Indialantic"/>
    <n v="0.29709646250719002"/>
    <n v="3852.56137521749"/>
    <n v="9.5721902011285902"/>
    <n v="1.4067554030589899"/>
    <n v="2.8438638472012898"/>
    <n v="0.41794205386170002"/>
    <n v="1144.5823561689499"/>
    <n v="1210"/>
    <s v="Fixed Single Family Units"/>
    <n v="1210"/>
    <s v="Town of Indialantic              Brevard County"/>
    <s v="Town of Indialantic"/>
    <m/>
    <m/>
    <m/>
    <n v="0"/>
    <n v="1"/>
    <n v="2.8438638472012898"/>
    <n v="0.41794205386170002"/>
    <n v="1144.58235616894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37.43949017959599"/>
    <n v="1202.3067273695401"/>
    <n v="0.92829063759999997"/>
  </r>
  <r>
    <n v="550000"/>
    <n v="910000"/>
    <n v="920000"/>
    <x v="1"/>
    <x v="1"/>
    <s v="IR8-11"/>
    <s v="62-304.520 (6), F.A.C."/>
    <n v="0.36"/>
    <n v="0.48"/>
    <s v="Town of Indialantic"/>
    <n v="0.24618687366674"/>
    <n v="3855.3464395690798"/>
    <n v="9.57859158916939"/>
    <n v="1.40767849505342"/>
    <n v="2.35812351746821"/>
    <n v="0.34655196782511"/>
    <n v="949.13568685973905"/>
    <n v="1200"/>
    <s v="Residential, Medium Density-Two-five dwellingunits per acre"/>
    <n v="1200"/>
    <s v="Town of Indialantic              Brevard County"/>
    <s v="Town of Indialantic"/>
    <m/>
    <m/>
    <m/>
    <n v="0"/>
    <n v="1"/>
    <n v="2.35812351746821"/>
    <n v="0.34655196782511"/>
    <n v="949.1356868597390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50.69088724551099"/>
    <n v="996.28293080885805"/>
    <n v="0.76977752379999997"/>
  </r>
  <r>
    <n v="550000"/>
    <n v="910000"/>
    <n v="920000"/>
    <x v="1"/>
    <x v="1"/>
    <s v="IR8-11"/>
    <s v="62-304.520 (6), F.A.C."/>
    <n v="0.36"/>
    <n v="0.48"/>
    <s v="Town of Indialantic"/>
    <n v="2.1941097341740001E-2"/>
    <n v="3855.3464395690798"/>
    <n v="9.57859158916939"/>
    <n v="1.40767849505342"/>
    <n v="0.21016481045474"/>
    <n v="3.0886010885840001E-2"/>
    <n v="84.590531516719693"/>
    <n v="1210"/>
    <s v="Fixed Single Family Units"/>
    <n v="1210"/>
    <s v="Town of Indialantic              Brevard County"/>
    <s v="Town of Indialantic"/>
    <m/>
    <m/>
    <m/>
    <n v="0"/>
    <n v="1"/>
    <n v="0.21016481045474"/>
    <n v="3.0886010885840001E-2"/>
    <n v="84.59053151672169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45.999035682368003"/>
    <n v="88.792470691930106"/>
    <n v="6.8605459499999993E-2"/>
  </r>
  <r>
    <n v="550000"/>
    <n v="910000"/>
    <n v="920000"/>
    <x v="1"/>
    <x v="1"/>
    <s v="IR8-11"/>
    <s v="62-304.520 (6), F.A.C."/>
    <n v="0.36"/>
    <n v="0.48"/>
    <s v="Town of Indialantic"/>
    <n v="6.1444130723599999E-2"/>
    <n v="3855.3464395690798"/>
    <n v="9.57859158916939"/>
    <n v="1.40767849505342"/>
    <n v="0.58854823375292997"/>
    <n v="8.6493581466859995E-2"/>
    <n v="236.888410617663"/>
    <n v="1210"/>
    <s v="Fixed Single Family Units"/>
    <n v="1210"/>
    <s v="Town of Indialantic              Brevard County"/>
    <s v="Town of Indialantic"/>
    <m/>
    <m/>
    <m/>
    <n v="0"/>
    <n v="1"/>
    <n v="0.58854823375292997"/>
    <n v="8.6493581466859995E-2"/>
    <n v="236.88841061766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64.187632620461201"/>
    <n v="248.65557503759999"/>
    <n v="0.19212360959999999"/>
  </r>
  <r>
    <n v="550000"/>
    <n v="910000"/>
    <n v="920000"/>
    <x v="1"/>
    <x v="1"/>
    <s v="IR8-11"/>
    <s v="62-304.520 (6), F.A.C."/>
    <n v="0.36"/>
    <n v="0.48"/>
    <s v="Town of Indialantic"/>
    <n v="0.10084898419804"/>
    <n v="3855.3464395690798"/>
    <n v="9.57859158916939"/>
    <n v="1.40767849505342"/>
    <n v="0.96599123181569002"/>
    <n v="0.14196294630357001"/>
    <n v="388.80777216209901"/>
    <n v="1210"/>
    <s v="Fixed Single Family Units"/>
    <n v="1210"/>
    <s v="Town of Indialantic              Brevard County"/>
    <s v="Town of Indialantic"/>
    <m/>
    <m/>
    <m/>
    <n v="0"/>
    <n v="1"/>
    <n v="0.96599123181569002"/>
    <n v="0.14196294630357001"/>
    <n v="388.807772162099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3.105456693454"/>
    <n v="408.12135939438201"/>
    <n v="0.31533477059999998"/>
  </r>
  <r>
    <n v="550000"/>
    <n v="910000"/>
    <n v="920000"/>
    <x v="1"/>
    <x v="1"/>
    <s v="IR8-11"/>
    <s v="62-304.520 (6), F.A.C."/>
    <n v="0.36"/>
    <n v="0.48"/>
    <s v="Town of Indialantic"/>
    <n v="0.18734236773776999"/>
    <n v="3855.3464395690798"/>
    <n v="9.57859158916939"/>
    <n v="1.40767849505342"/>
    <n v="1.79447602790811"/>
    <n v="0.26371782227684998"/>
    <n v="722.26973043826399"/>
    <n v="1210"/>
    <s v="Fixed Single Family Units"/>
    <n v="1210"/>
    <s v="Town of Indialantic              Brevard County"/>
    <s v="Town of Indialantic"/>
    <m/>
    <m/>
    <m/>
    <n v="0"/>
    <n v="1"/>
    <n v="1.79447602790811"/>
    <n v="0.26371782227684998"/>
    <n v="722.269730438263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3.83919345617601"/>
    <n v="758.14766406722799"/>
    <n v="0.58578242530000002"/>
  </r>
  <r>
    <n v="550000"/>
    <n v="910000"/>
    <n v="920000"/>
    <x v="1"/>
    <x v="1"/>
    <s v="IR8-11"/>
    <s v="62-304.520 (6), F.A.C."/>
    <n v="0.36"/>
    <n v="0.48"/>
    <s v="Town of Indialantic"/>
    <n v="3.6948035758469999E-2"/>
    <n v="3852.5613757915598"/>
    <n v="9.5721902025549603"/>
    <n v="1.40675540326862"/>
    <n v="0.35367362589096002"/>
    <n v="5.1976848943400003E-2"/>
    <n v="142.34457547448099"/>
    <n v="1200"/>
    <s v="Residential, Medium Density-Two-five dwellingunits per acre"/>
    <n v="1200"/>
    <s v="Town of Indialantic              Brevard County"/>
    <s v="Town of Indialantic"/>
    <m/>
    <m/>
    <m/>
    <n v="0"/>
    <n v="1"/>
    <n v="0.35367362589096002"/>
    <n v="5.1976848943400003E-2"/>
    <n v="142.344575474480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69.309501742005395"/>
    <n v="149.52339580426499"/>
    <n v="0.1154457222"/>
  </r>
  <r>
    <n v="550000"/>
    <n v="910000"/>
    <n v="920000"/>
    <x v="1"/>
    <x v="1"/>
    <s v="IR8-11"/>
    <s v="62-304.520 (6), F.A.C."/>
    <n v="0.36"/>
    <n v="0.48"/>
    <s v="Town of Indialantic"/>
    <n v="0.11871870069031"/>
    <n v="3852.5613757915598"/>
    <n v="9.5721902025549603"/>
    <n v="1.40675540326862"/>
    <n v="1.1363979836078699"/>
    <n v="0.16700817366512"/>
    <n v="457.371080863663"/>
    <n v="1210"/>
    <s v="Fixed Single Family Units"/>
    <n v="1210"/>
    <s v="Town of Indialantic              Brevard County"/>
    <s v="Town of Indialantic"/>
    <m/>
    <m/>
    <m/>
    <n v="0"/>
    <n v="1"/>
    <n v="1.1363979836078699"/>
    <n v="0.16700817366512"/>
    <n v="457.37108086366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5.175817331784998"/>
    <n v="480.43753634758002"/>
    <n v="0.37094167140000001"/>
  </r>
  <r>
    <n v="550000"/>
    <n v="910000"/>
    <n v="920000"/>
    <x v="1"/>
    <x v="1"/>
    <s v="IR8-11"/>
    <s v="62-304.520 (6), F.A.C."/>
    <n v="0.36"/>
    <n v="0.48"/>
    <s v="Town of Indialantic"/>
    <n v="1.286457198851E-2"/>
    <n v="3852.5613757915598"/>
    <n v="9.5721902025549603"/>
    <n v="1.40675540326862"/>
    <n v="0.12314212994852999"/>
    <n v="1.8097306155580001E-2"/>
    <n v="49.561553159046802"/>
    <n v="1210"/>
    <s v="Fixed Single Family Units"/>
    <n v="1210"/>
    <s v="Town of Indialantic              Brevard County"/>
    <s v="Town of Indialantic"/>
    <m/>
    <m/>
    <m/>
    <n v="0"/>
    <n v="1"/>
    <n v="0.12314212994852999"/>
    <n v="1.8097306155580001E-2"/>
    <n v="49.5615531590460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9.265372556136001"/>
    <n v="52.061075773152098"/>
    <n v="4.0195906900000002E-2"/>
  </r>
  <r>
    <n v="550000"/>
    <n v="910000"/>
    <n v="920000"/>
    <x v="1"/>
    <x v="1"/>
    <s v="IR8-11"/>
    <s v="62-304.520 (6), F.A.C."/>
    <n v="0.36"/>
    <n v="0.48"/>
    <s v="Town of Indialantic"/>
    <n v="0.23112402685141001"/>
    <n v="3852.5613757915598"/>
    <n v="9.5721902025549603"/>
    <n v="1.40675540326862"/>
    <n v="2.21236314540214"/>
    <n v="0.32513497359841997"/>
    <n v="890.41949886516704"/>
    <n v="1210"/>
    <s v="Fixed Single Family Units"/>
    <n v="1210"/>
    <s v="Town of Indialantic              Brevard County"/>
    <s v="Town of Indialantic"/>
    <m/>
    <m/>
    <m/>
    <n v="0"/>
    <n v="1"/>
    <n v="2.21236314540214"/>
    <n v="0.32513497359841997"/>
    <n v="890.41949886516704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20.29991821565"/>
    <n v="935.32575243458996"/>
    <n v="0.72215693339999998"/>
  </r>
  <r>
    <n v="550000"/>
    <n v="910000"/>
    <n v="920000"/>
    <x v="1"/>
    <x v="1"/>
    <s v="IR8-11"/>
    <s v="62-304.520 (6), F.A.C."/>
    <n v="0.36"/>
    <n v="0.48"/>
    <s v="Town of Indialantic"/>
    <n v="0.17442015061704"/>
    <n v="3852.5613757915598"/>
    <n v="9.5721902025549603"/>
    <n v="1.40675540326862"/>
    <n v="1.66958285686463"/>
    <n v="0.24536648931944999"/>
    <n v="671.96433542697105"/>
    <n v="1210"/>
    <s v="Fixed Single Family Units"/>
    <n v="1210"/>
    <s v="Town of Indialantic              Brevard County"/>
    <s v="Town of Indialantic"/>
    <m/>
    <m/>
    <m/>
    <n v="0"/>
    <n v="1"/>
    <n v="1.66958285686463"/>
    <n v="0.24536648931944999"/>
    <n v="671.9643354269710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9.082084322527"/>
    <n v="705.85330672055898"/>
    <n v="0.54498324040000001"/>
  </r>
  <r>
    <n v="550000"/>
    <n v="910000"/>
    <n v="920000"/>
    <x v="1"/>
    <x v="1"/>
    <s v="IR8-11"/>
    <s v="62-304.520 (6), F.A.C."/>
    <n v="0.36"/>
    <n v="0.48"/>
    <s v="Town of Indialantic"/>
    <n v="2.5291339323E-3"/>
    <n v="3852.5613757915598"/>
    <n v="9.5721902025549603"/>
    <n v="1.40675540326862"/>
    <n v="2.420935104774E-2"/>
    <n v="3.5578728248500001E-3"/>
    <n v="9.7436437017943796"/>
    <n v="1210"/>
    <s v="Fixed Single Family Units"/>
    <n v="1210"/>
    <s v="Town of Indialantic              Brevard County"/>
    <s v="Town of Indialantic"/>
    <m/>
    <m/>
    <m/>
    <n v="0"/>
    <n v="1"/>
    <n v="2.420935104774E-2"/>
    <n v="3.5578728248500001E-3"/>
    <n v="9.7436437017937294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8.344476065824001"/>
    <n v="10.235041897049401"/>
    <n v="7.9023874000000004E-3"/>
  </r>
  <r>
    <n v="550000"/>
    <n v="910000"/>
    <n v="920000"/>
    <x v="1"/>
    <x v="1"/>
    <s v="IR8-11"/>
    <s v="62-304.520 (6), F.A.C."/>
    <n v="0.36"/>
    <n v="0.48"/>
    <s v="Town of Indialantic"/>
    <n v="4.1158833760799998E-2"/>
    <n v="3852.5613757915598"/>
    <n v="9.5721902025549603"/>
    <n v="1.40675540326862"/>
    <n v="0.39398018527376"/>
    <n v="5.7900411785239997E-2"/>
    <n v="158.566933219503"/>
    <n v="1210"/>
    <s v="Fixed Single Family Units"/>
    <n v="1210"/>
    <s v="Town of Indialantic              Brevard County"/>
    <s v="Town of Indialantic"/>
    <m/>
    <m/>
    <m/>
    <n v="0"/>
    <n v="1"/>
    <n v="0.39398018527376"/>
    <n v="5.7900411785239997E-2"/>
    <n v="158.566933219501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66.014902387345103"/>
    <n v="166.56389074340601"/>
    <n v="0.1286025411"/>
  </r>
  <r>
    <n v="550000"/>
    <n v="910000"/>
    <n v="920000"/>
    <x v="1"/>
    <x v="1"/>
    <s v="IR8-11"/>
    <s v="62-304.520 (6), F.A.C."/>
    <n v="0.36"/>
    <n v="0.48"/>
    <s v="Town of Indialantic"/>
    <n v="0.10248141831929"/>
    <n v="3862.9581217249101"/>
    <n v="9.5964413931121904"/>
    <n v="1.4102655356604601"/>
    <n v="0.98345692478408997"/>
    <n v="0.14452601230129"/>
    <n v="395.88142722239297"/>
    <n v="1200"/>
    <s v="Residential, Medium Density-Two-five dwellingunits per acre"/>
    <n v="1200"/>
    <s v="Town of Indialantic              Brevard County"/>
    <s v="Town of Indialantic"/>
    <m/>
    <m/>
    <m/>
    <n v="0"/>
    <n v="1"/>
    <n v="0.98345692478408997"/>
    <n v="0.14452601230129"/>
    <n v="395.8814272223929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23.066080854752"/>
    <n v="414.72758590208201"/>
    <n v="0.32107171709999999"/>
  </r>
  <r>
    <n v="550000"/>
    <n v="910000"/>
    <n v="920000"/>
    <x v="1"/>
    <x v="1"/>
    <s v="IR8-11"/>
    <s v="62-304.520 (6), F.A.C."/>
    <n v="0.36"/>
    <n v="0.48"/>
    <s v="Town of Indialantic"/>
    <n v="0.10357449794782"/>
    <n v="3862.9581217249101"/>
    <n v="9.5964413931121904"/>
    <n v="1.4102655356604601"/>
    <n v="0.99394659937734997"/>
    <n v="0.14606754482914999"/>
    <n v="400.10394805114203"/>
    <n v="1210"/>
    <s v="Fixed Single Family Units"/>
    <n v="1210"/>
    <s v="Town of Indialantic              Brevard County"/>
    <s v="Town of Indialantic"/>
    <m/>
    <m/>
    <m/>
    <n v="0"/>
    <n v="1"/>
    <n v="0.99394659937734997"/>
    <n v="0.14606754482914999"/>
    <n v="400.1039480511420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3.42740228504"/>
    <n v="419.15112221702401"/>
    <n v="0.32449630820000003"/>
  </r>
  <r>
    <n v="550000"/>
    <n v="910000"/>
    <n v="920000"/>
    <x v="1"/>
    <x v="1"/>
    <s v="IR8-11"/>
    <s v="62-304.520 (6), F.A.C."/>
    <n v="0.36"/>
    <n v="0.48"/>
    <s v="Town of Indialantic"/>
    <n v="0.39071169150211998"/>
    <n v="3862.9581217249101"/>
    <n v="9.5964413931121904"/>
    <n v="1.4102655356604601"/>
    <n v="3.7494418491038402"/>
    <n v="0.55100723290503995"/>
    <n v="1509.3029019410001"/>
    <n v="1210"/>
    <s v="Fixed Single Family Units"/>
    <n v="1210"/>
    <s v="Town of Indialantic              Brevard County"/>
    <s v="Town of Indialantic"/>
    <m/>
    <m/>
    <m/>
    <n v="0"/>
    <n v="1"/>
    <n v="3.7494418491038402"/>
    <n v="0.55100723290503995"/>
    <n v="1509.30290194100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59.07718898585401"/>
    <n v="1581.15411806212"/>
    <n v="1.2240899448"/>
  </r>
  <r>
    <n v="550000"/>
    <n v="910000"/>
    <n v="920000"/>
    <x v="1"/>
    <x v="1"/>
    <s v="IR8-11"/>
    <s v="62-304.520 (6), F.A.C."/>
    <n v="0.36"/>
    <n v="0.48"/>
    <s v="Town of Indialantic"/>
    <n v="8.3523708206999995E-4"/>
    <n v="3862.9581217249101"/>
    <n v="9.5964413931121904"/>
    <n v="1.4102655356604601"/>
    <n v="8.0153037074499993E-3"/>
    <n v="1.17790607095E-3"/>
    <n v="3.2264858697558498"/>
    <n v="1210"/>
    <s v="Fixed Single Family Units"/>
    <n v="1210"/>
    <s v="Town of Indialantic              Brevard County"/>
    <s v="Town of Indialantic"/>
    <m/>
    <m/>
    <m/>
    <n v="0"/>
    <n v="1"/>
    <n v="8.0153037074499993E-3"/>
    <n v="1.17790607095E-3"/>
    <n v="3.22648586975640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.8419355626848"/>
    <n v="3.3800845498102898"/>
    <n v="2.6167768999999998E-3"/>
  </r>
  <r>
    <n v="550000"/>
    <n v="910000"/>
    <n v="920000"/>
    <x v="1"/>
    <x v="1"/>
    <s v="IR8-11"/>
    <s v="62-304.520 (6), F.A.C."/>
    <n v="0.36"/>
    <n v="0.48"/>
    <s v="Town of Indialantic"/>
    <n v="2.016060877057E-2"/>
    <n v="3862.9581217249101"/>
    <n v="9.5964413931121904"/>
    <n v="1.4102655356604601"/>
    <n v="0.19347010051627"/>
    <n v="2.8431811727069999E-2"/>
    <n v="77.879587389207302"/>
    <n v="1210"/>
    <s v="Fixed Single Family Units"/>
    <n v="1210"/>
    <s v="Town of Indialantic              Brevard County"/>
    <s v="Town of Indialantic"/>
    <m/>
    <m/>
    <m/>
    <n v="0"/>
    <n v="1"/>
    <n v="0.19347010051627"/>
    <n v="2.8431811727069999E-2"/>
    <n v="77.87958738920579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51.044520229778101"/>
    <n v="81.587089082689701"/>
    <n v="6.3162682400000003E-2"/>
  </r>
  <r>
    <n v="550000"/>
    <n v="910000"/>
    <n v="920000"/>
    <x v="1"/>
    <x v="1"/>
    <s v="IR8-11"/>
    <s v="62-304.520 (6), F.A.C."/>
    <n v="0.36"/>
    <n v="0.48"/>
    <s v="Town of Indialantic"/>
    <n v="0.28700316641577001"/>
    <n v="3868.45615924002"/>
    <n v="10.227577131306701"/>
    <n v="1.71269790147957"/>
    <n v="2.93534702144663"/>
    <n v="0.49154972083829002"/>
    <n v="1110.2591668425"/>
    <n v="1200"/>
    <s v="Residential, Medium Density-Two-five dwellingunits per acre"/>
    <n v="1200"/>
    <s v="Town of Indialantic              Brevard County"/>
    <s v="Town of Indialantic"/>
    <m/>
    <m/>
    <m/>
    <n v="0"/>
    <n v="1"/>
    <n v="2.93534702144663"/>
    <n v="0.49154972083829002"/>
    <n v="1110.259166842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92.43967224400501"/>
    <n v="1161.4606072588199"/>
    <n v="0.9004535011"/>
  </r>
  <r>
    <n v="550000"/>
    <n v="910000"/>
    <n v="920000"/>
    <x v="1"/>
    <x v="1"/>
    <s v="IR8-11"/>
    <s v="62-304.520 (6), F.A.C."/>
    <n v="0.36"/>
    <n v="0.48"/>
    <s v="Town of Indialantic"/>
    <n v="2.0162434637500001E-2"/>
    <n v="3868.45615924002"/>
    <n v="10.227577131306701"/>
    <n v="1.71269790147957"/>
    <n v="0.20621285540997999"/>
    <n v="3.453215949236E-2"/>
    <n v="77.997494458719004"/>
    <n v="1210"/>
    <s v="Fixed Single Family Units"/>
    <n v="1210"/>
    <s v="Town of Indialantic              Brevard County"/>
    <s v="Town of Indialantic"/>
    <m/>
    <m/>
    <m/>
    <n v="0"/>
    <n v="1"/>
    <n v="0.20621285540997999"/>
    <n v="3.453215949236E-2"/>
    <n v="77.997494458718606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52.913187662230598"/>
    <n v="81.594478103994803"/>
    <n v="6.3258308599999993E-2"/>
  </r>
  <r>
    <n v="550000"/>
    <n v="910000"/>
    <n v="920000"/>
    <x v="1"/>
    <x v="1"/>
    <s v="IR8-11"/>
    <s v="62-304.520 (6), F.A.C."/>
    <n v="0.36"/>
    <n v="0.48"/>
    <s v="Town of Indialantic"/>
    <n v="5.0199701300309998E-2"/>
    <n v="3868.45615924002"/>
    <n v="10.227577131306701"/>
    <n v="1.71269790147957"/>
    <n v="0.51342131701753002"/>
    <n v="8.5976923071949998E-2"/>
    <n v="194.19534368721301"/>
    <n v="1210"/>
    <s v="Fixed Single Family Units"/>
    <n v="1210"/>
    <s v="Town of Indialantic              Brevard County"/>
    <s v="Town of Indialantic"/>
    <m/>
    <m/>
    <m/>
    <n v="0"/>
    <n v="1"/>
    <n v="0.51342131701753002"/>
    <n v="8.5976923071949998E-2"/>
    <n v="194.195343687213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58.397318464350299"/>
    <n v="203.15098360974099"/>
    <n v="0.15749825119999999"/>
  </r>
  <r>
    <n v="550000"/>
    <n v="910000"/>
    <n v="920000"/>
    <x v="1"/>
    <x v="1"/>
    <s v="IR8-11"/>
    <s v="62-304.520 (6), F.A.C."/>
    <n v="0.36"/>
    <n v="0.48"/>
    <s v="Town of Indialantic"/>
    <n v="0.22863145929112"/>
    <n v="3868.45615924002"/>
    <n v="10.227577131306701"/>
    <n v="1.71269790147957"/>
    <n v="2.3383458845431901"/>
    <n v="0.39157662054011999"/>
    <n v="884.45077689078403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2.3383458845431901"/>
    <n v="0.39157662054011999"/>
    <n v="884.4507768907840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20.815145744414"/>
    <n v="925.23868939496799"/>
    <n v="0.71731612079999996"/>
  </r>
  <r>
    <n v="550000"/>
    <n v="910000"/>
    <n v="920000"/>
    <x v="1"/>
    <x v="1"/>
    <s v="IR8-11"/>
    <s v="62-304.520 (6), F.A.C."/>
    <n v="0.36"/>
    <n v="0.48"/>
    <s v="Town of Indialantic"/>
    <n v="3.9496968944599999E-3"/>
    <n v="3868.45615924002"/>
    <n v="10.227577131306701"/>
    <n v="1.71269790147957"/>
    <n v="4.0395829633460001E-2"/>
    <n v="6.7646375826300002E-3"/>
    <n v="15.2792292785398"/>
    <n v="1210"/>
    <s v="Fixed Single Family Units"/>
    <n v="1210"/>
    <s v="Town of Indialantic              Brevard County"/>
    <s v="Town of Indialantic"/>
    <m/>
    <m/>
    <m/>
    <n v="0"/>
    <n v="1"/>
    <n v="4.0395829633460001E-2"/>
    <n v="6.7646375826300002E-3"/>
    <n v="15.2792292785410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3.217262398728199"/>
    <n v="15.983856243916501"/>
    <n v="1.2391913399999999E-2"/>
  </r>
  <r>
    <n v="550000"/>
    <n v="910000"/>
    <n v="920000"/>
    <x v="1"/>
    <x v="1"/>
    <s v="IR8-11"/>
    <s v="62-304.520 (6), F.A.C."/>
    <n v="0.36"/>
    <n v="0.48"/>
    <s v="Town of Indialantic"/>
    <n v="2.7816995013649998E-2"/>
    <n v="3868.45615924002"/>
    <n v="10.227577131306701"/>
    <n v="1.71269790147957"/>
    <n v="0.28450046206335999"/>
    <n v="4.7642108985359997E-2"/>
    <n v="107.608825692134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28450046206335999"/>
    <n v="4.7642108985359997E-2"/>
    <n v="107.60882569213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50.657378158379103"/>
    <n v="112.571384922889"/>
    <n v="8.7273986799999995E-2"/>
  </r>
  <r>
    <n v="550000"/>
    <n v="910000"/>
    <n v="920000"/>
    <x v="1"/>
    <x v="1"/>
    <s v="IR8-11"/>
    <s v="62-304.520 (6), F.A.C."/>
    <n v="0.36"/>
    <n v="0.48"/>
    <s v="Town of Indialantic"/>
    <n v="0.17825488044757001"/>
    <n v="3852.5613759350799"/>
    <n v="9.5721902029115498"/>
    <n v="1.4067554033210199"/>
    <n v="1.7062896202414299"/>
    <n v="0.25076101623795999"/>
    <n v="686.73786748425005"/>
    <n v="1200"/>
    <s v="Residential, Medium Density-Two-five dwellingunits per acre"/>
    <n v="1200"/>
    <s v="Town of Indialantic              Brevard County"/>
    <s v="Town of Indialantic"/>
    <m/>
    <m/>
    <m/>
    <n v="0"/>
    <n v="1"/>
    <n v="1.7062896202414299"/>
    <n v="0.25076101623795999"/>
    <n v="686.7378674842500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28.877414006489"/>
    <n v="721.37190776340901"/>
    <n v="0.55696501819999999"/>
  </r>
  <r>
    <n v="550000"/>
    <n v="910000"/>
    <n v="920000"/>
    <x v="1"/>
    <x v="1"/>
    <s v="IR8-11"/>
    <s v="62-304.520 (6), F.A.C."/>
    <n v="0.36"/>
    <n v="0.48"/>
    <s v="Town of Indialantic"/>
    <n v="3.8173029202000002E-4"/>
    <n v="3852.5613759350799"/>
    <n v="9.5721902029115498"/>
    <n v="1.4067554033210199"/>
    <n v="3.6539949614899998E-3"/>
    <n v="5.3700115091999997E-4"/>
    <n v="1.47063937908764"/>
    <n v="1210"/>
    <s v="Fixed Single Family Units"/>
    <n v="1210"/>
    <s v="Town of Indialantic              Brevard County"/>
    <s v="Town of Indialantic"/>
    <m/>
    <m/>
    <m/>
    <n v="0"/>
    <n v="1"/>
    <n v="3.6539949614899998E-3"/>
    <n v="5.3700115091999997E-4"/>
    <n v="1.47063937908664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.0760261885668001"/>
    <n v="1.54480768391304"/>
    <n v="1.1927327E-3"/>
  </r>
  <r>
    <n v="550000"/>
    <n v="910000"/>
    <n v="920000"/>
    <x v="1"/>
    <x v="1"/>
    <s v="IR8-11"/>
    <s v="62-304.520 (6), F.A.C."/>
    <n v="0.36"/>
    <n v="0.48"/>
    <s v="Town of Indialantic"/>
    <n v="0.21747024586805"/>
    <n v="3852.5613759350799"/>
    <n v="9.5721902029115498"/>
    <n v="1.4067554033210199"/>
    <n v="2.0816665569229298"/>
    <n v="0.30592744343643002"/>
    <n v="837.81746964636397"/>
    <n v="1210"/>
    <s v="Fixed Single Family Units"/>
    <n v="1210"/>
    <s v="Town of Indialantic              Brevard County"/>
    <s v="Town of Indialantic"/>
    <m/>
    <m/>
    <m/>
    <n v="0"/>
    <n v="1"/>
    <n v="2.0816665569229298"/>
    <n v="0.30592744343643002"/>
    <n v="837.8174696463639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8.88532010788801"/>
    <n v="880.07086117203505"/>
    <n v="0.6794951092"/>
  </r>
  <r>
    <n v="550000"/>
    <n v="910000"/>
    <n v="920000"/>
    <x v="1"/>
    <x v="1"/>
    <s v="IR8-11"/>
    <s v="62-304.520 (6), F.A.C."/>
    <n v="0.36"/>
    <n v="0.48"/>
    <s v="Town of Indialantic"/>
    <n v="1.2251286222000001E-4"/>
    <n v="3852.5613759350799"/>
    <n v="9.5721902029115498"/>
    <n v="1.4067554033210199"/>
    <n v="1.17271641947E-3"/>
    <n v="1.7234563090000001E-4"/>
    <n v="0.47198832104402"/>
    <n v="1210"/>
    <s v="Fixed Single Family Units"/>
    <n v="1210"/>
    <s v="Town of Indialantic              Brevard County"/>
    <s v="Town of Indialantic"/>
    <m/>
    <m/>
    <m/>
    <n v="0"/>
    <n v="1"/>
    <n v="1.17271641947E-3"/>
    <n v="1.7234563090000001E-4"/>
    <n v="0.4719883210456499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4.0030182225223703"/>
    <n v="0.49579196330330999"/>
    <n v="3.8279669999999999E-4"/>
  </r>
  <r>
    <n v="550000"/>
    <n v="910000"/>
    <n v="920000"/>
    <x v="1"/>
    <x v="1"/>
    <s v="IR8-11"/>
    <s v="62-304.520 (6), F.A.C."/>
    <n v="0.36"/>
    <n v="0.48"/>
    <s v="Town of Indialantic"/>
    <n v="2.128948719E-3"/>
    <n v="3852.5613759350799"/>
    <n v="9.5721902029115498"/>
    <n v="1.4067554033210199"/>
    <n v="2.0378702070530001E-2"/>
    <n v="2.9949101138399999E-3"/>
    <n v="8.2019056061735895"/>
    <n v="1210"/>
    <s v="Fixed Single Family Units"/>
    <n v="1210"/>
    <s v="Town of Indialantic              Brevard County"/>
    <s v="Town of Indialantic"/>
    <m/>
    <m/>
    <m/>
    <n v="0"/>
    <n v="1"/>
    <n v="2.0378702070530001E-2"/>
    <n v="2.9949101138399999E-3"/>
    <n v="8.2019056061717706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7.4091698887874"/>
    <n v="8.6155497964516101"/>
    <n v="6.6519915999999997E-3"/>
  </r>
  <r>
    <n v="550000"/>
    <n v="910000"/>
    <n v="920000"/>
    <x v="1"/>
    <x v="1"/>
    <s v="IR8-11"/>
    <s v="62-304.520 (6), F.A.C."/>
    <n v="0.36"/>
    <n v="0.48"/>
    <s v="Town of Indialantic"/>
    <n v="2.083229913486E-2"/>
    <n v="3852.5613759350799"/>
    <n v="9.5721902029115498"/>
    <n v="1.4067554033210199"/>
    <n v="0.1994107296829"/>
    <n v="2.9305949371569998E-2"/>
    <n v="80.2577110189184"/>
    <n v="1210"/>
    <s v="Fixed Single Family Units"/>
    <n v="1210"/>
    <s v="Town of Indialantic              Brevard County"/>
    <s v="Town of Indialantic"/>
    <m/>
    <m/>
    <m/>
    <n v="0"/>
    <n v="1"/>
    <n v="0.1994107296829"/>
    <n v="2.9305949371569998E-2"/>
    <n v="80.257711018917604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47.847635252200803"/>
    <n v="84.305323547297704"/>
    <n v="6.5091412000000001E-2"/>
  </r>
  <r>
    <n v="550000"/>
    <n v="910000"/>
    <n v="920000"/>
    <x v="1"/>
    <x v="1"/>
    <s v="IR8-11"/>
    <s v="62-304.520 (6), F.A.C."/>
    <n v="0.36"/>
    <n v="0.48"/>
    <s v="Town of Indialantic"/>
    <n v="0.19857283629813999"/>
    <n v="3852.5613759350799"/>
    <n v="9.5721902029115498"/>
    <n v="1.4067554033210199"/>
    <n v="1.9007769581774401"/>
    <n v="0.27934341041519001"/>
    <n v="765.01403943210596"/>
    <n v="1210"/>
    <s v="Fixed Single Family Units"/>
    <n v="1210"/>
    <s v="Town of Indialantic              Brevard County"/>
    <s v="Town of Indialantic"/>
    <m/>
    <m/>
    <m/>
    <n v="0"/>
    <n v="1"/>
    <n v="1.9007769581774401"/>
    <n v="0.27934341041519001"/>
    <n v="765.01403943210596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20.073066973015"/>
    <n v="803.59575788732502"/>
    <n v="0.62044934259999995"/>
  </r>
  <r>
    <n v="550000"/>
    <n v="920000"/>
    <n v="920000"/>
    <x v="1"/>
    <x v="1"/>
    <s v="IR8-11"/>
    <s v="62-304.520 (6), F.A.C."/>
    <n v="0.36"/>
    <n v="0.48"/>
    <s v="Town of Indialantic"/>
    <n v="0.19939372328621999"/>
    <n v="3878.5767093167101"/>
    <n v="10.5926001232778"/>
    <n v="1.88211018465657"/>
    <n v="2.11209797786251"/>
    <n v="0.37528095735360001"/>
    <n v="773.36385112190203"/>
    <n v="1200"/>
    <s v="Residential, Medium Density-Two-five dwellingunits per acre"/>
    <n v="1200"/>
    <s v="Town of Indialantic              Brevard County"/>
    <s v="Town of Indialantic"/>
    <m/>
    <m/>
    <m/>
    <n v="0"/>
    <n v="1"/>
    <n v="2.11209797786251"/>
    <n v="0.37528095735360001"/>
    <n v="773.3638511219020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93.54994030456601"/>
    <n v="806.91776966711404"/>
    <n v="0.62722129039999996"/>
  </r>
  <r>
    <n v="550000"/>
    <n v="920000"/>
    <n v="920000"/>
    <x v="1"/>
    <x v="1"/>
    <s v="IR8-11"/>
    <s v="62-304.520 (6), F.A.C."/>
    <n v="0.36"/>
    <n v="0.48"/>
    <s v="Town of Indialantic"/>
    <n v="2.02035293915E-2"/>
    <n v="3878.5767093167101"/>
    <n v="10.5926001232778"/>
    <n v="1.88211018465657"/>
    <n v="0.21400790792308999"/>
    <n v="3.8025268433750002E-2"/>
    <n v="78.360938543883094"/>
    <n v="1210"/>
    <s v="Fixed Single Family Units"/>
    <n v="1210"/>
    <s v="Town of Indialantic              Brevard County"/>
    <s v="Town of Indialantic"/>
    <m/>
    <m/>
    <m/>
    <n v="0"/>
    <n v="1"/>
    <n v="0.21400790792308999"/>
    <n v="3.8025268433750002E-2"/>
    <n v="78.3609385438816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50.9852346550257"/>
    <n v="81.7607826731535"/>
    <n v="6.3553072599999996E-2"/>
  </r>
  <r>
    <n v="550000"/>
    <n v="920000"/>
    <n v="920000"/>
    <x v="1"/>
    <x v="1"/>
    <s v="IR8-11"/>
    <s v="62-304.520 (6), F.A.C."/>
    <n v="0.36"/>
    <n v="0.48"/>
    <s v="Town of Indialantic"/>
    <n v="0.39504563050559"/>
    <n v="3878.5767093167101"/>
    <n v="10.5926001232778"/>
    <n v="1.88211018465657"/>
    <n v="4.18456039439398"/>
    <n v="0.74351940457865995"/>
    <n v="1532.2147815963499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4.18456039439398"/>
    <n v="0.74351940457865995"/>
    <n v="1532.21478159634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56.31777498404699"/>
    <n v="1598.6929469526301"/>
    <n v="1.2426721667"/>
  </r>
  <r>
    <n v="550000"/>
    <n v="920000"/>
    <n v="920000"/>
    <x v="1"/>
    <x v="1"/>
    <s v="IR8-11"/>
    <s v="62-304.520 (6), F.A.C."/>
    <n v="0.36"/>
    <n v="0.48"/>
    <s v="Town of Indialantic"/>
    <n v="3.0122677019999999E-5"/>
    <n v="3878.5767093167101"/>
    <n v="10.5926001232778"/>
    <n v="1.88211018465657"/>
    <n v="3.1907747235999999E-4"/>
    <n v="5.6694197210000002E-5"/>
    <n v="0.11683311353143"/>
    <n v="1210"/>
    <s v="Fixed Single Family Units"/>
    <n v="1210"/>
    <s v="Town of Indialantic              Brevard County"/>
    <s v="Town of Indialantic"/>
    <m/>
    <m/>
    <m/>
    <n v="0"/>
    <n v="1"/>
    <n v="3.1907747235999999E-4"/>
    <n v="5.6694197210000002E-5"/>
    <n v="0.116833113531560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.9976793715913499"/>
    <n v="0.12190214897864"/>
    <n v="9.4755199999999997E-5"/>
  </r>
  <r>
    <n v="550000"/>
    <n v="920000"/>
    <n v="920000"/>
    <x v="1"/>
    <x v="1"/>
    <s v="IR8-11"/>
    <s v="62-304.520 (6), F.A.C."/>
    <n v="0.36"/>
    <n v="0.48"/>
    <s v="Town of Indialantic"/>
    <n v="2.5798601469999999E-5"/>
    <n v="3878.5767093167101"/>
    <n v="10.5926001232778"/>
    <n v="1.88211018465657"/>
    <n v="2.7327426914999998E-4"/>
    <n v="4.8555810579999997E-5"/>
    <n v="0.10006185481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2.7327426914999998E-4"/>
    <n v="4.8555810579999997E-5"/>
    <n v="0.100061854811329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.31571779664644"/>
    <n v="0.10440323606538"/>
    <n v="8.1153200000000001E-5"/>
  </r>
  <r>
    <n v="550000"/>
    <n v="920000"/>
    <n v="920000"/>
    <x v="1"/>
    <x v="1"/>
    <s v="IR8-11"/>
    <s v="62-304.520 (6), F.A.C."/>
    <n v="0.36"/>
    <n v="0.48"/>
    <s v="Town of Indialantic"/>
    <n v="3.06464925211E-3"/>
    <n v="3878.5767093167101"/>
    <n v="10.5926001232778"/>
    <n v="1.88211018465657"/>
    <n v="3.2462604045720003E-2"/>
    <n v="5.7680075698000001E-3"/>
    <n v="11.886477211466399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3.2462604045720003E-2"/>
    <n v="5.7680075698000001E-3"/>
    <n v="11.8864772114670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0.084359982717299"/>
    <n v="12.402195508313399"/>
    <n v="9.6402897000000005E-3"/>
  </r>
  <r>
    <n v="550000"/>
    <n v="920000"/>
    <n v="920000"/>
    <x v="1"/>
    <x v="1"/>
    <s v="IR8-11"/>
    <s v="62-304.520 (6), F.A.C."/>
    <n v="0.36"/>
    <n v="0.48"/>
    <s v="Town of Indialantic"/>
    <n v="0.22242819978045"/>
    <n v="3850.5067674417901"/>
    <n v="9.5673754974343002"/>
    <n v="1.40605771460804"/>
    <n v="2.12805410851798"/>
    <n v="0.31274688624768998"/>
    <n v="856.46128852455297"/>
    <n v="1200"/>
    <s v="Residential, Medium Density-Two-five dwellingunits per acre"/>
    <n v="1200"/>
    <s v="Town of Indialantic              Brevard County"/>
    <s v="Town of Indialantic"/>
    <m/>
    <m/>
    <m/>
    <n v="0"/>
    <n v="1"/>
    <n v="2.12805410851798"/>
    <n v="0.31274688624768998"/>
    <n v="856.4612885245529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81.34479957671101"/>
    <n v="900.13498880442205"/>
    <n v="0.69461580580000004"/>
  </r>
  <r>
    <n v="550000"/>
    <n v="920000"/>
    <n v="920000"/>
    <x v="1"/>
    <x v="1"/>
    <s v="IR8-11"/>
    <s v="62-304.520 (6), F.A.C."/>
    <n v="0.36"/>
    <n v="0.48"/>
    <s v="Town of Indialantic"/>
    <n v="3.6432517468069997E-2"/>
    <n v="3850.5067674417901"/>
    <n v="9.5673754974343002"/>
    <n v="1.40605771460804"/>
    <n v="0.34856357493394002"/>
    <n v="5.1226222248579999E-2"/>
    <n v="140.28365506577899"/>
    <n v="1210"/>
    <s v="Fixed Single Family Units"/>
    <n v="1210"/>
    <s v="Town of Indialantic              Brevard County"/>
    <s v="Town of Indialantic"/>
    <m/>
    <m/>
    <m/>
    <n v="0"/>
    <n v="1"/>
    <n v="0.34856357493394002"/>
    <n v="5.1226222248579999E-2"/>
    <n v="140.283655065778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68.239511370722596"/>
    <n v="147.43716729989401"/>
    <n v="0.1137742539"/>
  </r>
  <r>
    <n v="550000"/>
    <n v="920000"/>
    <n v="920000"/>
    <x v="1"/>
    <x v="1"/>
    <s v="IR8-11"/>
    <s v="62-304.520 (6), F.A.C."/>
    <n v="0.36"/>
    <n v="0.48"/>
    <s v="Town of Indialantic"/>
    <n v="0.22769140621173001"/>
    <n v="3850.5067674417901"/>
    <n v="9.5673754974343002"/>
    <n v="1.40605771460804"/>
    <n v="2.17840918076649"/>
    <n v="0.32014725825396001"/>
    <n v="876.72730050661698"/>
    <n v="1210"/>
    <s v="Fixed Single Family Units"/>
    <n v="1210"/>
    <s v="Town of Indialantic              Brevard County"/>
    <s v="Town of Indialantic"/>
    <m/>
    <m/>
    <m/>
    <n v="0"/>
    <n v="1"/>
    <n v="2.17840918076649"/>
    <n v="0.32014725825396001"/>
    <n v="876.727300506616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21.14941399746"/>
    <n v="921.43442955323997"/>
    <n v="0.71105214959999996"/>
  </r>
  <r>
    <n v="550000"/>
    <n v="920000"/>
    <n v="920000"/>
    <x v="1"/>
    <x v="1"/>
    <s v="IR8-11"/>
    <s v="62-304.520 (6), F.A.C."/>
    <n v="0.36"/>
    <n v="0.48"/>
    <s v="Town of Indialantic"/>
    <n v="5.3807834370000002E-6"/>
    <n v="3850.5067674417901"/>
    <n v="9.5673754974343002"/>
    <n v="1.40605771460804"/>
    <n v="5.1479975609999999E-5"/>
    <n v="7.5656920622290001E-6"/>
    <n v="2.07187430383E-2"/>
    <n v="1210"/>
    <s v="Fixed Single Family Units"/>
    <n v="1210"/>
    <s v="Town of Indialantic              Brevard County"/>
    <s v="Town of Indialantic"/>
    <m/>
    <m/>
    <m/>
    <n v="0"/>
    <n v="1"/>
    <n v="5.1479975609999999E-5"/>
    <n v="7.5656920622290001E-6"/>
    <n v="2.071874303827E-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0.83317766389464998"/>
    <n v="2.1775258009530001E-2"/>
    <n v="1.6803499999999999E-5"/>
  </r>
  <r>
    <n v="550000"/>
    <n v="920000"/>
    <n v="920000"/>
    <x v="1"/>
    <x v="1"/>
    <s v="IR8-11"/>
    <s v="62-304.520 (6), F.A.C."/>
    <n v="0.36"/>
    <n v="0.48"/>
    <s v="Town of Indialantic"/>
    <n v="0.12008047770676"/>
    <n v="3850.5067674417901"/>
    <n v="9.5673754974343002"/>
    <n v="1.40605771460804"/>
    <n v="1.1488550201318699"/>
    <n v="0.16884008205341"/>
    <n v="462.37069204752697"/>
    <n v="1210"/>
    <s v="Fixed Single Family Units"/>
    <n v="1210"/>
    <s v="Town of Indialantic              Brevard County"/>
    <s v="Town of Indialantic"/>
    <m/>
    <m/>
    <m/>
    <n v="0"/>
    <n v="1"/>
    <n v="1.1488550201318699"/>
    <n v="0.16884008205341"/>
    <n v="462.3706920475269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1.444715597642599"/>
    <n v="485.948452412466"/>
    <n v="0.37499650610000002"/>
  </r>
  <r>
    <n v="550000"/>
    <n v="920000"/>
    <n v="920000"/>
    <x v="1"/>
    <x v="1"/>
    <s v="IR8-11"/>
    <s v="62-304.520 (6), F.A.C."/>
    <n v="0.36"/>
    <n v="0.48"/>
    <s v="Town of Indialantic"/>
    <n v="7.1980297217400001E-3"/>
    <n v="3850.5067674417901"/>
    <n v="9.5673754974343002"/>
    <n v="1.40605771460804"/>
    <n v="6.8866253189650006E-2"/>
    <n v="1.012084522024E-2"/>
    <n v="27.7160621558378"/>
    <n v="1210"/>
    <s v="Fixed Single Family Units"/>
    <n v="1210"/>
    <s v="Town of Indialantic              Brevard County"/>
    <s v="Town of Indialantic"/>
    <m/>
    <m/>
    <m/>
    <n v="0"/>
    <n v="1"/>
    <n v="6.8866253189650006E-2"/>
    <n v="1.012084522024E-2"/>
    <n v="27.716062155836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2.302814117860599"/>
    <n v="29.1293928080805"/>
    <n v="2.2478558100000001E-2"/>
  </r>
  <r>
    <n v="550000"/>
    <n v="920000"/>
    <n v="920000"/>
    <x v="1"/>
    <x v="1"/>
    <s v="IR8-11"/>
    <s v="62-304.520 (6), F.A.C."/>
    <n v="0.36"/>
    <n v="0.48"/>
    <s v="Town of Indialantic"/>
    <n v="3.92744215679E-3"/>
    <n v="3850.5067674417901"/>
    <n v="9.5673754974343002"/>
    <n v="1.40605771460804"/>
    <n v="3.7575313858459997E-2"/>
    <n v="5.5222103432299996E-3"/>
    <n v="15.1226426034561"/>
    <n v="1210"/>
    <s v="Fixed Single Family Units"/>
    <n v="1210"/>
    <s v="Town of Indialantic              Brevard County"/>
    <s v="Town of Indialantic"/>
    <m/>
    <m/>
    <m/>
    <n v="0"/>
    <n v="1"/>
    <n v="3.7575313858459997E-2"/>
    <n v="5.5222103432299996E-3"/>
    <n v="15.122642603457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2.725294147559001"/>
    <n v="15.893794515812001"/>
    <n v="1.2264917E-2"/>
  </r>
  <r>
    <n v="550000"/>
    <n v="920000"/>
    <n v="920000"/>
    <x v="1"/>
    <x v="1"/>
    <s v="IR8-11"/>
    <s v="62-304.520 (6), F.A.C."/>
    <n v="0.36"/>
    <n v="0.48"/>
    <s v="Town of Indialantic"/>
    <n v="0.1543763075788"/>
    <n v="3887.7417695365102"/>
    <n v="9.5607344176064899"/>
    <n v="1.30049449400037"/>
    <n v="1.4759508771316401"/>
    <n v="0.20076553801033001"/>
    <n v="600.17521920091599"/>
    <n v="1400"/>
    <s v="Commercial and Services"/>
    <n v="1400"/>
    <s v="Town of Indialantic              Brevard County"/>
    <s v="Town of Indialantic"/>
    <m/>
    <m/>
    <m/>
    <n v="0"/>
    <n v="1"/>
    <n v="1.4759508771316401"/>
    <n v="0.20076553801033001"/>
    <n v="600.175219200915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30.992934551844"/>
    <n v="624.73875179166396"/>
    <n v="0.48676011289999999"/>
  </r>
  <r>
    <n v="550000"/>
    <n v="920000"/>
    <n v="920000"/>
    <x v="1"/>
    <x v="1"/>
    <s v="IR8-11"/>
    <s v="62-304.520 (6), F.A.C."/>
    <n v="0.36"/>
    <n v="0.48"/>
    <s v="Town of Indialantic"/>
    <n v="0.15603089581564999"/>
    <n v="3887.7417695365102"/>
    <n v="9.5607344176064899"/>
    <n v="1.30049449400037"/>
    <n v="1.49176995583469"/>
    <n v="0.20291732090219999"/>
    <n v="606.60783100071706"/>
    <n v="1200"/>
    <s v="Residential, Medium Density-Two-five dwellingunits per acre"/>
    <n v="1200"/>
    <s v="Town of Indialantic              Brevard County"/>
    <s v="Town of Indialantic"/>
    <m/>
    <m/>
    <m/>
    <n v="0"/>
    <n v="1"/>
    <n v="1.49176995583469"/>
    <n v="0.20291732090219999"/>
    <n v="606.60783100071706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41.69548042940701"/>
    <n v="631.43463282440302"/>
    <n v="0.49197715409999998"/>
  </r>
  <r>
    <n v="550000"/>
    <n v="920000"/>
    <n v="920000"/>
    <x v="1"/>
    <x v="1"/>
    <s v="IR8-11"/>
    <s v="62-304.520 (6), F.A.C."/>
    <n v="0.36"/>
    <n v="0.48"/>
    <s v="Town of Indialantic"/>
    <n v="0.19856084282919001"/>
    <n v="3887.7417695365102"/>
    <n v="9.5607344176064899"/>
    <n v="1.30049449400037"/>
    <n v="1.89838748402602"/>
    <n v="0.25822728282343999"/>
    <n v="771.95328246143197"/>
    <n v="1750"/>
    <s v="Governmental"/>
    <n v="1750"/>
    <s v="Town of Indialantic              Brevard County"/>
    <s v="Town of Indialantic"/>
    <m/>
    <m/>
    <m/>
    <n v="0"/>
    <n v="1"/>
    <n v="1.89838748402602"/>
    <n v="0.25822728282343999"/>
    <n v="771.9532824614319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6.293214357114"/>
    <n v="803.54722204048096"/>
    <n v="0.62607727690000003"/>
  </r>
  <r>
    <n v="550000"/>
    <n v="920000"/>
    <n v="920000"/>
    <x v="1"/>
    <x v="1"/>
    <s v="IR8-11"/>
    <s v="62-304.520 (6), F.A.C."/>
    <n v="0.36"/>
    <n v="0.48"/>
    <s v="Town of Indialantic"/>
    <n v="2.5757670626100002E-2"/>
    <n v="3887.7417695365102"/>
    <n v="9.5607344176064899"/>
    <n v="1.30049449400037"/>
    <n v="0.24626224807234001"/>
    <n v="3.3497708827519998E-2"/>
    <n v="100.13917197906"/>
    <n v="1410"/>
    <s v="Retail Sales and Services"/>
    <n v="1410"/>
    <s v="Town of Indialantic              Brevard County"/>
    <s v="Town of Indialantic"/>
    <m/>
    <m/>
    <m/>
    <n v="0"/>
    <n v="1"/>
    <n v="0.24626224807234001"/>
    <n v="3.3497708827519998E-2"/>
    <n v="100.13917197906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48.903336496728301"/>
    <n v="104.237594799305"/>
    <n v="8.1215873499999994E-2"/>
  </r>
  <r>
    <n v="550000"/>
    <n v="920000"/>
    <n v="920000"/>
    <x v="1"/>
    <x v="1"/>
    <s v="IR8-11"/>
    <s v="62-304.520 (6), F.A.C."/>
    <n v="0.36"/>
    <n v="0.48"/>
    <s v="Town of Indialantic"/>
    <n v="6.9907673415189997E-2"/>
    <n v="3887.7417695365102"/>
    <n v="9.5607344176064899"/>
    <n v="1.30049449400037"/>
    <n v="0.66836869927539999"/>
    <n v="9.0914544364829999E-2"/>
    <n v="271.782981947351"/>
    <n v="1430"/>
    <s v="Professional Services"/>
    <n v="1430"/>
    <s v="Town of Indialantic              Brevard County"/>
    <s v="Town of Indialantic"/>
    <m/>
    <m/>
    <m/>
    <n v="0"/>
    <n v="1"/>
    <n v="0.66836869927539999"/>
    <n v="9.0914544364829999E-2"/>
    <n v="271.782981947352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68.321630532416094"/>
    <n v="282.90631713530502"/>
    <n v="0.22042415409999999"/>
  </r>
  <r>
    <n v="550000"/>
    <n v="920000"/>
    <n v="920000"/>
    <x v="1"/>
    <x v="1"/>
    <s v="IR8-11"/>
    <s v="62-304.520 (6), F.A.C."/>
    <n v="0.36"/>
    <n v="0.48"/>
    <s v="Town of Indialantic"/>
    <n v="1.313012695003E-2"/>
    <n v="3887.7417695365102"/>
    <n v="9.5607344176064899"/>
    <n v="1.30049449400037"/>
    <n v="0.12553365663871999"/>
    <n v="1.7075657804039999E-2"/>
    <n v="51.046542982960297"/>
    <n v="1750"/>
    <s v="Governmental"/>
    <n v="1750"/>
    <s v="Town of Indialantic              Brevard County"/>
    <s v="Town of Indialantic"/>
    <m/>
    <m/>
    <m/>
    <n v="0"/>
    <n v="1"/>
    <n v="0.12553365663871999"/>
    <n v="1.7075657804039999E-2"/>
    <n v="51.0465429829598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35.070821456644502"/>
    <n v="53.135738574668103"/>
    <n v="4.1400278200000001E-2"/>
  </r>
  <r>
    <n v="550000"/>
    <n v="920000"/>
    <n v="920000"/>
    <x v="1"/>
    <x v="1"/>
    <s v="IR8-11"/>
    <s v="62-304.520 (6), F.A.C."/>
    <n v="0.36"/>
    <n v="0.48"/>
    <s v="Town of Indialantic"/>
    <n v="0.39439949270919"/>
    <n v="3847.8714452516401"/>
    <n v="9.5752729355517801"/>
    <n v="1.4120066440340999"/>
    <n v="3.7764827883336598"/>
    <n v="0.55689470410904995"/>
    <n v="1517.5985460174199"/>
    <n v="1200"/>
    <s v="Residential, Medium Density-Two-five dwellingunits per acre"/>
    <n v="1200"/>
    <s v="Town of Indialantic              Brevard County"/>
    <s v="Town of Indialantic"/>
    <m/>
    <m/>
    <m/>
    <n v="0"/>
    <n v="1"/>
    <n v="3.7764827883336598"/>
    <n v="0.55689470410904995"/>
    <n v="1517.59854601741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11.803928213897"/>
    <n v="1596.0781200614899"/>
    <n v="1.2308179611000001"/>
  </r>
  <r>
    <n v="550000"/>
    <n v="920000"/>
    <n v="920000"/>
    <x v="1"/>
    <x v="1"/>
    <s v="IR8-11"/>
    <s v="62-304.520 (6), F.A.C."/>
    <n v="0.36"/>
    <n v="0.48"/>
    <s v="Town of Indialantic"/>
    <n v="3.09134289999E-3"/>
    <n v="3847.8714452516401"/>
    <n v="9.5752729355517801"/>
    <n v="1.4120066440340999"/>
    <n v="2.960045200483E-2"/>
    <n v="4.3649967137799998E-3"/>
    <n v="11.895090072372099"/>
    <n v="1210"/>
    <s v="Fixed Single Family Units"/>
    <n v="1210"/>
    <s v="Town of Indialantic              Brevard County"/>
    <s v="Town of Indialantic"/>
    <m/>
    <m/>
    <m/>
    <n v="0"/>
    <n v="1"/>
    <n v="2.960045200483E-2"/>
    <n v="4.3649967137799998E-3"/>
    <n v="11.89509007237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9.970855153530898"/>
    <n v="12.510220868685201"/>
    <n v="9.6472750000000003E-3"/>
  </r>
  <r>
    <n v="550000"/>
    <n v="920000"/>
    <n v="920000"/>
    <x v="1"/>
    <x v="1"/>
    <s v="IR8-11"/>
    <s v="62-304.520 (6), F.A.C."/>
    <n v="0.36"/>
    <n v="0.48"/>
    <s v="Town of Indialantic"/>
    <n v="5.8425034056100002E-3"/>
    <n v="3847.8714452516401"/>
    <n v="9.5752729355517801"/>
    <n v="1.4120066440340999"/>
    <n v="5.5943564735690003E-2"/>
    <n v="8.24965362652E-3"/>
    <n v="22.4812020232668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5.5943564735690003E-2"/>
    <n v="8.24965362652E-3"/>
    <n v="22.481202023267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8.528407503420102"/>
    <n v="23.6437724299238"/>
    <n v="1.8232929500000002E-2"/>
  </r>
  <r>
    <n v="550000"/>
    <n v="920000"/>
    <n v="920000"/>
    <x v="1"/>
    <x v="1"/>
    <s v="IR8-11"/>
    <s v="62-304.520 (6), F.A.C."/>
    <n v="0.36"/>
    <n v="0.48"/>
    <s v="Town of Indialantic"/>
    <n v="2.2429978588540001E-2"/>
    <n v="3847.8714452516401"/>
    <n v="9.5752729355517801"/>
    <n v="1.4120066440340999"/>
    <n v="0.21477316692387999"/>
    <n v="3.1671278792560001E-2"/>
    <n v="86.307674128460206"/>
    <n v="1210"/>
    <s v="Fixed Single Family Units"/>
    <n v="1210"/>
    <s v="Town of Indialantic              Brevard County"/>
    <s v="Town of Indialantic"/>
    <m/>
    <m/>
    <m/>
    <n v="0"/>
    <n v="1"/>
    <n v="0.21477316692387999"/>
    <n v="3.1671278792560001E-2"/>
    <n v="86.307674128460604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43.230304712173897"/>
    <n v="90.770902905340193"/>
    <n v="6.9998113599999995E-2"/>
  </r>
  <r>
    <n v="550000"/>
    <n v="920000"/>
    <n v="920000"/>
    <x v="1"/>
    <x v="1"/>
    <s v="IR8-11"/>
    <s v="62-304.520 (6), F.A.C."/>
    <n v="0.36"/>
    <n v="0.48"/>
    <s v="Town of Indialantic"/>
    <n v="5.2213802648950002E-2"/>
    <n v="3847.8714452516401"/>
    <n v="9.5752729355517801"/>
    <n v="1.4120066440340999"/>
    <n v="0.49996141136673999"/>
    <n v="7.37262362506E-2"/>
    <n v="200.912000260902"/>
    <n v="1210"/>
    <s v="Fixed Single Family Units"/>
    <n v="1210"/>
    <s v="Town of Indialantic              Brevard County"/>
    <s v="Town of Indialantic"/>
    <m/>
    <m/>
    <m/>
    <n v="0"/>
    <n v="1"/>
    <n v="0.49996141136673999"/>
    <n v="7.37262362506E-2"/>
    <n v="200.9120002609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59.469720441258197"/>
    <n v="211.301762587833"/>
    <n v="0.16294566120000001"/>
  </r>
  <r>
    <n v="550000"/>
    <n v="920000"/>
    <n v="920000"/>
    <x v="1"/>
    <x v="1"/>
    <s v="IR8-11"/>
    <s v="62-304.520 (6), F.A.C."/>
    <n v="0.36"/>
    <n v="0.48"/>
    <s v="Town of Indialantic"/>
    <n v="6.7613250193000003E-4"/>
    <n v="3847.8714452516401"/>
    <n v="9.5752729355517801"/>
    <n v="1.4120066440340999"/>
    <n v="6.4741532466099996E-3"/>
    <n v="9.5470358496999995E-4"/>
    <n v="2.6016709473983801"/>
    <n v="1210"/>
    <s v="Fixed Single Family Units"/>
    <n v="1210"/>
    <s v="Town of Indialantic              Brevard County"/>
    <s v="Town of Indialantic"/>
    <m/>
    <m/>
    <m/>
    <n v="0"/>
    <n v="1"/>
    <n v="6.4741532466099996E-3"/>
    <n v="9.5470358496999995E-4"/>
    <n v="2.60167094739925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.3475279825121795"/>
    <n v="2.7362111578458901"/>
    <n v="2.1100331999999999E-3"/>
  </r>
  <r>
    <n v="550000"/>
    <n v="920000"/>
    <n v="920000"/>
    <x v="1"/>
    <x v="1"/>
    <s v="IR8-11"/>
    <s v="62-304.520 (6), F.A.C."/>
    <n v="0.36"/>
    <n v="0.48"/>
    <s v="Town of Indialantic"/>
    <n v="0.13911020102874"/>
    <n v="3847.8714452516401"/>
    <n v="9.5752729355517801"/>
    <n v="1.4120066440340999"/>
    <n v="1.33201814296972"/>
    <n v="0.19642452810551"/>
    <n v="535.27817028173001"/>
    <n v="1210"/>
    <s v="Fixed Single Family Units"/>
    <n v="1210"/>
    <s v="Town of Indialantic              Brevard County"/>
    <s v="Town of Indialantic"/>
    <m/>
    <m/>
    <m/>
    <n v="0"/>
    <n v="1"/>
    <n v="1.33201814296972"/>
    <n v="0.19642452810551"/>
    <n v="535.278170281730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6.940393458168202"/>
    <n v="562.95901045454104"/>
    <n v="0.43412665880000001"/>
  </r>
  <r>
    <n v="550000"/>
    <n v="920000"/>
    <n v="920000"/>
    <x v="1"/>
    <x v="1"/>
    <s v="IR8-11"/>
    <s v="62-304.520 (6), F.A.C."/>
    <n v="0.36"/>
    <n v="0.48"/>
    <s v="Town of Indialantic"/>
    <n v="0.16831088324339999"/>
    <n v="3855.3464394254502"/>
    <n v="9.5785915888125608"/>
    <n v="1.40767849500098"/>
    <n v="1.6121812105409099"/>
    <n v="0.23692761081635999"/>
    <n v="648.89676442902305"/>
    <n v="1210"/>
    <s v="Fixed Single Family Units"/>
    <n v="1210"/>
    <s v="Town of Indialantic              Brevard County"/>
    <s v="Town of Indialantic"/>
    <m/>
    <m/>
    <m/>
    <n v="0"/>
    <n v="1"/>
    <n v="1.6121812105409099"/>
    <n v="0.23692761081635999"/>
    <n v="648.8967644290230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6.52182700212801"/>
    <n v="681.12997881339902"/>
    <n v="0.52627474809999997"/>
  </r>
  <r>
    <n v="550000"/>
    <n v="920000"/>
    <n v="920000"/>
    <x v="1"/>
    <x v="1"/>
    <s v="IR8-11"/>
    <s v="62-304.520 (6), F.A.C."/>
    <n v="0.36"/>
    <n v="0.48"/>
    <s v="Town of Indialantic"/>
    <n v="3.5923146309600001E-3"/>
    <n v="3855.3464394254502"/>
    <n v="9.5785915888125608"/>
    <n v="1.40767849500098"/>
    <n v="3.4409314708530002E-2"/>
    <n v="5.0568240532799999E-3"/>
    <n v="13.8496174217868"/>
    <n v="1210"/>
    <s v="Fixed Single Family Units"/>
    <n v="1210"/>
    <s v="Town of Indialantic              Brevard County"/>
    <s v="Town of Indialantic"/>
    <m/>
    <m/>
    <m/>
    <n v="0"/>
    <n v="1"/>
    <n v="3.4409314708530002E-2"/>
    <n v="5.0568240532799999E-3"/>
    <n v="13.849617421785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2.469388998214601"/>
    <n v="14.5375815356005"/>
    <n v="1.1232455299999999E-2"/>
  </r>
  <r>
    <n v="550000"/>
    <n v="920000"/>
    <n v="920000"/>
    <x v="1"/>
    <x v="1"/>
    <s v="IR8-11"/>
    <s v="62-304.520 (6), F.A.C."/>
    <n v="0.36"/>
    <n v="0.48"/>
    <s v="Town of Indialantic"/>
    <n v="0.17164456625853"/>
    <n v="3855.3464394254502"/>
    <n v="9.5785915888125608"/>
    <n v="1.40767849500098"/>
    <n v="1.64411319862937"/>
    <n v="0.24162036470591"/>
    <n v="661.74926737156602"/>
    <n v="1210"/>
    <s v="Fixed Single Family Units"/>
    <n v="1210"/>
    <s v="Town of Indialantic              Brevard County"/>
    <s v="Town of Indialantic"/>
    <m/>
    <m/>
    <m/>
    <n v="0"/>
    <n v="1"/>
    <n v="1.64411319862937"/>
    <n v="0.24162036470591"/>
    <n v="661.749267371566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7.50683173033001"/>
    <n v="694.62091533341095"/>
    <n v="0.53669851369999999"/>
  </r>
  <r>
    <n v="550000"/>
    <n v="920000"/>
    <n v="920000"/>
    <x v="1"/>
    <x v="1"/>
    <s v="IR8-11"/>
    <s v="62-304.520 (6), F.A.C."/>
    <n v="0.36"/>
    <n v="0.48"/>
    <s v="Town of Indialantic"/>
    <n v="0.13974176741040001"/>
    <n v="3855.3464394254502"/>
    <n v="9.5785915888125608"/>
    <n v="1.40767849500098"/>
    <n v="1.3385293179230999"/>
    <n v="0.19671148083705001"/>
    <n v="538.75292542472505"/>
    <n v="1210"/>
    <s v="Fixed Single Family Units"/>
    <n v="1210"/>
    <s v="Town of Indialantic              Brevard County"/>
    <s v="Town of Indialantic"/>
    <m/>
    <m/>
    <m/>
    <n v="0"/>
    <n v="1"/>
    <n v="1.3385293179230999"/>
    <n v="0.19671148083705001"/>
    <n v="538.7529254247250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9.465072682154002"/>
    <n v="565.51486892232197"/>
    <n v="0.43694478949999999"/>
  </r>
  <r>
    <n v="550000"/>
    <n v="920000"/>
    <n v="920000"/>
    <x v="1"/>
    <x v="1"/>
    <s v="IR8-11"/>
    <s v="62-304.520 (6), F.A.C."/>
    <n v="0.36"/>
    <n v="0.48"/>
    <s v="Town of Indialantic"/>
    <n v="0.13447392219363999"/>
    <n v="3855.3464394254502"/>
    <n v="9.5785915888125608"/>
    <n v="1.40767849500098"/>
    <n v="1.2880707800386599"/>
    <n v="0.18929604841042"/>
    <n v="518.44355712483696"/>
    <n v="1210"/>
    <s v="Fixed Single Family Units"/>
    <n v="1210"/>
    <s v="Town of Indialantic              Brevard County"/>
    <s v="Town of Indialantic"/>
    <m/>
    <m/>
    <m/>
    <n v="0"/>
    <n v="1"/>
    <n v="1.2880707800386599"/>
    <n v="0.18929604841042"/>
    <n v="518.44355712483696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5.659808053304005"/>
    <n v="544.196655674662"/>
    <n v="0.42047328229999997"/>
  </r>
  <r>
    <n v="550000"/>
    <n v="920000"/>
    <n v="920000"/>
    <x v="1"/>
    <x v="1"/>
    <s v="IR8-11"/>
    <s v="62-304.520 (6), F.A.C."/>
    <n v="0.36"/>
    <n v="0.48"/>
    <s v="Town of Indialantic"/>
    <n v="0.15002793671070999"/>
    <n v="3960.1965847136798"/>
    <n v="10.097621620420799"/>
    <n v="1.3479497682689201"/>
    <n v="1.51492533739729"/>
    <n v="0.20223012252306999"/>
    <n v="594.14012257342904"/>
    <n v="1400"/>
    <s v="Commercial and Services"/>
    <n v="1400"/>
    <s v="Town of Indialantic              Brevard County"/>
    <s v="Town of Indialantic"/>
    <m/>
    <m/>
    <m/>
    <n v="0"/>
    <n v="1"/>
    <n v="1.51492533739729"/>
    <n v="0.20223012252306999"/>
    <n v="594.14012257342904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88.34787766675899"/>
    <n v="607.14151921719395"/>
    <n v="0.4818654684"/>
  </r>
  <r>
    <n v="550000"/>
    <n v="920000"/>
    <n v="920000"/>
    <x v="1"/>
    <x v="1"/>
    <s v="IR8-11"/>
    <s v="62-304.520 (6), F.A.C."/>
    <n v="0.36"/>
    <n v="0.48"/>
    <s v="Town of Indialantic"/>
    <n v="7.7812807200899996E-3"/>
    <n v="3960.1965847136798"/>
    <n v="10.097621620420799"/>
    <n v="1.3479497682689201"/>
    <n v="7.8572428433779998E-2"/>
    <n v="1.0488775543479999E-2"/>
    <n v="30.815401332414599"/>
    <n v="8140"/>
    <s v="Roads and Highways"/>
    <n v="8140"/>
    <s v="Town of Indialantic              Brevard County"/>
    <s v="Town of Indialantic"/>
    <m/>
    <m/>
    <m/>
    <n v="0"/>
    <n v="1"/>
    <n v="7.8572428433779998E-2"/>
    <n v="1.0488775543479999E-2"/>
    <n v="30.8151104852224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5.428769577293806"/>
    <n v="31.4897258566081"/>
    <n v="2.4991979300000002E-2"/>
  </r>
  <r>
    <n v="550000"/>
    <n v="920000"/>
    <n v="920000"/>
    <x v="1"/>
    <x v="1"/>
    <s v="IR8-11"/>
    <s v="62-304.520 (6), F.A.C."/>
    <n v="0.36"/>
    <n v="0.48"/>
    <s v="Town of Indialantic"/>
    <n v="0.29885233541259998"/>
    <n v="3960.1965847136798"/>
    <n v="10.097621620420799"/>
    <n v="1.3479497682689201"/>
    <n v="3.0176978033756199"/>
    <n v="0.40283793626605002"/>
    <n v="1183.5139980347101"/>
    <n v="1430"/>
    <s v="Professional Services"/>
    <n v="1430"/>
    <s v="Town of Indialantic              Brevard County"/>
    <s v="Town of Indialantic"/>
    <m/>
    <m/>
    <m/>
    <n v="0"/>
    <n v="1"/>
    <n v="3.0176978033756199"/>
    <n v="0.40283793626605002"/>
    <n v="1183.51399803471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42.954187869246"/>
    <n v="1209.4124929137399"/>
    <n v="0.95986536739999995"/>
  </r>
  <r>
    <n v="550000"/>
    <n v="920000"/>
    <n v="920000"/>
    <x v="1"/>
    <x v="1"/>
    <s v="IR8-11"/>
    <s v="62-304.520 (6), F.A.C."/>
    <n v="0.36"/>
    <n v="0.48"/>
    <s v="Town of Indialantic"/>
    <n v="8.3664917812679998E-2"/>
    <n v="3960.1965847136798"/>
    <n v="10.097621620420799"/>
    <n v="1.3479497682689201"/>
    <n v="0.84481668297607004"/>
    <n v="0.11277610657784"/>
    <n v="331.32952178213401"/>
    <n v="1410"/>
    <s v="Retail Sales and Services"/>
    <n v="1410"/>
    <s v="Town of Indialantic              Brevard County"/>
    <s v="Town of Indialantic"/>
    <m/>
    <m/>
    <m/>
    <n v="0"/>
    <n v="1"/>
    <n v="0.84481668297607004"/>
    <n v="0.11277610657784"/>
    <n v="331.329521782134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88.843990896749702"/>
    <n v="338.57990997982102"/>
    <n v="0.26871818469999997"/>
  </r>
  <r>
    <n v="550000"/>
    <n v="920000"/>
    <n v="920000"/>
    <x v="1"/>
    <x v="1"/>
    <s v="IR8-11"/>
    <s v="62-304.520 (6), F.A.C."/>
    <n v="0.36"/>
    <n v="0.48"/>
    <s v="Town of Indialantic"/>
    <n v="6.8199351369000001E-3"/>
    <n v="3853.67543569186"/>
    <n v="9.5747508243389401"/>
    <n v="1.40712464922532"/>
    <n v="6.5299179573999999E-2"/>
    <n v="9.5964988372500004E-3"/>
    <n v="26.281816510094799"/>
    <n v="1210"/>
    <s v="Fixed Single Family Units"/>
    <n v="1210"/>
    <s v="Town of Indialantic              Brevard County"/>
    <s v="Town of Indialantic"/>
    <m/>
    <m/>
    <m/>
    <n v="0"/>
    <n v="1"/>
    <n v="6.5299179573999999E-2"/>
    <n v="9.5964988372500004E-3"/>
    <n v="26.2818165100947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30.934591505533401"/>
    <n v="27.599298309127299"/>
    <n v="2.13153419E-2"/>
  </r>
  <r>
    <n v="550000"/>
    <n v="920000"/>
    <n v="920000"/>
    <x v="1"/>
    <x v="1"/>
    <s v="IR8-11"/>
    <s v="62-304.520 (6), F.A.C."/>
    <n v="0.36"/>
    <n v="0.48"/>
    <s v="Town of Indialantic"/>
    <n v="0.13731464923156"/>
    <n v="3853.67543569186"/>
    <n v="9.5747508243389401"/>
    <n v="1.40712464922532"/>
    <n v="1.31475355092372"/>
    <n v="0.19321882763345999"/>
    <n v="529.16609070431798"/>
    <n v="1210"/>
    <s v="Fixed Single Family Units"/>
    <n v="1210"/>
    <s v="Town of Indialantic              Brevard County"/>
    <s v="Town of Indialantic"/>
    <m/>
    <m/>
    <m/>
    <n v="0"/>
    <n v="1"/>
    <n v="1.31475355092372"/>
    <n v="0.19321882763345999"/>
    <n v="529.166090704317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6.341458805531801"/>
    <n v="555.69267013235503"/>
    <n v="0.42916957880000001"/>
  </r>
  <r>
    <n v="550000"/>
    <n v="920000"/>
    <n v="920000"/>
    <x v="1"/>
    <x v="1"/>
    <s v="IR8-11"/>
    <s v="62-304.520 (6), F.A.C."/>
    <n v="0.36"/>
    <n v="0.48"/>
    <s v="Town of Indialantic"/>
    <n v="0.15841416710844999"/>
    <n v="3853.67543569186"/>
    <n v="9.5747508243389401"/>
    <n v="1.40712464922532"/>
    <n v="1.5167761771086199"/>
    <n v="0.22290847932480001"/>
    <n v="610.47678445143004"/>
    <n v="1210"/>
    <s v="Fixed Single Family Units"/>
    <n v="1210"/>
    <s v="Town of Indialantic              Brevard County"/>
    <s v="Town of Indialantic"/>
    <m/>
    <m/>
    <m/>
    <n v="0"/>
    <n v="1"/>
    <n v="1.5167761771086199"/>
    <n v="0.22290847932480001"/>
    <n v="610.47678445143004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3.57148543309501"/>
    <n v="641.07938956199098"/>
    <n v="0.49511499139999998"/>
  </r>
  <r>
    <n v="550000"/>
    <n v="920000"/>
    <n v="920000"/>
    <x v="1"/>
    <x v="1"/>
    <s v="IR8-11"/>
    <s v="62-304.520 (6), F.A.C."/>
    <n v="0.36"/>
    <n v="0.48"/>
    <s v="Town of Indialantic"/>
    <n v="0.13870432993269"/>
    <n v="3853.67543569186"/>
    <n v="9.5747508243389401"/>
    <n v="1.40712464922532"/>
    <n v="1.3280593973624499"/>
    <n v="0.19517428160257"/>
    <n v="534.52146908572502"/>
    <n v="1210"/>
    <s v="Fixed Single Family Units"/>
    <n v="1210"/>
    <s v="Town of Indialantic              Brevard County"/>
    <s v="Town of Indialantic"/>
    <m/>
    <m/>
    <m/>
    <n v="0"/>
    <n v="1"/>
    <n v="1.3280593973624499"/>
    <n v="0.19517428160257"/>
    <n v="534.521469085725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8.6162595413589"/>
    <n v="561.31650840281497"/>
    <n v="0.43351295140000001"/>
  </r>
  <r>
    <n v="550000"/>
    <n v="920000"/>
    <n v="920000"/>
    <x v="1"/>
    <x v="1"/>
    <s v="IR8-11"/>
    <s v="62-304.520 (6), F.A.C."/>
    <n v="0.36"/>
    <n v="0.48"/>
    <s v="Town of Indialantic"/>
    <n v="0.17651037225829"/>
    <n v="3853.67543569186"/>
    <n v="9.5747508243389401"/>
    <n v="1.40712464922532"/>
    <n v="1.69004283228451"/>
    <n v="0.24837209564858001"/>
    <n v="680.21368571662799"/>
    <n v="1210"/>
    <s v="Fixed Single Family Units"/>
    <n v="1210"/>
    <s v="Town of Indialantic              Brevard County"/>
    <s v="Town of Indialantic"/>
    <m/>
    <m/>
    <m/>
    <n v="0"/>
    <n v="1"/>
    <n v="1.69004283228451"/>
    <n v="0.24837209564858001"/>
    <n v="680.213685716627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9.0175974892"/>
    <n v="714.31213359370997"/>
    <n v="0.55167371099999996"/>
  </r>
  <r>
    <n v="550000"/>
    <n v="920000"/>
    <n v="920000"/>
    <x v="1"/>
    <x v="1"/>
    <s v="IR8-11"/>
    <s v="62-304.520 (6), F.A.C."/>
    <n v="0.36"/>
    <n v="0.48"/>
    <s v="Town of Indialantic"/>
    <n v="0.14808876059932999"/>
    <n v="3854.7812746594"/>
    <n v="9.5775183048363495"/>
    <n v="1.4075396150688899"/>
    <n v="1.4183228153806899"/>
    <n v="0.20844079709002"/>
    <n v="570.84978134585106"/>
    <n v="1200"/>
    <s v="Residential, Medium Density-Two-five dwellingunits per acre"/>
    <n v="1200"/>
    <s v="Town of Indialantic              Brevard County"/>
    <s v="Town of Indialantic"/>
    <m/>
    <m/>
    <m/>
    <n v="0"/>
    <n v="1"/>
    <n v="1.4183228153806899"/>
    <n v="0.20844079709002"/>
    <n v="570.84978134585106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60.028634840172"/>
    <n v="599.29395191668902"/>
    <n v="0.46297630280000002"/>
  </r>
  <r>
    <n v="550000"/>
    <n v="920000"/>
    <n v="920000"/>
    <x v="1"/>
    <x v="1"/>
    <s v="IR8-11"/>
    <s v="62-304.520 (6), F.A.C."/>
    <n v="0.36"/>
    <n v="0.48"/>
    <s v="Town of Indialantic"/>
    <n v="0.22357619646407001"/>
    <n v="3854.7812746594"/>
    <n v="9.5775183048363495"/>
    <n v="1.4075396150688899"/>
    <n v="2.1413051141603998"/>
    <n v="0.31469235350961"/>
    <n v="861.83733558930396"/>
    <n v="1210"/>
    <s v="Fixed Single Family Units"/>
    <n v="1210"/>
    <s v="Town of Indialantic              Brevard County"/>
    <s v="Town of Indialantic"/>
    <m/>
    <m/>
    <m/>
    <n v="0"/>
    <n v="1"/>
    <n v="2.1413051141603998"/>
    <n v="0.31469235350961"/>
    <n v="861.83733558930396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8.581505440866"/>
    <n v="904.78076655641996"/>
    <n v="0.69897594129999996"/>
  </r>
  <r>
    <n v="550000"/>
    <n v="920000"/>
    <n v="920000"/>
    <x v="1"/>
    <x v="1"/>
    <s v="IR8-11"/>
    <s v="62-304.520 (6), F.A.C."/>
    <n v="0.36"/>
    <n v="0.48"/>
    <s v="Town of Indialantic"/>
    <n v="7.3973008119139996E-2"/>
    <n v="3854.7812746594"/>
    <n v="9.5775183048363495"/>
    <n v="1.4075396150688899"/>
    <n v="0.70847783932494002"/>
    <n v="0.10411993937351"/>
    <n v="285.14976652791898"/>
    <n v="1210"/>
    <s v="Fixed Single Family Units"/>
    <n v="1210"/>
    <s v="Town of Indialantic              Brevard County"/>
    <s v="Town of Indialantic"/>
    <m/>
    <m/>
    <m/>
    <n v="0"/>
    <n v="1"/>
    <n v="0.70847783932494002"/>
    <n v="0.10411993937351"/>
    <n v="285.149766527918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80.258334074274998"/>
    <n v="299.35814299122001"/>
    <n v="0.2312650175"/>
  </r>
  <r>
    <n v="550000"/>
    <n v="920000"/>
    <n v="920000"/>
    <x v="1"/>
    <x v="1"/>
    <s v="IR8-11"/>
    <s v="62-304.520 (6), F.A.C."/>
    <n v="0.36"/>
    <n v="0.48"/>
    <s v="Town of Indialantic"/>
    <n v="0.16031113321507001"/>
    <n v="3854.7812746594"/>
    <n v="9.5775183048363495"/>
    <n v="1.4075396150688899"/>
    <n v="1.53538281283645"/>
    <n v="0.22564427073679999"/>
    <n v="617.96435443690405"/>
    <n v="1210"/>
    <s v="Fixed Single Family Units"/>
    <n v="1210"/>
    <s v="Town of Indialantic              Brevard County"/>
    <s v="Town of Indialantic"/>
    <m/>
    <m/>
    <m/>
    <n v="0"/>
    <n v="1"/>
    <n v="1.53538281283645"/>
    <n v="0.22564427073679999"/>
    <n v="617.9643544369040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5.351613812829"/>
    <n v="648.75613903365399"/>
    <n v="0.5011876354"/>
  </r>
  <r>
    <n v="550000"/>
    <n v="920000"/>
    <n v="920000"/>
    <x v="1"/>
    <x v="1"/>
    <s v="IR8-11"/>
    <s v="62-304.520 (6), F.A.C."/>
    <n v="0.36"/>
    <n v="0.48"/>
    <s v="Town of Indialantic"/>
    <n v="1.027013126E-5"/>
    <n v="3854.7812746594"/>
    <n v="9.5775183048363495"/>
    <n v="1.4075396150688899"/>
    <n v="9.8362370149999997E-5"/>
    <n v="1.4455616599999999E-5"/>
    <n v="3.9589109677049997E-2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9.8362370149999997E-5"/>
    <n v="1.4455616599999999E-5"/>
    <n v="3.9589109678920001E-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.16912947421528"/>
    <n v="4.1561746658480003E-2"/>
    <n v="3.2107999999999998E-5"/>
  </r>
  <r>
    <n v="550000"/>
    <n v="920000"/>
    <n v="920000"/>
    <x v="1"/>
    <x v="1"/>
    <s v="IR8-11"/>
    <s v="62-304.520 (6), F.A.C."/>
    <n v="0.36"/>
    <n v="0.48"/>
    <s v="Town of Indialantic"/>
    <n v="1.166531503775E-2"/>
    <n v="3854.7812746594"/>
    <n v="9.5775183048363495"/>
    <n v="1.4075396150688899"/>
    <n v="0.11172476830576999"/>
    <n v="1.6419393037890001E-2"/>
    <n v="44.9672379705368"/>
    <n v="1210"/>
    <s v="Fixed Single Family Units"/>
    <n v="1210"/>
    <s v="Town of Indialantic              Brevard County"/>
    <s v="Town of Indialantic"/>
    <m/>
    <m/>
    <m/>
    <n v="0"/>
    <n v="1"/>
    <n v="0.11172476830576999"/>
    <n v="1.6419393037890001E-2"/>
    <n v="44.9672379705353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41.642837302416098"/>
    <n v="47.207855079852401"/>
    <n v="3.6469779399999999E-2"/>
  </r>
  <r>
    <n v="550000"/>
    <n v="920000"/>
    <n v="920000"/>
    <x v="1"/>
    <x v="1"/>
    <s v="IR8-11"/>
    <s v="62-304.520 (6), F.A.C."/>
    <n v="0.36"/>
    <n v="0.48"/>
    <s v="Town of Indialantic"/>
    <n v="1.3877003221E-4"/>
    <n v="3854.7812746594"/>
    <n v="9.5775183048363495"/>
    <n v="1.4075396150688899"/>
    <n v="1.32907252371E-3"/>
    <n v="1.9532431772E-4"/>
    <n v="0.53492812167010995"/>
    <n v="1210"/>
    <s v="Fixed Single Family Units"/>
    <n v="1210"/>
    <s v="Town of Indialantic              Brevard County"/>
    <s v="Town of Indialantic"/>
    <m/>
    <m/>
    <m/>
    <n v="0"/>
    <n v="1"/>
    <n v="1.32907252371E-3"/>
    <n v="1.9532431772E-4"/>
    <n v="0.53492812166824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4.3932330347997599"/>
    <n v="0.56158239610799998"/>
    <n v="4.3384279999999999E-4"/>
  </r>
  <r>
    <n v="550000"/>
    <n v="920000"/>
    <n v="920000"/>
    <x v="1"/>
    <x v="1"/>
    <s v="IR8-11"/>
    <s v="62-304.520 (6), F.A.C."/>
    <n v="0.36"/>
    <n v="0.48"/>
    <s v="Town of Indialantic"/>
    <n v="0.10050024797168999"/>
    <n v="3847.42469128625"/>
    <n v="9.5601531205363504"/>
    <n v="1.4050111376816099"/>
    <n v="0.96079775926123001"/>
    <n v="0.14120396773998001"/>
    <n v="386.66713552667102"/>
    <n v="1200"/>
    <s v="Residential, Medium Density-Two-five dwellingunits per acre"/>
    <n v="1200"/>
    <s v="Town of Indialantic              Brevard County"/>
    <s v="Town of Indialantic"/>
    <m/>
    <m/>
    <m/>
    <n v="0"/>
    <n v="1"/>
    <n v="0.96079775926123001"/>
    <n v="0.14120396773998001"/>
    <n v="386.667135526671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3.836640580978"/>
    <n v="406.71007395702401"/>
    <n v="0.31359865009999999"/>
  </r>
  <r>
    <n v="550000"/>
    <n v="920000"/>
    <n v="920000"/>
    <x v="1"/>
    <x v="1"/>
    <s v="IR8-11"/>
    <s v="62-304.520 (6), F.A.C."/>
    <n v="0.36"/>
    <n v="0.48"/>
    <s v="Town of Indialantic"/>
    <n v="0.10106372200862999"/>
    <n v="3847.42469128625"/>
    <n v="9.5601531205363504"/>
    <n v="1.4050111376816099"/>
    <n v="0.96618465733381997"/>
    <n v="0.14199565503768"/>
    <n v="388.83505944929198"/>
    <n v="1210"/>
    <s v="Fixed Single Family Units"/>
    <n v="1210"/>
    <s v="Town of Indialantic              Brevard County"/>
    <s v="Town of Indialantic"/>
    <m/>
    <m/>
    <m/>
    <n v="0"/>
    <n v="1"/>
    <n v="0.96618465733381997"/>
    <n v="0.14199565503768"/>
    <n v="388.835059449291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1.1034610437043"/>
    <n v="408.99037248227103"/>
    <n v="0.3153569014"/>
  </r>
  <r>
    <n v="550000"/>
    <n v="920000"/>
    <n v="920000"/>
    <x v="1"/>
    <x v="1"/>
    <s v="IR8-11"/>
    <s v="62-304.520 (6), F.A.C."/>
    <n v="0.36"/>
    <n v="0.48"/>
    <s v="Town of Indialantic"/>
    <n v="0.23120367122426999"/>
    <n v="3847.42469128625"/>
    <n v="9.5601531205363504"/>
    <n v="1.4050111376816099"/>
    <n v="2.2103424989341698"/>
    <n v="0.32484373314296999"/>
    <n v="889.53871338428905"/>
    <n v="1210"/>
    <s v="Fixed Single Family Units"/>
    <n v="1210"/>
    <s v="Town of Indialantic              Brevard County"/>
    <s v="Town of Indialantic"/>
    <m/>
    <m/>
    <m/>
    <n v="0"/>
    <n v="1"/>
    <n v="2.2103424989341698"/>
    <n v="0.32484373314296999"/>
    <n v="889.5387133842890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22.545588144749"/>
    <n v="935.64806177640003"/>
    <n v="0.72144258989999999"/>
  </r>
  <r>
    <n v="550000"/>
    <n v="920000"/>
    <n v="920000"/>
    <x v="1"/>
    <x v="1"/>
    <s v="IR8-11"/>
    <s v="62-304.520 (6), F.A.C."/>
    <n v="0.36"/>
    <n v="0.48"/>
    <s v="Town of Indialantic"/>
    <n v="8.0591783713610005E-2"/>
    <n v="3847.42469128625"/>
    <n v="9.5601531205363504"/>
    <n v="1.4050111376816099"/>
    <n v="0.77046979255932002"/>
    <n v="0.11323235372326"/>
    <n v="310.07081857457098"/>
    <n v="1210"/>
    <s v="Fixed Single Family Units"/>
    <n v="1210"/>
    <s v="Town of Indialantic              Brevard County"/>
    <s v="Town of Indialantic"/>
    <m/>
    <m/>
    <m/>
    <n v="0"/>
    <n v="1"/>
    <n v="0.77046979255932002"/>
    <n v="0.11323235372326"/>
    <n v="310.07081857457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81.4663143731334"/>
    <n v="326.14337751412398"/>
    <n v="0.25147673850000002"/>
  </r>
  <r>
    <n v="550000"/>
    <n v="920000"/>
    <n v="920000"/>
    <x v="1"/>
    <x v="1"/>
    <s v="IR8-11"/>
    <s v="62-304.520 (6), F.A.C."/>
    <n v="0.36"/>
    <n v="0.48"/>
    <s v="Town of Indialantic"/>
    <n v="1.6058830040410001E-2"/>
    <n v="3847.42469128625"/>
    <n v="9.5601531205363504"/>
    <n v="1.4050111376816099"/>
    <n v="0.153524874123"/>
    <n v="2.2562835064910001E-2"/>
    <n v="61.785139210650499"/>
    <n v="1210"/>
    <s v="Fixed Single Family Units"/>
    <n v="1210"/>
    <s v="Town of Indialantic              Brevard County"/>
    <s v="Town of Indialantic"/>
    <m/>
    <m/>
    <m/>
    <n v="0"/>
    <n v="1"/>
    <n v="0.153524874123"/>
    <n v="2.2562835064910001E-2"/>
    <n v="61.78513921064970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45.5161150144638"/>
    <n v="64.987779485270394"/>
    <n v="5.0109602000000003E-2"/>
  </r>
  <r>
    <n v="550000"/>
    <n v="920000"/>
    <n v="920000"/>
    <x v="1"/>
    <x v="1"/>
    <s v="IR8-11"/>
    <s v="62-304.520 (6), F.A.C."/>
    <n v="0.36"/>
    <n v="0.48"/>
    <s v="Town of Indialantic"/>
    <n v="1.5482860707550001E-2"/>
    <n v="3847.42469128625"/>
    <n v="9.5601531205363504"/>
    <n v="1.4050111376816099"/>
    <n v="0.14801851910818001"/>
    <n v="2.1753591737289999E-2"/>
    <n v="59.5691405780005"/>
    <n v="1210"/>
    <s v="Fixed Single Family Units"/>
    <n v="1210"/>
    <s v="Town of Indialantic              Brevard County"/>
    <s v="Town of Indialantic"/>
    <m/>
    <m/>
    <m/>
    <n v="0"/>
    <n v="1"/>
    <n v="0.14801851910818001"/>
    <n v="2.1753591737289999E-2"/>
    <n v="59.56914057800239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39.180088262705198"/>
    <n v="62.656914291503497"/>
    <n v="4.83123606E-2"/>
  </r>
  <r>
    <n v="550000"/>
    <n v="920000"/>
    <n v="920000"/>
    <x v="1"/>
    <x v="1"/>
    <s v="IR8-11"/>
    <s v="62-304.520 (6), F.A.C."/>
    <n v="0.36"/>
    <n v="0.48"/>
    <s v="Town of Indialantic"/>
    <n v="7.286233807077E-2"/>
    <n v="3847.42469128625"/>
    <n v="9.5601531205363504"/>
    <n v="1.4050111376816099"/>
    <n v="0.69657510867690997"/>
    <n v="0.10237239650696001"/>
    <n v="280.33235855835301"/>
    <n v="1210"/>
    <s v="Fixed Single Family Units"/>
    <n v="1210"/>
    <s v="Town of Indialantic              Brevard County"/>
    <s v="Town of Indialantic"/>
    <m/>
    <m/>
    <m/>
    <n v="0"/>
    <n v="1"/>
    <n v="0.69657510867690997"/>
    <n v="0.10237239650696001"/>
    <n v="280.332358558351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80.5256880174407"/>
    <n v="294.86342077280199"/>
    <n v="0.227357955"/>
  </r>
  <r>
    <n v="550000"/>
    <n v="920000"/>
    <n v="920000"/>
    <x v="1"/>
    <x v="1"/>
    <s v="IR8-11"/>
    <s v="62-304.520 (6), F.A.C."/>
    <n v="0.36"/>
    <n v="0.48"/>
    <s v="Town of Indialantic"/>
    <n v="0.37167404126270998"/>
    <n v="3849.08674214959"/>
    <n v="9.5641461430011798"/>
    <n v="1.40559330818843"/>
    <n v="3.5547448481964699"/>
    <n v="0.52242254522622"/>
    <n v="1430.60562462548"/>
    <n v="1200"/>
    <s v="Residential, Medium Density-Two-five dwellingunits per acre"/>
    <n v="1200"/>
    <s v="Town of Indialantic              Brevard County"/>
    <s v="Town of Indialantic"/>
    <m/>
    <m/>
    <m/>
    <n v="0"/>
    <n v="1"/>
    <n v="3.5547448481964699"/>
    <n v="0.52242254522622"/>
    <n v="1430.6056246254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04.42089884594199"/>
    <n v="1504.11148092338"/>
    <n v="1.1602640913"/>
  </r>
  <r>
    <n v="550000"/>
    <n v="920000"/>
    <n v="920000"/>
    <x v="1"/>
    <x v="1"/>
    <s v="IR8-11"/>
    <s v="62-304.520 (6), F.A.C."/>
    <n v="0.36"/>
    <n v="0.48"/>
    <s v="Town of Indialantic"/>
    <n v="5.7584848675900002E-3"/>
    <n v="3849.08674214959"/>
    <n v="9.5641461430011798"/>
    <n v="1.40559330818843"/>
    <n v="5.507499083589E-2"/>
    <n v="8.0940877951799998E-3"/>
    <n v="22.164907758709699"/>
    <n v="1210"/>
    <s v="Fixed Single Family Units"/>
    <n v="1210"/>
    <s v="Town of Indialantic              Brevard County"/>
    <s v="Town of Indialantic"/>
    <m/>
    <m/>
    <m/>
    <n v="0"/>
    <n v="1"/>
    <n v="5.507499083589E-2"/>
    <n v="8.0940877951799998E-3"/>
    <n v="22.1649077587099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1.817936638435199"/>
    <n v="23.3037614697"/>
    <n v="1.7976405300000001E-2"/>
  </r>
  <r>
    <n v="550000"/>
    <n v="920000"/>
    <n v="920000"/>
    <x v="1"/>
    <x v="1"/>
    <s v="IR8-11"/>
    <s v="62-304.520 (6), F.A.C."/>
    <n v="0.36"/>
    <n v="0.48"/>
    <s v="Town of Indialantic"/>
    <n v="0.11358400274579999"/>
    <n v="3849.08674214959"/>
    <n v="9.5641461430011798"/>
    <n v="1.40559330818843"/>
    <n v="1.08633400176787"/>
    <n v="0.15965291417675001"/>
    <n v="437.194679089141"/>
    <n v="1210"/>
    <s v="Fixed Single Family Units"/>
    <n v="1210"/>
    <s v="Town of Indialantic              Brevard County"/>
    <s v="Town of Indialantic"/>
    <m/>
    <m/>
    <m/>
    <n v="0"/>
    <n v="1"/>
    <n v="1.08633400176787"/>
    <n v="0.15965291417675001"/>
    <n v="437.19467908914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6.603435987297"/>
    <n v="459.65815099373799"/>
    <n v="0.35457800410000001"/>
  </r>
  <r>
    <n v="550000"/>
    <n v="920000"/>
    <n v="920000"/>
    <x v="1"/>
    <x v="1"/>
    <s v="IR8-11"/>
    <s v="62-304.520 (6), F.A.C."/>
    <n v="0.36"/>
    <n v="0.48"/>
    <s v="Town of Indialantic"/>
    <n v="0.1252237214054"/>
    <n v="3849.08674214959"/>
    <n v="9.5641461430011798"/>
    <n v="1.40559330818843"/>
    <n v="1.1976579720917899"/>
    <n v="0.17601362483388999"/>
    <n v="481.99696586419401"/>
    <n v="1210"/>
    <s v="Fixed Single Family Units"/>
    <n v="1210"/>
    <s v="Town of Indialantic              Brevard County"/>
    <s v="Town of Indialantic"/>
    <m/>
    <m/>
    <m/>
    <n v="0"/>
    <n v="1"/>
    <n v="1.1976579720917899"/>
    <n v="0.17601362483388999"/>
    <n v="481.996965864194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1.761366727026797"/>
    <n v="506.762421206309"/>
    <n v="0.39091400310000002"/>
  </r>
  <r>
    <n v="550000"/>
    <n v="920000"/>
    <n v="920000"/>
    <x v="1"/>
    <x v="1"/>
    <s v="IR8-11"/>
    <s v="62-304.520 (6), F.A.C."/>
    <n v="0.36"/>
    <n v="0.48"/>
    <s v="Town of Indialantic"/>
    <n v="1.5232033403700001E-3"/>
    <n v="3849.08674214959"/>
    <n v="9.5641461430011798"/>
    <n v="1.40559330818843"/>
    <n v="1.45681393528E-2"/>
    <n v="2.1410044222299998E-3"/>
    <n v="5.8629417830161401"/>
    <n v="1210"/>
    <s v="Fixed Single Family Units"/>
    <n v="1210"/>
    <s v="Town of Indialantic              Brevard County"/>
    <s v="Town of Indialantic"/>
    <m/>
    <m/>
    <m/>
    <n v="0"/>
    <n v="1"/>
    <n v="1.45681393528E-2"/>
    <n v="2.1410044222299998E-3"/>
    <n v="5.86294178301695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4.2808892475564"/>
    <n v="6.1641852205983101"/>
    <n v="4.7550216999999997E-3"/>
  </r>
  <r>
    <n v="550000"/>
    <n v="920000"/>
    <n v="920000"/>
    <x v="1"/>
    <x v="1"/>
    <s v="IR8-11"/>
    <s v="62-304.520 (6), F.A.C."/>
    <n v="0.36"/>
    <n v="0.48"/>
    <s v="Town of Indialantic"/>
    <n v="0.16843803867605001"/>
    <n v="3860.9478650272299"/>
    <n v="9.5918438767042407"/>
    <n v="1.40960341278982"/>
    <n v="1.6156313698790099"/>
    <n v="0.23743083416138999"/>
    <n v="650.33048581569699"/>
    <n v="1200"/>
    <s v="Residential, Medium Density-Two-five dwellingunits per acre"/>
    <n v="1200"/>
    <s v="Town of Indialantic              Brevard County"/>
    <s v="Town of Indialantic"/>
    <m/>
    <m/>
    <m/>
    <n v="0"/>
    <n v="1"/>
    <n v="1.6156313698790099"/>
    <n v="0.23743083416138999"/>
    <n v="1306.30252546482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40.48118363784101"/>
    <n v="681.64455859266195"/>
    <n v="1.0594505478"/>
  </r>
  <r>
    <n v="550000"/>
    <n v="920000"/>
    <n v="920000"/>
    <x v="1"/>
    <x v="1"/>
    <s v="IR8-11"/>
    <s v="62-304.520 (6), F.A.C."/>
    <n v="0.36"/>
    <n v="0.48"/>
    <s v="Town of Indialantic"/>
    <n v="2.87076165613E-3"/>
    <n v="3860.9478650272299"/>
    <n v="9.5918438767042407"/>
    <n v="1.40960341278982"/>
    <n v="2.7535897612829999E-2"/>
    <n v="4.0466354277799996E-3"/>
    <n v="11.083861087241001"/>
    <n v="1210"/>
    <s v="Fixed Single Family Units"/>
    <n v="1210"/>
    <s v="Town of Indialantic              Brevard County"/>
    <s v="Town of Indialantic"/>
    <m/>
    <m/>
    <m/>
    <n v="0"/>
    <n v="1"/>
    <n v="2.7535897612829999E-2"/>
    <n v="4.0466354277799996E-3"/>
    <n v="11.083861087240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8.492377626347"/>
    <n v="11.6175602452929"/>
    <n v="8.9893439000000002E-3"/>
  </r>
  <r>
    <n v="550000"/>
    <n v="920000"/>
    <n v="920000"/>
    <x v="1"/>
    <x v="1"/>
    <s v="IR8-11"/>
    <s v="62-304.520 (6), F.A.C."/>
    <n v="0.36"/>
    <n v="0.48"/>
    <s v="Town of Indialantic"/>
    <n v="4.1480898291309999E-2"/>
    <n v="3860.9478650272299"/>
    <n v="9.5918438767042407"/>
    <n v="1.40960341278982"/>
    <n v="0.39787830027577997"/>
    <n v="5.8471615797030002E-2"/>
    <n v="160.15558569727901"/>
    <n v="1210"/>
    <s v="Fixed Single Family Units"/>
    <n v="1210"/>
    <s v="Town of Indialantic              Brevard County"/>
    <s v="Town of Indialantic"/>
    <m/>
    <m/>
    <m/>
    <n v="0"/>
    <n v="1"/>
    <n v="0.39787830027577997"/>
    <n v="5.8471615797030002E-2"/>
    <n v="1044.24911024506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3.838196419764003"/>
    <n v="167.86723965714501"/>
    <n v="0.84691736439999998"/>
  </r>
  <r>
    <n v="550000"/>
    <n v="920000"/>
    <n v="920000"/>
    <x v="1"/>
    <x v="1"/>
    <s v="IR8-11"/>
    <s v="62-304.520 (6), F.A.C."/>
    <n v="0.36"/>
    <n v="0.48"/>
    <s v="Town of Indialantic"/>
    <n v="4.2968324019399999E-3"/>
    <n v="3860.9478650272299"/>
    <n v="9.5918438767042407"/>
    <n v="1.40960341278982"/>
    <n v="4.1214545563820003E-2"/>
    <n v="6.0568296179599997E-3"/>
    <n v="16.589845888669299"/>
    <n v="1210"/>
    <s v="Fixed Single Family Units"/>
    <n v="1210"/>
    <s v="Town of Indialantic              Brevard County"/>
    <s v="Town of Indialantic"/>
    <m/>
    <m/>
    <m/>
    <n v="0"/>
    <n v="1"/>
    <n v="4.1214545563820003E-2"/>
    <n v="6.0568296179599997E-3"/>
    <n v="23.5169902895729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7.2827964895755"/>
    <n v="17.388663801787001"/>
    <n v="1.9072984800000001E-2"/>
  </r>
  <r>
    <n v="550000"/>
    <n v="920000"/>
    <n v="920000"/>
    <x v="1"/>
    <x v="1"/>
    <s v="IR8-11"/>
    <s v="62-304.520 (6), F.A.C."/>
    <n v="0.36"/>
    <n v="0.48"/>
    <s v="Town of Indialantic"/>
    <n v="0.24550176536816001"/>
    <n v="3847.42469200289"/>
    <n v="9.5601531223170699"/>
    <n v="1.4050111379433099"/>
    <n v="2.34703446871884"/>
    <n v="0.34493271472701997"/>
    <n v="944.54955400778897"/>
    <n v="1200"/>
    <s v="Residential, Medium Density-Two-five dwellingunits per acre"/>
    <n v="1200"/>
    <s v="Town of Indialantic              Brevard County"/>
    <s v="Town of Indialantic"/>
    <m/>
    <m/>
    <m/>
    <n v="0"/>
    <n v="1"/>
    <n v="2.34703446871884"/>
    <n v="0.34493271472701997"/>
    <n v="944.5495540077889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41.59221734975901"/>
    <n v="993.51039589070695"/>
    <n v="0.76605803240000003"/>
  </r>
  <r>
    <n v="550000"/>
    <n v="920000"/>
    <n v="920000"/>
    <x v="1"/>
    <x v="1"/>
    <s v="IR8-11"/>
    <s v="62-304.520 (6), F.A.C."/>
    <n v="0.36"/>
    <n v="0.48"/>
    <s v="Town of Indialantic"/>
    <n v="7.426964908342E-2"/>
    <n v="3847.42469200289"/>
    <n v="9.5601531223170699"/>
    <n v="1.4050111379433099"/>
    <n v="0.71002921757826998"/>
    <n v="0.10434968417335"/>
    <n v="285.74688174994702"/>
    <n v="1210"/>
    <s v="Fixed Single Family Units"/>
    <n v="1210"/>
    <s v="Town of Indialantic              Brevard County"/>
    <s v="Town of Indialantic"/>
    <m/>
    <m/>
    <m/>
    <n v="0"/>
    <n v="1"/>
    <n v="0.71002921757826998"/>
    <n v="0.10434968417335"/>
    <n v="285.746881749946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0.576986365407194"/>
    <n v="300.55860638263903"/>
    <n v="0.2317492958"/>
  </r>
  <r>
    <n v="550000"/>
    <n v="920000"/>
    <n v="920000"/>
    <x v="1"/>
    <x v="1"/>
    <s v="IR8-11"/>
    <s v="62-304.520 (6), F.A.C."/>
    <n v="0.36"/>
    <n v="0.48"/>
    <s v="Town of Indialantic"/>
    <n v="3.27831985133E-3"/>
    <n v="3847.42469200289"/>
    <n v="9.5601531223170699"/>
    <n v="1.4050111379433099"/>
    <n v="3.1341239762709999E-2"/>
    <n v="4.6060759048599997E-3"/>
    <n v="12.613088744317199"/>
    <n v="1210"/>
    <s v="Fixed Single Family Units"/>
    <n v="1210"/>
    <s v="Town of Indialantic              Brevard County"/>
    <s v="Town of Indialantic"/>
    <m/>
    <m/>
    <m/>
    <n v="0"/>
    <n v="1"/>
    <n v="3.1341239762709999E-2"/>
    <n v="4.6060759048599997E-3"/>
    <n v="12.613088744316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2.7602050540455"/>
    <n v="13.2668897450641"/>
    <n v="1.02295935E-2"/>
  </r>
  <r>
    <n v="550000"/>
    <n v="920000"/>
    <n v="920000"/>
    <x v="1"/>
    <x v="1"/>
    <s v="IR8-11"/>
    <s v="62-304.520 (6), F.A.C."/>
    <n v="0.36"/>
    <n v="0.48"/>
    <s v="Town of Indialantic"/>
    <n v="3.8985871283319998E-2"/>
    <n v="3847.42469200289"/>
    <n v="9.5601531223170699"/>
    <n v="1.4050111379433099"/>
    <n v="0.37271089907555999"/>
    <n v="5.4775583375500002E-2"/>
    <n v="149.99520381472601"/>
    <n v="1210"/>
    <s v="Fixed Single Family Units"/>
    <n v="1210"/>
    <s v="Town of Indialantic              Brevard County"/>
    <s v="Town of Indialantic"/>
    <m/>
    <m/>
    <m/>
    <n v="0"/>
    <n v="1"/>
    <n v="0.37271089907555999"/>
    <n v="5.4775583375500002E-2"/>
    <n v="149.995203814726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2.369868890735404"/>
    <n v="157.77022358579899"/>
    <n v="0.1216506114"/>
  </r>
  <r>
    <n v="550000"/>
    <n v="920000"/>
    <n v="920000"/>
    <x v="1"/>
    <x v="1"/>
    <s v="IR8-11"/>
    <s v="62-304.520 (6), F.A.C."/>
    <n v="0.36"/>
    <n v="0.48"/>
    <s v="Town of Indialantic"/>
    <n v="5.4562127666889997E-2"/>
    <n v="3847.42469200289"/>
    <n v="9.5601531223170699"/>
    <n v="1.4050111379433099"/>
    <n v="0.52162229517490999"/>
    <n v="7.6660397081870002E-2"/>
    <n v="209.92367723382199"/>
    <n v="1210"/>
    <s v="Fixed Single Family Units"/>
    <n v="1210"/>
    <s v="Town of Indialantic              Brevard County"/>
    <s v="Town of Indialantic"/>
    <m/>
    <m/>
    <m/>
    <n v="0"/>
    <n v="1"/>
    <n v="0.52162229517490999"/>
    <n v="7.6660397081870002E-2"/>
    <n v="209.923677233821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6.225973820126598"/>
    <n v="220.80509676857901"/>
    <n v="0.17025440159999999"/>
  </r>
  <r>
    <n v="550000"/>
    <n v="920000"/>
    <n v="920000"/>
    <x v="1"/>
    <x v="1"/>
    <s v="IR8-11"/>
    <s v="62-304.520 (6), F.A.C."/>
    <n v="0.36"/>
    <n v="0.48"/>
    <s v="Town of Indialantic"/>
    <n v="0.20023066338675999"/>
    <n v="3847.42469200289"/>
    <n v="9.5601531223170699"/>
    <n v="1.4050111379433099"/>
    <n v="1.9142358017605701"/>
    <n v="0.28132631221617999"/>
    <n v="770.37239841034705"/>
    <n v="1210"/>
    <s v="Fixed Single Family Units"/>
    <n v="1210"/>
    <s v="Town of Indialantic              Brevard County"/>
    <s v="Town of Indialantic"/>
    <m/>
    <m/>
    <m/>
    <n v="0"/>
    <n v="1"/>
    <n v="1.9142358017605701"/>
    <n v="0.28132631221617999"/>
    <n v="770.3723984103470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4.691224108882"/>
    <n v="810.30474608812995"/>
    <n v="0.62479513249999996"/>
  </r>
  <r>
    <n v="550000"/>
    <n v="920000"/>
    <n v="920000"/>
    <x v="1"/>
    <x v="1"/>
    <s v="IR8-11"/>
    <s v="62-304.520 (6), F.A.C."/>
    <n v="0.36"/>
    <n v="0.48"/>
    <s v="Town of Indialantic"/>
    <n v="9.3505698196999997E-4"/>
    <n v="3847.42469200289"/>
    <n v="9.5601531223170699"/>
    <n v="1.4050111379433099"/>
    <n v="8.9392879257699995E-3"/>
    <n v="1.31376547428E-3"/>
    <n v="3.5975613208803101"/>
    <n v="1210"/>
    <s v="Fixed Single Family Units"/>
    <n v="1210"/>
    <s v="Town of Indialantic              Brevard County"/>
    <s v="Town of Indialantic"/>
    <m/>
    <m/>
    <m/>
    <n v="0"/>
    <n v="1"/>
    <n v="8.9392879257699995E-3"/>
    <n v="1.31376547428E-3"/>
    <n v="3.59756132088064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.050760138479299"/>
    <n v="3.7840413528158301"/>
    <n v="2.9177302E-3"/>
  </r>
  <r>
    <n v="550000"/>
    <n v="920000"/>
    <n v="920000"/>
    <x v="1"/>
    <x v="1"/>
    <s v="IR8-11"/>
    <s v="62-304.520 (6), F.A.C."/>
    <n v="0.36"/>
    <n v="0.48"/>
    <s v="Town of Indialantic"/>
    <n v="0.29429943692872002"/>
    <n v="3869.0949129539799"/>
    <n v="9.6591190696812408"/>
    <n v="1.4698198053259799"/>
    <n v="2.8426733034347"/>
    <n v="0.43256714109411998"/>
    <n v="1138.67245430615"/>
    <n v="1200"/>
    <s v="Residential, Medium Density-Two-five dwellingunits per acre"/>
    <n v="1200"/>
    <s v="Town of Indialantic              Brevard County"/>
    <s v="Town of Indialantic"/>
    <m/>
    <m/>
    <m/>
    <n v="0"/>
    <n v="1"/>
    <n v="2.8426733034347"/>
    <n v="0.43256714109411998"/>
    <n v="1503.87886390852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70.40199255880299"/>
    <n v="1190.98756644371"/>
    <n v="1.2196908872000001"/>
  </r>
  <r>
    <n v="550000"/>
    <n v="920000"/>
    <n v="920000"/>
    <x v="1"/>
    <x v="1"/>
    <s v="IR8-11"/>
    <s v="62-304.520 (6), F.A.C."/>
    <n v="0.36"/>
    <n v="0.48"/>
    <s v="Town of Indialantic"/>
    <n v="0.12055527226513001"/>
    <n v="3869.0949129539799"/>
    <n v="9.6591190696812408"/>
    <n v="1.4698198053259799"/>
    <n v="1.1644577292867599"/>
    <n v="0.17719452681174999"/>
    <n v="466.43979065080799"/>
    <n v="1210"/>
    <s v="Fixed Single Family Units"/>
    <n v="1210"/>
    <s v="Town of Indialantic              Brevard County"/>
    <s v="Town of Indialantic"/>
    <m/>
    <m/>
    <m/>
    <n v="0"/>
    <n v="1"/>
    <n v="1.1644577292867599"/>
    <n v="0.17719452681174999"/>
    <n v="466.439790650807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0.991236021183099"/>
    <n v="487.86987782033299"/>
    <n v="0.37829666719999999"/>
  </r>
  <r>
    <n v="550000"/>
    <n v="920000"/>
    <n v="920000"/>
    <x v="1"/>
    <x v="1"/>
    <s v="IR8-11"/>
    <s v="62-304.520 (6), F.A.C."/>
    <n v="0.36"/>
    <n v="0.48"/>
    <s v="Natural Lands"/>
    <n v="0.20244195435306001"/>
    <n v="3564.1792695361301"/>
    <n v="7.1969936635328899"/>
    <n v="1.01934749208088"/>
    <n v="1.45697346271221"/>
    <n v="0.20635869846173999"/>
    <n v="721.53941698956999"/>
    <n v="3100"/>
    <s v="Herbaceous Dry Prairie"/>
    <n v="3100"/>
    <s v="Town of Indialantic              Brevard County"/>
    <s v="Town of Indialantic"/>
    <m/>
    <m/>
    <s v="Natural Lands"/>
    <n v="0"/>
    <n v="1"/>
    <n v="1.45697346271221"/>
    <n v="0.20635869846173999"/>
    <n v="935.92048468799396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32.792258943267"/>
    <n v="819.25352313690303"/>
    <n v="0.75905959830000003"/>
  </r>
  <r>
    <n v="550000"/>
    <n v="920000"/>
    <n v="920000"/>
    <x v="1"/>
    <x v="1"/>
    <s v="IR8-11"/>
    <s v="62-304.520 (6), F.A.C."/>
    <n v="0.36"/>
    <n v="0.48"/>
    <s v="Town of Indialantic"/>
    <n v="0.21967017490594001"/>
    <n v="3869.3117740468801"/>
    <n v="10.076858692929999"/>
    <n v="1.6386991469999601"/>
    <n v="2.2135853115783801"/>
    <n v="0.35997332823969003"/>
    <n v="849.97239417049695"/>
    <n v="1200"/>
    <s v="Residential, Medium Density-Two-five dwellingunits per acre"/>
    <n v="1200"/>
    <s v="Town of Indialantic              Brevard County"/>
    <s v="Town of Indialantic"/>
    <m/>
    <m/>
    <m/>
    <n v="0"/>
    <n v="1"/>
    <n v="2.2135853115783801"/>
    <n v="0.35997332823969003"/>
    <n v="849.9723941704969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41.721868033953"/>
    <n v="888.97365812783698"/>
    <n v="0.68935311769999996"/>
  </r>
  <r>
    <n v="550000"/>
    <n v="920000"/>
    <n v="920000"/>
    <x v="1"/>
    <x v="1"/>
    <s v="IR8-11"/>
    <s v="62-304.520 (6), F.A.C."/>
    <n v="0.36"/>
    <n v="0.48"/>
    <s v="Town of Indialantic"/>
    <n v="0.19281343366402001"/>
    <n v="3869.3117740468801"/>
    <n v="10.076858692929999"/>
    <n v="1.6386991469999601"/>
    <n v="1.9429537251309901"/>
    <n v="0.31596320927535998"/>
    <n v="746.05528907061296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1.9429537251309901"/>
    <n v="0.31596320927535998"/>
    <n v="746.05528907061296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0.49092160509601"/>
    <n v="780.28828234824596"/>
    <n v="0.6050732271"/>
  </r>
  <r>
    <n v="550000"/>
    <n v="920000"/>
    <n v="920000"/>
    <x v="1"/>
    <x v="1"/>
    <s v="IR8-11"/>
    <s v="62-304.520 (6), F.A.C."/>
    <n v="0.36"/>
    <n v="0.48"/>
    <s v="Town of Indialantic"/>
    <n v="2.1597239706999999E-4"/>
    <n v="3869.3117740468801"/>
    <n v="10.076858692929999"/>
    <n v="1.6386991469999601"/>
    <n v="2.1763233269200002E-3"/>
    <n v="3.5391378286E-4"/>
    <n v="0.83566453888303005"/>
    <n v="1210"/>
    <s v="Fixed Single Family Units"/>
    <n v="1210"/>
    <s v="Town of Indialantic              Brevard County"/>
    <s v="Town of Indialantic"/>
    <m/>
    <m/>
    <m/>
    <n v="0"/>
    <n v="1"/>
    <n v="2.1763233269200002E-3"/>
    <n v="3.5391378286E-4"/>
    <n v="0.83566453888355996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5.4955834226067699"/>
    <n v="0.87400928217677998"/>
    <n v="6.7774899999999995E-4"/>
  </r>
  <r>
    <n v="550000"/>
    <n v="920000"/>
    <n v="920000"/>
    <x v="1"/>
    <x v="1"/>
    <s v="IR8-11"/>
    <s v="62-304.520 (6), F.A.C."/>
    <n v="0.36"/>
    <n v="0.48"/>
    <s v="Town of Indialantic"/>
    <n v="2.8375388560559999E-2"/>
    <n v="3869.3117740468801"/>
    <n v="10.076858692929999"/>
    <n v="1.6386991469999601"/>
    <n v="0.28593478088183"/>
    <n v="4.6498725029990001E-2"/>
    <n v="109.793225050565"/>
    <n v="1210"/>
    <s v="Fixed Single Family Units"/>
    <n v="1210"/>
    <s v="Town of Indialantic              Brevard County"/>
    <s v="Town of Indialantic"/>
    <m/>
    <m/>
    <m/>
    <n v="0"/>
    <n v="1"/>
    <n v="0.28593478088183"/>
    <n v="4.6498725029990001E-2"/>
    <n v="109.79322505056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47.360045240991901"/>
    <n v="114.831123434432"/>
    <n v="8.9045600200000005E-2"/>
  </r>
  <r>
    <n v="550000"/>
    <n v="920000"/>
    <n v="920000"/>
    <x v="1"/>
    <x v="1"/>
    <s v="IR8-11"/>
    <s v="62-304.520 (6), F.A.C."/>
    <n v="0.36"/>
    <n v="0.48"/>
    <s v="Town of Indialantic"/>
    <n v="8.2117927943129998E-2"/>
    <n v="3869.3117740468801"/>
    <n v="10.076858692929999"/>
    <n v="1.6386991469999601"/>
    <n v="0.82749075603916999"/>
    <n v="0.13456657847381001"/>
    <n v="317.73986545070198"/>
    <n v="1210"/>
    <s v="Fixed Single Family Units"/>
    <n v="1210"/>
    <s v="Town of Indialantic              Brevard County"/>
    <s v="Town of Indialantic"/>
    <m/>
    <m/>
    <m/>
    <n v="0"/>
    <n v="1"/>
    <n v="0.82749075603916999"/>
    <n v="0.13456657847381001"/>
    <n v="317.739865450701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4.091734101734"/>
    <n v="332.319464090851"/>
    <n v="0.25769656569999999"/>
  </r>
  <r>
    <n v="550000"/>
    <n v="920000"/>
    <n v="920000"/>
    <x v="1"/>
    <x v="1"/>
    <s v="IR8-11"/>
    <s v="62-304.520 (6), F.A.C."/>
    <n v="0.36"/>
    <n v="0.48"/>
    <s v="Town of Indialantic"/>
    <n v="8.0275545829950001E-2"/>
    <n v="3869.3117740468801"/>
    <n v="10.076858692929999"/>
    <n v="1.6386991469999601"/>
    <n v="0.80892533182628001"/>
    <n v="0.13154746847650001"/>
    <n v="310.61111464788502"/>
    <n v="1210"/>
    <s v="Fixed Single Family Units"/>
    <n v="1210"/>
    <s v="Town of Indialantic              Brevard County"/>
    <s v="Town of Indialantic"/>
    <m/>
    <m/>
    <m/>
    <n v="0"/>
    <n v="1"/>
    <n v="0.80892533182628001"/>
    <n v="0.13154746847650001"/>
    <n v="310.611114647885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3.2177917995771"/>
    <n v="324.86360820361801"/>
    <n v="0.25191493479999999"/>
  </r>
  <r>
    <n v="550000"/>
    <n v="920000"/>
    <n v="920000"/>
    <x v="1"/>
    <x v="1"/>
    <s v="IR8-11"/>
    <s v="62-304.520 (6), F.A.C."/>
    <n v="0.36"/>
    <n v="0.48"/>
    <s v="Town of Indialantic"/>
    <n v="1.4295010091049999E-2"/>
    <n v="3869.3117740468801"/>
    <n v="10.076858692929999"/>
    <n v="1.6386991469999601"/>
    <n v="0.14404879670154999"/>
    <n v="2.3425220842560001E-2"/>
    <n v="55.3118508554304"/>
    <n v="1210"/>
    <s v="Fixed Single Family Units"/>
    <n v="1210"/>
    <s v="Town of Indialantic              Brevard County"/>
    <s v="Town of Indialantic"/>
    <m/>
    <m/>
    <m/>
    <n v="0"/>
    <n v="1"/>
    <n v="0.14404879670154999"/>
    <n v="2.3425220842560001E-2"/>
    <n v="55.3118508554289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46.0103508310861"/>
    <n v="57.849853395249099"/>
    <n v="4.4859570799999998E-2"/>
  </r>
  <r>
    <n v="550000"/>
    <n v="920000"/>
    <n v="920000"/>
    <x v="1"/>
    <x v="1"/>
    <s v="IR8-11"/>
    <s v="62-304.520 (6), F.A.C."/>
    <n v="0.36"/>
    <n v="0.48"/>
    <s v="Town of Indialantic"/>
    <n v="0.21662087938899999"/>
    <n v="3858.6945965680502"/>
    <n v="9.5865176947592907"/>
    <n v="1.4088299465937799"/>
    <n v="2.0766398933169801"/>
    <n v="0.30518198194070001"/>
    <n v="835.87381680216299"/>
    <n v="1200"/>
    <s v="Residential, Medium Density-Two-five dwellingunits per acre"/>
    <n v="1200"/>
    <s v="Town of Indialantic              Brevard County"/>
    <s v="Town of Indialantic"/>
    <m/>
    <m/>
    <m/>
    <n v="0"/>
    <n v="1"/>
    <n v="2.0766398933169801"/>
    <n v="0.30518198194070001"/>
    <n v="835.873816802162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41.63870437115099"/>
    <n v="876.63359698131899"/>
    <n v="0.67791874839999999"/>
  </r>
  <r>
    <n v="550000"/>
    <n v="920000"/>
    <n v="920000"/>
    <x v="1"/>
    <x v="1"/>
    <s v="IR8-11"/>
    <s v="62-304.520 (6), F.A.C."/>
    <n v="0.36"/>
    <n v="0.48"/>
    <s v="Town of Indialantic"/>
    <n v="0.12958167032599999"/>
    <n v="3858.6945965680502"/>
    <n v="9.5865176947592907"/>
    <n v="1.4088299465937799"/>
    <n v="1.24223697549673"/>
    <n v="0.18255853768492"/>
    <n v="500.01609110122598"/>
    <n v="1210"/>
    <s v="Fixed Single Family Units"/>
    <n v="1210"/>
    <s v="Town of Indialantic              Brevard County"/>
    <s v="Town of Indialantic"/>
    <m/>
    <m/>
    <m/>
    <n v="0"/>
    <n v="1"/>
    <n v="1.24223697549673"/>
    <n v="0.18255853768492"/>
    <n v="500.016091101225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7.145287124038902"/>
    <n v="524.398414784122"/>
    <n v="0.4055280544"/>
  </r>
  <r>
    <n v="550000"/>
    <n v="920000"/>
    <n v="920000"/>
    <x v="1"/>
    <x v="1"/>
    <s v="IR8-11"/>
    <s v="62-304.520 (6), F.A.C."/>
    <n v="0.36"/>
    <n v="0.48"/>
    <s v="Town of Indialantic"/>
    <n v="7.0312519017599997E-3"/>
    <n v="3858.6945965680502"/>
    <n v="9.5865176947592907"/>
    <n v="1.4088299465937799"/>
    <n v="6.7405220772549998E-2"/>
    <n v="9.9058382412400003E-3"/>
    <n v="27.1314537204379"/>
    <n v="1210"/>
    <s v="Fixed Single Family Units"/>
    <n v="1210"/>
    <s v="Town of Indialantic              Brevard County"/>
    <s v="Town of Indialantic"/>
    <m/>
    <m/>
    <m/>
    <n v="0"/>
    <n v="1"/>
    <n v="6.7405220772549998E-2"/>
    <n v="9.9058382412400003E-3"/>
    <n v="27.1314537204364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3.199639728056098"/>
    <n v="28.4544669161561"/>
    <n v="2.20044231E-2"/>
  </r>
  <r>
    <n v="550000"/>
    <n v="920000"/>
    <n v="920000"/>
    <x v="1"/>
    <x v="1"/>
    <s v="IR8-11"/>
    <s v="62-304.520 (6), F.A.C."/>
    <n v="0.36"/>
    <n v="0.48"/>
    <s v="Town of Indialantic"/>
    <n v="7.5549576975649999E-2"/>
    <n v="3858.6945965680502"/>
    <n v="9.5865176947592907"/>
    <n v="1.4088299465937799"/>
    <n v="0.72425735650869005"/>
    <n v="0.10643650649579001"/>
    <n v="291.52274444896199"/>
    <n v="1210"/>
    <s v="Fixed Single Family Units"/>
    <n v="1210"/>
    <s v="Town of Indialantic              Brevard County"/>
    <s v="Town of Indialantic"/>
    <m/>
    <m/>
    <m/>
    <n v="0"/>
    <n v="1"/>
    <n v="0.72425735650869005"/>
    <n v="0.10643650649579001"/>
    <n v="291.522744448961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80.983842087014693"/>
    <n v="305.73829079353197"/>
    <n v="0.23643369380000001"/>
  </r>
  <r>
    <n v="550000"/>
    <n v="920000"/>
    <n v="920000"/>
    <x v="1"/>
    <x v="1"/>
    <s v="IR8-11"/>
    <s v="62-304.520 (6), F.A.C."/>
    <n v="0.36"/>
    <n v="0.48"/>
    <s v="Town of Indialantic"/>
    <n v="6.0559660374659999E-2"/>
    <n v="3858.6945965680502"/>
    <n v="9.5865176947592907"/>
    <n v="1.4088299465937799"/>
    <n v="0.58055625577032999"/>
    <n v="8.531826309137E-2"/>
    <n v="233.681234257716"/>
    <n v="1210"/>
    <s v="Fixed Single Family Units"/>
    <n v="1210"/>
    <s v="Town of Indialantic              Brevard County"/>
    <s v="Town of Indialantic"/>
    <m/>
    <m/>
    <m/>
    <n v="0"/>
    <n v="1"/>
    <n v="0.58055625577032999"/>
    <n v="8.531826309137E-2"/>
    <n v="233.68123425771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64.2747423407708"/>
    <n v="245.07625052557401"/>
    <n v="0.18952249330000001"/>
  </r>
  <r>
    <n v="550000"/>
    <n v="920000"/>
    <n v="920000"/>
    <x v="1"/>
    <x v="1"/>
    <s v="IR8-11"/>
    <s v="62-304.520 (6), F.A.C."/>
    <n v="0.36"/>
    <n v="0.48"/>
    <s v="Town of Indialantic"/>
    <n v="0.12842041474683999"/>
    <n v="3858.6945965680502"/>
    <n v="9.5865176947592907"/>
    <n v="1.4088299465937799"/>
    <n v="1.23110457833899"/>
    <n v="0.18092252604935"/>
    <n v="495.535160472695"/>
    <n v="1210"/>
    <s v="Fixed Single Family Units"/>
    <n v="1210"/>
    <s v="Town of Indialantic              Brevard County"/>
    <s v="Town of Indialantic"/>
    <m/>
    <m/>
    <m/>
    <n v="0"/>
    <n v="1"/>
    <n v="1.23110457833899"/>
    <n v="0.18092252604935"/>
    <n v="495.53516047269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3.405276472834501"/>
    <n v="519.69898018555898"/>
    <n v="0.40189388520000002"/>
  </r>
  <r>
    <n v="550000"/>
    <n v="920000"/>
    <n v="920000"/>
    <x v="1"/>
    <x v="1"/>
    <s v="IR8-11"/>
    <s v="62-304.520 (6), F.A.C."/>
    <n v="0.36"/>
    <n v="0.48"/>
    <s v="Town of Indialantic"/>
    <n v="0.23168138915096001"/>
    <n v="3850.6255307596998"/>
    <n v="9.5675464969183395"/>
    <n v="1.4060786153817699"/>
    <n v="2.21662246317248"/>
    <n v="0.32576224686710997"/>
    <n v="892.11827206657699"/>
    <n v="1200"/>
    <s v="Residential, Medium Density-Two-five dwellingunits per acre"/>
    <n v="1200"/>
    <s v="Town of Indialantic              Brevard County"/>
    <s v="Town of Indialantic"/>
    <m/>
    <m/>
    <m/>
    <n v="0"/>
    <n v="1"/>
    <n v="2.21662246317248"/>
    <n v="0.32576224686710997"/>
    <n v="892.118272066576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65.19628690333201"/>
    <n v="937.58131763613096"/>
    <n v="0.72353468939999999"/>
  </r>
  <r>
    <n v="550000"/>
    <n v="920000"/>
    <n v="920000"/>
    <x v="1"/>
    <x v="1"/>
    <s v="IR8-11"/>
    <s v="62-304.520 (6), F.A.C."/>
    <n v="0.36"/>
    <n v="0.48"/>
    <s v="Town of Indialantic"/>
    <n v="7.3163113197810006E-2"/>
    <n v="3850.6255307596998"/>
    <n v="9.5675464969183395"/>
    <n v="1.4060786153817699"/>
    <n v="0.69999148737939998"/>
    <n v="0.1028730889022"/>
    <n v="281.723751589372"/>
    <n v="1210"/>
    <s v="Fixed Single Family Units"/>
    <n v="1210"/>
    <s v="Town of Indialantic              Brevard County"/>
    <s v="Town of Indialantic"/>
    <m/>
    <m/>
    <m/>
    <n v="0"/>
    <n v="1"/>
    <n v="0.69999148737939998"/>
    <n v="0.1028730889022"/>
    <n v="281.723751589373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7.090527618253205"/>
    <n v="296.08061452736001"/>
    <n v="0.22848641650000001"/>
  </r>
  <r>
    <n v="550000"/>
    <n v="920000"/>
    <n v="920000"/>
    <x v="1"/>
    <x v="1"/>
    <s v="IR8-11"/>
    <s v="62-304.520 (6), F.A.C."/>
    <n v="0.36"/>
    <n v="0.48"/>
    <s v="Town of Indialantic"/>
    <n v="7.4515357888679995E-2"/>
    <n v="3850.6255307596998"/>
    <n v="9.5675464969183395"/>
    <n v="1.4060786153817699"/>
    <n v="0.71292915133453005"/>
    <n v="0.1047744512448"/>
    <n v="286.93073951987799"/>
    <n v="1210"/>
    <s v="Fixed Single Family Units"/>
    <n v="1210"/>
    <s v="Town of Indialantic              Brevard County"/>
    <s v="Town of Indialantic"/>
    <m/>
    <m/>
    <m/>
    <n v="0"/>
    <n v="1"/>
    <n v="0.71292915133453005"/>
    <n v="0.1047744512448"/>
    <n v="286.930739519877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0.704748690074894"/>
    <n v="301.55295463927098"/>
    <n v="0.23270943999999999"/>
  </r>
  <r>
    <n v="550000"/>
    <n v="920000"/>
    <n v="920000"/>
    <x v="1"/>
    <x v="1"/>
    <s v="IR8-11"/>
    <s v="62-304.520 (6), F.A.C."/>
    <n v="0.36"/>
    <n v="0.48"/>
    <s v="Town of Indialantic"/>
    <n v="0.21120421926630001"/>
    <n v="3850.6255307596998"/>
    <n v="9.5675464969183395"/>
    <n v="1.4060786153817699"/>
    <n v="2.02070618817572"/>
    <n v="0.29696973618875"/>
    <n v="813.26835891101302"/>
    <n v="1210"/>
    <s v="Fixed Single Family Units"/>
    <n v="1210"/>
    <s v="Town of Indialantic              Brevard County"/>
    <s v="Town of Indialantic"/>
    <m/>
    <m/>
    <m/>
    <n v="0"/>
    <n v="1"/>
    <n v="2.02070618817572"/>
    <n v="0.29696973618875"/>
    <n v="813.268358911013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6.98316278999501"/>
    <n v="854.71315117583401"/>
    <n v="0.65958504370000004"/>
  </r>
  <r>
    <n v="550000"/>
    <n v="920000"/>
    <n v="920000"/>
    <x v="1"/>
    <x v="1"/>
    <s v="IR8-11"/>
    <s v="62-304.520 (6), F.A.C."/>
    <n v="0.36"/>
    <n v="0.48"/>
    <s v="Town of Indialantic"/>
    <n v="2.7199374118109999E-2"/>
    <n v="3850.6255307596998"/>
    <n v="9.5675464969183395"/>
    <n v="1.4060786153817699"/>
    <n v="0.26023127656209999"/>
    <n v="3.8244458299240003E-2"/>
    <n v="104.734604399883"/>
    <n v="1210"/>
    <s v="Fixed Single Family Units"/>
    <n v="1210"/>
    <s v="Town of Indialantic              Brevard County"/>
    <s v="Town of Indialantic"/>
    <m/>
    <m/>
    <m/>
    <n v="0"/>
    <n v="1"/>
    <n v="0.26023127656209999"/>
    <n v="3.8244458299240003E-2"/>
    <n v="104.73460439988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63.159441690687103"/>
    <n v="110.071961835138"/>
    <n v="8.4942907100000006E-2"/>
  </r>
  <r>
    <n v="550000"/>
    <n v="920000"/>
    <n v="920000"/>
    <x v="1"/>
    <x v="1"/>
    <s v="IR8-11"/>
    <s v="62-304.520 (6), F.A.C."/>
    <n v="0.36"/>
    <n v="0.48"/>
    <s v="Town of Indialantic"/>
    <n v="0.1285951622082"/>
    <n v="3872.6287867157198"/>
    <n v="9.7815280547095398"/>
    <n v="1.5262717560085799"/>
    <n v="1.2578571868394799"/>
    <n v="0.19627116403771999"/>
    <n v="498.00132699987302"/>
    <n v="1200"/>
    <s v="Residential, Medium Density-Two-five dwellingunits per acre"/>
    <n v="1200"/>
    <s v="Town of Indialantic              Brevard County"/>
    <s v="Town of Indialantic"/>
    <m/>
    <m/>
    <m/>
    <n v="0"/>
    <n v="1"/>
    <n v="1.2578571868394799"/>
    <n v="0.19627116403771999"/>
    <n v="741.425753257751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21.54753764442999"/>
    <n v="520.40615807184304"/>
    <n v="0.60131853469999996"/>
  </r>
  <r>
    <n v="550000"/>
    <n v="920000"/>
    <n v="920000"/>
    <x v="1"/>
    <x v="1"/>
    <s v="IR8-11"/>
    <s v="62-304.520 (6), F.A.C."/>
    <n v="0.36"/>
    <n v="0.48"/>
    <s v="Town of Indialantic"/>
    <n v="0.20731754403354999"/>
    <n v="3864.3645948941198"/>
    <n v="9.8108218840070602"/>
    <n v="1.51333213288336"/>
    <n v="2.0339554979430199"/>
    <n v="0.31374030109644002"/>
    <n v="801.15057706367998"/>
    <n v="1200"/>
    <s v="Residential, Medium Density-Two-five dwellingunits per acre"/>
    <n v="1200"/>
    <s v="Town of Indialantic              Brevard County"/>
    <s v="Town of Indialantic"/>
    <m/>
    <m/>
    <m/>
    <n v="0"/>
    <n v="1"/>
    <n v="2.0339554979430199"/>
    <n v="0.31374030109644002"/>
    <n v="801.150577063679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40.07073430089801"/>
    <n v="838.98433454839403"/>
    <n v="0.64975715899999997"/>
  </r>
  <r>
    <n v="550000"/>
    <n v="920000"/>
    <n v="920000"/>
    <x v="1"/>
    <x v="1"/>
    <s v="IR8-11"/>
    <s v="62-304.520 (6), F.A.C."/>
    <n v="0.36"/>
    <n v="0.48"/>
    <s v="Town of Indialantic"/>
    <n v="1.4517985168E-3"/>
    <n v="3864.3645948941198"/>
    <n v="9.8108218840070602"/>
    <n v="1.51333213288336"/>
    <n v="1.424333665985E-2"/>
    <n v="2.19705334595E-3"/>
    <n v="5.6102787872687596"/>
    <n v="1210"/>
    <s v="Fixed Single Family Units"/>
    <n v="1210"/>
    <s v="Town of Indialantic              Brevard County"/>
    <s v="Town of Indialantic"/>
    <m/>
    <m/>
    <m/>
    <n v="0"/>
    <n v="1"/>
    <n v="1.424333665985E-2"/>
    <n v="2.19705334595E-3"/>
    <n v="5.6102787872678004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4.275607791948801"/>
    <n v="5.8752201517701899"/>
    <n v="4.5501044999999999E-3"/>
  </r>
  <r>
    <n v="550000"/>
    <n v="920000"/>
    <n v="920000"/>
    <x v="1"/>
    <x v="1"/>
    <s v="IR8-11"/>
    <s v="62-304.520 (6), F.A.C."/>
    <n v="0.36"/>
    <n v="0.48"/>
    <s v="Town of Indialantic"/>
    <n v="4.8545664422819997E-2"/>
    <n v="3864.3645948941198"/>
    <n v="9.8108218840070602"/>
    <n v="1.51333213288336"/>
    <n v="0.47627286689314002"/>
    <n v="7.3465713883230005E-2"/>
    <n v="187.59814683118699"/>
    <n v="1210"/>
    <s v="Fixed Single Family Units"/>
    <n v="1210"/>
    <s v="Town of Indialantic              Brevard County"/>
    <s v="Town of Indialantic"/>
    <m/>
    <m/>
    <m/>
    <n v="0"/>
    <n v="1"/>
    <n v="0.47627286689314002"/>
    <n v="7.3465713883230005E-2"/>
    <n v="187.598146831186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58.833572794971801"/>
    <n v="196.45733384919501"/>
    <n v="0.1521477265"/>
  </r>
  <r>
    <n v="550000"/>
    <n v="920000"/>
    <n v="920000"/>
    <x v="1"/>
    <x v="1"/>
    <s v="IR8-11"/>
    <s v="62-304.520 (6), F.A.C."/>
    <n v="0.36"/>
    <n v="0.48"/>
    <s v="Town of Indialantic"/>
    <n v="8.7908722397299997E-3"/>
    <n v="3864.3645948941198"/>
    <n v="9.8108218840070602"/>
    <n v="1.51333213288336"/>
    <n v="8.6245681749120007E-2"/>
    <n v="1.330350943646E-2"/>
    <n v="33.971135441477202"/>
    <n v="1210"/>
    <s v="Fixed Single Family Units"/>
    <n v="1210"/>
    <s v="Town of Indialantic              Brevard County"/>
    <s v="Town of Indialantic"/>
    <m/>
    <m/>
    <m/>
    <n v="0"/>
    <n v="1"/>
    <n v="8.6245681749120007E-2"/>
    <n v="1.330350943646E-2"/>
    <n v="33.9711354414765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6.610784789103398"/>
    <n v="35.575397781876902"/>
    <n v="2.7551610300000001E-2"/>
  </r>
  <r>
    <n v="550000"/>
    <n v="920000"/>
    <n v="920000"/>
    <x v="1"/>
    <x v="1"/>
    <s v="IR8-11"/>
    <s v="62-304.520 (6), F.A.C."/>
    <n v="0.36"/>
    <n v="0.48"/>
    <s v="Town of Indialantic"/>
    <n v="8.7360294517529996E-2"/>
    <n v="3864.3645948941198"/>
    <n v="9.8108218840070602"/>
    <n v="1.51333213288336"/>
    <n v="0.85707628924594004"/>
    <n v="0.13220514083154"/>
    <n v="337.592029133089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85707628924594004"/>
    <n v="0.13220514083154"/>
    <n v="337.592029133090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7.038474007265407"/>
    <n v="353.53456893104698"/>
    <n v="0.27379726609999999"/>
  </r>
  <r>
    <n v="550000"/>
    <n v="920000"/>
    <n v="920000"/>
    <x v="1"/>
    <x v="1"/>
    <s v="IR8-11"/>
    <s v="62-304.520 (6), F.A.C."/>
    <n v="0.36"/>
    <n v="0.48"/>
    <s v="Town of Indialantic"/>
    <n v="8.2609592978469995E-2"/>
    <n v="3864.3645948941198"/>
    <n v="9.8108218840070602"/>
    <n v="1.51333213288336"/>
    <n v="0.81046800262213003"/>
    <n v="0.12501575153874001"/>
    <n v="319.23358630463201"/>
    <n v="1210"/>
    <s v="Fixed Single Family Units"/>
    <n v="1210"/>
    <s v="Town of Indialantic              Brevard County"/>
    <s v="Town of Indialantic"/>
    <m/>
    <m/>
    <m/>
    <n v="0"/>
    <n v="1"/>
    <n v="0.81046800262213003"/>
    <n v="0.12501575153874001"/>
    <n v="319.233586304632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84.388617922026299"/>
    <n v="334.30916189679101"/>
    <n v="0.25890801810000003"/>
  </r>
  <r>
    <n v="550000"/>
    <n v="920000"/>
    <n v="920000"/>
    <x v="1"/>
    <x v="1"/>
    <s v="IR8-11"/>
    <s v="62-304.520 (6), F.A.C."/>
    <n v="0.36"/>
    <n v="0.48"/>
    <s v="Town of Indialantic"/>
    <n v="0.18168768707404001"/>
    <n v="3864.3645948941198"/>
    <n v="9.8108218840070602"/>
    <n v="1.51333213288336"/>
    <n v="1.7825055364006399"/>
    <n v="0.27495381499839999"/>
    <n v="702.10746525713"/>
    <n v="1210"/>
    <s v="Fixed Single Family Units"/>
    <n v="1210"/>
    <s v="Town of Indialantic              Brevard County"/>
    <s v="Town of Indialantic"/>
    <m/>
    <m/>
    <m/>
    <n v="0"/>
    <n v="1"/>
    <n v="1.7825055364006399"/>
    <n v="0.27495381499839999"/>
    <n v="702.1074652571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8.46144873157"/>
    <n v="735.26398330658606"/>
    <n v="0.56943022320000003"/>
  </r>
  <r>
    <n v="550000"/>
    <n v="920000"/>
    <n v="920000"/>
    <x v="1"/>
    <x v="1"/>
    <s v="IR8-11"/>
    <s v="62-304.520 (6), F.A.C."/>
    <n v="0.36"/>
    <n v="0.48"/>
    <s v="Town of Indialantic"/>
    <n v="0.24344572043217999"/>
    <n v="3860.0828652958398"/>
    <n v="9.5896964670744502"/>
    <n v="1.40928788474486"/>
    <n v="2.3345705651528901"/>
    <n v="0.34308510439806"/>
    <n v="939.72065406986906"/>
    <n v="1200"/>
    <s v="Residential, Medium Density-Two-five dwellingunits per acre"/>
    <n v="1200"/>
    <s v="Town of Indialantic              Brevard County"/>
    <s v="Town of Indialantic"/>
    <m/>
    <m/>
    <m/>
    <n v="0"/>
    <n v="1"/>
    <n v="2.3345705651528901"/>
    <n v="0.34308510439806"/>
    <n v="948.0268701882889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53.827402051268"/>
    <n v="985.18987723677105"/>
    <n v="0.76887824019999995"/>
  </r>
  <r>
    <n v="550000"/>
    <n v="920000"/>
    <n v="920000"/>
    <x v="1"/>
    <x v="1"/>
    <s v="IR8-11"/>
    <s v="62-304.520 (6), F.A.C."/>
    <n v="0.36"/>
    <n v="0.48"/>
    <s v="Town of Indialantic"/>
    <n v="0.13472504355956999"/>
    <n v="3860.0828652958398"/>
    <n v="9.5896964670744502"/>
    <n v="1.40928788474486"/>
    <n v="1.29197227424967"/>
    <n v="0.18986637166022"/>
    <n v="520.04983217053996"/>
    <n v="1210"/>
    <s v="Fixed Single Family Units"/>
    <n v="1210"/>
    <s v="Town of Indialantic              Brevard County"/>
    <s v="Town of Indialantic"/>
    <m/>
    <m/>
    <m/>
    <n v="0"/>
    <n v="1"/>
    <n v="1.29197227424967"/>
    <n v="0.18986637166022"/>
    <n v="520.04983217053996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4.906674706654499"/>
    <n v="545.21290778717298"/>
    <n v="0.4217760196"/>
  </r>
  <r>
    <n v="550000"/>
    <n v="920000"/>
    <n v="920000"/>
    <x v="1"/>
    <x v="1"/>
    <s v="IR8-11"/>
    <s v="62-304.520 (6), F.A.C."/>
    <n v="0.36"/>
    <n v="0.48"/>
    <s v="Town of Indialantic"/>
    <n v="0.23575055929097"/>
    <n v="3860.0828652958398"/>
    <n v="9.5896964670744502"/>
    <n v="1.40928788474486"/>
    <n v="2.2607763055434602"/>
    <n v="0.33224040703058999"/>
    <n v="910.01669440299395"/>
    <n v="1210"/>
    <s v="Fixed Single Family Units"/>
    <n v="1210"/>
    <s v="Town of Indialantic              Brevard County"/>
    <s v="Town of Indialantic"/>
    <m/>
    <m/>
    <m/>
    <n v="0"/>
    <n v="1"/>
    <n v="2.2607763055434602"/>
    <n v="0.33224040703058999"/>
    <n v="910.0166944029939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25.943688230085"/>
    <n v="954.04866495106103"/>
    <n v="0.73805084700000001"/>
  </r>
  <r>
    <n v="550000"/>
    <n v="920000"/>
    <n v="920000"/>
    <x v="1"/>
    <x v="1"/>
    <s v="IR8-11"/>
    <s v="62-304.520 (6), F.A.C."/>
    <n v="0.36"/>
    <n v="0.48"/>
    <s v="Town of Indialantic"/>
    <n v="1.6903071651600001E-3"/>
    <n v="3860.0828652958398"/>
    <n v="9.5896964670744502"/>
    <n v="1.40928788474486"/>
    <n v="1.6209532650049999E-2"/>
    <n v="2.3821294093600001E-3"/>
    <n v="6.5247257253402102"/>
    <n v="1210"/>
    <s v="Fixed Single Family Units"/>
    <n v="1210"/>
    <s v="Town of Indialantic              Brevard County"/>
    <s v="Town of Indialantic"/>
    <m/>
    <m/>
    <m/>
    <n v="0"/>
    <n v="1"/>
    <n v="1.6209532650049999E-2"/>
    <n v="2.3821294093600001E-3"/>
    <n v="6.52472572534075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5.4471117871296"/>
    <n v="6.8404304071772897"/>
    <n v="5.2917483999999999E-3"/>
  </r>
  <r>
    <n v="550000"/>
    <n v="920000"/>
    <n v="920000"/>
    <x v="1"/>
    <x v="1"/>
    <s v="IR8-11"/>
    <s v="62-304.520 (6), F.A.C."/>
    <n v="0.36"/>
    <n v="0.48"/>
    <s v="Town of Indialantic"/>
    <n v="0.32440197215879002"/>
    <n v="3860.0828650082499"/>
    <n v="9.5896964663599604"/>
    <n v="1.40928788463986"/>
    <n v="3.1109164460913501"/>
    <n v="0.45717576911666002"/>
    <n v="1252.21849410502"/>
    <n v="1200"/>
    <s v="Residential, Medium Density-Two-five dwellingunits per acre"/>
    <n v="1200"/>
    <s v="Town of Indialantic              Brevard County"/>
    <s v="Town of Indialantic"/>
    <m/>
    <m/>
    <m/>
    <n v="0"/>
    <n v="1"/>
    <n v="3.1109164460913501"/>
    <n v="0.45717576911666002"/>
    <n v="1341.7105688000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58.809994538669"/>
    <n v="1312.80820447002"/>
    <n v="1.0881675335000001"/>
  </r>
  <r>
    <n v="550000"/>
    <n v="920000"/>
    <n v="920000"/>
    <x v="1"/>
    <x v="1"/>
    <s v="IR8-11"/>
    <s v="62-304.520 (6), F.A.C."/>
    <n v="0.36"/>
    <n v="0.48"/>
    <s v="Town of Indialantic"/>
    <n v="5.0589483403500002E-2"/>
    <n v="3860.0828650082499"/>
    <n v="9.5896964663599604"/>
    <n v="1.40928788463986"/>
    <n v="0.48513779022953002"/>
    <n v="7.1295146050739999E-2"/>
    <n v="195.27959803547699"/>
    <n v="1210"/>
    <s v="Fixed Single Family Units"/>
    <n v="1210"/>
    <s v="Town of Indialantic              Brevard County"/>
    <s v="Town of Indialantic"/>
    <m/>
    <m/>
    <m/>
    <n v="0"/>
    <n v="1"/>
    <n v="0.48513779022953002"/>
    <n v="7.1295146050739999E-2"/>
    <n v="195.279598035476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1.640890647291101"/>
    <n v="204.728375817358"/>
    <n v="0.158377614"/>
  </r>
  <r>
    <n v="550000"/>
    <n v="920000"/>
    <n v="920000"/>
    <x v="1"/>
    <x v="1"/>
    <s v="IR8-11"/>
    <s v="62-304.520 (6), F.A.C."/>
    <n v="0.36"/>
    <n v="0.48"/>
    <s v="Town of Indialantic"/>
    <n v="9.1822214290340001E-2"/>
    <n v="3860.0828650082499"/>
    <n v="9.5896964663599604"/>
    <n v="1.40928788463986"/>
    <n v="0.88054716391345"/>
    <n v="0.12940393414018"/>
    <n v="354.441356009272"/>
    <n v="1210"/>
    <s v="Fixed Single Family Units"/>
    <n v="1210"/>
    <s v="Town of Indialantic              Brevard County"/>
    <s v="Town of Indialantic"/>
    <m/>
    <m/>
    <m/>
    <n v="0"/>
    <n v="1"/>
    <n v="0.88054716391345"/>
    <n v="0.12940393414018"/>
    <n v="354.441356009273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9.386110296562705"/>
    <n v="371.59131761986799"/>
    <n v="0.28746257580000001"/>
  </r>
  <r>
    <n v="550000"/>
    <n v="920000"/>
    <n v="920000"/>
    <x v="1"/>
    <x v="1"/>
    <s v="IR8-11"/>
    <s v="62-304.520 (6), F.A.C."/>
    <n v="0.36"/>
    <n v="0.48"/>
    <s v="Town of Indialantic"/>
    <n v="0.12776580621047001"/>
    <n v="3860.0828650082499"/>
    <n v="9.5896964663599604"/>
    <n v="1.40928788463986"/>
    <n v="1.2252353003381899"/>
    <n v="0.18005880276365999"/>
    <n v="493.18659928700703"/>
    <n v="1210"/>
    <s v="Fixed Single Family Units"/>
    <n v="1210"/>
    <s v="Town of Indialantic              Brevard County"/>
    <s v="Town of Indialantic"/>
    <m/>
    <m/>
    <m/>
    <n v="0"/>
    <n v="1"/>
    <n v="1.2252353003381899"/>
    <n v="0.18005880276365999"/>
    <n v="493.1865992870070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23.978875375933"/>
    <n v="517.04987342596405"/>
    <n v="0.39998913159999999"/>
  </r>
  <r>
    <n v="550000"/>
    <n v="920000"/>
    <n v="920000"/>
    <x v="1"/>
    <x v="1"/>
    <s v="IR8-11"/>
    <s v="62-304.520 (6), F.A.C."/>
    <n v="0.36"/>
    <n v="0.48"/>
    <s v="Town of Indialantic"/>
    <n v="0.10910376500173"/>
    <n v="3855.34643928183"/>
    <n v="9.5785915884557191"/>
    <n v="1.4076784949485399"/>
    <n v="1.0450604057144699"/>
    <n v="0.15358302371085999"/>
    <n v="420.63281191168102"/>
    <n v="1200"/>
    <s v="Residential, Medium Density-Two-five dwellingunits per acre"/>
    <n v="1200"/>
    <s v="Town of Indialantic              Brevard County"/>
    <s v="Town of Indialantic"/>
    <m/>
    <m/>
    <m/>
    <n v="0"/>
    <n v="1"/>
    <n v="1.0450604057144699"/>
    <n v="0.15358302371085999"/>
    <n v="799.143315383454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8.29450270379201"/>
    <n v="441.52727210529002"/>
    <n v="0.64812920959999998"/>
  </r>
  <r>
    <n v="550000"/>
    <n v="920000"/>
    <n v="920000"/>
    <x v="1"/>
    <x v="1"/>
    <s v="IR8-11"/>
    <s v="62-304.520 (6), F.A.C."/>
    <n v="0.36"/>
    <n v="0.48"/>
    <s v="Town of Indialantic"/>
    <n v="1.6965861201439999E-2"/>
    <n v="3855.34643928183"/>
    <n v="9.5785915884557191"/>
    <n v="1.4076784949485399"/>
    <n v="0.16250905539505001"/>
    <n v="2.3882477961549999E-2"/>
    <n v="65.409272572336903"/>
    <n v="1210"/>
    <s v="Fixed Single Family Units"/>
    <n v="1210"/>
    <s v="Town of Indialantic              Brevard County"/>
    <s v="Town of Indialantic"/>
    <m/>
    <m/>
    <m/>
    <n v="0"/>
    <n v="1"/>
    <n v="0.16250905539505001"/>
    <n v="2.3882477961549999E-2"/>
    <n v="65.4092725723376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65.757233276946096"/>
    <n v="68.658404364611499"/>
    <n v="5.3048882899999997E-2"/>
  </r>
  <r>
    <n v="550000"/>
    <n v="920000"/>
    <n v="920000"/>
    <x v="1"/>
    <x v="1"/>
    <s v="IR8-11"/>
    <s v="62-304.520 (6), F.A.C."/>
    <n v="0.36"/>
    <n v="0.48"/>
    <s v="Town of Indialantic"/>
    <n v="2.8645808866199999E-3"/>
    <n v="3855.34643928183"/>
    <n v="9.5785915884557191"/>
    <n v="1.4076784949485399"/>
    <n v="2.7438650385029999E-2"/>
    <n v="4.0324089111299999E-3"/>
    <n v="11.043951721269"/>
    <n v="1210"/>
    <s v="Fixed Single Family Units"/>
    <n v="1210"/>
    <s v="Town of Indialantic              Brevard County"/>
    <s v="Town of Indialantic"/>
    <m/>
    <m/>
    <m/>
    <n v="0"/>
    <n v="1"/>
    <n v="2.7438650385029999E-2"/>
    <n v="4.0324089111299999E-3"/>
    <n v="11.0439517212677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1.0555424733042"/>
    <n v="11.592547558505199"/>
    <n v="8.9569763000000007E-3"/>
  </r>
  <r>
    <n v="550000"/>
    <n v="920000"/>
    <n v="920000"/>
    <x v="1"/>
    <x v="1"/>
    <s v="IR8-11"/>
    <s v="62-304.520 (6), F.A.C."/>
    <n v="0.36"/>
    <n v="0.48"/>
    <s v="Town of Indialantic"/>
    <n v="0.13289215200432999"/>
    <n v="3848.7050639391"/>
    <n v="9.5631105431828196"/>
    <n v="1.40543813869209"/>
    <n v="1.27086233993894"/>
    <n v="0.18677169875975999"/>
    <n v="511.46269837686401"/>
    <n v="1200"/>
    <s v="Residential, Medium Density-Two-five dwellingunits per acre"/>
    <n v="1200"/>
    <s v="Town of Indialantic              Brevard County"/>
    <s v="Town of Indialantic"/>
    <m/>
    <m/>
    <m/>
    <n v="0"/>
    <n v="1"/>
    <n v="1.27086233993894"/>
    <n v="0.18677169875975999"/>
    <n v="511.462698376864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22.69140672038699"/>
    <n v="537.79545882531704"/>
    <n v="0.41481159639999998"/>
  </r>
  <r>
    <n v="550000"/>
    <n v="920000"/>
    <n v="920000"/>
    <x v="1"/>
    <x v="1"/>
    <s v="IR8-11"/>
    <s v="62-304.520 (6), F.A.C."/>
    <n v="0.36"/>
    <n v="0.48"/>
    <s v="Town of Indialantic"/>
    <n v="0.24353036487810001"/>
    <n v="3848.7050639391"/>
    <n v="9.5631105431828196"/>
    <n v="1.40543813869209"/>
    <n v="2.3289077999509602"/>
    <n v="0.34226686272929002"/>
    <n v="937.27654852930004"/>
    <n v="1210"/>
    <s v="Fixed Single Family Units"/>
    <n v="1210"/>
    <s v="Town of Indialantic              Brevard County"/>
    <s v="Town of Indialantic"/>
    <m/>
    <m/>
    <m/>
    <n v="0"/>
    <n v="1"/>
    <n v="2.3289077999509602"/>
    <n v="0.34226686272929002"/>
    <n v="937.27654852930004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30.96235734060701"/>
    <n v="985.53242115637295"/>
    <n v="0.76015940680000005"/>
  </r>
  <r>
    <n v="550000"/>
    <n v="920000"/>
    <n v="920000"/>
    <x v="1"/>
    <x v="1"/>
    <s v="IR8-11"/>
    <s v="62-304.520 (6), F.A.C."/>
    <n v="0.36"/>
    <n v="0.48"/>
    <s v="Town of Indialantic"/>
    <n v="1.2304433128999999E-4"/>
    <n v="3848.7050639391"/>
    <n v="9.5631105431828196"/>
    <n v="1.40543813869209"/>
    <n v="1.1766865419100001E-3"/>
    <n v="1.7293119594999999E-4"/>
    <n v="0.47356134095560998"/>
    <n v="1210"/>
    <s v="Fixed Single Family Units"/>
    <n v="1210"/>
    <s v="Town of Indialantic              Brevard County"/>
    <s v="Town of Indialantic"/>
    <m/>
    <m/>
    <m/>
    <n v="0"/>
    <n v="1"/>
    <n v="1.1766865419100001E-3"/>
    <n v="1.7293119594999999E-4"/>
    <n v="0.4735613409564500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4.1318370921823302"/>
    <n v="0.49794274235410002"/>
    <n v="3.8407250000000001E-4"/>
  </r>
  <r>
    <n v="550000"/>
    <n v="920000"/>
    <n v="920000"/>
    <x v="1"/>
    <x v="1"/>
    <s v="IR8-11"/>
    <s v="62-304.520 (6), F.A.C."/>
    <n v="0.36"/>
    <n v="0.48"/>
    <s v="Town of Indialantic"/>
    <n v="1.53997252859E-3"/>
    <n v="3848.7050639391"/>
    <n v="9.5631105431828196"/>
    <n v="1.40543813869209"/>
    <n v="1.4726927524389999E-2"/>
    <n v="2.1643361242199999E-3"/>
    <n v="5.9269000691191298"/>
    <n v="1210"/>
    <s v="Fixed Single Family Units"/>
    <n v="1210"/>
    <s v="Town of Indialantic              Brevard County"/>
    <s v="Town of Indialantic"/>
    <m/>
    <m/>
    <m/>
    <n v="0"/>
    <n v="1"/>
    <n v="1.4726927524389999E-2"/>
    <n v="2.1643361242199999E-3"/>
    <n v="5.92690006912097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.1641808853045"/>
    <n v="6.2320477176540301"/>
    <n v="4.8068937999999999E-3"/>
  </r>
  <r>
    <n v="550000"/>
    <n v="920000"/>
    <n v="920000"/>
    <x v="1"/>
    <x v="1"/>
    <s v="IR8-11"/>
    <s v="62-304.520 (6), F.A.C."/>
    <n v="0.36"/>
    <n v="0.48"/>
    <s v="Town of Indialantic"/>
    <n v="5.0081326626299997E-3"/>
    <n v="3848.7050639391"/>
    <n v="9.5631105431828196"/>
    <n v="1.40543813869209"/>
    <n v="4.7893326267680003E-2"/>
    <n v="7.0386206476900004E-3"/>
    <n v="19.274825539554399"/>
    <n v="1210"/>
    <s v="Fixed Single Family Units"/>
    <n v="1210"/>
    <s v="Town of Indialantic              Brevard County"/>
    <s v="Town of Indialantic"/>
    <m/>
    <m/>
    <m/>
    <n v="0"/>
    <n v="1"/>
    <n v="4.7893326267680003E-2"/>
    <n v="7.0386206476900004E-3"/>
    <n v="19.274825539555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5.5022675880607"/>
    <n v="20.2671938300088"/>
    <n v="1.5632461899999998E-2"/>
  </r>
  <r>
    <n v="550000"/>
    <n v="920000"/>
    <n v="920000"/>
    <x v="1"/>
    <x v="1"/>
    <s v="IR8-11"/>
    <s v="62-304.520 (6), F.A.C."/>
    <n v="0.36"/>
    <n v="0.48"/>
    <s v="Town of Indialantic"/>
    <n v="1.0130737811E-3"/>
    <n v="3848.7050639391"/>
    <n v="9.5631105431828196"/>
    <n v="1.40543813869209"/>
    <n v="9.6881365570699995E-3"/>
    <n v="1.42381252927E-3"/>
    <n v="3.8990221914712002"/>
    <n v="1210"/>
    <s v="Fixed Single Family Units"/>
    <n v="1210"/>
    <s v="Town of Indialantic              Brevard County"/>
    <s v="Town of Indialantic"/>
    <m/>
    <m/>
    <m/>
    <n v="0"/>
    <n v="1"/>
    <n v="9.6881365570699995E-3"/>
    <n v="1.42381252927E-3"/>
    <n v="3.89902219147030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.7618587917482"/>
    <n v="4.09976413741673"/>
    <n v="3.1622239999999999E-3"/>
  </r>
  <r>
    <n v="550000"/>
    <n v="920000"/>
    <n v="920000"/>
    <x v="1"/>
    <x v="1"/>
    <s v="IR8-11"/>
    <s v="62-304.520 (6), F.A.C."/>
    <n v="0.36"/>
    <n v="0.48"/>
    <s v="Town of Indialantic"/>
    <n v="0.23022506758302999"/>
    <n v="3848.7050639391"/>
    <n v="9.5631105431828196"/>
    <n v="1.40543813869209"/>
    <n v="2.2016677711082799"/>
    <n v="0.32356709046415999"/>
    <n v="886.06838345254096"/>
    <n v="1210"/>
    <s v="Fixed Single Family Units"/>
    <n v="1210"/>
    <s v="Town of Indialantic              Brevard County"/>
    <s v="Town of Indialantic"/>
    <m/>
    <m/>
    <m/>
    <n v="0"/>
    <n v="1"/>
    <n v="2.2016677711082799"/>
    <n v="0.32356709046415999"/>
    <n v="886.06838345254096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23.392025134009"/>
    <n v="931.687793345871"/>
    <n v="0.71862804820000004"/>
  </r>
  <r>
    <n v="550000"/>
    <n v="920000"/>
    <n v="920000"/>
    <x v="1"/>
    <x v="1"/>
    <s v="IR8-11"/>
    <s v="62-304.520 (6), F.A.C."/>
    <n v="0.36"/>
    <n v="0.48"/>
    <s v="Town of Indialantic"/>
    <n v="1.6100194717000001E-3"/>
    <n v="3848.7050639391"/>
    <n v="9.5631105431828196"/>
    <n v="1.40543813869209"/>
    <n v="1.539679418459E-2"/>
    <n v="2.2627827695699998E-3"/>
    <n v="6.1964900937915903"/>
    <n v="1210"/>
    <s v="Fixed Single Family Units"/>
    <n v="1210"/>
    <s v="Town of Indialantic              Brevard County"/>
    <s v="Town of Indialantic"/>
    <m/>
    <m/>
    <m/>
    <n v="0"/>
    <n v="1"/>
    <n v="1.539679418459E-2"/>
    <n v="2.2627827695699998E-3"/>
    <n v="6.196490093792710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.487543184914101"/>
    <n v="6.5155176392596097"/>
    <n v="5.0255394E-3"/>
  </r>
  <r>
    <n v="550000"/>
    <n v="920000"/>
    <n v="920000"/>
    <x v="1"/>
    <x v="1"/>
    <s v="IR8-11"/>
    <s v="62-304.520 (6), F.A.C."/>
    <n v="0.36"/>
    <n v="0.48"/>
    <s v="Town of Indialantic"/>
    <n v="1.8216263350499999E-3"/>
    <n v="3848.7050639391"/>
    <n v="9.5631105431828196"/>
    <n v="1.40543813869209"/>
    <n v="1.742041401046E-2"/>
    <n v="2.5601831257200001E-3"/>
    <n v="7.01090250031561"/>
    <n v="1210"/>
    <s v="Fixed Single Family Units"/>
    <n v="1210"/>
    <s v="Town of Indialantic              Brevard County"/>
    <s v="Town of Indialantic"/>
    <m/>
    <m/>
    <m/>
    <n v="0"/>
    <n v="1"/>
    <n v="1.742041401046E-2"/>
    <n v="2.5601831257200001E-3"/>
    <n v="7.01090250031607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5.234451793444901"/>
    <n v="7.3718602332146004"/>
    <n v="5.6860523000000001E-3"/>
  </r>
  <r>
    <n v="550000"/>
    <n v="920000"/>
    <n v="920000"/>
    <x v="1"/>
    <x v="1"/>
    <s v="IR8-11"/>
    <s v="62-304.520 (6), F.A.C."/>
    <n v="0.36"/>
    <n v="0.48"/>
    <s v="Town of Indialantic"/>
    <n v="0.11500948401152"/>
    <n v="3962.6880924073598"/>
    <n v="10.6522669659961"/>
    <n v="1.4214530895347599"/>
    <n v="1.2251117273122301"/>
    <n v="0.16348058637398"/>
    <n v="455.74671280638898"/>
    <n v="1400"/>
    <s v="Commercial and Services"/>
    <n v="1400"/>
    <s v="Town of Indialantic              Brevard County"/>
    <s v="Town of Indialantic"/>
    <m/>
    <m/>
    <m/>
    <n v="0"/>
    <n v="1"/>
    <n v="1.2251117273122301"/>
    <n v="0.16348058637398"/>
    <n v="455.746712806388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41.32531015946"/>
    <n v="465.426869008952"/>
    <n v="0.3696242602"/>
  </r>
  <r>
    <n v="550000"/>
    <n v="920000"/>
    <n v="920000"/>
    <x v="1"/>
    <x v="1"/>
    <s v="IR8-11"/>
    <s v="62-304.520 (6), F.A.C."/>
    <n v="0.36"/>
    <n v="0.48"/>
    <s v="Town of Indialantic"/>
    <n v="4.4152621421619999E-2"/>
    <n v="3962.6880924073598"/>
    <n v="10.6522669659961"/>
    <n v="1.4214530895347599"/>
    <n v="0.47032551063166"/>
    <n v="6.2760880130819999E-2"/>
    <n v="174.96306715602799"/>
    <n v="1430"/>
    <s v="Professional Services"/>
    <n v="1430"/>
    <s v="Town of Indialantic              Brevard County"/>
    <s v="Town of Indialantic"/>
    <m/>
    <m/>
    <m/>
    <n v="0"/>
    <n v="1"/>
    <n v="0.47032551063166"/>
    <n v="6.2760880130819999E-2"/>
    <n v="174.963067156026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3.467298927418"/>
    <n v="178.679319565882"/>
    <n v="0.14190029779999999"/>
  </r>
  <r>
    <n v="550000"/>
    <n v="920000"/>
    <n v="920000"/>
    <x v="1"/>
    <x v="1"/>
    <s v="IR8-11"/>
    <s v="62-304.520 (6), F.A.C."/>
    <n v="0.36"/>
    <n v="0.48"/>
    <s v="Town of Indialantic"/>
    <n v="0.27165866530286997"/>
    <n v="3962.6880924073598"/>
    <n v="10.6522669659961"/>
    <n v="1.4214530895347599"/>
    <n v="2.8937806264323802"/>
    <n v="0.38615004909365003"/>
    <n v="1076.49855819496"/>
    <n v="1410"/>
    <s v="Retail Sales and Services"/>
    <n v="1410"/>
    <s v="Town of Indialantic              Brevard County"/>
    <s v="Town of Indialantic"/>
    <m/>
    <m/>
    <m/>
    <n v="0"/>
    <n v="1"/>
    <n v="2.8937806264323802"/>
    <n v="0.38615004909365003"/>
    <n v="1076.49855819496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37.88054879430601"/>
    <n v="1099.3636143815399"/>
    <n v="0.87307263440000005"/>
  </r>
  <r>
    <n v="550000"/>
    <n v="920000"/>
    <n v="920000"/>
    <x v="1"/>
    <x v="1"/>
    <s v="IR8-11"/>
    <s v="62-304.520 (6), F.A.C."/>
    <n v="0.36"/>
    <n v="0.48"/>
    <s v="Town of Indialantic"/>
    <n v="0.18694254933532001"/>
    <n v="3962.6880924073598"/>
    <n v="10.6522669659961"/>
    <n v="1.4214530895347599"/>
    <n v="1.9913619428237901"/>
    <n v="0.26573006431820001"/>
    <n v="740.79501421537304"/>
    <n v="1430"/>
    <s v="Professional Services"/>
    <n v="1430"/>
    <s v="Town of Indialantic              Brevard County"/>
    <s v="Town of Indialantic"/>
    <m/>
    <m/>
    <m/>
    <n v="0"/>
    <n v="1"/>
    <n v="1.9913619428237901"/>
    <n v="0.26573006431820001"/>
    <n v="740.79501421537304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1.303583515841"/>
    <n v="756.529656397493"/>
    <n v="0.60080698639999996"/>
  </r>
  <r>
    <n v="550000"/>
    <n v="920000"/>
    <n v="920000"/>
    <x v="1"/>
    <x v="1"/>
    <s v="IR8-11"/>
    <s v="62-304.520 (6), F.A.C."/>
    <n v="0.36"/>
    <n v="0.48"/>
    <s v="Town of Indialantic"/>
    <n v="0.33467802283557002"/>
    <n v="3860.0828648644501"/>
    <n v="9.5896964660027102"/>
    <n v="1.40928788458736"/>
    <n v="3.20946065283505"/>
    <n v="0.47165768281982001"/>
    <n v="1291.8849011943"/>
    <n v="1200"/>
    <s v="Residential, Medium Density-Two-five dwellingunits per acre"/>
    <n v="1200"/>
    <s v="Town of Indialantic              Brevard County"/>
    <s v="Town of Indialantic"/>
    <m/>
    <m/>
    <m/>
    <n v="0"/>
    <n v="1"/>
    <n v="3.20946065283505"/>
    <n v="0.47165768281982001"/>
    <n v="1291.884901194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06.69779772659899"/>
    <n v="1354.3939061482599"/>
    <n v="1.0477574219000001"/>
  </r>
  <r>
    <n v="550000"/>
    <n v="920000"/>
    <n v="920000"/>
    <x v="1"/>
    <x v="1"/>
    <s v="IR8-11"/>
    <s v="62-304.520 (6), F.A.C."/>
    <n v="0.36"/>
    <n v="0.48"/>
    <s v="Town of Indialantic"/>
    <n v="0.16295902505651"/>
    <n v="3860.0828648644501"/>
    <n v="9.5896964660027102"/>
    <n v="1.40928788458736"/>
    <n v="1.5627275866877"/>
    <n v="0.22965617969631"/>
    <n v="629.03534029566595"/>
    <n v="1210"/>
    <s v="Fixed Single Family Units"/>
    <n v="1210"/>
    <s v="Town of Indialantic              Brevard County"/>
    <s v="Town of Indialantic"/>
    <m/>
    <m/>
    <m/>
    <n v="0"/>
    <n v="1"/>
    <n v="1.5627275866877"/>
    <n v="0.22965617969631"/>
    <n v="629.0353402956659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4.56840981103799"/>
    <n v="659.47177713799397"/>
    <n v="0.51016653710000004"/>
  </r>
  <r>
    <n v="550000"/>
    <n v="920000"/>
    <n v="920000"/>
    <x v="1"/>
    <x v="1"/>
    <s v="IR8-11"/>
    <s v="62-304.520 (6), F.A.C."/>
    <n v="0.36"/>
    <n v="0.48"/>
    <s v="Town of Indialantic"/>
    <n v="7.96890127392E-3"/>
    <n v="3860.0828648644501"/>
    <n v="9.5896964660027102"/>
    <n v="1.40928788458736"/>
    <n v="7.6419344384500001E-2"/>
    <n v="1.123047601881E-2"/>
    <n v="30.760619259282102"/>
    <n v="1210"/>
    <s v="Fixed Single Family Units"/>
    <n v="1210"/>
    <s v="Town of Indialantic              Brevard County"/>
    <s v="Town of Indialantic"/>
    <m/>
    <m/>
    <m/>
    <n v="0"/>
    <n v="1"/>
    <n v="7.6419344384500001E-2"/>
    <n v="1.123047601881E-2"/>
    <n v="30.7606192592819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3.185942749427799"/>
    <n v="32.248999299862902"/>
    <n v="2.4947785300000001E-2"/>
  </r>
  <r>
    <n v="550000"/>
    <n v="920000"/>
    <n v="920000"/>
    <x v="1"/>
    <x v="1"/>
    <s v="IR8-11"/>
    <s v="62-304.520 (6), F.A.C."/>
    <n v="0.36"/>
    <n v="0.48"/>
    <s v="Town of Indialantic"/>
    <n v="9.7344639063310007E-2"/>
    <n v="3860.0828648644501"/>
    <n v="9.5896964660027102"/>
    <n v="1.40928788458736"/>
    <n v="0.93350554120974005"/>
    <n v="0.13718662046145"/>
    <n v="375.75837323470103"/>
    <n v="1210"/>
    <s v="Fixed Single Family Units"/>
    <n v="1210"/>
    <s v="Town of Indialantic              Brevard County"/>
    <s v="Town of Indialantic"/>
    <m/>
    <m/>
    <m/>
    <n v="0"/>
    <n v="1"/>
    <n v="0.93350554120974005"/>
    <n v="0.13718662046145"/>
    <n v="375.758373234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0.474124923305794"/>
    <n v="393.939777779569"/>
    <n v="0.30475131649999998"/>
  </r>
  <r>
    <n v="550000"/>
    <n v="920000"/>
    <n v="920000"/>
    <x v="1"/>
    <x v="1"/>
    <s v="IR8-11"/>
    <s v="62-304.520 (6), F.A.C."/>
    <n v="0.36"/>
    <n v="0.48"/>
    <s v="Town of Indialantic"/>
    <n v="1.4772903598890001E-2"/>
    <n v="3860.0828648644501"/>
    <n v="9.5896964660027102"/>
    <n v="1.40928788458736"/>
    <n v="0.14166766143490001"/>
    <n v="2.0819274062089999E-2"/>
    <n v="57.0246320463812"/>
    <n v="1210"/>
    <s v="Fixed Single Family Units"/>
    <n v="1210"/>
    <s v="Town of Indialantic              Brevard County"/>
    <s v="Town of Indialantic"/>
    <m/>
    <m/>
    <m/>
    <n v="0"/>
    <n v="1"/>
    <n v="0.14166766143490001"/>
    <n v="2.0819274062089999E-2"/>
    <n v="57.0246320463808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33.376284841875098"/>
    <n v="59.783819806676"/>
    <n v="4.62486878E-2"/>
  </r>
  <r>
    <n v="550000"/>
    <n v="920000"/>
    <n v="920000"/>
    <x v="1"/>
    <x v="1"/>
    <s v="IR8-11"/>
    <s v="62-304.520 (6), F.A.C."/>
    <n v="0.36"/>
    <n v="0.48"/>
    <s v="Town of Indialantic"/>
    <n v="3.9961954760000002E-5"/>
    <n v="3860.0828648644501"/>
    <n v="9.5896964660027102"/>
    <n v="1.40928788458736"/>
    <n v="3.8322301637999998E-4"/>
    <n v="5.6317898689999998E-5"/>
    <n v="0.15425645683486"/>
    <n v="1210"/>
    <s v="Fixed Single Family Units"/>
    <n v="1210"/>
    <s v="Town of Indialantic              Brevard County"/>
    <s v="Town of Indialantic"/>
    <m/>
    <m/>
    <m/>
    <n v="0"/>
    <n v="1"/>
    <n v="3.8322301637999998E-4"/>
    <n v="5.6317898689999998E-5"/>
    <n v="0.154256456836329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.3703663279703502"/>
    <n v="0.16172029329394"/>
    <n v="1.2510660000000001E-4"/>
  </r>
  <r>
    <n v="550000"/>
    <n v="920000"/>
    <n v="920000"/>
    <x v="1"/>
    <x v="1"/>
    <s v="IR8-11"/>
    <s v="62-304.520 (6), F.A.C."/>
    <n v="0.36"/>
    <n v="0.48"/>
    <s v="Town of Indialantic"/>
    <n v="9.8292609493450006E-2"/>
    <n v="3853.4581378681"/>
    <n v="9.5741736729868396"/>
    <n v="1.40703855980467"/>
    <n v="0.94107051406140996"/>
    <n v="0.13830149170111"/>
    <n v="378.76645594484501"/>
    <n v="1200"/>
    <s v="Residential, Medium Density-Two-five dwellingunits per acre"/>
    <n v="1200"/>
    <s v="Town of Indialantic              Brevard County"/>
    <s v="Town of Indialantic"/>
    <m/>
    <m/>
    <m/>
    <n v="0"/>
    <n v="1"/>
    <n v="0.94107051406140996"/>
    <n v="0.13830149170111"/>
    <n v="744.04767079407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6.078537171028"/>
    <n v="397.77607800304497"/>
    <n v="0.60344498849999995"/>
  </r>
  <r>
    <n v="550000"/>
    <n v="920000"/>
    <n v="920000"/>
    <x v="1"/>
    <x v="1"/>
    <s v="IR8-11"/>
    <s v="62-304.520 (6), F.A.C."/>
    <n v="0.36"/>
    <n v="0.48"/>
    <s v="Town of Indialantic"/>
    <n v="1.1352902826300001E-3"/>
    <n v="3853.4581378681"/>
    <n v="9.5741736729868396"/>
    <n v="1.40703855980467"/>
    <n v="1.086946633516E-2"/>
    <n v="1.5973972042300001E-3"/>
    <n v="4.374793578447"/>
    <n v="1210"/>
    <s v="Fixed Single Family Units"/>
    <n v="1210"/>
    <s v="Town of Indialantic              Brevard County"/>
    <s v="Town of Indialantic"/>
    <m/>
    <m/>
    <m/>
    <n v="0"/>
    <n v="1"/>
    <n v="1.086946633516E-2"/>
    <n v="1.5973972042300001E-3"/>
    <n v="4.37479357844568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.1522812622307494"/>
    <n v="4.59435677155221"/>
    <n v="3.5480888999999999E-3"/>
  </r>
  <r>
    <n v="550000"/>
    <n v="920000"/>
    <n v="920000"/>
    <x v="1"/>
    <x v="1"/>
    <s v="IR8-11"/>
    <s v="62-304.520 (6), F.A.C."/>
    <n v="0.36"/>
    <n v="0.48"/>
    <s v="Town of Indialantic"/>
    <n v="2.91828736604E-2"/>
    <n v="3853.4581378681"/>
    <n v="9.5741736729868396"/>
    <n v="1.40703855980467"/>
    <n v="0.27940190070151999"/>
    <n v="4.1061428526090002E-2"/>
    <n v="112.454981993052"/>
    <n v="1210"/>
    <s v="Fixed Single Family Units"/>
    <n v="1210"/>
    <s v="Town of Indialantic              Brevard County"/>
    <s v="Town of Indialantic"/>
    <m/>
    <m/>
    <m/>
    <n v="0"/>
    <n v="1"/>
    <n v="0.27940190070151999"/>
    <n v="4.1061428526090002E-2"/>
    <n v="112.45498199305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2.005679324991107"/>
    <n v="118.098899696686"/>
    <n v="9.1204364999999996E-2"/>
  </r>
  <r>
    <n v="550000"/>
    <n v="920000"/>
    <n v="920000"/>
    <x v="1"/>
    <x v="1"/>
    <s v="IR8-11"/>
    <s v="62-304.520 (6), F.A.C."/>
    <n v="0.36"/>
    <n v="0.48"/>
    <s v="Town of Indialantic"/>
    <n v="1.870027578906E-2"/>
    <n v="3853.4581378681"/>
    <n v="9.5741736729868396"/>
    <n v="1.40703855980467"/>
    <n v="0.17903968813724999"/>
    <n v="2.6312009114189999E-2"/>
    <n v="72.060729919750301"/>
    <n v="1210"/>
    <s v="Fixed Single Family Units"/>
    <n v="1210"/>
    <s v="Town of Indialantic              Brevard County"/>
    <s v="Town of Indialantic"/>
    <m/>
    <m/>
    <m/>
    <n v="0"/>
    <n v="1"/>
    <n v="0.17903968813724999"/>
    <n v="2.6312009114189999E-2"/>
    <n v="72.06072991975139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42.097196958459499"/>
    <n v="75.677331177630194"/>
    <n v="5.8443414399999997E-2"/>
  </r>
  <r>
    <n v="550000"/>
    <n v="920000"/>
    <n v="920000"/>
    <x v="1"/>
    <x v="1"/>
    <s v="IR8-11"/>
    <s v="62-304.520 (6), F.A.C."/>
    <n v="0.36"/>
    <n v="0.48"/>
    <s v="Town of Indialantic"/>
    <n v="0.23592202731525"/>
    <n v="3850.5067683024499"/>
    <n v="9.5673754995727798"/>
    <n v="1.4060577149223199"/>
    <n v="2.2571546239454601"/>
    <n v="0.33171998662671998"/>
    <n v="908.41936296900599"/>
    <n v="1200"/>
    <s v="Residential, Medium Density-Two-five dwellingunits per acre"/>
    <n v="1200"/>
    <s v="Town of Indialantic              Brevard County"/>
    <s v="Town of Indialantic"/>
    <m/>
    <m/>
    <m/>
    <n v="0"/>
    <n v="1"/>
    <n v="2.2571546239454601"/>
    <n v="0.33171998662671998"/>
    <n v="908.419362969005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71.935200906002"/>
    <n v="954.74257142634599"/>
    <n v="0.73675536330000002"/>
  </r>
  <r>
    <n v="550000"/>
    <n v="920000"/>
    <n v="920000"/>
    <x v="1"/>
    <x v="1"/>
    <s v="IR8-11"/>
    <s v="62-304.520 (6), F.A.C."/>
    <n v="0.36"/>
    <n v="0.48"/>
    <s v="Town of Indialantic"/>
    <n v="1.8361336199380001E-2"/>
    <n v="3850.5067683024499"/>
    <n v="9.5673754995727798"/>
    <n v="1.4060577149223199"/>
    <n v="0.17566979809336"/>
    <n v="2.5817098419419999E-2"/>
    <n v="70.700449310789494"/>
    <n v="1210"/>
    <s v="Fixed Single Family Units"/>
    <n v="1210"/>
    <s v="Town of Indialantic              Brevard County"/>
    <s v="Town of Indialantic"/>
    <m/>
    <m/>
    <m/>
    <n v="0"/>
    <n v="1"/>
    <n v="0.17566979809336"/>
    <n v="2.5817098419419999E-2"/>
    <n v="70.70044931078990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51.804752291408199"/>
    <n v="74.305691322306899"/>
    <n v="5.7340186000000001E-2"/>
  </r>
  <r>
    <n v="550000"/>
    <n v="920000"/>
    <n v="920000"/>
    <x v="1"/>
    <x v="1"/>
    <s v="IR8-11"/>
    <s v="62-304.520 (6), F.A.C."/>
    <n v="0.36"/>
    <n v="0.48"/>
    <s v="Town of Indialantic"/>
    <n v="1.1685948117249999E-2"/>
    <n v="3850.5067683024499"/>
    <n v="9.5673754995727798"/>
    <n v="1.4060577149223199"/>
    <n v="0.11180385370628999"/>
    <n v="1.643111750644E-2"/>
    <n v="44.996822319517797"/>
    <n v="1210"/>
    <s v="Fixed Single Family Units"/>
    <n v="1210"/>
    <s v="Town of Indialantic              Brevard County"/>
    <s v="Town of Indialantic"/>
    <m/>
    <m/>
    <m/>
    <n v="0"/>
    <n v="1"/>
    <n v="0.11180385370628999"/>
    <n v="1.643111750644E-2"/>
    <n v="44.9968223195186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39.428800882778397"/>
    <n v="47.291354190143103"/>
    <n v="3.6493773200000003E-2"/>
  </r>
  <r>
    <n v="550000"/>
    <n v="920000"/>
    <n v="920000"/>
    <x v="1"/>
    <x v="1"/>
    <s v="IR8-11"/>
    <s v="62-304.520 (6), F.A.C."/>
    <n v="0.36"/>
    <n v="0.48"/>
    <s v="Town of Indialantic"/>
    <n v="0.20944595551595999"/>
    <n v="3850.5067683024499"/>
    <n v="9.5673754995727798"/>
    <n v="1.4060577149223199"/>
    <n v="2.00384810328804"/>
    <n v="0.29449310161248998"/>
    <n v="806.47306930779405"/>
    <n v="1210"/>
    <s v="Fixed Single Family Units"/>
    <n v="1210"/>
    <s v="Town of Indialantic              Brevard County"/>
    <s v="Town of Indialantic"/>
    <m/>
    <m/>
    <m/>
    <n v="0"/>
    <n v="1"/>
    <n v="2.00384810328804"/>
    <n v="0.29449310161248998"/>
    <n v="806.4730693077940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3.32187334014699"/>
    <n v="847.59771022548205"/>
    <n v="0.6540738599"/>
  </r>
  <r>
    <n v="550000"/>
    <n v="920000"/>
    <n v="920000"/>
    <x v="1"/>
    <x v="1"/>
    <s v="IR8-11"/>
    <s v="62-304.520 (6), F.A.C."/>
    <n v="0.36"/>
    <n v="0.48"/>
    <s v="Town of Indialantic"/>
    <n v="0.12624223094518999"/>
    <n v="3850.5067683024499"/>
    <n v="9.5673754995727798"/>
    <n v="1.4060577149223199"/>
    <n v="1.20780682735642"/>
    <n v="0.17750386276949001"/>
    <n v="486.09656470005899"/>
    <n v="1210"/>
    <s v="Fixed Single Family Units"/>
    <n v="1210"/>
    <s v="Town of Indialantic              Brevard County"/>
    <s v="Town of Indialantic"/>
    <m/>
    <m/>
    <m/>
    <n v="0"/>
    <n v="1"/>
    <n v="1.20780682735642"/>
    <n v="0.17750386276949001"/>
    <n v="486.096564700058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2.048530603908205"/>
    <n v="510.88418307865101"/>
    <n v="0.39423890080000001"/>
  </r>
  <r>
    <n v="550000"/>
    <n v="920000"/>
    <n v="920000"/>
    <x v="1"/>
    <x v="1"/>
    <s v="IR8-11"/>
    <s v="62-304.520 (6), F.A.C."/>
    <n v="0.36"/>
    <n v="0.48"/>
    <s v="Town of Indialantic"/>
    <n v="1.610595555186E-2"/>
    <n v="3850.5067683024499"/>
    <n v="9.5673754995727798"/>
    <n v="1.4060577149223199"/>
    <n v="0.15409172454407999"/>
    <n v="2.2645903059890001E-2"/>
    <n v="62.016090862419198"/>
    <n v="1210"/>
    <s v="Fixed Single Family Units"/>
    <n v="1210"/>
    <s v="Town of Indialantic              Brevard County"/>
    <s v="Town of Indialantic"/>
    <m/>
    <m/>
    <m/>
    <n v="0"/>
    <n v="1"/>
    <n v="0.15409172454407999"/>
    <n v="2.2645903059890001E-2"/>
    <n v="62.0160908624191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32.7443647254075"/>
    <n v="65.178489663937597"/>
    <n v="5.0296910700000003E-2"/>
  </r>
  <r>
    <n v="550000"/>
    <n v="920000"/>
    <n v="920000"/>
    <x v="1"/>
    <x v="1"/>
    <s v="IR8-11"/>
    <s v="62-304.520 (6), F.A.C."/>
    <n v="0.36"/>
    <n v="0.48"/>
    <s v="Town of Indialantic"/>
    <n v="0.20749745204163"/>
    <n v="3892.1521496402702"/>
    <n v="11.2204809409051"/>
    <n v="1.58013068177615"/>
    <n v="2.32822120591953"/>
    <n v="0.32787309036135998"/>
    <n v="807.61165400872903"/>
    <n v="1400"/>
    <s v="Commercial and Services"/>
    <n v="1400"/>
    <s v="Town of Indialantic              Brevard County"/>
    <s v="Town of Indialantic"/>
    <m/>
    <m/>
    <m/>
    <n v="0"/>
    <n v="1"/>
    <n v="2.32822120591953"/>
    <n v="0.32787309036135998"/>
    <n v="807.6116540087290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52.10519189186201"/>
    <n v="839.71239642632599"/>
    <n v="0.65499728629999998"/>
  </r>
  <r>
    <n v="550000"/>
    <n v="920000"/>
    <n v="920000"/>
    <x v="1"/>
    <x v="1"/>
    <s v="IR8-11"/>
    <s v="62-304.520 (6), F.A.C."/>
    <n v="0.36"/>
    <n v="0.48"/>
    <s v="Town of Indialantic"/>
    <n v="0.17663862475676001"/>
    <n v="3892.1521496402702"/>
    <n v="11.2204809409051"/>
    <n v="1.58013068177615"/>
    <n v="1.9819703225109799"/>
    <n v="0.27911211056490998"/>
    <n v="687.50440305654797"/>
    <n v="1200"/>
    <s v="Residential, Medium Density-Two-five dwellingunits per acre"/>
    <n v="1200"/>
    <s v="Town of Indialantic              Brevard County"/>
    <s v="Town of Indialantic"/>
    <m/>
    <m/>
    <m/>
    <n v="0"/>
    <n v="1"/>
    <n v="1.9819703225109799"/>
    <n v="0.27911211056490998"/>
    <n v="687.5044030565479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78.78920273425501"/>
    <n v="714.83115304082196"/>
    <n v="0.55758670160000001"/>
  </r>
  <r>
    <n v="550000"/>
    <n v="920000"/>
    <n v="920000"/>
    <x v="1"/>
    <x v="1"/>
    <s v="IR8-11"/>
    <s v="62-304.520 (6), F.A.C."/>
    <n v="0.36"/>
    <n v="0.48"/>
    <s v="Town of Indialantic"/>
    <n v="0.14390663820581001"/>
    <n v="3892.1521496402702"/>
    <n v="11.2204809409051"/>
    <n v="1.58013068177615"/>
    <n v="1.6147016912580501"/>
    <n v="0.22739129434026001"/>
    <n v="560.10653124025998"/>
    <n v="1430"/>
    <s v="Professional Services"/>
    <n v="1430"/>
    <s v="Town of Indialantic              Brevard County"/>
    <s v="Town of Indialantic"/>
    <m/>
    <m/>
    <m/>
    <n v="0"/>
    <n v="1"/>
    <n v="1.6147016912580501"/>
    <n v="0.22739129434026001"/>
    <n v="560.106531240259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8.687323118788896"/>
    <n v="582.36950304918901"/>
    <n v="0.45426320460000003"/>
  </r>
  <r>
    <n v="550000"/>
    <n v="920000"/>
    <n v="920000"/>
    <x v="1"/>
    <x v="1"/>
    <s v="IR8-11"/>
    <s v="62-304.520 (6), F.A.C."/>
    <n v="0.36"/>
    <n v="0.48"/>
    <s v="Town of Indialantic"/>
    <n v="1.4872942415999999E-4"/>
    <n v="3892.1521496402702"/>
    <n v="11.2204809409051"/>
    <n v="1.58013068177615"/>
    <n v="1.6688156691500001E-3"/>
    <n v="2.3501192640000001E-4"/>
    <n v="0.57887754796298996"/>
    <n v="1430"/>
    <s v="Professional Services"/>
    <n v="1430"/>
    <s v="Town of Indialantic              Brevard County"/>
    <s v="Town of Indialantic"/>
    <m/>
    <m/>
    <m/>
    <n v="0"/>
    <n v="1"/>
    <n v="1.6688156691500001E-3"/>
    <n v="2.3501192640000001E-4"/>
    <n v="0.57887754796136004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4.5481400117756001"/>
    <n v="0.60188662536409998"/>
    <n v="4.6948710000000002E-4"/>
  </r>
  <r>
    <n v="550000"/>
    <n v="920000"/>
    <n v="920000"/>
    <x v="1"/>
    <x v="1"/>
    <s v="IR8-11"/>
    <s v="62-304.520 (6), F.A.C."/>
    <n v="0.36"/>
    <n v="0.48"/>
    <s v="Town of Indialantic"/>
    <n v="5.3148858569570002E-2"/>
    <n v="3892.1521496402702"/>
    <n v="11.2204809409051"/>
    <n v="1.58013068177615"/>
    <n v="0.59635575461080004"/>
    <n v="8.3982142127170006E-2"/>
    <n v="206.863444132506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59635575461080004"/>
    <n v="8.3982142127170006E-2"/>
    <n v="206.863444132503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60.2147628492515"/>
    <n v="215.08579964552001"/>
    <n v="0.1677724608"/>
  </r>
  <r>
    <n v="550000"/>
    <n v="920000"/>
    <n v="920000"/>
    <x v="1"/>
    <x v="1"/>
    <s v="IR8-11"/>
    <s v="62-304.520 (6), F.A.C."/>
    <n v="0.36"/>
    <n v="0.48"/>
    <s v="Town of Indialantic"/>
    <n v="3.6423150831050001E-2"/>
    <n v="3892.1521496402702"/>
    <n v="11.2204809409051"/>
    <n v="1.58013068177615"/>
    <n v="0.40868526970757002"/>
    <n v="5.7553338155109997E-2"/>
    <n v="141.764444803766"/>
    <n v="1430"/>
    <s v="Professional Services"/>
    <n v="1430"/>
    <s v="Town of Indialantic              Brevard County"/>
    <s v="Town of Indialantic"/>
    <m/>
    <m/>
    <m/>
    <n v="0"/>
    <n v="1"/>
    <n v="0.40868526970757002"/>
    <n v="5.7553338155109997E-2"/>
    <n v="141.764444803766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68.3369041188908"/>
    <n v="147.399261864702"/>
    <n v="0.1149752188"/>
  </r>
  <r>
    <n v="550000"/>
    <n v="920000"/>
    <n v="920000"/>
    <x v="1"/>
    <x v="1"/>
    <s v="IR8-11"/>
    <s v="62-304.520 (6), F.A.C."/>
    <n v="0.36"/>
    <n v="0.48"/>
    <s v="Town of Indialantic"/>
    <n v="0.22949275834524999"/>
    <n v="3855.3464395690798"/>
    <n v="9.57859158916939"/>
    <n v="1.40767849505342"/>
    <n v="2.1982174048611101"/>
    <n v="0.32305202069310002"/>
    <n v="884.77408879325401"/>
    <n v="1200"/>
    <s v="Residential, Medium Density-Two-five dwellingunits per acre"/>
    <n v="1200"/>
    <s v="Town of Indialantic              Brevard County"/>
    <s v="Town of Indialantic"/>
    <m/>
    <m/>
    <m/>
    <n v="0"/>
    <n v="1"/>
    <n v="2.1982174048611101"/>
    <n v="0.32305202069310002"/>
    <n v="884.774088793254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37.430580985288"/>
    <n v="928.72424300377497"/>
    <n v="0.71757833640000002"/>
  </r>
  <r>
    <n v="550000"/>
    <n v="920000"/>
    <n v="920000"/>
    <x v="1"/>
    <x v="1"/>
    <s v="IR8-11"/>
    <s v="62-304.520 (6), F.A.C."/>
    <n v="0.36"/>
    <n v="0.48"/>
    <s v="Town of Indialantic"/>
    <n v="2.1067367221169999E-2"/>
    <n v="3855.3464395690798"/>
    <n v="9.57859158916939"/>
    <n v="1.40767849505342"/>
    <n v="0.20179570647067999"/>
    <n v="2.9656079784640001E-2"/>
    <n v="81.221999207247507"/>
    <n v="1210"/>
    <s v="Fixed Single Family Units"/>
    <n v="1210"/>
    <s v="Town of Indialantic              Brevard County"/>
    <s v="Town of Indialantic"/>
    <m/>
    <m/>
    <m/>
    <n v="0"/>
    <n v="1"/>
    <n v="0.20179570647067999"/>
    <n v="2.9656079784640001E-2"/>
    <n v="81.2219992072489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40.952250750475102"/>
    <n v="85.256610342068797"/>
    <n v="6.5873478700000002E-2"/>
  </r>
  <r>
    <n v="550000"/>
    <n v="920000"/>
    <n v="920000"/>
    <x v="1"/>
    <x v="1"/>
    <s v="IR8-11"/>
    <s v="62-304.520 (6), F.A.C."/>
    <n v="0.36"/>
    <n v="0.48"/>
    <s v="Town of Indialantic"/>
    <n v="4.4461687385199998E-3"/>
    <n v="3855.3464395690798"/>
    <n v="9.57859158916939"/>
    <n v="1.40767849505342"/>
    <n v="4.2588034482859999E-2"/>
    <n v="6.2587761186000002E-3"/>
    <n v="17.141520815795701"/>
    <n v="1210"/>
    <s v="Fixed Single Family Units"/>
    <n v="1210"/>
    <s v="Town of Indialantic              Brevard County"/>
    <s v="Town of Indialantic"/>
    <m/>
    <m/>
    <m/>
    <n v="0"/>
    <n v="1"/>
    <n v="4.2588034482859999E-2"/>
    <n v="6.2587761186000002E-3"/>
    <n v="17.1415208157966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4.163837689279902"/>
    <n v="17.993006514574901"/>
    <n v="1.39022878E-2"/>
  </r>
  <r>
    <n v="550000"/>
    <n v="920000"/>
    <n v="920000"/>
    <x v="1"/>
    <x v="1"/>
    <s v="IR8-11"/>
    <s v="62-304.520 (6), F.A.C."/>
    <n v="0.36"/>
    <n v="0.48"/>
    <s v="Town of Indialantic"/>
    <n v="2.6991515208800001E-3"/>
    <n v="3855.3464395690798"/>
    <n v="9.57859158916939"/>
    <n v="1.40767849505342"/>
    <n v="2.585407005583E-2"/>
    <n v="3.7995375508300001E-3"/>
    <n v="10.4061642058975"/>
    <n v="1210"/>
    <s v="Fixed Single Family Units"/>
    <n v="1210"/>
    <s v="Town of Indialantic              Brevard County"/>
    <s v="Town of Indialantic"/>
    <m/>
    <m/>
    <m/>
    <n v="0"/>
    <n v="1"/>
    <n v="2.585407005583E-2"/>
    <n v="3.7995375508300001E-3"/>
    <n v="10.4061642058988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9.3332114479004"/>
    <n v="10.9230786673214"/>
    <n v="8.4397113999999992E-3"/>
  </r>
  <r>
    <n v="550000"/>
    <n v="920000"/>
    <n v="920000"/>
    <x v="1"/>
    <x v="1"/>
    <s v="IR8-11"/>
    <s v="62-304.520 (6), F.A.C."/>
    <n v="0.36"/>
    <n v="0.48"/>
    <s v="Town of Indialantic"/>
    <n v="0.21115967027783"/>
    <n v="3855.3464395690798"/>
    <n v="9.57859158916939"/>
    <n v="1.40767849505342"/>
    <n v="2.0226122416950698"/>
    <n v="0.29724492687268"/>
    <n v="814.09368298623895"/>
    <n v="1210"/>
    <s v="Fixed Single Family Units"/>
    <n v="1210"/>
    <s v="Town of Indialantic              Brevard County"/>
    <s v="Town of Indialantic"/>
    <m/>
    <m/>
    <m/>
    <n v="0"/>
    <n v="1"/>
    <n v="2.0226122416950698"/>
    <n v="0.29724492687268"/>
    <n v="814.0936829862389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6.77756150264"/>
    <n v="854.53286781573001"/>
    <n v="0.66025440629999999"/>
  </r>
  <r>
    <n v="550000"/>
    <n v="920000"/>
    <n v="920000"/>
    <x v="1"/>
    <x v="1"/>
    <s v="IR8-11"/>
    <s v="62-304.520 (6), F.A.C."/>
    <n v="0.36"/>
    <n v="0.48"/>
    <s v="Town of Indialantic"/>
    <n v="0.14889833742615"/>
    <n v="3855.3464395690798"/>
    <n v="9.57859158916939"/>
    <n v="1.40767849505342"/>
    <n v="1.42623636251151"/>
    <n v="0.20960098754400999"/>
    <n v="574.054675053697"/>
    <n v="1210"/>
    <s v="Fixed Single Family Units"/>
    <n v="1210"/>
    <s v="Town of Indialantic              Brevard County"/>
    <s v="Town of Indialantic"/>
    <m/>
    <m/>
    <m/>
    <n v="0"/>
    <n v="1"/>
    <n v="1.42623636251151"/>
    <n v="0.20960098754400999"/>
    <n v="574.05467505369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9.392855489338501"/>
    <n v="602.570193097735"/>
    <n v="0.46557556779999998"/>
  </r>
  <r>
    <n v="550000"/>
    <n v="920000"/>
    <n v="920000"/>
    <x v="1"/>
    <x v="1"/>
    <s v="IR8-11"/>
    <s v="62-304.520 (6), F.A.C."/>
    <n v="0.36"/>
    <n v="0.48"/>
    <s v="Town of Indialantic"/>
    <n v="0.11993799549358"/>
    <n v="3847.42469185956"/>
    <n v="9.5601531219609299"/>
    <n v="1.40501113789097"/>
    <n v="1.1466256020597401"/>
    <n v="0.1685142195248"/>
    <n v="461.45240535416298"/>
    <n v="1200"/>
    <s v="Residential, Medium Density-Two-five dwellingunits per acre"/>
    <n v="1200"/>
    <s v="Town of Indialantic              Brevard County"/>
    <s v="Town of Indialantic"/>
    <m/>
    <m/>
    <m/>
    <n v="0"/>
    <n v="1"/>
    <n v="1.1466256020597401"/>
    <n v="0.1685142195248"/>
    <n v="461.452405354162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39.35957178499601"/>
    <n v="485.37184735300201"/>
    <n v="0.3742517481"/>
  </r>
  <r>
    <n v="550000"/>
    <n v="920000"/>
    <n v="920000"/>
    <x v="1"/>
    <x v="1"/>
    <s v="IR8-11"/>
    <s v="62-304.520 (6), F.A.C."/>
    <n v="0.36"/>
    <n v="0.48"/>
    <s v="Town of Indialantic"/>
    <n v="0.16011810125938999"/>
    <n v="3847.42469185956"/>
    <n v="9.5601531219609299"/>
    <n v="1.40501113789097"/>
    <n v="1.53075356563746"/>
    <n v="0.22496771564740001"/>
    <n v="616.04233639906602"/>
    <n v="1210"/>
    <s v="Fixed Single Family Units"/>
    <n v="1210"/>
    <s v="Town of Indialantic              Brevard County"/>
    <s v="Town of Indialantic"/>
    <m/>
    <m/>
    <m/>
    <n v="0"/>
    <n v="1"/>
    <n v="1.53075356563746"/>
    <n v="0.22496771564740001"/>
    <n v="616.042336399066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4.2576473271"/>
    <n v="647.97496642407395"/>
    <n v="0.49962882110000001"/>
  </r>
  <r>
    <n v="550000"/>
    <n v="920000"/>
    <n v="920000"/>
    <x v="1"/>
    <x v="1"/>
    <s v="IR8-11"/>
    <s v="62-304.520 (6), F.A.C."/>
    <n v="0.36"/>
    <n v="0.48"/>
    <s v="Town of Indialantic"/>
    <n v="5.4096175981370002E-2"/>
    <n v="3847.42469185956"/>
    <n v="9.5601531219609299"/>
    <n v="1.40501113789097"/>
    <n v="0.51716772569450997"/>
    <n v="7.6005729771139993E-2"/>
    <n v="208.130963205933"/>
    <n v="1210"/>
    <s v="Fixed Single Family Units"/>
    <n v="1210"/>
    <s v="Town of Indialantic              Brevard County"/>
    <s v="Town of Indialantic"/>
    <m/>
    <m/>
    <m/>
    <n v="0"/>
    <n v="1"/>
    <n v="0.51716772569450997"/>
    <n v="7.6005729771139993E-2"/>
    <n v="208.13096320593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60.221626973947501"/>
    <n v="218.91945719751899"/>
    <n v="0.1688004568"/>
  </r>
  <r>
    <n v="550000"/>
    <n v="920000"/>
    <n v="920000"/>
    <x v="1"/>
    <x v="1"/>
    <s v="IR8-11"/>
    <s v="62-304.520 (6), F.A.C."/>
    <n v="0.36"/>
    <n v="0.48"/>
    <s v="Town of Indialantic"/>
    <n v="0.18726470294031"/>
    <n v="3847.42469185956"/>
    <n v="9.5601531219609299"/>
    <n v="1.40501113789097"/>
    <n v="1.7902792344479299"/>
    <n v="0.26310899336498"/>
    <n v="720.48684200631396"/>
    <n v="1210"/>
    <s v="Fixed Single Family Units"/>
    <n v="1210"/>
    <s v="Town of Indialantic              Brevard County"/>
    <s v="Town of Indialantic"/>
    <m/>
    <m/>
    <m/>
    <n v="0"/>
    <n v="1"/>
    <n v="1.7902792344479299"/>
    <n v="0.26310899336498"/>
    <n v="720.48684200631396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2.62923240663"/>
    <n v="757.83336578284002"/>
    <n v="0.58433644929999995"/>
  </r>
  <r>
    <n v="550000"/>
    <n v="920000"/>
    <n v="920000"/>
    <x v="1"/>
    <x v="1"/>
    <s v="IR8-11"/>
    <s v="62-304.520 (6), F.A.C."/>
    <n v="0.36"/>
    <n v="0.48"/>
    <s v="Town of Indialantic"/>
    <n v="9.6346477924199994E-2"/>
    <n v="3847.42469185956"/>
    <n v="9.5601531219609299"/>
    <n v="1.40501113789097"/>
    <n v="0.92108708171697995"/>
    <n v="0.13536787458006"/>
    <n v="370.68581813926897"/>
    <n v="1210"/>
    <s v="Fixed Single Family Units"/>
    <n v="1210"/>
    <s v="Town of Indialantic              Brevard County"/>
    <s v="Town of Indialantic"/>
    <m/>
    <m/>
    <m/>
    <n v="0"/>
    <n v="1"/>
    <n v="0.92108708171697995"/>
    <n v="0.13536787458006"/>
    <n v="370.685818139266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82.332720178550204"/>
    <n v="389.900362963166"/>
    <n v="0.30063732209999999"/>
  </r>
  <r>
    <n v="550000"/>
    <n v="920000"/>
    <n v="920000"/>
    <x v="1"/>
    <x v="1"/>
    <s v="IR8-11"/>
    <s v="62-304.520 (6), F.A.C."/>
    <n v="0.36"/>
    <n v="0.48"/>
    <s v="Town of Indialantic"/>
    <n v="2.3927083524579999E-2"/>
    <n v="3849.0022628535298"/>
    <n v="7.8007982396440303"/>
    <n v="1.06786911679485"/>
    <n v="0.18665035103836"/>
    <n v="2.555099355087E-2"/>
    <n v="92.095398629597597"/>
    <n v="1200"/>
    <s v="Residential, Medium Density-Two-five dwellingunits per acre"/>
    <n v="1200"/>
    <s v="Town of Indialantic              Brevard County"/>
    <s v="Town of Indialantic"/>
    <m/>
    <m/>
    <m/>
    <n v="0"/>
    <n v="1"/>
    <n v="0.18665035103836"/>
    <n v="2.555099355087E-2"/>
    <n v="92.09539862959840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52.495447271559101"/>
    <n v="96.829471630752806"/>
    <n v="7.46921319E-2"/>
  </r>
  <r>
    <n v="550000"/>
    <n v="920000"/>
    <n v="920000"/>
    <x v="1"/>
    <x v="1"/>
    <s v="IR8-11"/>
    <s v="62-304.520 (6), F.A.C."/>
    <n v="0.36"/>
    <n v="0.48"/>
    <s v="Town of Indialantic"/>
    <n v="2.2215473900030001E-2"/>
    <n v="3849.0022628535298"/>
    <n v="7.8007982396440303"/>
    <n v="1.06786911679485"/>
    <n v="0.17329842969226"/>
    <n v="2.3723218492809998E-2"/>
    <n v="85.507409311605898"/>
    <n v="1700"/>
    <s v="Institutional (Educational,religious,health and military facilities)"/>
    <n v="1700"/>
    <s v="Town of Indialantic              Brevard County"/>
    <s v="Town of Indialantic"/>
    <m/>
    <m/>
    <m/>
    <n v="0"/>
    <n v="1"/>
    <n v="0.17329842969226"/>
    <n v="2.3723218492809998E-2"/>
    <n v="135.958736121161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65.430806369319598"/>
    <n v="89.902833229025802"/>
    <n v="0.1102666149"/>
  </r>
  <r>
    <n v="550000"/>
    <n v="920000"/>
    <n v="920000"/>
    <x v="1"/>
    <x v="1"/>
    <s v="IR8-11"/>
    <s v="62-304.520 (6), F.A.C."/>
    <n v="0.36"/>
    <n v="0.48"/>
    <s v="Town of Indialantic"/>
    <n v="0.28435977097303"/>
    <n v="3860.0828648644501"/>
    <n v="9.5896964660027102"/>
    <n v="1.40928788458736"/>
    <n v="2.7269238907734201"/>
    <n v="0.40074478009633002"/>
    <n v="1097.65227938978"/>
    <n v="1210"/>
    <s v="Fixed Single Family Units"/>
    <n v="1210"/>
    <s v="Town of Indialantic              Brevard County"/>
    <s v="Town of Indialantic"/>
    <m/>
    <m/>
    <m/>
    <n v="0"/>
    <n v="1"/>
    <n v="2.7269238907734201"/>
    <n v="0.40074478009633002"/>
    <n v="1097.6522793897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37.43669258801"/>
    <n v="1150.7631654344"/>
    <n v="0.89022893709999995"/>
  </r>
  <r>
    <n v="550000"/>
    <n v="920000"/>
    <n v="920000"/>
    <x v="1"/>
    <x v="1"/>
    <s v="IR8-11"/>
    <s v="62-304.520 (6), F.A.C."/>
    <n v="0.36"/>
    <n v="0.48"/>
    <s v="Town of Indialantic"/>
    <n v="0.10208637315296"/>
    <n v="3860.0828648644501"/>
    <n v="9.5896964660027102"/>
    <n v="1.40928788458736"/>
    <n v="0.97897733185197999"/>
    <n v="0.14386908886593"/>
    <n v="394.06185974390303"/>
    <n v="1210"/>
    <s v="Fixed Single Family Units"/>
    <n v="1210"/>
    <s v="Town of Indialantic              Brevard County"/>
    <s v="Town of Indialantic"/>
    <m/>
    <m/>
    <m/>
    <n v="0"/>
    <n v="1"/>
    <n v="0.97897733185197999"/>
    <n v="0.14386908886593"/>
    <n v="394.0618597439030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84.039503479887998"/>
    <n v="413.128894833581"/>
    <n v="0.31959599329999999"/>
  </r>
  <r>
    <n v="550000"/>
    <n v="920000"/>
    <n v="920000"/>
    <x v="1"/>
    <x v="1"/>
    <s v="IR8-11"/>
    <s v="62-304.520 (6), F.A.C."/>
    <n v="0.36"/>
    <n v="0.48"/>
    <s v="Town of Indialantic"/>
    <n v="9.3061145243870005E-2"/>
    <n v="3860.0828648644501"/>
    <n v="9.5896964660027102"/>
    <n v="1.40928788458736"/>
    <n v="0.89242813566733004"/>
    <n v="0.13114994451800999"/>
    <n v="359.22373214053601"/>
    <n v="1210"/>
    <s v="Fixed Single Family Units"/>
    <n v="1210"/>
    <s v="Town of Indialantic              Brevard County"/>
    <s v="Town of Indialantic"/>
    <m/>
    <m/>
    <m/>
    <n v="0"/>
    <n v="1"/>
    <n v="0.89242813566733004"/>
    <n v="0.13114994451800999"/>
    <n v="359.223732140536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82.416799103023706"/>
    <n v="376.605093306068"/>
    <n v="0.29134122639999999"/>
  </r>
  <r>
    <n v="550000"/>
    <n v="920000"/>
    <n v="920000"/>
    <x v="1"/>
    <x v="1"/>
    <s v="IR8-11"/>
    <s v="62-304.520 (6), F.A.C."/>
    <n v="0.36"/>
    <n v="0.48"/>
    <s v="Town of Indialantic"/>
    <n v="0.13825616441311001"/>
    <n v="3860.0828648644501"/>
    <n v="9.5896964660027102"/>
    <n v="1.40928788458736"/>
    <n v="1.3258346512755299"/>
    <n v="0.19484273747691999"/>
    <n v="533.68025121294295"/>
    <n v="1210"/>
    <s v="Fixed Single Family Units"/>
    <n v="1210"/>
    <s v="Town of Indialantic              Brevard County"/>
    <s v="Town of Indialantic"/>
    <m/>
    <m/>
    <m/>
    <n v="0"/>
    <n v="1"/>
    <n v="1.3258346512755299"/>
    <n v="0.19484273747691999"/>
    <n v="533.6802512129429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5.9044692600486"/>
    <n v="559.50284689160196"/>
    <n v="0.4328306985"/>
  </r>
  <r>
    <n v="550000"/>
    <n v="920000"/>
    <n v="920000"/>
    <x v="1"/>
    <x v="1"/>
    <s v="IR8-11"/>
    <s v="62-304.520 (6), F.A.C."/>
    <n v="0.36"/>
    <n v="0.48"/>
    <s v="Town of Indialantic"/>
    <n v="1.0808890257129999E-2"/>
    <n v="3855.6860419560198"/>
    <n v="9.5795152697717594"/>
    <n v="1.4078169651472401"/>
    <n v="0.10354392926753"/>
    <n v="1.5216939078409999E-2"/>
    <n v="41.675687293477502"/>
    <n v="1200"/>
    <s v="Residential, Medium Density-Two-five dwellingunits per acre"/>
    <n v="1200"/>
    <s v="Town of Indialantic              Brevard County"/>
    <s v="Town of Indialantic"/>
    <m/>
    <m/>
    <m/>
    <n v="0"/>
    <n v="1"/>
    <n v="0.10354392926753"/>
    <n v="1.5216939078409999E-2"/>
    <n v="41.6756872934764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37.6270896410822"/>
    <n v="43.7420269561106"/>
    <n v="3.3800232999999999E-2"/>
  </r>
  <r>
    <n v="550000"/>
    <n v="920000"/>
    <n v="920000"/>
    <x v="1"/>
    <x v="1"/>
    <s v="IR8-11"/>
    <s v="62-304.520 (6), F.A.C."/>
    <n v="0.36"/>
    <n v="0.48"/>
    <s v="Town of Indialantic"/>
    <n v="2.57051655571E-2"/>
    <n v="3855.6860419560198"/>
    <n v="9.5795152697717594"/>
    <n v="1.4078169651472401"/>
    <n v="0.24624302596632999"/>
    <n v="3.6188168163210001E-2"/>
    <n v="99.111048044713897"/>
    <n v="1210"/>
    <s v="Fixed Single Family Units"/>
    <n v="1210"/>
    <s v="Town of Indialantic              Brevard County"/>
    <s v="Town of Indialantic"/>
    <m/>
    <m/>
    <m/>
    <n v="0"/>
    <n v="1"/>
    <n v="0.24624302596632999"/>
    <n v="3.6188168163210001E-2"/>
    <n v="99.1110480447134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60.153121800123998"/>
    <n v="104.02511432364101"/>
    <n v="8.0382034099999999E-2"/>
  </r>
  <r>
    <n v="550000"/>
    <n v="920000"/>
    <n v="920000"/>
    <x v="1"/>
    <x v="1"/>
    <s v="IR8-11"/>
    <s v="62-304.520 (6), F.A.C."/>
    <n v="0.36"/>
    <n v="0.48"/>
    <s v="Town of Indialantic"/>
    <n v="0.16442880181795"/>
    <n v="3855.6860419560198"/>
    <n v="9.5795152697717594"/>
    <n v="1.4078169651472401"/>
    <n v="1.57514821780537"/>
    <n v="0.23148565675815"/>
    <n v="633.98583606504201"/>
    <n v="1210"/>
    <s v="Fixed Single Family Units"/>
    <n v="1210"/>
    <s v="Town of Indialantic              Brevard County"/>
    <s v="Town of Indialantic"/>
    <m/>
    <m/>
    <m/>
    <n v="0"/>
    <n v="1"/>
    <n v="1.57514821780537"/>
    <n v="0.23148565675815"/>
    <n v="633.985836065042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3.832759006496"/>
    <n v="665.41975266452903"/>
    <n v="0.51418153779999998"/>
  </r>
  <r>
    <n v="550000"/>
    <n v="920000"/>
    <n v="920000"/>
    <x v="1"/>
    <x v="1"/>
    <s v="IR8-11"/>
    <s v="62-304.520 (6), F.A.C."/>
    <n v="0.36"/>
    <n v="0.48"/>
    <s v="Town of Indialantic"/>
    <n v="0.10928153352519"/>
    <n v="3855.6860419560198"/>
    <n v="9.5795152697717594"/>
    <n v="1.4078169651472401"/>
    <n v="1.0468641191086601"/>
    <n v="0.15384839687407001"/>
    <n v="421.35528345663602"/>
    <n v="1210"/>
    <s v="Fixed Single Family Units"/>
    <n v="1210"/>
    <s v="Town of Indialantic              Brevard County"/>
    <s v="Town of Indialantic"/>
    <m/>
    <m/>
    <m/>
    <n v="0"/>
    <n v="1"/>
    <n v="1.0468641191086601"/>
    <n v="0.15384839687407001"/>
    <n v="421.355283456636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87.559330503045004"/>
    <n v="442.24667579614697"/>
    <n v="0.34173177900000001"/>
  </r>
  <r>
    <n v="550000"/>
    <n v="920000"/>
    <n v="920000"/>
    <x v="1"/>
    <x v="1"/>
    <s v="IR8-11"/>
    <s v="62-304.520 (6), F.A.C."/>
    <n v="0.36"/>
    <n v="0.48"/>
    <s v="Town of Indialantic"/>
    <n v="0.26004620214731"/>
    <n v="3855.6860419560198"/>
    <n v="9.5795152697717594"/>
    <n v="1.4078169651472401"/>
    <n v="2.49111656431635"/>
    <n v="0.3660974551051"/>
    <n v="1002.65651188307"/>
    <n v="1210"/>
    <s v="Fixed Single Family Units"/>
    <n v="1210"/>
    <s v="Town of Indialantic              Brevard County"/>
    <s v="Town of Indialantic"/>
    <m/>
    <m/>
    <m/>
    <n v="0"/>
    <n v="1"/>
    <n v="2.49111656431635"/>
    <n v="0.3660974551051"/>
    <n v="1002.6565118830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29.10998727906801"/>
    <n v="1052.36964328059"/>
    <n v="0.81318451899999999"/>
  </r>
  <r>
    <n v="550000"/>
    <n v="920000"/>
    <n v="920000"/>
    <x v="1"/>
    <x v="1"/>
    <s v="IR8-11"/>
    <s v="62-304.520 (6), F.A.C."/>
    <n v="0.36"/>
    <n v="0.48"/>
    <s v="Town of Indialantic"/>
    <n v="4.7492860340189999E-2"/>
    <n v="3855.6860419560198"/>
    <n v="9.5795152697717594"/>
    <n v="1.4078169651472401"/>
    <n v="0.45495858083398999"/>
    <n v="6.686125451029E-2"/>
    <n v="183.117558706241"/>
    <n v="1210"/>
    <s v="Fixed Single Family Units"/>
    <n v="1210"/>
    <s v="Town of Indialantic              Brevard County"/>
    <s v="Town of Indialantic"/>
    <m/>
    <m/>
    <m/>
    <n v="0"/>
    <n v="1"/>
    <n v="0.45495858083398999"/>
    <n v="6.686125451029E-2"/>
    <n v="183.117558706239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65.596071075304494"/>
    <n v="192.196786885846"/>
    <n v="0.14851383509999999"/>
  </r>
  <r>
    <n v="550000"/>
    <n v="920000"/>
    <n v="920000"/>
    <x v="1"/>
    <x v="1"/>
    <s v="IR8-11"/>
    <s v="62-304.520 (6), F.A.C."/>
    <n v="0.36"/>
    <n v="0.48"/>
    <s v="Town of Indialantic"/>
    <n v="0.16963920503589"/>
    <n v="3855.3464398563201"/>
    <n v="9.5785915898830503"/>
    <n v="1.4076784951582999"/>
    <n v="1.62490466267122"/>
    <n v="0.23879746086476999"/>
    <n v="654.01790519517499"/>
    <n v="1200"/>
    <s v="Residential, Medium Density-Two-five dwellingunits per acre"/>
    <n v="1200"/>
    <s v="Town of Indialantic              Brevard County"/>
    <s v="Town of Indialantic"/>
    <m/>
    <m/>
    <m/>
    <n v="0"/>
    <n v="1"/>
    <n v="1.62490466267122"/>
    <n v="0.23879746086476999"/>
    <n v="654.017905195174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27.815811232687"/>
    <n v="686.50550639032303"/>
    <n v="0.53042814699999996"/>
  </r>
  <r>
    <n v="550000"/>
    <n v="920000"/>
    <n v="920000"/>
    <x v="1"/>
    <x v="1"/>
    <s v="IR8-11"/>
    <s v="62-304.520 (6), F.A.C."/>
    <n v="0.36"/>
    <n v="0.48"/>
    <s v="Town of Indialantic"/>
    <n v="1.1619919954199999E-3"/>
    <n v="3855.3464398563201"/>
    <n v="9.5785915898830503"/>
    <n v="1.4076784951582999"/>
    <n v="1.1130246754910001E-2"/>
    <n v="1.6357111435100001E-3"/>
    <n v="4.4798817027148798"/>
    <n v="1210"/>
    <s v="Fixed Single Family Units"/>
    <n v="1210"/>
    <s v="Town of Indialantic              Brevard County"/>
    <s v="Town of Indialantic"/>
    <m/>
    <m/>
    <m/>
    <n v="0"/>
    <n v="1"/>
    <n v="1.1130246754910001E-2"/>
    <n v="1.6357111435100001E-3"/>
    <n v="4.47988170271406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2.222089557751399"/>
    <n v="4.7024147694743599"/>
    <n v="3.6333185000000001E-3"/>
  </r>
  <r>
    <n v="550000"/>
    <n v="920000"/>
    <n v="920000"/>
    <x v="1"/>
    <x v="1"/>
    <s v="IR8-11"/>
    <s v="62-304.520 (6), F.A.C."/>
    <n v="0.36"/>
    <n v="0.48"/>
    <s v="Town of Indialantic"/>
    <n v="3.1488054931199999E-3"/>
    <n v="3855.3464398563201"/>
    <n v="9.5785915898830503"/>
    <n v="1.4076784951582999"/>
    <n v="3.016112181464E-2"/>
    <n v="4.4325057781099998E-3"/>
    <n v="12.139736047727199"/>
    <n v="1210"/>
    <s v="Fixed Single Family Units"/>
    <n v="1210"/>
    <s v="Town of Indialantic              Brevard County"/>
    <s v="Town of Indialantic"/>
    <m/>
    <m/>
    <m/>
    <n v="0"/>
    <n v="1"/>
    <n v="3.016112181464E-2"/>
    <n v="4.4325057781099998E-3"/>
    <n v="12.1397360477266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0.599426381436601"/>
    <n v="12.742763732748699"/>
    <n v="9.8456901999999999E-3"/>
  </r>
  <r>
    <n v="550000"/>
    <n v="920000"/>
    <n v="920000"/>
    <x v="1"/>
    <x v="1"/>
    <s v="IR8-11"/>
    <s v="62-304.520 (6), F.A.C."/>
    <n v="0.36"/>
    <n v="0.48"/>
    <s v="Town of Indialantic"/>
    <n v="0.22757988366241"/>
    <n v="3855.3464398563201"/>
    <n v="9.5785915898830503"/>
    <n v="1.4076784951582999"/>
    <n v="2.1798947596753999"/>
    <n v="0.32035930816220998"/>
    <n v="877.39929426082006"/>
    <n v="1210"/>
    <s v="Fixed Single Family Units"/>
    <n v="1210"/>
    <s v="Town of Indialantic              Brevard County"/>
    <s v="Town of Indialantic"/>
    <m/>
    <m/>
    <m/>
    <n v="0"/>
    <n v="1"/>
    <n v="2.1798947596753999"/>
    <n v="0.32035930816220998"/>
    <n v="877.39929426082006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21.739406123425"/>
    <n v="920.98311380830103"/>
    <n v="0.71159715670000001"/>
  </r>
  <r>
    <n v="550000"/>
    <n v="920000"/>
    <n v="920000"/>
    <x v="1"/>
    <x v="1"/>
    <s v="IR8-11"/>
    <s v="62-304.520 (6), F.A.C."/>
    <n v="0.36"/>
    <n v="0.48"/>
    <s v="Town of Indialantic"/>
    <n v="0.20300420267402999"/>
    <n v="3855.3464398563201"/>
    <n v="9.5785915898830503"/>
    <n v="1.4076784951582999"/>
    <n v="1.9444943484444499"/>
    <n v="0.28576465053099998"/>
    <n v="782.65153005522404"/>
    <n v="1210"/>
    <s v="Fixed Single Family Units"/>
    <n v="1210"/>
    <s v="Town of Indialantic              Brevard County"/>
    <s v="Town of Indialantic"/>
    <m/>
    <m/>
    <m/>
    <n v="0"/>
    <n v="1"/>
    <n v="1.9444943484444499"/>
    <n v="0.28576465053099998"/>
    <n v="782.65153005522404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21.860505383939"/>
    <n v="821.52886136562199"/>
    <n v="0.63475387679999995"/>
  </r>
  <r>
    <n v="550000"/>
    <n v="920000"/>
    <n v="920000"/>
    <x v="1"/>
    <x v="1"/>
    <s v="IR8-11"/>
    <s v="62-304.520 (6), F.A.C."/>
    <n v="0.36"/>
    <n v="0.48"/>
    <s v="Town of Indialantic"/>
    <n v="1.322936476098E-2"/>
    <n v="3855.3464398563201"/>
    <n v="9.5785915898830503"/>
    <n v="1.4076784951582999"/>
    <n v="0.12671868203906"/>
    <n v="1.862269227864E-2"/>
    <n v="51.003784332824203"/>
    <n v="1210"/>
    <s v="Fixed Single Family Units"/>
    <n v="1210"/>
    <s v="Town of Indialantic              Brevard County"/>
    <s v="Town of Indialantic"/>
    <m/>
    <m/>
    <m/>
    <n v="0"/>
    <n v="1"/>
    <n v="0.12671868203906"/>
    <n v="1.862269227864E-2"/>
    <n v="51.00378433282539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41.716038077332897"/>
    <n v="53.537339747265399"/>
    <n v="4.1365599599999997E-2"/>
  </r>
  <r>
    <n v="550000"/>
    <n v="920000"/>
    <n v="920000"/>
    <x v="1"/>
    <x v="1"/>
    <s v="IR8-11"/>
    <s v="62-304.520 (6), F.A.C."/>
    <n v="0.36"/>
    <n v="0.48"/>
    <s v="Town of Indialantic"/>
    <n v="2.5309394779930001E-2"/>
    <n v="3953.55423701053"/>
    <n v="10.4170036255484"/>
    <n v="1.4066543137758301"/>
    <n v="0.26364805718306"/>
    <n v="3.560156934625E-2"/>
    <n v="100.06206496839999"/>
    <n v="1400"/>
    <s v="Commercial and Services"/>
    <n v="1400"/>
    <s v="Town of Indialantic              Brevard County"/>
    <s v="Town of Indialantic"/>
    <m/>
    <m/>
    <m/>
    <n v="0"/>
    <n v="1"/>
    <n v="0.26364805718306"/>
    <n v="3.560156934625E-2"/>
    <n v="109.02560487674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43.693458919224703"/>
    <n v="102.42348681225501"/>
    <n v="8.8423037199999999E-2"/>
  </r>
  <r>
    <n v="550000"/>
    <n v="920000"/>
    <n v="920000"/>
    <x v="1"/>
    <x v="1"/>
    <s v="IR8-11"/>
    <s v="62-304.520 (6), F.A.C."/>
    <n v="0.36"/>
    <n v="0.48"/>
    <s v="Town of Indialantic"/>
    <n v="2.97585245975E-3"/>
    <n v="3953.55423701053"/>
    <n v="10.4170036255484"/>
    <n v="1.4066543137758301"/>
    <n v="3.099946586239E-2"/>
    <n v="4.1859956996700004E-3"/>
    <n v="11.7651941009944"/>
    <n v="1200"/>
    <s v="Residential, Medium Density-Two-five dwellingunits per acre"/>
    <n v="1200"/>
    <s v="Town of Indialantic              Brevard County"/>
    <s v="Town of Indialantic"/>
    <m/>
    <m/>
    <m/>
    <n v="0"/>
    <n v="1"/>
    <n v="3.099946586239E-2"/>
    <n v="4.1859956996700004E-3"/>
    <n v="15.291940769915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6.075857918489799"/>
    <n v="12.042847638887199"/>
    <n v="1.2402222799999999E-2"/>
  </r>
  <r>
    <n v="550000"/>
    <n v="920000"/>
    <n v="920000"/>
    <x v="1"/>
    <x v="1"/>
    <s v="IR8-11"/>
    <s v="62-304.520 (6), F.A.C."/>
    <n v="0.36"/>
    <n v="0.48"/>
    <s v="Town of Indialantic"/>
    <n v="2.1946044505999999E-4"/>
    <n v="3953.55423701053"/>
    <n v="10.4170036255484"/>
    <n v="1.4066543137758301"/>
    <n v="2.2861202519099998E-3"/>
    <n v="3.0870498175000001E-4"/>
    <n v="0.86764877244689997"/>
    <n v="1410"/>
    <s v="Retail Sales and Services"/>
    <n v="1410"/>
    <s v="Town of Indialantic              Brevard County"/>
    <s v="Town of Indialantic"/>
    <m/>
    <m/>
    <m/>
    <n v="0"/>
    <n v="1"/>
    <n v="2.2861202519099998E-3"/>
    <n v="3.0870498175000001E-4"/>
    <n v="2.50491072017435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5.04921901512893"/>
    <n v="0.88812491157955997"/>
    <n v="2.0315578000000001E-3"/>
  </r>
  <r>
    <n v="550000"/>
    <n v="920000"/>
    <n v="920000"/>
    <x v="1"/>
    <x v="1"/>
    <s v="IR8-11"/>
    <s v="62-304.520 (6), F.A.C."/>
    <n v="0.36"/>
    <n v="0.48"/>
    <s v="Town of Indialantic"/>
    <n v="8.7105115899930002E-2"/>
    <n v="3953.55423701053"/>
    <n v="10.4170036255484"/>
    <n v="1.4066543137758301"/>
    <n v="0.90737430813342002"/>
    <n v="0.12252678703258001"/>
    <n v="344.37480003147698"/>
    <n v="1410"/>
    <s v="Retail Sales and Services"/>
    <n v="1410"/>
    <s v="Town of Indialantic              Brevard County"/>
    <s v="Town of Indialantic"/>
    <m/>
    <m/>
    <m/>
    <n v="0"/>
    <n v="1"/>
    <n v="0.90737430813342002"/>
    <n v="0.12252678703258001"/>
    <n v="361.636429675033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80.006013760607701"/>
    <n v="352.50189770354399"/>
    <n v="0.29329799649999999"/>
  </r>
  <r>
    <n v="550000"/>
    <n v="920000"/>
    <n v="920000"/>
    <x v="1"/>
    <x v="1"/>
    <s v="IR8-11"/>
    <s v="62-304.520 (6), F.A.C."/>
    <n v="0.36"/>
    <n v="0.48"/>
    <s v="Town of Indialantic"/>
    <n v="0.23885888399286001"/>
    <n v="3855.3464395690798"/>
    <n v="9.57859158916939"/>
    <n v="1.40767849505342"/>
    <n v="2.28793169721239"/>
    <n v="0.33623651434920998"/>
    <n v="920.88374796131598"/>
    <n v="1200"/>
    <s v="Residential, Medium Density-Two-five dwellingunits per acre"/>
    <n v="1200"/>
    <s v="Town of Indialantic              Brevard County"/>
    <s v="Town of Indialantic"/>
    <m/>
    <m/>
    <m/>
    <n v="0"/>
    <n v="1"/>
    <n v="2.28793169721239"/>
    <n v="0.33623651434920998"/>
    <n v="920.883747961315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45.163051949665"/>
    <n v="966.62760873380103"/>
    <n v="0.74686435360000003"/>
  </r>
  <r>
    <n v="550000"/>
    <n v="920000"/>
    <n v="920000"/>
    <x v="1"/>
    <x v="1"/>
    <s v="IR8-11"/>
    <s v="62-304.520 (6), F.A.C."/>
    <n v="0.36"/>
    <n v="0.48"/>
    <s v="Town of Indialantic"/>
    <n v="4.8589213417769998E-2"/>
    <n v="3855.3464395690798"/>
    <n v="9.57859158916939"/>
    <n v="1.40767849505342"/>
    <n v="0.46541623096785001"/>
    <n v="6.8397990819760002E-2"/>
    <n v="187.32825095168101"/>
    <n v="1210"/>
    <s v="Fixed Single Family Units"/>
    <n v="1210"/>
    <s v="Town of Indialantic              Brevard County"/>
    <s v="Town of Indialantic"/>
    <m/>
    <m/>
    <m/>
    <n v="0"/>
    <n v="1"/>
    <n v="0.46541623096785001"/>
    <n v="6.8397990819760002E-2"/>
    <n v="187.32825095167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58.045039546366098"/>
    <n v="196.633570379085"/>
    <n v="0.1519288329"/>
  </r>
  <r>
    <n v="550000"/>
    <n v="920000"/>
    <n v="920000"/>
    <x v="1"/>
    <x v="1"/>
    <s v="IR8-11"/>
    <s v="62-304.520 (6), F.A.C."/>
    <n v="0.36"/>
    <n v="0.48"/>
    <s v="Town of Indialantic"/>
    <n v="0.1538388124243"/>
    <n v="3855.3464395690798"/>
    <n v="9.57859158916939"/>
    <n v="1.40767849505342"/>
    <n v="1.47355915477526"/>
    <n v="0.21655558795425001"/>
    <n v="593.101917747583"/>
    <n v="1210"/>
    <s v="Fixed Single Family Units"/>
    <n v="1210"/>
    <s v="Town of Indialantic              Brevard County"/>
    <s v="Town of Indialantic"/>
    <m/>
    <m/>
    <m/>
    <n v="0"/>
    <n v="1"/>
    <n v="1.47355915477526"/>
    <n v="0.21655558795425001"/>
    <n v="593.10191774758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2.04437197351299"/>
    <n v="622.56358607368998"/>
    <n v="0.48102345320000001"/>
  </r>
  <r>
    <n v="550000"/>
    <n v="920000"/>
    <n v="920000"/>
    <x v="1"/>
    <x v="1"/>
    <s v="IR8-11"/>
    <s v="62-304.520 (6), F.A.C."/>
    <n v="0.36"/>
    <n v="0.48"/>
    <s v="Town of Indialantic"/>
    <n v="1.7870803416199999E-2"/>
    <n v="3855.3464395690798"/>
    <n v="9.57859158916939"/>
    <n v="1.40767849505342"/>
    <n v="0.17117712729415999"/>
    <n v="2.515634565831E-2"/>
    <n v="68.898138322904799"/>
    <n v="1210"/>
    <s v="Fixed Single Family Units"/>
    <n v="1210"/>
    <s v="Town of Indialantic              Brevard County"/>
    <s v="Town of Indialantic"/>
    <m/>
    <m/>
    <m/>
    <n v="0"/>
    <n v="1"/>
    <n v="0.17117712729415999"/>
    <n v="2.515634565831E-2"/>
    <n v="68.89813832290640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49.708857675973299"/>
    <n v="72.320575578318795"/>
    <n v="5.5878457700000002E-2"/>
  </r>
  <r>
    <n v="550000"/>
    <n v="920000"/>
    <n v="920000"/>
    <x v="1"/>
    <x v="1"/>
    <s v="IR8-11"/>
    <s v="62-304.520 (6), F.A.C."/>
    <n v="0.36"/>
    <n v="0.48"/>
    <s v="Town of Indialantic"/>
    <n v="0.15860574037073999"/>
    <n v="3855.3464395690798"/>
    <n v="9.57859158916939"/>
    <n v="1.40767849505342"/>
    <n v="1.51921961070916"/>
    <n v="0.22326588991190999"/>
    <n v="611.48007643355402"/>
    <n v="1210"/>
    <s v="Fixed Single Family Units"/>
    <n v="1210"/>
    <s v="Town of Indialantic              Brevard County"/>
    <s v="Town of Indialantic"/>
    <m/>
    <m/>
    <m/>
    <n v="0"/>
    <n v="1"/>
    <n v="1.51921961070916"/>
    <n v="0.22326588991190999"/>
    <n v="611.480076433554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28.98929984916799"/>
    <n v="641.85465904883995"/>
    <n v="0.4959286913"/>
  </r>
  <r>
    <n v="550000"/>
    <n v="920000"/>
    <n v="920000"/>
    <x v="1"/>
    <x v="1"/>
    <s v="IR8-11"/>
    <s v="62-304.520 (6), F.A.C."/>
    <n v="0.36"/>
    <n v="0.48"/>
    <s v="Town of Indialantic"/>
    <n v="0.17151311029404001"/>
    <n v="3863.0404146064202"/>
    <n v="9.5931970436173497"/>
    <n v="1.4096391920889699"/>
    <n v="1.6453590626143999"/>
    <n v="0.24177160222755001"/>
    <n v="662.56207670072502"/>
    <n v="1200"/>
    <s v="Residential, Medium Density-Two-five dwellingunits per acre"/>
    <n v="1200"/>
    <s v="Town of Indialantic              Brevard County"/>
    <s v="Town of Indialantic"/>
    <m/>
    <m/>
    <m/>
    <n v="0"/>
    <n v="1"/>
    <n v="1.6453590626143999"/>
    <n v="0.24177160222755001"/>
    <n v="699.6496360489220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32.69050317299099"/>
    <n v="694.08893191923403"/>
    <n v="0.56743684999999999"/>
  </r>
  <r>
    <n v="550000"/>
    <n v="920000"/>
    <n v="920000"/>
    <x v="1"/>
    <x v="1"/>
    <s v="IR8-11"/>
    <s v="62-304.520 (6), F.A.C."/>
    <n v="0.36"/>
    <n v="0.48"/>
    <s v="Town of Indialantic"/>
    <n v="6.7274008489999997E-5"/>
    <n v="3863.0404146064202"/>
    <n v="9.5931970436173497"/>
    <n v="1.4096391920889699"/>
    <n v="6.4537281936999998E-4"/>
    <n v="9.4832078970000003E-5"/>
    <n v="0.25988221365717001"/>
    <n v="1210"/>
    <s v="Fixed Single Family Units"/>
    <n v="1210"/>
    <s v="Town of Indialantic              Brevard County"/>
    <s v="Town of Indialantic"/>
    <m/>
    <m/>
    <m/>
    <n v="0"/>
    <n v="1"/>
    <n v="6.4537281936999998E-4"/>
    <n v="9.4832078970000003E-5"/>
    <n v="0.259882213659079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.67121922206768"/>
    <n v="0.27224825332843999"/>
    <n v="2.1077229999999999E-4"/>
  </r>
  <r>
    <n v="550000"/>
    <n v="920000"/>
    <n v="920000"/>
    <x v="1"/>
    <x v="1"/>
    <s v="IR8-11"/>
    <s v="62-304.520 (6), F.A.C."/>
    <n v="0.36"/>
    <n v="0.48"/>
    <s v="Town of Indialantic"/>
    <n v="7.1237458489999999E-6"/>
    <n v="3863.0404146064202"/>
    <n v="9.5931970436173497"/>
    <n v="1.4096391920889699"/>
    <n v="6.8339497609999996E-5"/>
    <n v="1.004191134E-5"/>
    <n v="2.7519318118069999E-2"/>
    <n v="1210"/>
    <s v="Fixed Single Family Units"/>
    <n v="1210"/>
    <s v="Town of Indialantic              Brevard County"/>
    <s v="Town of Indialantic"/>
    <m/>
    <m/>
    <m/>
    <n v="0"/>
    <n v="1"/>
    <n v="6.8339497609999996E-5"/>
    <n v="1.004191134E-5"/>
    <n v="251.62009839261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.31125053581554"/>
    <n v="2.8828776639870001E-2"/>
    <n v="0.20407145039999999"/>
  </r>
  <r>
    <n v="550000"/>
    <n v="920000"/>
    <n v="920000"/>
    <x v="1"/>
    <x v="1"/>
    <s v="IR8-11"/>
    <s v="62-304.520 (6), F.A.C."/>
    <n v="0.36"/>
    <n v="0.48"/>
    <s v="Town of Indialantic"/>
    <n v="1.05358438896E-3"/>
    <n v="3863.0404146064202"/>
    <n v="9.5931970436173497"/>
    <n v="1.4096391920889699"/>
    <n v="1.0107242645419999E-2"/>
    <n v="1.4851738468500001E-3"/>
    <n v="4.07003907477021"/>
    <n v="1210"/>
    <s v="Fixed Single Family Units"/>
    <n v="1210"/>
    <s v="Town of Indialantic              Brevard County"/>
    <s v="Town of Indialantic"/>
    <m/>
    <m/>
    <m/>
    <n v="0"/>
    <n v="1"/>
    <n v="1.0107242645419999E-2"/>
    <n v="1.4851738468500001E-3"/>
    <n v="1414.82037494533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30.994202203830099"/>
    <n v="4.2637047510214403"/>
    <n v="1.1474617802"/>
  </r>
  <r>
    <n v="550000"/>
    <n v="920000"/>
    <n v="920000"/>
    <x v="1"/>
    <x v="1"/>
    <s v="IR8-11"/>
    <s v="62-304.520 (6), F.A.C."/>
    <n v="0.36"/>
    <n v="0.48"/>
    <s v="Town of Indialantic"/>
    <n v="8.9529581606000001E-4"/>
    <n v="3936.2372382793101"/>
    <n v="9.6334741287995698"/>
    <n v="1.2745182964826201"/>
    <n v="8.6248090816300003E-3"/>
    <n v="1.1410708983299999E-3"/>
    <n v="3.52409673045103"/>
    <n v="1400"/>
    <s v="Commercial and Services"/>
    <n v="1400"/>
    <s v="Town of Indialantic              Brevard County"/>
    <s v="Town of Indialantic"/>
    <m/>
    <m/>
    <m/>
    <n v="0"/>
    <n v="1"/>
    <n v="8.6248090816300003E-3"/>
    <n v="1.1410708983299999E-3"/>
    <n v="3.52409673045081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43.904492670172097"/>
    <n v="3.6231336231700402"/>
    <n v="2.8581482000000001E-3"/>
  </r>
  <r>
    <n v="550000"/>
    <n v="920000"/>
    <n v="920000"/>
    <x v="1"/>
    <x v="1"/>
    <s v="IR8-11"/>
    <s v="62-304.520 (6), F.A.C."/>
    <n v="0.36"/>
    <n v="0.48"/>
    <s v="Town of Indialantic"/>
    <n v="2.0339266137859999E-2"/>
    <n v="3936.2372382793101"/>
    <n v="9.6334741287995698"/>
    <n v="1.2745182964826201"/>
    <n v="0.19593779413792001"/>
    <n v="2.5922766829739999E-2"/>
    <n v="80.060176771149401"/>
    <n v="8140"/>
    <s v="Roads and Highways"/>
    <n v="8140"/>
    <s v="Town of Indialantic              Brevard County"/>
    <s v="Town of Indialantic"/>
    <m/>
    <m/>
    <m/>
    <n v="0"/>
    <n v="1"/>
    <n v="0.19593779413792001"/>
    <n v="2.5922766829739999E-2"/>
    <n v="85.33337164928420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9.25244884567999"/>
    <n v="82.310089796933894"/>
    <n v="6.9207925099999998E-2"/>
  </r>
  <r>
    <n v="550000"/>
    <n v="920000"/>
    <n v="920000"/>
    <x v="1"/>
    <x v="1"/>
    <s v="IR8-11"/>
    <s v="62-304.520 (6), F.A.C."/>
    <n v="0.36"/>
    <n v="0.48"/>
    <s v="Town of Indialantic"/>
    <n v="5.2758470169000005E-4"/>
    <n v="3936.2372382793101"/>
    <n v="9.6334741287995698"/>
    <n v="1.2745182964826201"/>
    <n v="5.0824735745199998E-3"/>
    <n v="6.7241635525E-4"/>
    <n v="2.0766985491583401"/>
    <n v="1430"/>
    <s v="Professional Services"/>
    <n v="1430"/>
    <s v="Town of Indialantic              Brevard County"/>
    <s v="Town of Indialantic"/>
    <m/>
    <m/>
    <m/>
    <n v="0"/>
    <n v="1"/>
    <n v="5.0824735745199998E-3"/>
    <n v="6.7241635525E-4"/>
    <n v="2.07669854916011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8.6848778311662702"/>
    <n v="2.1350595384162201"/>
    <n v="1.6842648E-3"/>
  </r>
  <r>
    <n v="550000"/>
    <n v="920000"/>
    <n v="920000"/>
    <x v="1"/>
    <x v="1"/>
    <s v="IR8-11"/>
    <s v="62-304.520 (6), F.A.C."/>
    <n v="0.36"/>
    <n v="0.48"/>
    <s v="Town of Indialantic"/>
    <n v="0.16349652323811001"/>
    <n v="3936.2372382793101"/>
    <n v="9.6334741287995698"/>
    <n v="1.2745182964826201"/>
    <n v="1.5750395267630499"/>
    <n v="0.20837931027827"/>
    <n v="643.56110309906205"/>
    <n v="1410"/>
    <s v="Retail Sales and Services"/>
    <n v="1410"/>
    <s v="Town of Indialantic              Brevard County"/>
    <s v="Town of Indialantic"/>
    <m/>
    <m/>
    <m/>
    <n v="0"/>
    <n v="1"/>
    <n v="1.5750395267630499"/>
    <n v="0.20837931027827"/>
    <n v="643.5611030990620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9.24840245076901"/>
    <n v="661.64695510623005"/>
    <n v="0.52194736669999997"/>
  </r>
  <r>
    <n v="550000"/>
    <n v="920000"/>
    <n v="920000"/>
    <x v="1"/>
    <x v="1"/>
    <s v="IR8-11"/>
    <s v="62-304.520 (6), F.A.C."/>
    <n v="0.36"/>
    <n v="0.48"/>
    <s v="Town of Indialantic"/>
    <n v="9.4072161912699993E-3"/>
    <n v="3936.2372382793101"/>
    <n v="9.6334741287995698"/>
    <n v="1.2745182964826201"/>
    <n v="9.0624173802700006E-2"/>
    <n v="1.1989669154750001E-2"/>
    <n v="37.029034680652501"/>
    <n v="1430"/>
    <s v="Professional Services"/>
    <n v="1430"/>
    <s v="Town of Indialantic              Brevard County"/>
    <s v="Town of Indialantic"/>
    <m/>
    <m/>
    <m/>
    <n v="0"/>
    <n v="1"/>
    <n v="9.0624173802700006E-2"/>
    <n v="1.1989669154750001E-2"/>
    <n v="37.0290346806510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5.038938201563699"/>
    <n v="38.069653260577098"/>
    <n v="3.00316583E-2"/>
  </r>
  <r>
    <n v="550000"/>
    <n v="920000"/>
    <n v="920000"/>
    <x v="1"/>
    <x v="1"/>
    <s v="IR8-11"/>
    <s v="62-304.520 (6), F.A.C."/>
    <n v="0.36"/>
    <n v="0.48"/>
    <s v="Town of Indialantic"/>
    <n v="0.25575995885462999"/>
    <n v="3850.4766354631302"/>
    <n v="9.5673638444899805"/>
    <n v="1.40605815690651"/>
    <n v="2.4469485832140401"/>
    <n v="0.35961337635761997"/>
    <n v="984.79774585677001"/>
    <n v="1200"/>
    <s v="Residential, Medium Density-Two-five dwellingunits per acre"/>
    <n v="1200"/>
    <s v="Town of Indialantic              Brevard County"/>
    <s v="Town of Indialantic"/>
    <m/>
    <m/>
    <m/>
    <n v="0"/>
    <n v="1"/>
    <n v="2.4469485832140401"/>
    <n v="0.35961337635761997"/>
    <n v="984.797745856770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81.554042066379"/>
    <n v="1035.0238320836199"/>
    <n v="0.79870052380000001"/>
  </r>
  <r>
    <n v="550000"/>
    <n v="920000"/>
    <n v="920000"/>
    <x v="1"/>
    <x v="1"/>
    <s v="IR8-11"/>
    <s v="62-304.520 (6), F.A.C."/>
    <n v="0.36"/>
    <n v="0.48"/>
    <s v="Town of Indialantic"/>
    <n v="0.15661057652574001"/>
    <n v="3850.4766354631302"/>
    <n v="9.5673638444899805"/>
    <n v="1.40605815690651"/>
    <n v="1.4983503675171299"/>
    <n v="0.22020357858185"/>
    <n v="603.02536577878902"/>
    <n v="1210"/>
    <s v="Fixed Single Family Units"/>
    <n v="1210"/>
    <s v="Town of Indialantic              Brevard County"/>
    <s v="Town of Indialantic"/>
    <m/>
    <m/>
    <m/>
    <n v="0"/>
    <n v="1"/>
    <n v="1.4983503675171299"/>
    <n v="0.22020357858185"/>
    <n v="603.025365778789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5.575338122406"/>
    <n v="633.78051742897401"/>
    <n v="0.48907166730000001"/>
  </r>
  <r>
    <n v="550000"/>
    <n v="920000"/>
    <n v="920000"/>
    <x v="1"/>
    <x v="1"/>
    <s v="IR8-11"/>
    <s v="62-304.520 (6), F.A.C."/>
    <n v="0.36"/>
    <n v="0.48"/>
    <s v="Town of Indialantic"/>
    <n v="5.7051668671600003E-3"/>
    <n v="3850.4766354631302"/>
    <n v="9.5673638444899805"/>
    <n v="1.40605815690651"/>
    <n v="5.4583407211720003E-2"/>
    <n v="8.0217964100899996E-3"/>
    <n v="21.967611723448801"/>
    <n v="1210"/>
    <s v="Fixed Single Family Units"/>
    <n v="1210"/>
    <s v="Town of Indialantic              Brevard County"/>
    <s v="Town of Indialantic"/>
    <m/>
    <m/>
    <m/>
    <n v="0"/>
    <n v="1"/>
    <n v="5.4583407211720003E-2"/>
    <n v="8.0217964100899996E-3"/>
    <n v="21.9676117234489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9.789657949871899"/>
    <n v="23.087991177262602"/>
    <n v="1.7816392300000001E-2"/>
  </r>
  <r>
    <n v="550000"/>
    <n v="920000"/>
    <n v="920000"/>
    <x v="1"/>
    <x v="1"/>
    <s v="IR8-11"/>
    <s v="62-304.520 (6), F.A.C."/>
    <n v="0.36"/>
    <n v="0.48"/>
    <s v="Town of Indialantic"/>
    <n v="0.14494932241066999"/>
    <n v="3850.4766354631302"/>
    <n v="9.5673638444899805"/>
    <n v="1.40605815690651"/>
    <n v="1.38678290651518"/>
    <n v="0.20380717711359"/>
    <n v="558.12397926850497"/>
    <n v="1210"/>
    <s v="Fixed Single Family Units"/>
    <n v="1210"/>
    <s v="Town of Indialantic              Brevard County"/>
    <s v="Town of Indialantic"/>
    <m/>
    <m/>
    <m/>
    <n v="0"/>
    <n v="1"/>
    <n v="1.38678290651518"/>
    <n v="0.20380717711359"/>
    <n v="558.1239792685049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6.087645397496"/>
    <n v="586.58909632015695"/>
    <n v="0.45265529539999999"/>
  </r>
  <r>
    <n v="550000"/>
    <n v="920000"/>
    <n v="920000"/>
    <x v="1"/>
    <x v="1"/>
    <s v="IR8-11"/>
    <s v="62-304.520 (6), F.A.C."/>
    <n v="0.36"/>
    <n v="0.48"/>
    <s v="Town of Indialantic"/>
    <n v="5.473842898668E-2"/>
    <n v="3850.4766354631302"/>
    <n v="9.5673638444899805"/>
    <n v="1.40605815690651"/>
    <n v="0.52370246639138995"/>
    <n v="7.6965414572970001E-2"/>
    <n v="210.76904187518801"/>
    <n v="1210"/>
    <s v="Fixed Single Family Units"/>
    <n v="1210"/>
    <s v="Town of Indialantic              Brevard County"/>
    <s v="Town of Indialantic"/>
    <m/>
    <m/>
    <m/>
    <n v="0"/>
    <n v="1"/>
    <n v="0.52370246639138995"/>
    <n v="7.6965414572970001E-2"/>
    <n v="210.769041875187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1.085653591760803"/>
    <n v="221.51856289685099"/>
    <n v="0.1709400177"/>
  </r>
  <r>
    <n v="550000"/>
    <n v="920000"/>
    <n v="920000"/>
    <x v="1"/>
    <x v="1"/>
    <s v="IR8-11"/>
    <s v="62-304.520 (6), F.A.C."/>
    <n v="0.36"/>
    <n v="0.48"/>
    <s v="Town of Indialantic"/>
    <n v="9.1040130845100008E-3"/>
    <n v="3847.42469128625"/>
    <n v="9.5601531205363504"/>
    <n v="1.4050111376816099"/>
    <n v="8.7035759099330007E-2"/>
    <n v="1.2791239781340001E-2"/>
    <n v="35.027004731156097"/>
    <n v="1200"/>
    <s v="Residential, Medium Density-Two-five dwellingunits per acre"/>
    <n v="1200"/>
    <s v="Town of Indialantic              Brevard County"/>
    <s v="Town of Indialantic"/>
    <m/>
    <m/>
    <m/>
    <n v="0"/>
    <n v="1"/>
    <n v="8.7035759099330007E-2"/>
    <n v="1.2791239781340001E-2"/>
    <n v="35.0270047311556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34.500964023376"/>
    <n v="36.8426338206826"/>
    <n v="2.8407951899999999E-2"/>
  </r>
  <r>
    <n v="550000"/>
    <n v="920000"/>
    <n v="920000"/>
    <x v="1"/>
    <x v="1"/>
    <s v="IR8-11"/>
    <s v="62-304.520 (6), F.A.C."/>
    <n v="0.36"/>
    <n v="0.48"/>
    <s v="Town of Indialantic"/>
    <n v="0.13331992042963001"/>
    <n v="3847.42469128625"/>
    <n v="9.5601531205363504"/>
    <n v="1.4050111376816099"/>
    <n v="1.27455885332506"/>
    <n v="0.18731597307846001"/>
    <n v="512.93835370130705"/>
    <n v="1210"/>
    <s v="Fixed Single Family Units"/>
    <n v="1210"/>
    <s v="Town of Indialantic              Brevard County"/>
    <s v="Town of Indialantic"/>
    <m/>
    <m/>
    <m/>
    <n v="0"/>
    <n v="1"/>
    <n v="1.27455885332506"/>
    <n v="0.18731597307846001"/>
    <n v="512.9383537013070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8.132699667755901"/>
    <n v="539.52657622453899"/>
    <n v="0.41600839719999999"/>
  </r>
  <r>
    <n v="550000"/>
    <n v="920000"/>
    <n v="920000"/>
    <x v="1"/>
    <x v="1"/>
    <s v="IR8-11"/>
    <s v="62-304.520 (6), F.A.C."/>
    <n v="0.36"/>
    <n v="0.48"/>
    <s v="Town of Indialantic"/>
    <n v="6.1603264350900003E-3"/>
    <n v="3847.42469128625"/>
    <n v="9.5601531205363504"/>
    <n v="1.4050111376816099"/>
    <n v="5.889366399195E-2"/>
    <n v="8.6553272530500002E-3"/>
    <n v="23.701392032752501"/>
    <n v="1210"/>
    <s v="Fixed Single Family Units"/>
    <n v="1210"/>
    <s v="Town of Indialantic              Brevard County"/>
    <s v="Town of Indialantic"/>
    <m/>
    <m/>
    <m/>
    <n v="0"/>
    <n v="1"/>
    <n v="5.889366399195E-2"/>
    <n v="8.6553272530500002E-3"/>
    <n v="23.7013920327539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8.164181406161699"/>
    <n v="24.929956597930001"/>
    <n v="1.9222540199999999E-2"/>
  </r>
  <r>
    <n v="550000"/>
    <n v="920000"/>
    <n v="920000"/>
    <x v="1"/>
    <x v="1"/>
    <s v="IR8-11"/>
    <s v="62-304.520 (6), F.A.C."/>
    <n v="0.36"/>
    <n v="0.48"/>
    <s v="Town of Indialantic"/>
    <n v="0.11704854575297"/>
    <n v="3847.42469128625"/>
    <n v="9.5601531205363504"/>
    <n v="1.4050111376816099"/>
    <n v="1.11900201993457"/>
    <n v="0.16445451043237"/>
    <n v="450.335465009156"/>
    <n v="1210"/>
    <s v="Fixed Single Family Units"/>
    <n v="1210"/>
    <s v="Town of Indialantic              Brevard County"/>
    <s v="Town of Indialantic"/>
    <m/>
    <m/>
    <m/>
    <n v="0"/>
    <n v="1"/>
    <n v="1.11900201993457"/>
    <n v="0.16445451043237"/>
    <n v="450.335465009156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89.992333372010407"/>
    <n v="473.67865911301902"/>
    <n v="0.36523557579999999"/>
  </r>
  <r>
    <n v="550000"/>
    <n v="920000"/>
    <n v="920000"/>
    <x v="1"/>
    <x v="1"/>
    <s v="IR8-11"/>
    <s v="62-304.520 (6), F.A.C."/>
    <n v="0.36"/>
    <n v="0.48"/>
    <s v="Town of Indialantic"/>
    <n v="3.4294916030000003E-5"/>
    <n v="3847.42469128625"/>
    <n v="9.5601531205363504"/>
    <n v="1.4050111376816099"/>
    <n v="3.2786464854E-4"/>
    <n v="4.8184738990000003E-5"/>
    <n v="0.13194710673480001"/>
    <n v="1210"/>
    <s v="Fixed Single Family Units"/>
    <n v="1210"/>
    <s v="Town of Indialantic              Brevard County"/>
    <s v="Town of Indialantic"/>
    <m/>
    <m/>
    <m/>
    <n v="0"/>
    <n v="1"/>
    <n v="3.2786464854E-4"/>
    <n v="4.8184738990000003E-5"/>
    <n v="0.1319471067361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.2072029543251901"/>
    <n v="0.13878660120926001"/>
    <n v="1.0701309999999999E-4"/>
  </r>
  <r>
    <n v="550000"/>
    <n v="920000"/>
    <n v="920000"/>
    <x v="1"/>
    <x v="1"/>
    <s v="IR8-11"/>
    <s v="62-304.520 (6), F.A.C."/>
    <n v="0.36"/>
    <n v="0.48"/>
    <s v="Town of Indialantic"/>
    <n v="0.15932016572716001"/>
    <n v="3847.42469128625"/>
    <n v="9.5601531205363504"/>
    <n v="1.4050111376816099"/>
    <n v="1.52312517954093"/>
    <n v="0.22384660730393999"/>
    <n v="612.97233943851597"/>
    <n v="1210"/>
    <s v="Fixed Single Family Units"/>
    <n v="1210"/>
    <s v="Town of Indialantic              Brevard County"/>
    <s v="Town of Indialantic"/>
    <m/>
    <m/>
    <m/>
    <n v="0"/>
    <n v="1"/>
    <n v="1.52312517954093"/>
    <n v="0.22384660730393999"/>
    <n v="612.9723394385159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3.175795432584"/>
    <n v="644.74583589081499"/>
    <n v="0.49713896140000002"/>
  </r>
  <r>
    <n v="550000"/>
    <n v="920000"/>
    <n v="920000"/>
    <x v="1"/>
    <x v="1"/>
    <s v="IR8-11"/>
    <s v="62-304.520 (6), F.A.C."/>
    <n v="0.36"/>
    <n v="0.48"/>
    <s v="Town of Indialantic"/>
    <n v="0.19277618739152999"/>
    <n v="3847.42469128625"/>
    <n v="9.5601531205363504"/>
    <n v="1.4050111376816099"/>
    <n v="1.84296986945623"/>
    <n v="0.27085269036489001"/>
    <n v="741.69186326219801"/>
    <n v="1210"/>
    <s v="Fixed Single Family Units"/>
    <n v="1210"/>
    <s v="Town of Indialantic              Brevard County"/>
    <s v="Town of Indialantic"/>
    <m/>
    <m/>
    <m/>
    <n v="0"/>
    <n v="1"/>
    <n v="1.84296986945623"/>
    <n v="0.27085269036489001"/>
    <n v="741.691863262198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2.74027131374"/>
    <n v="780.13755203120002"/>
    <n v="0.60153435789999998"/>
  </r>
  <r>
    <n v="550000"/>
    <n v="920000"/>
    <n v="920000"/>
    <x v="1"/>
    <x v="1"/>
    <s v="IR8-11"/>
    <s v="62-304.520 (6), F.A.C."/>
    <n v="0.36"/>
    <n v="0.48"/>
    <s v="Town of Indialantic"/>
    <n v="7.6596030974120002E-2"/>
    <n v="3852.5030731336901"/>
    <n v="9.5721536123165105"/>
    <n v="1.4067537166060999"/>
    <n v="0.73318897457804999"/>
    <n v="0.10775175125012"/>
    <n v="295.086444717652"/>
    <n v="1200"/>
    <s v="Residential, Medium Density-Two-five dwellingunits per acre"/>
    <n v="1200"/>
    <s v="Town of Indialantic              Brevard County"/>
    <s v="Town of Indialantic"/>
    <m/>
    <m/>
    <m/>
    <n v="0"/>
    <n v="1"/>
    <n v="0.73318897457804999"/>
    <n v="0.10775175125012"/>
    <n v="295.086444717653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0.378437854876"/>
    <n v="309.97313987797997"/>
    <n v="0.2393239617"/>
  </r>
  <r>
    <n v="550000"/>
    <n v="920000"/>
    <n v="920000"/>
    <x v="1"/>
    <x v="1"/>
    <s v="IR8-11"/>
    <s v="62-304.520 (6), F.A.C."/>
    <n v="0.36"/>
    <n v="0.48"/>
    <s v="Town of Indialantic"/>
    <n v="2.4942484456870001E-2"/>
    <n v="3852.5030731336901"/>
    <n v="9.5721536123165105"/>
    <n v="1.4067537166060999"/>
    <n v="0.238753292694"/>
    <n v="3.5087932711090002E-2"/>
    <n v="96.090998021692499"/>
    <n v="1210"/>
    <s v="Fixed Single Family Units"/>
    <n v="1210"/>
    <s v="Town of Indialantic              Brevard County"/>
    <s v="Town of Indialantic"/>
    <m/>
    <m/>
    <m/>
    <n v="0"/>
    <n v="1"/>
    <n v="0.238753292694"/>
    <n v="3.5087932711090002E-2"/>
    <n v="96.0909980216921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58.252374222425097"/>
    <n v="100.938653414908"/>
    <n v="7.7932682899999994E-2"/>
  </r>
  <r>
    <n v="550000"/>
    <n v="920000"/>
    <n v="920000"/>
    <x v="1"/>
    <x v="1"/>
    <s v="IR8-11"/>
    <s v="62-304.520 (6), F.A.C."/>
    <n v="0.36"/>
    <n v="0.48"/>
    <s v="Town of Indialantic"/>
    <n v="0.24138369693584999"/>
    <n v="3852.5030731336901"/>
    <n v="9.5721536123165105"/>
    <n v="1.4067537166060999"/>
    <n v="2.3105618265788501"/>
    <n v="0.33956741279262997"/>
    <n v="929.93143424975301"/>
    <n v="1210"/>
    <s v="Fixed Single Family Units"/>
    <n v="1210"/>
    <s v="Town of Indialantic              Brevard County"/>
    <s v="Town of Indialantic"/>
    <m/>
    <m/>
    <m/>
    <n v="0"/>
    <n v="1"/>
    <n v="2.3105618265788501"/>
    <n v="0.33956741279262997"/>
    <n v="929.931434249753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23.48093966432801"/>
    <n v="976.84516420751902"/>
    <n v="0.7542022987"/>
  </r>
  <r>
    <n v="550000"/>
    <n v="920000"/>
    <n v="920000"/>
    <x v="1"/>
    <x v="1"/>
    <s v="IR8-11"/>
    <s v="62-304.520 (6), F.A.C."/>
    <n v="0.36"/>
    <n v="0.48"/>
    <s v="Town of Indialantic"/>
    <n v="0.14134879697586"/>
    <n v="3852.5030731336901"/>
    <n v="9.5721536123165105"/>
    <n v="1.4067537166060999"/>
    <n v="1.35301239756911"/>
    <n v="0.19884294548358999"/>
    <n v="544.54667473326595"/>
    <n v="1210"/>
    <s v="Fixed Single Family Units"/>
    <n v="1210"/>
    <s v="Town of Indialantic              Brevard County"/>
    <s v="Town of Indialantic"/>
    <m/>
    <m/>
    <m/>
    <n v="0"/>
    <n v="1"/>
    <n v="1.35301239756911"/>
    <n v="0.19884294548358999"/>
    <n v="544.5466747332659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8.299749318028802"/>
    <n v="572.01828684028703"/>
    <n v="0.44164369399999998"/>
  </r>
  <r>
    <n v="550000"/>
    <n v="920000"/>
    <n v="920000"/>
    <x v="1"/>
    <x v="1"/>
    <s v="IR8-11"/>
    <s v="62-304.520 (6), F.A.C."/>
    <n v="0.36"/>
    <n v="0.48"/>
    <s v="Town of Indialantic"/>
    <n v="3.3674624607840001E-2"/>
    <n v="3852.5030731336901"/>
    <n v="9.5721536123165105"/>
    <n v="1.4067537166060999"/>
    <n v="0.32233867958335999"/>
    <n v="4.7371903322389997E-2"/>
    <n v="129.73159478833799"/>
    <n v="1210"/>
    <s v="Fixed Single Family Units"/>
    <n v="1210"/>
    <s v="Town of Indialantic              Brevard County"/>
    <s v="Town of Indialantic"/>
    <m/>
    <m/>
    <m/>
    <n v="0"/>
    <n v="1"/>
    <n v="0.32233867958335999"/>
    <n v="4.7371903322389997E-2"/>
    <n v="129.731594788339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59.351264867611597"/>
    <n v="136.276370866159"/>
    <n v="0.10521621640000001"/>
  </r>
  <r>
    <n v="550000"/>
    <n v="920000"/>
    <n v="920000"/>
    <x v="1"/>
    <x v="1"/>
    <s v="IR8-11"/>
    <s v="62-304.520 (6), F.A.C."/>
    <n v="0.36"/>
    <n v="0.48"/>
    <s v="Town of Indialantic"/>
    <n v="9.981781976338E-2"/>
    <n v="3852.5030731336901"/>
    <n v="9.5721536123165105"/>
    <n v="1.4067537166060999"/>
    <n v="0.95547150402160996"/>
    <n v="0.14041908893565"/>
    <n v="384.54845739193399"/>
    <n v="1210"/>
    <s v="Fixed Single Family Units"/>
    <n v="1210"/>
    <s v="Town of Indialantic              Brevard County"/>
    <s v="Town of Indialantic"/>
    <m/>
    <m/>
    <m/>
    <n v="0"/>
    <n v="1"/>
    <n v="0.95547150402160996"/>
    <n v="0.14041908893565"/>
    <n v="384.548457391933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85.376704282299698"/>
    <n v="403.94838497940799"/>
    <n v="0.31188033850000002"/>
  </r>
  <r>
    <n v="550000"/>
    <n v="920000"/>
    <n v="920000"/>
    <x v="1"/>
    <x v="1"/>
    <s v="IR8-11"/>
    <s v="62-304.520 (6), F.A.C."/>
    <n v="0.36"/>
    <n v="0.48"/>
    <s v="Town of Indialantic"/>
    <n v="0.18063156692358001"/>
    <n v="3905.65105316361"/>
    <n v="11.9750719897577"/>
    <n v="1.5812596925892799"/>
    <n v="2.1630760175327199"/>
    <n v="0.28562541598551"/>
    <n v="705.48386958970798"/>
    <n v="1400"/>
    <s v="Commercial and Services"/>
    <n v="1400"/>
    <s v="Town of Indialantic              Brevard County"/>
    <s v="Town of Indialantic"/>
    <m/>
    <m/>
    <m/>
    <n v="0"/>
    <n v="1"/>
    <n v="2.1630760175327199"/>
    <n v="0.28562541598551"/>
    <n v="705.483869589707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39.11597316381901"/>
    <n v="730.99001669289999"/>
    <n v="0.57216858849999996"/>
  </r>
  <r>
    <n v="550000"/>
    <n v="920000"/>
    <n v="920000"/>
    <x v="1"/>
    <x v="1"/>
    <s v="IR8-11"/>
    <s v="62-304.520 (6), F.A.C."/>
    <n v="0.36"/>
    <n v="0.48"/>
    <s v="Town of Indialantic"/>
    <n v="7.1658661198700001E-3"/>
    <n v="3905.65105316361"/>
    <n v="11.9750719897577"/>
    <n v="1.5812596925892799"/>
    <n v="8.5811762654440002E-2"/>
    <n v="1.133109525784E-2"/>
    <n v="27.987372557911399"/>
    <n v="1410"/>
    <s v="Retail Sales and Services"/>
    <n v="1410"/>
    <s v="Town of Indialantic              Brevard County"/>
    <s v="Town of Indialantic"/>
    <m/>
    <m/>
    <m/>
    <n v="0"/>
    <n v="1"/>
    <n v="8.5811762654440002E-2"/>
    <n v="1.133109525784E-2"/>
    <n v="27.9873725579098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30.07891028333"/>
    <n v="28.999231329264902"/>
    <n v="2.2698599E-2"/>
  </r>
  <r>
    <n v="550000"/>
    <n v="920000"/>
    <n v="920000"/>
    <x v="1"/>
    <x v="1"/>
    <s v="IR8-11"/>
    <s v="62-304.520 (6), F.A.C."/>
    <n v="0.36"/>
    <n v="0.48"/>
    <s v="Town of Indialantic"/>
    <n v="2.7871287900000001E-5"/>
    <n v="3905.65105316361"/>
    <n v="11.9750719897577"/>
    <n v="1.5812596925892799"/>
    <n v="3.3376067906000002E-4"/>
    <n v="4.4071744130000002E-5"/>
    <n v="0.10885552494356"/>
    <n v="1430"/>
    <s v="Professional Services"/>
    <n v="1430"/>
    <s v="Town of Indialantic              Brevard County"/>
    <s v="Town of Indialantic"/>
    <m/>
    <m/>
    <m/>
    <n v="0"/>
    <n v="1"/>
    <n v="3.3376067906000002E-4"/>
    <n v="4.4071744130000002E-5"/>
    <n v="0.108855524944439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.9926578335554099"/>
    <n v="0.11279110044363"/>
    <n v="8.8285100000000006E-5"/>
  </r>
  <r>
    <n v="550000"/>
    <n v="920000"/>
    <n v="920000"/>
    <x v="1"/>
    <x v="1"/>
    <s v="IR8-11"/>
    <s v="62-304.520 (6), F.A.C."/>
    <n v="0.36"/>
    <n v="0.48"/>
    <s v="Town of Indialantic"/>
    <n v="0.42993803154695998"/>
    <n v="3905.65105316361"/>
    <n v="11.9750719897577"/>
    <n v="1.5812596925892799"/>
    <n v="5.1485388789096502"/>
    <n v="0.67984367959639003"/>
    <n v="1679.18792570649"/>
    <n v="1430"/>
    <s v="Professional Services"/>
    <n v="1430"/>
    <s v="Town of Indialantic              Brevard County"/>
    <s v="Town of Indialantic"/>
    <m/>
    <m/>
    <m/>
    <n v="0"/>
    <n v="1"/>
    <n v="5.1485388789096502"/>
    <n v="0.67984367959639003"/>
    <n v="1679.1879257064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70.013002649588"/>
    <n v="1739.8974841998399"/>
    <n v="1.3618717970000001"/>
  </r>
  <r>
    <n v="550000"/>
    <n v="920000"/>
    <n v="920000"/>
    <x v="1"/>
    <x v="1"/>
    <s v="IR8-11"/>
    <s v="62-304.520 (6), F.A.C."/>
    <n v="0.36"/>
    <n v="0.48"/>
    <s v="Town of Indialantic"/>
    <n v="3.73677502092E-3"/>
    <n v="3860.0828651520401"/>
    <n v="9.5896964667172"/>
    <n v="1.40928788469236"/>
    <n v="3.5834538215109998E-2"/>
    <n v="5.26619176481E-3"/>
    <n v="14.4242612292123"/>
    <n v="1200"/>
    <s v="Residential, Medium Density-Two-five dwellingunits per acre"/>
    <n v="1200"/>
    <s v="Town of Indialantic              Brevard County"/>
    <s v="Town of Indialantic"/>
    <m/>
    <m/>
    <m/>
    <n v="0"/>
    <n v="1"/>
    <n v="3.5834538215109998E-2"/>
    <n v="5.26619176481E-3"/>
    <n v="14.424261229213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2.1402787174578"/>
    <n v="15.1221919925074"/>
    <n v="1.16985087E-2"/>
  </r>
  <r>
    <n v="550000"/>
    <n v="920000"/>
    <n v="920000"/>
    <x v="1"/>
    <x v="1"/>
    <s v="IR8-11"/>
    <s v="62-304.520 (6), F.A.C."/>
    <n v="0.36"/>
    <n v="0.48"/>
    <s v="Town of Indialantic"/>
    <n v="0.12330907147642001"/>
    <n v="3860.0828651520401"/>
    <n v="9.5896964667172"/>
    <n v="1.40928788469236"/>
    <n v="1.1824965670516101"/>
    <n v="0.17377798050438001"/>
    <n v="475.98323392394201"/>
    <n v="1210"/>
    <s v="Fixed Single Family Units"/>
    <n v="1210"/>
    <s v="Town of Indialantic              Brevard County"/>
    <s v="Town of Indialantic"/>
    <m/>
    <m/>
    <m/>
    <n v="0"/>
    <n v="1"/>
    <n v="1.1824965670516101"/>
    <n v="0.17377798050438001"/>
    <n v="475.983233923942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4.124668113012106"/>
    <n v="499.01410784453401"/>
    <n v="0.38603668610000003"/>
  </r>
  <r>
    <n v="550000"/>
    <n v="920000"/>
    <n v="920000"/>
    <x v="1"/>
    <x v="1"/>
    <s v="IR8-11"/>
    <s v="62-304.520 (6), F.A.C."/>
    <n v="0.36"/>
    <n v="0.48"/>
    <s v="Town of Indialantic"/>
    <n v="4.311205994279E-2"/>
    <n v="3860.0828651520401"/>
    <n v="9.5896964667172"/>
    <n v="1.40928788469236"/>
    <n v="0.41343156890629001"/>
    <n v="6.0757303761500001E-2"/>
    <n v="166.416123866579"/>
    <n v="1210"/>
    <s v="Fixed Single Family Units"/>
    <n v="1210"/>
    <s v="Town of Indialantic              Brevard County"/>
    <s v="Town of Indialantic"/>
    <m/>
    <m/>
    <m/>
    <n v="0"/>
    <n v="1"/>
    <n v="0.41343156890629001"/>
    <n v="6.0757303761500001E-2"/>
    <n v="166.41612386657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59.997317482241101"/>
    <n v="174.46831666238"/>
    <n v="0.1349684703"/>
  </r>
  <r>
    <n v="550000"/>
    <n v="920000"/>
    <n v="920000"/>
    <x v="1"/>
    <x v="1"/>
    <s v="IR8-11"/>
    <s v="62-304.520 (6), F.A.C."/>
    <n v="0.36"/>
    <n v="0.48"/>
    <s v="Town of Indialantic"/>
    <n v="0.26674350964935001"/>
    <n v="3860.0828651520401"/>
    <n v="9.5896964667172"/>
    <n v="1.40928788469236"/>
    <n v="2.5579892920041098"/>
    <n v="0.37591839646914998"/>
    <n v="1029.6520509879699"/>
    <n v="1210"/>
    <s v="Fixed Single Family Units"/>
    <n v="1210"/>
    <s v="Town of Indialantic              Brevard County"/>
    <s v="Town of Indialantic"/>
    <m/>
    <m/>
    <m/>
    <n v="0"/>
    <n v="1"/>
    <n v="2.5579892920041098"/>
    <n v="0.37591839646914998"/>
    <n v="1029.65205098796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32.41400327794199"/>
    <n v="1079.4726851579801"/>
    <n v="0.8350787113"/>
  </r>
  <r>
    <n v="550000"/>
    <n v="920000"/>
    <n v="920000"/>
    <x v="1"/>
    <x v="1"/>
    <s v="IR8-11"/>
    <s v="62-304.520 (6), F.A.C."/>
    <n v="0.36"/>
    <n v="0.48"/>
    <s v="Town of Indialantic"/>
    <n v="0.13641382233074001"/>
    <n v="3860.0828651520401"/>
    <n v="9.5896964667172"/>
    <n v="1.40928788469236"/>
    <n v="1.3081671500165699"/>
    <n v="0.1922463471153"/>
    <n v="526.56865814881996"/>
    <n v="1210"/>
    <s v="Fixed Single Family Units"/>
    <n v="1210"/>
    <s v="Town of Indialantic              Brevard County"/>
    <s v="Town of Indialantic"/>
    <m/>
    <m/>
    <m/>
    <n v="0"/>
    <n v="1"/>
    <n v="1.3081671500165699"/>
    <n v="0.1922463471153"/>
    <n v="526.56865814881996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9.737983432451"/>
    <n v="552.04715300332396"/>
    <n v="0.42706298310000002"/>
  </r>
  <r>
    <n v="550000"/>
    <n v="920000"/>
    <n v="920000"/>
    <x v="1"/>
    <x v="1"/>
    <s v="IR8-11"/>
    <s v="62-304.520 (6), F.A.C."/>
    <n v="0.36"/>
    <n v="0.48"/>
    <s v="Town of Indialantic"/>
    <n v="4.4448215408759997E-2"/>
    <n v="3860.0828651520401"/>
    <n v="9.5896964667172"/>
    <n v="1.40928788469236"/>
    <n v="0.42624489425734002"/>
    <n v="6.2640331471770005E-2"/>
    <n v="171.57379468597199"/>
    <n v="1210"/>
    <s v="Fixed Single Family Units"/>
    <n v="1210"/>
    <s v="Town of Indialantic              Brevard County"/>
    <s v="Town of Indialantic"/>
    <m/>
    <m/>
    <m/>
    <n v="0"/>
    <n v="1"/>
    <n v="0.42624489425734002"/>
    <n v="6.2640331471770005E-2"/>
    <n v="171.573794685973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0.056396064012901"/>
    <n v="179.87554599119201"/>
    <n v="0.13915149609999999"/>
  </r>
  <r>
    <n v="550000"/>
    <n v="920000"/>
    <n v="920000"/>
    <x v="1"/>
    <x v="1"/>
    <s v="IR8-11"/>
    <s v="62-304.520 (6), F.A.C."/>
    <n v="0.36"/>
    <n v="0.48"/>
    <s v="Town of Indialantic"/>
    <n v="5.9894776659999997E-5"/>
    <n v="3857.7690405397602"/>
    <n v="9.5843984281742092"/>
    <n v="1.40852464278414"/>
    <n v="5.7405540328999999E-4"/>
    <n v="8.4363268899999996E-5"/>
    <n v="0.23106021509669999"/>
    <n v="1200"/>
    <s v="Residential, Medium Density-Two-five dwellingunits per acre"/>
    <n v="1200"/>
    <s v="Town of Indialantic              Brevard County"/>
    <s v="Town of Indialantic"/>
    <m/>
    <m/>
    <m/>
    <n v="0"/>
    <n v="1"/>
    <n v="5.7405540328999999E-4"/>
    <n v="8.4363268899999996E-5"/>
    <n v="0.231060215097469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.79135012208434"/>
    <n v="0.24238556160361999"/>
    <n v="1.8739679999999999E-4"/>
  </r>
  <r>
    <n v="550000"/>
    <n v="920000"/>
    <n v="920000"/>
    <x v="1"/>
    <x v="1"/>
    <s v="IR8-11"/>
    <s v="62-304.520 (6), F.A.C."/>
    <n v="0.36"/>
    <n v="0.48"/>
    <s v="Town of Indialantic"/>
    <n v="6.3068567215899998E-2"/>
    <n v="3857.7690405397602"/>
    <n v="9.5843984281742092"/>
    <n v="1.40852464278414"/>
    <n v="0.60447427649131003"/>
    <n v="8.8833631108680006E-2"/>
    <n v="243.303966036715"/>
    <n v="1210"/>
    <s v="Fixed Single Family Units"/>
    <n v="1210"/>
    <s v="Town of Indialantic              Brevard County"/>
    <s v="Town of Indialantic"/>
    <m/>
    <m/>
    <m/>
    <n v="0"/>
    <n v="1"/>
    <n v="0.60447427649131003"/>
    <n v="8.8833631108680006E-2"/>
    <n v="243.303966036716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3.695034101688094"/>
    <n v="255.22943628924901"/>
    <n v="0.1973268175"/>
  </r>
  <r>
    <n v="550000"/>
    <n v="920000"/>
    <n v="920000"/>
    <x v="1"/>
    <x v="1"/>
    <s v="IR8-11"/>
    <s v="62-304.520 (6), F.A.C."/>
    <n v="0.36"/>
    <n v="0.48"/>
    <s v="Town of Indialantic"/>
    <n v="0.25149672813101998"/>
    <n v="3857.7690405397602"/>
    <n v="9.5843984281742092"/>
    <n v="1.40852464278414"/>
    <n v="2.4104448457899799"/>
    <n v="0.35423933915213002"/>
    <n v="970.21629158092605"/>
    <n v="1210"/>
    <s v="Fixed Single Family Units"/>
    <n v="1210"/>
    <s v="Town of Indialantic              Brevard County"/>
    <s v="Town of Indialantic"/>
    <m/>
    <m/>
    <m/>
    <n v="0"/>
    <n v="1"/>
    <n v="2.4104448457899799"/>
    <n v="0.35423933915213002"/>
    <n v="970.2162915809260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29.34706192237701"/>
    <n v="1017.77114944963"/>
    <n v="0.78687452680000003"/>
  </r>
  <r>
    <n v="550000"/>
    <n v="920000"/>
    <n v="920000"/>
    <x v="1"/>
    <x v="1"/>
    <s v="IR8-11"/>
    <s v="62-304.520 (6), F.A.C."/>
    <n v="0.36"/>
    <n v="0.48"/>
    <s v="Town of Indialantic"/>
    <n v="0.11242870427891"/>
    <n v="3857.7690405397602"/>
    <n v="9.5843984281742092"/>
    <n v="1.40852464278414"/>
    <n v="1.07756149657247"/>
    <n v="0.15835860053313999"/>
    <n v="433.72397463519098"/>
    <n v="1210"/>
    <s v="Fixed Single Family Units"/>
    <n v="1210"/>
    <s v="Town of Indialantic              Brevard County"/>
    <s v="Town of Indialantic"/>
    <m/>
    <m/>
    <m/>
    <n v="0"/>
    <n v="1"/>
    <n v="1.07756149657247"/>
    <n v="0.15835860053313999"/>
    <n v="433.723974635190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5.14875749101201"/>
    <n v="454.98282397322703"/>
    <n v="0.35176315870000002"/>
  </r>
  <r>
    <n v="550000"/>
    <n v="920000"/>
    <n v="920000"/>
    <x v="1"/>
    <x v="1"/>
    <s v="IR8-11"/>
    <s v="62-304.520 (6), F.A.C."/>
    <n v="0.36"/>
    <n v="0.48"/>
    <s v="Town of Indialantic"/>
    <n v="8.4984984759450002E-2"/>
    <n v="3857.7690405397602"/>
    <n v="9.5843984281742092"/>
    <n v="1.40852464278414"/>
    <n v="0.81452995434688003"/>
    <n v="0.11970344530032"/>
    <n v="327.85244311575002"/>
    <n v="1210"/>
    <s v="Fixed Single Family Units"/>
    <n v="1210"/>
    <s v="Town of Indialantic              Brevard County"/>
    <s v="Town of Indialantic"/>
    <m/>
    <m/>
    <m/>
    <n v="0"/>
    <n v="1"/>
    <n v="0.81452995434688003"/>
    <n v="0.11970344530032"/>
    <n v="327.85244311574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5.814771674425202"/>
    <n v="343.92203138134499"/>
    <n v="0.26589816960000001"/>
  </r>
  <r>
    <n v="550000"/>
    <n v="920000"/>
    <n v="920000"/>
    <x v="1"/>
    <x v="1"/>
    <s v="IR8-11"/>
    <s v="62-304.520 (6), F.A.C."/>
    <n v="0.36"/>
    <n v="0.48"/>
    <s v="Town of Indialantic"/>
    <n v="0.10572457466705"/>
    <n v="3857.7690405397602"/>
    <n v="9.5843984281742092"/>
    <n v="1.40852464278414"/>
    <n v="1.01330644725826"/>
    <n v="0.14891566876640999"/>
    <n v="407.86099097478001"/>
    <n v="1210"/>
    <s v="Fixed Single Family Units"/>
    <n v="1210"/>
    <s v="Town of Indialantic              Brevard County"/>
    <s v="Town of Indialantic"/>
    <m/>
    <m/>
    <m/>
    <n v="0"/>
    <n v="1"/>
    <n v="1.01330644725826"/>
    <n v="0.14891566876640999"/>
    <n v="407.860990974780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5.004084184807198"/>
    <n v="427.85217399686002"/>
    <n v="0.33078750280000002"/>
  </r>
  <r>
    <n v="550000"/>
    <n v="920000"/>
    <n v="920000"/>
    <x v="1"/>
    <x v="1"/>
    <s v="IR8-11"/>
    <s v="62-304.520 (6), F.A.C."/>
    <n v="0.36"/>
    <n v="0.48"/>
    <s v="Town of Indialantic"/>
    <n v="3.24079311469E-2"/>
    <n v="3852.56137521749"/>
    <n v="9.5721902011285902"/>
    <n v="1.4067554030589899"/>
    <n v="0.31021488096328997"/>
    <n v="4.5590032242869998E-2"/>
    <n v="124.853543787289"/>
    <n v="1200"/>
    <s v="Residential, Medium Density-Two-five dwellingunits per acre"/>
    <n v="1200"/>
    <s v="Town of Indialantic              Brevard County"/>
    <s v="Town of Indialantic"/>
    <m/>
    <m/>
    <m/>
    <n v="0"/>
    <n v="1"/>
    <n v="0.31021488096328997"/>
    <n v="4.5590032242869998E-2"/>
    <n v="124.85354378729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65.116449537767195"/>
    <n v="131.150244298567"/>
    <n v="0.1012599706"/>
  </r>
  <r>
    <n v="550000"/>
    <n v="920000"/>
    <n v="920000"/>
    <x v="1"/>
    <x v="1"/>
    <s v="IR8-11"/>
    <s v="62-304.520 (6), F.A.C."/>
    <n v="0.36"/>
    <n v="0.48"/>
    <s v="Town of Indialantic"/>
    <n v="0.10832385718433001"/>
    <n v="3852.56137521749"/>
    <n v="9.5721902011285902"/>
    <n v="1.4067554030589899"/>
    <n v="1.0368965642883501"/>
    <n v="0.15238517137425001"/>
    <n v="417.32430820294798"/>
    <n v="1210"/>
    <s v="Fixed Single Family Units"/>
    <n v="1210"/>
    <s v="Town of Indialantic              Brevard County"/>
    <s v="Town of Indialantic"/>
    <m/>
    <m/>
    <m/>
    <n v="0"/>
    <n v="1"/>
    <n v="1.0368965642883501"/>
    <n v="0.15238517137425001"/>
    <n v="417.324308202947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5.047813850781793"/>
    <n v="438.37109714557101"/>
    <n v="0.33846253710000002"/>
  </r>
  <r>
    <n v="550000"/>
    <n v="920000"/>
    <n v="920000"/>
    <x v="1"/>
    <x v="1"/>
    <s v="IR8-11"/>
    <s v="62-304.520 (6), F.A.C."/>
    <n v="0.36"/>
    <n v="0.48"/>
    <s v="Town of Indialantic"/>
    <n v="7.8796492853880004E-2"/>
    <n v="3852.56137521749"/>
    <n v="9.5721902011285902"/>
    <n v="1.4067554030589899"/>
    <n v="0.75425501677923001"/>
    <n v="0.1108473920643"/>
    <n v="303.56832487147"/>
    <n v="1210"/>
    <s v="Fixed Single Family Units"/>
    <n v="1210"/>
    <s v="Town of Indialantic              Brevard County"/>
    <s v="Town of Indialantic"/>
    <m/>
    <m/>
    <m/>
    <n v="0"/>
    <n v="1"/>
    <n v="0.75425501677923001"/>
    <n v="0.1108473920643"/>
    <n v="303.5683248714689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84.3413319841477"/>
    <n v="318.87809316833"/>
    <n v="0.24620302099999999"/>
  </r>
  <r>
    <n v="550000"/>
    <n v="920000"/>
    <n v="920000"/>
    <x v="1"/>
    <x v="1"/>
    <s v="IR8-11"/>
    <s v="62-304.520 (6), F.A.C."/>
    <n v="0.36"/>
    <n v="0.48"/>
    <s v="Town of Indialantic"/>
    <n v="0.30447034664130002"/>
    <n v="3852.56137521749"/>
    <n v="9.5721902011285902"/>
    <n v="1.4067554030589899"/>
    <n v="2.9144480686540799"/>
    <n v="0.42831530520889"/>
    <n v="1172.9906973693501"/>
    <n v="1210"/>
    <s v="Fixed Single Family Units"/>
    <n v="1210"/>
    <s v="Town of Indialantic              Brevard County"/>
    <s v="Town of Indialantic"/>
    <m/>
    <m/>
    <m/>
    <n v="0"/>
    <n v="1"/>
    <n v="2.9144480686540799"/>
    <n v="0.42831530520889"/>
    <n v="1172.99069736935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39.45205096590101"/>
    <n v="1232.1477777356899"/>
    <n v="0.95133065480000001"/>
  </r>
  <r>
    <n v="550000"/>
    <n v="920000"/>
    <n v="920000"/>
    <x v="1"/>
    <x v="1"/>
    <s v="IR8-11"/>
    <s v="62-304.520 (6), F.A.C."/>
    <n v="0.36"/>
    <n v="0.48"/>
    <s v="Town of Indialantic"/>
    <n v="6.6463294383209998E-2"/>
    <n v="3852.56137521749"/>
    <n v="9.5721902011285902"/>
    <n v="1.4067554030589899"/>
    <n v="0.63619929522968"/>
    <n v="9.349759847868E-2"/>
    <n v="256.05392081046398"/>
    <n v="1210"/>
    <s v="Fixed Single Family Units"/>
    <n v="1210"/>
    <s v="Town of Indialantic              Brevard County"/>
    <s v="Town of Indialantic"/>
    <m/>
    <m/>
    <m/>
    <n v="0"/>
    <n v="1"/>
    <n v="0.63619929522968"/>
    <n v="9.349759847868E-2"/>
    <n v="256.05392081046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0.753315485327903"/>
    <n v="268.96740972855503"/>
    <n v="0.20766741350000001"/>
  </r>
  <r>
    <n v="550000"/>
    <n v="920000"/>
    <n v="920000"/>
    <x v="1"/>
    <x v="1"/>
    <s v="IR8-11"/>
    <s v="62-304.520 (6), F.A.C."/>
    <n v="0.36"/>
    <n v="0.48"/>
    <s v="Town of Indialantic"/>
    <n v="2.0126737328809999E-2"/>
    <n v="3852.56137521749"/>
    <n v="9.5721902011285902"/>
    <n v="1.4067554030589899"/>
    <n v="0.19265695783959"/>
    <n v="2.8313396483259999E-2"/>
    <n v="77.539490842148396"/>
    <n v="1210"/>
    <s v="Fixed Single Family Units"/>
    <n v="1210"/>
    <s v="Town of Indialantic              Brevard County"/>
    <s v="Town of Indialantic"/>
    <m/>
    <m/>
    <m/>
    <n v="0"/>
    <n v="1"/>
    <n v="0.19265695783959"/>
    <n v="2.8313396483259999E-2"/>
    <n v="77.539490842149206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43.628523199062698"/>
    <n v="81.450016221081697"/>
    <n v="6.2886853899999998E-2"/>
  </r>
  <r>
    <n v="550000"/>
    <n v="920000"/>
    <n v="920000"/>
    <x v="1"/>
    <x v="1"/>
    <s v="IR8-11"/>
    <s v="62-304.520 (6), F.A.C."/>
    <n v="0.36"/>
    <n v="0.48"/>
    <s v="Town of Indialantic"/>
    <n v="7.1747941984899996E-3"/>
    <n v="3852.56137521749"/>
    <n v="9.5721902011285902"/>
    <n v="1.4067554030589899"/>
    <n v="6.8678494721970004E-2"/>
    <n v="1.0093180504570001E-2"/>
    <n v="27.641335004267901"/>
    <n v="1210"/>
    <s v="Fixed Single Family Units"/>
    <n v="1210"/>
    <s v="Town of Indialantic              Brevard County"/>
    <s v="Town of Indialantic"/>
    <m/>
    <m/>
    <m/>
    <n v="0"/>
    <n v="1"/>
    <n v="6.8678494721970004E-2"/>
    <n v="1.0093180504570001E-2"/>
    <n v="27.6413350042697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30.5993699450908"/>
    <n v="29.035361981591901"/>
    <n v="2.2417952200000001E-2"/>
  </r>
  <r>
    <n v="550000"/>
    <n v="920000"/>
    <n v="920000"/>
    <x v="1"/>
    <x v="1"/>
    <s v="IR8-11"/>
    <s v="62-304.520 (6), F.A.C."/>
    <n v="0.36"/>
    <n v="0.48"/>
    <s v="Town of Indialantic"/>
    <n v="8.2308389210310001E-2"/>
    <n v="3857.76904111461"/>
    <n v="9.5843984296024001"/>
    <n v="1.4085246429940299"/>
    <n v="0.78887639629048001"/>
    <n v="0.11593339452787001"/>
    <n v="317.52675571958099"/>
    <n v="1210"/>
    <s v="Fixed Single Family Units"/>
    <n v="1210"/>
    <s v="Town of Indialantic              Brevard County"/>
    <s v="Town of Indialantic"/>
    <m/>
    <m/>
    <m/>
    <n v="0"/>
    <n v="1"/>
    <n v="0.78887639629048001"/>
    <n v="0.11593339452787001"/>
    <n v="317.526755719580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6.578633334417802"/>
    <n v="333.09023349317698"/>
    <n v="0.2575237273"/>
  </r>
  <r>
    <n v="550000"/>
    <n v="920000"/>
    <n v="920000"/>
    <x v="1"/>
    <x v="1"/>
    <s v="IR8-11"/>
    <s v="62-304.520 (6), F.A.C."/>
    <n v="0.36"/>
    <n v="0.48"/>
    <s v="Town of Indialantic"/>
    <n v="0.15376857717532"/>
    <n v="3857.76904111461"/>
    <n v="9.5843984296024001"/>
    <n v="1.4085246429940299"/>
    <n v="1.4737793096014"/>
    <n v="0.21658683026957001"/>
    <n v="593.20365652322005"/>
    <n v="1210"/>
    <s v="Fixed Single Family Units"/>
    <n v="1210"/>
    <s v="Town of Indialantic              Brevard County"/>
    <s v="Town of Indialantic"/>
    <m/>
    <m/>
    <m/>
    <n v="0"/>
    <n v="1"/>
    <n v="1.4737793096014"/>
    <n v="0.21658683026957001"/>
    <n v="593.2036565232200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0.650482205272"/>
    <n v="622.27935410528198"/>
    <n v="0.48110596639999997"/>
  </r>
  <r>
    <n v="550000"/>
    <n v="920000"/>
    <n v="920000"/>
    <x v="1"/>
    <x v="1"/>
    <s v="IR8-11"/>
    <s v="62-304.520 (6), F.A.C."/>
    <n v="0.36"/>
    <n v="0.48"/>
    <s v="Town of Indialantic"/>
    <n v="2.4132180534480002E-2"/>
    <n v="3857.76904111461"/>
    <n v="9.5843984296024001"/>
    <n v="1.4085246429940299"/>
    <n v="0.23129243321758999"/>
    <n v="3.3990770971999998E-2"/>
    <n v="93.096378960521093"/>
    <n v="1210"/>
    <s v="Fixed Single Family Units"/>
    <n v="1210"/>
    <s v="Town of Indialantic              Brevard County"/>
    <s v="Town of Indialantic"/>
    <m/>
    <m/>
    <m/>
    <n v="0"/>
    <n v="1"/>
    <n v="0.23129243321758999"/>
    <n v="3.3990770971999998E-2"/>
    <n v="93.09637896052079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53.907655465318001"/>
    <n v="97.659469782492494"/>
    <n v="7.5503956999999997E-2"/>
  </r>
  <r>
    <n v="550000"/>
    <n v="920000"/>
    <n v="920000"/>
    <x v="1"/>
    <x v="1"/>
    <s v="IR8-11"/>
    <s v="62-304.520 (6), F.A.C."/>
    <n v="0.36"/>
    <n v="0.48"/>
    <s v="Town of Indialantic"/>
    <n v="0.14168873186070999"/>
    <n v="3857.76904111461"/>
    <n v="9.5843984296024001"/>
    <n v="1.4085246429940299"/>
    <n v="1.35800125913821"/>
    <n v="0.19957207046038999"/>
    <n v="546.60240324706399"/>
    <n v="1210"/>
    <s v="Fixed Single Family Units"/>
    <n v="1210"/>
    <s v="Town of Indialantic              Brevard County"/>
    <s v="Town of Indialantic"/>
    <m/>
    <m/>
    <m/>
    <n v="0"/>
    <n v="1"/>
    <n v="1.35800125913821"/>
    <n v="0.19957207046038999"/>
    <n v="546.602403247063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5.999348834937"/>
    <n v="573.39395451225403"/>
    <n v="0.44331095149999999"/>
  </r>
  <r>
    <n v="550000"/>
    <n v="920000"/>
    <n v="920000"/>
    <x v="1"/>
    <x v="1"/>
    <s v="IR8-11"/>
    <s v="62-304.520 (6), F.A.C."/>
    <n v="0.36"/>
    <n v="0.48"/>
    <s v="Town of Indialantic"/>
    <n v="3.0248351292000002E-4"/>
    <n v="3857.76904111461"/>
    <n v="9.5843984296024001"/>
    <n v="1.4085246429940299"/>
    <n v="2.8991225062600001E-3"/>
    <n v="4.2605548205000001E-4"/>
    <n v="1.1669115316135099"/>
    <n v="1210"/>
    <s v="Fixed Single Family Units"/>
    <n v="1210"/>
    <s v="Town of Indialantic              Brevard County"/>
    <s v="Town of Indialantic"/>
    <m/>
    <m/>
    <m/>
    <n v="0"/>
    <n v="1"/>
    <n v="2.8991225062600001E-3"/>
    <n v="4.2605548205000001E-4"/>
    <n v="1.1669115316150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6.5318047983442202"/>
    <n v="1.22410734695631"/>
    <n v="9.4640030000000001E-4"/>
  </r>
  <r>
    <n v="550000"/>
    <n v="920000"/>
    <n v="920000"/>
    <x v="1"/>
    <x v="1"/>
    <s v="IR8-11"/>
    <s v="62-304.520 (6), F.A.C."/>
    <n v="0.36"/>
    <n v="0.48"/>
    <s v="Town of Indialantic"/>
    <n v="0.21556309130510001"/>
    <n v="3857.76904111461"/>
    <n v="9.5843984296024001"/>
    <n v="1.4085246429940299"/>
    <n v="2.0660425537848401"/>
    <n v="0.3036259262232"/>
    <n v="831.59262004377797"/>
    <n v="1210"/>
    <s v="Fixed Single Family Units"/>
    <n v="1210"/>
    <s v="Town of Indialantic              Brevard County"/>
    <s v="Town of Indialantic"/>
    <m/>
    <m/>
    <m/>
    <n v="0"/>
    <n v="1"/>
    <n v="2.0660425537848401"/>
    <n v="0.3036259262232"/>
    <n v="831.5926200437779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9.77358620165801"/>
    <n v="872.35288048044004"/>
    <n v="0.67444656940000003"/>
  </r>
  <r>
    <n v="550000"/>
    <n v="920000"/>
    <n v="920000"/>
    <x v="1"/>
    <x v="1"/>
    <s v="IR8-11"/>
    <s v="62-304.520 (6), F.A.C."/>
    <n v="0.36"/>
    <n v="0.48"/>
    <s v="Town of Indialantic"/>
    <n v="3.2129043623910003E-2"/>
    <n v="3946.17851252431"/>
    <n v="9.6591126997301"/>
    <n v="1.3420487336925799"/>
    <n v="0.31033805329790998"/>
    <n v="4.3118742310219997E-2"/>
    <n v="126.78694157663701"/>
    <n v="1400"/>
    <s v="Commercial and Services"/>
    <n v="1400"/>
    <s v="Town of Indialantic              Brevard County"/>
    <s v="Town of Indialantic"/>
    <m/>
    <m/>
    <m/>
    <n v="0"/>
    <n v="1"/>
    <n v="0.31033805329790998"/>
    <n v="4.3118742310219997E-2"/>
    <n v="126.786941576636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65.226115371280102"/>
    <n v="130.02162653499599"/>
    <n v="0.10282801430000001"/>
  </r>
  <r>
    <n v="550000"/>
    <n v="920000"/>
    <n v="920000"/>
    <x v="1"/>
    <x v="1"/>
    <s v="IR8-11"/>
    <s v="62-304.520 (6), F.A.C."/>
    <n v="0.36"/>
    <n v="0.48"/>
    <s v="Town of Indialantic"/>
    <n v="0.15246169847454"/>
    <n v="3946.17851252431"/>
    <n v="9.6591126997301"/>
    <n v="1.3420487336925799"/>
    <n v="1.4726447279579"/>
    <n v="0.20461102937438"/>
    <n v="601.64107850321"/>
    <n v="1410"/>
    <s v="Retail Sales and Services"/>
    <n v="1410"/>
    <s v="Town of Indialantic              Brevard County"/>
    <s v="Town of Indialantic"/>
    <m/>
    <m/>
    <m/>
    <n v="0"/>
    <n v="1"/>
    <n v="1.4726447279579"/>
    <n v="0.20461102937438"/>
    <n v="601.6410785032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1.68488130636"/>
    <n v="616.99060364172306"/>
    <n v="0.48794896879999999"/>
  </r>
  <r>
    <n v="550000"/>
    <n v="920000"/>
    <n v="920000"/>
    <x v="1"/>
    <x v="1"/>
    <s v="IR8-11"/>
    <s v="62-304.520 (6), F.A.C."/>
    <n v="0.36"/>
    <n v="0.48"/>
    <s v="Town of Indialantic"/>
    <n v="1.9688466570910002E-2"/>
    <n v="3946.17851252431"/>
    <n v="9.6591126997301"/>
    <n v="1.3420487336925799"/>
    <n v="0.19017311749331001"/>
    <n v="2.6422881629839998E-2"/>
    <n v="77.694203726690105"/>
    <n v="1430"/>
    <s v="Professional Services"/>
    <n v="1430"/>
    <s v="Town of Indialantic              Brevard County"/>
    <s v="Town of Indialantic"/>
    <m/>
    <m/>
    <m/>
    <n v="0"/>
    <n v="1"/>
    <n v="0.19017311749331001"/>
    <n v="2.6422881629839998E-2"/>
    <n v="77.69420372668969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51.849400486866799"/>
    <n v="79.676397389706693"/>
    <n v="6.3012330699999994E-2"/>
  </r>
  <r>
    <n v="550000"/>
    <n v="920000"/>
    <n v="920000"/>
    <x v="1"/>
    <x v="1"/>
    <s v="IR8-11"/>
    <s v="62-304.520 (6), F.A.C."/>
    <n v="0.36"/>
    <n v="0.48"/>
    <s v="Town of Indialantic"/>
    <n v="6.7413482583510001E-2"/>
    <n v="3946.17851252431"/>
    <n v="9.6591126997301"/>
    <n v="1.3420487336925799"/>
    <n v="0.65115442575542004"/>
    <n v="9.0472178934999994E-2"/>
    <n v="266.02563642548301"/>
    <n v="1430"/>
    <s v="Professional Services"/>
    <n v="1430"/>
    <s v="Town of Indialantic              Brevard County"/>
    <s v="Town of Indialantic"/>
    <m/>
    <m/>
    <m/>
    <n v="0"/>
    <n v="1"/>
    <n v="0.65115442575542004"/>
    <n v="9.0472178934999994E-2"/>
    <n v="266.0256364254810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1.834516475635795"/>
    <n v="272.81268494942998"/>
    <n v="0.21575477409999999"/>
  </r>
  <r>
    <n v="550000"/>
    <n v="920000"/>
    <n v="920000"/>
    <x v="1"/>
    <x v="1"/>
    <s v="IR8-11"/>
    <s v="62-304.520 (6), F.A.C."/>
    <n v="0.36"/>
    <n v="0.48"/>
    <s v="Town of Indialantic"/>
    <n v="0.12875011366097999"/>
    <n v="3946.17851252431"/>
    <n v="9.6591126997301"/>
    <n v="1.3420487336925799"/>
    <n v="1.2436118579545199"/>
    <n v="0.1727889270015"/>
    <n v="508.07093201404501"/>
    <n v="1430"/>
    <s v="Professional Services"/>
    <n v="1430"/>
    <s v="Town of Indialantic              Brevard County"/>
    <s v="Town of Indialantic"/>
    <m/>
    <m/>
    <m/>
    <n v="0"/>
    <n v="1"/>
    <n v="1.2436118579545199"/>
    <n v="0.1727889270015"/>
    <n v="508.070932014045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3.148225400885593"/>
    <n v="521.03322435369"/>
    <n v="0.41206077209999997"/>
  </r>
  <r>
    <n v="550000"/>
    <n v="920000"/>
    <n v="920000"/>
    <x v="1"/>
    <x v="1"/>
    <s v="IR8-11"/>
    <s v="62-304.520 (6), F.A.C."/>
    <n v="0.36"/>
    <n v="0.48"/>
    <s v="Town of Indialantic"/>
    <n v="0.21732066856074"/>
    <n v="3946.17851252431"/>
    <n v="9.6591126997301"/>
    <n v="1.3420487336925799"/>
    <n v="2.09912482960896"/>
    <n v="0.29165492804717003"/>
    <n v="857.58615260184501"/>
    <n v="1210"/>
    <s v="Fixed Single Family Units"/>
    <n v="1210"/>
    <s v="Town of Indialantic              Brevard County"/>
    <s v="Town of Indialantic"/>
    <m/>
    <m/>
    <m/>
    <n v="0"/>
    <n v="1"/>
    <n v="2.09912482960896"/>
    <n v="0.29165492804717003"/>
    <n v="857.586152601845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7.139533100854"/>
    <n v="879.46554328532795"/>
    <n v="0.69552810430000001"/>
  </r>
  <r>
    <n v="550000"/>
    <n v="920000"/>
    <n v="920000"/>
    <x v="1"/>
    <x v="1"/>
    <s v="IR8-11"/>
    <s v="62-304.520 (6), F.A.C."/>
    <n v="0.36"/>
    <n v="0.48"/>
    <s v="Town of Indialantic"/>
    <n v="0.36145914435938997"/>
    <n v="3850.4766354631302"/>
    <n v="9.5673638444899805"/>
    <n v="1.40605815690651"/>
    <n v="3.4582111490043501"/>
    <n v="0.50823257831497004"/>
    <n v="1391.78999003034"/>
    <n v="1200"/>
    <s v="Residential, Medium Density-Two-five dwellingunits per acre"/>
    <n v="1200"/>
    <s v="Town of Indialantic              Brevard County"/>
    <s v="Town of Indialantic"/>
    <m/>
    <m/>
    <m/>
    <n v="0"/>
    <n v="1"/>
    <n v="3.4582111490043501"/>
    <n v="0.50823257831497004"/>
    <n v="1391.78999003034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02.236104181364"/>
    <n v="1462.7732597860199"/>
    <n v="1.1287834469"/>
  </r>
  <r>
    <n v="550000"/>
    <n v="920000"/>
    <n v="920000"/>
    <x v="1"/>
    <x v="1"/>
    <s v="IR8-11"/>
    <s v="62-304.520 (6), F.A.C."/>
    <n v="0.36"/>
    <n v="0.48"/>
    <s v="Town of Indialantic"/>
    <n v="8.6568020251699997E-3"/>
    <n v="3850.4766354631302"/>
    <n v="9.5673638444899805"/>
    <n v="1.40605815690651"/>
    <n v="8.2822774704559995E-2"/>
    <n v="1.217196710022E-2"/>
    <n v="33.332813935766303"/>
    <n v="1210"/>
    <s v="Fixed Single Family Units"/>
    <n v="1210"/>
    <s v="Town of Indialantic              Brevard County"/>
    <s v="Town of Indialantic"/>
    <m/>
    <m/>
    <m/>
    <n v="0"/>
    <n v="1"/>
    <n v="8.2822774704559995E-2"/>
    <n v="1.217196710022E-2"/>
    <n v="33.33281393576500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35.398635490215803"/>
    <n v="35.032834873023397"/>
    <n v="2.7033912399999999E-2"/>
  </r>
  <r>
    <n v="550000"/>
    <n v="920000"/>
    <n v="920000"/>
    <x v="1"/>
    <x v="1"/>
    <s v="IR8-11"/>
    <s v="62-304.520 (6), F.A.C."/>
    <n v="0.36"/>
    <n v="0.48"/>
    <s v="Town of Indialantic"/>
    <n v="1.224372904349E-2"/>
    <n v="3850.4766354631302"/>
    <n v="9.5673638444899805"/>
    <n v="1.40605815690651"/>
    <n v="0.11714021057244001"/>
    <n v="1.721539509255E-2"/>
    <n v="47.144192612911198"/>
    <n v="1210"/>
    <s v="Fixed Single Family Units"/>
    <n v="1210"/>
    <s v="Town of Indialantic              Brevard County"/>
    <s v="Town of Indialantic"/>
    <m/>
    <m/>
    <m/>
    <n v="0"/>
    <n v="1"/>
    <n v="0.11714021057244001"/>
    <n v="1.721539509255E-2"/>
    <n v="47.1441926129093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40.508559294464199"/>
    <n v="49.548613513783202"/>
    <n v="3.8235354899999997E-2"/>
  </r>
  <r>
    <n v="550000"/>
    <n v="920000"/>
    <n v="920000"/>
    <x v="1"/>
    <x v="1"/>
    <s v="IR8-11"/>
    <s v="62-304.520 (6), F.A.C."/>
    <n v="0.36"/>
    <n v="0.48"/>
    <s v="Town of Indialantic"/>
    <n v="5.7856023425399998E-3"/>
    <n v="3850.4766354631302"/>
    <n v="9.5673638444899805"/>
    <n v="1.40605815690651"/>
    <n v="5.5352962670620003E-2"/>
    <n v="8.1348933663400007E-3"/>
    <n v="22.2773266420349"/>
    <n v="1210"/>
    <s v="Fixed Single Family Units"/>
    <n v="1210"/>
    <s v="Town of Indialantic              Brevard County"/>
    <s v="Town of Indialantic"/>
    <m/>
    <m/>
    <m/>
    <n v="0"/>
    <n v="1"/>
    <n v="5.5352962670620003E-2"/>
    <n v="8.1348933663400007E-3"/>
    <n v="22.2773266420336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9.064163106418199"/>
    <n v="23.413501997363198"/>
    <n v="1.8067580400000002E-2"/>
  </r>
  <r>
    <n v="550000"/>
    <n v="920000"/>
    <n v="920000"/>
    <x v="1"/>
    <x v="1"/>
    <s v="IR8-11"/>
    <s v="62-304.520 (6), F.A.C."/>
    <n v="0.36"/>
    <n v="0.48"/>
    <s v="Town of Indialantic"/>
    <n v="0.21719784650112001"/>
    <n v="3850.4766354631302"/>
    <n v="9.5673638444899805"/>
    <n v="1.40605815690651"/>
    <n v="2.0780108237159798"/>
    <n v="0.30539280373543998"/>
    <n v="836.31523322550595"/>
    <n v="1210"/>
    <s v="Fixed Single Family Units"/>
    <n v="1210"/>
    <s v="Town of Indialantic              Brevard County"/>
    <s v="Town of Indialantic"/>
    <m/>
    <m/>
    <m/>
    <n v="0"/>
    <n v="1"/>
    <n v="2.0780108237159798"/>
    <n v="0.30539280373543998"/>
    <n v="836.3152332255059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6.246983975674"/>
    <n v="878.96850004454404"/>
    <n v="0.67827675040000002"/>
  </r>
  <r>
    <n v="550000"/>
    <n v="920000"/>
    <n v="920000"/>
    <x v="1"/>
    <x v="1"/>
    <s v="IR8-11"/>
    <s v="62-304.520 (6), F.A.C."/>
    <n v="0.36"/>
    <n v="0.48"/>
    <s v="Town of Indialantic"/>
    <n v="1.242032946522E-2"/>
    <n v="3850.4766354631302"/>
    <n v="9.5673638444899805"/>
    <n v="1.40605815690651"/>
    <n v="0.11882981106222"/>
    <n v="1.7463705556039998E-2"/>
    <n v="47.824188410595497"/>
    <n v="1210"/>
    <s v="Fixed Single Family Units"/>
    <n v="1210"/>
    <s v="Town of Indialantic              Brevard County"/>
    <s v="Town of Indialantic"/>
    <m/>
    <m/>
    <m/>
    <n v="0"/>
    <n v="1"/>
    <n v="0.11882981106222"/>
    <n v="1.7463705556039998E-2"/>
    <n v="47.8241884105947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40.891127085777498"/>
    <n v="50.2632900646609"/>
    <n v="3.8786851900000002E-2"/>
  </r>
  <r>
    <n v="550000"/>
    <n v="920000"/>
    <n v="920000"/>
    <x v="1"/>
    <x v="1"/>
    <s v="IR8-11"/>
    <s v="62-304.520 (6), F.A.C."/>
    <n v="0.36"/>
    <n v="0.48"/>
    <s v="Town of Indialantic"/>
    <n v="0.24979756881092"/>
    <n v="3852.9361100681099"/>
    <n v="9.58688342334308"/>
    <n v="1.41356984307047"/>
    <n v="2.3947801716248698"/>
    <n v="0.35310631014344002"/>
    <n v="962.45407307884102"/>
    <n v="1200"/>
    <s v="Residential, Medium Density-Two-five dwellingunits per acre"/>
    <n v="1200"/>
    <s v="Town of Indialantic              Brevard County"/>
    <s v="Town of Indialantic"/>
    <m/>
    <m/>
    <m/>
    <n v="0"/>
    <n v="1"/>
    <n v="2.3947801716248698"/>
    <n v="0.35310631014344002"/>
    <n v="962.454073078841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46.58280235793799"/>
    <n v="1010.8948956424"/>
    <n v="0.78057913469999995"/>
  </r>
  <r>
    <n v="550000"/>
    <n v="920000"/>
    <n v="920000"/>
    <x v="1"/>
    <x v="1"/>
    <s v="IR8-11"/>
    <s v="62-304.520 (6), F.A.C."/>
    <n v="0.36"/>
    <n v="0.48"/>
    <s v="Town of Indialantic"/>
    <n v="4.7887307688499999E-3"/>
    <n v="3852.9361100681099"/>
    <n v="9.58688342334308"/>
    <n v="1.41356984307047"/>
    <n v="4.5909003626760002E-2"/>
    <n v="6.7692054014299998E-3"/>
    <n v="18.450673700704101"/>
    <n v="1210"/>
    <s v="Fixed Single Family Units"/>
    <n v="1210"/>
    <s v="Town of Indialantic              Brevard County"/>
    <s v="Town of Indialantic"/>
    <m/>
    <m/>
    <m/>
    <n v="0"/>
    <n v="1"/>
    <n v="4.5909003626760002E-2"/>
    <n v="6.7692054014299998E-3"/>
    <n v="18.4506737007028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6.718476550944398"/>
    <n v="19.3793058670718"/>
    <n v="1.496405E-2"/>
  </r>
  <r>
    <n v="550000"/>
    <n v="920000"/>
    <n v="920000"/>
    <x v="1"/>
    <x v="1"/>
    <s v="IR8-11"/>
    <s v="62-304.520 (6), F.A.C."/>
    <n v="0.36"/>
    <n v="0.48"/>
    <s v="Town of Indialantic"/>
    <n v="5.9923679841900002E-2"/>
    <n v="3852.9361100681099"/>
    <n v="9.58688342334308"/>
    <n v="1.41356984307047"/>
    <n v="0.57448133294211001"/>
    <n v="8.4706306710329998E-2"/>
    <n v="230.882109911052"/>
    <n v="1210"/>
    <s v="Fixed Single Family Units"/>
    <n v="1210"/>
    <s v="Town of Indialantic              Brevard County"/>
    <s v="Town of Indialantic"/>
    <m/>
    <m/>
    <m/>
    <n v="0"/>
    <n v="1"/>
    <n v="0.57448133294211001"/>
    <n v="8.4706306710329998E-2"/>
    <n v="230.882109911050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4.041788825503204"/>
    <n v="242.50252862206901"/>
    <n v="0.18725231949999999"/>
  </r>
  <r>
    <n v="550000"/>
    <n v="920000"/>
    <n v="920000"/>
    <x v="1"/>
    <x v="1"/>
    <s v="IR8-11"/>
    <s v="62-304.520 (6), F.A.C."/>
    <n v="0.36"/>
    <n v="0.48"/>
    <s v="Town of Indialantic"/>
    <n v="4.4627650775009998E-2"/>
    <n v="3852.9361100681099"/>
    <n v="9.58688342334308"/>
    <n v="1.41356984307047"/>
    <n v="0.42784008543767998"/>
    <n v="6.308430130263E-2"/>
    <n v="171.947487178545"/>
    <n v="1210"/>
    <s v="Fixed Single Family Units"/>
    <n v="1210"/>
    <s v="Town of Indialantic              Brevard County"/>
    <s v="Town of Indialantic"/>
    <m/>
    <m/>
    <m/>
    <n v="0"/>
    <n v="1"/>
    <n v="0.42784008543767998"/>
    <n v="6.308430130263E-2"/>
    <n v="171.947487178546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55.0485031286875"/>
    <n v="180.601695155475"/>
    <n v="0.13945457189999999"/>
  </r>
  <r>
    <n v="550000"/>
    <n v="920000"/>
    <n v="920000"/>
    <x v="1"/>
    <x v="1"/>
    <s v="IR8-11"/>
    <s v="62-304.520 (6), F.A.C."/>
    <n v="0.36"/>
    <n v="0.48"/>
    <s v="Town of Indialantic"/>
    <n v="5.68665693808E-3"/>
    <n v="3852.9361100681099"/>
    <n v="9.58688342334308"/>
    <n v="1.41356984307047"/>
    <n v="5.4517317133920003E-2"/>
    <n v="8.0384867555500002E-3"/>
    <n v="21.910325862301601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5.4517317133920003E-2"/>
    <n v="8.0384867555500002E-3"/>
    <n v="21.9103258623002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6.673417256425601"/>
    <n v="23.013084151857001"/>
    <n v="1.7769931799999999E-2"/>
  </r>
  <r>
    <n v="550000"/>
    <n v="920000"/>
    <n v="920000"/>
    <x v="1"/>
    <x v="1"/>
    <s v="IR8-11"/>
    <s v="62-304.520 (6), F.A.C."/>
    <n v="0.36"/>
    <n v="0.48"/>
    <s v="Town of Indialantic"/>
    <n v="0.1662757103385"/>
    <n v="3852.9361100681099"/>
    <n v="9.58688342334308"/>
    <n v="1.41356984307047"/>
    <n v="1.59406585114878"/>
    <n v="0.23504232976962"/>
    <n v="640.64968859043995"/>
    <n v="1210"/>
    <s v="Fixed Single Family Units"/>
    <n v="1210"/>
    <s v="Town of Indialantic              Brevard County"/>
    <s v="Town of Indialantic"/>
    <m/>
    <m/>
    <m/>
    <n v="0"/>
    <n v="1"/>
    <n v="1.59406585114878"/>
    <n v="0.23504232976962"/>
    <n v="640.6496885904399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2.980945052856"/>
    <n v="672.89392627248696"/>
    <n v="0.51958612209999999"/>
  </r>
  <r>
    <n v="550000"/>
    <n v="920000"/>
    <n v="920000"/>
    <x v="1"/>
    <x v="1"/>
    <s v="IR8-11"/>
    <s v="62-304.520 (6), F.A.C."/>
    <n v="0.36"/>
    <n v="0.48"/>
    <s v="Town of Indialantic"/>
    <n v="8.6663456171619996E-2"/>
    <n v="3852.9361100681099"/>
    <n v="9.58688342334308"/>
    <n v="1.41356984307047"/>
    <n v="0.83083245138132999"/>
    <n v="0.12250484814046"/>
    <n v="333.90875970694401"/>
    <n v="1210"/>
    <s v="Fixed Single Family Units"/>
    <n v="1210"/>
    <s v="Town of Indialantic              Brevard County"/>
    <s v="Town of Indialantic"/>
    <m/>
    <m/>
    <m/>
    <n v="0"/>
    <n v="1"/>
    <n v="0.83083245138132999"/>
    <n v="0.12250484814046"/>
    <n v="333.908759706942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7.247410404104301"/>
    <n v="350.71456419550401"/>
    <n v="0.27081002409999999"/>
  </r>
  <r>
    <n v="550000"/>
    <n v="920000"/>
    <n v="920000"/>
    <x v="1"/>
    <x v="1"/>
    <s v="IR8-11"/>
    <s v="62-304.520 (6), F.A.C."/>
    <n v="0.36"/>
    <n v="0.48"/>
    <s v="Town of Indialantic"/>
    <n v="0.28379648654286999"/>
    <n v="3847.42469099959"/>
    <n v="9.5601531198240703"/>
    <n v="1.4050111375769301"/>
    <n v="2.7131378662180001"/>
    <n v="0.39873722439794002"/>
    <n v="1091.8856095440001"/>
    <n v="1200"/>
    <s v="Residential, Medium Density-Two-five dwellingunits per acre"/>
    <n v="1200"/>
    <s v="Town of Indialantic              Brevard County"/>
    <s v="Town of Indialantic"/>
    <m/>
    <m/>
    <m/>
    <n v="0"/>
    <n v="1"/>
    <n v="2.7131378662180001"/>
    <n v="0.39873722439794002"/>
    <n v="1091.88560954400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03.74266813572001"/>
    <n v="1148.4836342205999"/>
    <n v="0.88555199480000002"/>
  </r>
  <r>
    <n v="550000"/>
    <n v="920000"/>
    <n v="920000"/>
    <x v="1"/>
    <x v="1"/>
    <s v="IR8-11"/>
    <s v="62-304.520 (6), F.A.C."/>
    <n v="0.36"/>
    <n v="0.48"/>
    <s v="Town of Indialantic"/>
    <n v="4.8465014071409997E-2"/>
    <n v="3847.42469099959"/>
    <n v="9.5601531198240703"/>
    <n v="1.4050111375769301"/>
    <n v="0.46333295547714998"/>
    <n v="6.8093884553159997E-2"/>
    <n v="186.46549178800399"/>
    <n v="1210"/>
    <s v="Fixed Single Family Units"/>
    <n v="1210"/>
    <s v="Town of Indialantic              Brevard County"/>
    <s v="Town of Indialantic"/>
    <m/>
    <m/>
    <m/>
    <n v="0"/>
    <n v="1"/>
    <n v="0.46333295547714998"/>
    <n v="6.8093884553159997E-2"/>
    <n v="186.465491788003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57.021291621566803"/>
    <n v="196.13095345661199"/>
    <n v="0.1512291093"/>
  </r>
  <r>
    <n v="550000"/>
    <n v="920000"/>
    <n v="920000"/>
    <x v="1"/>
    <x v="1"/>
    <s v="IR8-11"/>
    <s v="62-304.520 (6), F.A.C."/>
    <n v="0.36"/>
    <n v="0.48"/>
    <s v="Town of Indialantic"/>
    <n v="0.17676762266137"/>
    <n v="3847.42469099959"/>
    <n v="9.5601531198240703"/>
    <n v="1.4050111375769301"/>
    <n v="1.6899255392699899"/>
    <n v="0.24836047860221999"/>
    <n v="680.10011599665802"/>
    <n v="1210"/>
    <s v="Fixed Single Family Units"/>
    <n v="1210"/>
    <s v="Town of Indialantic              Brevard County"/>
    <s v="Town of Indialantic"/>
    <m/>
    <m/>
    <m/>
    <n v="0"/>
    <n v="1"/>
    <n v="1.6899255392699899"/>
    <n v="0.24836047860221999"/>
    <n v="680.100115996658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22.676473722994"/>
    <n v="715.35318903954806"/>
    <n v="0.5515816026"/>
  </r>
  <r>
    <n v="550000"/>
    <n v="920000"/>
    <n v="920000"/>
    <x v="1"/>
    <x v="1"/>
    <s v="IR8-11"/>
    <s v="62-304.520 (6), F.A.C."/>
    <n v="0.36"/>
    <n v="0.48"/>
    <s v="Town of Indialantic"/>
    <n v="6.4289796301039995E-2"/>
    <n v="3847.42469099959"/>
    <n v="9.5601531198240703"/>
    <n v="1.4050111375769301"/>
    <n v="0.61462029668032003"/>
    <n v="9.032787983552E-2"/>
    <n v="247.35014966799"/>
    <n v="1210"/>
    <s v="Fixed Single Family Units"/>
    <n v="1210"/>
    <s v="Town of Indialantic              Brevard County"/>
    <s v="Town of Indialantic"/>
    <m/>
    <m/>
    <m/>
    <n v="0"/>
    <n v="1"/>
    <n v="0.61462029668032003"/>
    <n v="9.032787983552E-2"/>
    <n v="247.35014966798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65.863316102050305"/>
    <n v="260.17157505568599"/>
    <n v="0.20060839389999999"/>
  </r>
  <r>
    <n v="550000"/>
    <n v="920000"/>
    <n v="920000"/>
    <x v="1"/>
    <x v="1"/>
    <s v="IR8-11"/>
    <s v="62-304.520 (6), F.A.C."/>
    <n v="0.36"/>
    <n v="0.48"/>
    <s v="Town of Indialantic"/>
    <n v="4.4444534206260003E-2"/>
    <n v="3847.42469099959"/>
    <n v="9.5601531198240703"/>
    <n v="1.4050111375769301"/>
    <n v="0.42489655235118001"/>
    <n v="6.2445065564219998E-2"/>
    <n v="170.996998285171"/>
    <n v="1210"/>
    <s v="Fixed Single Family Units"/>
    <n v="1210"/>
    <s v="Town of Indialantic              Brevard County"/>
    <s v="Town of Indialantic"/>
    <m/>
    <m/>
    <m/>
    <n v="0"/>
    <n v="1"/>
    <n v="0.42489655235118001"/>
    <n v="6.2445065564219998E-2"/>
    <n v="170.996998285172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5.807882008497103"/>
    <n v="179.86064869321399"/>
    <n v="0.13868369689999999"/>
  </r>
  <r>
    <n v="550000"/>
    <n v="920000"/>
    <n v="920000"/>
    <x v="1"/>
    <x v="1"/>
    <s v="IR8-11"/>
    <s v="62-304.520 (6), F.A.C."/>
    <n v="0.36"/>
    <n v="0.48"/>
    <s v="Town of Indialantic"/>
    <n v="0.14019561886889001"/>
    <n v="3992.6196216345902"/>
    <n v="9.6080133997026103"/>
    <n v="1.2948386304649799"/>
    <n v="1.34700138467189"/>
    <n v="0.18153070313337999"/>
    <n v="559.74777876313499"/>
    <n v="1400"/>
    <s v="Commercial and Services"/>
    <n v="1400"/>
    <s v="Town of Indialantic              Brevard County"/>
    <s v="Town of Indialantic"/>
    <m/>
    <m/>
    <m/>
    <n v="0"/>
    <n v="1"/>
    <n v="1.34700138467189"/>
    <n v="0.18153070313337999"/>
    <n v="559.747778763134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3.42319637383299"/>
    <n v="567.35154061191099"/>
    <n v="0.45397224549999998"/>
  </r>
  <r>
    <n v="550000"/>
    <n v="920000"/>
    <n v="920000"/>
    <x v="1"/>
    <x v="1"/>
    <s v="IR8-11"/>
    <s v="62-304.520 (6), F.A.C."/>
    <n v="0.36"/>
    <n v="0.48"/>
    <s v="Town of Indialantic"/>
    <n v="0.13497492661249"/>
    <n v="3992.6196216345902"/>
    <n v="9.6080133997026103"/>
    <n v="1.2948386304649799"/>
    <n v="1.2968409035167101"/>
    <n v="0.17477074912203"/>
    <n v="538.90354042173306"/>
    <n v="1410"/>
    <s v="Retail Sales and Services"/>
    <n v="1410"/>
    <s v="Town of Indialantic              Brevard County"/>
    <s v="Town of Indialantic"/>
    <m/>
    <m/>
    <m/>
    <n v="0"/>
    <n v="1"/>
    <n v="1.2968409035167101"/>
    <n v="0.17477074912203"/>
    <n v="538.90354042173306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5.542123173384297"/>
    <n v="546.22414862474"/>
    <n v="0.43706694280000002"/>
  </r>
  <r>
    <n v="550000"/>
    <n v="920000"/>
    <n v="920000"/>
    <x v="1"/>
    <x v="1"/>
    <s v="IR8-11"/>
    <s v="62-304.520 (6), F.A.C."/>
    <n v="0.36"/>
    <n v="0.48"/>
    <s v="Town of Indialantic"/>
    <n v="0.34259273157303"/>
    <n v="3992.6196216345902"/>
    <n v="9.6080133997026103"/>
    <n v="1.2948386304649799"/>
    <n v="3.2916355555944099"/>
    <n v="0.44360230335728001"/>
    <n v="1367.8424623078799"/>
    <n v="1410"/>
    <s v="Retail Sales and Services"/>
    <n v="1410"/>
    <s v="Town of Indialantic              Brevard County"/>
    <s v="Town of Indialantic"/>
    <m/>
    <m/>
    <m/>
    <n v="0"/>
    <n v="1"/>
    <n v="3.2916355555944099"/>
    <n v="0.44360230335728001"/>
    <n v="1367.84246230787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56.31325223928701"/>
    <n v="1386.4235960338799"/>
    <n v="1.1093612832999999"/>
  </r>
  <r>
    <n v="550000"/>
    <n v="920000"/>
    <n v="920000"/>
    <x v="1"/>
    <x v="1"/>
    <s v="IR8-11"/>
    <s v="62-304.520 (6), F.A.C."/>
    <n v="0.36"/>
    <n v="0.48"/>
    <s v="Town of Indialantic"/>
    <n v="0.18687401832402001"/>
    <n v="3855.3464398563201"/>
    <n v="9.5785915898830503"/>
    <n v="1.4076784951582999"/>
    <n v="1.7899899002861801"/>
    <n v="0.26305853689855002"/>
    <n v="720.46408124718698"/>
    <n v="1200"/>
    <s v="Residential, Medium Density-Two-five dwellingunits per acre"/>
    <n v="1200"/>
    <s v="Town of Indialantic              Brevard County"/>
    <s v="Town of Indialantic"/>
    <m/>
    <m/>
    <m/>
    <n v="0"/>
    <n v="1"/>
    <n v="1.7899899002861801"/>
    <n v="0.26305853689855002"/>
    <n v="720.464081247186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30.37631268307399"/>
    <n v="756.25232123428805"/>
    <n v="0.58431798970000004"/>
  </r>
  <r>
    <n v="550000"/>
    <n v="920000"/>
    <n v="920000"/>
    <x v="1"/>
    <x v="1"/>
    <s v="IR8-11"/>
    <s v="62-304.520 (6), F.A.C."/>
    <n v="0.36"/>
    <n v="0.48"/>
    <s v="Town of Indialantic"/>
    <n v="4.5886003131599996E-3"/>
    <n v="3855.3464398563201"/>
    <n v="9.5785915898830503"/>
    <n v="1.4076784951582999"/>
    <n v="4.3952328369000003E-2"/>
    <n v="6.4592739837100004E-3"/>
    <n v="17.690643881280401"/>
    <n v="1210"/>
    <s v="Fixed Single Family Units"/>
    <n v="1210"/>
    <s v="Town of Indialantic              Brevard County"/>
    <s v="Town of Indialantic"/>
    <m/>
    <m/>
    <m/>
    <n v="0"/>
    <n v="1"/>
    <n v="4.3952328369000003E-2"/>
    <n v="6.4592739837100004E-3"/>
    <n v="17.6906438812803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6.247120156400602"/>
    <n v="18.569406647154199"/>
    <n v="1.43476431E-2"/>
  </r>
  <r>
    <n v="550000"/>
    <n v="920000"/>
    <n v="920000"/>
    <x v="1"/>
    <x v="1"/>
    <s v="IR8-11"/>
    <s v="62-304.520 (6), F.A.C."/>
    <n v="0.36"/>
    <n v="0.48"/>
    <s v="Town of Indialantic"/>
    <n v="0.17061077305573"/>
    <n v="3855.3464398563201"/>
    <n v="9.5785915898830503"/>
    <n v="1.4076784951582999"/>
    <n v="1.6342109159351199"/>
    <n v="0.24016511627289"/>
    <n v="657.763636501571"/>
    <n v="1210"/>
    <s v="Fixed Single Family Units"/>
    <n v="1210"/>
    <s v="Town of Indialantic              Brevard County"/>
    <s v="Town of Indialantic"/>
    <m/>
    <m/>
    <m/>
    <n v="0"/>
    <n v="1"/>
    <n v="1.6342109159351199"/>
    <n v="0.24016511627289"/>
    <n v="657.76363650157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6.842462992092"/>
    <n v="690.43730267123794"/>
    <n v="0.53346604740000003"/>
  </r>
  <r>
    <n v="550000"/>
    <n v="920000"/>
    <n v="920000"/>
    <x v="1"/>
    <x v="1"/>
    <s v="IR8-11"/>
    <s v="62-304.520 (6), F.A.C."/>
    <n v="0.36"/>
    <n v="0.48"/>
    <s v="Town of Indialantic"/>
    <n v="2.5914491427800001E-3"/>
    <n v="3855.3464398563201"/>
    <n v="9.5785915898830503"/>
    <n v="1.4076784951582999"/>
    <n v="2.482243296466E-2"/>
    <n v="3.6479272295899998E-3"/>
    <n v="9.9909342266933105"/>
    <n v="1210"/>
    <s v="Fixed Single Family Units"/>
    <n v="1210"/>
    <s v="Town of Indialantic              Brevard County"/>
    <s v="Town of Indialantic"/>
    <m/>
    <m/>
    <m/>
    <n v="0"/>
    <n v="1"/>
    <n v="2.482243296466E-2"/>
    <n v="3.6479272295899998E-3"/>
    <n v="9.9909342266945806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8.388311012354698"/>
    <n v="10.487222606791599"/>
    <n v="8.1029475000000007E-3"/>
  </r>
  <r>
    <n v="550000"/>
    <n v="920000"/>
    <n v="920000"/>
    <x v="1"/>
    <x v="1"/>
    <s v="IR8-11"/>
    <s v="62-304.520 (6), F.A.C."/>
    <n v="0.36"/>
    <n v="0.48"/>
    <s v="Town of Indialantic"/>
    <n v="1.5703859868099999E-2"/>
    <n v="3855.3464398563201"/>
    <n v="9.5785915898830503"/>
    <n v="1.4076784951582999"/>
    <n v="0.15042086006128999"/>
    <n v="2.2105985827300001E-2"/>
    <n v="60.5438202344858"/>
    <n v="1210"/>
    <s v="Fixed Single Family Units"/>
    <n v="1210"/>
    <s v="Town of Indialantic              Brevard County"/>
    <s v="Town of Indialantic"/>
    <m/>
    <m/>
    <m/>
    <n v="0"/>
    <n v="1"/>
    <n v="0.15042086006128999"/>
    <n v="2.2105985827300001E-2"/>
    <n v="60.543820234485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35.990852329226797"/>
    <n v="63.551266163694002"/>
    <n v="4.9102855000000001E-2"/>
  </r>
  <r>
    <n v="550000"/>
    <n v="920000"/>
    <n v="920000"/>
    <x v="1"/>
    <x v="1"/>
    <s v="IR8-11"/>
    <s v="62-304.520 (6), F.A.C."/>
    <n v="0.36"/>
    <n v="0.48"/>
    <s v="Town of Indialantic"/>
    <n v="0.23670413869369"/>
    <n v="3855.3464398563201"/>
    <n v="9.5785915898830503"/>
    <n v="1.4076784951582999"/>
    <n v="2.26729227218192"/>
    <n v="0.33320332575408002"/>
    <n v="912.57645841199098"/>
    <n v="1210"/>
    <s v="Fixed Single Family Units"/>
    <n v="1210"/>
    <s v="Town of Indialantic              Brevard County"/>
    <s v="Town of Indialantic"/>
    <m/>
    <m/>
    <m/>
    <n v="0"/>
    <n v="1"/>
    <n v="2.26729227218192"/>
    <n v="0.33320332575408002"/>
    <n v="912.576458411990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23.631723608334"/>
    <n v="957.90766388123495"/>
    <n v="0.74012689249999997"/>
  </r>
  <r>
    <n v="550000"/>
    <n v="920000"/>
    <n v="920000"/>
    <x v="1"/>
    <x v="1"/>
    <s v="IR8-11"/>
    <s v="62-304.520 (6), F.A.C."/>
    <n v="0.36"/>
    <n v="0.48"/>
    <s v="Town of Indialantic"/>
    <n v="6.9061413231999999E-4"/>
    <n v="3855.3464398563201"/>
    <n v="9.5785915898830503"/>
    <n v="1.4076784951582999"/>
    <n v="6.6151107197499996E-3"/>
    <n v="9.7216266251999995E-4"/>
    <n v="2.6625567363774998"/>
    <n v="1210"/>
    <s v="Fixed Single Family Units"/>
    <n v="1210"/>
    <s v="Town of Indialantic              Brevard County"/>
    <s v="Town of Indialantic"/>
    <m/>
    <m/>
    <m/>
    <n v="0"/>
    <n v="1"/>
    <n v="6.6151107197499996E-3"/>
    <n v="9.7216266251999995E-4"/>
    <n v="2.6625567363780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.5930719127777397"/>
    <n v="2.7948162368042899"/>
    <n v="2.1594133999999999E-3"/>
  </r>
  <r>
    <n v="550000"/>
    <n v="920000"/>
    <n v="920000"/>
    <x v="1"/>
    <x v="1"/>
    <s v="IR8-11"/>
    <s v="62-304.520 (6), F.A.C."/>
    <n v="0.36"/>
    <n v="0.48"/>
    <s v="Town of Indialantic"/>
    <n v="0.36767177900838999"/>
    <n v="3856.6869941299501"/>
    <n v="9.5818110676365702"/>
    <n v="1.40814784431802"/>
    <n v="3.5229615213602399"/>
    <n v="0.51773622302723998"/>
    <n v="1417.9949682102799"/>
    <n v="1200"/>
    <s v="Residential, Medium Density-Two-five dwellingunits per acre"/>
    <n v="1200"/>
    <s v="Town of Indialantic              Brevard County"/>
    <s v="Town of Indialantic"/>
    <m/>
    <m/>
    <m/>
    <n v="0"/>
    <n v="1"/>
    <n v="3.5229615213602399"/>
    <n v="0.51773622302723998"/>
    <n v="1417.99496821027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05.77060682685399"/>
    <n v="1487.9149002153399"/>
    <n v="1.1500364705999999"/>
  </r>
  <r>
    <n v="550000"/>
    <n v="920000"/>
    <n v="920000"/>
    <x v="1"/>
    <x v="1"/>
    <s v="IR8-11"/>
    <s v="62-304.520 (6), F.A.C."/>
    <n v="0.36"/>
    <n v="0.48"/>
    <s v="Town of Indialantic"/>
    <n v="2.1245226796260001E-2"/>
    <n v="3856.6869941299501"/>
    <n v="9.5818110676365702"/>
    <n v="1.40814784431802"/>
    <n v="0.20356774925085"/>
    <n v="2.9916420315200001E-2"/>
    <n v="81.936189872477101"/>
    <n v="1210"/>
    <s v="Fixed Single Family Units"/>
    <n v="1210"/>
    <s v="Town of Indialantic              Brevard County"/>
    <s v="Town of Indialantic"/>
    <m/>
    <m/>
    <m/>
    <n v="0"/>
    <n v="1"/>
    <n v="0.20356774925085"/>
    <n v="2.9916420315200001E-2"/>
    <n v="81.9361898724771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37.749471385255902"/>
    <n v="85.976382505789203"/>
    <n v="6.6452708700000002E-2"/>
  </r>
  <r>
    <n v="550000"/>
    <n v="920000"/>
    <n v="920000"/>
    <x v="1"/>
    <x v="1"/>
    <s v="IR8-11"/>
    <s v="62-304.520 (6), F.A.C."/>
    <n v="0.36"/>
    <n v="0.48"/>
    <s v="Town of Indialantic"/>
    <n v="4.0349880804E-4"/>
    <n v="3856.6869941299501"/>
    <n v="9.5818110676365702"/>
    <n v="1.40814784431802"/>
    <n v="3.86624934474E-3"/>
    <n v="5.6818597672999996E-4"/>
    <n v="1.5561686051495101"/>
    <n v="1210"/>
    <s v="Fixed Single Family Units"/>
    <n v="1210"/>
    <s v="Town of Indialantic              Brevard County"/>
    <s v="Town of Indialantic"/>
    <m/>
    <m/>
    <m/>
    <n v="0"/>
    <n v="1"/>
    <n v="3.86624934474E-3"/>
    <n v="5.6818597672999996E-4"/>
    <n v="1.5561686051484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.3267082471375202"/>
    <n v="1.6329017427826999"/>
    <n v="1.2620994E-3"/>
  </r>
  <r>
    <n v="550000"/>
    <n v="920000"/>
    <n v="920000"/>
    <x v="1"/>
    <x v="1"/>
    <s v="IR8-11"/>
    <s v="62-304.520 (6), F.A.C."/>
    <n v="0.36"/>
    <n v="0.48"/>
    <s v="Town of Indialantic"/>
    <n v="0.11935780010779"/>
    <n v="3856.6869941299501"/>
    <n v="9.5818110676365702"/>
    <n v="1.40814784431802"/>
    <n v="1.1436638900815701"/>
    <n v="0.16807342892432001"/>
    <n v="460.32567532367602"/>
    <n v="1210"/>
    <s v="Fixed Single Family Units"/>
    <n v="1210"/>
    <s v="Town of Indialantic              Brevard County"/>
    <s v="Town of Indialantic"/>
    <m/>
    <m/>
    <m/>
    <n v="0"/>
    <n v="1"/>
    <n v="1.1436638900815701"/>
    <n v="0.16807342892432001"/>
    <n v="460.325675323676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0.223653921867"/>
    <n v="483.02387992974599"/>
    <n v="0.3733379362"/>
  </r>
  <r>
    <n v="550000"/>
    <n v="920000"/>
    <n v="920000"/>
    <x v="1"/>
    <x v="1"/>
    <s v="IR8-11"/>
    <s v="62-304.520 (6), F.A.C."/>
    <n v="0.36"/>
    <n v="0.48"/>
    <s v="Town of Indialantic"/>
    <n v="0.10908514903947"/>
    <n v="3856.6869941299501"/>
    <n v="9.5818110676365702"/>
    <n v="1.40814784431802"/>
    <n v="1.0452332883812301"/>
    <n v="0.15360801746704"/>
    <n v="420.70727555327397"/>
    <n v="1210"/>
    <s v="Fixed Single Family Units"/>
    <n v="1210"/>
    <s v="Town of Indialantic              Brevard County"/>
    <s v="Town of Indialantic"/>
    <m/>
    <m/>
    <m/>
    <n v="0"/>
    <n v="1"/>
    <n v="1.0452332883812301"/>
    <n v="0.15360801746704"/>
    <n v="420.7072755532739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86.029725399245805"/>
    <n v="441.451935978866"/>
    <n v="0.34120622509999998"/>
  </r>
  <r>
    <n v="550000"/>
    <n v="920000"/>
    <n v="920000"/>
    <x v="1"/>
    <x v="1"/>
    <s v="IR8-11"/>
    <s v="62-304.520 (6), F.A.C."/>
    <n v="0.36"/>
    <n v="0.48"/>
    <s v="Town of Indialantic"/>
    <n v="2.6234569802580002E-2"/>
    <n v="3921.53612545943"/>
    <n v="10.344585501970601"/>
    <n v="1.36589093543385"/>
    <n v="0.27138575043027002"/>
    <n v="3.583356108836E-2"/>
    <n v="102.879813216732"/>
    <n v="1400"/>
    <s v="Commercial and Services"/>
    <n v="1400"/>
    <s v="Town of Indialantic              Brevard County"/>
    <s v="Town of Indialantic"/>
    <m/>
    <m/>
    <m/>
    <n v="0"/>
    <n v="1"/>
    <n v="0.27138575043027002"/>
    <n v="3.583356108836E-2"/>
    <n v="102.87981321673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32.33011353175999"/>
    <n v="106.16753729449999"/>
    <n v="8.3438615699999996E-2"/>
  </r>
  <r>
    <n v="550000"/>
    <n v="920000"/>
    <n v="920000"/>
    <x v="1"/>
    <x v="1"/>
    <s v="IR8-11"/>
    <s v="62-304.520 (6), F.A.C."/>
    <n v="0.36"/>
    <n v="0.48"/>
    <s v="Town of Indialantic"/>
    <n v="1.7583141755710002E-2"/>
    <n v="3921.53612545943"/>
    <n v="10.344585501970601"/>
    <n v="1.36589093543385"/>
    <n v="0.18189031328520999"/>
    <n v="2.4016653940569999E-2"/>
    <n v="68.952925594090999"/>
    <n v="8140"/>
    <s v="Roads and Highways"/>
    <n v="8140"/>
    <s v="Town of Indialantic              Brevard County"/>
    <s v="Town of Indialantic"/>
    <m/>
    <m/>
    <m/>
    <n v="0"/>
    <n v="1"/>
    <n v="0.18189031328520999"/>
    <n v="2.4016653940569999E-2"/>
    <n v="70.286017315243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8.72778583553"/>
    <n v="71.156450140064905"/>
    <n v="5.70040692E-2"/>
  </r>
  <r>
    <n v="550000"/>
    <n v="920000"/>
    <n v="920000"/>
    <x v="1"/>
    <x v="1"/>
    <s v="IR8-11"/>
    <s v="62-304.520 (6), F.A.C."/>
    <n v="0.36"/>
    <n v="0.48"/>
    <s v="Town of Indialantic"/>
    <n v="4.0066452688110002E-2"/>
    <n v="3921.53612545943"/>
    <n v="10.344585501970601"/>
    <n v="1.36589093543385"/>
    <n v="0.41447084559289998"/>
    <n v="5.4726404541689998E-2"/>
    <n v="157.12204163546599"/>
    <n v="1410"/>
    <s v="Retail Sales and Services"/>
    <n v="1410"/>
    <s v="Town of Indialantic              Brevard County"/>
    <s v="Town of Indialantic"/>
    <m/>
    <m/>
    <m/>
    <n v="0"/>
    <n v="1"/>
    <n v="0.41447084559289998"/>
    <n v="5.4726404541689998E-2"/>
    <n v="157.122041635465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56.471203196604797"/>
    <n v="162.14318138369501"/>
    <n v="0.12743069069999999"/>
  </r>
  <r>
    <n v="550000"/>
    <n v="920000"/>
    <n v="920000"/>
    <x v="1"/>
    <x v="1"/>
    <s v="IR8-11"/>
    <s v="62-304.520 (6), F.A.C."/>
    <n v="0.36"/>
    <n v="0.48"/>
    <s v="Town of Indialantic"/>
    <n v="0.11633172363265"/>
    <n v="3921.53612545943"/>
    <n v="10.344585501970601"/>
    <n v="1.36589093543385"/>
    <n v="1.2034034617096101"/>
    <n v="0.15889644681323001"/>
    <n v="456.19905676241598"/>
    <n v="1430"/>
    <s v="Professional Services"/>
    <n v="1430"/>
    <s v="Town of Indialantic              Brevard County"/>
    <s v="Town of Indialantic"/>
    <m/>
    <m/>
    <m/>
    <n v="0"/>
    <n v="1"/>
    <n v="1.2034034617096101"/>
    <n v="0.15889644681323001"/>
    <n v="456.199056762415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1.934889871374693"/>
    <n v="470.777782911668"/>
    <n v="0.36999112470000001"/>
  </r>
  <r>
    <n v="550000"/>
    <n v="920000"/>
    <n v="920000"/>
    <x v="1"/>
    <x v="1"/>
    <s v="IR8-11"/>
    <s v="62-304.520 (6), F.A.C."/>
    <n v="0.36"/>
    <n v="0.48"/>
    <s v="Town of Indialantic"/>
    <n v="8.9546728032709993E-2"/>
    <n v="3921.53612545943"/>
    <n v="10.344585501970601"/>
    <n v="1.36589093543385"/>
    <n v="0.92632378455611997"/>
    <n v="0.12231106411764001"/>
    <n v="351.16072889697898"/>
    <n v="1410"/>
    <s v="Retail Sales and Services"/>
    <n v="1410"/>
    <s v="Town of Indialantic              Brevard County"/>
    <s v="Town of Indialantic"/>
    <m/>
    <m/>
    <m/>
    <n v="0"/>
    <n v="1"/>
    <n v="0.92632378455611997"/>
    <n v="0.12231106411764001"/>
    <n v="351.160728896978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84.929044216411398"/>
    <n v="362.38275144409403"/>
    <n v="0.28480188880000001"/>
  </r>
  <r>
    <n v="550000"/>
    <n v="920000"/>
    <n v="920000"/>
    <x v="1"/>
    <x v="1"/>
    <s v="IR8-11"/>
    <s v="62-304.520 (6), F.A.C."/>
    <n v="0.36"/>
    <n v="0.48"/>
    <s v="Town of Indialantic"/>
    <n v="8.8669238777929996E-2"/>
    <n v="3921.53612545943"/>
    <n v="10.344585501970601"/>
    <n v="1.36589093543385"/>
    <n v="0.91724652193297995"/>
    <n v="0.12111250949859"/>
    <n v="347.71962308465203"/>
    <n v="1410"/>
    <s v="Retail Sales and Services"/>
    <n v="1410"/>
    <s v="Town of Indialantic              Brevard County"/>
    <s v="Town of Indialantic"/>
    <m/>
    <m/>
    <m/>
    <n v="0"/>
    <n v="1"/>
    <n v="0.91724652193297995"/>
    <n v="0.12111250949859"/>
    <n v="347.71962308465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8.607919082331193"/>
    <n v="358.83167841779499"/>
    <n v="0.28201104869999999"/>
  </r>
  <r>
    <n v="550000"/>
    <n v="920000"/>
    <n v="920000"/>
    <x v="1"/>
    <x v="1"/>
    <s v="IR8-11"/>
    <s v="62-304.520 (6), F.A.C."/>
    <n v="0.36"/>
    <n v="0.48"/>
    <s v="Town of Indialantic"/>
    <n v="0.23115025690881"/>
    <n v="3847.42469128625"/>
    <n v="9.5601531205363504"/>
    <n v="1.4050111376816099"/>
    <n v="2.2098318498996101"/>
    <n v="0.32476868543484999"/>
    <n v="889.33320582814702"/>
    <n v="1200"/>
    <s v="Residential, Medium Density-Two-five dwellingunits per acre"/>
    <n v="1200"/>
    <s v="Town of Indialantic              Brevard County"/>
    <s v="Town of Indialantic"/>
    <m/>
    <m/>
    <m/>
    <n v="0"/>
    <n v="1"/>
    <n v="2.2098318498996101"/>
    <n v="0.32476868543484999"/>
    <n v="889.333205828147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39.08045769855701"/>
    <n v="935.43190171085996"/>
    <n v="0.72127591710000005"/>
  </r>
  <r>
    <n v="550000"/>
    <n v="920000"/>
    <n v="920000"/>
    <x v="1"/>
    <x v="1"/>
    <s v="IR8-11"/>
    <s v="62-304.520 (6), F.A.C."/>
    <n v="0.36"/>
    <n v="0.48"/>
    <s v="Town of Indialantic"/>
    <n v="3.4347829974500001E-3"/>
    <n v="3847.42469128625"/>
    <n v="9.5601531205363504"/>
    <n v="1.4050111376816099"/>
    <n v="3.2837051391470001E-2"/>
    <n v="4.8259083669400004E-3"/>
    <n v="13.215068913614701"/>
    <n v="1210"/>
    <s v="Fixed Single Family Units"/>
    <n v="1210"/>
    <s v="Town of Indialantic              Brevard County"/>
    <s v="Town of Indialantic"/>
    <m/>
    <m/>
    <m/>
    <n v="0"/>
    <n v="1"/>
    <n v="3.2837051391470001E-2"/>
    <n v="4.8259083669400004E-3"/>
    <n v="13.215068913616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1.2533250407667"/>
    <n v="13.900073632798801"/>
    <n v="1.0717817399999999E-2"/>
  </r>
  <r>
    <n v="550000"/>
    <n v="920000"/>
    <n v="920000"/>
    <x v="1"/>
    <x v="1"/>
    <s v="IR8-11"/>
    <s v="62-304.520 (6), F.A.C."/>
    <n v="0.36"/>
    <n v="0.48"/>
    <s v="Town of Indialantic"/>
    <n v="1.7286258207989999E-2"/>
    <n v="3847.42469128625"/>
    <n v="9.5601531205363504"/>
    <n v="1.4050111376816099"/>
    <n v="0.16525927534959001"/>
    <n v="2.4287385311070001E-2"/>
    <n v="66.507576649404896"/>
    <n v="1210"/>
    <s v="Fixed Single Family Units"/>
    <n v="1210"/>
    <s v="Town of Indialantic              Brevard County"/>
    <s v="Town of Indialantic"/>
    <m/>
    <m/>
    <m/>
    <n v="0"/>
    <n v="1"/>
    <n v="0.16525927534959001"/>
    <n v="2.4287385311070001E-2"/>
    <n v="66.507576649404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47.482251844249497"/>
    <n v="69.9550050483044"/>
    <n v="5.3939640400000002E-2"/>
  </r>
  <r>
    <n v="550000"/>
    <n v="920000"/>
    <n v="920000"/>
    <x v="1"/>
    <x v="1"/>
    <s v="IR8-11"/>
    <s v="62-304.520 (6), F.A.C."/>
    <n v="0.36"/>
    <n v="0.48"/>
    <s v="Town of Indialantic"/>
    <n v="3.9292253030580003E-2"/>
    <n v="3847.42469128625"/>
    <n v="9.5601531205363504"/>
    <n v="1.4050111376816099"/>
    <n v="0.37563995542327"/>
    <n v="5.5206053132570002E-2"/>
    <n v="151.17398448614699"/>
    <n v="1210"/>
    <s v="Fixed Single Family Units"/>
    <n v="1210"/>
    <s v="Town of Indialantic              Brevard County"/>
    <s v="Town of Indialantic"/>
    <m/>
    <m/>
    <m/>
    <n v="0"/>
    <n v="1"/>
    <n v="0.37563995542327"/>
    <n v="5.5206053132570002E-2"/>
    <n v="151.173984486146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52.727160533806298"/>
    <n v="159.010106527396"/>
    <n v="0.1226066379"/>
  </r>
  <r>
    <n v="550000"/>
    <n v="920000"/>
    <n v="920000"/>
    <x v="1"/>
    <x v="1"/>
    <s v="IR8-11"/>
    <s v="62-304.520 (6), F.A.C."/>
    <n v="0.36"/>
    <n v="0.48"/>
    <s v="Town of Indialantic"/>
    <n v="6.6073375819300006E-2"/>
    <n v="3847.42469128625"/>
    <n v="9.5601531205363504"/>
    <n v="1.4050111376816099"/>
    <n v="0.63167159002327999"/>
    <n v="9.2833828930340007E-2"/>
    <n v="254.21233756382199"/>
    <n v="1210"/>
    <s v="Fixed Single Family Units"/>
    <n v="1210"/>
    <s v="Town of Indialantic              Brevard County"/>
    <s v="Town of Indialantic"/>
    <m/>
    <m/>
    <m/>
    <n v="0"/>
    <n v="1"/>
    <n v="0.63167159002327999"/>
    <n v="9.2833828930340007E-2"/>
    <n v="254.21233756382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9.234998296861804"/>
    <n v="267.38946528399401"/>
    <n v="0.20617383419999999"/>
  </r>
  <r>
    <n v="550000"/>
    <n v="920000"/>
    <n v="920000"/>
    <x v="1"/>
    <x v="1"/>
    <s v="IR8-11"/>
    <s v="62-304.520 (6), F.A.C."/>
    <n v="0.36"/>
    <n v="0.48"/>
    <s v="Town of Indialantic"/>
    <n v="0.19804286025723"/>
    <n v="3847.42469128625"/>
    <n v="9.5601531205363504"/>
    <n v="1.4050111376816099"/>
    <n v="1.8933200684881599"/>
    <n v="0.27825242439974002"/>
    <n v="761.95499048664203"/>
    <n v="1210"/>
    <s v="Fixed Single Family Units"/>
    <n v="1210"/>
    <s v="Town of Indialantic              Brevard County"/>
    <s v="Town of Indialantic"/>
    <m/>
    <m/>
    <m/>
    <n v="0"/>
    <n v="1"/>
    <n v="1.8933200684881599"/>
    <n v="0.27825242439974002"/>
    <n v="761.9549904866420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2.485967874971"/>
    <n v="801.45102094245999"/>
    <n v="0.61796836209999995"/>
  </r>
  <r>
    <n v="550000"/>
    <n v="920000"/>
    <n v="920000"/>
    <x v="1"/>
    <x v="1"/>
    <s v="IR8-11"/>
    <s v="62-304.520 (6), F.A.C."/>
    <n v="0.36"/>
    <n v="0.48"/>
    <s v="Town of Indialantic"/>
    <n v="5.9908902235659998E-2"/>
    <n v="3847.42469128625"/>
    <n v="9.5601531205363504"/>
    <n v="1.4050111376816099"/>
    <n v="0.57273827865616"/>
    <n v="8.4172674887380006E-2"/>
    <n v="230.49498968933599"/>
    <n v="1210"/>
    <s v="Fixed Single Family Units"/>
    <n v="1210"/>
    <s v="Town of Indialantic              Brevard County"/>
    <s v="Town of Indialantic"/>
    <m/>
    <m/>
    <m/>
    <n v="0"/>
    <n v="1"/>
    <n v="0.57273827865616"/>
    <n v="8.4172674887380006E-2"/>
    <n v="230.49498968933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64.907433746371296"/>
    <n v="242.44272577131699"/>
    <n v="0.18693835340000001"/>
  </r>
  <r>
    <n v="550000"/>
    <n v="920000"/>
    <n v="920000"/>
    <x v="1"/>
    <x v="1"/>
    <s v="IR8-11"/>
    <s v="62-304.520 (6), F.A.C."/>
    <n v="0.36"/>
    <n v="0.48"/>
    <s v="Town of Indialantic"/>
    <n v="2.5747642798899999E-3"/>
    <n v="3847.42469128625"/>
    <n v="9.5601531205363504"/>
    <n v="1.4050111376816099"/>
    <n v="2.4615140765089999E-2"/>
    <n v="3.6175724901499999E-3"/>
    <n v="9.9062116647137302"/>
    <n v="1210"/>
    <s v="Fixed Single Family Units"/>
    <n v="1210"/>
    <s v="Town of Indialantic              Brevard County"/>
    <s v="Town of Indialantic"/>
    <m/>
    <m/>
    <m/>
    <n v="0"/>
    <n v="1"/>
    <n v="2.4615140765089999E-2"/>
    <n v="3.6175724901499999E-3"/>
    <n v="9.906211664715000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3.1963929958479"/>
    <n v="10.419701362264499"/>
    <n v="8.0342348999999993E-3"/>
  </r>
  <r>
    <n v="550000"/>
    <n v="920000"/>
    <n v="920000"/>
    <x v="1"/>
    <x v="1"/>
    <s v="IR8-11"/>
    <s v="62-304.520 (6), F.A.C."/>
    <n v="0.36"/>
    <n v="0.48"/>
    <s v="Town of Indialantic"/>
    <n v="0.11391339093676001"/>
    <n v="3913.2311760358898"/>
    <n v="11.885640504371599"/>
    <n v="1.5693914258915"/>
    <n v="1.35393361330828"/>
    <n v="0.17877469903036999"/>
    <n v="445.76943278169801"/>
    <n v="1400"/>
    <s v="Commercial and Services"/>
    <n v="1400"/>
    <s v="Town of Indialantic              Brevard County"/>
    <s v="Town of Indialantic"/>
    <m/>
    <m/>
    <m/>
    <n v="0"/>
    <n v="1"/>
    <n v="1.35393361330828"/>
    <n v="0.17877469903036999"/>
    <n v="455.977931598087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5.259518830651"/>
    <n v="460.99113770979199"/>
    <n v="0.3698117856"/>
  </r>
  <r>
    <n v="550000"/>
    <n v="920000"/>
    <n v="920000"/>
    <x v="1"/>
    <x v="1"/>
    <s v="IR8-11"/>
    <s v="62-304.520 (6), F.A.C."/>
    <n v="0.36"/>
    <n v="0.48"/>
    <s v="Town of Indialantic"/>
    <n v="4.9389690018499998E-3"/>
    <n v="3913.2311760358898"/>
    <n v="11.885640504371599"/>
    <n v="1.5693914258915"/>
    <n v="5.8702810018240001E-2"/>
    <n v="7.7511756042499998E-3"/>
    <n v="19.3273274755221"/>
    <n v="8140"/>
    <s v="Roads and Highways"/>
    <n v="8140"/>
    <s v="Town of Indialantic              Brevard County"/>
    <s v="Town of Indialantic"/>
    <m/>
    <m/>
    <m/>
    <n v="0"/>
    <n v="1"/>
    <n v="5.8702810018240001E-2"/>
    <n v="7.7511756042499998E-3"/>
    <n v="19.327231832332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37.634708183649899"/>
    <n v="19.987298425178999"/>
    <n v="1.5674964999999999E-2"/>
  </r>
  <r>
    <n v="550000"/>
    <n v="920000"/>
    <n v="920000"/>
    <x v="1"/>
    <x v="1"/>
    <s v="IR8-11"/>
    <s v="62-304.520 (6), F.A.C."/>
    <n v="0.36"/>
    <n v="0.48"/>
    <s v="Town of Indialantic"/>
    <n v="0.21166254895711001"/>
    <n v="3913.2311760358898"/>
    <n v="11.885640504371599"/>
    <n v="1.5693914258915"/>
    <n v="2.51574496514317"/>
    <n v="0.33218138951561998"/>
    <n v="828.28448537818701"/>
    <n v="1410"/>
    <s v="Retail Sales and Services"/>
    <n v="1410"/>
    <s v="Town of Indialantic              Brevard County"/>
    <s v="Town of Indialantic"/>
    <m/>
    <m/>
    <m/>
    <n v="0"/>
    <n v="1"/>
    <n v="2.51574496514317"/>
    <n v="0.33218138951561998"/>
    <n v="828.284485378187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27.70783051007599"/>
    <n v="856.56794562863502"/>
    <n v="0.67176357289999999"/>
  </r>
  <r>
    <n v="550000"/>
    <n v="920000"/>
    <n v="920000"/>
    <x v="1"/>
    <x v="1"/>
    <s v="IR8-11"/>
    <s v="62-304.520 (6), F.A.C."/>
    <n v="0.36"/>
    <n v="0.48"/>
    <s v="Town of Indialantic"/>
    <n v="0.26179220027786998"/>
    <n v="3913.2311760358898"/>
    <n v="11.885640504371599"/>
    <n v="1.5693914258915"/>
    <n v="3.11156797935132"/>
    <n v="0.41085443448136999"/>
    <n v="1024.45339977042"/>
    <n v="1410"/>
    <s v="Retail Sales and Services"/>
    <n v="1410"/>
    <s v="Town of Indialantic              Brevard County"/>
    <s v="Town of Indialantic"/>
    <m/>
    <m/>
    <m/>
    <n v="0"/>
    <n v="1"/>
    <n v="3.11156797935132"/>
    <n v="0.41085443448136999"/>
    <n v="1024.4533997704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30.68719485986"/>
    <n v="1059.4354470287501"/>
    <n v="0.83086244909999996"/>
  </r>
  <r>
    <n v="550000"/>
    <n v="920000"/>
    <n v="920000"/>
    <x v="1"/>
    <x v="1"/>
    <s v="IR8-11"/>
    <s v="62-304.520 (6), F.A.C."/>
    <n v="0.36"/>
    <n v="0.48"/>
    <s v="Town of Indialantic"/>
    <n v="6.3374619008499996E-3"/>
    <n v="3913.2311760358898"/>
    <n v="11.885640504371599"/>
    <n v="1.5693914258915"/>
    <n v="7.5324793863719999E-2"/>
    <n v="9.9459583691100008E-3"/>
    <n v="24.7999534873694"/>
    <n v="1410"/>
    <s v="Retail Sales and Services"/>
    <n v="1410"/>
    <s v="Town of Indialantic              Brevard County"/>
    <s v="Town of Indialantic"/>
    <m/>
    <m/>
    <m/>
    <n v="0"/>
    <n v="1"/>
    <n v="7.5324793863719999E-2"/>
    <n v="9.9459583691100008E-3"/>
    <n v="24.7999534873686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9.102519330846"/>
    <n v="25.6467983951935"/>
    <n v="2.0113506499999999E-2"/>
  </r>
  <r>
    <n v="550000"/>
    <n v="920000"/>
    <n v="920000"/>
    <x v="1"/>
    <x v="1"/>
    <s v="IR8-11"/>
    <s v="62-304.520 (6), F.A.C."/>
    <n v="0.36"/>
    <n v="0.48"/>
    <s v="Town of Indialantic"/>
    <n v="0.10885729459106"/>
    <n v="3900.4374304388698"/>
    <n v="11.318559597646599"/>
    <n v="1.70793659401523"/>
    <n v="1.2321077764675501"/>
    <n v="0.18592135695757001"/>
    <n v="424.59106639930002"/>
    <n v="1400"/>
    <s v="Commercial and Services"/>
    <n v="1400"/>
    <s v="Town of Indialantic              Brevard County"/>
    <s v="Town of Indialantic"/>
    <m/>
    <m/>
    <m/>
    <n v="0"/>
    <n v="1"/>
    <n v="1.2321077764675501"/>
    <n v="0.18592135695757001"/>
    <n v="424.591066399300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7.66360063921201"/>
    <n v="440.52984174094001"/>
    <n v="0.344356096"/>
  </r>
  <r>
    <n v="550000"/>
    <n v="920000"/>
    <n v="920000"/>
    <x v="1"/>
    <x v="1"/>
    <s v="IR8-11"/>
    <s v="62-304.520 (6), F.A.C."/>
    <n v="0.36"/>
    <n v="0.48"/>
    <s v="Town of Indialantic"/>
    <n v="3.2840900025790001E-2"/>
    <n v="3900.4374304388698"/>
    <n v="11.318559597646599"/>
    <n v="1.70793659401523"/>
    <n v="0.37171168418235001"/>
    <n v="5.6090174934450003E-2"/>
    <n v="128.093875709923"/>
    <n v="1200"/>
    <s v="Residential, Medium Density-Two-five dwellingunits per acre"/>
    <n v="1200"/>
    <s v="Town of Indialantic              Brevard County"/>
    <s v="Town of Indialantic"/>
    <m/>
    <m/>
    <m/>
    <n v="0"/>
    <n v="1"/>
    <n v="0.37171168418235001"/>
    <n v="5.6090174934450003E-2"/>
    <n v="128.093875709923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1.451240572054"/>
    <n v="132.902407186798"/>
    <n v="0.1038879771"/>
  </r>
  <r>
    <n v="550000"/>
    <n v="920000"/>
    <n v="920000"/>
    <x v="1"/>
    <x v="1"/>
    <s v="IR8-11"/>
    <s v="62-304.520 (6), F.A.C."/>
    <n v="0.36"/>
    <n v="0.48"/>
    <s v="Town of Indialantic"/>
    <n v="6.5832887139830001E-2"/>
    <n v="3900.4374304388698"/>
    <n v="11.318559597646599"/>
    <n v="1.70793659401523"/>
    <n v="0.74513345657734997"/>
    <n v="0.11243839703579001"/>
    <n v="256.77705715406597"/>
    <n v="1210"/>
    <s v="Fixed Single Family Units"/>
    <n v="1210"/>
    <s v="Town of Indialantic              Brevard County"/>
    <s v="Town of Indialantic"/>
    <m/>
    <m/>
    <m/>
    <n v="0"/>
    <n v="1"/>
    <n v="0.74513345657734997"/>
    <n v="0.11243839703579001"/>
    <n v="256.777057154065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1.391092557004001"/>
    <n v="266.41624212697099"/>
    <n v="0.2082538987"/>
  </r>
  <r>
    <n v="550000"/>
    <n v="920000"/>
    <n v="920000"/>
    <x v="1"/>
    <x v="1"/>
    <s v="IR8-11"/>
    <s v="62-304.520 (6), F.A.C."/>
    <n v="0.36"/>
    <n v="0.48"/>
    <s v="Town of Indialantic"/>
    <n v="1.6320739469410001E-2"/>
    <n v="3900.4374304388698"/>
    <n v="11.318559597646599"/>
    <n v="1.70793659401523"/>
    <n v="0.18472726236220999"/>
    <n v="2.7874788181190002E-2"/>
    <n v="63.658023118939496"/>
    <n v="1210"/>
    <s v="Fixed Single Family Units"/>
    <n v="1210"/>
    <s v="Town of Indialantic              Brevard County"/>
    <s v="Town of Indialantic"/>
    <m/>
    <m/>
    <m/>
    <n v="0"/>
    <n v="1"/>
    <n v="0.18472726236220999"/>
    <n v="2.7874788181190002E-2"/>
    <n v="63.65802311894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46.344231299580301"/>
    <n v="66.047689340112001"/>
    <n v="5.1628567E-2"/>
  </r>
  <r>
    <n v="550000"/>
    <n v="920000"/>
    <n v="920000"/>
    <x v="1"/>
    <x v="1"/>
    <s v="IR8-11"/>
    <s v="62-304.520 (6), F.A.C."/>
    <n v="0.36"/>
    <n v="0.48"/>
    <s v="Town of Indialantic"/>
    <n v="1.105370508792E-2"/>
    <n v="3900.4374304388698"/>
    <n v="11.318559597646599"/>
    <n v="1.70793659401523"/>
    <n v="0.12511201981250999"/>
    <n v="1.8879027419119999E-2"/>
    <n v="43.114285069982998"/>
    <n v="1430"/>
    <s v="Professional Services"/>
    <n v="1430"/>
    <s v="Town of Indialantic              Brevard County"/>
    <s v="Town of Indialantic"/>
    <m/>
    <m/>
    <m/>
    <n v="0"/>
    <n v="1"/>
    <n v="0.12511201981250999"/>
    <n v="1.8879027419119999E-2"/>
    <n v="43.1142850699826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39.882631823919098"/>
    <n v="44.732757426392602"/>
    <n v="3.4966979000000002E-2"/>
  </r>
  <r>
    <n v="550000"/>
    <n v="920000"/>
    <n v="920000"/>
    <x v="1"/>
    <x v="1"/>
    <s v="IR8-11"/>
    <s v="62-304.520 (6), F.A.C."/>
    <n v="0.36"/>
    <n v="0.48"/>
    <s v="Town of Indialantic"/>
    <n v="0.21104641667339"/>
    <n v="3900.4374304388698"/>
    <n v="11.318559597646599"/>
    <n v="1.70793659401523"/>
    <n v="2.3887414449875899"/>
    <n v="0.36045389807227002"/>
    <n v="823.17334315290805"/>
    <n v="1430"/>
    <s v="Professional Services"/>
    <n v="1430"/>
    <s v="Town of Indialantic              Brevard County"/>
    <s v="Town of Indialantic"/>
    <m/>
    <m/>
    <m/>
    <n v="0"/>
    <n v="1"/>
    <n v="2.3887414449875899"/>
    <n v="0.36045389807227002"/>
    <n v="823.1733431529080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5.45568874173"/>
    <n v="854.07454673923405"/>
    <n v="0.66761828320000005"/>
  </r>
  <r>
    <n v="550000"/>
    <n v="920000"/>
    <n v="920000"/>
    <x v="1"/>
    <x v="1"/>
    <s v="IR8-11"/>
    <s v="62-304.520 (6), F.A.C."/>
    <n v="0.36"/>
    <n v="0.48"/>
    <s v="Town of Indialantic"/>
    <n v="0.1572590567703"/>
    <n v="3900.4374304388698"/>
    <n v="11.318559597646599"/>
    <n v="1.70793659401523"/>
    <n v="1.7799460063244199"/>
    <n v="0.26858849779832"/>
    <n v="613.37911130241605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1.7799460063244199"/>
    <n v="0.26858849779832"/>
    <n v="613.3791113024160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1.476861054186"/>
    <n v="636.40482387148199"/>
    <n v="0.49746886559999998"/>
  </r>
  <r>
    <n v="550000"/>
    <n v="920000"/>
    <n v="920000"/>
    <x v="1"/>
    <x v="1"/>
    <s v="IR8-11"/>
    <s v="62-304.520 (6), F.A.C."/>
    <n v="0.36"/>
    <n v="0.48"/>
    <s v="Town of Indialantic"/>
    <n v="1.455245388716E-2"/>
    <n v="3900.4374304388698"/>
    <n v="11.318559597646599"/>
    <n v="1.70793659401523"/>
    <n v="0.16471281661383"/>
    <n v="2.48546685266E-2"/>
    <n v="56.760935846218402"/>
    <n v="1300"/>
    <s v="Residential, High Density"/>
    <n v="1300"/>
    <s v="Town of Indialantic              Brevard County"/>
    <s v="Town of Indialantic"/>
    <m/>
    <m/>
    <m/>
    <n v="0"/>
    <n v="1"/>
    <n v="0.16471281661383"/>
    <n v="2.48546685266E-2"/>
    <n v="56.76093584621799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43.994266314180003"/>
    <n v="58.891691474936898"/>
    <n v="4.60348223E-2"/>
  </r>
  <r>
    <n v="550000"/>
    <n v="920000"/>
    <n v="920000"/>
    <x v="1"/>
    <x v="1"/>
    <s v="IR8-11"/>
    <s v="62-304.520 (6), F.A.C."/>
    <n v="0.36"/>
    <n v="0.48"/>
    <s v="Town of Indialantic"/>
    <n v="0.36922349598588999"/>
    <n v="3863.3908204014501"/>
    <n v="9.5447872576944803"/>
    <n v="1.4004016603049101"/>
    <n v="3.52415971972761"/>
    <n v="0.51706119680222995"/>
    <n v="1426.4546650684499"/>
    <n v="1200"/>
    <s v="Residential, Medium Density-Two-five dwellingunits per acre"/>
    <n v="1200"/>
    <s v="Town of Indialantic              Brevard County"/>
    <s v="Town of Indialantic"/>
    <m/>
    <m/>
    <m/>
    <n v="0"/>
    <n v="1"/>
    <n v="3.52415971972761"/>
    <n v="0.51706119680222995"/>
    <n v="1524.90950045799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99.07927318687501"/>
    <n v="1494.19447603151"/>
    <n v="1.2367473645"/>
  </r>
  <r>
    <n v="550000"/>
    <n v="920000"/>
    <n v="920000"/>
    <x v="1"/>
    <x v="1"/>
    <s v="IR8-11"/>
    <s v="62-304.520 (6), F.A.C."/>
    <n v="0.36"/>
    <n v="0.48"/>
    <s v="Town of Indialantic"/>
    <n v="2.8428879775959998E-2"/>
    <n v="3863.3908204014501"/>
    <n v="9.5447872576944803"/>
    <n v="1.4004016603049101"/>
    <n v="0.27134760943612002"/>
    <n v="3.981185043886E-2"/>
    <n v="109.831873160744"/>
    <n v="1210"/>
    <s v="Fixed Single Family Units"/>
    <n v="1210"/>
    <s v="Town of Indialantic              Brevard County"/>
    <s v="Town of Indialantic"/>
    <m/>
    <m/>
    <m/>
    <n v="0"/>
    <n v="1"/>
    <n v="0.27134760943612002"/>
    <n v="3.981185043886E-2"/>
    <n v="109.83187316074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59.704922071437501"/>
    <n v="115.047594702986"/>
    <n v="8.9076945000000005E-2"/>
  </r>
  <r>
    <n v="550000"/>
    <n v="920000"/>
    <n v="920000"/>
    <x v="1"/>
    <x v="1"/>
    <s v="IR8-11"/>
    <s v="62-304.520 (6), F.A.C."/>
    <n v="0.36"/>
    <n v="0.48"/>
    <s v="Town of Indialantic"/>
    <n v="6.1647745043090001E-2"/>
    <n v="3863.3908204014501"/>
    <n v="9.5447872576944803"/>
    <n v="1.4004016603049101"/>
    <n v="0.58841461135297002"/>
    <n v="8.6331604512409996E-2"/>
    <n v="238.16933229795799"/>
    <n v="1210"/>
    <s v="Fixed Single Family Units"/>
    <n v="1210"/>
    <s v="Town of Indialantic              Brevard County"/>
    <s v="Town of Indialantic"/>
    <m/>
    <m/>
    <m/>
    <n v="0"/>
    <n v="1"/>
    <n v="0.58841461135297002"/>
    <n v="8.6331604512409996E-2"/>
    <n v="238.16933229795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8.707613225841101"/>
    <n v="249.47957295414199"/>
    <n v="0.19316247550000001"/>
  </r>
  <r>
    <n v="550000"/>
    <n v="920000"/>
    <n v="920000"/>
    <x v="1"/>
    <x v="1"/>
    <s v="IR8-11"/>
    <s v="62-304.520 (6), F.A.C."/>
    <n v="0.36"/>
    <n v="0.48"/>
    <s v="Town of Indialantic"/>
    <n v="0.24168178547474001"/>
    <n v="3847.42469214621"/>
    <n v="9.5601531226732099"/>
    <n v="1.40501113799566"/>
    <n v="2.3105148760996599"/>
    <n v="0.33956560044270001"/>
    <n v="929.85246907753401"/>
    <n v="1200"/>
    <s v="Residential, Medium Density-Two-five dwellingunits per acre"/>
    <n v="1200"/>
    <s v="Town of Indialantic              Brevard County"/>
    <s v="Town of Indialantic"/>
    <m/>
    <m/>
    <m/>
    <n v="0"/>
    <n v="1"/>
    <n v="2.3105148760996599"/>
    <n v="0.33956560044270001"/>
    <n v="929.852469077534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45.86829328305799"/>
    <n v="978.05148572558801"/>
    <n v="0.75413825550000002"/>
  </r>
  <r>
    <n v="550000"/>
    <n v="920000"/>
    <n v="920000"/>
    <x v="1"/>
    <x v="1"/>
    <s v="IR8-11"/>
    <s v="62-304.520 (6), F.A.C."/>
    <n v="0.36"/>
    <n v="0.48"/>
    <s v="Town of Indialantic"/>
    <n v="8.9078728517610006E-2"/>
    <n v="3847.42469214621"/>
    <n v="9.5601531226732099"/>
    <n v="1.40501113799566"/>
    <n v="0.85160628460146004"/>
    <n v="0.12515660572574"/>
    <n v="342.723699643673"/>
    <n v="1210"/>
    <s v="Fixed Single Family Units"/>
    <n v="1210"/>
    <s v="Town of Indialantic              Brevard County"/>
    <s v="Town of Indialantic"/>
    <m/>
    <m/>
    <m/>
    <n v="0"/>
    <n v="1"/>
    <n v="0.85160628460146004"/>
    <n v="0.12515660572574"/>
    <n v="342.723699643674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86.416870148333899"/>
    <n v="360.48882460074901"/>
    <n v="0.27795920489999998"/>
  </r>
  <r>
    <n v="550000"/>
    <n v="920000"/>
    <n v="920000"/>
    <x v="1"/>
    <x v="1"/>
    <s v="IR8-11"/>
    <s v="62-304.520 (6), F.A.C."/>
    <n v="0.36"/>
    <n v="0.48"/>
    <s v="Town of Indialantic"/>
    <n v="1.5741481115249999E-2"/>
    <n v="3847.42469214621"/>
    <n v="9.5601531226732099"/>
    <n v="1.40501113799566"/>
    <n v="0.15049096983950999"/>
    <n v="2.2116956295480002E-2"/>
    <n v="60.5641631337893"/>
    <n v="1210"/>
    <s v="Fixed Single Family Units"/>
    <n v="1210"/>
    <s v="Town of Indialantic              Brevard County"/>
    <s v="Town of Indialantic"/>
    <m/>
    <m/>
    <m/>
    <n v="0"/>
    <n v="1"/>
    <n v="0.15049096983950999"/>
    <n v="2.2116956295480002E-2"/>
    <n v="60.5641631337877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47.794570587496402"/>
    <n v="63.703513949360598"/>
    <n v="4.91193537E-2"/>
  </r>
  <r>
    <n v="550000"/>
    <n v="920000"/>
    <n v="920000"/>
    <x v="1"/>
    <x v="1"/>
    <s v="IR8-11"/>
    <s v="62-304.520 (6), F.A.C."/>
    <n v="0.36"/>
    <n v="0.48"/>
    <s v="Town of Indialantic"/>
    <n v="6.0256524755770001E-2"/>
    <n v="3847.42469214621"/>
    <n v="9.5601531226732099"/>
    <n v="1.40501113799566"/>
    <n v="0.57606160330531997"/>
    <n v="8.4661088418759994E-2"/>
    <n v="231.832441208273"/>
    <n v="1210"/>
    <s v="Fixed Single Family Units"/>
    <n v="1210"/>
    <s v="Town of Indialantic              Brevard County"/>
    <s v="Town of Indialantic"/>
    <m/>
    <m/>
    <m/>
    <n v="0"/>
    <n v="1"/>
    <n v="0.57606160330531997"/>
    <n v="8.4661088418759994E-2"/>
    <n v="231.83244120827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63.882612496313598"/>
    <n v="243.849504199395"/>
    <n v="0.18802306669999999"/>
  </r>
  <r>
    <n v="550000"/>
    <n v="920000"/>
    <n v="920000"/>
    <x v="1"/>
    <x v="1"/>
    <s v="IR8-11"/>
    <s v="62-304.520 (6), F.A.C."/>
    <n v="0.36"/>
    <n v="0.48"/>
    <s v="Town of Indialantic"/>
    <n v="3.0620765186159998E-2"/>
    <n v="3847.42469214621"/>
    <n v="9.5601531226732099"/>
    <n v="1.40501113799566"/>
    <n v="0.29273920391319003"/>
    <n v="4.3022516140510003E-2"/>
    <n v="117.811088069677"/>
    <n v="1210"/>
    <s v="Fixed Single Family Units"/>
    <n v="1210"/>
    <s v="Town of Indialantic              Brevard County"/>
    <s v="Town of Indialantic"/>
    <m/>
    <m/>
    <m/>
    <n v="0"/>
    <n v="1"/>
    <n v="0.29273920391319003"/>
    <n v="4.3022516140510003E-2"/>
    <n v="117.811088069676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50.892928249304397"/>
    <n v="123.917840252448"/>
    <n v="9.5548327700000005E-2"/>
  </r>
  <r>
    <n v="550000"/>
    <n v="920000"/>
    <n v="920000"/>
    <x v="1"/>
    <x v="1"/>
    <s v="IR8-11"/>
    <s v="62-304.520 (6), F.A.C."/>
    <n v="0.36"/>
    <n v="0.48"/>
    <s v="Town of Indialantic"/>
    <n v="0.16878042379621999"/>
    <n v="3847.42469214621"/>
    <n v="9.5601531226732099"/>
    <n v="1.40501113799566"/>
    <n v="1.6135666956015799"/>
    <n v="0.23713837530932"/>
    <n v="649.36997006449496"/>
    <n v="1210"/>
    <s v="Fixed Single Family Units"/>
    <n v="1210"/>
    <s v="Town of Indialantic              Brevard County"/>
    <s v="Town of Indialantic"/>
    <m/>
    <m/>
    <m/>
    <n v="0"/>
    <n v="1"/>
    <n v="1.6135666956015799"/>
    <n v="0.23713837530932"/>
    <n v="649.36997006449496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5.292416359798"/>
    <n v="683.03014201514202"/>
    <n v="0.52665853210000002"/>
  </r>
  <r>
    <n v="550000"/>
    <n v="920000"/>
    <n v="920000"/>
    <x v="1"/>
    <x v="1"/>
    <s v="IR8-11"/>
    <s v="62-304.520 (6), F.A.C."/>
    <n v="0.36"/>
    <n v="0.48"/>
    <s v="Town of Indialantic"/>
    <n v="1.1603744707049999E-2"/>
    <n v="3847.42469214621"/>
    <n v="9.5601531226732099"/>
    <n v="1.40501113799566"/>
    <n v="0.11093357619589"/>
    <n v="1.630339055587E-2"/>
    <n v="44.644533907299703"/>
    <n v="1210"/>
    <s v="Fixed Single Family Units"/>
    <n v="1210"/>
    <s v="Town of Indialantic              Brevard County"/>
    <s v="Town of Indialantic"/>
    <m/>
    <m/>
    <m/>
    <n v="0"/>
    <n v="1"/>
    <n v="0.11093357619589"/>
    <n v="1.630339055587E-2"/>
    <n v="44.6445339073013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33.785703788483197"/>
    <n v="46.958688791653401"/>
    <n v="3.6208056699999998E-2"/>
  </r>
  <r>
    <n v="550000"/>
    <n v="920000"/>
    <n v="920000"/>
    <x v="1"/>
    <x v="1"/>
    <s v="IR8-11"/>
    <s v="62-304.520 (6), F.A.C."/>
    <n v="0.36"/>
    <n v="0.48"/>
    <s v="Town of Indialantic"/>
    <n v="0.22083966592109"/>
    <n v="3853.4581377245399"/>
    <n v="9.5741736726301703"/>
    <n v="1.4070385597522499"/>
    <n v="2.1143573153342001"/>
    <n v="0.31072992547377998"/>
    <n v="850.99640777601701"/>
    <n v="1200"/>
    <s v="Residential, Medium Density-Two-five dwellingunits per acre"/>
    <n v="1200"/>
    <s v="Town of Indialantic              Brevard County"/>
    <s v="Town of Indialantic"/>
    <m/>
    <m/>
    <m/>
    <n v="0"/>
    <n v="1"/>
    <n v="2.1143573153342001"/>
    <n v="0.31072992547377998"/>
    <n v="850.996407776017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42.309549948946"/>
    <n v="893.70642035345702"/>
    <n v="0.69018362349999995"/>
  </r>
  <r>
    <n v="550000"/>
    <n v="920000"/>
    <n v="920000"/>
    <x v="1"/>
    <x v="1"/>
    <s v="IR8-11"/>
    <s v="62-304.520 (6), F.A.C."/>
    <n v="0.36"/>
    <n v="0.48"/>
    <s v="Town of Indialantic"/>
    <n v="4.9901937303710002E-2"/>
    <n v="3853.4581377245399"/>
    <n v="9.5741736726301703"/>
    <n v="1.4070385597522499"/>
    <n v="0.47776981434646998"/>
    <n v="7.0213949992659994E-2"/>
    <n v="192.29502639122001"/>
    <n v="1210"/>
    <s v="Fixed Single Family Units"/>
    <n v="1210"/>
    <s v="Town of Indialantic              Brevard County"/>
    <s v="Town of Indialantic"/>
    <m/>
    <m/>
    <m/>
    <n v="0"/>
    <n v="1"/>
    <n v="0.47776981434646998"/>
    <n v="7.0213949992659994E-2"/>
    <n v="192.295026391219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4.833235730016199"/>
    <n v="201.94597546774"/>
    <n v="0.1559570368"/>
  </r>
  <r>
    <n v="550000"/>
    <n v="920000"/>
    <n v="920000"/>
    <x v="1"/>
    <x v="1"/>
    <s v="IR8-11"/>
    <s v="62-304.520 (6), F.A.C."/>
    <n v="0.36"/>
    <n v="0.48"/>
    <s v="Town of Indialantic"/>
    <n v="0.12379948183354"/>
    <n v="3853.4581377245399"/>
    <n v="9.5741736726301703"/>
    <n v="1.4070385597522499"/>
    <n v="1.1852777396559799"/>
    <n v="0.17419064461714001"/>
    <n v="477.05612071755598"/>
    <n v="1210"/>
    <s v="Fixed Single Family Units"/>
    <n v="1210"/>
    <s v="Town of Indialantic              Brevard County"/>
    <s v="Town of Indialantic"/>
    <m/>
    <m/>
    <m/>
    <n v="0"/>
    <n v="1"/>
    <n v="1.1852777396559799"/>
    <n v="0.17419064461714001"/>
    <n v="477.056120717555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2.434814216460893"/>
    <n v="500.99872814787102"/>
    <n v="0.38690682949999999"/>
  </r>
  <r>
    <n v="550000"/>
    <n v="920000"/>
    <n v="920000"/>
    <x v="1"/>
    <x v="1"/>
    <s v="IR8-11"/>
    <s v="62-304.520 (6), F.A.C."/>
    <n v="0.36"/>
    <n v="0.48"/>
    <s v="Town of Indialantic"/>
    <n v="0.13821391987350001"/>
    <n v="3853.4581377245399"/>
    <n v="9.5741736726301703"/>
    <n v="1.4070385597522499"/>
    <n v="1.3232840728439601"/>
    <n v="0.19447231475653001"/>
    <n v="532.60155428338101"/>
    <n v="1210"/>
    <s v="Fixed Single Family Units"/>
    <n v="1210"/>
    <s v="Town of Indialantic              Brevard County"/>
    <s v="Town of Indialantic"/>
    <m/>
    <m/>
    <m/>
    <n v="0"/>
    <n v="1"/>
    <n v="1.3232840728439601"/>
    <n v="0.19447231475653001"/>
    <n v="532.601554283381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8.9640315247145"/>
    <n v="559.33188930518895"/>
    <n v="0.4319558429"/>
  </r>
  <r>
    <n v="550000"/>
    <n v="920000"/>
    <n v="920000"/>
    <x v="1"/>
    <x v="1"/>
    <s v="IR8-11"/>
    <s v="62-304.520 (6), F.A.C."/>
    <n v="0.36"/>
    <n v="0.48"/>
    <s v="Town of Indialantic"/>
    <n v="8.1075972545600006E-2"/>
    <n v="3853.4581377245399"/>
    <n v="9.5741736726301703"/>
    <n v="1.4070385597522499"/>
    <n v="0.77623544182897997"/>
    <n v="0.11407701964107"/>
    <n v="312.422866179778"/>
    <n v="1210"/>
    <s v="Fixed Single Family Units"/>
    <n v="1210"/>
    <s v="Town of Indialantic              Brevard County"/>
    <s v="Town of Indialantic"/>
    <m/>
    <m/>
    <m/>
    <n v="0"/>
    <n v="1"/>
    <n v="0.77623544182897997"/>
    <n v="0.11407701964107"/>
    <n v="312.422866179779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4.256712460453301"/>
    <n v="328.10282019849302"/>
    <n v="0.25338431970000003"/>
  </r>
  <r>
    <n v="550000"/>
    <n v="920000"/>
    <n v="920000"/>
    <x v="1"/>
    <x v="1"/>
    <s v="IR8-11"/>
    <s v="62-304.520 (6), F.A.C."/>
    <n v="0.36"/>
    <n v="0.48"/>
    <s v="Town of Indialantic"/>
    <n v="3.9324763515400001E-3"/>
    <n v="3853.4581377245399"/>
    <n v="9.5741736726301703"/>
    <n v="1.4070385597522499"/>
    <n v="3.7650211553169999E-2"/>
    <n v="5.5331458619300002E-3"/>
    <n v="15.1536329982588"/>
    <n v="1210"/>
    <s v="Fixed Single Family Units"/>
    <n v="1210"/>
    <s v="Town of Indialantic              Brevard County"/>
    <s v="Town of Indialantic"/>
    <m/>
    <m/>
    <m/>
    <n v="0"/>
    <n v="1"/>
    <n v="3.7650211553169999E-2"/>
    <n v="5.5331458619300002E-3"/>
    <n v="15.1536329982584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3.894707197087001"/>
    <n v="15.914167179173401"/>
    <n v="1.2290051099999999E-2"/>
  </r>
  <r>
    <n v="550000"/>
    <n v="920000"/>
    <n v="930000"/>
    <x v="1"/>
    <x v="1"/>
    <s v="IR8-11"/>
    <s v="62-304.520 (6), F.A.C."/>
    <n v="0.36"/>
    <n v="0.48"/>
    <s v="Town of Indialantic"/>
    <n v="0.15930488083017"/>
    <n v="3761.6554788714502"/>
    <n v="9.65095953632121"/>
    <n v="1.5939456879895599"/>
    <n v="1.53744495883046"/>
    <n v="0.25392332787493999"/>
    <n v="599.25007778578004"/>
    <n v="1200"/>
    <s v="Residential, Medium Density-Two-five dwellingunits per acre"/>
    <n v="1200"/>
    <s v="Town of Indialantic              Brevard County"/>
    <s v="Town of Indialantic"/>
    <m/>
    <m/>
    <m/>
    <n v="0"/>
    <n v="1"/>
    <n v="1.53744495883046"/>
    <n v="0.25392332787493999"/>
    <n v="599.25007778578004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4.804404245882"/>
    <n v="644.683980107249"/>
    <n v="0.4860097954"/>
  </r>
  <r>
    <n v="550000"/>
    <n v="920000"/>
    <n v="930000"/>
    <x v="1"/>
    <x v="1"/>
    <s v="IR8-11"/>
    <s v="62-304.520 (6), F.A.C."/>
    <n v="0.36"/>
    <n v="0.48"/>
    <s v="Town of Indialantic"/>
    <n v="1.055958791653E-2"/>
    <n v="3761.6554788714502"/>
    <n v="9.65095953632121"/>
    <n v="1.5939456879895599"/>
    <n v="0.10191015570273999"/>
    <n v="1.6831409626509999E-2"/>
    <n v="39.721531740873701"/>
    <n v="1200"/>
    <s v="Residential, Medium Density-Two-five dwellingunits per acre"/>
    <n v="1200"/>
    <s v="Town of Indialantic              Brevard County"/>
    <s v="Town of Indialantic"/>
    <m/>
    <m/>
    <m/>
    <n v="0"/>
    <n v="1"/>
    <n v="0.10191015570273999"/>
    <n v="1.6831409626509999E-2"/>
    <n v="39.7215317408740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54.503579598056902"/>
    <n v="42.733136177943699"/>
    <n v="3.2215354199999997E-2"/>
  </r>
  <r>
    <n v="550000"/>
    <n v="920000"/>
    <n v="930000"/>
    <x v="1"/>
    <x v="1"/>
    <s v="IR8-11"/>
    <s v="62-304.520 (6), F.A.C."/>
    <n v="0.36"/>
    <n v="0.48"/>
    <s v="Natural Lands"/>
    <n v="9.3115997232910003E-2"/>
    <n v="3761.6554788714502"/>
    <n v="9.65095953632121"/>
    <n v="1.5939456879895599"/>
    <n v="0.89865872147901005"/>
    <n v="0.14842184227224001"/>
    <n v="350.27030116175501"/>
    <n v="3100"/>
    <s v="Herbaceous Dry Prairie"/>
    <n v="3100"/>
    <s v="Town of Indialantic              Brevard County"/>
    <s v="Town of Indialantic"/>
    <m/>
    <m/>
    <s v="Natural Lands"/>
    <n v="0"/>
    <n v="1"/>
    <n v="0.89865872147901005"/>
    <n v="0.14842184227224001"/>
    <n v="350.270301161755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9.328754834323306"/>
    <n v="376.827071430182"/>
    <n v="0.28407972520000002"/>
  </r>
  <r>
    <n v="550000"/>
    <n v="920000"/>
    <n v="930000"/>
    <x v="1"/>
    <x v="1"/>
    <s v="IR8-11"/>
    <s v="62-304.520 (6), F.A.C."/>
    <n v="0.36"/>
    <n v="0.48"/>
    <s v="Town of Indialantic"/>
    <n v="7.5836584832350007E-2"/>
    <n v="3761.6554788714502"/>
    <n v="9.65095953632121"/>
    <n v="1.5939456879895599"/>
    <n v="0.73189581158981998"/>
    <n v="0.12087939738538001"/>
    <n v="285.27110483351601"/>
    <n v="1210"/>
    <s v="Fixed Single Family Units"/>
    <n v="1210"/>
    <s v="Town of Indialantic              Brevard County"/>
    <s v="Town of Indialantic"/>
    <m/>
    <m/>
    <m/>
    <n v="0"/>
    <n v="1"/>
    <n v="0.73189581158981998"/>
    <n v="0.12087939738538001"/>
    <n v="285.271104833514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9.474396425207104"/>
    <n v="306.89977038168399"/>
    <n v="0.2313634265"/>
  </r>
  <r>
    <n v="550000"/>
    <n v="920000"/>
    <n v="930000"/>
    <x v="1"/>
    <x v="1"/>
    <s v="IR8-11"/>
    <s v="62-304.520 (6), F.A.C."/>
    <n v="0.36"/>
    <n v="0.48"/>
    <s v="Town of Indialantic"/>
    <n v="1.9601178990510001E-2"/>
    <n v="3761.6554788714502"/>
    <n v="9.65095953632121"/>
    <n v="1.5939456879895599"/>
    <n v="0.18917018530164001"/>
    <n v="3.1243214731440001E-2"/>
    <n v="73.732882342007002"/>
    <n v="1210"/>
    <s v="Fixed Single Family Units"/>
    <n v="1210"/>
    <s v="Town of Indialantic              Brevard County"/>
    <s v="Town of Indialantic"/>
    <m/>
    <m/>
    <m/>
    <n v="0"/>
    <n v="1"/>
    <n v="0.18917018530164001"/>
    <n v="3.1243214731440001E-2"/>
    <n v="73.7328823420070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52.578170348960597"/>
    <n v="79.323157084373506"/>
    <n v="5.9799580200000001E-2"/>
  </r>
  <r>
    <n v="550000"/>
    <n v="920000"/>
    <n v="930000"/>
    <x v="1"/>
    <x v="1"/>
    <s v="IR8-11"/>
    <s v="62-304.520 (6), F.A.C."/>
    <n v="0.36"/>
    <n v="0.48"/>
    <s v="Town of Indialantic"/>
    <n v="0.22757269942402"/>
    <n v="3761.6554788714502"/>
    <n v="9.65095953632121"/>
    <n v="1.5939456879895599"/>
    <n v="2.1962949137126602"/>
    <n v="0.36273852295107001"/>
    <n v="856.05009162995395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2.1962949137126602"/>
    <n v="0.36273852295107001"/>
    <n v="856.0500916299539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9.786855802543"/>
    <n v="920.95404022702303"/>
    <n v="0.69428231279999997"/>
  </r>
  <r>
    <n v="550000"/>
    <n v="920000"/>
    <n v="930000"/>
    <x v="1"/>
    <x v="1"/>
    <s v="IR8-11"/>
    <s v="62-304.520 (6), F.A.C."/>
    <n v="0.36"/>
    <n v="0.48"/>
    <s v="Town of Indialantic"/>
    <n v="3.1772524487419997E-2"/>
    <n v="3761.6554788714502"/>
    <n v="9.65095953632121"/>
    <n v="1.5939456879895599"/>
    <n v="0.30663534819492999"/>
    <n v="5.0643678403269998E-2"/>
    <n v="119.517290815707"/>
    <n v="1210"/>
    <s v="Fixed Single Family Units"/>
    <n v="1210"/>
    <s v="Town of Indialantic              Brevard County"/>
    <s v="Town of Indialantic"/>
    <m/>
    <m/>
    <m/>
    <n v="0"/>
    <n v="1"/>
    <n v="0.30663534819492999"/>
    <n v="5.0643678403269998E-2"/>
    <n v="119.517290815707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46.905103506198898"/>
    <n v="128.57884477780701"/>
    <n v="9.6932109299999999E-2"/>
  </r>
  <r>
    <n v="550000"/>
    <n v="920000"/>
    <n v="930000"/>
    <x v="1"/>
    <x v="1"/>
    <s v="IR8-11"/>
    <s v="62-304.520 (6), F.A.C."/>
    <n v="0.36"/>
    <n v="0.48"/>
    <s v="Town of Indialantic"/>
    <n v="0.24488371003355"/>
    <n v="3866.2554344503301"/>
    <n v="10.362242291785901"/>
    <n v="1.7800133251905701"/>
    <n v="2.5375443366791801"/>
    <n v="0.43589626698183997"/>
    <n v="946.78297472560598"/>
    <n v="1200"/>
    <s v="Residential, Medium Density-Two-five dwellingunits per acre"/>
    <n v="1200"/>
    <s v="Town of Indialantic              Brevard County"/>
    <s v="Town of Indialantic"/>
    <m/>
    <m/>
    <m/>
    <n v="0"/>
    <n v="1"/>
    <n v="2.5375443366791801"/>
    <n v="0.43589626698183997"/>
    <n v="946.782974725605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45.59904260651999"/>
    <n v="991.00921469044602"/>
    <n v="0.76786940370000001"/>
  </r>
  <r>
    <n v="550000"/>
    <n v="920000"/>
    <n v="930000"/>
    <x v="1"/>
    <x v="1"/>
    <s v="IR8-11"/>
    <s v="62-304.520 (6), F.A.C."/>
    <n v="0.36"/>
    <n v="0.48"/>
    <s v="Town of Indialantic"/>
    <n v="7.9781371164899997E-3"/>
    <n v="3866.2554344503301"/>
    <n v="10.362242291785901"/>
    <n v="1.7800133251905701"/>
    <n v="8.2671389838240003E-2"/>
    <n v="1.420119037756E-2"/>
    <n v="30.845515983450198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8.2671389838240003E-2"/>
    <n v="1.420119037756E-2"/>
    <n v="30.84551598345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32.381069777414901"/>
    <n v="32.286375428689503"/>
    <n v="2.5016639100000002E-2"/>
  </r>
  <r>
    <n v="550000"/>
    <n v="920000"/>
    <n v="930000"/>
    <x v="1"/>
    <x v="1"/>
    <s v="IR8-11"/>
    <s v="62-304.520 (6), F.A.C."/>
    <n v="0.36"/>
    <n v="0.48"/>
    <s v="Town of Indialantic"/>
    <n v="7.2954349308830005E-2"/>
    <n v="3866.2554344503301"/>
    <n v="10.362242291785901"/>
    <n v="1.7800133251905701"/>
    <n v="0.75597064377768997"/>
    <n v="0.12985971390032"/>
    <n v="282.06014948205501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75597064377768997"/>
    <n v="0.12985971390032"/>
    <n v="282.060149482055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80.648452344677096"/>
    <n v="295.23577704245503"/>
    <n v="0.2287592453"/>
  </r>
  <r>
    <n v="550000"/>
    <n v="920000"/>
    <n v="930000"/>
    <x v="1"/>
    <x v="1"/>
    <s v="IR8-11"/>
    <s v="62-304.520 (6), F.A.C."/>
    <n v="0.36"/>
    <n v="0.48"/>
    <s v="Town of Indialantic"/>
    <n v="2.3292774068399999E-3"/>
    <n v="3866.2554344503301"/>
    <n v="10.362242291785901"/>
    <n v="1.7800133251905701"/>
    <n v="2.413653685449E-2"/>
    <n v="4.1461448222400001E-3"/>
    <n v="9.0055814325491195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2.413653685449E-2"/>
    <n v="4.1461448222400001E-3"/>
    <n v="9.005581432549540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7.773176000787"/>
    <n v="9.4262512334342592"/>
    <n v="7.3037967999999998E-3"/>
  </r>
  <r>
    <n v="550000"/>
    <n v="920000"/>
    <n v="930000"/>
    <x v="1"/>
    <x v="1"/>
    <s v="IR8-11"/>
    <s v="62-304.520 (6), F.A.C."/>
    <n v="0.36"/>
    <n v="0.48"/>
    <s v="Town of Indialantic"/>
    <n v="5.786633230319E-2"/>
    <n v="3866.2554344503301"/>
    <n v="10.362242291785901"/>
    <n v="1.7800133251905701"/>
    <n v="0.59962495586270004"/>
    <n v="0.10300284257959"/>
    <n v="223.726021738936"/>
    <n v="1210"/>
    <s v="Fixed Single Family Units"/>
    <n v="1210"/>
    <s v="Town of Indialantic              Brevard County"/>
    <s v="Town of Indialantic"/>
    <m/>
    <m/>
    <m/>
    <n v="0"/>
    <n v="1"/>
    <n v="0.59962495586270004"/>
    <n v="0.10300284257959"/>
    <n v="223.726021738936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61.464251943497302"/>
    <n v="234.176738521917"/>
    <n v="0.18144851719999999"/>
  </r>
  <r>
    <n v="550000"/>
    <n v="920000"/>
    <n v="930000"/>
    <x v="1"/>
    <x v="1"/>
    <s v="IR8-11"/>
    <s v="62-304.520 (6), F.A.C."/>
    <n v="0.36"/>
    <n v="0.48"/>
    <s v="Town of Indialantic"/>
    <n v="2.4616274647629999E-2"/>
    <n v="3866.2554344503301"/>
    <n v="10.362242291785901"/>
    <n v="1.7800133251905701"/>
    <n v="0.25507980221993998"/>
    <n v="4.3817296889340003E-2"/>
    <n v="95.172805632340697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25507980221993998"/>
    <n v="4.3817296889340003E-2"/>
    <n v="95.1728056323399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45.226009585897103"/>
    <n v="99.618529153343403"/>
    <n v="7.7188001300000003E-2"/>
  </r>
  <r>
    <n v="550000"/>
    <n v="920000"/>
    <n v="930000"/>
    <x v="1"/>
    <x v="1"/>
    <s v="IR8-11"/>
    <s v="62-304.520 (6), F.A.C."/>
    <n v="0.36"/>
    <n v="0.48"/>
    <s v="Town of Indialantic"/>
    <n v="0.20334042191283999"/>
    <n v="3866.2554344503301"/>
    <n v="10.362242291785901"/>
    <n v="1.7800133251905701"/>
    <n v="2.1070627195748699"/>
    <n v="0.36194866055473002"/>
    <n v="786.16601126395994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2.1070627195748699"/>
    <n v="0.36194866055473002"/>
    <n v="786.16601126395994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5.979063203585"/>
    <n v="822.88949235152302"/>
    <n v="0.63760422650000004"/>
  </r>
  <r>
    <n v="550000"/>
    <n v="920000"/>
    <n v="930000"/>
    <x v="1"/>
    <x v="1"/>
    <s v="IR8-11"/>
    <s v="62-304.520 (6), F.A.C."/>
    <n v="0.36"/>
    <n v="0.48"/>
    <s v="Town of Indialantic"/>
    <n v="3.79495073138E-3"/>
    <n v="3866.2554344503301"/>
    <n v="10.362242291785901"/>
    <n v="1.7800133251905701"/>
    <n v="3.9324198964010001E-2"/>
    <n v="6.7550628702999996E-3"/>
    <n v="14.6722488886923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3.9324198964010001E-2"/>
    <n v="6.7550628702999996E-3"/>
    <n v="14.672248888691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2.607137646564698"/>
    <n v="15.3576207399999"/>
    <n v="1.1899634100000001E-2"/>
  </r>
  <r>
    <n v="550000"/>
    <n v="920000"/>
    <n v="930000"/>
    <x v="1"/>
    <x v="1"/>
    <s v="IR8-11"/>
    <s v="62-304.520 (6), F.A.C."/>
    <n v="0.36"/>
    <n v="0.48"/>
    <s v="Town of Indialantic"/>
    <n v="0.23692633775492999"/>
    <n v="3852.5613749304498"/>
    <n v="9.5721902004154096"/>
    <n v="1.40675540295418"/>
    <n v="2.26790396847806"/>
    <n v="0.33329740573889"/>
    <n v="912.77325753837397"/>
    <n v="1200"/>
    <s v="Residential, Medium Density-Two-five dwellingunits per acre"/>
    <n v="1200"/>
    <s v="Town of Indialantic              Brevard County"/>
    <s v="Town of Indialantic"/>
    <m/>
    <m/>
    <m/>
    <n v="0"/>
    <n v="1"/>
    <n v="2.26790396847806"/>
    <n v="0.33329740573889"/>
    <n v="912.7732575383739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44.651642358434"/>
    <n v="958.80687157925195"/>
    <n v="0.74028650250000005"/>
  </r>
  <r>
    <n v="550000"/>
    <n v="920000"/>
    <n v="930000"/>
    <x v="1"/>
    <x v="1"/>
    <s v="IR8-11"/>
    <s v="62-304.520 (6), F.A.C."/>
    <n v="0.36"/>
    <n v="0.48"/>
    <s v="Town of Indialantic"/>
    <n v="1.5767306415479999E-2"/>
    <n v="3852.5613749304498"/>
    <n v="9.5721902004154096"/>
    <n v="1.40675540295418"/>
    <n v="0.15092765595725999"/>
    <n v="2.2180743490010001E-2"/>
    <n v="60.744515682994503"/>
    <n v="1210"/>
    <s v="Fixed Single Family Units"/>
    <n v="1210"/>
    <s v="Town of Indialantic              Brevard County"/>
    <s v="Town of Indialantic"/>
    <m/>
    <m/>
    <m/>
    <n v="0"/>
    <n v="1"/>
    <n v="0.15092765595725999"/>
    <n v="2.2180743490010001E-2"/>
    <n v="60.74451568299600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32.416210920994502"/>
    <n v="63.80802523146"/>
    <n v="4.9265625E-2"/>
  </r>
  <r>
    <n v="550000"/>
    <n v="920000"/>
    <n v="930000"/>
    <x v="1"/>
    <x v="1"/>
    <s v="IR8-11"/>
    <s v="62-304.520 (6), F.A.C."/>
    <n v="0.36"/>
    <n v="0.48"/>
    <s v="Town of Indialantic"/>
    <n v="6.0938771267169997E-2"/>
    <n v="3852.5613749304498"/>
    <n v="9.5721902004154096"/>
    <n v="1.40675540295418"/>
    <n v="0.58331750914899005"/>
    <n v="8.5725945729480002E-2"/>
    <n v="234.77035641963599"/>
    <n v="1210"/>
    <s v="Fixed Single Family Units"/>
    <n v="1210"/>
    <s v="Town of Indialantic              Brevard County"/>
    <s v="Town of Indialantic"/>
    <m/>
    <m/>
    <m/>
    <n v="0"/>
    <n v="1"/>
    <n v="0.58331750914899005"/>
    <n v="8.5725945729480002E-2"/>
    <n v="234.770356419634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67.001539408956702"/>
    <n v="246.61045787572601"/>
    <n v="0.19040580409999999"/>
  </r>
  <r>
    <n v="550000"/>
    <n v="920000"/>
    <n v="930000"/>
    <x v="1"/>
    <x v="1"/>
    <s v="IR8-11"/>
    <s v="62-304.520 (6), F.A.C."/>
    <n v="0.36"/>
    <n v="0.48"/>
    <s v="Town of Indialantic"/>
    <n v="0.11268336071979"/>
    <n v="3852.5613749304498"/>
    <n v="9.5721902004154096"/>
    <n v="1.40675540295418"/>
    <n v="1.0786265612318799"/>
    <n v="0.15851792651560001"/>
    <n v="434.11956310643399"/>
    <n v="1210"/>
    <s v="Fixed Single Family Units"/>
    <n v="1210"/>
    <s v="Town of Indialantic              Brevard County"/>
    <s v="Town of Indialantic"/>
    <m/>
    <m/>
    <m/>
    <n v="0"/>
    <n v="1"/>
    <n v="1.0786265612318799"/>
    <n v="0.15851792651560001"/>
    <n v="434.119563106433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2.303168706331306"/>
    <n v="456.013382026513"/>
    <n v="0.35208399280000002"/>
  </r>
  <r>
    <n v="550000"/>
    <n v="920000"/>
    <n v="930000"/>
    <x v="1"/>
    <x v="1"/>
    <s v="IR8-11"/>
    <s v="62-304.520 (6), F.A.C."/>
    <n v="0.36"/>
    <n v="0.48"/>
    <s v="Town of Indialantic"/>
    <n v="6.8346914196120004E-2"/>
    <n v="3852.5613749304498"/>
    <n v="9.5721902004154096"/>
    <n v="1.40675540295418"/>
    <n v="0.65422966229674995"/>
    <n v="9.614739082064E-2"/>
    <n v="263.31068172766498"/>
    <n v="1210"/>
    <s v="Fixed Single Family Units"/>
    <n v="1210"/>
    <s v="Town of Indialantic              Brevard County"/>
    <s v="Town of Indialantic"/>
    <m/>
    <m/>
    <m/>
    <n v="0"/>
    <n v="1"/>
    <n v="0.65422966229674995"/>
    <n v="9.614739082064E-2"/>
    <n v="263.3106817276669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0.429611837556195"/>
    <n v="276.59014866579901"/>
    <n v="0.21355286430000001"/>
  </r>
  <r>
    <n v="550000"/>
    <n v="920000"/>
    <n v="930000"/>
    <x v="1"/>
    <x v="1"/>
    <s v="IR8-11"/>
    <s v="62-304.520 (6), F.A.C."/>
    <n v="0.36"/>
    <n v="0.48"/>
    <s v="Town of Indialantic"/>
    <n v="0.12310076342947"/>
    <n v="3852.5613749304498"/>
    <n v="9.5721902004154096"/>
    <n v="1.40675540295418"/>
    <n v="1.17834392136326"/>
    <n v="0.17317266406219001"/>
    <n v="474.253246412843"/>
    <n v="1210"/>
    <s v="Fixed Single Family Units"/>
    <n v="1210"/>
    <s v="Town of Indialantic              Brevard County"/>
    <s v="Town of Indialantic"/>
    <m/>
    <m/>
    <m/>
    <n v="0"/>
    <n v="1"/>
    <n v="1.17834392136326"/>
    <n v="0.17317266406219001"/>
    <n v="474.25324641284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5.60248493681399"/>
    <n v="498.171115086908"/>
    <n v="0.38463361429999998"/>
  </r>
  <r>
    <n v="550000"/>
    <n v="920000"/>
    <n v="930000"/>
    <x v="1"/>
    <x v="1"/>
    <s v="IR8-11"/>
    <s v="62-304.520 (6), F.A.C."/>
    <n v="0.36"/>
    <n v="0.48"/>
    <s v="Town of Indialantic"/>
    <n v="8.8063327572749997E-2"/>
    <n v="3857.7690421206098"/>
    <n v="9.5843984321017306"/>
    <n v="1.4085246433613301"/>
    <n v="0.84403401871393002"/>
    <n v="0.12403936706262"/>
    <n v="339.72797885628501"/>
    <n v="1200"/>
    <s v="Residential, Medium Density-Two-five dwellingunits per acre"/>
    <n v="1200"/>
    <s v="Town of Indialantic              Brevard County"/>
    <s v="Town of Indialantic"/>
    <m/>
    <m/>
    <m/>
    <n v="0"/>
    <n v="1"/>
    <n v="0.84403401871393002"/>
    <n v="0.12403936706262"/>
    <n v="339.727978856283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6.755080747482"/>
    <n v="356.37964276570102"/>
    <n v="0.2755295854"/>
  </r>
  <r>
    <n v="550000"/>
    <n v="920000"/>
    <n v="930000"/>
    <x v="1"/>
    <x v="1"/>
    <s v="IR8-11"/>
    <s v="62-304.520 (6), F.A.C."/>
    <n v="0.36"/>
    <n v="0.48"/>
    <s v="Town of Indialantic"/>
    <n v="0.16768266592899"/>
    <n v="3857.7690421206098"/>
    <n v="9.5843984321017306"/>
    <n v="1.4085246433613301"/>
    <n v="1.6071374804204801"/>
    <n v="0.23618516722551"/>
    <n v="646.88099752112498"/>
    <n v="1210"/>
    <s v="Fixed Single Family Units"/>
    <n v="1210"/>
    <s v="Town of Indialantic              Brevard County"/>
    <s v="Town of Indialantic"/>
    <m/>
    <m/>
    <m/>
    <n v="0"/>
    <n v="1"/>
    <n v="1.6071374804204801"/>
    <n v="0.23618516722551"/>
    <n v="646.880997521124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2.123897247492"/>
    <n v="678.58767353990095"/>
    <n v="0.52463990069999999"/>
  </r>
  <r>
    <n v="550000"/>
    <n v="920000"/>
    <n v="930000"/>
    <x v="1"/>
    <x v="1"/>
    <s v="IR8-11"/>
    <s v="62-304.520 (6), F.A.C."/>
    <n v="0.36"/>
    <n v="0.48"/>
    <s v="Town of Indialantic"/>
    <n v="2.177293667138E-2"/>
    <n v="3857.7690421206098"/>
    <n v="9.5843984321017306"/>
    <n v="1.4085246433613301"/>
    <n v="0.20868050009549999"/>
    <n v="3.066771785999E-2"/>
    <n v="83.994961046933099"/>
    <n v="1210"/>
    <s v="Fixed Single Family Units"/>
    <n v="1210"/>
    <s v="Town of Indialantic              Brevard County"/>
    <s v="Town of Indialantic"/>
    <m/>
    <m/>
    <m/>
    <n v="0"/>
    <n v="1"/>
    <n v="0.20868050009549999"/>
    <n v="3.066771785999E-2"/>
    <n v="83.99496104693470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53.233986634630497"/>
    <n v="88.111948603116602"/>
    <n v="6.8122433900000001E-2"/>
  </r>
  <r>
    <n v="550000"/>
    <n v="920000"/>
    <n v="930000"/>
    <x v="1"/>
    <x v="1"/>
    <s v="IR8-11"/>
    <s v="62-304.520 (6), F.A.C."/>
    <n v="0.36"/>
    <n v="0.48"/>
    <s v="Town of Indialantic"/>
    <n v="4.09577932053E-3"/>
    <n v="3857.7690421206098"/>
    <n v="9.5843984321017306"/>
    <n v="1.4085246433613301"/>
    <n v="3.9255580897939998E-2"/>
    <n v="5.76900610673E-3"/>
    <n v="15.800570666106101"/>
    <n v="1210"/>
    <s v="Fixed Single Family Units"/>
    <n v="1210"/>
    <s v="Town of Indialantic              Brevard County"/>
    <s v="Town of Indialantic"/>
    <m/>
    <m/>
    <m/>
    <n v="0"/>
    <n v="1"/>
    <n v="3.9255580897939998E-2"/>
    <n v="5.76900610673E-3"/>
    <n v="15.8005706661076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4.3486821813494"/>
    <n v="16.575030848029702"/>
    <n v="1.2814737E-2"/>
  </r>
  <r>
    <n v="550000"/>
    <n v="920000"/>
    <n v="930000"/>
    <x v="1"/>
    <x v="1"/>
    <s v="IR8-11"/>
    <s v="62-304.520 (6), F.A.C."/>
    <n v="0.36"/>
    <n v="0.48"/>
    <s v="Town of Indialantic"/>
    <n v="0.31340295695367998"/>
    <n v="3857.7690421206098"/>
    <n v="9.5843984321017306"/>
    <n v="1.4085246433613301"/>
    <n v="3.0037788092429198"/>
    <n v="0.44143578817156998"/>
    <n v="1209.03622504497"/>
    <n v="1210"/>
    <s v="Fixed Single Family Units"/>
    <n v="1210"/>
    <s v="Town of Indialantic              Brevard County"/>
    <s v="Town of Indialantic"/>
    <m/>
    <m/>
    <m/>
    <n v="0"/>
    <n v="1"/>
    <n v="3.0037788092429198"/>
    <n v="0.44143578817156998"/>
    <n v="1209.0362250449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38.658198707086"/>
    <n v="1268.2967691471599"/>
    <n v="0.98056465940000004"/>
  </r>
  <r>
    <n v="550000"/>
    <n v="920000"/>
    <n v="930000"/>
    <x v="1"/>
    <x v="1"/>
    <s v="IR8-11"/>
    <s v="62-304.520 (6), F.A.C."/>
    <n v="0.36"/>
    <n v="0.48"/>
    <s v="Town of Indialantic"/>
    <n v="2.27457869444E-2"/>
    <n v="3857.7690421206098"/>
    <n v="9.5843984321017306"/>
    <n v="1.4085246433613301"/>
    <n v="0.21800468472685999"/>
    <n v="3.2038001443840003E-2"/>
    <n v="87.747992712792794"/>
    <n v="1210"/>
    <s v="Fixed Single Family Units"/>
    <n v="1210"/>
    <s v="Town of Indialantic              Brevard County"/>
    <s v="Town of Indialantic"/>
    <m/>
    <m/>
    <m/>
    <n v="0"/>
    <n v="1"/>
    <n v="0.21800468472685999"/>
    <n v="3.2038001443840003E-2"/>
    <n v="87.747992712790904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38.939979667536797"/>
    <n v="92.048933978501296"/>
    <n v="7.11662552E-2"/>
  </r>
  <r>
    <n v="550000"/>
    <n v="930000"/>
    <n v="930000"/>
    <x v="1"/>
    <x v="1"/>
    <s v="IR8-11"/>
    <s v="62-304.520 (6), F.A.C."/>
    <n v="0.36"/>
    <n v="0.48"/>
    <s v="Natural Lands"/>
    <n v="0.10192681204085"/>
    <n v="3151.9799072206902"/>
    <n v="6.2304339727543701"/>
    <n v="0.84686927023515002"/>
    <n v="0.63504827247388995"/>
    <n v="8.6318684930430004E-2"/>
    <n v="321.27126355983802"/>
    <n v="3100"/>
    <s v="Herbaceous Dry Prairie"/>
    <n v="3100"/>
    <s v="Town of Indialantic              Brevard County"/>
    <s v="Town of Indialantic"/>
    <m/>
    <m/>
    <s v="Natural Lands"/>
    <n v="0"/>
    <n v="1"/>
    <n v="0.63504827247388995"/>
    <n v="8.6318684930430004E-2"/>
    <n v="641.215529819546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82.019032891846294"/>
    <n v="412.48317392229399"/>
    <n v="0.52004503629999999"/>
  </r>
  <r>
    <n v="550000"/>
    <n v="930000"/>
    <n v="930000"/>
    <x v="1"/>
    <x v="1"/>
    <s v="IR8-11"/>
    <s v="62-304.520 (6), F.A.C."/>
    <n v="0.36"/>
    <n v="0.48"/>
    <s v="Town of Indialantic"/>
    <n v="3.7049572143319998E-2"/>
    <n v="3860.0828650082499"/>
    <n v="9.5896964663599604"/>
    <n v="1.40928788463986"/>
    <n v="0.35529415106299"/>
    <n v="5.2213513152669998E-2"/>
    <n v="143.01441858633501"/>
    <n v="1200"/>
    <s v="Residential, Medium Density-Two-five dwellingunits per acre"/>
    <n v="1200"/>
    <s v="Town of Indialantic              Brevard County"/>
    <s v="Town of Indialantic"/>
    <m/>
    <m/>
    <m/>
    <n v="0"/>
    <n v="1"/>
    <n v="0.35529415106299"/>
    <n v="5.2213513152669998E-2"/>
    <n v="358.83030960473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6.01949035089901"/>
    <n v="149.934298975388"/>
    <n v="0.2910221489"/>
  </r>
  <r>
    <n v="550000"/>
    <n v="930000"/>
    <n v="930000"/>
    <x v="1"/>
    <x v="1"/>
    <s v="IR8-11"/>
    <s v="62-304.520 (6), F.A.C."/>
    <n v="0.36"/>
    <n v="0.48"/>
    <s v="Town of Indialantic"/>
    <n v="0.34792157488282999"/>
    <n v="3855.3464395690798"/>
    <n v="9.57859158916939"/>
    <n v="1.40767849505342"/>
    <n v="3.3325986708632702"/>
    <n v="0.48976171892768"/>
    <n v="1341.35820497379"/>
    <n v="1200"/>
    <s v="Residential, Medium Density-Two-five dwellingunits per acre"/>
    <n v="1200"/>
    <s v="Town of Indialantic              Brevard County"/>
    <s v="Town of Indialantic"/>
    <m/>
    <m/>
    <m/>
    <n v="0"/>
    <n v="1"/>
    <n v="3.3325986708632702"/>
    <n v="0.48976171892768"/>
    <n v="1341.3582049737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32.18972139339601"/>
    <n v="1407.98865980611"/>
    <n v="1.0878817559"/>
  </r>
  <r>
    <n v="550000"/>
    <n v="930000"/>
    <n v="930000"/>
    <x v="1"/>
    <x v="1"/>
    <s v="IR8-11"/>
    <s v="62-304.520 (6), F.A.C."/>
    <n v="0.36"/>
    <n v="0.48"/>
    <s v="Town of Indialantic"/>
    <n v="1.0750602564299999E-3"/>
    <n v="3855.3464395690798"/>
    <n v="9.57859158916939"/>
    <n v="1.40767849505342"/>
    <n v="1.029756313011E-2"/>
    <n v="1.5133392038599999E-3"/>
    <n v="4.1447297319611804"/>
    <n v="1210"/>
    <s v="Fixed Single Family Units"/>
    <n v="1210"/>
    <s v="Town of Indialantic              Brevard County"/>
    <s v="Town of Indialantic"/>
    <m/>
    <m/>
    <m/>
    <n v="0"/>
    <n v="1"/>
    <n v="1.029756313011E-2"/>
    <n v="1.5133392038599999E-3"/>
    <n v="4.144729731959410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2.178430665703299"/>
    <n v="4.3506145032110002"/>
    <n v="3.3615002E-3"/>
  </r>
  <r>
    <n v="550000"/>
    <n v="930000"/>
    <n v="930000"/>
    <x v="1"/>
    <x v="1"/>
    <s v="IR8-11"/>
    <s v="62-304.520 (6), F.A.C."/>
    <n v="0.36"/>
    <n v="0.48"/>
    <s v="Town of Indialantic"/>
    <n v="0.22137566951613"/>
    <n v="3855.3464395690798"/>
    <n v="9.57859158916939"/>
    <n v="1.40767849505342"/>
    <n v="2.12046712607395"/>
    <n v="0.31162576930591002"/>
    <n v="853.47989927623701"/>
    <n v="1210"/>
    <s v="Fixed Single Family Units"/>
    <n v="1210"/>
    <s v="Town of Indialantic              Brevard County"/>
    <s v="Town of Indialantic"/>
    <m/>
    <m/>
    <m/>
    <n v="0"/>
    <n v="1"/>
    <n v="2.12046712607395"/>
    <n v="0.31162576930591002"/>
    <n v="853.479899276237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20.549313476135"/>
    <n v="895.87554994445304"/>
    <n v="0.69219780959999999"/>
  </r>
  <r>
    <n v="550000"/>
    <n v="930000"/>
    <n v="930000"/>
    <x v="1"/>
    <x v="1"/>
    <s v="IR8-11"/>
    <s v="62-304.520 (6), F.A.C."/>
    <n v="0.36"/>
    <n v="0.48"/>
    <s v="Town of Indialantic"/>
    <n v="7.8107777015800003E-3"/>
    <n v="3855.3464395690798"/>
    <n v="9.57859158916939"/>
    <n v="1.40767849505342"/>
    <n v="7.4816249597269999E-2"/>
    <n v="1.099506380016E-2"/>
    <n v="30.113254002071201"/>
    <n v="1210"/>
    <s v="Fixed Single Family Units"/>
    <n v="1210"/>
    <s v="Town of Indialantic              Brevard County"/>
    <s v="Town of Indialantic"/>
    <m/>
    <m/>
    <m/>
    <n v="0"/>
    <n v="1"/>
    <n v="7.4816249597269999E-2"/>
    <n v="1.099506380016E-2"/>
    <n v="30.113254002072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33.144635811501303"/>
    <n v="31.609095905599499"/>
    <n v="2.44227526E-2"/>
  </r>
  <r>
    <n v="550000"/>
    <n v="930000"/>
    <n v="930000"/>
    <x v="1"/>
    <x v="1"/>
    <s v="IR8-11"/>
    <s v="62-304.520 (6), F.A.C."/>
    <n v="0.36"/>
    <n v="0.48"/>
    <s v="Town of Indialantic"/>
    <n v="3.9580371264900001E-2"/>
    <n v="3855.3464395690798"/>
    <n v="9.57859158916939"/>
    <n v="1.40767849505342"/>
    <n v="0.37912421129422003"/>
    <n v="5.5716437455829999E-2"/>
    <n v="152.596043432973"/>
    <n v="1210"/>
    <s v="Fixed Single Family Units"/>
    <n v="1210"/>
    <s v="Town of Indialantic              Brevard County"/>
    <s v="Town of Indialantic"/>
    <m/>
    <m/>
    <m/>
    <n v="0"/>
    <n v="1"/>
    <n v="0.37912421129422003"/>
    <n v="5.5716437455829999E-2"/>
    <n v="152.596043432970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3.486341511435398"/>
    <n v="160.17607965435499"/>
    <n v="0.12375997029999999"/>
  </r>
  <r>
    <n v="550000"/>
    <n v="930000"/>
    <n v="930000"/>
    <x v="1"/>
    <x v="1"/>
    <s v="IR8-11"/>
    <s v="62-304.520 (6), F.A.C."/>
    <n v="0.36"/>
    <n v="0.48"/>
    <s v="Town of Indialantic"/>
    <n v="0.29043926488692001"/>
    <n v="3855.0918023532899"/>
    <n v="9.5429547353844502"/>
    <n v="1.4038243280253799"/>
    <n v="2.7716487581942801"/>
    <n v="0.40772570586207002"/>
    <n v="1119.6700291471"/>
    <n v="1200"/>
    <s v="Residential, Medium Density-Two-five dwellingunits per acre"/>
    <n v="1200"/>
    <s v="Town of Indialantic              Brevard County"/>
    <s v="Town of Indialantic"/>
    <m/>
    <m/>
    <m/>
    <n v="0"/>
    <n v="1"/>
    <n v="2.7716487581942801"/>
    <n v="0.40772570586207002"/>
    <n v="1310.48590614476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84.296503029501"/>
    <n v="1175.3660044247899"/>
    <n v="1.0628433951"/>
  </r>
  <r>
    <n v="550000"/>
    <n v="930000"/>
    <n v="930000"/>
    <x v="1"/>
    <x v="1"/>
    <s v="IR8-11"/>
    <s v="62-304.520 (6), F.A.C."/>
    <n v="0.36"/>
    <n v="0.48"/>
    <s v="Town of Indialantic"/>
    <n v="4.03173652748E-3"/>
    <n v="3855.0918023532899"/>
    <n v="9.5429547353844502"/>
    <n v="1.4038243280253799"/>
    <n v="3.8474679186789998E-2"/>
    <n v="5.6598498214700003E-3"/>
    <n v="15.542714436359599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3.8474679186789998E-2"/>
    <n v="5.6598498214700003E-3"/>
    <n v="15.542714436358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4.413658026342901"/>
    <n v="16.3158588596805"/>
    <n v="1.26056078E-2"/>
  </r>
  <r>
    <n v="550000"/>
    <n v="930000"/>
    <n v="930000"/>
    <x v="1"/>
    <x v="1"/>
    <s v="IR8-11"/>
    <s v="62-304.520 (6), F.A.C."/>
    <n v="0.36"/>
    <n v="0.48"/>
    <s v="Town of Indialantic"/>
    <n v="6.3608807570589995E-2"/>
    <n v="3855.0918023532899"/>
    <n v="9.5429547353844502"/>
    <n v="1.4038243280253799"/>
    <n v="0.60701597141796004"/>
    <n v="8.9295591544280004E-2"/>
    <n v="245.21779262286799"/>
    <n v="1210"/>
    <s v="Fixed Single Family Units"/>
    <n v="1210"/>
    <s v="Town of Indialantic              Brevard County"/>
    <s v="Town of Indialantic"/>
    <m/>
    <m/>
    <m/>
    <n v="0"/>
    <n v="1"/>
    <n v="0.60701597141796004"/>
    <n v="8.9295591544280004E-2"/>
    <n v="245.217792622867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88.8706734312495"/>
    <n v="257.41571143826701"/>
    <n v="0.1988789883"/>
  </r>
  <r>
    <n v="550000"/>
    <n v="930000"/>
    <n v="930000"/>
    <x v="1"/>
    <x v="1"/>
    <s v="IR8-11"/>
    <s v="62-304.520 (6), F.A.C."/>
    <n v="0.36"/>
    <n v="0.48"/>
    <s v="Town of Indialantic"/>
    <n v="1.4876883622460001E-2"/>
    <n v="3855.0918023532899"/>
    <n v="9.5429547353844502"/>
    <n v="1.4038243280253799"/>
    <n v="0.14196942701276999"/>
    <n v="2.0884531154419999E-2"/>
    <n v="57.351752097532597"/>
    <n v="1750"/>
    <s v="Governmental"/>
    <n v="1750"/>
    <s v="Town of Indialantic              Brevard County"/>
    <s v="Town of Indialantic"/>
    <m/>
    <m/>
    <m/>
    <n v="0"/>
    <n v="1"/>
    <n v="0.14196942701276999"/>
    <n v="2.0884531154419999E-2"/>
    <n v="57.3517520975345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31.0721879872996"/>
    <n v="60.204612032875801"/>
    <n v="4.6513991999999997E-2"/>
  </r>
  <r>
    <n v="550000"/>
    <n v="930000"/>
    <n v="930000"/>
    <x v="1"/>
    <x v="1"/>
    <s v="IR8-11"/>
    <s v="62-304.520 (6), F.A.C."/>
    <n v="0.36"/>
    <n v="0.48"/>
    <s v="Town of Indialantic"/>
    <n v="3.428279041E-6"/>
    <n v="3855.0918023532899"/>
    <n v="9.5429547353844502"/>
    <n v="1.4038243280253799"/>
    <n v="3.2715911700000001E-5"/>
    <n v="4.8127015210149997E-6"/>
    <n v="1.321633042713E-2"/>
    <n v="1210"/>
    <s v="Fixed Single Family Units"/>
    <n v="1210"/>
    <s v="Town of Indialantic              Brevard County"/>
    <s v="Town of Indialantic"/>
    <m/>
    <m/>
    <m/>
    <n v="0"/>
    <n v="1"/>
    <n v="3.2715911700000001E-5"/>
    <n v="4.8127015210149997E-6"/>
    <n v="1.3216330425970001E-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0.67379603292284995"/>
    <n v="1.3873753053630001E-2"/>
    <n v="1.07188E-5"/>
  </r>
  <r>
    <n v="550000"/>
    <n v="930000"/>
    <n v="930000"/>
    <x v="1"/>
    <x v="1"/>
    <s v="IR8-11"/>
    <s v="62-304.520 (6), F.A.C."/>
    <n v="0.36"/>
    <n v="0.48"/>
    <s v="Town of Indialantic"/>
    <n v="0.19530622957266"/>
    <n v="3855.0918023532899"/>
    <n v="9.5429547353844502"/>
    <n v="1.4038243280253799"/>
    <n v="1.86379850835054"/>
    <n v="0.27417563648901"/>
    <n v="752.92344457411104"/>
    <n v="1210"/>
    <s v="Fixed Single Family Units"/>
    <n v="1210"/>
    <s v="Town of Indialantic              Brevard County"/>
    <s v="Town of Indialantic"/>
    <m/>
    <m/>
    <m/>
    <n v="0"/>
    <n v="1"/>
    <n v="1.86379850835054"/>
    <n v="0.27417563648901"/>
    <n v="752.92344457411104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7.18040813818099"/>
    <n v="790.37626948086904"/>
    <n v="0.61064350739999995"/>
  </r>
  <r>
    <n v="550000"/>
    <n v="930000"/>
    <n v="930000"/>
    <x v="1"/>
    <x v="1"/>
    <s v="IR8-11"/>
    <s v="62-304.520 (6), F.A.C."/>
    <n v="0.36"/>
    <n v="0.48"/>
    <s v="Town of Indialantic"/>
    <n v="0.20627069955968999"/>
    <n v="3856.7148640923701"/>
    <n v="9.6146489729270996"/>
    <n v="1.4240766099103099"/>
    <n v="1.9832203696666"/>
    <n v="0.29374527855280003"/>
    <n v="795.52727301862001"/>
    <n v="1200"/>
    <s v="Residential, Medium Density-Two-five dwellingunits per acre"/>
    <n v="1200"/>
    <s v="Town of Indialantic              Brevard County"/>
    <s v="Town of Indialantic"/>
    <m/>
    <m/>
    <m/>
    <n v="0"/>
    <n v="1"/>
    <n v="1.9832203696666"/>
    <n v="0.29374527855280003"/>
    <n v="795.527273018620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42.38486648341399"/>
    <n v="834.747905266104"/>
    <n v="0.64519649069999996"/>
  </r>
  <r>
    <n v="550000"/>
    <n v="930000"/>
    <n v="930000"/>
    <x v="1"/>
    <x v="1"/>
    <s v="IR8-11"/>
    <s v="62-304.520 (6), F.A.C."/>
    <n v="0.36"/>
    <n v="0.48"/>
    <s v="Town of Indialantic"/>
    <n v="0.27445170336925001"/>
    <n v="3856.7148640923701"/>
    <n v="9.6146489729270996"/>
    <n v="1.4240766099103099"/>
    <n v="2.63875678791727"/>
    <n v="0.39084025131819"/>
    <n v="1058.48196385966"/>
    <n v="1210"/>
    <s v="Fixed Single Family Units"/>
    <n v="1210"/>
    <s v="Town of Indialantic              Brevard County"/>
    <s v="Town of Indialantic"/>
    <m/>
    <m/>
    <m/>
    <n v="0"/>
    <n v="1"/>
    <n v="2.63875678791727"/>
    <n v="0.39084025131819"/>
    <n v="1058.48196385966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31.59771380587699"/>
    <n v="1110.66663841847"/>
    <n v="0.85846063569999997"/>
  </r>
  <r>
    <n v="550000"/>
    <n v="930000"/>
    <n v="930000"/>
    <x v="1"/>
    <x v="1"/>
    <s v="IR8-11"/>
    <s v="62-304.520 (6), F.A.C."/>
    <n v="0.36"/>
    <n v="0.48"/>
    <s v="Town of Indialantic"/>
    <n v="1.8555441303099999E-2"/>
    <n v="3856.7148640923701"/>
    <n v="9.6146489729270996"/>
    <n v="1.4240766099103099"/>
    <n v="0.17840405466713999"/>
    <n v="2.6424369946320001E-2"/>
    <n v="71.563046283494103"/>
    <n v="1210"/>
    <s v="Fixed Single Family Units"/>
    <n v="1210"/>
    <s v="Town of Indialantic              Brevard County"/>
    <s v="Town of Indialantic"/>
    <m/>
    <m/>
    <m/>
    <n v="0"/>
    <n v="1"/>
    <n v="0.17840405466713999"/>
    <n v="2.6424369946320001E-2"/>
    <n v="71.5630462834945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51.379912593255597"/>
    <n v="75.091206807953199"/>
    <n v="5.8039778E-2"/>
  </r>
  <r>
    <n v="550000"/>
    <n v="930000"/>
    <n v="930000"/>
    <x v="1"/>
    <x v="1"/>
    <s v="IR8-11"/>
    <s v="62-304.520 (6), F.A.C."/>
    <n v="0.36"/>
    <n v="0.48"/>
    <s v="Town of Indialantic"/>
    <n v="6.4535671783400002E-3"/>
    <n v="3856.7148640923701"/>
    <n v="9.6146489729270996"/>
    <n v="1.4240766099103099"/>
    <n v="6.2048783043010002E-2"/>
    <n v="9.1903740691600001E-3"/>
    <n v="24.889568463149502"/>
    <n v="1210"/>
    <s v="Fixed Single Family Units"/>
    <n v="1210"/>
    <s v="Town of Indialantic              Brevard County"/>
    <s v="Town of Indialantic"/>
    <m/>
    <m/>
    <m/>
    <n v="0"/>
    <n v="1"/>
    <n v="6.2048783043010002E-2"/>
    <n v="9.1903740691600001E-3"/>
    <n v="24.8895684631486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2.1531018495502"/>
    <n v="26.1166597830825"/>
    <n v="2.01861869E-2"/>
  </r>
  <r>
    <n v="550000"/>
    <n v="930000"/>
    <n v="930000"/>
    <x v="1"/>
    <x v="1"/>
    <s v="IR8-11"/>
    <s v="62-304.520 (6), F.A.C."/>
    <n v="0.36"/>
    <n v="0.48"/>
    <s v="Town of Indialantic"/>
    <n v="1.355794648966E-2"/>
    <n v="3856.7148640923701"/>
    <n v="9.6146489729270996"/>
    <n v="1.4240766099103099"/>
    <n v="0.13035489629182001"/>
    <n v="1.9307554474339999E-2"/>
    <n v="52.289133753244599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13035489629182001"/>
    <n v="1.9307554474339999E-2"/>
    <n v="52.28913375324349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43.256432138501097"/>
    <n v="54.867062826239099"/>
    <n v="4.2408056600000001E-2"/>
  </r>
  <r>
    <n v="550000"/>
    <n v="930000"/>
    <n v="930000"/>
    <x v="1"/>
    <x v="1"/>
    <s v="IR8-11"/>
    <s v="62-304.520 (6), F.A.C."/>
    <n v="0.36"/>
    <n v="0.48"/>
    <s v="Town of Indialantic"/>
    <n v="9.8474095813869997E-2"/>
    <n v="3856.7148640923701"/>
    <n v="9.6146489729270996"/>
    <n v="1.4240766099103099"/>
    <n v="0.94679386417678002"/>
    <n v="0.14023465653059999"/>
    <n v="379.78650905342403"/>
    <n v="1210"/>
    <s v="Fixed Single Family Units"/>
    <n v="1210"/>
    <s v="Town of Indialantic              Brevard County"/>
    <s v="Town of Indialantic"/>
    <m/>
    <m/>
    <m/>
    <n v="0"/>
    <n v="1"/>
    <n v="0.94679386417678002"/>
    <n v="0.14023465653059999"/>
    <n v="379.786509053426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83.284484356727006"/>
    <n v="398.51052708441"/>
    <n v="0.3080182555"/>
  </r>
  <r>
    <n v="550000"/>
    <n v="930000"/>
    <n v="930000"/>
    <x v="1"/>
    <x v="1"/>
    <s v="IR8-11"/>
    <s v="62-304.520 (6), F.A.C."/>
    <n v="0.36"/>
    <n v="0.48"/>
    <s v="Town of Indialantic"/>
    <n v="0.21893041616242001"/>
    <n v="3851.6873511941299"/>
    <n v="9.5700948373061401"/>
    <n v="1.40645006228338"/>
    <n v="2.0951848454453299"/>
    <n v="0.30791469744736999"/>
    <n v="843.25151472449102"/>
    <n v="1200"/>
    <s v="Residential, Medium Density-Two-five dwellingunits per acre"/>
    <n v="1200"/>
    <s v="Town of Indialantic              Brevard County"/>
    <s v="Town of Indialantic"/>
    <m/>
    <m/>
    <m/>
    <n v="0"/>
    <n v="1"/>
    <n v="2.0951848454453299"/>
    <n v="0.30791469744736999"/>
    <n v="843.251514724491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68.27013992711201"/>
    <n v="885.97996070562704"/>
    <n v="0.68390228279999998"/>
  </r>
  <r>
    <n v="550000"/>
    <n v="930000"/>
    <n v="930000"/>
    <x v="1"/>
    <x v="1"/>
    <s v="IR8-11"/>
    <s v="62-304.520 (6), F.A.C."/>
    <n v="0.36"/>
    <n v="0.48"/>
    <s v="Town of Indialantic"/>
    <n v="9.0018007022349994E-2"/>
    <n v="3851.6873511941299"/>
    <n v="9.5700948373061401"/>
    <n v="1.40645006228338"/>
    <n v="0.86148086426921999"/>
    <n v="0.12660583158321001"/>
    <n v="346.72121902770903"/>
    <n v="1210"/>
    <s v="Fixed Single Family Units"/>
    <n v="1210"/>
    <s v="Town of Indialantic              Brevard County"/>
    <s v="Town of Indialantic"/>
    <m/>
    <m/>
    <m/>
    <n v="0"/>
    <n v="1"/>
    <n v="0.86148086426921999"/>
    <n v="0.12660583158321001"/>
    <n v="346.7212190277090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8.004981118122501"/>
    <n v="364.289949850065"/>
    <n v="0.28120131310000002"/>
  </r>
  <r>
    <n v="550000"/>
    <n v="930000"/>
    <n v="930000"/>
    <x v="1"/>
    <x v="1"/>
    <s v="IR8-11"/>
    <s v="62-304.520 (6), F.A.C."/>
    <n v="0.36"/>
    <n v="0.48"/>
    <s v="Town of Indialantic"/>
    <n v="5.9386665106079997E-2"/>
    <n v="3851.6873511941299"/>
    <n v="9.5700948373061401"/>
    <n v="1.40645006228338"/>
    <n v="0.56833601713657"/>
    <n v="8.3524378837250002E-2"/>
    <n v="228.738866818709"/>
    <n v="1210"/>
    <s v="Fixed Single Family Units"/>
    <n v="1210"/>
    <s v="Town of Indialantic              Brevard County"/>
    <s v="Town of Indialantic"/>
    <m/>
    <m/>
    <m/>
    <n v="0"/>
    <n v="1"/>
    <n v="0.56833601713657"/>
    <n v="8.3524378837250002E-2"/>
    <n v="228.73886681870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6.206880783194407"/>
    <n v="240.329307089476"/>
    <n v="0.185514085"/>
  </r>
  <r>
    <n v="550000"/>
    <n v="930000"/>
    <n v="930000"/>
    <x v="1"/>
    <x v="1"/>
    <s v="IR8-11"/>
    <s v="62-304.520 (6), F.A.C."/>
    <n v="0.36"/>
    <n v="0.48"/>
    <s v="Town of Indialantic"/>
    <n v="0.226239030688"/>
    <n v="3851.6873511941299"/>
    <n v="9.5700948373061401"/>
    <n v="1.40645006228338"/>
    <n v="2.16512897958442"/>
    <n v="0.31819389880207"/>
    <n v="871.40201284740999"/>
    <n v="1210"/>
    <s v="Fixed Single Family Units"/>
    <n v="1210"/>
    <s v="Town of Indialantic              Brevard County"/>
    <s v="Town of Indialantic"/>
    <m/>
    <m/>
    <m/>
    <n v="0"/>
    <n v="1"/>
    <n v="2.16512897958442"/>
    <n v="0.31819389880207"/>
    <n v="871.402012847409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31.469610759132"/>
    <n v="915.55687433730498"/>
    <n v="0.70673318149999997"/>
  </r>
  <r>
    <n v="550000"/>
    <n v="930000"/>
    <n v="930000"/>
    <x v="1"/>
    <x v="1"/>
    <s v="IR8-11"/>
    <s v="62-304.520 (6), F.A.C."/>
    <n v="0.36"/>
    <n v="0.48"/>
    <s v="Town of Indialantic"/>
    <n v="2.3189334781090001E-2"/>
    <n v="3851.6873511941299"/>
    <n v="9.5700948373061401"/>
    <n v="1.40645006228338"/>
    <n v="0.22192413306910999"/>
    <n v="3.261464134718E-2"/>
    <n v="89.318067458945904"/>
    <n v="1210"/>
    <s v="Fixed Single Family Units"/>
    <n v="1210"/>
    <s v="Town of Indialantic              Brevard County"/>
    <s v="Town of Indialantic"/>
    <m/>
    <m/>
    <m/>
    <n v="0"/>
    <n v="1"/>
    <n v="0.22192413306910999"/>
    <n v="3.261464134718E-2"/>
    <n v="89.318067458946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56.310781824848597"/>
    <n v="93.843908390054807"/>
    <n v="7.2439633000000003E-2"/>
  </r>
  <r>
    <n v="550000"/>
    <n v="930000"/>
    <n v="930000"/>
    <x v="1"/>
    <x v="1"/>
    <s v="IR8-11"/>
    <s v="62-304.520 (6), F.A.C."/>
    <n v="0.36"/>
    <n v="0.48"/>
    <s v="Town of Indialantic"/>
    <n v="0.10958806544606001"/>
    <n v="3901.4902554699502"/>
    <n v="9.9085891348661992"/>
    <n v="1.32944551998404"/>
    <n v="1.08586311458991"/>
    <n v="0.14569136265099"/>
    <n v="427.556769453637"/>
    <n v="1400"/>
    <s v="Commercial and Services"/>
    <n v="1400"/>
    <s v="Town of Indialantic              Brevard County"/>
    <s v="Town of Indialantic"/>
    <m/>
    <m/>
    <m/>
    <n v="0"/>
    <n v="1"/>
    <n v="1.08586311458991"/>
    <n v="0.14569136265099"/>
    <n v="427.55676945363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7.883780420886"/>
    <n v="443.48716646881002"/>
    <n v="0.34676137019999997"/>
  </r>
  <r>
    <n v="550000"/>
    <n v="930000"/>
    <n v="930000"/>
    <x v="1"/>
    <x v="1"/>
    <s v="IR8-11"/>
    <s v="62-304.520 (6), F.A.C."/>
    <n v="0.36"/>
    <n v="0.48"/>
    <s v="Town of Indialantic"/>
    <n v="1.5524110606589999E-2"/>
    <n v="3901.4902554699502"/>
    <n v="9.9085891348661992"/>
    <n v="1.32944551998404"/>
    <n v="0.15382203368499001"/>
    <n v="2.0638459297670001E-2"/>
    <n v="60.567166256479801"/>
    <n v="1200"/>
    <s v="Residential, Medium Density-Two-five dwellingunits per acre"/>
    <n v="1200"/>
    <s v="Town of Indialantic              Brevard County"/>
    <s v="Town of Indialantic"/>
    <m/>
    <m/>
    <m/>
    <n v="0"/>
    <n v="1"/>
    <n v="0.15382203368499001"/>
    <n v="2.0638459297670001E-2"/>
    <n v="60.56716625647940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45.473585787367803"/>
    <n v="62.823846710358502"/>
    <n v="4.9121789300000003E-2"/>
  </r>
  <r>
    <n v="550000"/>
    <n v="930000"/>
    <n v="930000"/>
    <x v="1"/>
    <x v="1"/>
    <s v="IR8-11"/>
    <s v="62-304.520 (6), F.A.C."/>
    <n v="0.36"/>
    <n v="0.48"/>
    <s v="Town of Indialantic"/>
    <n v="0.18329251172236999"/>
    <n v="3901.4902554699502"/>
    <n v="9.9085891348661992"/>
    <n v="1.32944551998404"/>
    <n v="1.8161701901546901"/>
    <n v="0.24367740855593001"/>
    <n v="715.11394838546903"/>
    <n v="1430"/>
    <s v="Professional Services"/>
    <n v="1430"/>
    <s v="Town of Indialantic              Brevard County"/>
    <s v="Town of Indialantic"/>
    <m/>
    <m/>
    <m/>
    <n v="0"/>
    <n v="1"/>
    <n v="1.8161701901546901"/>
    <n v="0.24367740855593001"/>
    <n v="715.1139483854690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1.33696159687599"/>
    <n v="741.75847824153095"/>
    <n v="0.57997887140000004"/>
  </r>
  <r>
    <n v="550000"/>
    <n v="930000"/>
    <n v="930000"/>
    <x v="1"/>
    <x v="1"/>
    <s v="IR8-11"/>
    <s v="62-304.520 (6), F.A.C."/>
    <n v="0.36"/>
    <n v="0.48"/>
    <s v="Town of Indialantic"/>
    <n v="5.8602865712300001E-2"/>
    <n v="3901.4902554699502"/>
    <n v="9.9085891348661992"/>
    <n v="1.32944551998404"/>
    <n v="0.58067171846898002"/>
    <n v="7.7909317279449997E-2"/>
    <n v="228.638509519179"/>
    <n v="1410"/>
    <s v="Retail Sales and Services"/>
    <n v="1410"/>
    <s v="Town of Indialantic              Brevard County"/>
    <s v="Town of Indialantic"/>
    <m/>
    <m/>
    <m/>
    <n v="0"/>
    <n v="1"/>
    <n v="0.58067171846898002"/>
    <n v="7.7909317279449997E-2"/>
    <n v="228.63850951917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62.947715472857901"/>
    <n v="237.157383478893"/>
    <n v="0.1854326922"/>
  </r>
  <r>
    <n v="550000"/>
    <n v="930000"/>
    <n v="930000"/>
    <x v="1"/>
    <x v="1"/>
    <s v="IR8-11"/>
    <s v="62-304.520 (6), F.A.C."/>
    <n v="0.36"/>
    <n v="0.48"/>
    <s v="Town of Indialantic"/>
    <n v="0.24975524115587999"/>
    <n v="3901.4902554699502"/>
    <n v="9.9085891348661992"/>
    <n v="1.32944551998404"/>
    <n v="2.4747220688930698"/>
    <n v="0.33203598644721999"/>
    <n v="974.41763962222501"/>
    <n v="1750"/>
    <s v="Governmental"/>
    <n v="1750"/>
    <s v="Town of Indialantic              Brevard County"/>
    <s v="Town of Indialantic"/>
    <m/>
    <m/>
    <m/>
    <n v="0"/>
    <n v="1"/>
    <n v="2.4747220688930698"/>
    <n v="0.33203598644721999"/>
    <n v="974.417639622225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29.68133352921501"/>
    <n v="1010.72360169974"/>
    <n v="0.79028194620000003"/>
  </r>
  <r>
    <n v="550000"/>
    <n v="930000"/>
    <n v="930000"/>
    <x v="1"/>
    <x v="1"/>
    <s v="IR8-11"/>
    <s v="62-304.520 (6), F.A.C."/>
    <n v="0.36"/>
    <n v="0.48"/>
    <s v="Town of Indialantic"/>
    <n v="1.0007580953500001E-3"/>
    <n v="3901.4902554699502"/>
    <n v="9.9085891348661992"/>
    <n v="1.32944551998404"/>
    <n v="9.9161007902600004E-3"/>
    <n v="1.33045336645E-3"/>
    <n v="3.9044479571102002"/>
    <n v="1750"/>
    <s v="Governmental"/>
    <n v="1750"/>
    <s v="Town of Indialantic              Brevard County"/>
    <s v="Town of Indialantic"/>
    <m/>
    <m/>
    <m/>
    <n v="0"/>
    <n v="1"/>
    <n v="9.9161007902600004E-3"/>
    <n v="1.33045336645E-3"/>
    <n v="3.90444795711090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.473646118236999"/>
    <n v="4.0499243254569102"/>
    <n v="3.1666245E-3"/>
  </r>
  <r>
    <n v="550000"/>
    <n v="930000"/>
    <n v="930000"/>
    <x v="1"/>
    <x v="1"/>
    <s v="IR8-11"/>
    <s v="62-304.520 (6), F.A.C."/>
    <n v="0.36"/>
    <n v="0.48"/>
    <s v="Town of Indialantic"/>
    <n v="0.28147220834325998"/>
    <n v="3847.4261995176298"/>
    <n v="9.5602041395854993"/>
    <n v="1.40503474216888"/>
    <n v="2.6909317713815701"/>
    <n v="0.39547823167729002"/>
    <n v="1082.94354881597"/>
    <n v="1200"/>
    <s v="Residential, Medium Density-Two-five dwellingunits per acre"/>
    <n v="1200"/>
    <s v="Town of Indialantic              Brevard County"/>
    <s v="Town of Indialantic"/>
    <m/>
    <m/>
    <m/>
    <n v="0"/>
    <n v="1"/>
    <n v="2.6909317713815701"/>
    <n v="0.39547823167729002"/>
    <n v="1082.94354881596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96.79761433190501"/>
    <n v="1139.0776140610501"/>
    <n v="0.87829971520000005"/>
  </r>
  <r>
    <n v="550000"/>
    <n v="930000"/>
    <n v="930000"/>
    <x v="1"/>
    <x v="1"/>
    <s v="IR8-11"/>
    <s v="62-304.520 (6), F.A.C."/>
    <n v="0.36"/>
    <n v="0.48"/>
    <s v="Town of Indialantic"/>
    <n v="5.8571453986329999E-2"/>
    <n v="3847.4261995176298"/>
    <n v="9.5602041395854993"/>
    <n v="1.40503474216888"/>
    <n v="0.55995505686167002"/>
    <n v="8.2294927750139996E-2"/>
    <n v="225.34934661085501"/>
    <n v="1210"/>
    <s v="Fixed Single Family Units"/>
    <n v="1210"/>
    <s v="Town of Indialantic              Brevard County"/>
    <s v="Town of Indialantic"/>
    <m/>
    <m/>
    <m/>
    <n v="0"/>
    <n v="1"/>
    <n v="0.55995505686167002"/>
    <n v="8.2294927750139996E-2"/>
    <n v="225.349346610856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63.075766059659003"/>
    <n v="237.030264733895"/>
    <n v="0.1827650824"/>
  </r>
  <r>
    <n v="550000"/>
    <n v="930000"/>
    <n v="930000"/>
    <x v="1"/>
    <x v="1"/>
    <s v="IR8-11"/>
    <s v="62-304.520 (6), F.A.C."/>
    <n v="0.36"/>
    <n v="0.48"/>
    <s v="Town of Indialantic"/>
    <n v="7.4977468899610003E-2"/>
    <n v="3847.4261995176298"/>
    <n v="9.5602041395854993"/>
    <n v="1.40503474216888"/>
    <n v="0.71679990854973996"/>
    <n v="0.10534594868383999"/>
    <n v="288.47027821789698"/>
    <n v="1210"/>
    <s v="Fixed Single Family Units"/>
    <n v="1210"/>
    <s v="Town of Indialantic              Brevard County"/>
    <s v="Town of Indialantic"/>
    <m/>
    <m/>
    <m/>
    <n v="0"/>
    <n v="1"/>
    <n v="0.71679990854973996"/>
    <n v="0.10534594868383999"/>
    <n v="288.470278217896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83.237050480614002"/>
    <n v="303.42305155170101"/>
    <n v="0.23395805210000001"/>
  </r>
  <r>
    <n v="550000"/>
    <n v="930000"/>
    <n v="930000"/>
    <x v="1"/>
    <x v="1"/>
    <s v="IR8-11"/>
    <s v="62-304.520 (6), F.A.C."/>
    <n v="0.36"/>
    <n v="0.48"/>
    <s v="Town of Indialantic"/>
    <n v="0.19708070551772999"/>
    <n v="3847.4261995176298"/>
    <n v="9.5602041395854993"/>
    <n v="1.40503474216888"/>
    <n v="1.8841317767230501"/>
    <n v="0.27690523826356001"/>
    <n v="758.25346982834105"/>
    <n v="1210"/>
    <s v="Fixed Single Family Units"/>
    <n v="1210"/>
    <s v="Town of Indialantic              Brevard County"/>
    <s v="Town of Indialantic"/>
    <m/>
    <m/>
    <m/>
    <n v="0"/>
    <n v="1"/>
    <n v="1.8841317767230501"/>
    <n v="0.27690523826356001"/>
    <n v="758.2534698283410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4.95843916667999"/>
    <n v="797.55731885555804"/>
    <n v="0.6149663178"/>
  </r>
  <r>
    <n v="550000"/>
    <n v="930000"/>
    <n v="930000"/>
    <x v="1"/>
    <x v="1"/>
    <s v="IR8-11"/>
    <s v="62-304.520 (6), F.A.C."/>
    <n v="0.36"/>
    <n v="0.48"/>
    <s v="Town of Indialantic"/>
    <n v="1.9713874150000001E-5"/>
    <n v="3847.4261995176298"/>
    <n v="9.5602041395854993"/>
    <n v="1.40503474216888"/>
    <n v="1.8846866125E-4"/>
    <n v="2.7698678080000001E-5"/>
    <n v="7.5847675898700007E-2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1.8846866125E-4"/>
    <n v="2.7698678080000001E-5"/>
    <n v="7.5847675897710007E-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.5916819506290401"/>
    <n v="7.9779218213269998E-2"/>
    <n v="6.1514700000000002E-5"/>
  </r>
  <r>
    <n v="550000"/>
    <n v="930000"/>
    <n v="930000"/>
    <x v="1"/>
    <x v="1"/>
    <s v="IR8-11"/>
    <s v="62-304.520 (6), F.A.C."/>
    <n v="0.36"/>
    <n v="0.48"/>
    <s v="Town of Indialantic"/>
    <n v="5.6419030468099996E-3"/>
    <n v="3847.4261995176298"/>
    <n v="9.5602041395854993"/>
    <n v="1.40503474216888"/>
    <n v="5.3937744863330001E-2"/>
    <n v="7.9270697927199991E-3"/>
    <n v="21.706805597465902"/>
    <n v="1210"/>
    <s v="Fixed Single Family Units"/>
    <n v="1210"/>
    <s v="Town of Indialantic              Brevard County"/>
    <s v="Town of Indialantic"/>
    <m/>
    <m/>
    <m/>
    <n v="0"/>
    <n v="1"/>
    <n v="5.3937744863330001E-2"/>
    <n v="7.9270697927199991E-3"/>
    <n v="21.7068055974646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6.973072013083598"/>
    <n v="22.831971579572102"/>
    <n v="1.7604870700000001E-2"/>
  </r>
  <r>
    <n v="550000"/>
    <n v="930000"/>
    <n v="930000"/>
    <x v="1"/>
    <x v="1"/>
    <s v="IR8-11"/>
    <s v="62-304.520 (6), F.A.C."/>
    <n v="0.36"/>
    <n v="0.48"/>
    <s v="Town of Indialantic"/>
    <n v="0.25107818747277999"/>
    <n v="3857.76904111461"/>
    <n v="9.5843984296024001"/>
    <n v="1.4085246429940299"/>
    <n v="2.40643338572159"/>
    <n v="0.35364981437368997"/>
    <n v="968.60165853168905"/>
    <n v="1200"/>
    <s v="Residential, Medium Density-Two-five dwellingunits per acre"/>
    <n v="1200"/>
    <s v="Town of Indialantic              Brevard County"/>
    <s v="Town of Indialantic"/>
    <m/>
    <m/>
    <m/>
    <n v="0"/>
    <n v="1"/>
    <n v="2.40643338572159"/>
    <n v="0.35364981437368997"/>
    <n v="968.6016585316890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85.734583678946"/>
    <n v="1016.0773754988001"/>
    <n v="0.78556501099999998"/>
  </r>
  <r>
    <n v="550000"/>
    <n v="930000"/>
    <n v="930000"/>
    <x v="1"/>
    <x v="1"/>
    <s v="IR8-11"/>
    <s v="62-304.520 (6), F.A.C."/>
    <n v="0.36"/>
    <n v="0.48"/>
    <s v="Town of Indialantic"/>
    <n v="0.28467732033663001"/>
    <n v="3857.76904111461"/>
    <n v="9.5843984296024001"/>
    <n v="1.4085246429940299"/>
    <n v="2.7284608619778101"/>
    <n v="0.40097502099565002"/>
    <n v="1098.2193531021201"/>
    <n v="1210"/>
    <s v="Fixed Single Family Units"/>
    <n v="1210"/>
    <s v="Town of Indialantic              Brevard County"/>
    <s v="Town of Indialantic"/>
    <m/>
    <m/>
    <m/>
    <n v="0"/>
    <n v="1"/>
    <n v="2.7284608619778101"/>
    <n v="0.40097502099565002"/>
    <n v="1098.21935310212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42.23494587557599"/>
    <n v="1152.0482421159099"/>
    <n v="0.89068885090000005"/>
  </r>
  <r>
    <n v="550000"/>
    <n v="930000"/>
    <n v="930000"/>
    <x v="1"/>
    <x v="1"/>
    <s v="IR8-11"/>
    <s v="62-304.520 (6), F.A.C."/>
    <n v="0.36"/>
    <n v="0.48"/>
    <s v="Town of Indialantic"/>
    <n v="7.6458340717999998E-3"/>
    <n v="3857.76904111461"/>
    <n v="9.5843984296024001"/>
    <n v="1.4085246429940299"/>
    <n v="7.3280720070839994E-2"/>
    <n v="1.0769345706379999E-2"/>
    <n v="29.495861975724001"/>
    <n v="1210"/>
    <s v="Fixed Single Family Units"/>
    <n v="1210"/>
    <s v="Town of Indialantic              Brevard County"/>
    <s v="Town of Indialantic"/>
    <m/>
    <m/>
    <m/>
    <n v="0"/>
    <n v="1"/>
    <n v="7.3280720070839994E-2"/>
    <n v="1.0769345706379999E-2"/>
    <n v="29.4958619757228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30.201068675774099"/>
    <n v="30.941592718103699"/>
    <n v="2.39220292E-2"/>
  </r>
  <r>
    <n v="550000"/>
    <n v="930000"/>
    <n v="930000"/>
    <x v="1"/>
    <x v="1"/>
    <s v="IR8-11"/>
    <s v="62-304.520 (6), F.A.C."/>
    <n v="0.36"/>
    <n v="0.48"/>
    <s v="Town of Indialantic"/>
    <n v="7.4362111717639998E-2"/>
    <n v="3857.76904111461"/>
    <n v="9.5843984296024001"/>
    <n v="1.4085246429940299"/>
    <n v="0.71271610676852004"/>
    <n v="0.10474086685938"/>
    <n v="286.87185241624098"/>
    <n v="1210"/>
    <s v="Fixed Single Family Units"/>
    <n v="1210"/>
    <s v="Town of Indialantic              Brevard County"/>
    <s v="Town of Indialantic"/>
    <m/>
    <m/>
    <m/>
    <n v="0"/>
    <n v="1"/>
    <n v="0.71271610676852004"/>
    <n v="0.10474086685938"/>
    <n v="286.871852416242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81.870350689874599"/>
    <n v="300.93278938778298"/>
    <n v="0.23266168079999999"/>
  </r>
  <r>
    <n v="550000"/>
    <n v="930000"/>
    <n v="930000"/>
    <x v="1"/>
    <x v="1"/>
    <s v="IR8-11"/>
    <s v="62-304.520 (6), F.A.C."/>
    <n v="0.36"/>
    <n v="0.48"/>
    <s v="Town of Indialantic"/>
    <n v="3.123854384534E-2"/>
    <n v="3860.0828652958398"/>
    <n v="9.5896964670744502"/>
    <n v="1.40928788474486"/>
    <n v="0.29956815355020999"/>
    <n v="4.4024101378309997E-2"/>
    <n v="120.583367834193"/>
    <n v="1200"/>
    <s v="Residential, Medium Density-Two-five dwellingunits per acre"/>
    <n v="1200"/>
    <s v="Town of Indialantic              Brevard County"/>
    <s v="Town of Indialantic"/>
    <m/>
    <m/>
    <m/>
    <n v="0"/>
    <n v="1"/>
    <n v="0.29956815355020999"/>
    <n v="4.4024101378309997E-2"/>
    <n v="120.58336783419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66.435223658859798"/>
    <n v="126.417901786941"/>
    <n v="9.7796729799999996E-2"/>
  </r>
  <r>
    <n v="550000"/>
    <n v="930000"/>
    <n v="930000"/>
    <x v="1"/>
    <x v="1"/>
    <s v="IR8-11"/>
    <s v="62-304.520 (6), F.A.C."/>
    <n v="0.36"/>
    <n v="0.48"/>
    <s v="Town of Indialantic"/>
    <n v="0.21134297486157999"/>
    <n v="3860.0828652958398"/>
    <n v="9.5896964670744502"/>
    <n v="1.40928788474486"/>
    <n v="2.0267149793710999"/>
    <n v="0.29784309399836001"/>
    <n v="815.80139596384004"/>
    <n v="1210"/>
    <s v="Fixed Single Family Units"/>
    <n v="1210"/>
    <s v="Town of Indialantic              Brevard County"/>
    <s v="Town of Indialantic"/>
    <m/>
    <m/>
    <m/>
    <n v="0"/>
    <n v="1"/>
    <n v="2.0267149793710999"/>
    <n v="0.29784309399836001"/>
    <n v="815.80139596384004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20.007958497958"/>
    <n v="855.27467514771001"/>
    <n v="0.66163941280000005"/>
  </r>
  <r>
    <n v="550000"/>
    <n v="930000"/>
    <n v="930000"/>
    <x v="1"/>
    <x v="1"/>
    <s v="IR8-11"/>
    <s v="62-304.520 (6), F.A.C."/>
    <n v="0.36"/>
    <n v="0.48"/>
    <s v="Town of Indialantic"/>
    <n v="0.11431183817455"/>
    <n v="3860.0828652958398"/>
    <n v="9.5896964670744502"/>
    <n v="1.40928788474486"/>
    <n v="1.09621583068735"/>
    <n v="0.16109828862232001"/>
    <n v="441.25316783808699"/>
    <n v="1210"/>
    <s v="Fixed Single Family Units"/>
    <n v="1210"/>
    <s v="Town of Indialantic              Brevard County"/>
    <s v="Town of Indialantic"/>
    <m/>
    <m/>
    <m/>
    <n v="0"/>
    <n v="1"/>
    <n v="1.09621583068735"/>
    <n v="0.16109828862232001"/>
    <n v="441.253167838086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8.440048195124902"/>
    <n v="462.60359647306302"/>
    <n v="0.3578695603"/>
  </r>
  <r>
    <n v="550000"/>
    <n v="930000"/>
    <n v="930000"/>
    <x v="1"/>
    <x v="1"/>
    <s v="IR8-11"/>
    <s v="62-304.520 (6), F.A.C."/>
    <n v="0.36"/>
    <n v="0.48"/>
    <s v="Town of Indialantic"/>
    <n v="0.21573164787537999"/>
    <n v="3860.0828652958398"/>
    <n v="9.5896964670744502"/>
    <n v="1.40928788474486"/>
    <n v="2.0688010214667298"/>
    <n v="0.30402799770681999"/>
    <n v="832.74203746581497"/>
    <n v="1210"/>
    <s v="Fixed Single Family Units"/>
    <n v="1210"/>
    <s v="Town of Indialantic              Brevard County"/>
    <s v="Town of Indialantic"/>
    <m/>
    <m/>
    <m/>
    <n v="0"/>
    <n v="1"/>
    <n v="2.0688010214667298"/>
    <n v="0.30402799770681999"/>
    <n v="832.7420374658149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20.24671911129499"/>
    <n v="873.03500471944199"/>
    <n v="0.67537878139999996"/>
  </r>
  <r>
    <n v="550000"/>
    <n v="930000"/>
    <n v="930000"/>
    <x v="1"/>
    <x v="1"/>
    <s v="IR8-11"/>
    <s v="62-304.520 (6), F.A.C."/>
    <n v="0.36"/>
    <n v="0.48"/>
    <s v="Town of Indialantic"/>
    <n v="4.5138448911039998E-2"/>
    <n v="3860.0828652958398"/>
    <n v="9.5896964670744502"/>
    <n v="1.40928788474486"/>
    <n v="0.43286402405148"/>
    <n v="6.3613069186509996E-2"/>
    <n v="174.23815320756401"/>
    <n v="1210"/>
    <s v="Fixed Single Family Units"/>
    <n v="1210"/>
    <s v="Town of Indialantic              Brevard County"/>
    <s v="Town of Indialantic"/>
    <m/>
    <m/>
    <m/>
    <n v="0"/>
    <n v="1"/>
    <n v="0.43286402405148"/>
    <n v="6.3613069186509996E-2"/>
    <n v="174.238153207562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54.8869146806869"/>
    <n v="182.66882187284401"/>
    <n v="0.1413123708"/>
  </r>
  <r>
    <n v="550000"/>
    <n v="930000"/>
    <n v="930000"/>
    <x v="1"/>
    <x v="1"/>
    <s v="IR8-11"/>
    <s v="62-304.520 (6), F.A.C."/>
    <n v="0.36"/>
    <n v="0.48"/>
    <s v="Town of Indialantic"/>
    <n v="4.0283200288919997E-2"/>
    <n v="3850.4766354631302"/>
    <n v="9.5673638444899805"/>
    <n v="1.40605815690651"/>
    <n v="0.38540403398460998"/>
    <n v="5.6640522352540003E-2"/>
    <n v="155.10952151418701"/>
    <n v="1200"/>
    <s v="Residential, Medium Density-Two-five dwellingunits per acre"/>
    <n v="1200"/>
    <s v="Town of Indialantic              Brevard County"/>
    <s v="Town of Indialantic"/>
    <m/>
    <m/>
    <m/>
    <n v="0"/>
    <n v="1"/>
    <n v="0.38540403398460998"/>
    <n v="5.6640522352540003E-2"/>
    <n v="155.10952151418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3.1009739927526"/>
    <n v="163.02032780406199"/>
    <n v="0.12579847650000001"/>
  </r>
  <r>
    <n v="550000"/>
    <n v="930000"/>
    <n v="930000"/>
    <x v="1"/>
    <x v="1"/>
    <s v="IR8-11"/>
    <s v="62-304.520 (6), F.A.C."/>
    <n v="0.36"/>
    <n v="0.48"/>
    <s v="Town of Indialantic"/>
    <n v="1.238942224304E-2"/>
    <n v="3850.4766354631302"/>
    <n v="9.5673638444899805"/>
    <n v="1.40605815690651"/>
    <n v="0.11853411042226"/>
    <n v="1.7420248204190001E-2"/>
    <n v="47.705180873747402"/>
    <n v="1210"/>
    <s v="Fixed Single Family Units"/>
    <n v="1210"/>
    <s v="Town of Indialantic              Brevard County"/>
    <s v="Town of Indialantic"/>
    <m/>
    <m/>
    <m/>
    <n v="0"/>
    <n v="1"/>
    <n v="0.11853411042226"/>
    <n v="1.7420248204190001E-2"/>
    <n v="47.7051808737490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8.7630958157918"/>
    <n v="50.138212974109997"/>
    <n v="3.8690333200000003E-2"/>
  </r>
  <r>
    <n v="550000"/>
    <n v="930000"/>
    <n v="930000"/>
    <x v="1"/>
    <x v="1"/>
    <s v="IR8-11"/>
    <s v="62-304.520 (6), F.A.C."/>
    <n v="0.36"/>
    <n v="0.48"/>
    <s v="Town of Indialantic"/>
    <n v="0.10319285545286"/>
    <n v="3850.4766354631302"/>
    <n v="9.5673638444899805"/>
    <n v="1.40605815690651"/>
    <n v="0.98728359426939005"/>
    <n v="0.14509515614397001"/>
    <n v="397.34167886797002"/>
    <n v="1210"/>
    <s v="Fixed Single Family Units"/>
    <n v="1210"/>
    <s v="Town of Indialantic              Brevard County"/>
    <s v="Town of Indialantic"/>
    <m/>
    <m/>
    <m/>
    <n v="0"/>
    <n v="1"/>
    <n v="0.98728359426939005"/>
    <n v="0.14509515614397001"/>
    <n v="397.341678867970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0.641020504398099"/>
    <n v="417.60666983521099"/>
    <n v="0.322256025"/>
  </r>
  <r>
    <n v="550000"/>
    <n v="930000"/>
    <n v="930000"/>
    <x v="1"/>
    <x v="1"/>
    <s v="IR8-11"/>
    <s v="62-304.520 (6), F.A.C."/>
    <n v="0.36"/>
    <n v="0.48"/>
    <s v="Town of Indialantic"/>
    <n v="0.22494869691676"/>
    <n v="3850.4766354631302"/>
    <n v="9.5673638444899805"/>
    <n v="1.40605815690651"/>
    <n v="2.1521660297466201"/>
    <n v="0.31629095018531"/>
    <n v="866.15970165589295"/>
    <n v="1210"/>
    <s v="Fixed Single Family Units"/>
    <n v="1210"/>
    <s v="Town of Indialantic              Brevard County"/>
    <s v="Town of Indialantic"/>
    <m/>
    <m/>
    <m/>
    <n v="0"/>
    <n v="1"/>
    <n v="2.1521660297466201"/>
    <n v="0.31629095018531"/>
    <n v="866.1597016558929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9.001077288856"/>
    <n v="910.33507882813205"/>
    <n v="0.70248150990000002"/>
  </r>
  <r>
    <n v="550000"/>
    <n v="930000"/>
    <n v="930000"/>
    <x v="1"/>
    <x v="1"/>
    <s v="IR8-11"/>
    <s v="62-304.520 (6), F.A.C."/>
    <n v="0.36"/>
    <n v="0.48"/>
    <s v="Town of Indialantic"/>
    <n v="0.15618775002478999"/>
    <n v="3850.4766354631302"/>
    <n v="9.5673638444899805"/>
    <n v="1.40605815690651"/>
    <n v="1.49430503253948"/>
    <n v="0.21960905993124"/>
    <n v="601.39728221603696"/>
    <n v="1210"/>
    <s v="Fixed Single Family Units"/>
    <n v="1210"/>
    <s v="Town of Indialantic              Brevard County"/>
    <s v="Town of Indialantic"/>
    <m/>
    <m/>
    <m/>
    <n v="0"/>
    <n v="1"/>
    <n v="1.49430503253948"/>
    <n v="0.21960905993124"/>
    <n v="601.39728221603696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1.152970411243"/>
    <n v="632.06939928805502"/>
    <n v="0.48775124269999998"/>
  </r>
  <r>
    <n v="550000"/>
    <n v="930000"/>
    <n v="930000"/>
    <x v="1"/>
    <x v="1"/>
    <s v="IR8-11"/>
    <s v="62-304.520 (6), F.A.C."/>
    <n v="0.36"/>
    <n v="0.48"/>
    <s v="Town of Indialantic"/>
    <n v="6.6601398881749999E-2"/>
    <n v="3850.4766354631302"/>
    <n v="9.5673638444899805"/>
    <n v="1.40605815690651"/>
    <n v="0.63719981565370998"/>
    <n v="9.3645440159059998E-2"/>
    <n v="256.44713028333899"/>
    <n v="1210"/>
    <s v="Fixed Single Family Units"/>
    <n v="1210"/>
    <s v="Town of Indialantic              Brevard County"/>
    <s v="Town of Indialantic"/>
    <m/>
    <m/>
    <m/>
    <n v="0"/>
    <n v="1"/>
    <n v="0.63719981565370998"/>
    <n v="9.3645440159059998E-2"/>
    <n v="256.4471302833380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68.996398429802497"/>
    <n v="269.52629880543299"/>
    <n v="0.20798631819999999"/>
  </r>
  <r>
    <n v="550000"/>
    <n v="930000"/>
    <n v="930000"/>
    <x v="1"/>
    <x v="1"/>
    <s v="IR8-11"/>
    <s v="62-304.520 (6), F.A.C."/>
    <n v="0.36"/>
    <n v="0.48"/>
    <s v="Town of Indialantic"/>
    <n v="1.4160129928799999E-2"/>
    <n v="3850.4766354631302"/>
    <n v="9.5673638444899805"/>
    <n v="1.40605815690651"/>
    <n v="0.13547511511411001"/>
    <n v="1.9909966189249999E-2"/>
    <n v="54.523249445978202"/>
    <n v="1210"/>
    <s v="Fixed Single Family Units"/>
    <n v="1210"/>
    <s v="Town of Indialantic              Brevard County"/>
    <s v="Town of Indialantic"/>
    <m/>
    <m/>
    <m/>
    <n v="0"/>
    <n v="1"/>
    <n v="0.13547511511411001"/>
    <n v="1.9909966189249999E-2"/>
    <n v="54.52324944597670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45.460401003524503"/>
    <n v="57.304012744393098"/>
    <n v="4.4219991399999999E-2"/>
  </r>
  <r>
    <n v="550000"/>
    <n v="930000"/>
    <n v="930000"/>
    <x v="1"/>
    <x v="1"/>
    <s v="IR8-11"/>
    <s v="62-304.520 (6), F.A.C."/>
    <n v="0.36"/>
    <n v="0.48"/>
    <s v="Town of Indialantic"/>
    <n v="0.12324164409485"/>
    <n v="3850.6255303293601"/>
    <n v="9.5675464958490792"/>
    <n v="1.4060786152246301"/>
    <n v="1.17912016010239"/>
    <n v="0.17328744026689"/>
    <n v="474.557421151406"/>
    <n v="1200"/>
    <s v="Residential, Medium Density-Two-five dwellingunits per acre"/>
    <n v="1200"/>
    <s v="Town of Indialantic              Brevard County"/>
    <s v="Town of Indialantic"/>
    <m/>
    <m/>
    <m/>
    <n v="0"/>
    <n v="1"/>
    <n v="1.17912016010239"/>
    <n v="0.17328744026689"/>
    <n v="474.557421151406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22.272734227019"/>
    <n v="498.741238912391"/>
    <n v="0.38488030909999998"/>
  </r>
  <r>
    <n v="550000"/>
    <n v="930000"/>
    <n v="930000"/>
    <x v="1"/>
    <x v="1"/>
    <s v="IR8-11"/>
    <s v="62-304.520 (6), F.A.C."/>
    <n v="0.36"/>
    <n v="0.48"/>
    <s v="Town of Indialantic"/>
    <n v="0.10454999317199"/>
    <n v="3850.6255303293601"/>
    <n v="9.5675464958490792"/>
    <n v="1.4060786152246301"/>
    <n v="1.0002869208137599"/>
    <n v="0.14700550962101999"/>
    <n v="402.58287290384499"/>
    <n v="1210"/>
    <s v="Fixed Single Family Units"/>
    <n v="1210"/>
    <s v="Town of Indialantic              Brevard County"/>
    <s v="Town of Indialantic"/>
    <m/>
    <m/>
    <m/>
    <n v="0"/>
    <n v="1"/>
    <n v="1.0002869208137599"/>
    <n v="0.14700550962101999"/>
    <n v="402.582872903844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4.271999989835"/>
    <n v="423.09881132996202"/>
    <n v="0.32650679069999999"/>
  </r>
  <r>
    <n v="550000"/>
    <n v="930000"/>
    <n v="930000"/>
    <x v="1"/>
    <x v="1"/>
    <s v="IR8-11"/>
    <s v="62-304.520 (6), F.A.C."/>
    <n v="0.36"/>
    <n v="0.48"/>
    <s v="Town of Indialantic"/>
    <n v="3.3308395284000001E-4"/>
    <n v="3850.6255303293601"/>
    <n v="9.5675464958490792"/>
    <n v="1.4060786152246301"/>
    <n v="3.1867962058699999E-3"/>
    <n v="4.6834222317000001E-4"/>
    <n v="1.2825815725718299"/>
    <n v="1210"/>
    <s v="Fixed Single Family Units"/>
    <n v="1210"/>
    <s v="Town of Indialantic              Brevard County"/>
    <s v="Town of Indialantic"/>
    <m/>
    <m/>
    <m/>
    <n v="0"/>
    <n v="1"/>
    <n v="3.1867962058699999E-3"/>
    <n v="4.6834222317000001E-4"/>
    <n v="1.28258157257026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4.7282129548538903"/>
    <n v="1.34794293377156"/>
    <n v="1.0402121E-3"/>
  </r>
  <r>
    <n v="550000"/>
    <n v="930000"/>
    <n v="930000"/>
    <x v="1"/>
    <x v="1"/>
    <s v="IR8-11"/>
    <s v="62-304.520 (6), F.A.C."/>
    <n v="0.36"/>
    <n v="0.48"/>
    <s v="Town of Indialantic"/>
    <n v="2.4768754007000002E-4"/>
    <n v="3850.6255303293601"/>
    <n v="9.5675464958490792"/>
    <n v="1.4060786152246301"/>
    <n v="2.36976205613E-3"/>
    <n v="3.4826815335999999E-4"/>
    <n v="0.95375196536882001"/>
    <n v="1210"/>
    <s v="Fixed Single Family Units"/>
    <n v="1210"/>
    <s v="Town of Indialantic              Brevard County"/>
    <s v="Town of Indialantic"/>
    <m/>
    <m/>
    <m/>
    <n v="0"/>
    <n v="1"/>
    <n v="2.36976205613E-3"/>
    <n v="3.4826815335999999E-4"/>
    <n v="0.953751965369959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5.6165958471279902"/>
    <n v="1.0023559123143"/>
    <n v="7.7352149999999995E-4"/>
  </r>
  <r>
    <n v="550000"/>
    <n v="930000"/>
    <n v="930000"/>
    <x v="1"/>
    <x v="1"/>
    <s v="IR8-11"/>
    <s v="62-304.520 (6), F.A.C."/>
    <n v="0.36"/>
    <n v="0.48"/>
    <s v="Town of Indialantic"/>
    <n v="9.3218276498260005E-2"/>
    <n v="3850.6255303293601"/>
    <n v="9.5675464958490792"/>
    <n v="1.4060786152246301"/>
    <n v="0.89187019466007"/>
    <n v="0.13107222513229999"/>
    <n v="358.94867537752498"/>
    <n v="1210"/>
    <s v="Fixed Single Family Units"/>
    <n v="1210"/>
    <s v="Town of Indialantic              Brevard County"/>
    <s v="Town of Indialantic"/>
    <m/>
    <m/>
    <m/>
    <n v="0"/>
    <n v="1"/>
    <n v="0.89187019466007"/>
    <n v="0.13107222513229999"/>
    <n v="358.948675377522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89.335700879984103"/>
    <n v="377.24098093206402"/>
    <n v="0.2911181471"/>
  </r>
  <r>
    <n v="550000"/>
    <n v="930000"/>
    <n v="930000"/>
    <x v="1"/>
    <x v="1"/>
    <s v="IR8-11"/>
    <s v="62-304.520 (6), F.A.C."/>
    <n v="0.36"/>
    <n v="0.48"/>
    <s v="Town of Indialantic"/>
    <n v="3.8803263690000002E-3"/>
    <n v="3850.6255303293601"/>
    <n v="9.5675464958490792"/>
    <n v="1.4060786152246301"/>
    <n v="3.7125202954479998E-2"/>
    <n v="5.4560439275400004E-3"/>
    <n v="14.9416837824855"/>
    <n v="1210"/>
    <s v="Fixed Single Family Units"/>
    <n v="1210"/>
    <s v="Town of Indialantic              Brevard County"/>
    <s v="Town of Indialantic"/>
    <m/>
    <m/>
    <m/>
    <n v="0"/>
    <n v="1"/>
    <n v="3.7125202954479998E-2"/>
    <n v="5.4560439275400004E-3"/>
    <n v="14.9416837824860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7.175562499731502"/>
    <n v="15.7031236874003"/>
    <n v="1.2118153899999999E-2"/>
  </r>
  <r>
    <n v="550000"/>
    <n v="930000"/>
    <n v="930000"/>
    <x v="1"/>
    <x v="1"/>
    <s v="IR8-11"/>
    <s v="62-304.520 (6), F.A.C."/>
    <n v="0.36"/>
    <n v="0.48"/>
    <s v="Town of Indialantic"/>
    <n v="9.6788333669900004E-3"/>
    <n v="3850.6255303293601"/>
    <n v="9.5675464958490792"/>
    <n v="1.4060786152246301"/>
    <n v="9.2602688264310007E-2"/>
    <n v="1.3609200617650001E-2"/>
    <n v="37.269562866762399"/>
    <n v="1210"/>
    <s v="Fixed Single Family Units"/>
    <n v="1210"/>
    <s v="Town of Indialantic              Brevard County"/>
    <s v="Town of Indialantic"/>
    <m/>
    <m/>
    <m/>
    <n v="0"/>
    <n v="1"/>
    <n v="9.2602688264310007E-2"/>
    <n v="1.3609200617650001E-2"/>
    <n v="37.2695628667635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35.6335926417647"/>
    <n v="39.168848972572299"/>
    <n v="3.02267339E-2"/>
  </r>
  <r>
    <n v="550000"/>
    <n v="930000"/>
    <n v="930000"/>
    <x v="1"/>
    <x v="1"/>
    <s v="IR8-11"/>
    <s v="62-304.520 (6), F.A.C."/>
    <n v="0.36"/>
    <n v="0.48"/>
    <s v="Town of Indialantic"/>
    <n v="0.28261360865085999"/>
    <n v="3850.6255303293601"/>
    <n v="9.5675464958490792"/>
    <n v="1.4060786152246301"/>
    <n v="2.7039188411268298"/>
    <n v="0.39737695149544"/>
    <n v="1088.23917668952"/>
    <n v="1210"/>
    <s v="Fixed Single Family Units"/>
    <n v="1210"/>
    <s v="Town of Indialantic              Brevard County"/>
    <s v="Town of Indialantic"/>
    <m/>
    <m/>
    <m/>
    <n v="0"/>
    <n v="1"/>
    <n v="2.7039188411268298"/>
    <n v="0.39737695149544"/>
    <n v="1088.2391766895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34.86752981722501"/>
    <n v="1143.6966972263899"/>
    <n v="0.88259462830000002"/>
  </r>
  <r>
    <n v="550000"/>
    <n v="930000"/>
    <n v="930000"/>
    <x v="1"/>
    <x v="1"/>
    <s v="IR8-11"/>
    <s v="62-304.520 (6), F.A.C."/>
    <n v="0.36"/>
    <n v="0.48"/>
    <s v="Town of Indialantic"/>
    <n v="0.23712644814944001"/>
    <n v="3868.4187706131302"/>
    <n v="10.342245210362099"/>
    <n v="1.76853448224448"/>
    <n v="2.45241987262377"/>
    <n v="0.41936630020444998"/>
    <n v="917.30440303013597"/>
    <n v="1200"/>
    <s v="Residential, Medium Density-Two-five dwellingunits per acre"/>
    <n v="1200"/>
    <s v="Town of Indialantic              Brevard County"/>
    <s v="Town of Indialantic"/>
    <m/>
    <m/>
    <m/>
    <n v="0"/>
    <n v="1"/>
    <n v="2.45241987262377"/>
    <n v="0.41936630020444998"/>
    <n v="917.3044030301359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48.88193307666899"/>
    <n v="959.61668961448197"/>
    <n v="0.7439613974"/>
  </r>
  <r>
    <n v="550000"/>
    <n v="930000"/>
    <n v="930000"/>
    <x v="1"/>
    <x v="1"/>
    <s v="IR8-11"/>
    <s v="62-304.520 (6), F.A.C."/>
    <n v="0.36"/>
    <n v="0.48"/>
    <s v="Town of Indialantic"/>
    <n v="2.2430800115769998E-2"/>
    <n v="3868.4187706131302"/>
    <n v="10.342245210362099"/>
    <n v="1.76853448224448"/>
    <n v="0.23198483506198"/>
    <n v="3.9669643469080001E-2"/>
    <n v="86.771728207743095"/>
    <n v="1210"/>
    <s v="Fixed Single Family Units"/>
    <n v="1210"/>
    <s v="Town of Indialantic              Brevard County"/>
    <s v="Town of Indialantic"/>
    <m/>
    <m/>
    <m/>
    <n v="0"/>
    <n v="1"/>
    <n v="0.23198483506198"/>
    <n v="3.9669643469080001E-2"/>
    <n v="86.77172820774390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54.6339922616704"/>
    <n v="90.774227508103706"/>
    <n v="7.0374475399999997E-2"/>
  </r>
  <r>
    <n v="550000"/>
    <n v="930000"/>
    <n v="930000"/>
    <x v="1"/>
    <x v="1"/>
    <s v="IR8-11"/>
    <s v="62-304.520 (6), F.A.C."/>
    <n v="0.36"/>
    <n v="0.48"/>
    <s v="Town of Indialantic"/>
    <n v="4.1669812647740001E-2"/>
    <n v="3868.4187706131302"/>
    <n v="10.342245210362099"/>
    <n v="1.76853448224448"/>
    <n v="0.43095942027284001"/>
    <n v="7.3694500536199997E-2"/>
    <n v="161.19628541447699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43095942027284001"/>
    <n v="7.3694500536199997E-2"/>
    <n v="161.196285414478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3.621251054525601"/>
    <n v="168.63174893374099"/>
    <n v="0.13073502470000001"/>
  </r>
  <r>
    <n v="550000"/>
    <n v="930000"/>
    <n v="930000"/>
    <x v="1"/>
    <x v="1"/>
    <s v="IR8-11"/>
    <s v="62-304.520 (6), F.A.C."/>
    <n v="0.36"/>
    <n v="0.48"/>
    <s v="Town of Indialantic"/>
    <n v="0.26201485516349998"/>
    <n v="3868.4187706131302"/>
    <n v="10.342245210362099"/>
    <n v="1.76853448224448"/>
    <n v="2.7098218808584398"/>
    <n v="0.46338230621693999"/>
    <n v="1013.58318389397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2.7098218808584398"/>
    <n v="0.46338230621693999"/>
    <n v="1013.5831838939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37.423973831354"/>
    <n v="1060.3364993826201"/>
    <n v="0.82204637790000001"/>
  </r>
  <r>
    <n v="550000"/>
    <n v="930000"/>
    <n v="930000"/>
    <x v="1"/>
    <x v="1"/>
    <s v="IR8-11"/>
    <s v="62-304.520 (6), F.A.C."/>
    <n v="0.36"/>
    <n v="0.48"/>
    <s v="Town of Indialantic"/>
    <n v="6.8754023732999999E-4"/>
    <n v="3868.4187706131302"/>
    <n v="10.342245210362099"/>
    <n v="1.76853448224448"/>
    <n v="7.1107097264999997E-3"/>
    <n v="1.2159386176499999E-3"/>
    <n v="2.6596935596585198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7.1107097264999997E-3"/>
    <n v="1.2159386176499999E-3"/>
    <n v="2.65969355965897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.3895606028364398"/>
    <n v="2.7823766251180202"/>
    <n v="2.1570913E-3"/>
  </r>
  <r>
    <n v="550000"/>
    <n v="930000"/>
    <n v="930000"/>
    <x v="1"/>
    <x v="1"/>
    <s v="IR8-11"/>
    <s v="62-304.520 (6), F.A.C."/>
    <n v="0.36"/>
    <n v="0.48"/>
    <s v="Town of Indialantic"/>
    <n v="5.3833997515200002E-2"/>
    <n v="3868.4187706131302"/>
    <n v="10.342245210362099"/>
    <n v="1.76853448224448"/>
    <n v="0.55676440295623997"/>
    <n v="9.5207280922689999E-2"/>
    <n v="208.252446484948"/>
    <n v="1210"/>
    <s v="Fixed Single Family Units"/>
    <n v="1210"/>
    <s v="Town of Indialantic              Brevard County"/>
    <s v="Town of Indialantic"/>
    <m/>
    <m/>
    <m/>
    <n v="0"/>
    <n v="1"/>
    <n v="0.55676440295623997"/>
    <n v="9.5207280922689999E-2"/>
    <n v="208.25244648494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62.318267955025199"/>
    <n v="217.85845858785899"/>
    <n v="0.16889898340000001"/>
  </r>
  <r>
    <n v="550000"/>
    <n v="930000"/>
    <n v="930000"/>
    <x v="1"/>
    <x v="1"/>
    <s v="IR8-11"/>
    <s v="62-304.520 (6), F.A.C."/>
    <n v="0.36"/>
    <n v="0.48"/>
    <s v="Town of Indialantic"/>
    <n v="4.4394166724480003E-2"/>
    <n v="3900.0369823084402"/>
    <n v="11.301903513403399"/>
    <n v="2.0534519839593099"/>
    <n v="0.50173858887810996"/>
    <n v="9.1161289736619994E-2"/>
    <n v="173.13889202427401"/>
    <n v="1400"/>
    <s v="Commercial and Services"/>
    <n v="1400"/>
    <s v="Town of Indialantic              Brevard County"/>
    <s v="Town of Indialantic"/>
    <m/>
    <m/>
    <m/>
    <n v="0"/>
    <n v="1"/>
    <n v="0.50173858887810996"/>
    <n v="9.1161289736619994E-2"/>
    <n v="173.138892024272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6.8406531010382"/>
    <n v="179.656818726094"/>
    <n v="0.14042083699999999"/>
  </r>
  <r>
    <n v="550000"/>
    <n v="930000"/>
    <n v="930000"/>
    <x v="1"/>
    <x v="1"/>
    <s v="IR8-11"/>
    <s v="62-304.520 (6), F.A.C."/>
    <n v="0.36"/>
    <n v="0.48"/>
    <s v="Town of Indialantic"/>
    <n v="5.7167666997930001E-2"/>
    <n v="3900.0369823084402"/>
    <n v="11.301903513403399"/>
    <n v="2.0534519839593099"/>
    <n v="0.64610345649699996"/>
    <n v="0.11739105921522"/>
    <n v="222.956015484228"/>
    <n v="1410"/>
    <s v="Retail Sales and Services"/>
    <n v="1410"/>
    <s v="Town of Indialantic              Brevard County"/>
    <s v="Town of Indialantic"/>
    <m/>
    <m/>
    <m/>
    <n v="0"/>
    <n v="1"/>
    <n v="0.64610345649699996"/>
    <n v="0.11739105921522"/>
    <n v="222.95601548422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88.703143149558898"/>
    <n v="231.34934034420499"/>
    <n v="0.180824019"/>
  </r>
  <r>
    <n v="550000"/>
    <n v="930000"/>
    <n v="930000"/>
    <x v="1"/>
    <x v="1"/>
    <s v="IR8-11"/>
    <s v="62-304.520 (6), F.A.C."/>
    <n v="0.36"/>
    <n v="0.48"/>
    <s v="Town of Indialantic"/>
    <n v="0.51620162184337004"/>
    <n v="3900.0369823084402"/>
    <n v="11.301903513403399"/>
    <n v="2.0534519839593099"/>
    <n v="5.8340609235362102"/>
    <n v="1.0599952444973"/>
    <n v="2013.20541551677"/>
    <n v="1300"/>
    <s v="Residential, High Density"/>
    <n v="1300"/>
    <s v="Town of Indialantic              Brevard County"/>
    <s v="Town of Indialantic"/>
    <m/>
    <m/>
    <m/>
    <n v="0"/>
    <n v="1"/>
    <n v="5.8340609235362102"/>
    <n v="1.0599952444973"/>
    <n v="2013.2054155167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84.371726568794"/>
    <n v="2088.9938486101701"/>
    <n v="1.6327700045"/>
  </r>
  <r>
    <n v="550000"/>
    <n v="930000"/>
    <n v="930000"/>
    <x v="1"/>
    <x v="1"/>
    <s v="IR8-11"/>
    <s v="62-304.520 (6), F.A.C."/>
    <n v="0.36"/>
    <n v="0.48"/>
    <s v="Town of Indialantic"/>
    <n v="1.9958700778479999E-2"/>
    <n v="3844.8812741401298"/>
    <n v="9.23750777629302"/>
    <n v="1.3045892518498099"/>
    <n v="0.18436865364593999"/>
    <n v="2.603790651649E-2"/>
    <n v="76.738834879355394"/>
    <n v="1400"/>
    <s v="Commercial and Services"/>
    <n v="1400"/>
    <s v="Town of Indialantic              Brevard County"/>
    <s v="Town of Indialantic"/>
    <m/>
    <m/>
    <m/>
    <n v="0"/>
    <n v="1"/>
    <n v="0.18436865364593999"/>
    <n v="2.603790651649E-2"/>
    <n v="76.7388348793539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51.527069971122899"/>
    <n v="80.769996428162102"/>
    <n v="6.2237497900000001E-2"/>
  </r>
  <r>
    <n v="550000"/>
    <n v="930000"/>
    <n v="930000"/>
    <x v="1"/>
    <x v="1"/>
    <s v="IR8-11"/>
    <s v="62-304.520 (6), F.A.C."/>
    <n v="0.36"/>
    <n v="0.48"/>
    <s v="Town of Indialantic"/>
    <n v="0.21289679698916"/>
    <n v="3844.8812741401298"/>
    <n v="9.23750777629302"/>
    <n v="1.3045892518498099"/>
    <n v="1.9666358177352501"/>
    <n v="0.27774287310530998"/>
    <n v="818.56290806803895"/>
    <n v="1200"/>
    <s v="Residential, Medium Density-Two-five dwellingunits per acre"/>
    <n v="1200"/>
    <s v="Town of Indialantic              Brevard County"/>
    <s v="Town of Indialantic"/>
    <m/>
    <m/>
    <m/>
    <n v="0"/>
    <n v="1"/>
    <n v="1.9666358177352501"/>
    <n v="0.27774287310530998"/>
    <n v="818.5629080680389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62.22529411289"/>
    <n v="861.56277020397397"/>
    <n v="0.66387908200000001"/>
  </r>
  <r>
    <n v="550000"/>
    <n v="930000"/>
    <n v="930000"/>
    <x v="1"/>
    <x v="1"/>
    <s v="IR8-11"/>
    <s v="62-304.520 (6), F.A.C."/>
    <n v="0.36"/>
    <n v="0.48"/>
    <s v="Town of Indialantic"/>
    <n v="0.11715708433961999"/>
    <n v="3844.8812741401298"/>
    <n v="9.23750777629302"/>
    <n v="1.3045892518498099"/>
    <n v="1.0822394776350699"/>
    <n v="0.15284187300752999"/>
    <n v="450.45507971026899"/>
    <n v="1210"/>
    <s v="Fixed Single Family Units"/>
    <n v="1210"/>
    <s v="Town of Indialantic              Brevard County"/>
    <s v="Town of Indialantic"/>
    <m/>
    <m/>
    <m/>
    <n v="0"/>
    <n v="1"/>
    <n v="1.0822394776350699"/>
    <n v="0.15284187300752999"/>
    <n v="450.455079710268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88.751430014087802"/>
    <n v="474.11789918945698"/>
    <n v="0.36533258699999999"/>
  </r>
  <r>
    <n v="550000"/>
    <n v="930000"/>
    <n v="930000"/>
    <x v="1"/>
    <x v="1"/>
    <s v="IR8-11"/>
    <s v="62-304.520 (6), F.A.C."/>
    <n v="0.36"/>
    <n v="0.48"/>
    <s v="Town of Indialantic"/>
    <n v="0.22439986420479999"/>
    <n v="3844.8812741401298"/>
    <n v="9.23750777629302"/>
    <n v="1.3045892518498099"/>
    <n v="2.07289549059099"/>
    <n v="0.29274965095813998"/>
    <n v="862.79083580064798"/>
    <n v="1750"/>
    <s v="Governmental"/>
    <n v="1750"/>
    <s v="Town of Indialantic              Brevard County"/>
    <s v="Town of Indialantic"/>
    <m/>
    <m/>
    <m/>
    <n v="0"/>
    <n v="1"/>
    <n v="2.07289549059099"/>
    <n v="0.29274965095813998"/>
    <n v="862.790835800647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8.76436322671"/>
    <n v="908.11403164290505"/>
    <n v="0.69974925860000003"/>
  </r>
  <r>
    <n v="550000"/>
    <n v="930000"/>
    <n v="930000"/>
    <x v="1"/>
    <x v="1"/>
    <s v="IR8-11"/>
    <s v="62-304.520 (6), F.A.C."/>
    <n v="0.36"/>
    <n v="0.48"/>
    <s v="Town of Indialantic"/>
    <n v="2.482991927053E-2"/>
    <n v="3844.8812741401298"/>
    <n v="9.23750777629302"/>
    <n v="1.3045892518498099"/>
    <n v="0.22936657234628"/>
    <n v="3.2392845804629998E-2"/>
    <n v="95.468091641687494"/>
    <n v="1430"/>
    <s v="Professional Services"/>
    <n v="1430"/>
    <s v="Town of Indialantic              Brevard County"/>
    <s v="Town of Indialantic"/>
    <m/>
    <m/>
    <m/>
    <n v="0"/>
    <n v="1"/>
    <n v="0.22936657234628"/>
    <n v="3.2392845804629998E-2"/>
    <n v="95.468091641687096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58.668907828997398"/>
    <n v="100.483118267633"/>
    <n v="7.7427487099999998E-2"/>
  </r>
  <r>
    <n v="550000"/>
    <n v="930000"/>
    <n v="930000"/>
    <x v="1"/>
    <x v="1"/>
    <s v="IR8-11"/>
    <s v="62-304.520 (6), F.A.C."/>
    <n v="0.36"/>
    <n v="0.48"/>
    <s v="Town of Indialantic"/>
    <n v="1.8520970899190001E-2"/>
    <n v="3844.8812741401298"/>
    <n v="9.23750777629302"/>
    <n v="1.3045892518498099"/>
    <n v="0.17108761270582001"/>
    <n v="2.4162259568910001E-2"/>
    <n v="71.210934189213106"/>
    <n v="1210"/>
    <s v="Fixed Single Family Units"/>
    <n v="1210"/>
    <s v="Town of Indialantic              Brevard County"/>
    <s v="Town of Indialantic"/>
    <m/>
    <m/>
    <m/>
    <n v="0"/>
    <n v="1"/>
    <n v="0.17108761270582001"/>
    <n v="2.4162259568910001E-2"/>
    <n v="71.21093418921269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35.200846060340702"/>
    <n v="74.951710032494503"/>
    <n v="5.7754204500000003E-2"/>
  </r>
  <r>
    <n v="550000"/>
    <n v="930000"/>
    <n v="930000"/>
    <x v="1"/>
    <x v="1"/>
    <s v="IR8-11"/>
    <s v="62-304.520 (6), F.A.C."/>
    <n v="0.36"/>
    <n v="0.48"/>
    <s v="Town of Indialantic"/>
    <n v="0.2371267454995"/>
    <n v="3850.7889345559001"/>
    <n v="9.6218787045434908"/>
    <n v="1.4323067057171599"/>
    <n v="2.2816047827993402"/>
    <n v="0.33963822768382002"/>
    <n v="913.12504765672895"/>
    <n v="1200"/>
    <s v="Residential, Medium Density-Two-five dwellingunits per acre"/>
    <n v="1200"/>
    <s v="Town of Indialantic              Brevard County"/>
    <s v="Town of Indialantic"/>
    <m/>
    <m/>
    <m/>
    <n v="0"/>
    <n v="1"/>
    <n v="2.2816047827993402"/>
    <n v="0.33963822768382002"/>
    <n v="913.1250476567289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39.74460681497899"/>
    <n v="959.61789294745995"/>
    <n v="0.74057181480000001"/>
  </r>
  <r>
    <n v="550000"/>
    <n v="930000"/>
    <n v="930000"/>
    <x v="1"/>
    <x v="1"/>
    <s v="IR8-11"/>
    <s v="62-304.520 (6), F.A.C."/>
    <n v="0.36"/>
    <n v="0.48"/>
    <s v="Town of Indialantic"/>
    <n v="1.9985478947469999E-2"/>
    <n v="3850.7889345559001"/>
    <n v="9.6218787045434908"/>
    <n v="1.4323067057171599"/>
    <n v="0.19229785428481999"/>
    <n v="2.8625335513430002E-2"/>
    <n v="76.959861182740596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19229785428481999"/>
    <n v="2.8625335513430002E-2"/>
    <n v="76.95986118273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52.246926279685901"/>
    <n v="80.878363833332301"/>
    <n v="6.2416756800000001E-2"/>
  </r>
  <r>
    <n v="550000"/>
    <n v="930000"/>
    <n v="930000"/>
    <x v="1"/>
    <x v="1"/>
    <s v="IR8-11"/>
    <s v="62-304.520 (6), F.A.C."/>
    <n v="0.36"/>
    <n v="0.48"/>
    <s v="Town of Indialantic"/>
    <n v="2.9601689400040002E-2"/>
    <n v="3850.7889345559001"/>
    <n v="9.6218787045434908"/>
    <n v="1.4323067057171599"/>
    <n v="0.2848238648568"/>
    <n v="4.2398698228240002E-2"/>
    <n v="113.989857985854"/>
    <n v="1210"/>
    <s v="Fixed Single Family Units"/>
    <n v="1210"/>
    <s v="Town of Indialantic              Brevard County"/>
    <s v="Town of Indialantic"/>
    <m/>
    <m/>
    <m/>
    <n v="0"/>
    <n v="1"/>
    <n v="0.2848238648568"/>
    <n v="4.2398698228240002E-2"/>
    <n v="113.989857985854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62.063943926291202"/>
    <n v="119.79378686246299"/>
    <n v="9.2449195400000003E-2"/>
  </r>
  <r>
    <n v="550000"/>
    <n v="930000"/>
    <n v="930000"/>
    <x v="1"/>
    <x v="1"/>
    <s v="IR8-11"/>
    <s v="62-304.520 (6), F.A.C."/>
    <n v="0.36"/>
    <n v="0.48"/>
    <s v="Town of Indialantic"/>
    <n v="9.49392177758E-2"/>
    <n v="3850.7889345559001"/>
    <n v="9.6218787045434908"/>
    <n v="1.4323067057171599"/>
    <n v="0.91349363774306003"/>
    <n v="0.13598207825583"/>
    <n v="365.59088926647502"/>
    <n v="1210"/>
    <s v="Fixed Single Family Units"/>
    <n v="1210"/>
    <s v="Town of Indialantic              Brevard County"/>
    <s v="Town of Indialantic"/>
    <m/>
    <m/>
    <m/>
    <n v="0"/>
    <n v="1"/>
    <n v="0.91349363774306003"/>
    <n v="0.13598207825583"/>
    <n v="365.5908892664730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9.723342390844095"/>
    <n v="384.20538319365897"/>
    <n v="0.29650518190000003"/>
  </r>
  <r>
    <n v="550000"/>
    <n v="930000"/>
    <n v="930000"/>
    <x v="1"/>
    <x v="1"/>
    <s v="IR8-11"/>
    <s v="62-304.520 (6), F.A.C."/>
    <n v="0.36"/>
    <n v="0.48"/>
    <s v="Town of Indialantic"/>
    <n v="0.21368000622537001"/>
    <n v="3850.7889345559001"/>
    <n v="9.6218787045434908"/>
    <n v="1.4323067057171599"/>
    <n v="2.0560031014866502"/>
    <n v="0.30605530579429002"/>
    <n v="822.83660350851096"/>
    <n v="1210"/>
    <s v="Fixed Single Family Units"/>
    <n v="1210"/>
    <s v="Town of Indialantic              Brevard County"/>
    <s v="Town of Indialantic"/>
    <m/>
    <m/>
    <m/>
    <n v="0"/>
    <n v="1"/>
    <n v="2.0560031014866502"/>
    <n v="0.30605530579429002"/>
    <n v="822.83660350851096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4.663851097731"/>
    <n v="864.73230553163205"/>
    <n v="0.66734517719999997"/>
  </r>
  <r>
    <n v="550000"/>
    <n v="930000"/>
    <n v="930000"/>
    <x v="1"/>
    <x v="1"/>
    <s v="IR8-11"/>
    <s v="62-304.520 (6), F.A.C."/>
    <n v="0.36"/>
    <n v="0.48"/>
    <s v="Town of Indialantic"/>
    <n v="2.3173071240000002E-3"/>
    <n v="3850.7889345559001"/>
    <n v="9.6218787045434908"/>
    <n v="1.4323067057171599"/>
    <n v="2.2296848068380001E-2"/>
    <n v="3.3190945329200001E-3"/>
    <n v="8.9234606311014293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2.2296848068380001E-2"/>
    <n v="3.3190945329200001E-3"/>
    <n v="8.92346063110166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7.465787938552499"/>
    <n v="9.3778092174693501"/>
    <n v="7.2371943000000003E-3"/>
  </r>
  <r>
    <n v="550000"/>
    <n v="930000"/>
    <n v="930000"/>
    <x v="1"/>
    <x v="1"/>
    <s v="IR8-11"/>
    <s v="62-304.520 (6), F.A.C."/>
    <n v="0.36"/>
    <n v="0.48"/>
    <s v="Town of Indialantic"/>
    <n v="2.0113008488569999E-2"/>
    <n v="3850.7889345559001"/>
    <n v="9.6218787045434908"/>
    <n v="1.4323067057171599"/>
    <n v="0.19352492806055999"/>
    <n v="2.8807996930329999E-2"/>
    <n v="77.450950528448999"/>
    <n v="1210"/>
    <s v="Fixed Single Family Units"/>
    <n v="1210"/>
    <s v="Town of Indialantic              Brevard County"/>
    <s v="Town of Indialantic"/>
    <m/>
    <m/>
    <m/>
    <n v="0"/>
    <n v="1"/>
    <n v="0.19352492806055999"/>
    <n v="2.8807996930329999E-2"/>
    <n v="77.45095052845020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36.922534319084598"/>
    <n v="81.3944575757926"/>
    <n v="6.2815045E-2"/>
  </r>
  <r>
    <n v="550000"/>
    <n v="930000"/>
    <n v="930000"/>
    <x v="1"/>
    <x v="1"/>
    <s v="IR8-11"/>
    <s v="62-304.520 (6), F.A.C."/>
    <n v="0.36"/>
    <n v="0.48"/>
    <s v="Town of Indialantic"/>
    <n v="0.11920293164715"/>
    <n v="3961.7892866278598"/>
    <n v="10.515532524886501"/>
    <n v="1.4012364322522199"/>
    <n v="1.2534823047975201"/>
    <n v="0.16703149065527001"/>
    <n v="472.25689753434699"/>
    <n v="1400"/>
    <s v="Commercial and Services"/>
    <n v="1400"/>
    <s v="Town of Indialantic              Brevard County"/>
    <s v="Town of Indialantic"/>
    <m/>
    <m/>
    <m/>
    <n v="0"/>
    <n v="1"/>
    <n v="1.2534823047975201"/>
    <n v="0.16703149065527001"/>
    <n v="472.256897534346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77.780463368537"/>
    <n v="482.39714950521397"/>
    <n v="0.38301451539999998"/>
  </r>
  <r>
    <n v="550000"/>
    <n v="930000"/>
    <n v="930000"/>
    <x v="1"/>
    <x v="1"/>
    <s v="IR8-11"/>
    <s v="62-304.520 (6), F.A.C."/>
    <n v="0.36"/>
    <n v="0.48"/>
    <s v="Town of Indialantic"/>
    <n v="1.1907022219060001E-2"/>
    <n v="3961.7892866278598"/>
    <n v="10.515532524886501"/>
    <n v="1.4012364322522199"/>
    <n v="0.12520867941912001"/>
    <n v="1.6684553332990001E-2"/>
    <n v="47.173113063131602"/>
    <n v="8140"/>
    <s v="Roads and Highways"/>
    <n v="8140"/>
    <s v="Town of Indialantic              Brevard County"/>
    <s v="Town of Indialantic"/>
    <m/>
    <m/>
    <m/>
    <n v="0"/>
    <n v="1"/>
    <n v="0.12520867941912001"/>
    <n v="1.6684553332990001E-2"/>
    <n v="47.1730910426774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5.021187625769599"/>
    <n v="48.186009338884297"/>
    <n v="3.8258792399999998E-2"/>
  </r>
  <r>
    <n v="550000"/>
    <n v="930000"/>
    <n v="930000"/>
    <x v="1"/>
    <x v="1"/>
    <s v="IR8-11"/>
    <s v="62-304.520 (6), F.A.C."/>
    <n v="0.36"/>
    <n v="0.48"/>
    <s v="Town of Indialantic"/>
    <n v="2.7843282386580001E-2"/>
    <n v="3961.7892866278598"/>
    <n v="10.515532524886501"/>
    <n v="1.4012364322522199"/>
    <n v="0.29278694153569002"/>
    <n v="3.9015021673560003E-2"/>
    <n v="110.30921786371"/>
    <n v="1430"/>
    <s v="Professional Services"/>
    <n v="1430"/>
    <s v="Town of Indialantic              Brevard County"/>
    <s v="Town of Indialantic"/>
    <m/>
    <m/>
    <m/>
    <n v="0"/>
    <n v="1"/>
    <n v="0.29278694153569002"/>
    <n v="3.9015021673560003E-2"/>
    <n v="110.30921786371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62.511238596159998"/>
    <n v="112.677766146832"/>
    <n v="8.9464085900000004E-2"/>
  </r>
  <r>
    <n v="550000"/>
    <n v="930000"/>
    <n v="930000"/>
    <x v="1"/>
    <x v="1"/>
    <s v="IR8-11"/>
    <s v="62-304.520 (6), F.A.C."/>
    <n v="0.36"/>
    <n v="0.48"/>
    <s v="Town of Indialantic"/>
    <n v="0.22248348556089001"/>
    <n v="3961.7892866278598"/>
    <n v="10.515532524886501"/>
    <n v="1.4012364322522199"/>
    <n v="2.3395323286656602"/>
    <n v="0.31175196554237999"/>
    <n v="881.43268954676205"/>
    <n v="1410"/>
    <s v="Retail Sales and Services"/>
    <n v="1410"/>
    <s v="Town of Indialantic              Brevard County"/>
    <s v="Town of Indialantic"/>
    <m/>
    <m/>
    <m/>
    <n v="0"/>
    <n v="1"/>
    <n v="2.3395323286656602"/>
    <n v="0.31175196554237999"/>
    <n v="881.4326895467620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8.63970841710101"/>
    <n v="900.35872242002802"/>
    <n v="0.71486836139999999"/>
  </r>
  <r>
    <n v="550000"/>
    <n v="930000"/>
    <n v="930000"/>
    <x v="1"/>
    <x v="1"/>
    <s v="IR8-11"/>
    <s v="62-304.520 (6), F.A.C."/>
    <n v="0.36"/>
    <n v="0.48"/>
    <s v="Town of Indialantic"/>
    <n v="6.9996208842950006E-2"/>
    <n v="3961.7892866278598"/>
    <n v="10.515532524886501"/>
    <n v="1.4012364322522199"/>
    <n v="0.73604741070683999"/>
    <n v="9.8081237950279995E-2"/>
    <n v="277.310230298585"/>
    <n v="1430"/>
    <s v="Professional Services"/>
    <n v="1430"/>
    <s v="Town of Indialantic              Brevard County"/>
    <s v="Town of Indialantic"/>
    <m/>
    <m/>
    <m/>
    <n v="0"/>
    <n v="1"/>
    <n v="0.73604741070683999"/>
    <n v="9.8081237950279995E-2"/>
    <n v="277.310230298586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0.014177827514303"/>
    <n v="283.26460729976498"/>
    <n v="0.22490691830000001"/>
  </r>
  <r>
    <n v="550000"/>
    <n v="930000"/>
    <n v="930000"/>
    <x v="1"/>
    <x v="1"/>
    <s v="IR8-11"/>
    <s v="62-304.520 (6), F.A.C."/>
    <n v="0.36"/>
    <n v="0.48"/>
    <s v="Town of Indialantic"/>
    <n v="0.12608093666361"/>
    <n v="3961.7892866278598"/>
    <n v="10.515532524886501"/>
    <n v="1.4012364322522199"/>
    <n v="1.3258081902544201"/>
    <n v="0.17666920186554"/>
    <n v="499.50610412192299"/>
    <n v="1410"/>
    <s v="Retail Sales and Services"/>
    <n v="1410"/>
    <s v="Town of Indialantic              Brevard County"/>
    <s v="Town of Indialantic"/>
    <m/>
    <m/>
    <m/>
    <n v="0"/>
    <n v="1"/>
    <n v="1.3258081902544201"/>
    <n v="0.17666920186554"/>
    <n v="499.506104121922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5.122834911639202"/>
    <n v="510.23144827936699"/>
    <n v="0.4051144397"/>
  </r>
  <r>
    <n v="550000"/>
    <n v="930000"/>
    <n v="930000"/>
    <x v="1"/>
    <x v="1"/>
    <s v="IR8-11"/>
    <s v="62-304.520 (6), F.A.C."/>
    <n v="0.36"/>
    <n v="0.48"/>
    <s v="Town of Indialantic"/>
    <n v="6.8696026536509996E-2"/>
    <n v="3859.34190677066"/>
    <n v="8.2325758041758501"/>
    <n v="1.11622366341335"/>
    <n v="0.56554524590751998"/>
    <n v="7.6680130402520003E-2"/>
    <n v="265.121454040998"/>
    <n v="1400"/>
    <s v="Commercial and Services"/>
    <n v="1400"/>
    <s v="Town of Indialantic              Brevard County"/>
    <s v="Town of Indialantic"/>
    <m/>
    <m/>
    <m/>
    <n v="0"/>
    <n v="1"/>
    <n v="0.56554524590751998"/>
    <n v="7.6680130402520003E-2"/>
    <n v="266.6727281742299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89.445817291889199"/>
    <n v="278.00295618265301"/>
    <n v="0.21627958489999999"/>
  </r>
  <r>
    <n v="550000"/>
    <n v="930000"/>
    <n v="930000"/>
    <x v="1"/>
    <x v="1"/>
    <s v="IR8-11"/>
    <s v="62-304.520 (6), F.A.C."/>
    <n v="0.36"/>
    <n v="0.48"/>
    <s v="Town of Indialantic"/>
    <n v="5.6202774296200001E-3"/>
    <n v="3859.34190677066"/>
    <n v="8.2325758041758501"/>
    <n v="1.11622366341335"/>
    <n v="4.6269359979870001E-2"/>
    <n v="6.2734866618900003E-3"/>
    <n v="21.690572211825199"/>
    <n v="1700"/>
    <s v="Institutional (Educational,religious,health and military facilities)"/>
    <n v="1700"/>
    <s v="Town of Indialantic              Brevard County"/>
    <s v="Town of Indialantic"/>
    <m/>
    <m/>
    <m/>
    <n v="0"/>
    <n v="1"/>
    <n v="4.6269359979870001E-2"/>
    <n v="6.2734866618900003E-3"/>
    <n v="197.760294478840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64.597868450525993"/>
    <n v="22.7444558117441"/>
    <n v="0.16038953319999999"/>
  </r>
  <r>
    <n v="550000"/>
    <n v="930000"/>
    <n v="930000"/>
    <x v="1"/>
    <x v="1"/>
    <s v="IR8-11"/>
    <s v="62-304.520 (6), F.A.C."/>
    <n v="0.36"/>
    <n v="0.48"/>
    <s v="Town of Indialantic"/>
    <n v="4.8983057506999999E-4"/>
    <n v="3859.34190677066"/>
    <n v="8.2325758041758501"/>
    <n v="1.11622366341335"/>
    <n v="4.03256734048E-3"/>
    <n v="5.4676047894999997E-4"/>
    <n v="1.8904236655929401"/>
    <n v="1410"/>
    <s v="Retail Sales and Services"/>
    <n v="1410"/>
    <s v="Town of Indialantic              Brevard County"/>
    <s v="Town of Indialantic"/>
    <m/>
    <m/>
    <m/>
    <n v="0"/>
    <n v="1"/>
    <n v="4.03256734048E-3"/>
    <n v="5.4676047894999997E-4"/>
    <n v="1.89042366559260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.5306294490745502"/>
    <n v="1.98227400861764"/>
    <n v="1.5331902999999999E-3"/>
  </r>
  <r>
    <n v="550000"/>
    <n v="930000"/>
    <n v="930000"/>
    <x v="1"/>
    <x v="1"/>
    <s v="IR8-11"/>
    <s v="62-304.520 (6), F.A.C."/>
    <n v="0.36"/>
    <n v="0.48"/>
    <s v="Town of Indialantic"/>
    <n v="0.409345711763"/>
    <n v="3850.5067674417901"/>
    <n v="9.5673754974343002"/>
    <n v="1.40605771460804"/>
    <n v="3.9163641327012102"/>
    <n v="0.57556369596609003"/>
    <n v="1576.1884333667399"/>
    <n v="1200"/>
    <s v="Residential, Medium Density-Two-five dwellingunits per acre"/>
    <n v="1200"/>
    <s v="Town of Indialantic              Brevard County"/>
    <s v="Town of Indialantic"/>
    <m/>
    <m/>
    <m/>
    <n v="0"/>
    <n v="1"/>
    <n v="3.9163641327012102"/>
    <n v="0.57556369596609003"/>
    <n v="1576.18843336673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18.493732241169"/>
    <n v="1656.5633226300299"/>
    <n v="1.2783361178999999"/>
  </r>
  <r>
    <n v="550000"/>
    <n v="930000"/>
    <n v="930000"/>
    <x v="1"/>
    <x v="1"/>
    <s v="IR8-11"/>
    <s v="62-304.520 (6), F.A.C."/>
    <n v="0.36"/>
    <n v="0.48"/>
    <s v="Town of Indialantic"/>
    <n v="5.4457600788019998E-2"/>
    <n v="3850.5067674417901"/>
    <n v="9.5673754974343002"/>
    <n v="1.40605771460804"/>
    <n v="0.52101631542840998"/>
    <n v="7.6570529707039994E-2"/>
    <n v="209.689360372934"/>
    <n v="1210"/>
    <s v="Fixed Single Family Units"/>
    <n v="1210"/>
    <s v="Town of Indialantic              Brevard County"/>
    <s v="Town of Indialantic"/>
    <m/>
    <m/>
    <m/>
    <n v="0"/>
    <n v="1"/>
    <n v="0.52101631542840998"/>
    <n v="7.6570529707039994E-2"/>
    <n v="209.689360372934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3.005498013928502"/>
    <n v="220.38209149751501"/>
    <n v="0.17006436359999999"/>
  </r>
  <r>
    <n v="550000"/>
    <n v="930000"/>
    <n v="930000"/>
    <x v="1"/>
    <x v="1"/>
    <s v="IR8-11"/>
    <s v="62-304.520 (6), F.A.C."/>
    <n v="0.36"/>
    <n v="0.48"/>
    <s v="Town of Indialantic"/>
    <n v="5.2963697419399998E-2"/>
    <n v="3850.5067674417901"/>
    <n v="9.5673754974343002"/>
    <n v="1.40605771460804"/>
    <n v="0.50672358094392"/>
    <n v="7.4470015350710003E-2"/>
    <n v="203.93707534215099"/>
    <n v="1210"/>
    <s v="Fixed Single Family Units"/>
    <n v="1210"/>
    <s v="Town of Indialantic              Brevard County"/>
    <s v="Town of Indialantic"/>
    <m/>
    <m/>
    <m/>
    <n v="0"/>
    <n v="1"/>
    <n v="0.50672358094392"/>
    <n v="7.4470015350710003E-2"/>
    <n v="203.9370753421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61.325731477803998"/>
    <n v="214.336479055761"/>
    <n v="0.16539908789999999"/>
  </r>
  <r>
    <n v="550000"/>
    <n v="930000"/>
    <n v="930000"/>
    <x v="1"/>
    <x v="1"/>
    <s v="IR8-11"/>
    <s v="62-304.520 (6), F.A.C."/>
    <n v="0.36"/>
    <n v="0.48"/>
    <s v="Town of Indialantic"/>
    <n v="7.5619657292179995E-2"/>
    <n v="3850.5067674417901"/>
    <n v="9.5673754974343002"/>
    <n v="1.40605771460804"/>
    <n v="0.72348165630161998"/>
    <n v="0.10632560251169"/>
    <n v="291.17400215518398"/>
    <n v="1210"/>
    <s v="Fixed Single Family Units"/>
    <n v="1210"/>
    <s v="Town of Indialantic              Brevard County"/>
    <s v="Town of Indialantic"/>
    <m/>
    <m/>
    <m/>
    <n v="0"/>
    <n v="1"/>
    <n v="0.72348165630161998"/>
    <n v="0.10632560251169"/>
    <n v="291.174002155183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4.207323942927701"/>
    <n v="306.021895772562"/>
    <n v="0.23615085329999999"/>
  </r>
  <r>
    <n v="550000"/>
    <n v="930000"/>
    <n v="930000"/>
    <x v="1"/>
    <x v="1"/>
    <s v="IR8-11"/>
    <s v="62-304.520 (6), F.A.C."/>
    <n v="0.36"/>
    <n v="0.48"/>
    <s v="Town of Indialantic"/>
    <n v="2.537678656638E-2"/>
    <n v="3850.5067674417901"/>
    <n v="9.5673754974343002"/>
    <n v="1.40605771460804"/>
    <n v="0.24278924599886001"/>
    <n v="3.5681226523619998E-2"/>
    <n v="97.713488409795403"/>
    <n v="1210"/>
    <s v="Fixed Single Family Units"/>
    <n v="1210"/>
    <s v="Town of Indialantic              Brevard County"/>
    <s v="Town of Indialantic"/>
    <m/>
    <m/>
    <m/>
    <n v="0"/>
    <n v="1"/>
    <n v="0.24278924599886001"/>
    <n v="3.5681226523619998E-2"/>
    <n v="97.7134884097958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51.788935543920203"/>
    <n v="102.696211696053"/>
    <n v="7.9248571300000001E-2"/>
  </r>
  <r>
    <n v="550000"/>
    <n v="930000"/>
    <n v="930000"/>
    <x v="1"/>
    <x v="1"/>
    <s v="IR8-11"/>
    <s v="62-304.520 (6), F.A.C."/>
    <n v="0.36"/>
    <n v="0.48"/>
    <s v="Town of Indialantic"/>
    <n v="0.22298188632327001"/>
    <n v="3847.42469214621"/>
    <n v="9.5601531226732099"/>
    <n v="1.40501113799566"/>
    <n v="2.13174097683306"/>
    <n v="0.31329203385547999"/>
    <n v="857.90601534152404"/>
    <n v="1200"/>
    <s v="Residential, Medium Density-Two-five dwellingunits per acre"/>
    <n v="1200"/>
    <s v="Town of Indialantic              Brevard County"/>
    <s v="Town of Indialantic"/>
    <m/>
    <m/>
    <m/>
    <n v="0"/>
    <n v="1"/>
    <n v="2.13174097683306"/>
    <n v="0.31329203385547999"/>
    <n v="857.90601534152404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49.53020459404999"/>
    <n v="902.37567874622596"/>
    <n v="0.69578752259999999"/>
  </r>
  <r>
    <n v="550000"/>
    <n v="930000"/>
    <n v="930000"/>
    <x v="1"/>
    <x v="1"/>
    <s v="IR8-11"/>
    <s v="62-304.520 (6), F.A.C."/>
    <n v="0.36"/>
    <n v="0.48"/>
    <s v="Town of Indialantic"/>
    <n v="0.20263447551329"/>
    <n v="3847.42469214621"/>
    <n v="9.5601531226732099"/>
    <n v="1.40501113799566"/>
    <n v="1.9372166138397"/>
    <n v="0.28470369503809001"/>
    <n v="779.62088456996105"/>
    <n v="1210"/>
    <s v="Fixed Single Family Units"/>
    <n v="1210"/>
    <s v="Town of Indialantic              Brevard County"/>
    <s v="Town of Indialantic"/>
    <m/>
    <m/>
    <m/>
    <n v="0"/>
    <n v="1"/>
    <n v="1.9372166138397"/>
    <n v="0.28470369503809001"/>
    <n v="779.6208845699610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3.12786806904199"/>
    <n v="820.03262863064697"/>
    <n v="0.63229593230000003"/>
  </r>
  <r>
    <n v="550000"/>
    <n v="930000"/>
    <n v="930000"/>
    <x v="1"/>
    <x v="1"/>
    <s v="IR8-11"/>
    <s v="62-304.520 (6), F.A.C."/>
    <n v="0.36"/>
    <n v="0.48"/>
    <s v="Town of Indialantic"/>
    <n v="2.682686201985E-2"/>
    <n v="3847.42469214621"/>
    <n v="9.5601531226732099"/>
    <n v="1.40501113799566"/>
    <n v="0.25646890871061001"/>
    <n v="3.7692039935360001E-2"/>
    <n v="103.214331347978"/>
    <n v="1210"/>
    <s v="Fixed Single Family Units"/>
    <n v="1210"/>
    <s v="Town of Indialantic              Brevard County"/>
    <s v="Town of Indialantic"/>
    <m/>
    <m/>
    <m/>
    <n v="0"/>
    <n v="1"/>
    <n v="0.25646890871061001"/>
    <n v="3.7692039935360001E-2"/>
    <n v="103.21433134797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43.439920110551597"/>
    <n v="108.564458857877"/>
    <n v="8.3709919999999993E-2"/>
  </r>
  <r>
    <n v="550000"/>
    <n v="930000"/>
    <n v="930000"/>
    <x v="1"/>
    <x v="1"/>
    <s v="IR8-11"/>
    <s v="62-304.520 (6), F.A.C."/>
    <n v="0.36"/>
    <n v="0.48"/>
    <s v="Town of Indialantic"/>
    <n v="1.278126580542E-2"/>
    <n v="3847.42469214621"/>
    <n v="9.5601531226732099"/>
    <n v="1.40501113799566"/>
    <n v="0.12219085820147001"/>
    <n v="1.7957820814299998E-2"/>
    <n v="49.174957656687802"/>
    <n v="1210"/>
    <s v="Fixed Single Family Units"/>
    <n v="1210"/>
    <s v="Town of Indialantic              Brevard County"/>
    <s v="Town of Indialantic"/>
    <m/>
    <m/>
    <m/>
    <n v="0"/>
    <n v="1"/>
    <n v="0.12219085820147001"/>
    <n v="1.7957820814299998E-2"/>
    <n v="49.1749576566884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41.099183241976803"/>
    <n v="51.723947611098403"/>
    <n v="3.9882366299999999E-2"/>
  </r>
  <r>
    <n v="550000"/>
    <n v="930000"/>
    <n v="930000"/>
    <x v="1"/>
    <x v="1"/>
    <s v="IR8-11"/>
    <s v="62-304.520 (6), F.A.C."/>
    <n v="0.36"/>
    <n v="0.48"/>
    <s v="Town of Indialantic"/>
    <n v="0.13679937864875999"/>
    <n v="3847.42469214621"/>
    <n v="9.5601531226732099"/>
    <n v="1.40501113799566"/>
    <n v="1.30782300696873"/>
    <n v="0.19220465067239001"/>
    <n v="526.32530728351401"/>
    <n v="1210"/>
    <s v="Fixed Single Family Units"/>
    <n v="1210"/>
    <s v="Town of Indialantic              Brevard County"/>
    <s v="Town of Indialantic"/>
    <m/>
    <m/>
    <m/>
    <n v="0"/>
    <n v="1"/>
    <n v="1.30782300696873"/>
    <n v="0.19220465067239001"/>
    <n v="526.325307283514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5.234069293222703"/>
    <n v="553.60744406508002"/>
    <n v="0.42686561820000002"/>
  </r>
  <r>
    <n v="550000"/>
    <n v="930000"/>
    <n v="930000"/>
    <x v="1"/>
    <x v="1"/>
    <s v="IR8-11"/>
    <s v="62-304.520 (6), F.A.C."/>
    <n v="0.36"/>
    <n v="0.48"/>
    <s v="Town of Indialantic"/>
    <n v="1.5739585150169998E-2"/>
    <n v="3847.42469214621"/>
    <n v="9.5601531226732099"/>
    <n v="1.40501113799566"/>
    <n v="0.15047284412298001"/>
    <n v="2.2114292443419999E-2"/>
    <n v="60.556868550905797"/>
    <n v="1210"/>
    <s v="Fixed Single Family Units"/>
    <n v="1210"/>
    <s v="Town of Indialantic              Brevard County"/>
    <s v="Town of Indialantic"/>
    <m/>
    <m/>
    <m/>
    <n v="0"/>
    <n v="1"/>
    <n v="0.15047284412298001"/>
    <n v="2.2114292443419999E-2"/>
    <n v="60.556868550903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45.242444192665701"/>
    <n v="63.695841250879297"/>
    <n v="4.9113437599999997E-2"/>
  </r>
  <r>
    <n v="550000"/>
    <n v="930000"/>
    <n v="930000"/>
    <x v="1"/>
    <x v="1"/>
    <s v="IR8-11"/>
    <s v="62-304.520 (6), F.A.C."/>
    <n v="0.36"/>
    <n v="0.48"/>
    <s v="Town of Indialantic"/>
    <n v="1.867247387014E-2"/>
    <n v="3860.0828661586402"/>
    <n v="9.5896964692179107"/>
    <n v="1.40928788505986"/>
    <n v="0.17906335674408999"/>
    <n v="2.6314891209289999E-2"/>
    <n v="72.077296454941703"/>
    <n v="1200"/>
    <s v="Residential, Medium Density-Two-five dwellingunits per acre"/>
    <n v="1200"/>
    <s v="Town of Indialantic              Brevard County"/>
    <s v="Town of Indialantic"/>
    <m/>
    <m/>
    <m/>
    <n v="0"/>
    <n v="1"/>
    <n v="0.17906335674408999"/>
    <n v="2.6314891209289999E-2"/>
    <n v="528.45285373371996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3.044711180902"/>
    <n v="75.564820803491401"/>
    <n v="0.42859112220000001"/>
  </r>
  <r>
    <n v="550000"/>
    <n v="930000"/>
    <n v="930000"/>
    <x v="1"/>
    <x v="1"/>
    <s v="IR8-11"/>
    <s v="62-304.520 (6), F.A.C."/>
    <n v="0.36"/>
    <n v="0.48"/>
    <s v="Town of Indialantic"/>
    <n v="0.20281358541982"/>
    <n v="3855.97594257736"/>
    <n v="9.5802544286466293"/>
    <n v="1.4079262369760399"/>
    <n v="1.94300574990796"/>
    <n v="0.28554656812774998"/>
    <n v="782.04430620669598"/>
    <n v="1200"/>
    <s v="Residential, Medium Density-Two-five dwellingunits per acre"/>
    <n v="1200"/>
    <s v="Town of Indialantic              Brevard County"/>
    <s v="Town of Indialantic"/>
    <m/>
    <m/>
    <m/>
    <n v="0"/>
    <n v="1"/>
    <n v="1.94300574990796"/>
    <n v="0.28554656812774998"/>
    <n v="782.044306206695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36.91608105643101"/>
    <n v="820.75746070618004"/>
    <n v="0.63426139999999998"/>
  </r>
  <r>
    <n v="550000"/>
    <n v="930000"/>
    <n v="930000"/>
    <x v="1"/>
    <x v="1"/>
    <s v="IR8-11"/>
    <s v="62-304.520 (6), F.A.C."/>
    <n v="0.36"/>
    <n v="0.48"/>
    <s v="Town of Indialantic"/>
    <n v="1.87660994611E-2"/>
    <n v="3855.97594257736"/>
    <n v="9.5802544286466293"/>
    <n v="1.4079262369760399"/>
    <n v="0.17978400747063999"/>
    <n v="2.642128379698E-2"/>
    <n v="72.3616280580232"/>
    <n v="1200"/>
    <s v="Residential, Medium Density-Two-five dwellingunits per acre"/>
    <n v="1200"/>
    <s v="Town of Indialantic              Brevard County"/>
    <s v="Town of Indialantic"/>
    <m/>
    <m/>
    <m/>
    <n v="0"/>
    <n v="1"/>
    <n v="0.17978400747063999"/>
    <n v="2.642128379698E-2"/>
    <n v="883.496650334455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66.081522574732205"/>
    <n v="75.943710127558504"/>
    <n v="0.71654229550000004"/>
  </r>
  <r>
    <n v="550000"/>
    <n v="930000"/>
    <n v="930000"/>
    <x v="1"/>
    <x v="1"/>
    <s v="IR8-11"/>
    <s v="62-304.520 (6), F.A.C."/>
    <n v="0.36"/>
    <n v="0.48"/>
    <s v="Town of Indialantic"/>
    <n v="8.8911930841999998E-3"/>
    <n v="3855.97594257736"/>
    <n v="9.5802544286466293"/>
    <n v="1.4079262369760399"/>
    <n v="8.5179891920930006E-2"/>
    <n v="1.251814402127E-2"/>
    <n v="34.284226633516198"/>
    <n v="1210"/>
    <s v="Fixed Single Family Units"/>
    <n v="1210"/>
    <s v="Town of Indialantic              Brevard County"/>
    <s v="Town of Indialantic"/>
    <m/>
    <m/>
    <m/>
    <n v="0"/>
    <n v="1"/>
    <n v="8.5179891920930006E-2"/>
    <n v="1.251814402127E-2"/>
    <n v="459.78969881425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45.692843861925603"/>
    <n v="35.981381835626301"/>
    <n v="0.37290324320000001"/>
  </r>
  <r>
    <n v="550000"/>
    <n v="930000"/>
    <n v="930000"/>
    <x v="1"/>
    <x v="1"/>
    <s v="IR8-11"/>
    <s v="62-304.520 (6), F.A.C."/>
    <n v="0.36"/>
    <n v="0.48"/>
    <s v="Town of Indialantic"/>
    <n v="2.871182047938E-2"/>
    <n v="3855.97594257736"/>
    <n v="9.5802544286466293"/>
    <n v="1.4079262369760399"/>
    <n v="0.27506654530213998"/>
    <n v="4.0424125364270001E-2"/>
    <n v="110.712089036112"/>
    <n v="1210"/>
    <s v="Fixed Single Family Units"/>
    <n v="1210"/>
    <s v="Town of Indialantic              Brevard County"/>
    <s v="Town of Indialantic"/>
    <m/>
    <m/>
    <m/>
    <n v="0"/>
    <n v="1"/>
    <n v="0.27506654530213998"/>
    <n v="4.0424125364270001E-2"/>
    <n v="110.71208903611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49.545093472499197"/>
    <n v="116.19261510579901"/>
    <n v="8.9790826500000004E-2"/>
  </r>
  <r>
    <n v="550000"/>
    <n v="930000"/>
    <n v="930000"/>
    <x v="1"/>
    <x v="1"/>
    <s v="IR8-11"/>
    <s v="62-304.520 (6), F.A.C."/>
    <n v="0.36"/>
    <n v="0.48"/>
    <s v="Town of Indialantic"/>
    <n v="2.34925582065E-3"/>
    <n v="3855.97594257736"/>
    <n v="9.5802544286466293"/>
    <n v="1.4079262369760399"/>
    <n v="2.2506468479839999E-2"/>
    <n v="3.30757890726E-3"/>
    <n v="9.0586739274016495"/>
    <n v="1210"/>
    <s v="Fixed Single Family Units"/>
    <n v="1210"/>
    <s v="Town of Indialantic              Brevard County"/>
    <s v="Town of Indialantic"/>
    <m/>
    <m/>
    <m/>
    <n v="0"/>
    <n v="1"/>
    <n v="2.2506468479839999E-2"/>
    <n v="3.30757890726E-3"/>
    <n v="146.038271599153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2.633273843069199"/>
    <n v="9.5071010056743805"/>
    <n v="0.1184414206"/>
  </r>
  <r>
    <n v="550000"/>
    <n v="930000"/>
    <n v="930000"/>
    <x v="1"/>
    <x v="1"/>
    <s v="IR8-11"/>
    <s v="62-304.520 (6), F.A.C."/>
    <n v="0.36"/>
    <n v="0.48"/>
    <s v="Town of Indialantic"/>
    <n v="5.5110287018090003E-2"/>
    <n v="3881.2000222951301"/>
    <n v="10.8387127678669"/>
    <n v="1.9795152677293399"/>
    <n v="0.59732457154379004"/>
    <n v="0.10909165456125"/>
    <n v="213.894047203306"/>
    <n v="1200"/>
    <s v="Residential, Medium Density-Two-five dwellingunits per acre"/>
    <n v="1200"/>
    <s v="Town of Indialantic              Brevard County"/>
    <s v="Town of Indialantic"/>
    <m/>
    <m/>
    <m/>
    <n v="0"/>
    <n v="1"/>
    <n v="0.59732457154379004"/>
    <n v="0.10909165456125"/>
    <n v="215.907725280281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0.314285737697205"/>
    <n v="223.02341895946799"/>
    <n v="0.1751076442"/>
  </r>
  <r>
    <n v="550000"/>
    <n v="930000"/>
    <n v="930000"/>
    <x v="1"/>
    <x v="1"/>
    <s v="IR8-11"/>
    <s v="62-304.520 (6), F.A.C."/>
    <n v="0.36"/>
    <n v="0.48"/>
    <s v="Town of Indialantic"/>
    <n v="5.18745670687E-3"/>
    <n v="3881.2000222951301"/>
    <n v="10.8387127678669"/>
    <n v="1.9795152677293399"/>
    <n v="5.6225353241519997E-2"/>
    <n v="1.026864975193E-2"/>
    <n v="20.1335570863627"/>
    <n v="1410"/>
    <s v="Retail Sales and Services"/>
    <n v="1410"/>
    <s v="Town of Indialantic              Brevard County"/>
    <s v="Town of Indialantic"/>
    <m/>
    <m/>
    <m/>
    <n v="0"/>
    <n v="1"/>
    <n v="5.6225353241519997E-2"/>
    <n v="1.026864975193E-2"/>
    <n v="30.7732207238350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40.942289305885801"/>
    <n v="20.992892490121601"/>
    <n v="2.4958005500000002E-2"/>
  </r>
  <r>
    <n v="550000"/>
    <n v="930000"/>
    <n v="930000"/>
    <x v="1"/>
    <x v="1"/>
    <s v="IR8-11"/>
    <s v="62-304.520 (6), F.A.C."/>
    <n v="0.36"/>
    <n v="0.48"/>
    <s v="Town of Indialantic"/>
    <n v="8.8292665079999999E-5"/>
    <n v="3881.2000222951301"/>
    <n v="10.8387127678669"/>
    <n v="1.9795152677293399"/>
    <n v="9.5697883639999997E-4"/>
    <n v="1.7477667856999999E-4"/>
    <n v="0.34268149371192003"/>
    <n v="1430"/>
    <s v="Professional Services"/>
    <n v="1430"/>
    <s v="Town of Indialantic              Brevard County"/>
    <s v="Town of Indialantic"/>
    <m/>
    <m/>
    <m/>
    <n v="0"/>
    <n v="1"/>
    <n v="9.5697883639999997E-4"/>
    <n v="1.7477667856999999E-4"/>
    <n v="4.30875871906027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6.9749887277499596"/>
    <n v="0.35730773876673999"/>
    <n v="3.4945326000000001E-3"/>
  </r>
  <r>
    <n v="550000"/>
    <n v="930000"/>
    <n v="930000"/>
    <x v="1"/>
    <x v="1"/>
    <s v="IR8-11"/>
    <s v="62-304.520 (6), F.A.C."/>
    <n v="0.36"/>
    <n v="0.48"/>
    <s v="Town of Indialantic"/>
    <n v="0.22726647485340001"/>
    <n v="3881.2000222951301"/>
    <n v="10.8387127678669"/>
    <n v="1.9795152677293399"/>
    <n v="2.4632760427017399"/>
    <n v="0.44987745681534003"/>
    <n v="882.06664726798397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2.4632760427017399"/>
    <n v="0.44987745681534003"/>
    <n v="893.85153730034904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20.77205931257799"/>
    <n v="919.71479335672302"/>
    <n v="0.72494041949999999"/>
  </r>
  <r>
    <n v="550000"/>
    <n v="930000"/>
    <n v="930000"/>
    <x v="1"/>
    <x v="1"/>
    <s v="IR8-11"/>
    <s v="62-304.520 (6), F.A.C."/>
    <n v="0.36"/>
    <n v="0.48"/>
    <s v="Town of Indialantic"/>
    <n v="3.5628294316650003E-2"/>
    <n v="3881.2000222951301"/>
    <n v="10.8387127678669"/>
    <n v="1.9795152677293399"/>
    <n v="0.38616484850728999"/>
    <n v="7.0526752562979994E-2"/>
    <n v="138.280536696154"/>
    <n v="1210"/>
    <s v="Fixed Single Family Units"/>
    <n v="1210"/>
    <s v="Town of Indialantic              Brevard County"/>
    <s v="Town of Indialantic"/>
    <m/>
    <m/>
    <m/>
    <n v="0"/>
    <n v="1"/>
    <n v="0.38616484850728999"/>
    <n v="7.0526752562979994E-2"/>
    <n v="138.280536696153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0.171663130990794"/>
    <n v="144.182591674527"/>
    <n v="0.11214966480000001"/>
  </r>
  <r>
    <n v="550000"/>
    <n v="930000"/>
    <n v="930000"/>
    <x v="1"/>
    <x v="1"/>
    <s v="IR8-11"/>
    <s v="62-304.520 (6), F.A.C."/>
    <n v="0.36"/>
    <n v="0.48"/>
    <s v="Town of Indialantic"/>
    <n v="1.433028082312E-2"/>
    <n v="3881.2000222951301"/>
    <n v="10.8387127678669"/>
    <n v="1.9795152677293399"/>
    <n v="0.15532179772471"/>
    <n v="2.836700968022E-2"/>
    <n v="55.618686250204398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15532179772471"/>
    <n v="2.836700968022E-2"/>
    <n v="55.618686250204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32.573253093086798"/>
    <n v="57.992588983854503"/>
    <n v="4.5108423600000003E-2"/>
  </r>
  <r>
    <n v="550000"/>
    <n v="930000"/>
    <n v="930000"/>
    <x v="1"/>
    <x v="1"/>
    <s v="IR8-11"/>
    <s v="62-304.520 (6), F.A.C."/>
    <n v="0.36"/>
    <n v="0.48"/>
    <s v="Town of Indialantic"/>
    <n v="0.10070870063853"/>
    <n v="3881.2000222951301"/>
    <n v="10.8387127678669"/>
    <n v="1.9795152677293399"/>
    <n v="1.0915526794461501"/>
    <n v="0.19935441050715999"/>
    <n v="390.87061116358802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1.0915526794461501"/>
    <n v="0.19935441050715999"/>
    <n v="390.870611163588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89.885380432289693"/>
    <n v="407.55365197060399"/>
    <n v="0.31700779489999997"/>
  </r>
  <r>
    <n v="550000"/>
    <n v="930000"/>
    <n v="930000"/>
    <x v="1"/>
    <x v="1"/>
    <s v="IR8-11"/>
    <s v="62-304.520 (6), F.A.C."/>
    <n v="0.36"/>
    <n v="0.48"/>
    <s v="Town of Indialantic"/>
    <n v="0.22357105960508999"/>
    <n v="3855.3464398563201"/>
    <n v="9.5785915898830503"/>
    <n v="1.4076784951582999"/>
    <n v="2.1414958712746199"/>
    <n v="0.31471617274585001"/>
    <n v="861.94388870341697"/>
    <n v="1200"/>
    <s v="Residential, Medium Density-Two-five dwellingunits per acre"/>
    <n v="1200"/>
    <s v="Town of Indialantic              Brevard County"/>
    <s v="Town of Indialantic"/>
    <m/>
    <m/>
    <m/>
    <n v="0"/>
    <n v="1"/>
    <n v="2.1414958712746199"/>
    <n v="0.31471617274585001"/>
    <n v="861.9438887034169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42.646290914839"/>
    <n v="904.75997842565801"/>
    <n v="0.69906235900000002"/>
  </r>
  <r>
    <n v="550000"/>
    <n v="930000"/>
    <n v="930000"/>
    <x v="1"/>
    <x v="1"/>
    <s v="IR8-11"/>
    <s v="62-304.520 (6), F.A.C."/>
    <n v="0.36"/>
    <n v="0.48"/>
    <s v="Town of Indialantic"/>
    <n v="0.12595056941534"/>
    <n v="3855.3464398563201"/>
    <n v="9.5785915898830503"/>
    <n v="1.4076784951582999"/>
    <n v="1.20642906494281"/>
    <n v="0.17729790801892001"/>
    <n v="485.58307939333099"/>
    <n v="1210"/>
    <s v="Fixed Single Family Units"/>
    <n v="1210"/>
    <s v="Town of Indialantic              Brevard County"/>
    <s v="Town of Indialantic"/>
    <m/>
    <m/>
    <m/>
    <n v="0"/>
    <n v="1"/>
    <n v="1.20642906494281"/>
    <n v="0.17729790801892001"/>
    <n v="485.583079393330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6.935332022034004"/>
    <n v="509.70387074343"/>
    <n v="0.3938224488"/>
  </r>
  <r>
    <n v="550000"/>
    <n v="930000"/>
    <n v="930000"/>
    <x v="1"/>
    <x v="1"/>
    <s v="IR8-11"/>
    <s v="62-304.520 (6), F.A.C."/>
    <n v="0.36"/>
    <n v="0.48"/>
    <s v="Town of Indialantic"/>
    <n v="3.752055096529E-2"/>
    <n v="3855.3464398563201"/>
    <n v="9.5785915898830503"/>
    <n v="1.4076784951582999"/>
    <n v="0.35939403392392999"/>
    <n v="5.2816872720329998E-2"/>
    <n v="144.65472258548999"/>
    <n v="1210"/>
    <s v="Fixed Single Family Units"/>
    <n v="1210"/>
    <s v="Town of Indialantic              Brevard County"/>
    <s v="Town of Indialantic"/>
    <m/>
    <m/>
    <m/>
    <n v="0"/>
    <n v="1"/>
    <n v="0.35939403392392999"/>
    <n v="5.2816872720329998E-2"/>
    <n v="144.654722585489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59.773473521069"/>
    <n v="151.84028264588201"/>
    <n v="0.1173193208"/>
  </r>
  <r>
    <n v="550000"/>
    <n v="930000"/>
    <n v="930000"/>
    <x v="1"/>
    <x v="1"/>
    <s v="IR8-11"/>
    <s v="62-304.520 (6), F.A.C."/>
    <n v="0.36"/>
    <n v="0.48"/>
    <s v="Town of Indialantic"/>
    <n v="0.14807631983124001"/>
    <n v="3855.3464398563201"/>
    <n v="9.5785915898830503"/>
    <n v="1.4076784951582999"/>
    <n v="1.41836259179643"/>
    <n v="0.20844385106863"/>
    <n v="570.88551248843203"/>
    <n v="1210"/>
    <s v="Fixed Single Family Units"/>
    <n v="1210"/>
    <s v="Town of Indialantic              Brevard County"/>
    <s v="Town of Indialantic"/>
    <m/>
    <m/>
    <m/>
    <n v="0"/>
    <n v="1"/>
    <n v="1.41836259179643"/>
    <n v="0.20844385106863"/>
    <n v="570.8855124884320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0.04968954171601"/>
    <n v="599.24360591444599"/>
    <n v="0.4630052818"/>
  </r>
  <r>
    <n v="550000"/>
    <n v="930000"/>
    <n v="930000"/>
    <x v="1"/>
    <x v="1"/>
    <s v="IR8-11"/>
    <s v="62-304.520 (6), F.A.C."/>
    <n v="0.36"/>
    <n v="0.48"/>
    <s v="Town of Indialantic"/>
    <n v="4.5853186375879998E-2"/>
    <n v="3855.3464398563201"/>
    <n v="9.5785915898830503"/>
    <n v="1.4076784951582999"/>
    <n v="0.43920894538938998"/>
    <n v="6.4546544395809993E-2"/>
    <n v="176.779918850336"/>
    <n v="1210"/>
    <s v="Fixed Single Family Units"/>
    <n v="1210"/>
    <s v="Town of Indialantic              Brevard County"/>
    <s v="Town of Indialantic"/>
    <m/>
    <m/>
    <m/>
    <n v="0"/>
    <n v="1"/>
    <n v="0.43920894538938998"/>
    <n v="6.4546544395809993E-2"/>
    <n v="176.77991885033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57.236357240507203"/>
    <n v="185.56126177275499"/>
    <n v="0.14337381900000001"/>
  </r>
  <r>
    <n v="550000"/>
    <n v="930000"/>
    <n v="930000"/>
    <x v="1"/>
    <x v="1"/>
    <s v="IR8-11"/>
    <s v="62-304.520 (6), F.A.C."/>
    <n v="0.36"/>
    <n v="0.48"/>
    <s v="Town of Indialantic"/>
    <n v="1.1389840891680001E-2"/>
    <n v="3855.3464398563201"/>
    <n v="9.5785915898830503"/>
    <n v="1.4076784951582999"/>
    <n v="0.10909863417519"/>
    <n v="1.603323408649E-2"/>
    <n v="43.911782532283901"/>
    <n v="1210"/>
    <s v="Fixed Single Family Units"/>
    <n v="1210"/>
    <s v="Town of Indialantic              Brevard County"/>
    <s v="Town of Indialantic"/>
    <m/>
    <m/>
    <m/>
    <n v="0"/>
    <n v="1"/>
    <n v="0.10909863417519"/>
    <n v="1.603323408649E-2"/>
    <n v="43.9117825322841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39.204856403116501"/>
    <n v="46.093050762626"/>
    <n v="3.5613773299999998E-2"/>
  </r>
  <r>
    <n v="550000"/>
    <n v="930000"/>
    <n v="930000"/>
    <x v="1"/>
    <x v="1"/>
    <s v="IR8-11"/>
    <s v="62-304.520 (6), F.A.C."/>
    <n v="0.36"/>
    <n v="0.48"/>
    <s v="Town of Indialantic"/>
    <n v="2.5401926537330002E-2"/>
    <n v="3855.3464398563201"/>
    <n v="9.5785915898830503"/>
    <n v="1.4076784951582999"/>
    <n v="0.24331467989732"/>
    <n v="3.5757745722190003E-2"/>
    <n v="97.933227041198705"/>
    <n v="1210"/>
    <s v="Fixed Single Family Units"/>
    <n v="1210"/>
    <s v="Town of Indialantic              Brevard County"/>
    <s v="Town of Indialantic"/>
    <m/>
    <m/>
    <m/>
    <n v="0"/>
    <n v="1"/>
    <n v="0.24331467989732"/>
    <n v="3.5757745722190003E-2"/>
    <n v="97.933227041197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41.959079214541099"/>
    <n v="102.797949548937"/>
    <n v="7.9426785900000005E-2"/>
  </r>
  <r>
    <n v="550000"/>
    <n v="930000"/>
    <n v="930000"/>
    <x v="1"/>
    <x v="1"/>
    <s v="IR8-11"/>
    <s v="62-304.520 (6), F.A.C."/>
    <n v="0.36"/>
    <n v="0.48"/>
    <s v="Town of Indialantic"/>
    <n v="0.21425866755045"/>
    <n v="3857.30001316065"/>
    <n v="9.6346490327835408"/>
    <n v="1.4333328511486401"/>
    <n v="2.0643070640805101"/>
    <n v="0.30710398684340001"/>
    <n v="826.45996116216497"/>
    <n v="1200"/>
    <s v="Residential, Medium Density-Two-five dwellingunits per acre"/>
    <n v="1200"/>
    <s v="Town of Indialantic              Brevard County"/>
    <s v="Town of Indialantic"/>
    <m/>
    <m/>
    <m/>
    <n v="0"/>
    <n v="1"/>
    <n v="2.0643070640805101"/>
    <n v="0.30710398684340001"/>
    <n v="826.45996116216497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66.94818438078201"/>
    <n v="867.07406483143598"/>
    <n v="0.67028382900000005"/>
  </r>
  <r>
    <n v="550000"/>
    <n v="930000"/>
    <n v="930000"/>
    <x v="1"/>
    <x v="1"/>
    <s v="IR8-11"/>
    <s v="62-304.520 (6), F.A.C."/>
    <n v="0.36"/>
    <n v="0.48"/>
    <s v="Town of Indialantic"/>
    <n v="3.2351104718319999E-2"/>
    <n v="3857.30001316065"/>
    <n v="9.6346490327835408"/>
    <n v="1.4333328511486401"/>
    <n v="0.31169153978389003"/>
    <n v="4.6369901163720001E-2"/>
    <n v="124.78791665576"/>
    <n v="1210"/>
    <s v="Fixed Single Family Units"/>
    <n v="1210"/>
    <s v="Town of Indialantic              Brevard County"/>
    <s v="Town of Indialantic"/>
    <m/>
    <m/>
    <m/>
    <n v="0"/>
    <n v="1"/>
    <n v="0.31169153978389003"/>
    <n v="4.6369901163720001E-2"/>
    <n v="124.787916655759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64.814444385312399"/>
    <n v="130.920275901091"/>
    <n v="0.1012067451"/>
  </r>
  <r>
    <n v="550000"/>
    <n v="930000"/>
    <n v="930000"/>
    <x v="1"/>
    <x v="1"/>
    <s v="IR8-11"/>
    <s v="62-304.520 (6), F.A.C."/>
    <n v="0.36"/>
    <n v="0.48"/>
    <s v="Town of Indialantic"/>
    <n v="0.11626504638479"/>
    <n v="3857.30001316065"/>
    <n v="9.6346490327835408"/>
    <n v="1.4333328511486401"/>
    <n v="1.12017291669782"/>
    <n v="0.16664651042365"/>
    <n v="448.46916495020503"/>
    <n v="1210"/>
    <s v="Fixed Single Family Units"/>
    <n v="1210"/>
    <s v="Town of Indialantic              Brevard County"/>
    <s v="Town of Indialantic"/>
    <m/>
    <m/>
    <m/>
    <n v="0"/>
    <n v="1"/>
    <n v="1.12017291669782"/>
    <n v="0.16664651042365"/>
    <n v="448.4691649502050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88.278491417339595"/>
    <n v="470.507949662952"/>
    <n v="0.3637219505"/>
  </r>
  <r>
    <n v="550000"/>
    <n v="930000"/>
    <n v="930000"/>
    <x v="1"/>
    <x v="1"/>
    <s v="IR8-11"/>
    <s v="62-304.520 (6), F.A.C."/>
    <n v="0.36"/>
    <n v="0.48"/>
    <s v="Town of Indialantic"/>
    <n v="2.1276180405909999E-2"/>
    <n v="3857.30001316065"/>
    <n v="9.6346490327835408"/>
    <n v="1.4333328511486401"/>
    <n v="0.20498853096917999"/>
    <n v="3.0495848322759998E-2"/>
    <n v="82.068610959748199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20498853096917999"/>
    <n v="3.0495848322759998E-2"/>
    <n v="82.06861095974970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38.2662318059119"/>
    <n v="86.101647319823797"/>
    <n v="6.6560106199999997E-2"/>
  </r>
  <r>
    <n v="550000"/>
    <n v="930000"/>
    <n v="930000"/>
    <x v="1"/>
    <x v="1"/>
    <s v="IR8-11"/>
    <s v="62-304.520 (6), F.A.C."/>
    <n v="0.36"/>
    <n v="0.48"/>
    <s v="Town of Indialantic"/>
    <n v="0.23361245476951001"/>
    <n v="3857.30001316065"/>
    <n v="9.6346490327835408"/>
    <n v="1.4333328511486401"/>
    <n v="2.25077401139125"/>
    <n v="0.33484440585860997"/>
    <n v="901.11332485692299"/>
    <n v="1210"/>
    <s v="Fixed Single Family Units"/>
    <n v="1210"/>
    <s v="Town of Indialantic              Brevard County"/>
    <s v="Town of Indialantic"/>
    <m/>
    <m/>
    <m/>
    <n v="0"/>
    <n v="1"/>
    <n v="2.25077401139125"/>
    <n v="0.33484440585860997"/>
    <n v="901.113324856922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21.27118103164"/>
    <n v="945.39606293662098"/>
    <n v="0.73082994720000005"/>
  </r>
  <r>
    <n v="550000"/>
    <n v="930000"/>
    <n v="930000"/>
    <x v="1"/>
    <x v="1"/>
    <s v="IR8-11"/>
    <s v="62-304.520 (6), F.A.C."/>
    <n v="0.36"/>
    <n v="0.48"/>
    <s v="Town of Indialantic"/>
    <n v="1.91463865357E-3"/>
    <n v="3899.5039424204701"/>
    <n v="11.496176881285599"/>
    <n v="1.90419862321484"/>
    <n v="2.2011024625260001E-2"/>
    <n v="3.64585228809E-3"/>
    <n v="7.4661409779341303"/>
    <n v="1200"/>
    <s v="Residential, Medium Density-Two-five dwellingunits per acre"/>
    <n v="1200"/>
    <s v="Town of Indialantic              Brevard County"/>
    <s v="Town of Indialantic"/>
    <m/>
    <m/>
    <m/>
    <n v="0"/>
    <n v="1"/>
    <n v="2.2011024625260001E-2"/>
    <n v="3.64585228809E-3"/>
    <n v="7.466140977933900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8.513833598535498"/>
    <n v="7.7482677318031197"/>
    <n v="6.0552643999999996E-3"/>
  </r>
  <r>
    <n v="550000"/>
    <n v="930000"/>
    <n v="930000"/>
    <x v="1"/>
    <x v="1"/>
    <s v="IR8-11"/>
    <s v="62-304.520 (6), F.A.C."/>
    <n v="0.36"/>
    <n v="0.48"/>
    <s v="Town of Indialantic"/>
    <n v="5.2692190940359998E-2"/>
    <n v="3899.5039424204701"/>
    <n v="11.496176881285599"/>
    <n v="1.90419862321484"/>
    <n v="0.60575874731293999"/>
    <n v="0.10033639744282"/>
    <n v="205.47340630673699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0.60575874731293999"/>
    <n v="0.10033639744282"/>
    <n v="205.473406306736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60.686745976862703"/>
    <n v="213.23773131735501"/>
    <n v="0.1666450984"/>
  </r>
  <r>
    <n v="550000"/>
    <n v="930000"/>
    <n v="930000"/>
    <x v="1"/>
    <x v="1"/>
    <s v="IR8-11"/>
    <s v="62-304.520 (6), F.A.C."/>
    <n v="0.36"/>
    <n v="0.48"/>
    <s v="Town of Indialantic"/>
    <n v="0.26048297374585"/>
    <n v="3899.5039424204701"/>
    <n v="11.496176881285599"/>
    <n v="1.90419862321484"/>
    <n v="2.9945583407455798"/>
    <n v="0.49601131997775"/>
    <n v="1015.75438305535"/>
    <n v="1430"/>
    <s v="Professional Services"/>
    <n v="1430"/>
    <s v="Town of Indialantic              Brevard County"/>
    <s v="Town of Indialantic"/>
    <m/>
    <m/>
    <m/>
    <n v="0"/>
    <n v="1"/>
    <n v="2.9945583407455798"/>
    <n v="0.49601131997775"/>
    <n v="1015.7543830553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32.51920398119901"/>
    <n v="1054.13719522924"/>
    <n v="0.82380728550000004"/>
  </r>
  <r>
    <n v="550000"/>
    <n v="930000"/>
    <n v="930000"/>
    <x v="1"/>
    <x v="1"/>
    <s v="IR8-11"/>
    <s v="62-304.520 (6), F.A.C."/>
    <n v="0.36"/>
    <n v="0.48"/>
    <s v="Town of Indialantic"/>
    <n v="0.14564104197076"/>
    <n v="3899.5039424204701"/>
    <n v="11.496176881285599"/>
    <n v="1.90419862321484"/>
    <n v="1.6743151796707101"/>
    <n v="0.27732947160430999"/>
    <n v="567.92781734323898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1.6743151796707101"/>
    <n v="0.27732947160430999"/>
    <n v="567.9278173432389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0.03236589158701"/>
    <n v="589.38838606443596"/>
    <n v="0.4606065023"/>
  </r>
  <r>
    <n v="550000"/>
    <n v="930000"/>
    <n v="930000"/>
    <x v="1"/>
    <x v="1"/>
    <s v="IR8-11"/>
    <s v="62-304.520 (6), F.A.C."/>
    <n v="0.36"/>
    <n v="0.48"/>
    <s v="Town of Indialantic"/>
    <n v="0.15254732858118"/>
    <n v="3899.5039424204701"/>
    <n v="11.496176881285599"/>
    <n v="1.90419862321484"/>
    <n v="1.75371107213693"/>
    <n v="0.29048041305938999"/>
    <n v="594.85890920805002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1.75371107213693"/>
    <n v="0.29048041305938999"/>
    <n v="594.85890920805002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01.307202968943"/>
    <n v="617.33713638874099"/>
    <n v="0.48244842599999999"/>
  </r>
  <r>
    <n v="550000"/>
    <n v="930000"/>
    <n v="930000"/>
    <x v="1"/>
    <x v="1"/>
    <s v="IR8-11"/>
    <s v="62-304.520 (6), F.A.C."/>
    <n v="0.36"/>
    <n v="0.48"/>
    <s v="Town of Indialantic"/>
    <n v="4.48527975314E-3"/>
    <n v="3899.5039424204701"/>
    <n v="11.496176881285599"/>
    <n v="1.90419862321484"/>
    <n v="5.156356940423E-2"/>
    <n v="8.5408635306700002E-3"/>
    <n v="17.4903660802593"/>
    <n v="1330"/>
    <s v="Residential, High density; Multiple Dwelling Units, Low Rise &lt;Two stories or less&gt;"/>
    <n v="1330"/>
    <s v="Town of Indialantic              Brevard County"/>
    <s v="Town of Indialantic"/>
    <m/>
    <m/>
    <m/>
    <n v="0"/>
    <n v="1"/>
    <n v="5.156356940423E-2"/>
    <n v="8.5408635306700002E-3"/>
    <n v="17.4903660802591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24.643870334538999"/>
    <n v="18.151283175287499"/>
    <n v="1.41852117E-2"/>
  </r>
  <r>
    <n v="1200000"/>
    <n v="860000"/>
    <n v="860000"/>
    <x v="1"/>
    <x v="1"/>
    <s v="IR8-11"/>
    <s v="62-304.520 (6), F.A.C."/>
    <n v="0.36"/>
    <n v="0.48"/>
    <s v="FDOT District 5"/>
    <n v="0.15093256035342001"/>
    <n v="3911.9954273757899"/>
    <n v="10.8354834760241"/>
    <n v="1.42708908192388"/>
    <n v="1.6354272637035301"/>
    <n v="0.21539420898718001"/>
    <n v="590.44748594471196"/>
    <n v="8140"/>
    <s v="Roads and Highways"/>
    <n v="8140"/>
    <s v="FDOT District 5                              Town of Indialantic              Brevard County"/>
    <s v="FDOT District 5"/>
    <m/>
    <m/>
    <m/>
    <n v="0"/>
    <n v="1"/>
    <n v="1.6354272637035301"/>
    <n v="0.21539420898718001"/>
    <n v="797.142042592665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25.704045269481"/>
    <n v="610.80240121552697"/>
    <n v="0.64650611729999996"/>
  </r>
  <r>
    <n v="1200000"/>
    <n v="890000"/>
    <n v="890000"/>
    <x v="1"/>
    <x v="1"/>
    <s v="IR8-11"/>
    <s v="62-304.520 (6), F.A.C."/>
    <n v="0.36"/>
    <n v="0.48"/>
    <s v="FDOT District 5"/>
    <n v="2.0402968144480001E-2"/>
    <n v="3904.0364504871"/>
    <n v="11.3321235124744"/>
    <n v="1.9142304758292099"/>
    <n v="0.23120895503437999"/>
    <n v="3.9055983419540002E-2"/>
    <n v="79.653931334196599"/>
    <n v="8140"/>
    <s v="Roads and Highways"/>
    <n v="8140"/>
    <s v="FDOT District 5                              Town of Indialantic              Brevard County"/>
    <s v="FDOT District 5"/>
    <m/>
    <m/>
    <m/>
    <n v="0"/>
    <n v="1"/>
    <n v="0.23120895503437999"/>
    <n v="3.9055983419540002E-2"/>
    <n v="79.65399668589360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52.130374213723996"/>
    <n v="82.567882671533596"/>
    <n v="6.4601781600000005E-2"/>
  </r>
  <r>
    <n v="1200000"/>
    <n v="900000"/>
    <n v="900000"/>
    <x v="1"/>
    <x v="1"/>
    <s v="IR8-11"/>
    <s v="62-304.520 (6), F.A.C."/>
    <n v="0.36"/>
    <n v="0.48"/>
    <s v="FDOT District 5"/>
    <n v="7.9125231317900002E-2"/>
    <n v="3894.9954590770299"/>
    <n v="9.1810931633977795"/>
    <n v="1.2202056642516099"/>
    <n v="0.72645612030507001"/>
    <n v="9.6549055439320006E-2"/>
    <n v="308.19241668165603"/>
    <n v="8140"/>
    <s v="Roads and Highways"/>
    <n v="8140"/>
    <s v="FDOT District 5                              Town of Indialantic              Brevard County"/>
    <s v="FDOT District 5"/>
    <m/>
    <m/>
    <m/>
    <n v="0"/>
    <n v="1"/>
    <n v="0.72645612030507001"/>
    <n v="9.6549055439320006E-2"/>
    <n v="989.0054913604890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9.047852082894"/>
    <n v="320.20845053274502"/>
    <n v="0.80211313169999998"/>
  </r>
  <r>
    <n v="1200000"/>
    <n v="910000"/>
    <n v="910000"/>
    <x v="1"/>
    <x v="1"/>
    <s v="IR8-11"/>
    <s v="62-304.520 (6), F.A.C."/>
    <n v="0.36"/>
    <n v="0.48"/>
    <s v="FDOT District 5"/>
    <n v="0.16005843606704001"/>
    <n v="3903.12747503729"/>
    <n v="10.290256448487099"/>
    <n v="1.4553658551809601"/>
    <n v="1.6470423538736201"/>
    <n v="0.23294358268563001"/>
    <n v="624.72847942476801"/>
    <n v="8140"/>
    <s v="Roads and Highways"/>
    <n v="8140"/>
    <s v="FDOT District 5                              Town of Indialantic              Brevard County"/>
    <s v="FDOT District 5"/>
    <m/>
    <m/>
    <m/>
    <n v="0"/>
    <n v="1"/>
    <n v="1.6470423538736201"/>
    <n v="0.23294358268563001"/>
    <n v="1162.84091004068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31.877694803136"/>
    <n v="647.733509957205"/>
    <n v="0.94309887270000003"/>
  </r>
  <r>
    <n v="1200000"/>
    <n v="910000"/>
    <n v="910000"/>
    <x v="1"/>
    <x v="1"/>
    <s v="IR8-11"/>
    <s v="62-304.520 (6), F.A.C."/>
    <n v="0.36"/>
    <n v="0.48"/>
    <s v="FDOT District 5"/>
    <n v="0.13518492125653001"/>
    <n v="3910.3521194611099"/>
    <n v="11.107763382770701"/>
    <n v="1.463068660697"/>
    <n v="1.5016021182360799"/>
    <n v="0.19778482168921999"/>
    <n v="528.62064335467505"/>
    <n v="8140"/>
    <s v="Roads and Highways"/>
    <n v="8140"/>
    <s v="FDOT District 5                              Town of Indialantic              Brevard County"/>
    <s v="FDOT District 5"/>
    <m/>
    <m/>
    <m/>
    <n v="0"/>
    <n v="1"/>
    <n v="1.5016021182360799"/>
    <n v="0.19778482168921999"/>
    <n v="654.49615448546604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22.178135526343"/>
    <n v="547.07396679864701"/>
    <n v="0.53081602149999996"/>
  </r>
  <r>
    <n v="1200000"/>
    <n v="910000"/>
    <n v="910000"/>
    <x v="1"/>
    <x v="1"/>
    <s v="IR8-11"/>
    <s v="62-304.520 (6), F.A.C."/>
    <n v="0.36"/>
    <n v="0.48"/>
    <s v="FDOT District 5"/>
    <n v="2.7430500461700001E-2"/>
    <n v="3894.8025330534001"/>
    <n v="10.503735582587501"/>
    <n v="1.49382829482012"/>
    <n v="0.28812272374781001"/>
    <n v="4.0976457730770001E-2"/>
    <n v="106.836382681179"/>
    <n v="8140"/>
    <s v="Roads and Highways"/>
    <n v="8140"/>
    <s v="FDOT District 5                              Town of Indialantic              Brevard County"/>
    <s v="FDOT District 5"/>
    <m/>
    <m/>
    <m/>
    <n v="0"/>
    <n v="1"/>
    <n v="0.28812272374781001"/>
    <n v="4.0976457730770001E-2"/>
    <n v="1044.39790434810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10.69245192226801"/>
    <n v="111.007296963103"/>
    <n v="0.8470380408"/>
  </r>
  <r>
    <n v="1200000"/>
    <n v="910000"/>
    <n v="910000"/>
    <x v="1"/>
    <x v="1"/>
    <s v="IR8-11"/>
    <s v="62-304.520 (6), F.A.C."/>
    <n v="0.36"/>
    <n v="0.48"/>
    <s v="FDOT District 5"/>
    <n v="4.7986974484400001E-2"/>
    <n v="3904.2166495630299"/>
    <n v="11.346696099940299"/>
    <n v="1.49936126234871"/>
    <n v="0.54449361623007997"/>
    <n v="7.1949810639219999E-2"/>
    <n v="187.35154474415401"/>
    <n v="8140"/>
    <s v="Roads and Highways"/>
    <n v="8140"/>
    <s v="FDOT District 5                              Town of Indialantic              Brevard County"/>
    <s v="FDOT District 5"/>
    <m/>
    <m/>
    <m/>
    <n v="0"/>
    <n v="1"/>
    <n v="0.54449361623007997"/>
    <n v="7.1949810639219999E-2"/>
    <n v="231.835234667625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84.592133062242496"/>
    <n v="194.19639588374201"/>
    <n v="0.18802533229999999"/>
  </r>
  <r>
    <n v="1200000"/>
    <n v="920000"/>
    <n v="920000"/>
    <x v="1"/>
    <x v="1"/>
    <s v="IR8-11"/>
    <s v="62-304.520 (6), F.A.C."/>
    <n v="0.36"/>
    <n v="0.48"/>
    <s v="FDOT District 5"/>
    <n v="3.140851660078E-2"/>
    <n v="3960.1965847136798"/>
    <n v="10.097621620420799"/>
    <n v="1.3479497682689201"/>
    <n v="0.31715131629339"/>
    <n v="4.2337102673690001E-2"/>
    <n v="124.38390017333499"/>
    <n v="8140"/>
    <s v="Roads and Highways"/>
    <n v="8140"/>
    <s v="FDOT District 5                              Town of Indialantic              Brevard County"/>
    <s v="FDOT District 5"/>
    <m/>
    <m/>
    <m/>
    <n v="0"/>
    <n v="1"/>
    <n v="0.31715131629339"/>
    <n v="4.2337102673690001E-2"/>
    <n v="306.665021552106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92.763673347471695"/>
    <n v="127.10575712392701"/>
    <n v="0.24871453490000001"/>
  </r>
  <r>
    <n v="1200000"/>
    <n v="920000"/>
    <n v="920000"/>
    <x v="1"/>
    <x v="1"/>
    <s v="IR8-11"/>
    <s v="62-304.520 (6), F.A.C."/>
    <n v="0.36"/>
    <n v="0.48"/>
    <s v="FDOT District 5"/>
    <n v="0.151511018926"/>
    <n v="3936.2372382793101"/>
    <n v="9.6334741287995698"/>
    <n v="1.2745182964826201"/>
    <n v="1.4595774810517399"/>
    <n v="0.19310356573991999"/>
    <n v="596.38331470618596"/>
    <n v="8140"/>
    <s v="Roads and Highways"/>
    <n v="8140"/>
    <s v="FDOT District 5                              Town of Indialantic              Brevard County"/>
    <s v="FDOT District 5"/>
    <m/>
    <m/>
    <m/>
    <n v="0"/>
    <n v="1"/>
    <n v="1.4595774810517399"/>
    <n v="0.19310356573991999"/>
    <n v="1190.97963268066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30.937248167245"/>
    <n v="613.14334000507495"/>
    <n v="0.96592022119999998"/>
  </r>
  <r>
    <n v="1200000"/>
    <n v="920000"/>
    <n v="920000"/>
    <x v="1"/>
    <x v="1"/>
    <s v="IR8-11"/>
    <s v="62-304.520 (6), F.A.C."/>
    <n v="0.36"/>
    <n v="0.48"/>
    <s v="FDOT District 5"/>
    <n v="0.12489370471911999"/>
    <n v="3921.53612545943"/>
    <n v="10.344585501970601"/>
    <n v="1.36589093543385"/>
    <n v="1.29197360712487"/>
    <n v="0.1705911791686"/>
    <n v="489.77517489851601"/>
    <n v="8140"/>
    <s v="Roads and Highways"/>
    <n v="8140"/>
    <s v="FDOT District 5                              Town of Indialantic              Brevard County"/>
    <s v="FDOT District 5"/>
    <m/>
    <m/>
    <m/>
    <n v="0"/>
    <n v="1"/>
    <n v="1.29197360712487"/>
    <n v="0.1705911791686"/>
    <n v="910.87729422852203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126.46105341276299"/>
    <n v="505.42689105992503"/>
    <n v="0.73874881930000003"/>
  </r>
  <r>
    <n v="1200000"/>
    <n v="920000"/>
    <n v="920000"/>
    <x v="1"/>
    <x v="1"/>
    <s v="IR8-11"/>
    <s v="62-304.520 (6), F.A.C."/>
    <n v="0.36"/>
    <n v="0.48"/>
    <s v="FDOT District 5"/>
    <n v="8.0765928442399996E-3"/>
    <n v="3913.2311760358898"/>
    <n v="11.885640504371599"/>
    <n v="1.5693914258915"/>
    <n v="9.5995479046879995E-2"/>
    <n v="1.267533556017E-2"/>
    <n v="31.6055749142518"/>
    <n v="8140"/>
    <s v="Roads and Highways"/>
    <n v="8140"/>
    <s v="FDOT District 5                              Town of Indialantic              Brevard County"/>
    <s v="FDOT District 5"/>
    <m/>
    <m/>
    <m/>
    <n v="0"/>
    <n v="1"/>
    <n v="9.5995479046879995E-2"/>
    <n v="1.267533556017E-2"/>
    <n v="31.605620655878901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32.916577155752996"/>
    <n v="32.684811622845601"/>
    <n v="2.56331068E-2"/>
  </r>
  <r>
    <n v="1200000"/>
    <n v="930000"/>
    <n v="930000"/>
    <x v="1"/>
    <x v="1"/>
    <s v="IR8-11"/>
    <s v="62-304.520 (6), F.A.C."/>
    <n v="0.36"/>
    <n v="0.48"/>
    <s v="FDOT District 5"/>
    <n v="4.0249411346760001E-2"/>
    <n v="3961.7892866278598"/>
    <n v="10.515532524886501"/>
    <n v="1.4012364322522199"/>
    <n v="0.42324399412442998"/>
    <n v="5.6398941555789998E-2"/>
    <n v="159.45968666668699"/>
    <n v="8140"/>
    <s v="Roads and Highways"/>
    <n v="8140"/>
    <s v="FDOT District 5                              Town of Indialantic              Brevard County"/>
    <s v="FDOT District 5"/>
    <m/>
    <m/>
    <m/>
    <n v="0"/>
    <n v="1"/>
    <n v="0.42324399412442998"/>
    <n v="5.6398941555789998E-2"/>
    <n v="159.45965398673499"/>
    <m/>
    <n v="-1"/>
    <n v="-1"/>
    <n v="-1"/>
    <n v="-1"/>
    <n v="0"/>
    <m/>
    <m/>
    <s v="North IRL B"/>
    <n v="-1"/>
    <m/>
    <m/>
    <n v="578"/>
    <x v="2"/>
    <s v="On-Site Retention"/>
    <x v="0"/>
    <n v="132.71029999999999"/>
    <n v="73.587431375591294"/>
    <n v="162.88358880647101"/>
    <n v="0.1293265644999999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PivotTable2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1:F17" firstHeaderRow="0" firstDataRow="1" firstDataCol="1"/>
  <pivotFields count="50">
    <pivotField numFmtId="11" showAll="0"/>
    <pivotField numFmtId="11" showAll="0"/>
    <pivotField numFmtId="11" showAll="0"/>
    <pivotField axis="axisRow" showAll="0">
      <items count="3">
        <item x="0"/>
        <item x="1"/>
        <item t="default"/>
      </items>
    </pivotField>
    <pivotField axis="axisRow" showAll="0">
      <items count="3">
        <item x="0"/>
        <item x="1"/>
        <item t="default"/>
      </items>
    </pivotField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4">
        <item x="0"/>
        <item x="1"/>
        <item x="2"/>
        <item t="default"/>
      </items>
    </pivotField>
    <pivotField showAll="0"/>
    <pivotField axis="axisRow" showAll="0">
      <items count="2">
        <item x="0"/>
        <item t="default"/>
      </items>
    </pivotField>
    <pivotField showAll="0"/>
    <pivotField showAll="0"/>
    <pivotField showAll="0"/>
    <pivotField dataField="1" showAll="0"/>
  </pivotFields>
  <rowFields count="4">
    <field x="45"/>
    <field x="3"/>
    <field x="43"/>
    <field x="4"/>
  </rowFields>
  <rowItems count="16">
    <i>
      <x/>
    </i>
    <i r="1">
      <x/>
    </i>
    <i r="2">
      <x/>
    </i>
    <i r="3">
      <x/>
    </i>
    <i r="2">
      <x v="1"/>
    </i>
    <i r="3">
      <x/>
    </i>
    <i r="2">
      <x v="2"/>
    </i>
    <i r="3">
      <x/>
    </i>
    <i r="1">
      <x v="1"/>
    </i>
    <i r="2">
      <x/>
    </i>
    <i r="3">
      <x v="1"/>
    </i>
    <i r="2">
      <x v="1"/>
    </i>
    <i r="3">
      <x v="1"/>
    </i>
    <i r="2">
      <x v="2"/>
    </i>
    <i r="3">
      <x v="1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Sum of TN_C1" fld="27" baseField="0" baseItem="0"/>
    <dataField name="Sum of TP_C1" fld="28" baseField="0" baseItem="0"/>
    <dataField name="Sum of Vol_C1" fld="29" baseField="0" baseItem="0"/>
    <dataField name="Sum of vol_c1_ACFT" fld="49" baseField="0" baseItem="0"/>
    <dataField name="Sum of Acres" fld="10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5"/>
  <sheetViews>
    <sheetView workbookViewId="0">
      <selection activeCell="B19" sqref="B19"/>
    </sheetView>
  </sheetViews>
  <sheetFormatPr defaultColWidth="8.85546875" defaultRowHeight="15" x14ac:dyDescent="0.25"/>
  <cols>
    <col min="1" max="1" width="16.140625" style="9" customWidth="1"/>
    <col min="2" max="2" width="20" style="9" customWidth="1"/>
    <col min="3" max="16384" width="8.85546875" style="9"/>
  </cols>
  <sheetData>
    <row r="1" spans="1:7" x14ac:dyDescent="0.25">
      <c r="A1" s="77" t="s">
        <v>55</v>
      </c>
    </row>
    <row r="2" spans="1:7" x14ac:dyDescent="0.25">
      <c r="A2" s="9" t="s">
        <v>54</v>
      </c>
    </row>
    <row r="3" spans="1:7" x14ac:dyDescent="0.25">
      <c r="A3"/>
    </row>
    <row r="5" spans="1:7" x14ac:dyDescent="0.25">
      <c r="B5" s="167" t="s">
        <v>68</v>
      </c>
      <c r="C5" s="168"/>
      <c r="D5" s="168"/>
      <c r="E5" s="168"/>
      <c r="F5" s="168"/>
      <c r="G5" s="169"/>
    </row>
    <row r="6" spans="1:7" x14ac:dyDescent="0.25">
      <c r="B6" s="25"/>
      <c r="C6" s="26" t="s">
        <v>40</v>
      </c>
      <c r="D6" s="26"/>
      <c r="E6" s="26"/>
      <c r="F6" s="26"/>
      <c r="G6" s="27"/>
    </row>
    <row r="7" spans="1:7" x14ac:dyDescent="0.25">
      <c r="B7" s="28"/>
      <c r="C7" s="26" t="s">
        <v>47</v>
      </c>
      <c r="D7" s="26"/>
      <c r="E7" s="26"/>
      <c r="F7" s="26"/>
      <c r="G7" s="27"/>
    </row>
    <row r="8" spans="1:7" x14ac:dyDescent="0.25">
      <c r="B8" s="29"/>
      <c r="C8" s="26" t="s">
        <v>41</v>
      </c>
      <c r="D8" s="26"/>
      <c r="E8" s="26"/>
      <c r="F8" s="26"/>
      <c r="G8" s="27"/>
    </row>
    <row r="9" spans="1:7" x14ac:dyDescent="0.25">
      <c r="B9" s="74"/>
      <c r="C9" s="73" t="s">
        <v>46</v>
      </c>
      <c r="D9" s="30"/>
      <c r="E9" s="30"/>
      <c r="F9" s="30"/>
      <c r="G9" s="31"/>
    </row>
    <row r="12" spans="1:7" x14ac:dyDescent="0.25">
      <c r="A12" s="9" t="s">
        <v>42</v>
      </c>
    </row>
    <row r="15" spans="1:7" x14ac:dyDescent="0.25">
      <c r="A15" s="9" t="s">
        <v>14</v>
      </c>
    </row>
    <row r="16" spans="1:7" x14ac:dyDescent="0.25">
      <c r="A16" s="70"/>
      <c r="B16" s="9" t="s">
        <v>44</v>
      </c>
    </row>
    <row r="18" spans="1:2" x14ac:dyDescent="0.25">
      <c r="A18" s="24" t="s">
        <v>67</v>
      </c>
      <c r="B18" s="24" t="s">
        <v>80</v>
      </c>
    </row>
    <row r="19" spans="1:2" ht="31.5" x14ac:dyDescent="0.25">
      <c r="A19" s="9" t="s">
        <v>13</v>
      </c>
      <c r="B19" s="85" t="s">
        <v>81</v>
      </c>
    </row>
    <row r="20" spans="1:2" ht="15.75" x14ac:dyDescent="0.25">
      <c r="A20" s="9" t="s">
        <v>74</v>
      </c>
      <c r="B20" s="85" t="s">
        <v>82</v>
      </c>
    </row>
    <row r="21" spans="1:2" ht="31.5" x14ac:dyDescent="0.25">
      <c r="A21" s="9" t="s">
        <v>75</v>
      </c>
      <c r="B21" s="85" t="s">
        <v>83</v>
      </c>
    </row>
    <row r="22" spans="1:2" ht="31.5" x14ac:dyDescent="0.25">
      <c r="A22" s="9" t="s">
        <v>70</v>
      </c>
      <c r="B22" s="85" t="s">
        <v>84</v>
      </c>
    </row>
    <row r="23" spans="1:2" ht="31.5" x14ac:dyDescent="0.25">
      <c r="A23" s="9" t="s">
        <v>76</v>
      </c>
      <c r="B23" s="85" t="s">
        <v>85</v>
      </c>
    </row>
    <row r="24" spans="1:2" ht="47.25" x14ac:dyDescent="0.25">
      <c r="A24" s="9" t="s">
        <v>69</v>
      </c>
      <c r="B24" s="85" t="s">
        <v>86</v>
      </c>
    </row>
    <row r="25" spans="1:2" ht="47.25" x14ac:dyDescent="0.25">
      <c r="A25" s="9" t="s">
        <v>77</v>
      </c>
      <c r="B25" s="85" t="s">
        <v>87</v>
      </c>
    </row>
    <row r="26" spans="1:2" ht="15.75" x14ac:dyDescent="0.25">
      <c r="A26" s="9" t="s">
        <v>71</v>
      </c>
      <c r="B26" s="85" t="s">
        <v>88</v>
      </c>
    </row>
    <row r="27" spans="1:2" ht="15.75" x14ac:dyDescent="0.25">
      <c r="A27" s="9" t="s">
        <v>59</v>
      </c>
      <c r="B27" s="85" t="s">
        <v>89</v>
      </c>
    </row>
    <row r="28" spans="1:2" ht="31.5" x14ac:dyDescent="0.25">
      <c r="A28" s="9" t="s">
        <v>12</v>
      </c>
      <c r="B28" s="85" t="s">
        <v>90</v>
      </c>
    </row>
    <row r="29" spans="1:2" ht="31.5" x14ac:dyDescent="0.25">
      <c r="A29" s="9" t="s">
        <v>78</v>
      </c>
      <c r="B29" s="85" t="s">
        <v>91</v>
      </c>
    </row>
    <row r="30" spans="1:2" ht="47.25" x14ac:dyDescent="0.25">
      <c r="A30" s="9" t="s">
        <v>45</v>
      </c>
      <c r="B30" s="85" t="s">
        <v>92</v>
      </c>
    </row>
    <row r="31" spans="1:2" ht="31.5" x14ac:dyDescent="0.25">
      <c r="A31" s="9" t="s">
        <v>79</v>
      </c>
      <c r="B31" s="85" t="s">
        <v>93</v>
      </c>
    </row>
    <row r="32" spans="1:2" ht="15.75" x14ac:dyDescent="0.25">
      <c r="A32" s="9" t="s">
        <v>63</v>
      </c>
      <c r="B32" s="85" t="s">
        <v>94</v>
      </c>
    </row>
    <row r="33" spans="2:2" ht="31.5" x14ac:dyDescent="0.25">
      <c r="B33" s="85" t="s">
        <v>95</v>
      </c>
    </row>
    <row r="34" spans="2:2" ht="31.5" x14ac:dyDescent="0.25">
      <c r="B34" s="85" t="s">
        <v>96</v>
      </c>
    </row>
    <row r="35" spans="2:2" ht="15.75" x14ac:dyDescent="0.25">
      <c r="B35" s="85" t="s">
        <v>97</v>
      </c>
    </row>
    <row r="36" spans="2:2" ht="15.75" x14ac:dyDescent="0.25">
      <c r="B36" s="85" t="s">
        <v>98</v>
      </c>
    </row>
    <row r="37" spans="2:2" ht="31.5" x14ac:dyDescent="0.25">
      <c r="B37" s="85" t="s">
        <v>99</v>
      </c>
    </row>
    <row r="38" spans="2:2" ht="15.75" x14ac:dyDescent="0.25">
      <c r="B38" s="85" t="s">
        <v>100</v>
      </c>
    </row>
    <row r="39" spans="2:2" ht="47.25" x14ac:dyDescent="0.25">
      <c r="B39" s="85" t="s">
        <v>101</v>
      </c>
    </row>
    <row r="40" spans="2:2" ht="15.75" x14ac:dyDescent="0.25">
      <c r="B40" s="85" t="s">
        <v>102</v>
      </c>
    </row>
    <row r="41" spans="2:2" ht="15.75" x14ac:dyDescent="0.25">
      <c r="B41" s="85" t="s">
        <v>103</v>
      </c>
    </row>
    <row r="42" spans="2:2" ht="31.5" x14ac:dyDescent="0.25">
      <c r="B42" s="85" t="s">
        <v>104</v>
      </c>
    </row>
    <row r="43" spans="2:2" ht="15.75" x14ac:dyDescent="0.25">
      <c r="B43" s="85" t="s">
        <v>105</v>
      </c>
    </row>
    <row r="44" spans="2:2" ht="31.5" x14ac:dyDescent="0.25">
      <c r="B44" s="85" t="s">
        <v>106</v>
      </c>
    </row>
    <row r="45" spans="2:2" ht="15.75" x14ac:dyDescent="0.25">
      <c r="B45" s="85" t="s">
        <v>107</v>
      </c>
    </row>
    <row r="46" spans="2:2" ht="15.75" x14ac:dyDescent="0.25">
      <c r="B46" s="85" t="s">
        <v>108</v>
      </c>
    </row>
    <row r="47" spans="2:2" ht="15.75" x14ac:dyDescent="0.25">
      <c r="B47" s="85" t="s">
        <v>109</v>
      </c>
    </row>
    <row r="48" spans="2:2" ht="63" x14ac:dyDescent="0.25">
      <c r="B48" s="85" t="s">
        <v>110</v>
      </c>
    </row>
    <row r="49" spans="2:2" ht="31.5" x14ac:dyDescent="0.25">
      <c r="B49" s="85" t="s">
        <v>111</v>
      </c>
    </row>
    <row r="50" spans="2:2" ht="47.25" x14ac:dyDescent="0.25">
      <c r="B50" s="85" t="s">
        <v>112</v>
      </c>
    </row>
    <row r="51" spans="2:2" ht="47.25" x14ac:dyDescent="0.25">
      <c r="B51" s="85" t="s">
        <v>113</v>
      </c>
    </row>
    <row r="52" spans="2:2" ht="47.25" x14ac:dyDescent="0.25">
      <c r="B52" s="85" t="s">
        <v>114</v>
      </c>
    </row>
    <row r="53" spans="2:2" ht="31.5" x14ac:dyDescent="0.25">
      <c r="B53" s="85" t="s">
        <v>115</v>
      </c>
    </row>
    <row r="54" spans="2:2" ht="31.5" x14ac:dyDescent="0.25">
      <c r="B54" s="85" t="s">
        <v>116</v>
      </c>
    </row>
    <row r="55" spans="2:2" ht="15.75" x14ac:dyDescent="0.25">
      <c r="B55" s="85" t="s">
        <v>117</v>
      </c>
    </row>
    <row r="56" spans="2:2" ht="47.25" x14ac:dyDescent="0.25">
      <c r="B56" s="85" t="s">
        <v>118</v>
      </c>
    </row>
    <row r="57" spans="2:2" ht="63" x14ac:dyDescent="0.25">
      <c r="B57" s="85" t="s">
        <v>119</v>
      </c>
    </row>
    <row r="58" spans="2:2" ht="31.5" x14ac:dyDescent="0.25">
      <c r="B58" s="85" t="s">
        <v>120</v>
      </c>
    </row>
    <row r="59" spans="2:2" ht="15.75" x14ac:dyDescent="0.25">
      <c r="B59" s="85" t="s">
        <v>121</v>
      </c>
    </row>
    <row r="60" spans="2:2" ht="15.75" x14ac:dyDescent="0.25">
      <c r="B60" s="85" t="s">
        <v>122</v>
      </c>
    </row>
    <row r="61" spans="2:2" ht="15.75" x14ac:dyDescent="0.25">
      <c r="B61" s="85" t="s">
        <v>123</v>
      </c>
    </row>
    <row r="62" spans="2:2" ht="15.75" x14ac:dyDescent="0.25">
      <c r="B62" s="85" t="s">
        <v>124</v>
      </c>
    </row>
    <row r="63" spans="2:2" ht="15.75" x14ac:dyDescent="0.25">
      <c r="B63" s="85" t="s">
        <v>125</v>
      </c>
    </row>
    <row r="64" spans="2:2" ht="15.75" x14ac:dyDescent="0.25">
      <c r="B64" s="85" t="s">
        <v>126</v>
      </c>
    </row>
    <row r="65" spans="2:2" ht="31.5" x14ac:dyDescent="0.25">
      <c r="B65" s="85" t="s">
        <v>127</v>
      </c>
    </row>
    <row r="66" spans="2:2" ht="31.5" x14ac:dyDescent="0.25">
      <c r="B66" s="85" t="s">
        <v>128</v>
      </c>
    </row>
    <row r="67" spans="2:2" ht="31.5" x14ac:dyDescent="0.25">
      <c r="B67" s="85" t="s">
        <v>129</v>
      </c>
    </row>
    <row r="68" spans="2:2" ht="47.25" x14ac:dyDescent="0.25">
      <c r="B68" s="85" t="s">
        <v>130</v>
      </c>
    </row>
    <row r="69" spans="2:2" ht="31.5" x14ac:dyDescent="0.25">
      <c r="B69" s="85" t="s">
        <v>131</v>
      </c>
    </row>
    <row r="70" spans="2:2" ht="31.5" x14ac:dyDescent="0.25">
      <c r="B70" s="85" t="s">
        <v>132</v>
      </c>
    </row>
    <row r="71" spans="2:2" ht="31.5" x14ac:dyDescent="0.25">
      <c r="B71" s="85" t="s">
        <v>133</v>
      </c>
    </row>
    <row r="72" spans="2:2" ht="31.5" x14ac:dyDescent="0.25">
      <c r="B72" s="85" t="s">
        <v>134</v>
      </c>
    </row>
    <row r="73" spans="2:2" ht="78.75" x14ac:dyDescent="0.25">
      <c r="B73" s="85" t="s">
        <v>135</v>
      </c>
    </row>
    <row r="74" spans="2:2" ht="15.75" x14ac:dyDescent="0.25">
      <c r="B74" s="85" t="s">
        <v>136</v>
      </c>
    </row>
    <row r="75" spans="2:2" ht="31.5" x14ac:dyDescent="0.25">
      <c r="B75" s="85" t="s">
        <v>137</v>
      </c>
    </row>
    <row r="76" spans="2:2" ht="31.5" x14ac:dyDescent="0.25">
      <c r="B76" s="85" t="s">
        <v>138</v>
      </c>
    </row>
    <row r="77" spans="2:2" ht="31.5" x14ac:dyDescent="0.25">
      <c r="B77" s="85" t="s">
        <v>139</v>
      </c>
    </row>
    <row r="78" spans="2:2" ht="47.25" x14ac:dyDescent="0.25">
      <c r="B78" s="85" t="s">
        <v>140</v>
      </c>
    </row>
    <row r="79" spans="2:2" ht="63" x14ac:dyDescent="0.25">
      <c r="B79" s="85" t="s">
        <v>141</v>
      </c>
    </row>
    <row r="80" spans="2:2" ht="47.25" x14ac:dyDescent="0.25">
      <c r="B80" s="85" t="s">
        <v>142</v>
      </c>
    </row>
    <row r="81" spans="2:2" ht="47.25" x14ac:dyDescent="0.25">
      <c r="B81" s="85" t="s">
        <v>143</v>
      </c>
    </row>
    <row r="82" spans="2:2" ht="78.75" x14ac:dyDescent="0.25">
      <c r="B82" s="85" t="s">
        <v>144</v>
      </c>
    </row>
    <row r="83" spans="2:2" ht="31.5" x14ac:dyDescent="0.25">
      <c r="B83" s="85" t="s">
        <v>145</v>
      </c>
    </row>
    <row r="84" spans="2:2" ht="15.75" x14ac:dyDescent="0.25">
      <c r="B84" s="85" t="s">
        <v>146</v>
      </c>
    </row>
    <row r="85" spans="2:2" ht="31.5" x14ac:dyDescent="0.25">
      <c r="B85" s="85" t="s">
        <v>147</v>
      </c>
    </row>
    <row r="86" spans="2:2" ht="31.5" x14ac:dyDescent="0.25">
      <c r="B86" s="85" t="s">
        <v>148</v>
      </c>
    </row>
    <row r="87" spans="2:2" ht="47.25" x14ac:dyDescent="0.25">
      <c r="B87" s="85" t="s">
        <v>149</v>
      </c>
    </row>
    <row r="88" spans="2:2" ht="31.5" x14ac:dyDescent="0.25">
      <c r="B88" s="85" t="s">
        <v>150</v>
      </c>
    </row>
    <row r="89" spans="2:2" ht="31.5" x14ac:dyDescent="0.25">
      <c r="B89" s="85" t="s">
        <v>151</v>
      </c>
    </row>
    <row r="90" spans="2:2" ht="15.75" x14ac:dyDescent="0.25">
      <c r="B90" s="85" t="s">
        <v>152</v>
      </c>
    </row>
    <row r="91" spans="2:2" ht="31.5" x14ac:dyDescent="0.25">
      <c r="B91" s="85" t="s">
        <v>153</v>
      </c>
    </row>
    <row r="92" spans="2:2" ht="31.5" x14ac:dyDescent="0.25">
      <c r="B92" s="85" t="s">
        <v>154</v>
      </c>
    </row>
    <row r="93" spans="2:2" ht="47.25" x14ac:dyDescent="0.25">
      <c r="B93" s="85" t="s">
        <v>155</v>
      </c>
    </row>
    <row r="94" spans="2:2" ht="15.75" x14ac:dyDescent="0.25">
      <c r="B94" s="85" t="s">
        <v>3</v>
      </c>
    </row>
    <row r="95" spans="2:2" ht="15.75" x14ac:dyDescent="0.25">
      <c r="B95" s="85" t="s">
        <v>156</v>
      </c>
    </row>
    <row r="96" spans="2:2" ht="47.25" x14ac:dyDescent="0.25">
      <c r="B96" s="85" t="s">
        <v>157</v>
      </c>
    </row>
    <row r="97" spans="2:2" ht="15.75" x14ac:dyDescent="0.25">
      <c r="B97" s="85" t="s">
        <v>158</v>
      </c>
    </row>
    <row r="98" spans="2:2" ht="31.5" x14ac:dyDescent="0.25">
      <c r="B98" s="85" t="s">
        <v>159</v>
      </c>
    </row>
    <row r="99" spans="2:2" ht="31.5" x14ac:dyDescent="0.25">
      <c r="B99" s="85" t="s">
        <v>160</v>
      </c>
    </row>
    <row r="100" spans="2:2" ht="15.75" x14ac:dyDescent="0.25">
      <c r="B100" s="85" t="s">
        <v>161</v>
      </c>
    </row>
    <row r="101" spans="2:2" ht="15.75" x14ac:dyDescent="0.25">
      <c r="B101" s="85" t="s">
        <v>162</v>
      </c>
    </row>
    <row r="102" spans="2:2" ht="15.75" x14ac:dyDescent="0.25">
      <c r="B102" s="85" t="s">
        <v>163</v>
      </c>
    </row>
    <row r="103" spans="2:2" ht="31.5" x14ac:dyDescent="0.25">
      <c r="B103" s="85" t="s">
        <v>164</v>
      </c>
    </row>
    <row r="104" spans="2:2" ht="31.5" x14ac:dyDescent="0.25">
      <c r="B104" s="85" t="s">
        <v>165</v>
      </c>
    </row>
    <row r="105" spans="2:2" ht="15.75" x14ac:dyDescent="0.25">
      <c r="B105" s="85" t="s">
        <v>166</v>
      </c>
    </row>
  </sheetData>
  <mergeCells count="1">
    <mergeCell ref="B5:G5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24"/>
  <sheetViews>
    <sheetView workbookViewId="0">
      <selection activeCell="B16" sqref="B16"/>
    </sheetView>
  </sheetViews>
  <sheetFormatPr defaultColWidth="8.85546875" defaultRowHeight="12.75" x14ac:dyDescent="0.2"/>
  <cols>
    <col min="1" max="1" width="84.140625" style="123" bestFit="1" customWidth="1"/>
    <col min="2" max="2" width="7.140625" style="123" customWidth="1"/>
    <col min="3" max="3" width="14" style="123" bestFit="1" customWidth="1"/>
    <col min="4" max="16384" width="8.85546875" style="123"/>
  </cols>
  <sheetData>
    <row r="1" spans="1:3" ht="15" x14ac:dyDescent="0.25">
      <c r="A1" s="122" t="s">
        <v>207</v>
      </c>
    </row>
    <row r="3" spans="1:3" ht="15" x14ac:dyDescent="0.25">
      <c r="A3" s="124" t="s">
        <v>208</v>
      </c>
    </row>
    <row r="5" spans="1:3" ht="15" x14ac:dyDescent="0.2">
      <c r="A5" s="125" t="s">
        <v>209</v>
      </c>
      <c r="B5" s="125" t="s">
        <v>210</v>
      </c>
      <c r="C5" s="125" t="s">
        <v>211</v>
      </c>
    </row>
    <row r="6" spans="1:3" x14ac:dyDescent="0.2">
      <c r="A6" s="126" t="s">
        <v>212</v>
      </c>
      <c r="B6" s="131">
        <v>0.03</v>
      </c>
      <c r="C6" s="126"/>
    </row>
    <row r="7" spans="1:3" x14ac:dyDescent="0.2">
      <c r="A7" s="127" t="s">
        <v>213</v>
      </c>
      <c r="B7" s="131"/>
      <c r="C7" s="126"/>
    </row>
    <row r="8" spans="1:3" x14ac:dyDescent="0.2">
      <c r="A8" s="127" t="s">
        <v>214</v>
      </c>
      <c r="B8" s="131"/>
      <c r="C8" s="126"/>
    </row>
    <row r="9" spans="1:3" x14ac:dyDescent="0.2">
      <c r="A9" s="127" t="s">
        <v>215</v>
      </c>
      <c r="B9" s="132">
        <v>5.0000000000000001E-3</v>
      </c>
      <c r="C9" s="126"/>
    </row>
    <row r="10" spans="1:3" x14ac:dyDescent="0.2">
      <c r="A10" s="127" t="s">
        <v>216</v>
      </c>
      <c r="B10" s="131"/>
      <c r="C10" s="126"/>
    </row>
    <row r="11" spans="1:3" x14ac:dyDescent="0.2">
      <c r="A11" s="126" t="s">
        <v>217</v>
      </c>
      <c r="B11" s="131"/>
      <c r="C11" s="126"/>
    </row>
    <row r="12" spans="1:3" x14ac:dyDescent="0.2">
      <c r="A12" s="126" t="s">
        <v>218</v>
      </c>
      <c r="B12" s="132">
        <v>2.5000000000000001E-3</v>
      </c>
      <c r="C12" s="126"/>
    </row>
    <row r="13" spans="1:3" x14ac:dyDescent="0.2">
      <c r="A13" s="126" t="s">
        <v>219</v>
      </c>
      <c r="B13" s="132">
        <v>2.5000000000000001E-3</v>
      </c>
      <c r="C13" s="126"/>
    </row>
    <row r="14" spans="1:3" x14ac:dyDescent="0.2">
      <c r="A14" s="126" t="s">
        <v>220</v>
      </c>
      <c r="B14" s="131"/>
      <c r="C14" s="126"/>
    </row>
    <row r="16" spans="1:3" ht="15" x14ac:dyDescent="0.25">
      <c r="A16" s="128" t="s">
        <v>221</v>
      </c>
      <c r="B16" s="130">
        <f>SUM(B6:B13)</f>
        <v>0.04</v>
      </c>
      <c r="C16" s="122" t="s">
        <v>222</v>
      </c>
    </row>
    <row r="19" spans="1:3" ht="72" customHeight="1" x14ac:dyDescent="0.25">
      <c r="A19" s="129" t="s">
        <v>223</v>
      </c>
    </row>
    <row r="20" spans="1:3" x14ac:dyDescent="0.2">
      <c r="A20" s="170" t="s">
        <v>224</v>
      </c>
      <c r="B20" s="171"/>
      <c r="C20" s="171"/>
    </row>
    <row r="21" spans="1:3" ht="13.15" customHeight="1" x14ac:dyDescent="0.2">
      <c r="A21" s="170" t="s">
        <v>225</v>
      </c>
      <c r="B21" s="171"/>
      <c r="C21" s="171"/>
    </row>
    <row r="22" spans="1:3" x14ac:dyDescent="0.2">
      <c r="A22" s="170" t="s">
        <v>226</v>
      </c>
      <c r="B22" s="171"/>
      <c r="C22" s="171"/>
    </row>
    <row r="23" spans="1:3" x14ac:dyDescent="0.2">
      <c r="A23" s="170" t="s">
        <v>227</v>
      </c>
      <c r="B23" s="171"/>
      <c r="C23" s="171"/>
    </row>
    <row r="24" spans="1:3" x14ac:dyDescent="0.2">
      <c r="A24" s="170" t="s">
        <v>228</v>
      </c>
      <c r="B24" s="171"/>
      <c r="C24" s="171"/>
    </row>
  </sheetData>
  <mergeCells count="5">
    <mergeCell ref="A20:C20"/>
    <mergeCell ref="A21:C21"/>
    <mergeCell ref="A22:C22"/>
    <mergeCell ref="A23:C23"/>
    <mergeCell ref="A24:C2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7"/>
  <sheetViews>
    <sheetView workbookViewId="0">
      <selection activeCell="C9" sqref="C9"/>
    </sheetView>
  </sheetViews>
  <sheetFormatPr defaultRowHeight="15" x14ac:dyDescent="0.25"/>
  <cols>
    <col min="1" max="1" width="17.42578125" bestFit="1" customWidth="1"/>
    <col min="2" max="2" width="15.140625" style="4" bestFit="1" customWidth="1"/>
    <col min="3" max="3" width="13.42578125" customWidth="1"/>
    <col min="4" max="4" width="17" customWidth="1"/>
    <col min="5" max="5" width="13.7109375" customWidth="1"/>
    <col min="6" max="6" width="13.42578125" bestFit="1" customWidth="1"/>
    <col min="7" max="7" width="12.5703125" bestFit="1" customWidth="1"/>
    <col min="8" max="8" width="10.7109375" style="4" bestFit="1" customWidth="1"/>
    <col min="9" max="9" width="30.42578125" customWidth="1"/>
  </cols>
  <sheetData>
    <row r="1" spans="1:9" s="9" customFormat="1" ht="45" x14ac:dyDescent="0.25">
      <c r="A1" s="16" t="s">
        <v>18</v>
      </c>
      <c r="B1" s="17" t="s">
        <v>19</v>
      </c>
      <c r="C1" s="16" t="s">
        <v>34</v>
      </c>
      <c r="D1" s="16" t="s">
        <v>35</v>
      </c>
      <c r="E1" s="16" t="s">
        <v>36</v>
      </c>
      <c r="F1" s="17" t="s">
        <v>26</v>
      </c>
      <c r="G1" s="17" t="s">
        <v>25</v>
      </c>
      <c r="H1" s="16" t="s">
        <v>33</v>
      </c>
      <c r="I1" s="17" t="s">
        <v>30</v>
      </c>
    </row>
    <row r="2" spans="1:9" s="9" customFormat="1" x14ac:dyDescent="0.25">
      <c r="A2" s="11"/>
      <c r="B2" s="13"/>
      <c r="C2" s="20"/>
      <c r="D2" s="20"/>
      <c r="E2" s="75" t="e">
        <f>#REF!</f>
        <v>#REF!</v>
      </c>
      <c r="F2" s="21" t="e">
        <f t="shared" ref="F2:G10" si="0">$D2/$E2</f>
        <v>#REF!</v>
      </c>
      <c r="G2" s="21" t="e">
        <f t="shared" si="0"/>
        <v>#REF!</v>
      </c>
      <c r="H2" s="20"/>
      <c r="I2" s="10"/>
    </row>
    <row r="3" spans="1:9" s="9" customFormat="1" x14ac:dyDescent="0.25">
      <c r="A3" s="11"/>
      <c r="B3" s="13"/>
      <c r="C3" s="20"/>
      <c r="D3" s="20"/>
      <c r="E3" s="75" t="e">
        <f>#REF!</f>
        <v>#REF!</v>
      </c>
      <c r="F3" s="21" t="e">
        <f t="shared" si="0"/>
        <v>#REF!</v>
      </c>
      <c r="G3" s="21" t="e">
        <f t="shared" si="0"/>
        <v>#REF!</v>
      </c>
      <c r="H3" s="20"/>
      <c r="I3" s="10"/>
    </row>
    <row r="4" spans="1:9" s="9" customFormat="1" x14ac:dyDescent="0.25">
      <c r="A4" s="11"/>
      <c r="B4" s="13"/>
      <c r="C4" s="20"/>
      <c r="D4" s="20"/>
      <c r="E4" s="75" t="e">
        <f>#REF!</f>
        <v>#REF!</v>
      </c>
      <c r="F4" s="21" t="e">
        <f t="shared" si="0"/>
        <v>#REF!</v>
      </c>
      <c r="G4" s="21" t="e">
        <f t="shared" si="0"/>
        <v>#REF!</v>
      </c>
      <c r="H4" s="20"/>
      <c r="I4" s="10"/>
    </row>
    <row r="5" spans="1:9" s="9" customFormat="1" x14ac:dyDescent="0.25">
      <c r="A5" s="11"/>
      <c r="B5" s="13"/>
      <c r="C5" s="20"/>
      <c r="D5" s="20"/>
      <c r="E5" s="75" t="e">
        <f>#REF!</f>
        <v>#REF!</v>
      </c>
      <c r="F5" s="21" t="e">
        <f t="shared" si="0"/>
        <v>#REF!</v>
      </c>
      <c r="G5" s="21" t="e">
        <f t="shared" si="0"/>
        <v>#REF!</v>
      </c>
      <c r="H5" s="20"/>
      <c r="I5" s="10"/>
    </row>
    <row r="6" spans="1:9" s="9" customFormat="1" x14ac:dyDescent="0.25">
      <c r="A6" s="11"/>
      <c r="B6" s="13"/>
      <c r="C6" s="20"/>
      <c r="D6" s="20"/>
      <c r="E6" s="75" t="e">
        <f>#REF!</f>
        <v>#REF!</v>
      </c>
      <c r="F6" s="21" t="e">
        <f t="shared" si="0"/>
        <v>#REF!</v>
      </c>
      <c r="G6" s="21" t="e">
        <f t="shared" si="0"/>
        <v>#REF!</v>
      </c>
      <c r="H6" s="20"/>
      <c r="I6" s="10"/>
    </row>
    <row r="7" spans="1:9" s="9" customFormat="1" x14ac:dyDescent="0.25">
      <c r="A7" s="11"/>
      <c r="B7" s="13"/>
      <c r="C7" s="20"/>
      <c r="D7" s="20"/>
      <c r="E7" s="75" t="e">
        <f>#REF!</f>
        <v>#REF!</v>
      </c>
      <c r="F7" s="21" t="e">
        <f t="shared" si="0"/>
        <v>#REF!</v>
      </c>
      <c r="G7" s="21" t="e">
        <f t="shared" si="0"/>
        <v>#REF!</v>
      </c>
      <c r="H7" s="20"/>
      <c r="I7" s="10"/>
    </row>
    <row r="8" spans="1:9" x14ac:dyDescent="0.25">
      <c r="A8" s="11"/>
      <c r="B8" s="13"/>
      <c r="C8" s="20"/>
      <c r="D8" s="20"/>
      <c r="E8" s="75" t="e">
        <f>#REF!</f>
        <v>#REF!</v>
      </c>
      <c r="F8" s="21" t="e">
        <f t="shared" si="0"/>
        <v>#REF!</v>
      </c>
      <c r="G8" s="21" t="e">
        <f t="shared" si="0"/>
        <v>#REF!</v>
      </c>
      <c r="H8" s="20"/>
      <c r="I8" s="10"/>
    </row>
    <row r="9" spans="1:9" x14ac:dyDescent="0.25">
      <c r="A9" s="11"/>
      <c r="B9" s="13"/>
      <c r="C9" s="20"/>
      <c r="D9" s="20"/>
      <c r="E9" s="75" t="e">
        <f>#REF!</f>
        <v>#REF!</v>
      </c>
      <c r="F9" s="21" t="e">
        <f t="shared" si="0"/>
        <v>#REF!</v>
      </c>
      <c r="G9" s="21" t="e">
        <f t="shared" si="0"/>
        <v>#REF!</v>
      </c>
      <c r="H9" s="20"/>
      <c r="I9" s="10"/>
    </row>
    <row r="10" spans="1:9" x14ac:dyDescent="0.25">
      <c r="A10" s="11"/>
      <c r="B10" s="13"/>
      <c r="C10" s="20"/>
      <c r="D10" s="20"/>
      <c r="E10" s="75" t="e">
        <f>#REF!</f>
        <v>#REF!</v>
      </c>
      <c r="F10" s="21" t="e">
        <f t="shared" si="0"/>
        <v>#REF!</v>
      </c>
      <c r="G10" s="21" t="e">
        <f t="shared" si="0"/>
        <v>#REF!</v>
      </c>
      <c r="H10" s="20"/>
      <c r="I10" s="10"/>
    </row>
    <row r="14" spans="1:9" x14ac:dyDescent="0.25">
      <c r="A14" s="3"/>
    </row>
    <row r="15" spans="1:9" x14ac:dyDescent="0.25">
      <c r="A15" s="3"/>
    </row>
    <row r="16" spans="1:9" x14ac:dyDescent="0.25">
      <c r="A16" s="3"/>
    </row>
    <row r="17" spans="1:8" x14ac:dyDescent="0.25">
      <c r="A17" s="3"/>
      <c r="H17" s="2"/>
    </row>
  </sheetData>
  <pageMargins left="0.7" right="0.7" top="0.75" bottom="0.75" header="0.3" footer="0.3"/>
  <pageSetup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7"/>
  <sheetViews>
    <sheetView workbookViewId="0">
      <selection activeCell="G24" sqref="G24"/>
    </sheetView>
  </sheetViews>
  <sheetFormatPr defaultRowHeight="15" x14ac:dyDescent="0.25"/>
  <cols>
    <col min="1" max="1" width="9" style="12"/>
    <col min="2" max="2" width="23.42578125" style="12" customWidth="1"/>
    <col min="3" max="3" width="9" style="12"/>
    <col min="4" max="4" width="23" style="12" customWidth="1"/>
    <col min="5" max="5" width="9" style="12"/>
    <col min="6" max="6" width="13.28515625" style="12" customWidth="1"/>
    <col min="7" max="7" width="12.85546875" style="12" customWidth="1"/>
    <col min="8" max="8" width="34.28515625" style="12" customWidth="1"/>
  </cols>
  <sheetData>
    <row r="1" spans="1:8" x14ac:dyDescent="0.25">
      <c r="A1"/>
      <c r="B1"/>
      <c r="C1"/>
      <c r="D1"/>
      <c r="E1"/>
      <c r="F1"/>
      <c r="G1"/>
      <c r="H1"/>
    </row>
    <row r="2" spans="1:8" x14ac:dyDescent="0.25">
      <c r="A2"/>
      <c r="B2"/>
      <c r="C2"/>
      <c r="D2"/>
      <c r="E2"/>
      <c r="F2"/>
      <c r="G2"/>
      <c r="H2"/>
    </row>
    <row r="3" spans="1:8" x14ac:dyDescent="0.25">
      <c r="A3"/>
      <c r="B3"/>
      <c r="C3"/>
      <c r="D3"/>
      <c r="E3"/>
      <c r="F3"/>
      <c r="G3"/>
      <c r="H3"/>
    </row>
    <row r="4" spans="1:8" x14ac:dyDescent="0.25">
      <c r="A4"/>
      <c r="B4"/>
      <c r="C4"/>
      <c r="D4"/>
      <c r="E4"/>
      <c r="F4"/>
      <c r="G4"/>
      <c r="H4"/>
    </row>
    <row r="5" spans="1:8" x14ac:dyDescent="0.25">
      <c r="A5"/>
      <c r="B5"/>
      <c r="C5"/>
      <c r="D5"/>
      <c r="E5"/>
      <c r="F5"/>
      <c r="G5"/>
      <c r="H5"/>
    </row>
    <row r="6" spans="1:8" x14ac:dyDescent="0.25">
      <c r="A6"/>
      <c r="B6"/>
      <c r="C6"/>
      <c r="D6"/>
      <c r="E6"/>
      <c r="F6"/>
      <c r="G6"/>
      <c r="H6"/>
    </row>
    <row r="7" spans="1:8" x14ac:dyDescent="0.25">
      <c r="A7"/>
      <c r="B7"/>
      <c r="C7"/>
      <c r="D7"/>
      <c r="E7"/>
      <c r="F7"/>
      <c r="G7"/>
      <c r="H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9"/>
  <sheetViews>
    <sheetView tabSelected="1" workbookViewId="0">
      <selection activeCell="I5" sqref="I5"/>
    </sheetView>
  </sheetViews>
  <sheetFormatPr defaultRowHeight="15" x14ac:dyDescent="0.25"/>
  <cols>
    <col min="1" max="1" width="21.42578125" style="9" bestFit="1" customWidth="1"/>
    <col min="2" max="2" width="22.28515625" style="9" customWidth="1"/>
    <col min="3" max="3" width="19.85546875" style="9" customWidth="1"/>
    <col min="4" max="4" width="18.85546875" style="9" customWidth="1"/>
    <col min="5" max="5" width="18.140625" style="9" customWidth="1"/>
    <col min="6" max="6" width="23.140625" style="9" customWidth="1"/>
    <col min="7" max="7" width="22" style="9" customWidth="1"/>
    <col min="8" max="8" width="15.5703125" style="9" customWidth="1"/>
    <col min="9" max="9" width="16.140625" style="9" customWidth="1"/>
    <col min="10" max="16384" width="9.140625" style="9"/>
  </cols>
  <sheetData>
    <row r="1" spans="1:11" ht="28.5" x14ac:dyDescent="0.25">
      <c r="A1" s="115" t="s">
        <v>17</v>
      </c>
      <c r="B1" s="115" t="s">
        <v>48</v>
      </c>
      <c r="C1" s="115" t="s">
        <v>49</v>
      </c>
      <c r="D1" s="115" t="s">
        <v>8</v>
      </c>
      <c r="E1" s="115" t="s">
        <v>50</v>
      </c>
      <c r="F1" s="115" t="s">
        <v>51</v>
      </c>
      <c r="G1" s="115" t="s">
        <v>52</v>
      </c>
      <c r="H1" s="115" t="s">
        <v>11</v>
      </c>
      <c r="I1" s="115" t="s">
        <v>53</v>
      </c>
      <c r="J1" s="96"/>
      <c r="K1" s="96"/>
    </row>
    <row r="2" spans="1:11" x14ac:dyDescent="0.25">
      <c r="A2" s="101" t="s">
        <v>59</v>
      </c>
      <c r="B2" s="115"/>
      <c r="C2" s="115"/>
      <c r="D2" s="115"/>
      <c r="E2" s="115"/>
      <c r="F2" s="115"/>
      <c r="G2" s="115"/>
      <c r="H2" s="115"/>
      <c r="I2" s="115"/>
      <c r="J2" s="96"/>
      <c r="K2" s="96"/>
    </row>
    <row r="3" spans="1:11" x14ac:dyDescent="0.25">
      <c r="A3" s="97" t="s">
        <v>60</v>
      </c>
      <c r="B3" s="115"/>
      <c r="C3" s="115"/>
      <c r="D3" s="115"/>
      <c r="E3" s="115"/>
      <c r="F3" s="115"/>
      <c r="G3" s="115"/>
      <c r="H3" s="115"/>
      <c r="I3" s="115"/>
      <c r="J3" s="96"/>
      <c r="K3" s="96"/>
    </row>
    <row r="4" spans="1:11" x14ac:dyDescent="0.25">
      <c r="A4" s="98" t="s">
        <v>195</v>
      </c>
      <c r="B4" s="99">
        <v>3589</v>
      </c>
      <c r="C4" s="99">
        <v>1925</v>
      </c>
      <c r="D4" s="99">
        <f>'CIRL Summary'!H35</f>
        <v>183.36801631906545</v>
      </c>
      <c r="E4" s="100">
        <f>D4/C4</f>
        <v>9.5256112373540494E-2</v>
      </c>
      <c r="F4" s="99">
        <v>531</v>
      </c>
      <c r="G4" s="99">
        <v>304</v>
      </c>
      <c r="H4" s="99">
        <f>'CIRL Summary'!K35</f>
        <v>41.002391313126168</v>
      </c>
      <c r="I4" s="100">
        <f>H4/G4</f>
        <v>0.13487628721423081</v>
      </c>
      <c r="J4" s="96"/>
      <c r="K4" s="96"/>
    </row>
    <row r="5" spans="1:11" x14ac:dyDescent="0.25">
      <c r="A5" s="101" t="s">
        <v>62</v>
      </c>
      <c r="B5" s="102">
        <f>SUM(B4)</f>
        <v>3589</v>
      </c>
      <c r="C5" s="102">
        <f t="shared" ref="C5:I5" si="0">SUM(C4)</f>
        <v>1925</v>
      </c>
      <c r="D5" s="102">
        <f t="shared" si="0"/>
        <v>183.36801631906545</v>
      </c>
      <c r="E5" s="103">
        <f>D5/C5</f>
        <v>9.5256112373540494E-2</v>
      </c>
      <c r="F5" s="102">
        <f t="shared" si="0"/>
        <v>531</v>
      </c>
      <c r="G5" s="102">
        <f t="shared" si="0"/>
        <v>304</v>
      </c>
      <c r="H5" s="102">
        <f t="shared" si="0"/>
        <v>41.002391313126168</v>
      </c>
      <c r="I5" s="103">
        <f>H5/G5</f>
        <v>0.13487628721423081</v>
      </c>
      <c r="J5" s="96"/>
      <c r="K5" s="96"/>
    </row>
    <row r="6" spans="1:11" ht="30" x14ac:dyDescent="0.25">
      <c r="A6" s="96"/>
      <c r="B6" s="104" t="s">
        <v>56</v>
      </c>
      <c r="C6" s="104" t="s">
        <v>56</v>
      </c>
      <c r="D6" s="105" t="s">
        <v>57</v>
      </c>
      <c r="E6" s="105" t="s">
        <v>58</v>
      </c>
      <c r="F6" s="104" t="s">
        <v>56</v>
      </c>
      <c r="G6" s="104" t="s">
        <v>56</v>
      </c>
      <c r="H6" s="105" t="s">
        <v>57</v>
      </c>
      <c r="I6" s="105" t="s">
        <v>58</v>
      </c>
      <c r="J6" s="96"/>
      <c r="K6" s="96"/>
    </row>
    <row r="7" spans="1:11" x14ac:dyDescent="0.25">
      <c r="A7" s="96"/>
      <c r="B7" s="96"/>
      <c r="C7" s="106"/>
      <c r="D7" s="106"/>
      <c r="E7" s="107"/>
      <c r="F7" s="106"/>
      <c r="G7" s="106"/>
      <c r="H7" s="106"/>
      <c r="I7" s="107"/>
      <c r="J7" s="96"/>
      <c r="K7" s="96"/>
    </row>
    <row r="8" spans="1:11" x14ac:dyDescent="0.25">
      <c r="A8" s="96"/>
      <c r="B8" s="96"/>
      <c r="C8" s="106"/>
      <c r="D8" s="106"/>
      <c r="E8" s="107"/>
      <c r="F8" s="106"/>
      <c r="G8" s="106"/>
      <c r="H8" s="106"/>
      <c r="I8" s="107"/>
      <c r="J8" s="96"/>
      <c r="K8" s="96"/>
    </row>
    <row r="9" spans="1:11" x14ac:dyDescent="0.25">
      <c r="A9" s="96"/>
      <c r="B9" s="106"/>
      <c r="C9" s="106"/>
      <c r="D9" s="106"/>
      <c r="E9" s="107"/>
      <c r="F9" s="106"/>
      <c r="G9" s="106"/>
      <c r="H9" s="106"/>
      <c r="I9" s="107"/>
      <c r="J9" s="96"/>
      <c r="K9" s="96"/>
    </row>
    <row r="10" spans="1:11" ht="28.5" x14ac:dyDescent="0.25">
      <c r="A10" s="108" t="s">
        <v>17</v>
      </c>
      <c r="B10" s="108" t="s">
        <v>48</v>
      </c>
      <c r="C10" s="108" t="s">
        <v>49</v>
      </c>
      <c r="D10" s="108" t="s">
        <v>8</v>
      </c>
      <c r="E10" s="108" t="s">
        <v>50</v>
      </c>
      <c r="F10" s="108" t="s">
        <v>51</v>
      </c>
      <c r="G10" s="108" t="s">
        <v>52</v>
      </c>
      <c r="H10" s="108" t="s">
        <v>11</v>
      </c>
      <c r="I10" s="108" t="s">
        <v>53</v>
      </c>
      <c r="J10" s="96"/>
      <c r="K10" s="96"/>
    </row>
    <row r="11" spans="1:11" x14ac:dyDescent="0.25">
      <c r="A11" s="109" t="s">
        <v>63</v>
      </c>
      <c r="B11" s="108"/>
      <c r="C11" s="108"/>
      <c r="D11" s="108"/>
      <c r="E11" s="108"/>
      <c r="F11" s="108"/>
      <c r="G11" s="108"/>
      <c r="H11" s="108"/>
      <c r="I11" s="108"/>
      <c r="J11" s="96"/>
      <c r="K11" s="96"/>
    </row>
    <row r="12" spans="1:11" x14ac:dyDescent="0.25">
      <c r="A12" s="110" t="s">
        <v>61</v>
      </c>
      <c r="B12" s="111"/>
      <c r="C12" s="111"/>
      <c r="D12" s="111"/>
      <c r="E12" s="112"/>
      <c r="F12" s="111"/>
      <c r="G12" s="111"/>
      <c r="H12" s="111"/>
      <c r="I12" s="112"/>
      <c r="J12" s="96"/>
      <c r="K12" s="96"/>
    </row>
    <row r="13" spans="1:11" x14ac:dyDescent="0.25">
      <c r="A13" s="98" t="s">
        <v>195</v>
      </c>
      <c r="B13" s="99">
        <v>1623</v>
      </c>
      <c r="C13" s="99">
        <v>664</v>
      </c>
      <c r="D13" s="99">
        <f>'NIRL Summary'!H35</f>
        <v>1345.3700002170158</v>
      </c>
      <c r="E13" s="100">
        <f>D13/C13</f>
        <v>2.0261596388810479</v>
      </c>
      <c r="F13" s="99">
        <v>244</v>
      </c>
      <c r="G13" s="99">
        <v>131</v>
      </c>
      <c r="H13" s="99">
        <f>'NIRL Summary'!K35</f>
        <v>199.84569496659375</v>
      </c>
      <c r="I13" s="100">
        <f>H13/G13</f>
        <v>1.5255396562335402</v>
      </c>
      <c r="J13" s="96"/>
      <c r="K13" s="96"/>
    </row>
    <row r="14" spans="1:11" x14ac:dyDescent="0.25">
      <c r="A14" s="109" t="s">
        <v>64</v>
      </c>
      <c r="B14" s="113">
        <f>SUM(B13)</f>
        <v>1623</v>
      </c>
      <c r="C14" s="113">
        <f t="shared" ref="C14:I14" si="1">SUM(C13)</f>
        <v>664</v>
      </c>
      <c r="D14" s="113">
        <f t="shared" si="1"/>
        <v>1345.3700002170158</v>
      </c>
      <c r="E14" s="114">
        <f>D14/C14</f>
        <v>2.0261596388810479</v>
      </c>
      <c r="F14" s="113">
        <f t="shared" si="1"/>
        <v>244</v>
      </c>
      <c r="G14" s="113">
        <f t="shared" si="1"/>
        <v>131</v>
      </c>
      <c r="H14" s="113">
        <f t="shared" si="1"/>
        <v>199.84569496659375</v>
      </c>
      <c r="I14" s="114">
        <f>H14/G14</f>
        <v>1.5255396562335402</v>
      </c>
      <c r="J14" s="96"/>
      <c r="K14" s="96"/>
    </row>
    <row r="15" spans="1:11" ht="30" x14ac:dyDescent="0.25">
      <c r="A15" s="96"/>
      <c r="B15" s="104" t="s">
        <v>56</v>
      </c>
      <c r="C15" s="104" t="s">
        <v>56</v>
      </c>
      <c r="D15" s="105" t="s">
        <v>57</v>
      </c>
      <c r="E15" s="105" t="s">
        <v>58</v>
      </c>
      <c r="F15" s="104" t="s">
        <v>56</v>
      </c>
      <c r="G15" s="104" t="s">
        <v>56</v>
      </c>
      <c r="H15" s="105" t="s">
        <v>57</v>
      </c>
      <c r="I15" s="105" t="s">
        <v>58</v>
      </c>
      <c r="J15" s="96"/>
      <c r="K15" s="96"/>
    </row>
    <row r="16" spans="1:11" x14ac:dyDescent="0.25">
      <c r="A16" s="96"/>
      <c r="B16" s="96"/>
      <c r="C16" s="106"/>
      <c r="D16" s="106"/>
      <c r="E16" s="107"/>
      <c r="F16" s="106"/>
      <c r="G16" s="106"/>
      <c r="H16" s="106"/>
      <c r="I16" s="107"/>
      <c r="J16" s="96"/>
      <c r="K16" s="96"/>
    </row>
    <row r="17" spans="1:11" x14ac:dyDescent="0.25">
      <c r="A17" s="96"/>
      <c r="B17" s="96"/>
      <c r="C17" s="106"/>
      <c r="D17" s="106"/>
      <c r="E17" s="107"/>
      <c r="F17" s="106"/>
      <c r="G17" s="106"/>
      <c r="H17" s="106"/>
      <c r="I17" s="107"/>
      <c r="J17" s="96"/>
      <c r="K17" s="96"/>
    </row>
    <row r="18" spans="1:11" x14ac:dyDescent="0.25">
      <c r="A18" s="96"/>
      <c r="B18" s="96"/>
      <c r="C18" s="96"/>
      <c r="D18" s="96"/>
      <c r="E18" s="96"/>
      <c r="F18" s="96"/>
      <c r="G18" s="96"/>
      <c r="H18" s="96"/>
      <c r="I18" s="96"/>
      <c r="J18" s="96"/>
      <c r="K18" s="96"/>
    </row>
    <row r="19" spans="1:11" x14ac:dyDescent="0.25">
      <c r="A19" s="96"/>
      <c r="B19" s="96"/>
      <c r="C19" s="96"/>
      <c r="D19" s="96"/>
      <c r="E19" s="96"/>
      <c r="F19" s="96"/>
      <c r="G19" s="96"/>
      <c r="H19" s="96"/>
      <c r="I19" s="96"/>
      <c r="J19" s="96"/>
      <c r="K19" s="96"/>
    </row>
  </sheetData>
  <pageMargins left="0.7" right="0.7" top="0.75" bottom="0.75" header="0.3" footer="0.3"/>
  <pageSetup scale="6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BI39"/>
  <sheetViews>
    <sheetView zoomScale="90" zoomScaleNormal="90" workbookViewId="0">
      <pane ySplit="1" topLeftCell="A2" activePane="bottomLeft" state="frozen"/>
      <selection pane="bottomLeft" activeCell="E6" sqref="E6"/>
    </sheetView>
  </sheetViews>
  <sheetFormatPr defaultColWidth="9.140625" defaultRowHeight="12.75" x14ac:dyDescent="0.25"/>
  <cols>
    <col min="1" max="1" width="9.140625" style="63"/>
    <col min="2" max="2" width="32.140625" style="64" customWidth="1"/>
    <col min="3" max="3" width="34.28515625" style="64" customWidth="1"/>
    <col min="4" max="4" width="38.42578125" style="64" customWidth="1"/>
    <col min="5" max="5" width="12.140625" style="65" bestFit="1" customWidth="1"/>
    <col min="6" max="10" width="12.140625" style="64" bestFit="1" customWidth="1"/>
    <col min="11" max="11" width="12.140625" style="64" customWidth="1"/>
    <col min="12" max="12" width="37.7109375" style="64" customWidth="1"/>
    <col min="13" max="14" width="9.140625" style="64"/>
    <col min="15" max="15" width="13.28515625" style="69" bestFit="1" customWidth="1"/>
    <col min="16" max="16" width="23.28515625" style="69" bestFit="1" customWidth="1"/>
    <col min="17" max="17" width="23" style="69" bestFit="1" customWidth="1"/>
    <col min="18" max="16384" width="9.140625" style="69"/>
  </cols>
  <sheetData>
    <row r="1" spans="1:61" s="38" customFormat="1" ht="45" x14ac:dyDescent="0.25">
      <c r="A1" s="32" t="s">
        <v>4</v>
      </c>
      <c r="B1" s="32" t="s">
        <v>0</v>
      </c>
      <c r="C1" s="32" t="s">
        <v>1</v>
      </c>
      <c r="D1" s="23" t="s">
        <v>72</v>
      </c>
      <c r="E1" s="33" t="s">
        <v>5</v>
      </c>
      <c r="F1" s="34" t="s">
        <v>6</v>
      </c>
      <c r="G1" s="35" t="s">
        <v>7</v>
      </c>
      <c r="H1" s="36" t="s">
        <v>8</v>
      </c>
      <c r="I1" s="34" t="s">
        <v>9</v>
      </c>
      <c r="J1" s="35" t="s">
        <v>10</v>
      </c>
      <c r="K1" s="34" t="s">
        <v>11</v>
      </c>
      <c r="L1" s="32" t="s">
        <v>16</v>
      </c>
      <c r="M1" s="37"/>
      <c r="N1" s="37"/>
      <c r="O1"/>
      <c r="P1"/>
      <c r="Q1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</row>
    <row r="2" spans="1:61" s="38" customFormat="1" ht="15" x14ac:dyDescent="0.25">
      <c r="A2" s="160" t="s">
        <v>196</v>
      </c>
      <c r="B2" s="149" t="s">
        <v>103</v>
      </c>
      <c r="C2" s="156" t="s">
        <v>103</v>
      </c>
      <c r="D2" s="149" t="s">
        <v>13</v>
      </c>
      <c r="E2" s="150" t="s">
        <v>12</v>
      </c>
      <c r="F2" s="151">
        <f>'New Required Reductions'!B4</f>
        <v>3589</v>
      </c>
      <c r="G2" s="152">
        <f>EducationCalcs!$B$16</f>
        <v>0.04</v>
      </c>
      <c r="H2" s="151">
        <f>F2*G2</f>
        <v>143.56</v>
      </c>
      <c r="I2" s="151">
        <f>'New Required Reductions'!F4</f>
        <v>531</v>
      </c>
      <c r="J2" s="152">
        <f>EducationCalcs!$B$16</f>
        <v>0.04</v>
      </c>
      <c r="K2" s="151">
        <f>I2*J2</f>
        <v>21.240000000000002</v>
      </c>
      <c r="L2" s="153"/>
      <c r="M2" s="44"/>
      <c r="N2" s="44"/>
      <c r="O2"/>
      <c r="P2"/>
      <c r="Q2"/>
      <c r="R2" s="44"/>
      <c r="S2" s="44"/>
      <c r="T2" s="44"/>
      <c r="U2" s="44"/>
      <c r="V2" s="44"/>
      <c r="W2" s="44"/>
      <c r="X2" s="44" t="s">
        <v>2</v>
      </c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</row>
    <row r="3" spans="1:61" s="38" customFormat="1" ht="63.75" x14ac:dyDescent="0.25">
      <c r="A3" s="157" t="s">
        <v>198</v>
      </c>
      <c r="B3" s="149" t="s">
        <v>204</v>
      </c>
      <c r="C3" s="156" t="s">
        <v>113</v>
      </c>
      <c r="D3" s="149" t="s">
        <v>13</v>
      </c>
      <c r="E3" s="151">
        <f>GETPIVOTDATA("Sum of Acres",'Pivot Load Summary'!$A$1,"BMAP","Central IRL","ProjNumber","TI-02-C","ProjEntity","Town of Indialantic")</f>
        <v>1.1635067641693631</v>
      </c>
      <c r="F3" s="151">
        <f>GETPIVOTDATA("Sum of TN_C1",'Pivot Load Summary'!$A$1,"BMAP","Central IRL","PZ","A","ProjNumber","TI-02-C","ProjEntity","Town of Indialantic")</f>
        <v>11.914390990869482</v>
      </c>
      <c r="G3" s="152">
        <f>'Retention, Trains, and Swales'!F5</f>
        <v>0.99107174912376517</v>
      </c>
      <c r="H3" s="151">
        <f>F3*G3</f>
        <v>11.808016319065446</v>
      </c>
      <c r="I3" s="151">
        <f>GETPIVOTDATA("Sum of TP_C1",'Pivot Load Summary'!$A$1,"BMAP","Central IRL","ProjNumber","TI-02-C","ProjEntity","Town of Indialantic")</f>
        <v>1.5764664006491145</v>
      </c>
      <c r="J3" s="152">
        <f>'Retention, Trains, and Swales'!F5</f>
        <v>0.99107174912376517</v>
      </c>
      <c r="K3" s="151">
        <f>I3*J3</f>
        <v>1.5623913131261642</v>
      </c>
      <c r="L3" s="161" t="s">
        <v>242</v>
      </c>
      <c r="M3" s="44"/>
      <c r="N3" s="44"/>
      <c r="O3"/>
      <c r="P3"/>
      <c r="Q3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</row>
    <row r="4" spans="1:61" s="38" customFormat="1" ht="15" x14ac:dyDescent="0.25">
      <c r="A4" s="160" t="s">
        <v>200</v>
      </c>
      <c r="B4" s="149" t="s">
        <v>205</v>
      </c>
      <c r="C4" s="156" t="s">
        <v>89</v>
      </c>
      <c r="D4" s="149" t="s">
        <v>13</v>
      </c>
      <c r="E4" s="150" t="s">
        <v>12</v>
      </c>
      <c r="F4" s="151" t="s">
        <v>12</v>
      </c>
      <c r="G4" s="152" t="s">
        <v>12</v>
      </c>
      <c r="H4" s="162" t="s">
        <v>45</v>
      </c>
      <c r="I4" s="154" t="s">
        <v>12</v>
      </c>
      <c r="J4" s="152" t="s">
        <v>12</v>
      </c>
      <c r="K4" s="162" t="s">
        <v>45</v>
      </c>
      <c r="L4" s="153" t="s">
        <v>229</v>
      </c>
      <c r="M4" s="44"/>
      <c r="N4" s="44"/>
      <c r="O4"/>
      <c r="P4"/>
      <c r="Q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</row>
    <row r="5" spans="1:61" s="38" customFormat="1" ht="15" x14ac:dyDescent="0.25">
      <c r="A5" s="160" t="s">
        <v>201</v>
      </c>
      <c r="B5" s="149" t="s">
        <v>3</v>
      </c>
      <c r="C5" s="156" t="s">
        <v>3</v>
      </c>
      <c r="D5" s="149" t="s">
        <v>13</v>
      </c>
      <c r="E5" s="150" t="s">
        <v>12</v>
      </c>
      <c r="F5" s="151" t="s">
        <v>12</v>
      </c>
      <c r="G5" s="152" t="s">
        <v>12</v>
      </c>
      <c r="H5" s="155">
        <v>28</v>
      </c>
      <c r="I5" s="154" t="s">
        <v>12</v>
      </c>
      <c r="J5" s="152" t="s">
        <v>12</v>
      </c>
      <c r="K5" s="155">
        <v>18.2</v>
      </c>
      <c r="L5" s="153" t="s">
        <v>229</v>
      </c>
      <c r="M5" s="44"/>
      <c r="N5" s="44"/>
      <c r="O5"/>
      <c r="P5"/>
      <c r="Q5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</row>
    <row r="6" spans="1:61" s="38" customFormat="1" ht="45" x14ac:dyDescent="0.25">
      <c r="A6" s="157" t="s">
        <v>206</v>
      </c>
      <c r="B6" s="149" t="s">
        <v>202</v>
      </c>
      <c r="C6" s="158" t="s">
        <v>134</v>
      </c>
      <c r="D6" s="149" t="s">
        <v>13</v>
      </c>
      <c r="E6" s="152" t="s">
        <v>45</v>
      </c>
      <c r="F6" s="152" t="s">
        <v>45</v>
      </c>
      <c r="G6" s="152" t="s">
        <v>45</v>
      </c>
      <c r="H6" s="152" t="s">
        <v>45</v>
      </c>
      <c r="I6" s="152" t="s">
        <v>45</v>
      </c>
      <c r="J6" s="152" t="s">
        <v>45</v>
      </c>
      <c r="K6" s="152" t="s">
        <v>45</v>
      </c>
      <c r="L6" s="159" t="s">
        <v>238</v>
      </c>
      <c r="M6" s="44"/>
      <c r="N6" s="44"/>
      <c r="O6"/>
      <c r="P6"/>
      <c r="Q6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  <c r="BE6" s="44"/>
      <c r="BF6" s="44"/>
      <c r="BG6" s="44"/>
      <c r="BH6" s="44"/>
      <c r="BI6" s="44"/>
    </row>
    <row r="7" spans="1:61" s="38" customFormat="1" ht="15" x14ac:dyDescent="0.25">
      <c r="A7" s="39"/>
      <c r="B7" s="40"/>
      <c r="C7" s="40"/>
      <c r="D7" s="40"/>
      <c r="E7" s="46"/>
      <c r="F7" s="43"/>
      <c r="G7" s="42"/>
      <c r="H7" s="43"/>
      <c r="I7" s="43"/>
      <c r="J7" s="42"/>
      <c r="K7" s="43"/>
      <c r="L7" s="39"/>
      <c r="M7" s="44"/>
      <c r="N7" s="44"/>
      <c r="O7"/>
      <c r="P7"/>
      <c r="Q7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4"/>
      <c r="AT7" s="44"/>
      <c r="AU7" s="44"/>
      <c r="AV7" s="44"/>
      <c r="AW7" s="44"/>
      <c r="AX7" s="44"/>
      <c r="AY7" s="44"/>
      <c r="AZ7" s="44"/>
      <c r="BA7" s="44"/>
      <c r="BB7" s="44"/>
      <c r="BC7" s="44"/>
      <c r="BD7" s="44"/>
      <c r="BE7" s="44"/>
      <c r="BF7" s="44"/>
      <c r="BG7" s="44"/>
      <c r="BH7" s="44"/>
      <c r="BI7" s="44"/>
    </row>
    <row r="8" spans="1:61" s="38" customFormat="1" ht="15" x14ac:dyDescent="0.25">
      <c r="A8" s="39"/>
      <c r="B8" s="40"/>
      <c r="C8" s="40"/>
      <c r="D8" s="40"/>
      <c r="E8" s="41"/>
      <c r="F8" s="43"/>
      <c r="G8" s="42"/>
      <c r="H8" s="43"/>
      <c r="I8" s="43"/>
      <c r="J8" s="42"/>
      <c r="K8" s="43"/>
      <c r="L8" s="39"/>
      <c r="M8" s="44" t="s">
        <v>2</v>
      </c>
      <c r="N8" s="44"/>
      <c r="O8"/>
      <c r="P8"/>
      <c r="Q8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4"/>
      <c r="BI8" s="44"/>
    </row>
    <row r="9" spans="1:61" s="38" customFormat="1" ht="15" x14ac:dyDescent="0.25">
      <c r="A9" s="39"/>
      <c r="B9" s="40"/>
      <c r="C9" s="40"/>
      <c r="D9" s="40"/>
      <c r="E9" s="46"/>
      <c r="F9" s="43"/>
      <c r="G9" s="42"/>
      <c r="H9" s="43"/>
      <c r="I9" s="43"/>
      <c r="J9" s="42"/>
      <c r="K9" s="43"/>
      <c r="L9" s="39"/>
      <c r="M9" s="44"/>
      <c r="N9" s="44"/>
      <c r="O9"/>
      <c r="P9"/>
      <c r="Q9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</row>
    <row r="10" spans="1:61" s="53" customFormat="1" ht="15" x14ac:dyDescent="0.25">
      <c r="A10" s="39"/>
      <c r="B10" s="40"/>
      <c r="C10" s="40"/>
      <c r="D10" s="40"/>
      <c r="E10" s="47"/>
      <c r="F10" s="47"/>
      <c r="G10" s="48"/>
      <c r="H10" s="47"/>
      <c r="I10" s="47"/>
      <c r="J10" s="49"/>
      <c r="K10" s="49"/>
      <c r="L10" s="50"/>
      <c r="M10" s="51"/>
      <c r="N10" s="51"/>
      <c r="O10"/>
      <c r="P10"/>
      <c r="Q10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2"/>
    </row>
    <row r="11" spans="1:61" s="38" customFormat="1" ht="15" x14ac:dyDescent="0.25">
      <c r="A11" s="39"/>
      <c r="B11" s="40"/>
      <c r="C11" s="40"/>
      <c r="D11" s="40"/>
      <c r="E11" s="47"/>
      <c r="F11" s="47"/>
      <c r="G11" s="48"/>
      <c r="H11" s="43"/>
      <c r="I11" s="47"/>
      <c r="J11" s="48"/>
      <c r="K11" s="43"/>
      <c r="L11" s="52"/>
      <c r="M11" s="55"/>
      <c r="N11" s="55"/>
      <c r="O11"/>
      <c r="P11"/>
      <c r="Q11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4"/>
      <c r="BG11" s="54"/>
      <c r="BH11" s="54"/>
      <c r="BI11" s="54"/>
    </row>
    <row r="12" spans="1:61" s="38" customFormat="1" ht="15" x14ac:dyDescent="0.25">
      <c r="A12" s="39"/>
      <c r="B12" s="40"/>
      <c r="C12" s="40"/>
      <c r="D12" s="40"/>
      <c r="E12" s="47"/>
      <c r="F12" s="47"/>
      <c r="G12" s="48"/>
      <c r="H12" s="43"/>
      <c r="I12" s="47"/>
      <c r="J12" s="48"/>
      <c r="K12" s="43"/>
      <c r="L12" s="52"/>
      <c r="M12" s="55"/>
      <c r="N12" s="55"/>
      <c r="O12"/>
      <c r="P12"/>
      <c r="Q12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54"/>
      <c r="BG12" s="54"/>
      <c r="BH12" s="54"/>
      <c r="BI12" s="54"/>
    </row>
    <row r="13" spans="1:61" s="38" customFormat="1" ht="15" x14ac:dyDescent="0.25">
      <c r="A13" s="39"/>
      <c r="B13" s="40"/>
      <c r="C13" s="40"/>
      <c r="D13" s="40"/>
      <c r="E13" s="47"/>
      <c r="F13" s="47"/>
      <c r="G13" s="48"/>
      <c r="H13" s="43"/>
      <c r="I13" s="47"/>
      <c r="J13" s="48"/>
      <c r="K13" s="43"/>
      <c r="L13" s="52"/>
      <c r="M13" s="55"/>
      <c r="N13" s="55"/>
      <c r="O13"/>
      <c r="P13"/>
      <c r="Q13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5"/>
      <c r="BE13" s="55"/>
      <c r="BF13" s="54"/>
      <c r="BG13" s="54"/>
      <c r="BH13" s="54"/>
      <c r="BI13" s="54"/>
    </row>
    <row r="14" spans="1:61" s="38" customFormat="1" ht="15" x14ac:dyDescent="0.25">
      <c r="A14" s="39"/>
      <c r="B14" s="40"/>
      <c r="C14" s="40"/>
      <c r="D14" s="40"/>
      <c r="E14" s="47"/>
      <c r="F14" s="43"/>
      <c r="G14" s="42"/>
      <c r="H14" s="43"/>
      <c r="I14" s="43"/>
      <c r="J14" s="42"/>
      <c r="K14" s="43"/>
      <c r="L14" s="52"/>
      <c r="M14" s="55"/>
      <c r="N14" s="55"/>
      <c r="O14"/>
      <c r="P14"/>
      <c r="Q14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4"/>
      <c r="BG14" s="54"/>
      <c r="BH14" s="54"/>
      <c r="BI14" s="54"/>
    </row>
    <row r="15" spans="1:61" s="53" customFormat="1" ht="15" x14ac:dyDescent="0.25">
      <c r="A15" s="39"/>
      <c r="B15" s="40"/>
      <c r="C15" s="40"/>
      <c r="D15" s="40"/>
      <c r="E15" s="86"/>
      <c r="F15" s="47"/>
      <c r="G15" s="42"/>
      <c r="H15" s="43"/>
      <c r="I15" s="47"/>
      <c r="J15" s="42"/>
      <c r="K15" s="43"/>
      <c r="L15" s="50"/>
      <c r="M15" s="56"/>
      <c r="N15" s="56"/>
      <c r="O15"/>
      <c r="P15"/>
      <c r="Q15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</row>
    <row r="16" spans="1:61" s="38" customFormat="1" ht="15" x14ac:dyDescent="0.25">
      <c r="A16" s="39"/>
      <c r="B16" s="40"/>
      <c r="C16" s="40"/>
      <c r="D16" s="40"/>
      <c r="E16" s="86"/>
      <c r="F16" s="47"/>
      <c r="G16" s="42"/>
      <c r="H16" s="43"/>
      <c r="I16" s="47"/>
      <c r="J16" s="42"/>
      <c r="K16" s="43"/>
      <c r="L16" s="50"/>
      <c r="M16" s="55"/>
      <c r="N16" s="55"/>
      <c r="O16"/>
      <c r="P16"/>
      <c r="Q16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5"/>
      <c r="BE16" s="55"/>
    </row>
    <row r="17" spans="1:57" s="38" customFormat="1" ht="15" x14ac:dyDescent="0.25">
      <c r="A17" s="39"/>
      <c r="B17" s="40"/>
      <c r="C17" s="40"/>
      <c r="D17" s="40"/>
      <c r="E17" s="86"/>
      <c r="F17" s="47"/>
      <c r="G17" s="42"/>
      <c r="H17" s="43"/>
      <c r="I17" s="47"/>
      <c r="J17" s="42"/>
      <c r="K17" s="43"/>
      <c r="L17" s="50"/>
      <c r="M17" s="55"/>
      <c r="N17" s="55"/>
      <c r="O17"/>
      <c r="P17"/>
      <c r="Q17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  <c r="BC17" s="55"/>
      <c r="BD17" s="55"/>
      <c r="BE17" s="55"/>
    </row>
    <row r="18" spans="1:57" s="38" customFormat="1" ht="15" x14ac:dyDescent="0.25">
      <c r="A18" s="39"/>
      <c r="B18" s="40"/>
      <c r="C18" s="40"/>
      <c r="D18" s="40"/>
      <c r="E18" s="86"/>
      <c r="F18" s="47"/>
      <c r="G18" s="42"/>
      <c r="H18" s="43"/>
      <c r="I18" s="47"/>
      <c r="J18" s="42"/>
      <c r="K18" s="43"/>
      <c r="L18" s="50"/>
      <c r="M18" s="55"/>
      <c r="N18" s="55"/>
      <c r="O18"/>
      <c r="P18"/>
      <c r="Q18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</row>
    <row r="19" spans="1:57" s="38" customFormat="1" ht="15" x14ac:dyDescent="0.25">
      <c r="A19" s="39"/>
      <c r="B19" s="40"/>
      <c r="C19" s="40"/>
      <c r="D19" s="40"/>
      <c r="E19" s="86"/>
      <c r="F19" s="47"/>
      <c r="G19" s="42"/>
      <c r="H19" s="43"/>
      <c r="I19" s="47"/>
      <c r="J19" s="42"/>
      <c r="K19" s="43"/>
      <c r="L19" s="50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</row>
    <row r="20" spans="1:57" s="38" customFormat="1" ht="15" x14ac:dyDescent="0.25">
      <c r="A20" s="39"/>
      <c r="B20" s="40"/>
      <c r="C20" s="40"/>
      <c r="D20" s="40"/>
      <c r="E20" s="86"/>
      <c r="F20" s="47"/>
      <c r="G20" s="42"/>
      <c r="H20" s="43"/>
      <c r="I20" s="47"/>
      <c r="J20" s="42"/>
      <c r="K20" s="43"/>
      <c r="L20" s="50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</row>
    <row r="21" spans="1:57" s="38" customFormat="1" ht="15" x14ac:dyDescent="0.25">
      <c r="A21" s="39"/>
      <c r="B21" s="40"/>
      <c r="C21" s="40"/>
      <c r="D21" s="40"/>
      <c r="E21" s="86"/>
      <c r="F21" s="47"/>
      <c r="G21" s="42"/>
      <c r="H21" s="43"/>
      <c r="I21" s="47"/>
      <c r="J21" s="42"/>
      <c r="K21" s="43"/>
      <c r="L21" s="50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5"/>
      <c r="AW21" s="55"/>
      <c r="AX21" s="55"/>
      <c r="AY21" s="55"/>
      <c r="AZ21" s="55"/>
      <c r="BA21" s="55"/>
      <c r="BB21" s="55"/>
      <c r="BC21" s="55"/>
      <c r="BD21" s="55"/>
      <c r="BE21" s="55"/>
    </row>
    <row r="22" spans="1:57" s="38" customFormat="1" ht="15" x14ac:dyDescent="0.25">
      <c r="A22" s="39"/>
      <c r="B22" s="40"/>
      <c r="C22" s="40"/>
      <c r="D22" s="40"/>
      <c r="E22" s="86"/>
      <c r="F22" s="47"/>
      <c r="G22" s="42"/>
      <c r="H22" s="43"/>
      <c r="I22" s="47"/>
      <c r="J22" s="42"/>
      <c r="K22" s="43"/>
      <c r="L22" s="50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55"/>
      <c r="BE22" s="55"/>
    </row>
    <row r="23" spans="1:57" s="38" customFormat="1" ht="15" x14ac:dyDescent="0.25">
      <c r="A23" s="39"/>
      <c r="B23" s="40"/>
      <c r="C23" s="40"/>
      <c r="D23" s="40"/>
      <c r="E23" s="86"/>
      <c r="F23" s="47"/>
      <c r="G23" s="42"/>
      <c r="H23" s="43"/>
      <c r="I23" s="47"/>
      <c r="J23" s="42"/>
      <c r="K23" s="43"/>
      <c r="L23" s="50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</row>
    <row r="24" spans="1:57" s="38" customFormat="1" ht="15" x14ac:dyDescent="0.25">
      <c r="A24" s="39"/>
      <c r="B24" s="40"/>
      <c r="C24" s="40"/>
      <c r="D24" s="40"/>
      <c r="E24" s="86"/>
      <c r="F24" s="47"/>
      <c r="G24" s="48"/>
      <c r="H24" s="48"/>
      <c r="I24" s="47"/>
      <c r="J24" s="48"/>
      <c r="K24" s="48"/>
      <c r="L24" s="57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</row>
    <row r="25" spans="1:57" s="38" customFormat="1" ht="15" x14ac:dyDescent="0.25">
      <c r="A25" s="39"/>
      <c r="B25" s="40"/>
      <c r="C25" s="40"/>
      <c r="D25" s="40"/>
      <c r="E25" s="86"/>
      <c r="F25" s="47"/>
      <c r="G25" s="48"/>
      <c r="H25" s="48"/>
      <c r="I25" s="47"/>
      <c r="J25" s="48"/>
      <c r="K25" s="48"/>
      <c r="L25" s="57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</row>
    <row r="26" spans="1:57" s="38" customFormat="1" ht="15" x14ac:dyDescent="0.25">
      <c r="A26" s="39"/>
      <c r="B26" s="40"/>
      <c r="C26" s="40"/>
      <c r="D26" s="40"/>
      <c r="E26" s="86"/>
      <c r="F26" s="47"/>
      <c r="G26" s="58"/>
      <c r="H26" s="43"/>
      <c r="I26" s="47"/>
      <c r="J26" s="49"/>
      <c r="K26" s="43"/>
      <c r="L26" s="40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</row>
    <row r="27" spans="1:57" s="38" customFormat="1" ht="15" x14ac:dyDescent="0.25">
      <c r="A27" s="39"/>
      <c r="B27" s="40"/>
      <c r="C27" s="40"/>
      <c r="D27" s="40"/>
      <c r="E27" s="86"/>
      <c r="F27" s="47"/>
      <c r="G27" s="58"/>
      <c r="H27" s="43"/>
      <c r="I27" s="47"/>
      <c r="J27" s="49"/>
      <c r="K27" s="43"/>
      <c r="L27" s="40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  <c r="BE27" s="55"/>
    </row>
    <row r="28" spans="1:57" s="38" customFormat="1" ht="15" x14ac:dyDescent="0.25">
      <c r="A28" s="39"/>
      <c r="B28" s="40"/>
      <c r="C28" s="40"/>
      <c r="D28" s="40"/>
      <c r="E28" s="86"/>
      <c r="F28" s="47"/>
      <c r="G28" s="58"/>
      <c r="H28" s="43"/>
      <c r="I28" s="47"/>
      <c r="J28" s="49"/>
      <c r="K28" s="43"/>
      <c r="L28" s="40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  <c r="BE28" s="55"/>
    </row>
    <row r="29" spans="1:57" s="38" customFormat="1" ht="15" x14ac:dyDescent="0.25">
      <c r="A29" s="39"/>
      <c r="B29" s="40"/>
      <c r="C29" s="40"/>
      <c r="D29" s="40"/>
      <c r="E29" s="86"/>
      <c r="F29" s="47"/>
      <c r="G29" s="58"/>
      <c r="H29" s="43"/>
      <c r="I29" s="47"/>
      <c r="J29" s="49"/>
      <c r="K29" s="43"/>
      <c r="L29" s="40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</row>
    <row r="30" spans="1:57" s="38" customFormat="1" ht="15" x14ac:dyDescent="0.25">
      <c r="A30" s="39"/>
      <c r="B30" s="40"/>
      <c r="C30" s="40"/>
      <c r="D30" s="40"/>
      <c r="E30" s="86"/>
      <c r="F30" s="47"/>
      <c r="G30" s="58"/>
      <c r="H30" s="43"/>
      <c r="I30" s="47"/>
      <c r="J30" s="49"/>
      <c r="K30" s="43"/>
      <c r="L30" s="40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</row>
    <row r="31" spans="1:57" s="38" customFormat="1" ht="15" x14ac:dyDescent="0.25">
      <c r="A31" s="39"/>
      <c r="B31" s="40"/>
      <c r="C31" s="40"/>
      <c r="D31" s="40"/>
      <c r="E31" s="86"/>
      <c r="F31" s="47"/>
      <c r="G31" s="48"/>
      <c r="H31" s="48"/>
      <c r="I31" s="47"/>
      <c r="J31" s="48"/>
      <c r="K31" s="48"/>
      <c r="L31" s="57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55"/>
      <c r="BD31" s="55"/>
      <c r="BE31" s="55"/>
    </row>
    <row r="32" spans="1:57" s="38" customFormat="1" ht="15" x14ac:dyDescent="0.25">
      <c r="A32" s="59"/>
      <c r="B32" s="60"/>
      <c r="C32" s="62"/>
      <c r="D32" s="40"/>
      <c r="E32" s="86"/>
      <c r="F32" s="87"/>
      <c r="G32" s="87"/>
      <c r="H32" s="87"/>
      <c r="I32" s="87"/>
      <c r="J32" s="87"/>
      <c r="K32" s="87"/>
      <c r="L32" s="72"/>
    </row>
    <row r="33" spans="1:12" s="38" customFormat="1" ht="15" x14ac:dyDescent="0.25">
      <c r="A33" s="59"/>
      <c r="B33" s="60"/>
      <c r="C33" s="61"/>
      <c r="D33" s="40"/>
      <c r="E33" s="86"/>
      <c r="F33" s="41"/>
      <c r="G33" s="71"/>
      <c r="H33" s="43"/>
      <c r="I33" s="41"/>
      <c r="J33" s="71"/>
      <c r="K33" s="43"/>
      <c r="L33" s="72"/>
    </row>
    <row r="34" spans="1:12" s="38" customFormat="1" ht="15" x14ac:dyDescent="0.25">
      <c r="A34" s="59"/>
      <c r="B34" s="62"/>
      <c r="C34" s="61"/>
      <c r="D34" s="40"/>
      <c r="E34" s="86"/>
      <c r="F34" s="47"/>
      <c r="G34" s="48"/>
      <c r="H34" s="48"/>
      <c r="I34" s="47"/>
      <c r="J34" s="48"/>
      <c r="K34" s="48"/>
      <c r="L34" s="57"/>
    </row>
    <row r="35" spans="1:12" x14ac:dyDescent="0.25">
      <c r="G35" s="66" t="s">
        <v>43</v>
      </c>
      <c r="H35" s="67">
        <f>SUM(H2:H34)</f>
        <v>183.36801631906545</v>
      </c>
      <c r="I35" s="68"/>
      <c r="J35" s="68"/>
      <c r="K35" s="67">
        <f>SUM(K2:K34)</f>
        <v>41.002391313126168</v>
      </c>
    </row>
    <row r="38" spans="1:12" x14ac:dyDescent="0.25">
      <c r="A38" s="78" t="s">
        <v>65</v>
      </c>
    </row>
    <row r="39" spans="1:12" x14ac:dyDescent="0.25">
      <c r="A39" s="78" t="s">
        <v>73</v>
      </c>
    </row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0000000}">
          <x14:formula1>
            <xm:f>Notes!$B$19:$B$105</xm:f>
          </x14:formula1>
          <xm:sqref>C15</xm:sqref>
        </x14:dataValidation>
        <x14:dataValidation type="list" allowBlank="1" showInputMessage="1" showErrorMessage="1" xr:uid="{00000000-0002-0000-0200-000001000000}">
          <x14:formula1>
            <xm:f>Notes!$A$19:$A$32</xm:f>
          </x14:formula1>
          <xm:sqref>D6:D34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I39"/>
  <sheetViews>
    <sheetView zoomScale="90" zoomScaleNormal="90" workbookViewId="0">
      <pane ySplit="1" topLeftCell="A2" activePane="bottomLeft" state="frozen"/>
      <selection pane="bottomLeft" activeCell="E3" sqref="E3"/>
    </sheetView>
  </sheetViews>
  <sheetFormatPr defaultColWidth="9.140625" defaultRowHeight="12.75" x14ac:dyDescent="0.25"/>
  <cols>
    <col min="1" max="1" width="9.140625" style="63"/>
    <col min="2" max="2" width="32.140625" style="64" customWidth="1"/>
    <col min="3" max="3" width="34.28515625" style="64" customWidth="1"/>
    <col min="4" max="4" width="38.42578125" style="64" customWidth="1"/>
    <col min="5" max="5" width="12.140625" style="65" bestFit="1" customWidth="1"/>
    <col min="6" max="10" width="12.140625" style="64" bestFit="1" customWidth="1"/>
    <col min="11" max="11" width="12.140625" style="64" customWidth="1"/>
    <col min="12" max="12" width="37.7109375" style="64" customWidth="1"/>
    <col min="13" max="13" width="12.85546875" style="64" customWidth="1"/>
    <col min="14" max="14" width="9.140625" style="64"/>
    <col min="15" max="15" width="13.28515625" style="69" bestFit="1" customWidth="1"/>
    <col min="16" max="16" width="23.28515625" style="69" bestFit="1" customWidth="1"/>
    <col min="17" max="17" width="23" style="69" bestFit="1" customWidth="1"/>
    <col min="18" max="16384" width="9.140625" style="69"/>
  </cols>
  <sheetData>
    <row r="1" spans="1:61" s="38" customFormat="1" ht="45" x14ac:dyDescent="0.25">
      <c r="A1" s="79" t="s">
        <v>4</v>
      </c>
      <c r="B1" s="79" t="s">
        <v>0</v>
      </c>
      <c r="C1" s="79" t="s">
        <v>1</v>
      </c>
      <c r="D1" s="80" t="s">
        <v>66</v>
      </c>
      <c r="E1" s="81" t="s">
        <v>5</v>
      </c>
      <c r="F1" s="82" t="s">
        <v>6</v>
      </c>
      <c r="G1" s="83" t="s">
        <v>7</v>
      </c>
      <c r="H1" s="84" t="s">
        <v>8</v>
      </c>
      <c r="I1" s="82" t="s">
        <v>9</v>
      </c>
      <c r="J1" s="83" t="s">
        <v>10</v>
      </c>
      <c r="K1" s="82" t="s">
        <v>11</v>
      </c>
      <c r="L1" s="79" t="s">
        <v>16</v>
      </c>
      <c r="M1" s="37"/>
      <c r="N1" s="37"/>
      <c r="O1"/>
      <c r="P1"/>
      <c r="Q1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</row>
    <row r="2" spans="1:61" s="38" customFormat="1" ht="105" customHeight="1" x14ac:dyDescent="0.25">
      <c r="A2" s="154" t="s">
        <v>196</v>
      </c>
      <c r="B2" s="154" t="s">
        <v>197</v>
      </c>
      <c r="C2" s="154" t="s">
        <v>203</v>
      </c>
      <c r="D2" s="154" t="s">
        <v>70</v>
      </c>
      <c r="E2" s="150">
        <f>GETPIVOTDATA("Sum of Acres",'Pivot Load Summary'!$A$1,"BMAP","North IRL","PZ","B","ProjNumber","TI-01-N","ProjEntity","Town of Indialantic")</f>
        <v>131.54681300638353</v>
      </c>
      <c r="F2" s="150" t="s">
        <v>12</v>
      </c>
      <c r="G2" s="163" t="str">
        <f>'Retention, Trains, and Swales'!F2</f>
        <v>Credited in NIRL TI-02</v>
      </c>
      <c r="H2" s="150" t="s">
        <v>12</v>
      </c>
      <c r="I2" s="150" t="s">
        <v>12</v>
      </c>
      <c r="J2" s="163" t="str">
        <f>'Retention, Trains, and Swales'!F2</f>
        <v>Credited in NIRL TI-02</v>
      </c>
      <c r="K2" s="150" t="s">
        <v>12</v>
      </c>
      <c r="L2" s="166" t="s">
        <v>239</v>
      </c>
      <c r="M2" s="44"/>
      <c r="N2" s="44"/>
      <c r="O2"/>
      <c r="P2"/>
      <c r="Q2"/>
      <c r="R2" s="44"/>
      <c r="S2" s="44"/>
      <c r="T2" s="44"/>
      <c r="U2" s="44"/>
      <c r="V2" s="44"/>
      <c r="W2" s="44"/>
      <c r="X2" s="44" t="s">
        <v>2</v>
      </c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</row>
    <row r="3" spans="1:61" s="38" customFormat="1" ht="39" x14ac:dyDescent="0.25">
      <c r="A3" s="154" t="s">
        <v>198</v>
      </c>
      <c r="B3" s="154" t="s">
        <v>199</v>
      </c>
      <c r="C3" s="154" t="s">
        <v>81</v>
      </c>
      <c r="D3" s="154" t="s">
        <v>70</v>
      </c>
      <c r="E3" s="150">
        <f>GETPIVOTDATA("Sum of Acres",'Pivot Load Summary'!$A$1,"BMAP","North IRL","PZ","B","ProjNumber","TI-02-C","ProjEntity","Town of Indialantic")</f>
        <v>131.54681300638353</v>
      </c>
      <c r="F3" s="150">
        <f>GETPIVOTDATA("Sum of TN_C1",'Pivot Load Summary'!$A$1,"BMAP","North IRL","PZ","B","ProjNumber","TI-02-C","ProjEntity","Town of Indialantic")</f>
        <v>1291.985167924621</v>
      </c>
      <c r="G3" s="164">
        <f>'Retention, Trains, and Swales'!F3</f>
        <v>0.99107174912376517</v>
      </c>
      <c r="H3" s="150">
        <f>F3*G3</f>
        <v>1280.4500002170157</v>
      </c>
      <c r="I3" s="150">
        <f>GETPIVOTDATA("Sum of TP_C1",'Pivot Load Summary'!$A$1,"BMAP","North IRL","PZ","B","ProjNumber","TI-02-C","ProjEntity","Town of Indialantic")</f>
        <v>191.79811666981121</v>
      </c>
      <c r="J3" s="164">
        <f>'Retention, Trains, and Swales'!F3</f>
        <v>0.99107174912376517</v>
      </c>
      <c r="K3" s="150">
        <f>I3*J3</f>
        <v>190.08569496659376</v>
      </c>
      <c r="L3" s="166" t="s">
        <v>240</v>
      </c>
      <c r="M3" s="44"/>
      <c r="N3" s="44"/>
      <c r="O3"/>
      <c r="P3"/>
      <c r="Q3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</row>
    <row r="4" spans="1:61" s="38" customFormat="1" ht="15" x14ac:dyDescent="0.25">
      <c r="A4" s="154" t="s">
        <v>200</v>
      </c>
      <c r="B4" s="154" t="s">
        <v>103</v>
      </c>
      <c r="C4" s="154" t="s">
        <v>103</v>
      </c>
      <c r="D4" s="154" t="s">
        <v>70</v>
      </c>
      <c r="E4" s="150" t="s">
        <v>12</v>
      </c>
      <c r="F4" s="151">
        <f>'New Required Reductions'!B13</f>
        <v>1623</v>
      </c>
      <c r="G4" s="152">
        <f>EducationCalcs!$B$16</f>
        <v>0.04</v>
      </c>
      <c r="H4" s="151">
        <f>F4*G4</f>
        <v>64.92</v>
      </c>
      <c r="I4" s="151">
        <f>'New Required Reductions'!F13</f>
        <v>244</v>
      </c>
      <c r="J4" s="152">
        <f>EducationCalcs!$B$16</f>
        <v>0.04</v>
      </c>
      <c r="K4" s="151">
        <f>I4*J4</f>
        <v>9.76</v>
      </c>
      <c r="L4" s="153"/>
      <c r="M4" s="44"/>
      <c r="N4" s="44"/>
      <c r="O4"/>
      <c r="P4"/>
      <c r="Q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</row>
    <row r="5" spans="1:61" s="38" customFormat="1" ht="90" x14ac:dyDescent="0.25">
      <c r="A5" s="154" t="s">
        <v>201</v>
      </c>
      <c r="B5" s="154" t="s">
        <v>202</v>
      </c>
      <c r="C5" s="154" t="s">
        <v>161</v>
      </c>
      <c r="D5" s="165" t="s">
        <v>70</v>
      </c>
      <c r="E5" s="150" t="s">
        <v>45</v>
      </c>
      <c r="F5" s="150" t="s">
        <v>45</v>
      </c>
      <c r="G5" s="150" t="s">
        <v>45</v>
      </c>
      <c r="H5" s="150" t="s">
        <v>45</v>
      </c>
      <c r="I5" s="150" t="s">
        <v>45</v>
      </c>
      <c r="J5" s="150" t="s">
        <v>45</v>
      </c>
      <c r="K5" s="150" t="s">
        <v>45</v>
      </c>
      <c r="L5" s="159" t="s">
        <v>241</v>
      </c>
      <c r="M5" s="141"/>
      <c r="N5" s="44"/>
      <c r="O5"/>
      <c r="P5"/>
      <c r="Q5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</row>
    <row r="6" spans="1:61" s="38" customFormat="1" ht="15" x14ac:dyDescent="0.25">
      <c r="A6" s="39"/>
      <c r="B6" s="40"/>
      <c r="C6" s="40"/>
      <c r="D6" s="40"/>
      <c r="E6" s="46"/>
      <c r="F6" s="43"/>
      <c r="G6" s="42"/>
      <c r="H6" s="43"/>
      <c r="I6" s="43"/>
      <c r="J6" s="42"/>
      <c r="K6" s="43"/>
      <c r="L6" s="39"/>
      <c r="M6" s="44"/>
      <c r="N6" s="44"/>
      <c r="O6"/>
      <c r="P6"/>
      <c r="Q6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  <c r="BE6" s="44"/>
      <c r="BF6" s="44"/>
      <c r="BG6" s="44"/>
      <c r="BH6" s="44"/>
      <c r="BI6" s="44"/>
    </row>
    <row r="7" spans="1:61" s="38" customFormat="1" ht="15" x14ac:dyDescent="0.25">
      <c r="A7" s="39"/>
      <c r="B7" s="40"/>
      <c r="C7" s="40"/>
      <c r="D7" s="40"/>
      <c r="E7" s="46"/>
      <c r="F7" s="43"/>
      <c r="G7" s="42"/>
      <c r="H7" s="43"/>
      <c r="I7" s="43"/>
      <c r="J7" s="42"/>
      <c r="K7" s="43"/>
      <c r="L7" s="39"/>
      <c r="M7" s="44"/>
      <c r="N7" s="44"/>
      <c r="O7"/>
      <c r="P7"/>
      <c r="Q7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4"/>
      <c r="AT7" s="44"/>
      <c r="AU7" s="44"/>
      <c r="AV7" s="44"/>
      <c r="AW7" s="44"/>
      <c r="AX7" s="44"/>
      <c r="AY7" s="44"/>
      <c r="AZ7" s="44"/>
      <c r="BA7" s="44"/>
      <c r="BB7" s="44"/>
      <c r="BC7" s="44"/>
      <c r="BD7" s="44"/>
      <c r="BE7" s="44"/>
      <c r="BF7" s="44"/>
      <c r="BG7" s="44"/>
      <c r="BH7" s="44"/>
      <c r="BI7" s="44"/>
    </row>
    <row r="8" spans="1:61" s="38" customFormat="1" ht="15" x14ac:dyDescent="0.25">
      <c r="A8" s="39"/>
      <c r="B8" s="40"/>
      <c r="C8" s="40"/>
      <c r="D8" s="40"/>
      <c r="E8" s="41"/>
      <c r="F8" s="43"/>
      <c r="G8" s="42"/>
      <c r="H8" s="43"/>
      <c r="I8" s="43"/>
      <c r="J8" s="42"/>
      <c r="K8" s="43"/>
      <c r="L8" s="39"/>
      <c r="M8" s="44" t="s">
        <v>2</v>
      </c>
      <c r="N8" s="44"/>
      <c r="O8"/>
      <c r="P8"/>
      <c r="Q8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4"/>
      <c r="BI8" s="44"/>
    </row>
    <row r="9" spans="1:61" s="38" customFormat="1" ht="15" x14ac:dyDescent="0.25">
      <c r="A9" s="39"/>
      <c r="B9" s="40"/>
      <c r="C9" s="40"/>
      <c r="D9" s="40"/>
      <c r="E9" s="46"/>
      <c r="F9" s="43"/>
      <c r="G9" s="42"/>
      <c r="H9" s="43"/>
      <c r="I9" s="43"/>
      <c r="J9" s="42"/>
      <c r="K9" s="43"/>
      <c r="L9" s="39"/>
      <c r="M9" s="44"/>
      <c r="N9" s="44"/>
      <c r="O9"/>
      <c r="P9"/>
      <c r="Q9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</row>
    <row r="10" spans="1:61" s="53" customFormat="1" ht="15" x14ac:dyDescent="0.25">
      <c r="A10" s="39"/>
      <c r="B10" s="40"/>
      <c r="C10" s="40"/>
      <c r="D10" s="40"/>
      <c r="E10" s="47"/>
      <c r="F10" s="47"/>
      <c r="G10" s="48"/>
      <c r="H10" s="47"/>
      <c r="I10" s="47"/>
      <c r="J10" s="49"/>
      <c r="K10" s="49"/>
      <c r="L10" s="50"/>
      <c r="M10" s="51"/>
      <c r="N10" s="51"/>
      <c r="O10"/>
      <c r="P10"/>
      <c r="Q10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2"/>
    </row>
    <row r="11" spans="1:61" s="38" customFormat="1" ht="15" x14ac:dyDescent="0.25">
      <c r="A11" s="39"/>
      <c r="B11" s="40"/>
      <c r="C11" s="40"/>
      <c r="D11" s="40"/>
      <c r="E11" s="47"/>
      <c r="F11" s="47"/>
      <c r="G11" s="48"/>
      <c r="H11" s="43"/>
      <c r="I11" s="47"/>
      <c r="J11" s="48"/>
      <c r="K11" s="43"/>
      <c r="L11" s="52"/>
      <c r="M11" s="55"/>
      <c r="N11" s="55"/>
      <c r="O11"/>
      <c r="P11"/>
      <c r="Q11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4"/>
      <c r="BG11" s="54"/>
      <c r="BH11" s="54"/>
      <c r="BI11" s="54"/>
    </row>
    <row r="12" spans="1:61" s="38" customFormat="1" ht="15" x14ac:dyDescent="0.25">
      <c r="A12" s="39"/>
      <c r="B12" s="40"/>
      <c r="C12" s="40"/>
      <c r="D12" s="40"/>
      <c r="E12" s="47"/>
      <c r="F12" s="47"/>
      <c r="G12" s="48"/>
      <c r="H12" s="43"/>
      <c r="I12" s="47"/>
      <c r="J12" s="48"/>
      <c r="K12" s="43"/>
      <c r="L12" s="52"/>
      <c r="M12" s="55"/>
      <c r="N12" s="55"/>
      <c r="O12"/>
      <c r="P12"/>
      <c r="Q12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54"/>
      <c r="BG12" s="54"/>
      <c r="BH12" s="54"/>
      <c r="BI12" s="54"/>
    </row>
    <row r="13" spans="1:61" s="38" customFormat="1" ht="15" x14ac:dyDescent="0.25">
      <c r="A13" s="39"/>
      <c r="B13" s="40"/>
      <c r="C13" s="40"/>
      <c r="D13" s="40"/>
      <c r="E13" s="47"/>
      <c r="F13" s="47"/>
      <c r="G13" s="48"/>
      <c r="H13" s="43"/>
      <c r="I13" s="47"/>
      <c r="J13" s="48"/>
      <c r="K13" s="43"/>
      <c r="L13" s="52"/>
      <c r="M13" s="55"/>
      <c r="N13" s="55"/>
      <c r="O13"/>
      <c r="P13"/>
      <c r="Q13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5"/>
      <c r="BE13" s="55"/>
      <c r="BF13" s="54"/>
      <c r="BG13" s="54"/>
      <c r="BH13" s="54"/>
      <c r="BI13" s="54"/>
    </row>
    <row r="14" spans="1:61" s="38" customFormat="1" ht="15" x14ac:dyDescent="0.25">
      <c r="A14" s="39"/>
      <c r="B14" s="40"/>
      <c r="C14" s="40"/>
      <c r="D14" s="40"/>
      <c r="E14" s="47"/>
      <c r="F14" s="43"/>
      <c r="G14" s="42"/>
      <c r="H14" s="43"/>
      <c r="I14" s="43"/>
      <c r="J14" s="42"/>
      <c r="K14" s="43"/>
      <c r="L14" s="52"/>
      <c r="M14" s="55"/>
      <c r="N14" s="55"/>
      <c r="O14"/>
      <c r="P14"/>
      <c r="Q14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4"/>
      <c r="BG14" s="54"/>
      <c r="BH14" s="54"/>
      <c r="BI14" s="54"/>
    </row>
    <row r="15" spans="1:61" s="53" customFormat="1" ht="15" x14ac:dyDescent="0.25">
      <c r="A15" s="39"/>
      <c r="B15" s="40"/>
      <c r="C15" s="40"/>
      <c r="D15" s="40"/>
      <c r="E15" s="48"/>
      <c r="F15" s="47"/>
      <c r="G15" s="42"/>
      <c r="H15" s="43"/>
      <c r="I15" s="47"/>
      <c r="J15" s="42"/>
      <c r="K15" s="43"/>
      <c r="L15" s="50"/>
      <c r="M15" s="56"/>
      <c r="N15" s="56"/>
      <c r="O15"/>
      <c r="P15"/>
      <c r="Q15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</row>
    <row r="16" spans="1:61" s="38" customFormat="1" ht="15" x14ac:dyDescent="0.25">
      <c r="A16" s="39"/>
      <c r="B16" s="40"/>
      <c r="C16" s="40"/>
      <c r="D16" s="40"/>
      <c r="E16" s="46"/>
      <c r="F16" s="47"/>
      <c r="G16" s="42"/>
      <c r="H16" s="43"/>
      <c r="I16" s="47"/>
      <c r="J16" s="42"/>
      <c r="K16" s="43"/>
      <c r="L16" s="50"/>
      <c r="M16" s="55"/>
      <c r="N16" s="55"/>
      <c r="O16"/>
      <c r="P16"/>
      <c r="Q16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5"/>
      <c r="BE16" s="55"/>
    </row>
    <row r="17" spans="1:57" s="38" customFormat="1" ht="15" x14ac:dyDescent="0.25">
      <c r="A17" s="39"/>
      <c r="B17" s="40"/>
      <c r="C17" s="40"/>
      <c r="D17" s="40"/>
      <c r="E17" s="46"/>
      <c r="F17" s="47"/>
      <c r="G17" s="42"/>
      <c r="H17" s="43"/>
      <c r="I17" s="47"/>
      <c r="J17" s="42"/>
      <c r="K17" s="43"/>
      <c r="L17" s="50"/>
      <c r="M17" s="55"/>
      <c r="N17" s="55"/>
      <c r="O17"/>
      <c r="P17"/>
      <c r="Q17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  <c r="BC17" s="55"/>
      <c r="BD17" s="55"/>
      <c r="BE17" s="55"/>
    </row>
    <row r="18" spans="1:57" s="38" customFormat="1" ht="15" x14ac:dyDescent="0.25">
      <c r="A18" s="39"/>
      <c r="B18" s="40"/>
      <c r="C18" s="40"/>
      <c r="D18" s="40"/>
      <c r="E18" s="46"/>
      <c r="F18" s="47"/>
      <c r="G18" s="42"/>
      <c r="H18" s="43"/>
      <c r="I18" s="47"/>
      <c r="J18" s="42"/>
      <c r="K18" s="43"/>
      <c r="L18" s="50"/>
      <c r="M18" s="55"/>
      <c r="N18" s="55"/>
      <c r="O18"/>
      <c r="P18"/>
      <c r="Q18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</row>
    <row r="19" spans="1:57" s="38" customFormat="1" ht="15" x14ac:dyDescent="0.25">
      <c r="A19" s="39"/>
      <c r="B19" s="40"/>
      <c r="C19" s="40"/>
      <c r="D19" s="40"/>
      <c r="E19" s="46"/>
      <c r="F19" s="47"/>
      <c r="G19" s="42"/>
      <c r="H19" s="43"/>
      <c r="I19" s="47"/>
      <c r="J19" s="42"/>
      <c r="K19" s="43"/>
      <c r="L19" s="50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</row>
    <row r="20" spans="1:57" s="38" customFormat="1" ht="15" x14ac:dyDescent="0.25">
      <c r="A20" s="39"/>
      <c r="B20" s="40"/>
      <c r="C20" s="40"/>
      <c r="D20" s="40"/>
      <c r="E20" s="46"/>
      <c r="F20" s="47"/>
      <c r="G20" s="42"/>
      <c r="H20" s="43"/>
      <c r="I20" s="47"/>
      <c r="J20" s="42"/>
      <c r="K20" s="43"/>
      <c r="L20" s="50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</row>
    <row r="21" spans="1:57" s="38" customFormat="1" ht="15" x14ac:dyDescent="0.25">
      <c r="A21" s="39"/>
      <c r="B21" s="40"/>
      <c r="C21" s="40"/>
      <c r="D21" s="40"/>
      <c r="E21" s="46"/>
      <c r="F21" s="47"/>
      <c r="G21" s="42"/>
      <c r="H21" s="43"/>
      <c r="I21" s="47"/>
      <c r="J21" s="42"/>
      <c r="K21" s="43"/>
      <c r="L21" s="50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5"/>
      <c r="AW21" s="55"/>
      <c r="AX21" s="55"/>
      <c r="AY21" s="55"/>
      <c r="AZ21" s="55"/>
      <c r="BA21" s="55"/>
      <c r="BB21" s="55"/>
      <c r="BC21" s="55"/>
      <c r="BD21" s="55"/>
      <c r="BE21" s="55"/>
    </row>
    <row r="22" spans="1:57" s="38" customFormat="1" ht="15" x14ac:dyDescent="0.25">
      <c r="A22" s="39"/>
      <c r="B22" s="40"/>
      <c r="C22" s="40"/>
      <c r="D22" s="40"/>
      <c r="E22" s="46"/>
      <c r="F22" s="47"/>
      <c r="G22" s="42"/>
      <c r="H22" s="43"/>
      <c r="I22" s="47"/>
      <c r="J22" s="42"/>
      <c r="K22" s="43"/>
      <c r="L22" s="50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55"/>
      <c r="BE22" s="55"/>
    </row>
    <row r="23" spans="1:57" s="38" customFormat="1" ht="15" x14ac:dyDescent="0.25">
      <c r="A23" s="39"/>
      <c r="B23" s="40"/>
      <c r="C23" s="40"/>
      <c r="D23" s="40"/>
      <c r="E23" s="46"/>
      <c r="F23" s="47"/>
      <c r="G23" s="42"/>
      <c r="H23" s="43"/>
      <c r="I23" s="47"/>
      <c r="J23" s="42"/>
      <c r="K23" s="43"/>
      <c r="L23" s="50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</row>
    <row r="24" spans="1:57" s="38" customFormat="1" ht="15" x14ac:dyDescent="0.25">
      <c r="A24" s="39"/>
      <c r="B24" s="40"/>
      <c r="C24" s="40"/>
      <c r="D24" s="40"/>
      <c r="E24" s="47"/>
      <c r="F24" s="47"/>
      <c r="G24" s="48"/>
      <c r="H24" s="48"/>
      <c r="I24" s="47"/>
      <c r="J24" s="48"/>
      <c r="K24" s="48"/>
      <c r="L24" s="57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</row>
    <row r="25" spans="1:57" s="38" customFormat="1" ht="15" x14ac:dyDescent="0.25">
      <c r="A25" s="39"/>
      <c r="B25" s="40"/>
      <c r="C25" s="40"/>
      <c r="D25" s="40"/>
      <c r="E25" s="47"/>
      <c r="F25" s="47"/>
      <c r="G25" s="48"/>
      <c r="H25" s="48"/>
      <c r="I25" s="47"/>
      <c r="J25" s="48"/>
      <c r="K25" s="48"/>
      <c r="L25" s="57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</row>
    <row r="26" spans="1:57" s="38" customFormat="1" ht="15" x14ac:dyDescent="0.25">
      <c r="A26" s="39"/>
      <c r="B26" s="40"/>
      <c r="C26" s="40"/>
      <c r="D26" s="40"/>
      <c r="E26" s="47"/>
      <c r="F26" s="47"/>
      <c r="G26" s="58"/>
      <c r="H26" s="43"/>
      <c r="I26" s="47"/>
      <c r="J26" s="49"/>
      <c r="K26" s="43"/>
      <c r="L26" s="40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</row>
    <row r="27" spans="1:57" s="38" customFormat="1" ht="15" x14ac:dyDescent="0.25">
      <c r="A27" s="39"/>
      <c r="B27" s="40"/>
      <c r="C27" s="40"/>
      <c r="D27" s="40"/>
      <c r="E27" s="47"/>
      <c r="F27" s="47"/>
      <c r="G27" s="58"/>
      <c r="H27" s="43"/>
      <c r="I27" s="47"/>
      <c r="J27" s="49"/>
      <c r="K27" s="43"/>
      <c r="L27" s="40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  <c r="BE27" s="55"/>
    </row>
    <row r="28" spans="1:57" s="38" customFormat="1" ht="15" x14ac:dyDescent="0.25">
      <c r="A28" s="39"/>
      <c r="B28" s="40"/>
      <c r="C28" s="40"/>
      <c r="D28" s="40"/>
      <c r="E28" s="47"/>
      <c r="F28" s="47"/>
      <c r="G28" s="58"/>
      <c r="H28" s="43"/>
      <c r="I28" s="47"/>
      <c r="J28" s="49"/>
      <c r="K28" s="43"/>
      <c r="L28" s="40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  <c r="BE28" s="55"/>
    </row>
    <row r="29" spans="1:57" s="38" customFormat="1" ht="15" x14ac:dyDescent="0.25">
      <c r="A29" s="39"/>
      <c r="B29" s="40"/>
      <c r="C29" s="40"/>
      <c r="D29" s="40"/>
      <c r="E29" s="47"/>
      <c r="F29" s="47"/>
      <c r="G29" s="58"/>
      <c r="H29" s="43"/>
      <c r="I29" s="47"/>
      <c r="J29" s="49"/>
      <c r="K29" s="43"/>
      <c r="L29" s="40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</row>
    <row r="30" spans="1:57" s="38" customFormat="1" ht="15" x14ac:dyDescent="0.25">
      <c r="A30" s="39"/>
      <c r="B30" s="40"/>
      <c r="C30" s="40"/>
      <c r="D30" s="40"/>
      <c r="E30" s="47"/>
      <c r="F30" s="47"/>
      <c r="G30" s="58"/>
      <c r="H30" s="43"/>
      <c r="I30" s="47"/>
      <c r="J30" s="49"/>
      <c r="K30" s="43"/>
      <c r="L30" s="40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</row>
    <row r="31" spans="1:57" s="38" customFormat="1" ht="15" x14ac:dyDescent="0.25">
      <c r="A31" s="39"/>
      <c r="B31" s="40"/>
      <c r="C31" s="40"/>
      <c r="D31" s="40"/>
      <c r="E31" s="47"/>
      <c r="F31" s="47"/>
      <c r="G31" s="48"/>
      <c r="H31" s="48"/>
      <c r="I31" s="47"/>
      <c r="J31" s="48"/>
      <c r="K31" s="48"/>
      <c r="L31" s="57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55"/>
      <c r="BD31" s="55"/>
      <c r="BE31" s="55"/>
    </row>
    <row r="32" spans="1:57" s="38" customFormat="1" ht="15" x14ac:dyDescent="0.25">
      <c r="A32" s="59"/>
      <c r="B32" s="60"/>
      <c r="C32" s="40"/>
      <c r="D32" s="40"/>
      <c r="E32" s="41"/>
      <c r="F32" s="87"/>
      <c r="G32" s="87"/>
      <c r="H32" s="87"/>
      <c r="I32" s="87"/>
      <c r="J32" s="87"/>
      <c r="K32" s="87"/>
      <c r="L32" s="72"/>
    </row>
    <row r="33" spans="1:12" s="38" customFormat="1" ht="15" x14ac:dyDescent="0.25">
      <c r="A33" s="59"/>
      <c r="B33" s="60"/>
      <c r="C33" s="40"/>
      <c r="D33" s="40"/>
      <c r="E33" s="59"/>
      <c r="F33" s="41"/>
      <c r="G33" s="71"/>
      <c r="H33" s="43"/>
      <c r="I33" s="41"/>
      <c r="J33" s="71"/>
      <c r="K33" s="43"/>
      <c r="L33" s="72"/>
    </row>
    <row r="34" spans="1:12" s="38" customFormat="1" ht="15" x14ac:dyDescent="0.25">
      <c r="A34" s="59"/>
      <c r="B34" s="62"/>
      <c r="C34" s="40"/>
      <c r="D34" s="40"/>
      <c r="E34" s="47"/>
      <c r="F34" s="47"/>
      <c r="G34" s="48"/>
      <c r="H34" s="48"/>
      <c r="I34" s="47"/>
      <c r="J34" s="48"/>
      <c r="K34" s="48"/>
      <c r="L34" s="57"/>
    </row>
    <row r="35" spans="1:12" x14ac:dyDescent="0.25">
      <c r="G35" s="66" t="s">
        <v>43</v>
      </c>
      <c r="H35" s="67">
        <f>SUM(H2:H34)</f>
        <v>1345.3700002170158</v>
      </c>
      <c r="I35" s="68"/>
      <c r="J35" s="68"/>
      <c r="K35" s="67">
        <f>SUM(K2:K34)</f>
        <v>199.84569496659375</v>
      </c>
    </row>
    <row r="38" spans="1:12" x14ac:dyDescent="0.25">
      <c r="A38" s="78" t="s">
        <v>65</v>
      </c>
    </row>
    <row r="39" spans="1:12" x14ac:dyDescent="0.25">
      <c r="A39" s="78" t="s">
        <v>73</v>
      </c>
    </row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0000000}">
          <x14:formula1>
            <xm:f>Notes!$A$19:$A$32</xm:f>
          </x14:formula1>
          <xm:sqref>D2:D34</xm:sqref>
        </x14:dataValidation>
        <x14:dataValidation type="list" allowBlank="1" showInputMessage="1" showErrorMessage="1" xr:uid="{00000000-0002-0000-0300-000001000000}">
          <x14:formula1>
            <xm:f>Notes!$B$19:$B$105</xm:f>
          </x14:formula1>
          <xm:sqref>C15:C34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7"/>
  <sheetViews>
    <sheetView workbookViewId="0">
      <selection activeCell="K18" sqref="K18"/>
    </sheetView>
  </sheetViews>
  <sheetFormatPr defaultRowHeight="15" x14ac:dyDescent="0.25"/>
  <cols>
    <col min="1" max="1" width="20" customWidth="1"/>
    <col min="2" max="2" width="13.28515625" bestFit="1" customWidth="1"/>
    <col min="3" max="3" width="12.85546875" bestFit="1" customWidth="1"/>
    <col min="4" max="4" width="13.85546875" bestFit="1" customWidth="1"/>
    <col min="5" max="5" width="18.85546875" bestFit="1" customWidth="1"/>
    <col min="6" max="6" width="12.42578125" bestFit="1" customWidth="1"/>
  </cols>
  <sheetData>
    <row r="1" spans="1:6" x14ac:dyDescent="0.25">
      <c r="A1" s="143" t="s">
        <v>316</v>
      </c>
      <c r="B1" s="9" t="s">
        <v>318</v>
      </c>
      <c r="C1" s="9" t="s">
        <v>319</v>
      </c>
      <c r="D1" s="9" t="s">
        <v>320</v>
      </c>
      <c r="E1" s="9" t="s">
        <v>321</v>
      </c>
      <c r="F1" s="9" t="s">
        <v>322</v>
      </c>
    </row>
    <row r="2" spans="1:6" x14ac:dyDescent="0.25">
      <c r="A2" s="144" t="s">
        <v>195</v>
      </c>
      <c r="B2" s="148">
        <v>3911.6986767464714</v>
      </c>
      <c r="C2" s="148">
        <v>580.12374921138098</v>
      </c>
      <c r="D2" s="148">
        <v>1624034.2263674</v>
      </c>
      <c r="E2" s="148">
        <v>1317.140491781279</v>
      </c>
      <c r="F2" s="148">
        <v>398.13095931165867</v>
      </c>
    </row>
    <row r="3" spans="1:6" x14ac:dyDescent="0.25">
      <c r="A3" s="145" t="s">
        <v>289</v>
      </c>
      <c r="B3" s="148">
        <v>35.743172972608448</v>
      </c>
      <c r="C3" s="148">
        <v>4.7293992019473432</v>
      </c>
      <c r="D3" s="148">
        <v>35818.811204431069</v>
      </c>
      <c r="E3" s="148">
        <v>29.050130742000007</v>
      </c>
      <c r="F3" s="148">
        <v>3.4905202925080889</v>
      </c>
    </row>
    <row r="4" spans="1:6" x14ac:dyDescent="0.25">
      <c r="A4" s="146" t="s">
        <v>295</v>
      </c>
      <c r="B4" s="148">
        <v>11.914390990869482</v>
      </c>
      <c r="C4" s="148">
        <v>1.5764664006491145</v>
      </c>
      <c r="D4" s="148">
        <v>11939.603734810356</v>
      </c>
      <c r="E4" s="148">
        <v>9.6833769140000019</v>
      </c>
      <c r="F4" s="148">
        <v>1.1635067641693631</v>
      </c>
    </row>
    <row r="5" spans="1:6" x14ac:dyDescent="0.25">
      <c r="A5" s="147" t="s">
        <v>13</v>
      </c>
      <c r="B5" s="148">
        <v>11.914390990869482</v>
      </c>
      <c r="C5" s="148">
        <v>1.5764664006491145</v>
      </c>
      <c r="D5" s="148">
        <v>11939.603734810356</v>
      </c>
      <c r="E5" s="148">
        <v>9.6833769140000019</v>
      </c>
      <c r="F5" s="148">
        <v>1.1635067641693631</v>
      </c>
    </row>
    <row r="6" spans="1:6" x14ac:dyDescent="0.25">
      <c r="A6" s="146" t="s">
        <v>302</v>
      </c>
      <c r="B6" s="148">
        <v>11.914390990869482</v>
      </c>
      <c r="C6" s="148">
        <v>1.5764664006491145</v>
      </c>
      <c r="D6" s="148">
        <v>11939.603734810356</v>
      </c>
      <c r="E6" s="148">
        <v>9.6833769140000019</v>
      </c>
      <c r="F6" s="148">
        <v>1.1635067641693631</v>
      </c>
    </row>
    <row r="7" spans="1:6" x14ac:dyDescent="0.25">
      <c r="A7" s="147" t="s">
        <v>13</v>
      </c>
      <c r="B7" s="148">
        <v>11.914390990869482</v>
      </c>
      <c r="C7" s="148">
        <v>1.5764664006491145</v>
      </c>
      <c r="D7" s="148">
        <v>11939.603734810356</v>
      </c>
      <c r="E7" s="148">
        <v>9.6833769140000019</v>
      </c>
      <c r="F7" s="148">
        <v>1.1635067641693631</v>
      </c>
    </row>
    <row r="8" spans="1:6" x14ac:dyDescent="0.25">
      <c r="A8" s="146" t="s">
        <v>303</v>
      </c>
      <c r="B8" s="148">
        <v>11.914390990869482</v>
      </c>
      <c r="C8" s="148">
        <v>1.5764664006491145</v>
      </c>
      <c r="D8" s="148">
        <v>11939.603734810356</v>
      </c>
      <c r="E8" s="148">
        <v>9.6833769140000019</v>
      </c>
      <c r="F8" s="148">
        <v>1.1635067641693631</v>
      </c>
    </row>
    <row r="9" spans="1:6" x14ac:dyDescent="0.25">
      <c r="A9" s="147" t="s">
        <v>13</v>
      </c>
      <c r="B9" s="148">
        <v>11.914390990869482</v>
      </c>
      <c r="C9" s="148">
        <v>1.5764664006491145</v>
      </c>
      <c r="D9" s="148">
        <v>11939.603734810356</v>
      </c>
      <c r="E9" s="148">
        <v>9.6833769140000019</v>
      </c>
      <c r="F9" s="148">
        <v>1.1635067641693631</v>
      </c>
    </row>
    <row r="10" spans="1:6" x14ac:dyDescent="0.25">
      <c r="A10" s="145" t="s">
        <v>305</v>
      </c>
      <c r="B10" s="148">
        <v>3875.9555037738628</v>
      </c>
      <c r="C10" s="148">
        <v>575.39435000943365</v>
      </c>
      <c r="D10" s="148">
        <v>1588215.4151629689</v>
      </c>
      <c r="E10" s="148">
        <v>1288.0903610392791</v>
      </c>
      <c r="F10" s="148">
        <v>394.64043901915056</v>
      </c>
    </row>
    <row r="11" spans="1:6" x14ac:dyDescent="0.25">
      <c r="A11" s="146" t="s">
        <v>295</v>
      </c>
      <c r="B11" s="148">
        <v>1291.985167924621</v>
      </c>
      <c r="C11" s="148">
        <v>191.79811666981121</v>
      </c>
      <c r="D11" s="148">
        <v>529405.1383876563</v>
      </c>
      <c r="E11" s="148">
        <v>429.36345367975969</v>
      </c>
      <c r="F11" s="148">
        <v>131.54681300638353</v>
      </c>
    </row>
    <row r="12" spans="1:6" x14ac:dyDescent="0.25">
      <c r="A12" s="147" t="s">
        <v>70</v>
      </c>
      <c r="B12" s="148">
        <v>1291.985167924621</v>
      </c>
      <c r="C12" s="148">
        <v>191.79811666981121</v>
      </c>
      <c r="D12" s="148">
        <v>529405.1383876563</v>
      </c>
      <c r="E12" s="148">
        <v>429.36345367975969</v>
      </c>
      <c r="F12" s="148">
        <v>131.54681300638353</v>
      </c>
    </row>
    <row r="13" spans="1:6" x14ac:dyDescent="0.25">
      <c r="A13" s="146" t="s">
        <v>302</v>
      </c>
      <c r="B13" s="148">
        <v>1291.985167924621</v>
      </c>
      <c r="C13" s="148">
        <v>191.79811666981121</v>
      </c>
      <c r="D13" s="148">
        <v>529405.1383876563</v>
      </c>
      <c r="E13" s="148">
        <v>429.36345367975969</v>
      </c>
      <c r="F13" s="148">
        <v>131.54681300638353</v>
      </c>
    </row>
    <row r="14" spans="1:6" x14ac:dyDescent="0.25">
      <c r="A14" s="147" t="s">
        <v>70</v>
      </c>
      <c r="B14" s="148">
        <v>1291.985167924621</v>
      </c>
      <c r="C14" s="148">
        <v>191.79811666981121</v>
      </c>
      <c r="D14" s="148">
        <v>529405.1383876563</v>
      </c>
      <c r="E14" s="148">
        <v>429.36345367975969</v>
      </c>
      <c r="F14" s="148">
        <v>131.54681300638353</v>
      </c>
    </row>
    <row r="15" spans="1:6" x14ac:dyDescent="0.25">
      <c r="A15" s="146" t="s">
        <v>303</v>
      </c>
      <c r="B15" s="148">
        <v>1291.985167924621</v>
      </c>
      <c r="C15" s="148">
        <v>191.79811666981121</v>
      </c>
      <c r="D15" s="148">
        <v>529405.1383876563</v>
      </c>
      <c r="E15" s="148">
        <v>429.36345367975969</v>
      </c>
      <c r="F15" s="148">
        <v>131.54681300638353</v>
      </c>
    </row>
    <row r="16" spans="1:6" x14ac:dyDescent="0.25">
      <c r="A16" s="147" t="s">
        <v>70</v>
      </c>
      <c r="B16" s="148">
        <v>1291.985167924621</v>
      </c>
      <c r="C16" s="148">
        <v>191.79811666981121</v>
      </c>
      <c r="D16" s="148">
        <v>529405.1383876563</v>
      </c>
      <c r="E16" s="148">
        <v>429.36345367975969</v>
      </c>
      <c r="F16" s="148">
        <v>131.54681300638353</v>
      </c>
    </row>
    <row r="17" spans="1:6" x14ac:dyDescent="0.25">
      <c r="A17" s="144" t="s">
        <v>317</v>
      </c>
      <c r="B17" s="148">
        <v>3911.6986767464714</v>
      </c>
      <c r="C17" s="148">
        <v>580.12374921138098</v>
      </c>
      <c r="D17" s="148">
        <v>1624034.2263674</v>
      </c>
      <c r="E17" s="148">
        <v>1317.140491781279</v>
      </c>
      <c r="F17" s="148">
        <v>398.13095931165867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X4069"/>
  <sheetViews>
    <sheetView workbookViewId="0">
      <selection activeCell="K23" sqref="K23"/>
    </sheetView>
  </sheetViews>
  <sheetFormatPr defaultRowHeight="15" x14ac:dyDescent="0.25"/>
  <cols>
    <col min="1" max="16384" width="9.140625" style="9"/>
  </cols>
  <sheetData>
    <row r="1" spans="1:50" x14ac:dyDescent="0.25">
      <c r="A1" s="9" t="s">
        <v>243</v>
      </c>
      <c r="B1" s="9" t="s">
        <v>244</v>
      </c>
      <c r="C1" s="9" t="s">
        <v>245</v>
      </c>
      <c r="D1" s="9" t="s">
        <v>167</v>
      </c>
      <c r="E1" s="9" t="s">
        <v>246</v>
      </c>
      <c r="F1" s="9" t="s">
        <v>247</v>
      </c>
      <c r="G1" s="9" t="s">
        <v>248</v>
      </c>
      <c r="H1" s="9" t="s">
        <v>249</v>
      </c>
      <c r="I1" s="9" t="s">
        <v>250</v>
      </c>
      <c r="J1" s="9" t="s">
        <v>17</v>
      </c>
      <c r="K1" s="9" t="s">
        <v>14</v>
      </c>
      <c r="L1" s="9" t="s">
        <v>251</v>
      </c>
      <c r="M1" s="9" t="s">
        <v>252</v>
      </c>
      <c r="N1" s="9" t="s">
        <v>253</v>
      </c>
      <c r="O1" s="9" t="s">
        <v>254</v>
      </c>
      <c r="P1" s="9" t="s">
        <v>255</v>
      </c>
      <c r="Q1" s="9" t="s">
        <v>256</v>
      </c>
      <c r="R1" s="9" t="s">
        <v>257</v>
      </c>
      <c r="S1" s="9" t="s">
        <v>258</v>
      </c>
      <c r="T1" s="9" t="s">
        <v>259</v>
      </c>
      <c r="U1" s="9" t="s">
        <v>260</v>
      </c>
      <c r="V1" s="9" t="s">
        <v>261</v>
      </c>
      <c r="W1" s="9" t="s">
        <v>262</v>
      </c>
      <c r="X1" s="9" t="s">
        <v>263</v>
      </c>
      <c r="Y1" s="9" t="s">
        <v>264</v>
      </c>
      <c r="Z1" s="9" t="s">
        <v>265</v>
      </c>
      <c r="AA1" s="9" t="s">
        <v>266</v>
      </c>
      <c r="AB1" s="9" t="s">
        <v>267</v>
      </c>
      <c r="AC1" s="9" t="s">
        <v>268</v>
      </c>
      <c r="AD1" s="9" t="s">
        <v>269</v>
      </c>
      <c r="AE1" s="9" t="s">
        <v>270</v>
      </c>
      <c r="AF1" s="9" t="s">
        <v>271</v>
      </c>
      <c r="AG1" s="9" t="s">
        <v>272</v>
      </c>
      <c r="AH1" s="9" t="s">
        <v>273</v>
      </c>
      <c r="AI1" s="9" t="s">
        <v>274</v>
      </c>
      <c r="AJ1" s="9" t="s">
        <v>275</v>
      </c>
      <c r="AK1" s="9" t="s">
        <v>276</v>
      </c>
      <c r="AL1" s="9" t="s">
        <v>277</v>
      </c>
      <c r="AM1" s="9" t="s">
        <v>178</v>
      </c>
      <c r="AN1" s="9" t="s">
        <v>278</v>
      </c>
      <c r="AO1" s="9" t="s">
        <v>279</v>
      </c>
      <c r="AP1" s="9" t="s">
        <v>280</v>
      </c>
      <c r="AQ1" s="9" t="s">
        <v>281</v>
      </c>
      <c r="AR1" s="9" t="s">
        <v>282</v>
      </c>
      <c r="AS1" s="9" t="s">
        <v>283</v>
      </c>
      <c r="AT1" s="9" t="s">
        <v>284</v>
      </c>
      <c r="AU1" s="9" t="s">
        <v>285</v>
      </c>
      <c r="AV1" s="9" t="s">
        <v>286</v>
      </c>
      <c r="AW1" s="9" t="s">
        <v>287</v>
      </c>
      <c r="AX1" s="9" t="s">
        <v>288</v>
      </c>
    </row>
    <row r="2" spans="1:50" x14ac:dyDescent="0.25">
      <c r="A2" s="142">
        <v>550000</v>
      </c>
      <c r="B2" s="142">
        <v>870000</v>
      </c>
      <c r="C2" s="142">
        <v>870000</v>
      </c>
      <c r="D2" s="9" t="s">
        <v>289</v>
      </c>
      <c r="E2" s="9" t="s">
        <v>13</v>
      </c>
      <c r="F2" s="9" t="s">
        <v>290</v>
      </c>
      <c r="G2" s="9" t="s">
        <v>291</v>
      </c>
      <c r="H2" s="9">
        <v>0.56000000000000005</v>
      </c>
      <c r="I2" s="9">
        <v>0.48</v>
      </c>
      <c r="J2" s="9" t="s">
        <v>195</v>
      </c>
      <c r="K2" s="9">
        <v>1.120464723793E-2</v>
      </c>
      <c r="L2" s="9">
        <v>3904.6216711914999</v>
      </c>
      <c r="M2" s="9">
        <v>10.5526168663775</v>
      </c>
      <c r="N2" s="9">
        <v>1.4138861688273601</v>
      </c>
      <c r="O2" s="9">
        <v>0.11823834942488</v>
      </c>
      <c r="P2" s="9">
        <v>1.5842095756310001E-2</v>
      </c>
      <c r="Q2" s="9">
        <v>43.749908423312597</v>
      </c>
      <c r="R2" s="9">
        <v>8140</v>
      </c>
      <c r="S2" s="9" t="s">
        <v>292</v>
      </c>
      <c r="T2" s="9">
        <v>8140</v>
      </c>
      <c r="U2" s="9" t="s">
        <v>293</v>
      </c>
      <c r="V2" s="9" t="s">
        <v>195</v>
      </c>
      <c r="Z2" s="9">
        <v>0</v>
      </c>
      <c r="AA2" s="9">
        <v>1</v>
      </c>
      <c r="AB2" s="9">
        <v>0.11823834942488</v>
      </c>
      <c r="AC2" s="9">
        <v>1.5842095756310001E-2</v>
      </c>
      <c r="AD2" s="9">
        <v>48.966882325902297</v>
      </c>
      <c r="AF2" s="9">
        <v>-1</v>
      </c>
      <c r="AG2" s="9">
        <v>-1</v>
      </c>
      <c r="AH2" s="9">
        <v>-1</v>
      </c>
      <c r="AI2" s="9">
        <v>-1</v>
      </c>
      <c r="AJ2" s="9">
        <v>0</v>
      </c>
      <c r="AM2" s="9" t="s">
        <v>294</v>
      </c>
      <c r="AN2" s="9">
        <v>-1</v>
      </c>
      <c r="AQ2" s="9">
        <v>579</v>
      </c>
      <c r="AR2" s="9" t="s">
        <v>295</v>
      </c>
      <c r="AT2" s="9" t="s">
        <v>195</v>
      </c>
      <c r="AU2" s="9">
        <v>132.71029999999999</v>
      </c>
      <c r="AV2" s="9">
        <v>61.746306287684703</v>
      </c>
      <c r="AW2" s="9">
        <v>45.343598635580101</v>
      </c>
      <c r="AX2" s="9">
        <v>3.9713611000000003E-2</v>
      </c>
    </row>
    <row r="3" spans="1:50" x14ac:dyDescent="0.25">
      <c r="A3" s="142">
        <v>550000</v>
      </c>
      <c r="B3" s="142">
        <v>870000</v>
      </c>
      <c r="C3" s="142">
        <v>870000</v>
      </c>
      <c r="D3" s="9" t="s">
        <v>289</v>
      </c>
      <c r="E3" s="9" t="s">
        <v>13</v>
      </c>
      <c r="F3" s="9" t="s">
        <v>290</v>
      </c>
      <c r="G3" s="9" t="s">
        <v>291</v>
      </c>
      <c r="H3" s="9">
        <v>0.56000000000000005</v>
      </c>
      <c r="I3" s="9">
        <v>0.48</v>
      </c>
      <c r="J3" s="9" t="s">
        <v>195</v>
      </c>
      <c r="K3" s="9">
        <v>2.41759233073E-2</v>
      </c>
      <c r="L3" s="9">
        <v>3904.6216711914999</v>
      </c>
      <c r="M3" s="9">
        <v>10.5526168663775</v>
      </c>
      <c r="N3" s="9">
        <v>1.4138861688273601</v>
      </c>
      <c r="O3" s="9">
        <v>0.25511925605294</v>
      </c>
      <c r="P3" s="9">
        <v>3.4182003582830002E-2</v>
      </c>
      <c r="Q3" s="9">
        <v>94.397834066778501</v>
      </c>
      <c r="R3" s="9">
        <v>1300</v>
      </c>
      <c r="S3" s="9" t="s">
        <v>296</v>
      </c>
      <c r="T3" s="9">
        <v>1300</v>
      </c>
      <c r="U3" s="9" t="s">
        <v>293</v>
      </c>
      <c r="V3" s="9" t="s">
        <v>195</v>
      </c>
      <c r="Z3" s="9">
        <v>0</v>
      </c>
      <c r="AA3" s="9">
        <v>1</v>
      </c>
      <c r="AB3" s="9">
        <v>0.25511925605294</v>
      </c>
      <c r="AC3" s="9">
        <v>3.4182003582830002E-2</v>
      </c>
      <c r="AD3" s="9">
        <v>94.397834066777705</v>
      </c>
      <c r="AF3" s="9">
        <v>-1</v>
      </c>
      <c r="AG3" s="9">
        <v>-1</v>
      </c>
      <c r="AH3" s="9">
        <v>-1</v>
      </c>
      <c r="AI3" s="9">
        <v>-1</v>
      </c>
      <c r="AJ3" s="9">
        <v>0</v>
      </c>
      <c r="AM3" s="9" t="s">
        <v>294</v>
      </c>
      <c r="AN3" s="9">
        <v>-1</v>
      </c>
      <c r="AQ3" s="9">
        <v>579</v>
      </c>
      <c r="AR3" s="9" t="s">
        <v>295</v>
      </c>
      <c r="AT3" s="9" t="s">
        <v>195</v>
      </c>
      <c r="AU3" s="9">
        <v>132.71029999999999</v>
      </c>
      <c r="AV3" s="9">
        <v>56.704789198412698</v>
      </c>
      <c r="AW3" s="9">
        <v>97.836490503628397</v>
      </c>
      <c r="AX3" s="9">
        <v>7.6559476099999996E-2</v>
      </c>
    </row>
    <row r="4" spans="1:50" x14ac:dyDescent="0.25">
      <c r="A4" s="142">
        <v>550000</v>
      </c>
      <c r="B4" s="142">
        <v>880000</v>
      </c>
      <c r="C4" s="142">
        <v>880000</v>
      </c>
      <c r="D4" s="9" t="s">
        <v>289</v>
      </c>
      <c r="E4" s="9" t="s">
        <v>13</v>
      </c>
      <c r="F4" s="9" t="s">
        <v>290</v>
      </c>
      <c r="G4" s="9" t="s">
        <v>291</v>
      </c>
      <c r="H4" s="9">
        <v>0.56000000000000005</v>
      </c>
      <c r="I4" s="9">
        <v>0.48</v>
      </c>
      <c r="J4" s="9" t="s">
        <v>195</v>
      </c>
      <c r="K4" s="9">
        <v>3.0104342001000001E-3</v>
      </c>
      <c r="L4" s="9">
        <v>3903.3527211239798</v>
      </c>
      <c r="M4" s="9">
        <v>10.8205327019461</v>
      </c>
      <c r="N4" s="9">
        <v>1.4240112852973199</v>
      </c>
      <c r="O4" s="9">
        <v>3.257450170923E-2</v>
      </c>
      <c r="P4" s="9">
        <v>4.2868922745799998E-3</v>
      </c>
      <c r="Q4" s="9">
        <v>11.750786526724999</v>
      </c>
      <c r="R4" s="9">
        <v>1400</v>
      </c>
      <c r="S4" s="9" t="s">
        <v>297</v>
      </c>
      <c r="T4" s="9">
        <v>1400</v>
      </c>
      <c r="U4" s="9" t="s">
        <v>293</v>
      </c>
      <c r="V4" s="9" t="s">
        <v>195</v>
      </c>
      <c r="Z4" s="9">
        <v>0</v>
      </c>
      <c r="AA4" s="9">
        <v>1</v>
      </c>
      <c r="AB4" s="9">
        <v>3.257450170923E-2</v>
      </c>
      <c r="AC4" s="9">
        <v>4.2868922745799998E-3</v>
      </c>
      <c r="AD4" s="9">
        <v>11.750786526726699</v>
      </c>
      <c r="AF4" s="9">
        <v>-1</v>
      </c>
      <c r="AG4" s="9">
        <v>-1</v>
      </c>
      <c r="AH4" s="9">
        <v>-1</v>
      </c>
      <c r="AI4" s="9">
        <v>-1</v>
      </c>
      <c r="AJ4" s="9">
        <v>0</v>
      </c>
      <c r="AM4" s="9" t="s">
        <v>294</v>
      </c>
      <c r="AN4" s="9">
        <v>-1</v>
      </c>
      <c r="AQ4" s="9">
        <v>579</v>
      </c>
      <c r="AR4" s="9" t="s">
        <v>295</v>
      </c>
      <c r="AT4" s="9" t="s">
        <v>195</v>
      </c>
      <c r="AU4" s="9">
        <v>132.71029999999999</v>
      </c>
      <c r="AV4" s="9">
        <v>21.024972685034601</v>
      </c>
      <c r="AW4" s="9">
        <v>12.182794976888999</v>
      </c>
      <c r="AX4" s="9">
        <v>9.5302405000000003E-3</v>
      </c>
    </row>
    <row r="5" spans="1:50" x14ac:dyDescent="0.25">
      <c r="A5" s="142">
        <v>550000</v>
      </c>
      <c r="B5" s="142">
        <v>880000</v>
      </c>
      <c r="C5" s="142">
        <v>880000</v>
      </c>
      <c r="D5" s="9" t="s">
        <v>289</v>
      </c>
      <c r="E5" s="9" t="s">
        <v>13</v>
      </c>
      <c r="F5" s="9" t="s">
        <v>290</v>
      </c>
      <c r="G5" s="9" t="s">
        <v>291</v>
      </c>
      <c r="H5" s="9">
        <v>0.56000000000000005</v>
      </c>
      <c r="I5" s="9">
        <v>0.48</v>
      </c>
      <c r="J5" s="9" t="s">
        <v>195</v>
      </c>
      <c r="K5" s="9">
        <v>3.5459627534000001E-3</v>
      </c>
      <c r="L5" s="9">
        <v>3903.3527211239798</v>
      </c>
      <c r="M5" s="9">
        <v>10.8205327019461</v>
      </c>
      <c r="N5" s="9">
        <v>1.4240112852973199</v>
      </c>
      <c r="O5" s="9">
        <v>3.8369205933050002E-2</v>
      </c>
      <c r="P5" s="9">
        <v>5.04949097808E-3</v>
      </c>
      <c r="Q5" s="9">
        <v>13.841143362492</v>
      </c>
      <c r="R5" s="9">
        <v>8140</v>
      </c>
      <c r="S5" s="9" t="s">
        <v>292</v>
      </c>
      <c r="T5" s="9">
        <v>8140</v>
      </c>
      <c r="U5" s="9" t="s">
        <v>293</v>
      </c>
      <c r="V5" s="9" t="s">
        <v>195</v>
      </c>
      <c r="Z5" s="9">
        <v>0</v>
      </c>
      <c r="AA5" s="9">
        <v>1</v>
      </c>
      <c r="AB5" s="9">
        <v>3.8369205933050002E-2</v>
      </c>
      <c r="AC5" s="9">
        <v>5.04949097808E-3</v>
      </c>
      <c r="AD5" s="9">
        <v>18.916359710857002</v>
      </c>
      <c r="AF5" s="9">
        <v>-1</v>
      </c>
      <c r="AG5" s="9">
        <v>-1</v>
      </c>
      <c r="AH5" s="9">
        <v>-1</v>
      </c>
      <c r="AI5" s="9">
        <v>-1</v>
      </c>
      <c r="AJ5" s="9">
        <v>0</v>
      </c>
      <c r="AM5" s="9" t="s">
        <v>294</v>
      </c>
      <c r="AN5" s="9">
        <v>-1</v>
      </c>
      <c r="AQ5" s="9">
        <v>579</v>
      </c>
      <c r="AR5" s="9" t="s">
        <v>295</v>
      </c>
      <c r="AT5" s="9" t="s">
        <v>195</v>
      </c>
      <c r="AU5" s="9">
        <v>132.71029999999999</v>
      </c>
      <c r="AV5" s="9">
        <v>28.353378720788498</v>
      </c>
      <c r="AW5" s="9">
        <v>14.3500021421927</v>
      </c>
      <c r="AX5" s="9">
        <v>1.5341735400000001E-2</v>
      </c>
    </row>
    <row r="6" spans="1:50" x14ac:dyDescent="0.25">
      <c r="A6" s="142">
        <v>550000</v>
      </c>
      <c r="B6" s="142">
        <v>880000</v>
      </c>
      <c r="C6" s="142">
        <v>880000</v>
      </c>
      <c r="D6" s="9" t="s">
        <v>289</v>
      </c>
      <c r="E6" s="9" t="s">
        <v>13</v>
      </c>
      <c r="F6" s="9" t="s">
        <v>290</v>
      </c>
      <c r="G6" s="9" t="s">
        <v>291</v>
      </c>
      <c r="H6" s="9">
        <v>0.56000000000000005</v>
      </c>
      <c r="I6" s="9">
        <v>0.48</v>
      </c>
      <c r="J6" s="9" t="s">
        <v>195</v>
      </c>
      <c r="K6" s="9">
        <v>5.7534036949000004E-4</v>
      </c>
      <c r="L6" s="9">
        <v>3903.3527211239798</v>
      </c>
      <c r="M6" s="9">
        <v>10.8205327019461</v>
      </c>
      <c r="N6" s="9">
        <v>1.4240112852973199</v>
      </c>
      <c r="O6" s="9">
        <v>6.2254892828799997E-3</v>
      </c>
      <c r="P6" s="9">
        <v>8.1929117904000004E-4</v>
      </c>
      <c r="Q6" s="9">
        <v>2.2457563968446799</v>
      </c>
      <c r="R6" s="9">
        <v>1430</v>
      </c>
      <c r="S6" s="9" t="s">
        <v>298</v>
      </c>
      <c r="T6" s="9">
        <v>1430</v>
      </c>
      <c r="U6" s="9" t="s">
        <v>293</v>
      </c>
      <c r="V6" s="9" t="s">
        <v>195</v>
      </c>
      <c r="Z6" s="9">
        <v>0</v>
      </c>
      <c r="AA6" s="9">
        <v>1</v>
      </c>
      <c r="AB6" s="9">
        <v>6.2254892828799997E-3</v>
      </c>
      <c r="AC6" s="9">
        <v>8.1929117904000004E-4</v>
      </c>
      <c r="AD6" s="9">
        <v>2.2457563968447598</v>
      </c>
      <c r="AF6" s="9">
        <v>-1</v>
      </c>
      <c r="AG6" s="9">
        <v>-1</v>
      </c>
      <c r="AH6" s="9">
        <v>-1</v>
      </c>
      <c r="AI6" s="9">
        <v>-1</v>
      </c>
      <c r="AJ6" s="9">
        <v>0</v>
      </c>
      <c r="AM6" s="9" t="s">
        <v>294</v>
      </c>
      <c r="AN6" s="9">
        <v>-1</v>
      </c>
      <c r="AQ6" s="9">
        <v>579</v>
      </c>
      <c r="AR6" s="9" t="s">
        <v>295</v>
      </c>
      <c r="AT6" s="9" t="s">
        <v>195</v>
      </c>
      <c r="AU6" s="9">
        <v>132.71029999999999</v>
      </c>
      <c r="AV6" s="9">
        <v>8.7811872066851198</v>
      </c>
      <c r="AW6" s="9">
        <v>2.3283198693609499</v>
      </c>
      <c r="AX6" s="9">
        <v>1.8213757999999999E-3</v>
      </c>
    </row>
    <row r="7" spans="1:50" x14ac:dyDescent="0.25">
      <c r="A7" s="142">
        <v>550000</v>
      </c>
      <c r="B7" s="142">
        <v>890000</v>
      </c>
      <c r="C7" s="142">
        <v>890000</v>
      </c>
      <c r="D7" s="9" t="s">
        <v>289</v>
      </c>
      <c r="E7" s="9" t="s">
        <v>13</v>
      </c>
      <c r="F7" s="9" t="s">
        <v>290</v>
      </c>
      <c r="G7" s="9" t="s">
        <v>291</v>
      </c>
      <c r="H7" s="9">
        <v>0.56000000000000005</v>
      </c>
      <c r="I7" s="9">
        <v>0.48</v>
      </c>
      <c r="J7" s="9" t="s">
        <v>195</v>
      </c>
      <c r="K7" s="9">
        <v>1.481223590077E-2</v>
      </c>
      <c r="L7" s="9">
        <v>3909.0715520971598</v>
      </c>
      <c r="M7" s="9">
        <v>9.6129053570881702</v>
      </c>
      <c r="N7" s="9">
        <v>1.2784956604362701</v>
      </c>
      <c r="O7" s="9">
        <v>0.14238862184100001</v>
      </c>
      <c r="P7" s="9">
        <v>1.893737932049E-2</v>
      </c>
      <c r="Q7" s="9">
        <v>57.902089982667903</v>
      </c>
      <c r="R7" s="9">
        <v>1400</v>
      </c>
      <c r="S7" s="9" t="s">
        <v>297</v>
      </c>
      <c r="T7" s="9">
        <v>1400</v>
      </c>
      <c r="U7" s="9" t="s">
        <v>293</v>
      </c>
      <c r="V7" s="9" t="s">
        <v>195</v>
      </c>
      <c r="Z7" s="9">
        <v>0</v>
      </c>
      <c r="AA7" s="9">
        <v>1</v>
      </c>
      <c r="AB7" s="9">
        <v>0.14238862184100001</v>
      </c>
      <c r="AC7" s="9">
        <v>1.893737932049E-2</v>
      </c>
      <c r="AD7" s="9">
        <v>66.193328657356901</v>
      </c>
      <c r="AF7" s="9">
        <v>-1</v>
      </c>
      <c r="AG7" s="9">
        <v>-1</v>
      </c>
      <c r="AH7" s="9">
        <v>-1</v>
      </c>
      <c r="AI7" s="9">
        <v>-1</v>
      </c>
      <c r="AJ7" s="9">
        <v>0</v>
      </c>
      <c r="AM7" s="9" t="s">
        <v>294</v>
      </c>
      <c r="AN7" s="9">
        <v>-1</v>
      </c>
      <c r="AQ7" s="9">
        <v>579</v>
      </c>
      <c r="AR7" s="9" t="s">
        <v>295</v>
      </c>
      <c r="AT7" s="9" t="s">
        <v>195</v>
      </c>
      <c r="AU7" s="9">
        <v>132.71029999999999</v>
      </c>
      <c r="AV7" s="9">
        <v>37.5469367057255</v>
      </c>
      <c r="AW7" s="9">
        <v>59.942991985149902</v>
      </c>
      <c r="AX7" s="9">
        <v>5.3684775900000002E-2</v>
      </c>
    </row>
    <row r="8" spans="1:50" x14ac:dyDescent="0.25">
      <c r="A8" s="142">
        <v>550000</v>
      </c>
      <c r="B8" s="142">
        <v>890000</v>
      </c>
      <c r="C8" s="142">
        <v>890000</v>
      </c>
      <c r="D8" s="9" t="s">
        <v>289</v>
      </c>
      <c r="E8" s="9" t="s">
        <v>13</v>
      </c>
      <c r="F8" s="9" t="s">
        <v>290</v>
      </c>
      <c r="G8" s="9" t="s">
        <v>291</v>
      </c>
      <c r="H8" s="9">
        <v>0.56000000000000005</v>
      </c>
      <c r="I8" s="9">
        <v>0.48</v>
      </c>
      <c r="J8" s="9" t="s">
        <v>195</v>
      </c>
      <c r="K8" s="9">
        <v>1.367066561456E-2</v>
      </c>
      <c r="L8" s="9">
        <v>3909.0715520971598</v>
      </c>
      <c r="M8" s="9">
        <v>9.6129053570881702</v>
      </c>
      <c r="N8" s="9">
        <v>1.2784956604362701</v>
      </c>
      <c r="O8" s="9">
        <v>0.13141481472123001</v>
      </c>
      <c r="P8" s="9">
        <v>1.7477886663490001E-2</v>
      </c>
      <c r="Q8" s="9">
        <v>53.4396100521367</v>
      </c>
      <c r="R8" s="9">
        <v>8140</v>
      </c>
      <c r="S8" s="9" t="s">
        <v>292</v>
      </c>
      <c r="T8" s="9">
        <v>8140</v>
      </c>
      <c r="U8" s="9" t="s">
        <v>293</v>
      </c>
      <c r="V8" s="9" t="s">
        <v>195</v>
      </c>
      <c r="Z8" s="9">
        <v>0</v>
      </c>
      <c r="AA8" s="9">
        <v>1</v>
      </c>
      <c r="AB8" s="9">
        <v>0.13141481472123001</v>
      </c>
      <c r="AC8" s="9">
        <v>1.7477886663490001E-2</v>
      </c>
      <c r="AD8" s="9">
        <v>74.116697981264593</v>
      </c>
      <c r="AF8" s="9">
        <v>-1</v>
      </c>
      <c r="AG8" s="9">
        <v>-1</v>
      </c>
      <c r="AH8" s="9">
        <v>-1</v>
      </c>
      <c r="AI8" s="9">
        <v>-1</v>
      </c>
      <c r="AJ8" s="9">
        <v>0</v>
      </c>
      <c r="AM8" s="9" t="s">
        <v>294</v>
      </c>
      <c r="AN8" s="9">
        <v>-1</v>
      </c>
      <c r="AQ8" s="9">
        <v>579</v>
      </c>
      <c r="AR8" s="9" t="s">
        <v>295</v>
      </c>
      <c r="AT8" s="9" t="s">
        <v>195</v>
      </c>
      <c r="AU8" s="9">
        <v>132.71029999999999</v>
      </c>
      <c r="AV8" s="9">
        <v>59.784894219732202</v>
      </c>
      <c r="AW8" s="9">
        <v>55.323220940793803</v>
      </c>
      <c r="AX8" s="9">
        <v>6.0110866200000002E-2</v>
      </c>
    </row>
    <row r="9" spans="1:50" x14ac:dyDescent="0.25">
      <c r="A9" s="142">
        <v>550000</v>
      </c>
      <c r="B9" s="142">
        <v>890000</v>
      </c>
      <c r="C9" s="142">
        <v>890000</v>
      </c>
      <c r="D9" s="9" t="s">
        <v>289</v>
      </c>
      <c r="E9" s="9" t="s">
        <v>13</v>
      </c>
      <c r="F9" s="9" t="s">
        <v>290</v>
      </c>
      <c r="G9" s="9" t="s">
        <v>291</v>
      </c>
      <c r="H9" s="9">
        <v>0.56000000000000005</v>
      </c>
      <c r="I9" s="9">
        <v>0.48</v>
      </c>
      <c r="J9" s="9" t="s">
        <v>195</v>
      </c>
      <c r="K9" s="9">
        <v>4.8156506705799998E-3</v>
      </c>
      <c r="L9" s="9">
        <v>3909.0715520971598</v>
      </c>
      <c r="M9" s="9">
        <v>9.6129053570881702</v>
      </c>
      <c r="N9" s="9">
        <v>1.2784956604362701</v>
      </c>
      <c r="O9" s="9">
        <v>4.6292394129090003E-2</v>
      </c>
      <c r="P9" s="9">
        <v>6.1567884845099997E-3</v>
      </c>
      <c r="Q9" s="9">
        <v>18.8247230412058</v>
      </c>
      <c r="R9" s="9">
        <v>1410</v>
      </c>
      <c r="S9" s="9" t="s">
        <v>299</v>
      </c>
      <c r="T9" s="9">
        <v>1410</v>
      </c>
      <c r="U9" s="9" t="s">
        <v>293</v>
      </c>
      <c r="V9" s="9" t="s">
        <v>195</v>
      </c>
      <c r="Z9" s="9">
        <v>0</v>
      </c>
      <c r="AA9" s="9">
        <v>1</v>
      </c>
      <c r="AB9" s="9">
        <v>4.6292394129090003E-2</v>
      </c>
      <c r="AC9" s="9">
        <v>6.1567884845099997E-3</v>
      </c>
      <c r="AD9" s="9">
        <v>18.824723041203899</v>
      </c>
      <c r="AF9" s="9">
        <v>-1</v>
      </c>
      <c r="AG9" s="9">
        <v>-1</v>
      </c>
      <c r="AH9" s="9">
        <v>-1</v>
      </c>
      <c r="AI9" s="9">
        <v>-1</v>
      </c>
      <c r="AJ9" s="9">
        <v>0</v>
      </c>
      <c r="AM9" s="9" t="s">
        <v>294</v>
      </c>
      <c r="AN9" s="9">
        <v>-1</v>
      </c>
      <c r="AQ9" s="9">
        <v>579</v>
      </c>
      <c r="AR9" s="9" t="s">
        <v>295</v>
      </c>
      <c r="AT9" s="9" t="s">
        <v>195</v>
      </c>
      <c r="AU9" s="9">
        <v>132.71029999999999</v>
      </c>
      <c r="AV9" s="9">
        <v>25.393959704281801</v>
      </c>
      <c r="AW9" s="9">
        <v>19.488246844273601</v>
      </c>
      <c r="AX9" s="9">
        <v>1.52674153E-2</v>
      </c>
    </row>
    <row r="10" spans="1:50" x14ac:dyDescent="0.25">
      <c r="A10" s="142">
        <v>550000</v>
      </c>
      <c r="B10" s="142">
        <v>900000</v>
      </c>
      <c r="C10" s="142">
        <v>900000</v>
      </c>
      <c r="D10" s="9" t="s">
        <v>289</v>
      </c>
      <c r="E10" s="9" t="s">
        <v>13</v>
      </c>
      <c r="F10" s="9" t="s">
        <v>290</v>
      </c>
      <c r="G10" s="9" t="s">
        <v>291</v>
      </c>
      <c r="H10" s="9">
        <v>0.56000000000000005</v>
      </c>
      <c r="I10" s="9">
        <v>0.48</v>
      </c>
      <c r="J10" s="9" t="s">
        <v>195</v>
      </c>
      <c r="K10" s="9">
        <v>9.52093364724E-3</v>
      </c>
      <c r="L10" s="9">
        <v>3900.07815497722</v>
      </c>
      <c r="M10" s="9">
        <v>9.2157798749330304</v>
      </c>
      <c r="N10" s="9">
        <v>1.21037630749395</v>
      </c>
      <c r="O10" s="9">
        <v>8.7742828696879993E-2</v>
      </c>
      <c r="P10" s="9">
        <v>1.1523912511850001E-2</v>
      </c>
      <c r="Q10" s="9">
        <v>37.132385332619499</v>
      </c>
      <c r="R10" s="9">
        <v>1400</v>
      </c>
      <c r="S10" s="9" t="s">
        <v>297</v>
      </c>
      <c r="T10" s="9">
        <v>1400</v>
      </c>
      <c r="U10" s="9" t="s">
        <v>293</v>
      </c>
      <c r="V10" s="9" t="s">
        <v>195</v>
      </c>
      <c r="Z10" s="9">
        <v>0</v>
      </c>
      <c r="AA10" s="9">
        <v>1</v>
      </c>
      <c r="AB10" s="9">
        <v>8.7742828696879993E-2</v>
      </c>
      <c r="AC10" s="9">
        <v>1.1523912511850001E-2</v>
      </c>
      <c r="AD10" s="9">
        <v>41.932077905261401</v>
      </c>
      <c r="AF10" s="9">
        <v>-1</v>
      </c>
      <c r="AG10" s="9">
        <v>-1</v>
      </c>
      <c r="AH10" s="9">
        <v>-1</v>
      </c>
      <c r="AI10" s="9">
        <v>-1</v>
      </c>
      <c r="AJ10" s="9">
        <v>0</v>
      </c>
      <c r="AM10" s="9" t="s">
        <v>294</v>
      </c>
      <c r="AN10" s="9">
        <v>-1</v>
      </c>
      <c r="AQ10" s="9">
        <v>579</v>
      </c>
      <c r="AR10" s="9" t="s">
        <v>295</v>
      </c>
      <c r="AT10" s="9" t="s">
        <v>195</v>
      </c>
      <c r="AU10" s="9">
        <v>132.71029999999999</v>
      </c>
      <c r="AV10" s="9">
        <v>33.898867875109701</v>
      </c>
      <c r="AW10" s="9">
        <v>38.529851477610997</v>
      </c>
      <c r="AX10" s="9">
        <v>3.4008173500000002E-2</v>
      </c>
    </row>
    <row r="11" spans="1:50" x14ac:dyDescent="0.25">
      <c r="A11" s="142">
        <v>550000</v>
      </c>
      <c r="B11" s="142">
        <v>900000</v>
      </c>
      <c r="C11" s="142">
        <v>900000</v>
      </c>
      <c r="D11" s="9" t="s">
        <v>289</v>
      </c>
      <c r="E11" s="9" t="s">
        <v>13</v>
      </c>
      <c r="F11" s="9" t="s">
        <v>290</v>
      </c>
      <c r="G11" s="9" t="s">
        <v>291</v>
      </c>
      <c r="H11" s="9">
        <v>0.56000000000000005</v>
      </c>
      <c r="I11" s="9">
        <v>0.48</v>
      </c>
      <c r="J11" s="9" t="s">
        <v>195</v>
      </c>
      <c r="K11" s="9">
        <v>1.574683904907E-2</v>
      </c>
      <c r="L11" s="9">
        <v>3900.07815497722</v>
      </c>
      <c r="M11" s="9">
        <v>9.2157798749330304</v>
      </c>
      <c r="N11" s="9">
        <v>1.21037630749395</v>
      </c>
      <c r="O11" s="9">
        <v>0.14511940240228</v>
      </c>
      <c r="P11" s="9">
        <v>1.9059600902919999E-2</v>
      </c>
      <c r="Q11" s="9">
        <v>61.413902985243602</v>
      </c>
      <c r="R11" s="9">
        <v>1410</v>
      </c>
      <c r="S11" s="9" t="s">
        <v>299</v>
      </c>
      <c r="T11" s="9">
        <v>1410</v>
      </c>
      <c r="U11" s="9" t="s">
        <v>293</v>
      </c>
      <c r="V11" s="9" t="s">
        <v>195</v>
      </c>
      <c r="Z11" s="9">
        <v>0</v>
      </c>
      <c r="AA11" s="9">
        <v>1</v>
      </c>
      <c r="AB11" s="9">
        <v>0.14511940240228</v>
      </c>
      <c r="AC11" s="9">
        <v>1.9059600902919999E-2</v>
      </c>
      <c r="AD11" s="9">
        <v>74.818417538815694</v>
      </c>
      <c r="AF11" s="9">
        <v>-1</v>
      </c>
      <c r="AG11" s="9">
        <v>-1</v>
      </c>
      <c r="AH11" s="9">
        <v>-1</v>
      </c>
      <c r="AI11" s="9">
        <v>-1</v>
      </c>
      <c r="AJ11" s="9">
        <v>0</v>
      </c>
      <c r="AM11" s="9" t="s">
        <v>294</v>
      </c>
      <c r="AN11" s="9">
        <v>-1</v>
      </c>
      <c r="AQ11" s="9">
        <v>579</v>
      </c>
      <c r="AR11" s="9" t="s">
        <v>295</v>
      </c>
      <c r="AT11" s="9" t="s">
        <v>195</v>
      </c>
      <c r="AU11" s="9">
        <v>132.71029999999999</v>
      </c>
      <c r="AV11" s="9">
        <v>36.801008904367201</v>
      </c>
      <c r="AW11" s="9">
        <v>63.725196738253899</v>
      </c>
      <c r="AX11" s="9">
        <v>6.0679981799999998E-2</v>
      </c>
    </row>
    <row r="12" spans="1:50" x14ac:dyDescent="0.25">
      <c r="A12" s="142">
        <v>550000</v>
      </c>
      <c r="B12" s="142">
        <v>910000</v>
      </c>
      <c r="C12" s="142">
        <v>910000</v>
      </c>
      <c r="D12" s="9" t="s">
        <v>289</v>
      </c>
      <c r="E12" s="9" t="s">
        <v>13</v>
      </c>
      <c r="F12" s="9" t="s">
        <v>290</v>
      </c>
      <c r="G12" s="9" t="s">
        <v>291</v>
      </c>
      <c r="H12" s="9">
        <v>0.56000000000000005</v>
      </c>
      <c r="I12" s="9">
        <v>0.48</v>
      </c>
      <c r="J12" s="9" t="s">
        <v>195</v>
      </c>
      <c r="K12" s="9">
        <v>4.7794035090000001E-5</v>
      </c>
      <c r="L12" s="9">
        <v>3899.04591891569</v>
      </c>
      <c r="M12" s="9">
        <v>11.0302068294026</v>
      </c>
      <c r="N12" s="9">
        <v>1.4526221434634501</v>
      </c>
      <c r="O12" s="9">
        <v>5.2717809231999995E-4</v>
      </c>
      <c r="P12" s="9">
        <v>6.9426673699999998E-5</v>
      </c>
      <c r="Q12" s="9">
        <v>0.18635113748957</v>
      </c>
      <c r="R12" s="9">
        <v>1400</v>
      </c>
      <c r="S12" s="9" t="s">
        <v>297</v>
      </c>
      <c r="T12" s="9">
        <v>1400</v>
      </c>
      <c r="U12" s="9" t="s">
        <v>293</v>
      </c>
      <c r="V12" s="9" t="s">
        <v>195</v>
      </c>
      <c r="Z12" s="9">
        <v>0</v>
      </c>
      <c r="AA12" s="9">
        <v>1</v>
      </c>
      <c r="AB12" s="9">
        <v>5.2717809231999995E-4</v>
      </c>
      <c r="AC12" s="9">
        <v>6.9426673699999998E-5</v>
      </c>
      <c r="AD12" s="9">
        <v>0.18635113749044999</v>
      </c>
      <c r="AF12" s="9">
        <v>-1</v>
      </c>
      <c r="AG12" s="9">
        <v>-1</v>
      </c>
      <c r="AH12" s="9">
        <v>-1</v>
      </c>
      <c r="AI12" s="9">
        <v>-1</v>
      </c>
      <c r="AJ12" s="9">
        <v>0</v>
      </c>
      <c r="AM12" s="9" t="s">
        <v>294</v>
      </c>
      <c r="AN12" s="9">
        <v>-1</v>
      </c>
      <c r="AQ12" s="9">
        <v>579</v>
      </c>
      <c r="AR12" s="9" t="s">
        <v>295</v>
      </c>
      <c r="AT12" s="9" t="s">
        <v>195</v>
      </c>
      <c r="AU12" s="9">
        <v>132.71029999999999</v>
      </c>
      <c r="AV12" s="9">
        <v>2.5498057711186699</v>
      </c>
      <c r="AW12" s="9">
        <v>0.19341559788157001</v>
      </c>
      <c r="AX12" s="9">
        <v>1.5113640000000001E-4</v>
      </c>
    </row>
    <row r="13" spans="1:50" x14ac:dyDescent="0.25">
      <c r="A13" s="142">
        <v>550000</v>
      </c>
      <c r="B13" s="142">
        <v>910000</v>
      </c>
      <c r="C13" s="142">
        <v>910000</v>
      </c>
      <c r="D13" s="9" t="s">
        <v>289</v>
      </c>
      <c r="E13" s="9" t="s">
        <v>13</v>
      </c>
      <c r="F13" s="9" t="s">
        <v>290</v>
      </c>
      <c r="G13" s="9" t="s">
        <v>291</v>
      </c>
      <c r="H13" s="9">
        <v>0.56000000000000005</v>
      </c>
      <c r="I13" s="9">
        <v>0.48</v>
      </c>
      <c r="J13" s="9" t="s">
        <v>195</v>
      </c>
      <c r="K13" s="9">
        <v>2.4125384469E-4</v>
      </c>
      <c r="L13" s="9">
        <v>3899.04591891569</v>
      </c>
      <c r="M13" s="9">
        <v>11.0302068294026</v>
      </c>
      <c r="N13" s="9">
        <v>1.4526221434634501</v>
      </c>
      <c r="O13" s="9">
        <v>2.66107980533E-3</v>
      </c>
      <c r="P13" s="9">
        <v>3.5045067699000001E-4</v>
      </c>
      <c r="Q13" s="9">
        <v>0.94065981856516001</v>
      </c>
      <c r="R13" s="9">
        <v>8140</v>
      </c>
      <c r="S13" s="9" t="s">
        <v>292</v>
      </c>
      <c r="T13" s="9">
        <v>8140</v>
      </c>
      <c r="U13" s="9" t="s">
        <v>293</v>
      </c>
      <c r="V13" s="9" t="s">
        <v>195</v>
      </c>
      <c r="Z13" s="9">
        <v>0</v>
      </c>
      <c r="AA13" s="9">
        <v>1</v>
      </c>
      <c r="AB13" s="9">
        <v>2.66107980533E-3</v>
      </c>
      <c r="AC13" s="9">
        <v>3.5045067699000001E-4</v>
      </c>
      <c r="AD13" s="9">
        <v>4.55398360465444</v>
      </c>
      <c r="AF13" s="9">
        <v>-1</v>
      </c>
      <c r="AG13" s="9">
        <v>-1</v>
      </c>
      <c r="AH13" s="9">
        <v>-1</v>
      </c>
      <c r="AI13" s="9">
        <v>-1</v>
      </c>
      <c r="AJ13" s="9">
        <v>0</v>
      </c>
      <c r="AM13" s="9" t="s">
        <v>294</v>
      </c>
      <c r="AN13" s="9">
        <v>-1</v>
      </c>
      <c r="AQ13" s="9">
        <v>579</v>
      </c>
      <c r="AR13" s="9" t="s">
        <v>295</v>
      </c>
      <c r="AT13" s="9" t="s">
        <v>195</v>
      </c>
      <c r="AU13" s="9">
        <v>132.71029999999999</v>
      </c>
      <c r="AV13" s="9">
        <v>5.8090372570065103</v>
      </c>
      <c r="AW13" s="9">
        <v>0.97631967081765003</v>
      </c>
      <c r="AX13" s="9">
        <v>3.6934174000000002E-3</v>
      </c>
    </row>
    <row r="14" spans="1:50" x14ac:dyDescent="0.25">
      <c r="A14" s="142">
        <v>550000</v>
      </c>
      <c r="B14" s="142">
        <v>920000</v>
      </c>
      <c r="C14" s="142">
        <v>920000</v>
      </c>
      <c r="D14" s="9" t="s">
        <v>289</v>
      </c>
      <c r="E14" s="9" t="s">
        <v>13</v>
      </c>
      <c r="F14" s="9" t="s">
        <v>290</v>
      </c>
      <c r="G14" s="9" t="s">
        <v>291</v>
      </c>
      <c r="H14" s="9">
        <v>0.56000000000000005</v>
      </c>
      <c r="I14" s="9">
        <v>0.48</v>
      </c>
      <c r="J14" s="9" t="s">
        <v>195</v>
      </c>
      <c r="K14" s="9">
        <v>2.7573884408930001E-2</v>
      </c>
      <c r="L14" s="9">
        <v>3898.2708452873799</v>
      </c>
      <c r="M14" s="9">
        <v>10.4621646426586</v>
      </c>
      <c r="N14" s="9">
        <v>1.3832439484588499</v>
      </c>
      <c r="O14" s="9">
        <v>0.28848251852392998</v>
      </c>
      <c r="P14" s="9">
        <v>3.8141408744159999E-2</v>
      </c>
      <c r="Q14" s="9">
        <v>107.490469682683</v>
      </c>
      <c r="R14" s="9">
        <v>1400</v>
      </c>
      <c r="S14" s="9" t="s">
        <v>297</v>
      </c>
      <c r="T14" s="9">
        <v>1400</v>
      </c>
      <c r="U14" s="9" t="s">
        <v>293</v>
      </c>
      <c r="V14" s="9" t="s">
        <v>195</v>
      </c>
      <c r="Z14" s="9">
        <v>0</v>
      </c>
      <c r="AA14" s="9">
        <v>1</v>
      </c>
      <c r="AB14" s="9">
        <v>0.28848251852392998</v>
      </c>
      <c r="AC14" s="9">
        <v>3.8141408744159999E-2</v>
      </c>
      <c r="AD14" s="9">
        <v>107.49046968268399</v>
      </c>
      <c r="AF14" s="9">
        <v>-1</v>
      </c>
      <c r="AG14" s="9">
        <v>-1</v>
      </c>
      <c r="AH14" s="9">
        <v>-1</v>
      </c>
      <c r="AI14" s="9">
        <v>-1</v>
      </c>
      <c r="AJ14" s="9">
        <v>0</v>
      </c>
      <c r="AM14" s="9" t="s">
        <v>294</v>
      </c>
      <c r="AN14" s="9">
        <v>-1</v>
      </c>
      <c r="AQ14" s="9">
        <v>579</v>
      </c>
      <c r="AR14" s="9" t="s">
        <v>295</v>
      </c>
      <c r="AT14" s="9" t="s">
        <v>195</v>
      </c>
      <c r="AU14" s="9">
        <v>132.71029999999999</v>
      </c>
      <c r="AV14" s="9">
        <v>108.023119146063</v>
      </c>
      <c r="AW14" s="9">
        <v>111.58755121082299</v>
      </c>
      <c r="AX14" s="9">
        <v>8.7177996499999993E-2</v>
      </c>
    </row>
    <row r="15" spans="1:50" x14ac:dyDescent="0.25">
      <c r="A15" s="142">
        <v>550000</v>
      </c>
      <c r="B15" s="142">
        <v>920000</v>
      </c>
      <c r="C15" s="142">
        <v>920000</v>
      </c>
      <c r="D15" s="9" t="s">
        <v>289</v>
      </c>
      <c r="E15" s="9" t="s">
        <v>13</v>
      </c>
      <c r="F15" s="9" t="s">
        <v>290</v>
      </c>
      <c r="G15" s="9" t="s">
        <v>291</v>
      </c>
      <c r="H15" s="9">
        <v>0.56000000000000005</v>
      </c>
      <c r="I15" s="9">
        <v>0.48</v>
      </c>
      <c r="J15" s="9" t="s">
        <v>195</v>
      </c>
      <c r="K15" s="9">
        <v>8.3398215788300003E-3</v>
      </c>
      <c r="L15" s="9">
        <v>3898.2708452873799</v>
      </c>
      <c r="M15" s="9">
        <v>10.4621646426586</v>
      </c>
      <c r="N15" s="9">
        <v>1.3832439484588499</v>
      </c>
      <c r="O15" s="9">
        <v>8.725258644818E-2</v>
      </c>
      <c r="P15" s="9">
        <v>1.153600773015E-2</v>
      </c>
      <c r="Q15" s="9">
        <v>32.510883315674903</v>
      </c>
      <c r="R15" s="9">
        <v>8140</v>
      </c>
      <c r="S15" s="9" t="s">
        <v>292</v>
      </c>
      <c r="T15" s="9">
        <v>8140</v>
      </c>
      <c r="U15" s="9" t="s">
        <v>293</v>
      </c>
      <c r="V15" s="9" t="s">
        <v>195</v>
      </c>
      <c r="Z15" s="9">
        <v>0</v>
      </c>
      <c r="AA15" s="9">
        <v>1</v>
      </c>
      <c r="AB15" s="9">
        <v>8.725258644818E-2</v>
      </c>
      <c r="AC15" s="9">
        <v>1.153600773015E-2</v>
      </c>
      <c r="AD15" s="9">
        <v>37.894850781233799</v>
      </c>
      <c r="AF15" s="9">
        <v>-1</v>
      </c>
      <c r="AG15" s="9">
        <v>-1</v>
      </c>
      <c r="AH15" s="9">
        <v>-1</v>
      </c>
      <c r="AI15" s="9">
        <v>-1</v>
      </c>
      <c r="AJ15" s="9">
        <v>0</v>
      </c>
      <c r="AM15" s="9" t="s">
        <v>294</v>
      </c>
      <c r="AN15" s="9">
        <v>-1</v>
      </c>
      <c r="AQ15" s="9">
        <v>579</v>
      </c>
      <c r="AR15" s="9" t="s">
        <v>295</v>
      </c>
      <c r="AT15" s="9" t="s">
        <v>195</v>
      </c>
      <c r="AU15" s="9">
        <v>132.71029999999999</v>
      </c>
      <c r="AV15" s="9">
        <v>106.888711312797</v>
      </c>
      <c r="AW15" s="9">
        <v>33.750060517982</v>
      </c>
      <c r="AX15" s="9">
        <v>3.0733861099999999E-2</v>
      </c>
    </row>
    <row r="16" spans="1:50" x14ac:dyDescent="0.25">
      <c r="A16" s="142">
        <v>550000</v>
      </c>
      <c r="B16" s="142">
        <v>920000</v>
      </c>
      <c r="C16" s="142">
        <v>920000</v>
      </c>
      <c r="D16" s="9" t="s">
        <v>289</v>
      </c>
      <c r="E16" s="9" t="s">
        <v>13</v>
      </c>
      <c r="F16" s="9" t="s">
        <v>290</v>
      </c>
      <c r="G16" s="9" t="s">
        <v>291</v>
      </c>
      <c r="H16" s="9">
        <v>0.56000000000000005</v>
      </c>
      <c r="I16" s="9">
        <v>0.48</v>
      </c>
      <c r="J16" s="9" t="s">
        <v>195</v>
      </c>
      <c r="K16" s="9">
        <v>6.8624907623989997E-2</v>
      </c>
      <c r="L16" s="9">
        <v>3898.2708452873799</v>
      </c>
      <c r="M16" s="9">
        <v>10.4621646426586</v>
      </c>
      <c r="N16" s="9">
        <v>1.3832439484588499</v>
      </c>
      <c r="O16" s="9">
        <v>0.71796508214947996</v>
      </c>
      <c r="P16" s="9">
        <v>9.4924988184440007E-2</v>
      </c>
      <c r="Q16" s="9">
        <v>267.51847665116298</v>
      </c>
      <c r="R16" s="9">
        <v>1410</v>
      </c>
      <c r="S16" s="9" t="s">
        <v>299</v>
      </c>
      <c r="T16" s="9">
        <v>1410</v>
      </c>
      <c r="U16" s="9" t="s">
        <v>293</v>
      </c>
      <c r="V16" s="9" t="s">
        <v>195</v>
      </c>
      <c r="Z16" s="9">
        <v>0</v>
      </c>
      <c r="AA16" s="9">
        <v>1</v>
      </c>
      <c r="AB16" s="9">
        <v>0.71796508214947996</v>
      </c>
      <c r="AC16" s="9">
        <v>9.4924988184440007E-2</v>
      </c>
      <c r="AD16" s="9">
        <v>267.51847665116401</v>
      </c>
      <c r="AF16" s="9">
        <v>-1</v>
      </c>
      <c r="AG16" s="9">
        <v>-1</v>
      </c>
      <c r="AH16" s="9">
        <v>-1</v>
      </c>
      <c r="AI16" s="9">
        <v>-1</v>
      </c>
      <c r="AJ16" s="9">
        <v>0</v>
      </c>
      <c r="AM16" s="9" t="s">
        <v>294</v>
      </c>
      <c r="AN16" s="9">
        <v>-1</v>
      </c>
      <c r="AQ16" s="9">
        <v>579</v>
      </c>
      <c r="AR16" s="9" t="s">
        <v>295</v>
      </c>
      <c r="AT16" s="9" t="s">
        <v>195</v>
      </c>
      <c r="AU16" s="9">
        <v>132.71029999999999</v>
      </c>
      <c r="AV16" s="9">
        <v>78.240729915365606</v>
      </c>
      <c r="AW16" s="9">
        <v>277.71514815477502</v>
      </c>
      <c r="AX16" s="9">
        <v>0.2169655123</v>
      </c>
    </row>
    <row r="17" spans="1:50" x14ac:dyDescent="0.25">
      <c r="A17" s="142">
        <v>550000</v>
      </c>
      <c r="B17" s="142">
        <v>920000</v>
      </c>
      <c r="C17" s="142">
        <v>920000</v>
      </c>
      <c r="D17" s="9" t="s">
        <v>289</v>
      </c>
      <c r="E17" s="9" t="s">
        <v>13</v>
      </c>
      <c r="F17" s="9" t="s">
        <v>290</v>
      </c>
      <c r="G17" s="9" t="s">
        <v>291</v>
      </c>
      <c r="H17" s="9">
        <v>0.56000000000000005</v>
      </c>
      <c r="I17" s="9">
        <v>0.48</v>
      </c>
      <c r="J17" s="9" t="s">
        <v>195</v>
      </c>
      <c r="K17" s="9">
        <v>7.30069302644E-3</v>
      </c>
      <c r="L17" s="9">
        <v>3898.2708452873799</v>
      </c>
      <c r="M17" s="9">
        <v>10.4621646426586</v>
      </c>
      <c r="N17" s="9">
        <v>1.3832439484588499</v>
      </c>
      <c r="O17" s="9">
        <v>7.6381052448120004E-2</v>
      </c>
      <c r="P17" s="9">
        <v>1.009863944837E-2</v>
      </c>
      <c r="Q17" s="9">
        <v>28.4600787753639</v>
      </c>
      <c r="R17" s="9">
        <v>1410</v>
      </c>
      <c r="S17" s="9" t="s">
        <v>299</v>
      </c>
      <c r="T17" s="9">
        <v>1410</v>
      </c>
      <c r="U17" s="9" t="s">
        <v>293</v>
      </c>
      <c r="V17" s="9" t="s">
        <v>195</v>
      </c>
      <c r="Z17" s="9">
        <v>0</v>
      </c>
      <c r="AA17" s="9">
        <v>1</v>
      </c>
      <c r="AB17" s="9">
        <v>7.6381052448120004E-2</v>
      </c>
      <c r="AC17" s="9">
        <v>1.009863944837E-2</v>
      </c>
      <c r="AD17" s="9">
        <v>28.460078775363499</v>
      </c>
      <c r="AF17" s="9">
        <v>-1</v>
      </c>
      <c r="AG17" s="9">
        <v>-1</v>
      </c>
      <c r="AH17" s="9">
        <v>-1</v>
      </c>
      <c r="AI17" s="9">
        <v>-1</v>
      </c>
      <c r="AJ17" s="9">
        <v>0</v>
      </c>
      <c r="AM17" s="9" t="s">
        <v>294</v>
      </c>
      <c r="AN17" s="9">
        <v>-1</v>
      </c>
      <c r="AQ17" s="9">
        <v>579</v>
      </c>
      <c r="AR17" s="9" t="s">
        <v>295</v>
      </c>
      <c r="AT17" s="9" t="s">
        <v>195</v>
      </c>
      <c r="AU17" s="9">
        <v>132.71029999999999</v>
      </c>
      <c r="AV17" s="9">
        <v>31.352864760590901</v>
      </c>
      <c r="AW17" s="9">
        <v>29.544856462019201</v>
      </c>
      <c r="AX17" s="9">
        <v>2.3081977900000002E-2</v>
      </c>
    </row>
    <row r="18" spans="1:50" x14ac:dyDescent="0.25">
      <c r="A18" s="142">
        <v>550000</v>
      </c>
      <c r="B18" s="142">
        <v>920000</v>
      </c>
      <c r="C18" s="142">
        <v>920000</v>
      </c>
      <c r="D18" s="9" t="s">
        <v>289</v>
      </c>
      <c r="E18" s="9" t="s">
        <v>13</v>
      </c>
      <c r="F18" s="9" t="s">
        <v>290</v>
      </c>
      <c r="G18" s="9" t="s">
        <v>291</v>
      </c>
      <c r="H18" s="9">
        <v>0.56000000000000005</v>
      </c>
      <c r="I18" s="9">
        <v>0.48</v>
      </c>
      <c r="J18" s="9" t="s">
        <v>195</v>
      </c>
      <c r="K18" s="9">
        <v>6.8313328034E-3</v>
      </c>
      <c r="L18" s="9">
        <v>3898.2708452873799</v>
      </c>
      <c r="M18" s="9">
        <v>10.4621646426586</v>
      </c>
      <c r="N18" s="9">
        <v>1.3832439484588499</v>
      </c>
      <c r="O18" s="9">
        <v>7.1470528517990004E-2</v>
      </c>
      <c r="P18" s="9">
        <v>9.4493997602099998E-3</v>
      </c>
      <c r="Q18" s="9">
        <v>26.6303855019612</v>
      </c>
      <c r="R18" s="9">
        <v>1300</v>
      </c>
      <c r="S18" s="9" t="s">
        <v>296</v>
      </c>
      <c r="T18" s="9">
        <v>1300</v>
      </c>
      <c r="U18" s="9" t="s">
        <v>293</v>
      </c>
      <c r="V18" s="9" t="s">
        <v>195</v>
      </c>
      <c r="Z18" s="9">
        <v>0</v>
      </c>
      <c r="AA18" s="9">
        <v>1</v>
      </c>
      <c r="AB18" s="9">
        <v>7.1470528517990004E-2</v>
      </c>
      <c r="AC18" s="9">
        <v>9.4493997602099998E-3</v>
      </c>
      <c r="AD18" s="9">
        <v>26.630385501961399</v>
      </c>
      <c r="AF18" s="9">
        <v>-1</v>
      </c>
      <c r="AG18" s="9">
        <v>-1</v>
      </c>
      <c r="AH18" s="9">
        <v>-1</v>
      </c>
      <c r="AI18" s="9">
        <v>-1</v>
      </c>
      <c r="AJ18" s="9">
        <v>0</v>
      </c>
      <c r="AM18" s="9" t="s">
        <v>294</v>
      </c>
      <c r="AN18" s="9">
        <v>-1</v>
      </c>
      <c r="AQ18" s="9">
        <v>579</v>
      </c>
      <c r="AR18" s="9" t="s">
        <v>295</v>
      </c>
      <c r="AT18" s="9" t="s">
        <v>195</v>
      </c>
      <c r="AU18" s="9">
        <v>132.71029999999999</v>
      </c>
      <c r="AV18" s="9">
        <v>30.580282158794901</v>
      </c>
      <c r="AW18" s="9">
        <v>27.6454230290034</v>
      </c>
      <c r="AX18" s="9">
        <v>2.1598041799999999E-2</v>
      </c>
    </row>
    <row r="19" spans="1:50" x14ac:dyDescent="0.25">
      <c r="A19" s="142">
        <v>550000</v>
      </c>
      <c r="B19" s="142">
        <v>920000</v>
      </c>
      <c r="C19" s="142">
        <v>920000</v>
      </c>
      <c r="D19" s="9" t="s">
        <v>289</v>
      </c>
      <c r="E19" s="9" t="s">
        <v>13</v>
      </c>
      <c r="F19" s="9" t="s">
        <v>290</v>
      </c>
      <c r="G19" s="9" t="s">
        <v>291</v>
      </c>
      <c r="H19" s="9">
        <v>0.56000000000000005</v>
      </c>
      <c r="I19" s="9">
        <v>0.48</v>
      </c>
      <c r="J19" s="9" t="s">
        <v>195</v>
      </c>
      <c r="K19" s="9">
        <v>5.1557015934209999E-2</v>
      </c>
      <c r="L19" s="9">
        <v>3927.07159891828</v>
      </c>
      <c r="M19" s="9">
        <v>9.7607011681944709</v>
      </c>
      <c r="N19" s="9">
        <v>1.2906826182836999</v>
      </c>
      <c r="O19" s="9">
        <v>0.50323262565769999</v>
      </c>
      <c r="P19" s="9">
        <v>6.6543744316859998E-2</v>
      </c>
      <c r="Q19" s="9">
        <v>202.468093000229</v>
      </c>
      <c r="R19" s="9">
        <v>1400</v>
      </c>
      <c r="S19" s="9" t="s">
        <v>297</v>
      </c>
      <c r="T19" s="9">
        <v>1400</v>
      </c>
      <c r="U19" s="9" t="s">
        <v>293</v>
      </c>
      <c r="V19" s="9" t="s">
        <v>195</v>
      </c>
      <c r="Z19" s="9">
        <v>0</v>
      </c>
      <c r="AA19" s="9">
        <v>1</v>
      </c>
      <c r="AB19" s="9">
        <v>0.50323262565769999</v>
      </c>
      <c r="AC19" s="9">
        <v>6.6543744316859998E-2</v>
      </c>
      <c r="AD19" s="9">
        <v>202.46809300022801</v>
      </c>
      <c r="AF19" s="9">
        <v>-1</v>
      </c>
      <c r="AG19" s="9">
        <v>-1</v>
      </c>
      <c r="AH19" s="9">
        <v>-1</v>
      </c>
      <c r="AI19" s="9">
        <v>-1</v>
      </c>
      <c r="AJ19" s="9">
        <v>0</v>
      </c>
      <c r="AM19" s="9" t="s">
        <v>294</v>
      </c>
      <c r="AN19" s="9">
        <v>-1</v>
      </c>
      <c r="AQ19" s="9">
        <v>579</v>
      </c>
      <c r="AR19" s="9" t="s">
        <v>295</v>
      </c>
      <c r="AT19" s="9" t="s">
        <v>195</v>
      </c>
      <c r="AU19" s="9">
        <v>132.71029999999999</v>
      </c>
      <c r="AV19" s="9">
        <v>111.161679225759</v>
      </c>
      <c r="AW19" s="9">
        <v>208.64384105315199</v>
      </c>
      <c r="AX19" s="9">
        <v>0.16420769909999999</v>
      </c>
    </row>
    <row r="20" spans="1:50" x14ac:dyDescent="0.25">
      <c r="A20" s="142">
        <v>550000</v>
      </c>
      <c r="B20" s="142">
        <v>920000</v>
      </c>
      <c r="C20" s="142">
        <v>920000</v>
      </c>
      <c r="D20" s="9" t="s">
        <v>289</v>
      </c>
      <c r="E20" s="9" t="s">
        <v>13</v>
      </c>
      <c r="F20" s="9" t="s">
        <v>290</v>
      </c>
      <c r="G20" s="9" t="s">
        <v>291</v>
      </c>
      <c r="H20" s="9">
        <v>0.56000000000000005</v>
      </c>
      <c r="I20" s="9">
        <v>0.48</v>
      </c>
      <c r="J20" s="9" t="s">
        <v>195</v>
      </c>
      <c r="K20" s="9">
        <v>1.038831737562E-2</v>
      </c>
      <c r="L20" s="9">
        <v>3927.07159891828</v>
      </c>
      <c r="M20" s="9">
        <v>9.7607011681944709</v>
      </c>
      <c r="N20" s="9">
        <v>1.2906826182836999</v>
      </c>
      <c r="O20" s="9">
        <v>0.10139726154386</v>
      </c>
      <c r="P20" s="9">
        <v>1.340802066993E-2</v>
      </c>
      <c r="Q20" s="9">
        <v>40.795666126378002</v>
      </c>
      <c r="R20" s="9">
        <v>8140</v>
      </c>
      <c r="S20" s="9" t="s">
        <v>292</v>
      </c>
      <c r="T20" s="9">
        <v>8140</v>
      </c>
      <c r="U20" s="9" t="s">
        <v>293</v>
      </c>
      <c r="V20" s="9" t="s">
        <v>195</v>
      </c>
      <c r="Z20" s="9">
        <v>0</v>
      </c>
      <c r="AA20" s="9">
        <v>1</v>
      </c>
      <c r="AB20" s="9">
        <v>0.10139726154386</v>
      </c>
      <c r="AC20" s="9">
        <v>1.340802066993E-2</v>
      </c>
      <c r="AD20" s="9">
        <v>45.986431673159203</v>
      </c>
      <c r="AF20" s="9">
        <v>-1</v>
      </c>
      <c r="AG20" s="9">
        <v>-1</v>
      </c>
      <c r="AH20" s="9">
        <v>-1</v>
      </c>
      <c r="AI20" s="9">
        <v>-1</v>
      </c>
      <c r="AJ20" s="9">
        <v>0</v>
      </c>
      <c r="AM20" s="9" t="s">
        <v>294</v>
      </c>
      <c r="AN20" s="9">
        <v>-1</v>
      </c>
      <c r="AQ20" s="9">
        <v>579</v>
      </c>
      <c r="AR20" s="9" t="s">
        <v>295</v>
      </c>
      <c r="AT20" s="9" t="s">
        <v>195</v>
      </c>
      <c r="AU20" s="9">
        <v>132.71029999999999</v>
      </c>
      <c r="AV20" s="9">
        <v>107.42552327305199</v>
      </c>
      <c r="AW20" s="9">
        <v>42.040028889490998</v>
      </c>
      <c r="AX20" s="9">
        <v>3.72963761E-2</v>
      </c>
    </row>
    <row r="21" spans="1:50" x14ac:dyDescent="0.25">
      <c r="A21" s="142">
        <v>550000</v>
      </c>
      <c r="B21" s="142">
        <v>920000</v>
      </c>
      <c r="C21" s="142">
        <v>920000</v>
      </c>
      <c r="D21" s="9" t="s">
        <v>289</v>
      </c>
      <c r="E21" s="9" t="s">
        <v>13</v>
      </c>
      <c r="F21" s="9" t="s">
        <v>290</v>
      </c>
      <c r="G21" s="9" t="s">
        <v>291</v>
      </c>
      <c r="H21" s="9">
        <v>0.56000000000000005</v>
      </c>
      <c r="I21" s="9">
        <v>0.48</v>
      </c>
      <c r="J21" s="9" t="s">
        <v>195</v>
      </c>
      <c r="K21" s="9">
        <v>7.6004929180609998E-2</v>
      </c>
      <c r="L21" s="9">
        <v>3927.07159891828</v>
      </c>
      <c r="M21" s="9">
        <v>9.7607011681944709</v>
      </c>
      <c r="N21" s="9">
        <v>1.2906826182836999</v>
      </c>
      <c r="O21" s="9">
        <v>0.74186140104176002</v>
      </c>
      <c r="P21" s="9">
        <v>9.8098240997299996E-2</v>
      </c>
      <c r="Q21" s="9">
        <v>298.47679876298798</v>
      </c>
      <c r="R21" s="9">
        <v>1410</v>
      </c>
      <c r="S21" s="9" t="s">
        <v>299</v>
      </c>
      <c r="T21" s="9">
        <v>1410</v>
      </c>
      <c r="U21" s="9" t="s">
        <v>293</v>
      </c>
      <c r="V21" s="9" t="s">
        <v>195</v>
      </c>
      <c r="Z21" s="9">
        <v>0</v>
      </c>
      <c r="AA21" s="9">
        <v>1</v>
      </c>
      <c r="AB21" s="9">
        <v>0.74186140104176002</v>
      </c>
      <c r="AC21" s="9">
        <v>9.8098240997299996E-2</v>
      </c>
      <c r="AD21" s="9">
        <v>298.47679876298901</v>
      </c>
      <c r="AF21" s="9">
        <v>-1</v>
      </c>
      <c r="AG21" s="9">
        <v>-1</v>
      </c>
      <c r="AH21" s="9">
        <v>-1</v>
      </c>
      <c r="AI21" s="9">
        <v>-1</v>
      </c>
      <c r="AJ21" s="9">
        <v>0</v>
      </c>
      <c r="AM21" s="9" t="s">
        <v>294</v>
      </c>
      <c r="AN21" s="9">
        <v>-1</v>
      </c>
      <c r="AQ21" s="9">
        <v>579</v>
      </c>
      <c r="AR21" s="9" t="s">
        <v>295</v>
      </c>
      <c r="AT21" s="9" t="s">
        <v>195</v>
      </c>
      <c r="AU21" s="9">
        <v>132.71029999999999</v>
      </c>
      <c r="AV21" s="9">
        <v>99.695862908649403</v>
      </c>
      <c r="AW21" s="9">
        <v>307.58103578863</v>
      </c>
      <c r="AX21" s="9">
        <v>0.24207364049999999</v>
      </c>
    </row>
    <row r="22" spans="1:50" x14ac:dyDescent="0.25">
      <c r="A22" s="142">
        <v>550000</v>
      </c>
      <c r="B22" s="142">
        <v>920000</v>
      </c>
      <c r="C22" s="142">
        <v>920000</v>
      </c>
      <c r="D22" s="9" t="s">
        <v>289</v>
      </c>
      <c r="E22" s="9" t="s">
        <v>13</v>
      </c>
      <c r="F22" s="9" t="s">
        <v>290</v>
      </c>
      <c r="G22" s="9" t="s">
        <v>291</v>
      </c>
      <c r="H22" s="9">
        <v>0.56000000000000005</v>
      </c>
      <c r="I22" s="9">
        <v>0.48</v>
      </c>
      <c r="J22" s="9" t="s">
        <v>195</v>
      </c>
      <c r="K22" s="9">
        <v>8.1205792974249999E-2</v>
      </c>
      <c r="L22" s="9">
        <v>3901.52035682003</v>
      </c>
      <c r="M22" s="9">
        <v>10.4193340498105</v>
      </c>
      <c r="N22" s="9">
        <v>1.3693649388373901</v>
      </c>
      <c r="O22" s="9">
        <v>0.84611028377846997</v>
      </c>
      <c r="P22" s="9">
        <v>0.11120036572942001</v>
      </c>
      <c r="Q22" s="9">
        <v>316.82605438075302</v>
      </c>
      <c r="R22" s="9">
        <v>1400</v>
      </c>
      <c r="S22" s="9" t="s">
        <v>297</v>
      </c>
      <c r="T22" s="9">
        <v>1400</v>
      </c>
      <c r="U22" s="9" t="s">
        <v>293</v>
      </c>
      <c r="V22" s="9" t="s">
        <v>195</v>
      </c>
      <c r="Z22" s="9">
        <v>0</v>
      </c>
      <c r="AA22" s="9">
        <v>1</v>
      </c>
      <c r="AB22" s="9">
        <v>0.84611028377846997</v>
      </c>
      <c r="AC22" s="9">
        <v>0.11120036572942001</v>
      </c>
      <c r="AD22" s="9">
        <v>316.82605438075399</v>
      </c>
      <c r="AF22" s="9">
        <v>-1</v>
      </c>
      <c r="AG22" s="9">
        <v>-1</v>
      </c>
      <c r="AH22" s="9">
        <v>-1</v>
      </c>
      <c r="AI22" s="9">
        <v>-1</v>
      </c>
      <c r="AJ22" s="9">
        <v>0</v>
      </c>
      <c r="AM22" s="9" t="s">
        <v>294</v>
      </c>
      <c r="AN22" s="9">
        <v>-1</v>
      </c>
      <c r="AQ22" s="9">
        <v>579</v>
      </c>
      <c r="AR22" s="9" t="s">
        <v>295</v>
      </c>
      <c r="AT22" s="9" t="s">
        <v>195</v>
      </c>
      <c r="AU22" s="9">
        <v>132.71029999999999</v>
      </c>
      <c r="AV22" s="9">
        <v>136.627307566414</v>
      </c>
      <c r="AW22" s="9">
        <v>328.62818483393301</v>
      </c>
      <c r="AX22" s="9">
        <v>0.25695543749999999</v>
      </c>
    </row>
    <row r="23" spans="1:50" x14ac:dyDescent="0.25">
      <c r="A23" s="142">
        <v>550000</v>
      </c>
      <c r="B23" s="142">
        <v>920000</v>
      </c>
      <c r="C23" s="142">
        <v>920000</v>
      </c>
      <c r="D23" s="9" t="s">
        <v>289</v>
      </c>
      <c r="E23" s="9" t="s">
        <v>13</v>
      </c>
      <c r="F23" s="9" t="s">
        <v>290</v>
      </c>
      <c r="G23" s="9" t="s">
        <v>291</v>
      </c>
      <c r="H23" s="9">
        <v>0.56000000000000005</v>
      </c>
      <c r="I23" s="9">
        <v>0.48</v>
      </c>
      <c r="J23" s="9" t="s">
        <v>195</v>
      </c>
      <c r="K23" s="9">
        <v>1.6838596582260001E-2</v>
      </c>
      <c r="L23" s="9">
        <v>3901.52035682003</v>
      </c>
      <c r="M23" s="9">
        <v>10.4193340498105</v>
      </c>
      <c r="N23" s="9">
        <v>1.3693649388373901</v>
      </c>
      <c r="O23" s="9">
        <v>0.17544696272061</v>
      </c>
      <c r="P23" s="9">
        <v>2.3058183778980001E-2</v>
      </c>
      <c r="Q23" s="9">
        <v>65.696127345987094</v>
      </c>
      <c r="R23" s="9">
        <v>8140</v>
      </c>
      <c r="S23" s="9" t="s">
        <v>292</v>
      </c>
      <c r="T23" s="9">
        <v>8140</v>
      </c>
      <c r="U23" s="9" t="s">
        <v>293</v>
      </c>
      <c r="V23" s="9" t="s">
        <v>195</v>
      </c>
      <c r="Z23" s="9">
        <v>0</v>
      </c>
      <c r="AA23" s="9">
        <v>1</v>
      </c>
      <c r="AB23" s="9">
        <v>0.17544696272061</v>
      </c>
      <c r="AC23" s="9">
        <v>2.3058183778980001E-2</v>
      </c>
      <c r="AD23" s="9">
        <v>133.964237243692</v>
      </c>
      <c r="AF23" s="9">
        <v>-1</v>
      </c>
      <c r="AG23" s="9">
        <v>-1</v>
      </c>
      <c r="AH23" s="9">
        <v>-1</v>
      </c>
      <c r="AI23" s="9">
        <v>-1</v>
      </c>
      <c r="AJ23" s="9">
        <v>0</v>
      </c>
      <c r="AM23" s="9" t="s">
        <v>294</v>
      </c>
      <c r="AN23" s="9">
        <v>-1</v>
      </c>
      <c r="AQ23" s="9">
        <v>579</v>
      </c>
      <c r="AR23" s="9" t="s">
        <v>295</v>
      </c>
      <c r="AT23" s="9" t="s">
        <v>195</v>
      </c>
      <c r="AU23" s="9">
        <v>132.71029999999999</v>
      </c>
      <c r="AV23" s="9">
        <v>108.60653536813101</v>
      </c>
      <c r="AW23" s="9">
        <v>68.143382723140107</v>
      </c>
      <c r="AX23" s="9">
        <v>0.10864901640000001</v>
      </c>
    </row>
    <row r="24" spans="1:50" x14ac:dyDescent="0.25">
      <c r="A24" s="142">
        <v>550000</v>
      </c>
      <c r="B24" s="142">
        <v>920000</v>
      </c>
      <c r="C24" s="142">
        <v>920000</v>
      </c>
      <c r="D24" s="9" t="s">
        <v>289</v>
      </c>
      <c r="E24" s="9" t="s">
        <v>13</v>
      </c>
      <c r="F24" s="9" t="s">
        <v>290</v>
      </c>
      <c r="G24" s="9" t="s">
        <v>291</v>
      </c>
      <c r="H24" s="9">
        <v>0.56000000000000005</v>
      </c>
      <c r="I24" s="9">
        <v>0.48</v>
      </c>
      <c r="J24" s="9" t="s">
        <v>195</v>
      </c>
      <c r="K24" s="9">
        <v>2.960849001697E-2</v>
      </c>
      <c r="L24" s="9">
        <v>3901.52035682003</v>
      </c>
      <c r="M24" s="9">
        <v>10.4193340498105</v>
      </c>
      <c r="N24" s="9">
        <v>1.3693649388373901</v>
      </c>
      <c r="O24" s="9">
        <v>0.30850074819735002</v>
      </c>
      <c r="P24" s="9">
        <v>4.0544828121159997E-2</v>
      </c>
      <c r="Q24" s="9">
        <v>115.518126535934</v>
      </c>
      <c r="R24" s="9">
        <v>1410</v>
      </c>
      <c r="S24" s="9" t="s">
        <v>299</v>
      </c>
      <c r="T24" s="9">
        <v>1410</v>
      </c>
      <c r="U24" s="9" t="s">
        <v>293</v>
      </c>
      <c r="V24" s="9" t="s">
        <v>195</v>
      </c>
      <c r="Z24" s="9">
        <v>0</v>
      </c>
      <c r="AA24" s="9">
        <v>1</v>
      </c>
      <c r="AB24" s="9">
        <v>0.30850074819735002</v>
      </c>
      <c r="AC24" s="9">
        <v>4.0544828121159997E-2</v>
      </c>
      <c r="AD24" s="9">
        <v>115.51812653593601</v>
      </c>
      <c r="AF24" s="9">
        <v>-1</v>
      </c>
      <c r="AG24" s="9">
        <v>-1</v>
      </c>
      <c r="AH24" s="9">
        <v>-1</v>
      </c>
      <c r="AI24" s="9">
        <v>-1</v>
      </c>
      <c r="AJ24" s="9">
        <v>0</v>
      </c>
      <c r="AM24" s="9" t="s">
        <v>294</v>
      </c>
      <c r="AN24" s="9">
        <v>-1</v>
      </c>
      <c r="AQ24" s="9">
        <v>579</v>
      </c>
      <c r="AR24" s="9" t="s">
        <v>295</v>
      </c>
      <c r="AT24" s="9" t="s">
        <v>195</v>
      </c>
      <c r="AU24" s="9">
        <v>132.71029999999999</v>
      </c>
      <c r="AV24" s="9">
        <v>48.620509294545002</v>
      </c>
      <c r="AW24" s="9">
        <v>119.821307982767</v>
      </c>
      <c r="AX24" s="9">
        <v>9.3688667099999998E-2</v>
      </c>
    </row>
    <row r="25" spans="1:50" x14ac:dyDescent="0.25">
      <c r="A25" s="142">
        <v>550000</v>
      </c>
      <c r="B25" s="142">
        <v>920000</v>
      </c>
      <c r="C25" s="142">
        <v>920000</v>
      </c>
      <c r="D25" s="9" t="s">
        <v>289</v>
      </c>
      <c r="E25" s="9" t="s">
        <v>13</v>
      </c>
      <c r="F25" s="9" t="s">
        <v>290</v>
      </c>
      <c r="G25" s="9" t="s">
        <v>291</v>
      </c>
      <c r="H25" s="9">
        <v>0.56000000000000005</v>
      </c>
      <c r="I25" s="9">
        <v>0.48</v>
      </c>
      <c r="J25" s="9" t="s">
        <v>195</v>
      </c>
      <c r="K25" s="9">
        <v>3.543845915208E-2</v>
      </c>
      <c r="L25" s="9">
        <v>3901.52035682003</v>
      </c>
      <c r="M25" s="9">
        <v>10.4193340498105</v>
      </c>
      <c r="N25" s="9">
        <v>1.3693649388373901</v>
      </c>
      <c r="O25" s="9">
        <v>0.36924514411615</v>
      </c>
      <c r="P25" s="9">
        <v>4.8528183449279998E-2</v>
      </c>
      <c r="Q25" s="9">
        <v>138.26386979620199</v>
      </c>
      <c r="R25" s="9">
        <v>1430</v>
      </c>
      <c r="S25" s="9" t="s">
        <v>298</v>
      </c>
      <c r="T25" s="9">
        <v>1430</v>
      </c>
      <c r="U25" s="9" t="s">
        <v>293</v>
      </c>
      <c r="V25" s="9" t="s">
        <v>195</v>
      </c>
      <c r="Z25" s="9">
        <v>0</v>
      </c>
      <c r="AA25" s="9">
        <v>1</v>
      </c>
      <c r="AB25" s="9">
        <v>0.36924514411615</v>
      </c>
      <c r="AC25" s="9">
        <v>4.8528183449279998E-2</v>
      </c>
      <c r="AD25" s="9">
        <v>138.26386979620199</v>
      </c>
      <c r="AF25" s="9">
        <v>-1</v>
      </c>
      <c r="AG25" s="9">
        <v>-1</v>
      </c>
      <c r="AH25" s="9">
        <v>-1</v>
      </c>
      <c r="AI25" s="9">
        <v>-1</v>
      </c>
      <c r="AJ25" s="9">
        <v>0</v>
      </c>
      <c r="AM25" s="9" t="s">
        <v>294</v>
      </c>
      <c r="AN25" s="9">
        <v>-1</v>
      </c>
      <c r="AQ25" s="9">
        <v>579</v>
      </c>
      <c r="AR25" s="9" t="s">
        <v>295</v>
      </c>
      <c r="AT25" s="9" t="s">
        <v>195</v>
      </c>
      <c r="AU25" s="9">
        <v>132.71029999999999</v>
      </c>
      <c r="AV25" s="9">
        <v>63.207267751790397</v>
      </c>
      <c r="AW25" s="9">
        <v>143.41435601958301</v>
      </c>
      <c r="AX25" s="9">
        <v>0.1121361474</v>
      </c>
    </row>
    <row r="26" spans="1:50" x14ac:dyDescent="0.25">
      <c r="A26" s="142">
        <v>550000</v>
      </c>
      <c r="B26" s="142">
        <v>920000</v>
      </c>
      <c r="C26" s="142">
        <v>920000</v>
      </c>
      <c r="D26" s="9" t="s">
        <v>289</v>
      </c>
      <c r="E26" s="9" t="s">
        <v>13</v>
      </c>
      <c r="F26" s="9" t="s">
        <v>290</v>
      </c>
      <c r="G26" s="9" t="s">
        <v>291</v>
      </c>
      <c r="H26" s="9">
        <v>0.56000000000000005</v>
      </c>
      <c r="I26" s="9">
        <v>0.48</v>
      </c>
      <c r="J26" s="9" t="s">
        <v>195</v>
      </c>
      <c r="K26" s="9">
        <v>1.1005346771900001E-3</v>
      </c>
      <c r="L26" s="9">
        <v>3905.9541024117102</v>
      </c>
      <c r="M26" s="9">
        <v>10.6998462738705</v>
      </c>
      <c r="N26" s="9">
        <v>1.4075406843337801</v>
      </c>
      <c r="O26" s="9">
        <v>1.177555186502E-2</v>
      </c>
      <c r="P26" s="9">
        <v>1.54904733266E-3</v>
      </c>
      <c r="Q26" s="9">
        <v>4.2986379372283503</v>
      </c>
      <c r="R26" s="9">
        <v>1400</v>
      </c>
      <c r="S26" s="9" t="s">
        <v>297</v>
      </c>
      <c r="T26" s="9">
        <v>1400</v>
      </c>
      <c r="U26" s="9" t="s">
        <v>293</v>
      </c>
      <c r="V26" s="9" t="s">
        <v>195</v>
      </c>
      <c r="Z26" s="9">
        <v>0</v>
      </c>
      <c r="AA26" s="9">
        <v>1</v>
      </c>
      <c r="AB26" s="9">
        <v>1.177555186502E-2</v>
      </c>
      <c r="AC26" s="9">
        <v>1.54904733266E-3</v>
      </c>
      <c r="AD26" s="9">
        <v>4.2986379372274097</v>
      </c>
      <c r="AF26" s="9">
        <v>-1</v>
      </c>
      <c r="AG26" s="9">
        <v>-1</v>
      </c>
      <c r="AH26" s="9">
        <v>-1</v>
      </c>
      <c r="AI26" s="9">
        <v>-1</v>
      </c>
      <c r="AJ26" s="9">
        <v>0</v>
      </c>
      <c r="AM26" s="9" t="s">
        <v>294</v>
      </c>
      <c r="AN26" s="9">
        <v>-1</v>
      </c>
      <c r="AQ26" s="9">
        <v>579</v>
      </c>
      <c r="AR26" s="9" t="s">
        <v>295</v>
      </c>
      <c r="AT26" s="9" t="s">
        <v>195</v>
      </c>
      <c r="AU26" s="9">
        <v>132.71029999999999</v>
      </c>
      <c r="AV26" s="9">
        <v>32.307751348108098</v>
      </c>
      <c r="AW26" s="9">
        <v>4.45370582647144</v>
      </c>
      <c r="AX26" s="9">
        <v>3.4863244E-3</v>
      </c>
    </row>
    <row r="27" spans="1:50" x14ac:dyDescent="0.25">
      <c r="A27" s="142">
        <v>550000</v>
      </c>
      <c r="B27" s="142">
        <v>920000</v>
      </c>
      <c r="C27" s="142">
        <v>920000</v>
      </c>
      <c r="D27" s="9" t="s">
        <v>289</v>
      </c>
      <c r="E27" s="9" t="s">
        <v>13</v>
      </c>
      <c r="F27" s="9" t="s">
        <v>290</v>
      </c>
      <c r="G27" s="9" t="s">
        <v>291</v>
      </c>
      <c r="H27" s="9">
        <v>0.56000000000000005</v>
      </c>
      <c r="I27" s="9">
        <v>0.48</v>
      </c>
      <c r="J27" s="9" t="s">
        <v>195</v>
      </c>
      <c r="K27" s="9">
        <v>6.7118786965699997E-3</v>
      </c>
      <c r="L27" s="9">
        <v>3905.9541024117102</v>
      </c>
      <c r="M27" s="9">
        <v>10.6998462738705</v>
      </c>
      <c r="N27" s="9">
        <v>1.4075406843337801</v>
      </c>
      <c r="O27" s="9">
        <v>7.1816070262260001E-2</v>
      </c>
      <c r="P27" s="9">
        <v>9.4472423337400007E-3</v>
      </c>
      <c r="Q27" s="9">
        <v>26.216290129792501</v>
      </c>
      <c r="R27" s="9">
        <v>8140</v>
      </c>
      <c r="S27" s="9" t="s">
        <v>292</v>
      </c>
      <c r="T27" s="9">
        <v>8140</v>
      </c>
      <c r="U27" s="9" t="s">
        <v>293</v>
      </c>
      <c r="V27" s="9" t="s">
        <v>195</v>
      </c>
      <c r="Z27" s="9">
        <v>0</v>
      </c>
      <c r="AA27" s="9">
        <v>1</v>
      </c>
      <c r="AB27" s="9">
        <v>7.1816070262260001E-2</v>
      </c>
      <c r="AC27" s="9">
        <v>9.4472423337400007E-3</v>
      </c>
      <c r="AD27" s="9">
        <v>31.5230815763449</v>
      </c>
      <c r="AF27" s="9">
        <v>-1</v>
      </c>
      <c r="AG27" s="9">
        <v>-1</v>
      </c>
      <c r="AH27" s="9">
        <v>-1</v>
      </c>
      <c r="AI27" s="9">
        <v>-1</v>
      </c>
      <c r="AJ27" s="9">
        <v>0</v>
      </c>
      <c r="AM27" s="9" t="s">
        <v>294</v>
      </c>
      <c r="AN27" s="9">
        <v>-1</v>
      </c>
      <c r="AQ27" s="9">
        <v>579</v>
      </c>
      <c r="AR27" s="9" t="s">
        <v>295</v>
      </c>
      <c r="AT27" s="9" t="s">
        <v>195</v>
      </c>
      <c r="AU27" s="9">
        <v>132.71029999999999</v>
      </c>
      <c r="AV27" s="9">
        <v>42.578659594319099</v>
      </c>
      <c r="AW27" s="9">
        <v>27.1620094096216</v>
      </c>
      <c r="AX27" s="9">
        <v>2.55661651E-2</v>
      </c>
    </row>
    <row r="28" spans="1:50" x14ac:dyDescent="0.25">
      <c r="A28" s="142">
        <v>550000</v>
      </c>
      <c r="B28" s="142">
        <v>920000</v>
      </c>
      <c r="C28" s="142">
        <v>920000</v>
      </c>
      <c r="D28" s="9" t="s">
        <v>289</v>
      </c>
      <c r="E28" s="9" t="s">
        <v>13</v>
      </c>
      <c r="F28" s="9" t="s">
        <v>290</v>
      </c>
      <c r="G28" s="9" t="s">
        <v>291</v>
      </c>
      <c r="H28" s="9">
        <v>0.56000000000000005</v>
      </c>
      <c r="I28" s="9">
        <v>0.48</v>
      </c>
      <c r="J28" s="9" t="s">
        <v>195</v>
      </c>
      <c r="K28" s="9">
        <v>7.4660824876099999E-3</v>
      </c>
      <c r="L28" s="9">
        <v>3905.9541024117102</v>
      </c>
      <c r="M28" s="9">
        <v>10.6998462738705</v>
      </c>
      <c r="N28" s="9">
        <v>1.4075406843337801</v>
      </c>
      <c r="O28" s="9">
        <v>7.9885934885560006E-2</v>
      </c>
      <c r="P28" s="9">
        <v>1.050881485391E-2</v>
      </c>
      <c r="Q28" s="9">
        <v>29.162175521459702</v>
      </c>
      <c r="R28" s="9">
        <v>1430</v>
      </c>
      <c r="S28" s="9" t="s">
        <v>298</v>
      </c>
      <c r="T28" s="9">
        <v>1430</v>
      </c>
      <c r="U28" s="9" t="s">
        <v>293</v>
      </c>
      <c r="V28" s="9" t="s">
        <v>195</v>
      </c>
      <c r="Z28" s="9">
        <v>0</v>
      </c>
      <c r="AA28" s="9">
        <v>1</v>
      </c>
      <c r="AB28" s="9">
        <v>7.9885934885560006E-2</v>
      </c>
      <c r="AC28" s="9">
        <v>1.050881485391E-2</v>
      </c>
      <c r="AD28" s="9">
        <v>29.162175521458099</v>
      </c>
      <c r="AF28" s="9">
        <v>-1</v>
      </c>
      <c r="AG28" s="9">
        <v>-1</v>
      </c>
      <c r="AH28" s="9">
        <v>-1</v>
      </c>
      <c r="AI28" s="9">
        <v>-1</v>
      </c>
      <c r="AJ28" s="9">
        <v>0</v>
      </c>
      <c r="AM28" s="9" t="s">
        <v>294</v>
      </c>
      <c r="AN28" s="9">
        <v>-1</v>
      </c>
      <c r="AQ28" s="9">
        <v>579</v>
      </c>
      <c r="AR28" s="9" t="s">
        <v>295</v>
      </c>
      <c r="AT28" s="9" t="s">
        <v>195</v>
      </c>
      <c r="AU28" s="9">
        <v>132.71029999999999</v>
      </c>
      <c r="AV28" s="9">
        <v>24.890276424027402</v>
      </c>
      <c r="AW28" s="9">
        <v>30.214163865187501</v>
      </c>
      <c r="AX28" s="9">
        <v>2.3651399399999998E-2</v>
      </c>
    </row>
    <row r="29" spans="1:50" x14ac:dyDescent="0.25">
      <c r="A29" s="142">
        <v>550000</v>
      </c>
      <c r="B29" s="142">
        <v>920000</v>
      </c>
      <c r="C29" s="142">
        <v>920000</v>
      </c>
      <c r="D29" s="9" t="s">
        <v>289</v>
      </c>
      <c r="E29" s="9" t="s">
        <v>13</v>
      </c>
      <c r="F29" s="9" t="s">
        <v>290</v>
      </c>
      <c r="G29" s="9" t="s">
        <v>291</v>
      </c>
      <c r="H29" s="9">
        <v>0.56000000000000005</v>
      </c>
      <c r="I29" s="9">
        <v>0.48</v>
      </c>
      <c r="J29" s="9" t="s">
        <v>195</v>
      </c>
      <c r="K29" s="9">
        <v>1.2712755595399999E-3</v>
      </c>
      <c r="L29" s="9">
        <v>3905.9541024117102</v>
      </c>
      <c r="M29" s="9">
        <v>10.6998462738705</v>
      </c>
      <c r="N29" s="9">
        <v>1.4075406843337801</v>
      </c>
      <c r="O29" s="9">
        <v>1.360245305883E-2</v>
      </c>
      <c r="P29" s="9">
        <v>1.7893720710500001E-3</v>
      </c>
      <c r="Q29" s="9">
        <v>4.9655439870927296</v>
      </c>
      <c r="R29" s="9">
        <v>1410</v>
      </c>
      <c r="S29" s="9" t="s">
        <v>299</v>
      </c>
      <c r="T29" s="9">
        <v>1410</v>
      </c>
      <c r="U29" s="9" t="s">
        <v>293</v>
      </c>
      <c r="V29" s="9" t="s">
        <v>195</v>
      </c>
      <c r="Z29" s="9">
        <v>0</v>
      </c>
      <c r="AA29" s="9">
        <v>1</v>
      </c>
      <c r="AB29" s="9">
        <v>1.360245305883E-2</v>
      </c>
      <c r="AC29" s="9">
        <v>1.7893720710500001E-3</v>
      </c>
      <c r="AD29" s="9">
        <v>4.9655439870921398</v>
      </c>
      <c r="AF29" s="9">
        <v>-1</v>
      </c>
      <c r="AG29" s="9">
        <v>-1</v>
      </c>
      <c r="AH29" s="9">
        <v>-1</v>
      </c>
      <c r="AI29" s="9">
        <v>-1</v>
      </c>
      <c r="AJ29" s="9">
        <v>0</v>
      </c>
      <c r="AM29" s="9" t="s">
        <v>294</v>
      </c>
      <c r="AN29" s="9">
        <v>-1</v>
      </c>
      <c r="AQ29" s="9">
        <v>579</v>
      </c>
      <c r="AR29" s="9" t="s">
        <v>295</v>
      </c>
      <c r="AT29" s="9" t="s">
        <v>195</v>
      </c>
      <c r="AU29" s="9">
        <v>132.71029999999999</v>
      </c>
      <c r="AV29" s="9">
        <v>12.840525927858399</v>
      </c>
      <c r="AW29" s="9">
        <v>5.1446696627761304</v>
      </c>
      <c r="AX29" s="9">
        <v>4.0272051999999999E-3</v>
      </c>
    </row>
    <row r="30" spans="1:50" x14ac:dyDescent="0.25">
      <c r="A30" s="142">
        <v>550000</v>
      </c>
      <c r="B30" s="142">
        <v>920000</v>
      </c>
      <c r="C30" s="142">
        <v>920000</v>
      </c>
      <c r="D30" s="9" t="s">
        <v>289</v>
      </c>
      <c r="E30" s="9" t="s">
        <v>13</v>
      </c>
      <c r="F30" s="9" t="s">
        <v>290</v>
      </c>
      <c r="G30" s="9" t="s">
        <v>291</v>
      </c>
      <c r="H30" s="9">
        <v>0.56000000000000005</v>
      </c>
      <c r="I30" s="9">
        <v>0.48</v>
      </c>
      <c r="J30" s="9" t="s">
        <v>195</v>
      </c>
      <c r="K30" s="9">
        <v>1.1153944218799999E-3</v>
      </c>
      <c r="L30" s="9">
        <v>3932.29226127529</v>
      </c>
      <c r="M30" s="9">
        <v>9.9649694632008696</v>
      </c>
      <c r="N30" s="9">
        <v>1.3206476774229501</v>
      </c>
      <c r="O30" s="9">
        <v>1.1114871353509999E-2</v>
      </c>
      <c r="P30" s="9">
        <v>1.4730430526699999E-3</v>
      </c>
      <c r="Q30" s="9">
        <v>4.38605685345195</v>
      </c>
      <c r="R30" s="9">
        <v>1400</v>
      </c>
      <c r="S30" s="9" t="s">
        <v>297</v>
      </c>
      <c r="T30" s="9">
        <v>1400</v>
      </c>
      <c r="U30" s="9" t="s">
        <v>293</v>
      </c>
      <c r="V30" s="9" t="s">
        <v>195</v>
      </c>
      <c r="Z30" s="9">
        <v>0</v>
      </c>
      <c r="AA30" s="9">
        <v>1</v>
      </c>
      <c r="AB30" s="9">
        <v>1.1114871353509999E-2</v>
      </c>
      <c r="AC30" s="9">
        <v>1.4730430526699999E-3</v>
      </c>
      <c r="AD30" s="9">
        <v>4.3860568534512403</v>
      </c>
      <c r="AF30" s="9">
        <v>-1</v>
      </c>
      <c r="AG30" s="9">
        <v>-1</v>
      </c>
      <c r="AH30" s="9">
        <v>-1</v>
      </c>
      <c r="AI30" s="9">
        <v>-1</v>
      </c>
      <c r="AJ30" s="9">
        <v>0</v>
      </c>
      <c r="AM30" s="9" t="s">
        <v>294</v>
      </c>
      <c r="AN30" s="9">
        <v>-1</v>
      </c>
      <c r="AQ30" s="9">
        <v>579</v>
      </c>
      <c r="AR30" s="9" t="s">
        <v>295</v>
      </c>
      <c r="AT30" s="9" t="s">
        <v>195</v>
      </c>
      <c r="AU30" s="9">
        <v>132.71029999999999</v>
      </c>
      <c r="AV30" s="9">
        <v>12.317783722048601</v>
      </c>
      <c r="AW30" s="9">
        <v>4.5138410797177499</v>
      </c>
      <c r="AX30" s="9">
        <v>3.5572236999999998E-3</v>
      </c>
    </row>
    <row r="31" spans="1:50" x14ac:dyDescent="0.25">
      <c r="A31" s="142">
        <v>550000</v>
      </c>
      <c r="B31" s="142">
        <v>920000</v>
      </c>
      <c r="C31" s="142">
        <v>920000</v>
      </c>
      <c r="D31" s="9" t="s">
        <v>289</v>
      </c>
      <c r="E31" s="9" t="s">
        <v>13</v>
      </c>
      <c r="F31" s="9" t="s">
        <v>290</v>
      </c>
      <c r="G31" s="9" t="s">
        <v>291</v>
      </c>
      <c r="H31" s="9">
        <v>0.56000000000000005</v>
      </c>
      <c r="I31" s="9">
        <v>0.48</v>
      </c>
      <c r="J31" s="9" t="s">
        <v>195</v>
      </c>
      <c r="K31" s="9">
        <v>1.2004651415299999E-3</v>
      </c>
      <c r="L31" s="9">
        <v>3932.29226127529</v>
      </c>
      <c r="M31" s="9">
        <v>9.9649694632008696</v>
      </c>
      <c r="N31" s="9">
        <v>1.3206476774229501</v>
      </c>
      <c r="O31" s="9">
        <v>1.1962598477060001E-2</v>
      </c>
      <c r="P31" s="9">
        <v>1.5853915009899999E-3</v>
      </c>
      <c r="Q31" s="9">
        <v>4.7205797860006298</v>
      </c>
      <c r="R31" s="9">
        <v>8140</v>
      </c>
      <c r="S31" s="9" t="s">
        <v>292</v>
      </c>
      <c r="T31" s="9">
        <v>8140</v>
      </c>
      <c r="U31" s="9" t="s">
        <v>293</v>
      </c>
      <c r="V31" s="9" t="s">
        <v>195</v>
      </c>
      <c r="Z31" s="9">
        <v>0</v>
      </c>
      <c r="AA31" s="9">
        <v>1</v>
      </c>
      <c r="AB31" s="9">
        <v>1.1962598477060001E-2</v>
      </c>
      <c r="AC31" s="9">
        <v>1.5853915009899999E-3</v>
      </c>
      <c r="AD31" s="9">
        <v>68.861862861144004</v>
      </c>
      <c r="AF31" s="9">
        <v>-1</v>
      </c>
      <c r="AG31" s="9">
        <v>-1</v>
      </c>
      <c r="AH31" s="9">
        <v>-1</v>
      </c>
      <c r="AI31" s="9">
        <v>-1</v>
      </c>
      <c r="AJ31" s="9">
        <v>0</v>
      </c>
      <c r="AM31" s="9" t="s">
        <v>294</v>
      </c>
      <c r="AN31" s="9">
        <v>-1</v>
      </c>
      <c r="AQ31" s="9">
        <v>579</v>
      </c>
      <c r="AR31" s="9" t="s">
        <v>295</v>
      </c>
      <c r="AT31" s="9" t="s">
        <v>195</v>
      </c>
      <c r="AU31" s="9">
        <v>132.71029999999999</v>
      </c>
      <c r="AV31" s="9">
        <v>16.246718829578398</v>
      </c>
      <c r="AW31" s="9">
        <v>4.8581100679006797</v>
      </c>
      <c r="AX31" s="9">
        <v>5.58490372E-2</v>
      </c>
    </row>
    <row r="32" spans="1:50" x14ac:dyDescent="0.25">
      <c r="A32" s="142">
        <v>1200000</v>
      </c>
      <c r="B32" s="142">
        <v>840000</v>
      </c>
      <c r="C32" s="142">
        <v>840000</v>
      </c>
      <c r="D32" s="9" t="s">
        <v>289</v>
      </c>
      <c r="E32" s="9" t="s">
        <v>13</v>
      </c>
      <c r="F32" s="9" t="s">
        <v>290</v>
      </c>
      <c r="G32" s="9" t="s">
        <v>291</v>
      </c>
      <c r="H32" s="9">
        <v>0.56000000000000005</v>
      </c>
      <c r="I32" s="9">
        <v>0.48</v>
      </c>
      <c r="J32" s="9" t="s">
        <v>300</v>
      </c>
      <c r="K32" s="142">
        <v>1.1160276130000001E-6</v>
      </c>
      <c r="L32" s="9">
        <v>3905.3169116088402</v>
      </c>
      <c r="M32" s="9">
        <v>11.6735140970387</v>
      </c>
      <c r="N32" s="9">
        <v>1.54018824845111</v>
      </c>
      <c r="O32" s="9">
        <v>1.302796407E-5</v>
      </c>
      <c r="P32" s="142">
        <v>1.7188926144899999E-6</v>
      </c>
      <c r="Q32" s="9">
        <v>4.3584415108700002E-3</v>
      </c>
      <c r="R32" s="9">
        <v>8140</v>
      </c>
      <c r="S32" s="9" t="s">
        <v>292</v>
      </c>
      <c r="T32" s="9">
        <v>8140</v>
      </c>
      <c r="U32" s="9" t="s">
        <v>301</v>
      </c>
      <c r="V32" s="9" t="s">
        <v>300</v>
      </c>
      <c r="Z32" s="9">
        <v>0</v>
      </c>
      <c r="AA32" s="9">
        <v>1</v>
      </c>
      <c r="AB32" s="9">
        <v>1.302796407E-5</v>
      </c>
      <c r="AC32" s="142">
        <v>1.7188926144899999E-6</v>
      </c>
      <c r="AD32" s="9">
        <v>243.228411080211</v>
      </c>
      <c r="AF32" s="9">
        <v>-1</v>
      </c>
      <c r="AG32" s="9">
        <v>-1</v>
      </c>
      <c r="AH32" s="9">
        <v>-1</v>
      </c>
      <c r="AI32" s="9">
        <v>-1</v>
      </c>
      <c r="AJ32" s="9">
        <v>0</v>
      </c>
      <c r="AM32" s="9" t="s">
        <v>294</v>
      </c>
      <c r="AN32" s="9">
        <v>-1</v>
      </c>
      <c r="AQ32" s="9">
        <v>579</v>
      </c>
      <c r="AR32" s="9" t="s">
        <v>295</v>
      </c>
      <c r="AT32" s="9" t="s">
        <v>195</v>
      </c>
      <c r="AU32" s="9">
        <v>132.71029999999999</v>
      </c>
      <c r="AV32" s="9">
        <v>0.38001653934696</v>
      </c>
      <c r="AW32" s="9">
        <v>4.5164035147699996E-3</v>
      </c>
      <c r="AX32" s="9">
        <v>0.19726554020000001</v>
      </c>
    </row>
    <row r="33" spans="1:50" x14ac:dyDescent="0.25">
      <c r="A33" s="142">
        <v>1200000</v>
      </c>
      <c r="B33" s="142">
        <v>870000</v>
      </c>
      <c r="C33" s="142">
        <v>870000</v>
      </c>
      <c r="D33" s="9" t="s">
        <v>289</v>
      </c>
      <c r="E33" s="9" t="s">
        <v>13</v>
      </c>
      <c r="F33" s="9" t="s">
        <v>290</v>
      </c>
      <c r="G33" s="9" t="s">
        <v>291</v>
      </c>
      <c r="H33" s="9">
        <v>0.56000000000000005</v>
      </c>
      <c r="I33" s="9">
        <v>0.48</v>
      </c>
      <c r="J33" s="9" t="s">
        <v>300</v>
      </c>
      <c r="K33" s="9">
        <v>0.14471913105549</v>
      </c>
      <c r="L33" s="9">
        <v>3904.6216711914999</v>
      </c>
      <c r="M33" s="9">
        <v>10.5526168663775</v>
      </c>
      <c r="N33" s="9">
        <v>1.4138861688273601</v>
      </c>
      <c r="O33" s="9">
        <v>1.5271655432636999</v>
      </c>
      <c r="P33" s="9">
        <v>0.20461637776406999</v>
      </c>
      <c r="Q33" s="9">
        <v>565.073455355281</v>
      </c>
      <c r="R33" s="9">
        <v>8140</v>
      </c>
      <c r="S33" s="9" t="s">
        <v>292</v>
      </c>
      <c r="T33" s="9">
        <v>8140</v>
      </c>
      <c r="U33" s="9" t="s">
        <v>301</v>
      </c>
      <c r="V33" s="9" t="s">
        <v>300</v>
      </c>
      <c r="Z33" s="9">
        <v>0</v>
      </c>
      <c r="AA33" s="9">
        <v>1</v>
      </c>
      <c r="AB33" s="9">
        <v>1.5271655432636999</v>
      </c>
      <c r="AC33" s="9">
        <v>0.20461637776406999</v>
      </c>
      <c r="AD33" s="9">
        <v>1093.8340130587701</v>
      </c>
      <c r="AF33" s="9">
        <v>-1</v>
      </c>
      <c r="AG33" s="9">
        <v>-1</v>
      </c>
      <c r="AH33" s="9">
        <v>-1</v>
      </c>
      <c r="AI33" s="9">
        <v>-1</v>
      </c>
      <c r="AJ33" s="9">
        <v>0</v>
      </c>
      <c r="AM33" s="9" t="s">
        <v>294</v>
      </c>
      <c r="AN33" s="9">
        <v>-1</v>
      </c>
      <c r="AQ33" s="9">
        <v>579</v>
      </c>
      <c r="AR33" s="9" t="s">
        <v>295</v>
      </c>
      <c r="AT33" s="9" t="s">
        <v>195</v>
      </c>
      <c r="AU33" s="9">
        <v>132.71029999999999</v>
      </c>
      <c r="AV33" s="9">
        <v>123.71501311830799</v>
      </c>
      <c r="AW33" s="9">
        <v>585.65754495606905</v>
      </c>
      <c r="AX33" s="9">
        <v>0.88713220849999996</v>
      </c>
    </row>
    <row r="34" spans="1:50" x14ac:dyDescent="0.25">
      <c r="A34" s="142">
        <v>1200000</v>
      </c>
      <c r="B34" s="142">
        <v>880000</v>
      </c>
      <c r="C34" s="142">
        <v>880000</v>
      </c>
      <c r="D34" s="9" t="s">
        <v>289</v>
      </c>
      <c r="E34" s="9" t="s">
        <v>13</v>
      </c>
      <c r="F34" s="9" t="s">
        <v>290</v>
      </c>
      <c r="G34" s="9" t="s">
        <v>291</v>
      </c>
      <c r="H34" s="9">
        <v>0.56000000000000005</v>
      </c>
      <c r="I34" s="9">
        <v>0.48</v>
      </c>
      <c r="J34" s="9" t="s">
        <v>300</v>
      </c>
      <c r="K34" s="9">
        <v>4.6972721721249999E-2</v>
      </c>
      <c r="L34" s="9">
        <v>3903.3527211239798</v>
      </c>
      <c r="M34" s="9">
        <v>10.8205327019461</v>
      </c>
      <c r="N34" s="9">
        <v>1.4240112852973199</v>
      </c>
      <c r="O34" s="9">
        <v>0.50826987148425995</v>
      </c>
      <c r="P34" s="9">
        <v>6.6889685832190002E-2</v>
      </c>
      <c r="Q34" s="9">
        <v>183.351101149264</v>
      </c>
      <c r="R34" s="9">
        <v>8140</v>
      </c>
      <c r="S34" s="9" t="s">
        <v>292</v>
      </c>
      <c r="T34" s="9">
        <v>8140</v>
      </c>
      <c r="U34" s="9" t="s">
        <v>301</v>
      </c>
      <c r="V34" s="9" t="s">
        <v>300</v>
      </c>
      <c r="Z34" s="9">
        <v>0</v>
      </c>
      <c r="AA34" s="9">
        <v>1</v>
      </c>
      <c r="AB34" s="9">
        <v>0.50826987148425995</v>
      </c>
      <c r="AC34" s="9">
        <v>6.6889685832190002E-2</v>
      </c>
      <c r="AD34" s="9">
        <v>925.57576776376197</v>
      </c>
      <c r="AF34" s="9">
        <v>-1</v>
      </c>
      <c r="AG34" s="9">
        <v>-1</v>
      </c>
      <c r="AH34" s="9">
        <v>-1</v>
      </c>
      <c r="AI34" s="9">
        <v>-1</v>
      </c>
      <c r="AJ34" s="9">
        <v>0</v>
      </c>
      <c r="AM34" s="9" t="s">
        <v>294</v>
      </c>
      <c r="AN34" s="9">
        <v>-1</v>
      </c>
      <c r="AQ34" s="9">
        <v>579</v>
      </c>
      <c r="AR34" s="9" t="s">
        <v>295</v>
      </c>
      <c r="AT34" s="9" t="s">
        <v>195</v>
      </c>
      <c r="AU34" s="9">
        <v>132.71029999999999</v>
      </c>
      <c r="AV34" s="9">
        <v>79.900442665754895</v>
      </c>
      <c r="AW34" s="9">
        <v>190.09186057527299</v>
      </c>
      <c r="AX34" s="9">
        <v>0.75066972239999996</v>
      </c>
    </row>
    <row r="35" spans="1:50" x14ac:dyDescent="0.25">
      <c r="A35" s="142">
        <v>1200000</v>
      </c>
      <c r="B35" s="142">
        <v>890000</v>
      </c>
      <c r="C35" s="142">
        <v>890000</v>
      </c>
      <c r="D35" s="9" t="s">
        <v>289</v>
      </c>
      <c r="E35" s="9" t="s">
        <v>13</v>
      </c>
      <c r="F35" s="9" t="s">
        <v>290</v>
      </c>
      <c r="G35" s="9" t="s">
        <v>291</v>
      </c>
      <c r="H35" s="9">
        <v>0.56000000000000005</v>
      </c>
      <c r="I35" s="9">
        <v>0.48</v>
      </c>
      <c r="J35" s="9" t="s">
        <v>300</v>
      </c>
      <c r="K35" s="9">
        <v>0.10587165057013</v>
      </c>
      <c r="L35" s="9">
        <v>3909.0715520971598</v>
      </c>
      <c r="M35" s="9">
        <v>9.6129053570881702</v>
      </c>
      <c r="N35" s="9">
        <v>1.2784956604362701</v>
      </c>
      <c r="O35" s="9">
        <v>1.0177341569294001</v>
      </c>
      <c r="P35" s="9">
        <v>0.13535644581713999</v>
      </c>
      <c r="Q35" s="9">
        <v>413.85985741728098</v>
      </c>
      <c r="R35" s="9">
        <v>8140</v>
      </c>
      <c r="S35" s="9" t="s">
        <v>292</v>
      </c>
      <c r="T35" s="9">
        <v>8140</v>
      </c>
      <c r="U35" s="9" t="s">
        <v>301</v>
      </c>
      <c r="V35" s="9" t="s">
        <v>300</v>
      </c>
      <c r="Z35" s="9">
        <v>0</v>
      </c>
      <c r="AA35" s="9">
        <v>1</v>
      </c>
      <c r="AB35" s="9">
        <v>1.0177341569294001</v>
      </c>
      <c r="AC35" s="9">
        <v>0.13535644581713999</v>
      </c>
      <c r="AD35" s="9">
        <v>1108.6990912968699</v>
      </c>
      <c r="AF35" s="9">
        <v>-1</v>
      </c>
      <c r="AG35" s="9">
        <v>-1</v>
      </c>
      <c r="AH35" s="9">
        <v>-1</v>
      </c>
      <c r="AI35" s="9">
        <v>-1</v>
      </c>
      <c r="AJ35" s="9">
        <v>0</v>
      </c>
      <c r="AM35" s="9" t="s">
        <v>294</v>
      </c>
      <c r="AN35" s="9">
        <v>-1</v>
      </c>
      <c r="AQ35" s="9">
        <v>579</v>
      </c>
      <c r="AR35" s="9" t="s">
        <v>295</v>
      </c>
      <c r="AT35" s="9" t="s">
        <v>195</v>
      </c>
      <c r="AU35" s="9">
        <v>132.71029999999999</v>
      </c>
      <c r="AV35" s="9">
        <v>96.906594556166993</v>
      </c>
      <c r="AW35" s="9">
        <v>428.44736905983399</v>
      </c>
      <c r="AX35" s="9">
        <v>0.89918823299999995</v>
      </c>
    </row>
    <row r="36" spans="1:50" x14ac:dyDescent="0.25">
      <c r="A36" s="142">
        <v>1200000</v>
      </c>
      <c r="B36" s="142">
        <v>910000</v>
      </c>
      <c r="C36" s="142">
        <v>910000</v>
      </c>
      <c r="D36" s="9" t="s">
        <v>289</v>
      </c>
      <c r="E36" s="9" t="s">
        <v>13</v>
      </c>
      <c r="F36" s="9" t="s">
        <v>290</v>
      </c>
      <c r="G36" s="9" t="s">
        <v>291</v>
      </c>
      <c r="H36" s="9">
        <v>0.56000000000000005</v>
      </c>
      <c r="I36" s="9">
        <v>0.48</v>
      </c>
      <c r="J36" s="9" t="s">
        <v>300</v>
      </c>
      <c r="K36" s="9">
        <v>1.183834383262E-2</v>
      </c>
      <c r="L36" s="9">
        <v>3907.8490667840001</v>
      </c>
      <c r="M36" s="9">
        <v>11.4856339516326</v>
      </c>
      <c r="N36" s="9">
        <v>1.51456936654801</v>
      </c>
      <c r="O36" s="9">
        <v>0.13597088385513001</v>
      </c>
      <c r="P36" s="9">
        <v>1.792999291956E-2</v>
      </c>
      <c r="Q36" s="9">
        <v>46.2624608986035</v>
      </c>
      <c r="R36" s="9">
        <v>8140</v>
      </c>
      <c r="S36" s="9" t="s">
        <v>292</v>
      </c>
      <c r="T36" s="9">
        <v>8140</v>
      </c>
      <c r="U36" s="9" t="s">
        <v>301</v>
      </c>
      <c r="V36" s="9" t="s">
        <v>300</v>
      </c>
      <c r="Z36" s="9">
        <v>0</v>
      </c>
      <c r="AA36" s="9">
        <v>1</v>
      </c>
      <c r="AB36" s="9">
        <v>0.13597088385513001</v>
      </c>
      <c r="AC36" s="9">
        <v>1.792999291956E-2</v>
      </c>
      <c r="AD36" s="9">
        <v>382.55702904827598</v>
      </c>
      <c r="AF36" s="9">
        <v>-1</v>
      </c>
      <c r="AG36" s="9">
        <v>-1</v>
      </c>
      <c r="AH36" s="9">
        <v>-1</v>
      </c>
      <c r="AI36" s="9">
        <v>-1</v>
      </c>
      <c r="AJ36" s="9">
        <v>0</v>
      </c>
      <c r="AM36" s="9" t="s">
        <v>294</v>
      </c>
      <c r="AN36" s="9">
        <v>-1</v>
      </c>
      <c r="AQ36" s="9">
        <v>579</v>
      </c>
      <c r="AR36" s="9" t="s">
        <v>295</v>
      </c>
      <c r="AT36" s="9" t="s">
        <v>195</v>
      </c>
      <c r="AU36" s="9">
        <v>132.71029999999999</v>
      </c>
      <c r="AV36" s="9">
        <v>39.072180140193701</v>
      </c>
      <c r="AW36" s="9">
        <v>47.908077769649601</v>
      </c>
      <c r="AX36" s="9">
        <v>0.31026523039999998</v>
      </c>
    </row>
    <row r="37" spans="1:50" x14ac:dyDescent="0.25">
      <c r="A37" s="142">
        <v>1200000</v>
      </c>
      <c r="B37" s="142">
        <v>910000</v>
      </c>
      <c r="C37" s="142">
        <v>920000</v>
      </c>
      <c r="D37" s="9" t="s">
        <v>289</v>
      </c>
      <c r="E37" s="9" t="s">
        <v>13</v>
      </c>
      <c r="F37" s="9" t="s">
        <v>290</v>
      </c>
      <c r="G37" s="9" t="s">
        <v>291</v>
      </c>
      <c r="H37" s="9">
        <v>0.56000000000000005</v>
      </c>
      <c r="I37" s="9">
        <v>0.48</v>
      </c>
      <c r="J37" s="9" t="s">
        <v>300</v>
      </c>
      <c r="K37" s="9">
        <v>2.172215772618E-2</v>
      </c>
      <c r="L37" s="9">
        <v>3982.8120590538301</v>
      </c>
      <c r="M37" s="9">
        <v>9.3298815557813395</v>
      </c>
      <c r="N37" s="9">
        <v>1.25191096606841</v>
      </c>
      <c r="O37" s="9">
        <v>0.20266515872133001</v>
      </c>
      <c r="P37" s="9">
        <v>2.7194207464080002E-2</v>
      </c>
      <c r="Q37" s="9">
        <v>86.515271740530906</v>
      </c>
      <c r="R37" s="9">
        <v>8140</v>
      </c>
      <c r="S37" s="9" t="s">
        <v>292</v>
      </c>
      <c r="T37" s="9">
        <v>8140</v>
      </c>
      <c r="U37" s="9" t="s">
        <v>301</v>
      </c>
      <c r="V37" s="9" t="s">
        <v>300</v>
      </c>
      <c r="Z37" s="9">
        <v>0</v>
      </c>
      <c r="AA37" s="9">
        <v>1</v>
      </c>
      <c r="AB37" s="9">
        <v>0.20266515872133001</v>
      </c>
      <c r="AC37" s="9">
        <v>2.7194207464080002E-2</v>
      </c>
      <c r="AD37" s="9">
        <v>515.29570393952099</v>
      </c>
      <c r="AF37" s="9">
        <v>-1</v>
      </c>
      <c r="AG37" s="9">
        <v>-1</v>
      </c>
      <c r="AH37" s="9">
        <v>-1</v>
      </c>
      <c r="AI37" s="9">
        <v>-1</v>
      </c>
      <c r="AJ37" s="9">
        <v>0</v>
      </c>
      <c r="AM37" s="9" t="s">
        <v>294</v>
      </c>
      <c r="AN37" s="9">
        <v>-1</v>
      </c>
      <c r="AQ37" s="9">
        <v>579</v>
      </c>
      <c r="AR37" s="9" t="s">
        <v>295</v>
      </c>
      <c r="AT37" s="9" t="s">
        <v>195</v>
      </c>
      <c r="AU37" s="9">
        <v>132.71029999999999</v>
      </c>
      <c r="AV37" s="9">
        <v>54.205678010562501</v>
      </c>
      <c r="AW37" s="9">
        <v>87.906453502610901</v>
      </c>
      <c r="AX37" s="9">
        <v>0.4179202789</v>
      </c>
    </row>
    <row r="38" spans="1:50" x14ac:dyDescent="0.25">
      <c r="A38" s="142">
        <v>1200000</v>
      </c>
      <c r="B38" s="142">
        <v>920000</v>
      </c>
      <c r="C38" s="142">
        <v>920000</v>
      </c>
      <c r="D38" s="9" t="s">
        <v>289</v>
      </c>
      <c r="E38" s="9" t="s">
        <v>13</v>
      </c>
      <c r="F38" s="9" t="s">
        <v>290</v>
      </c>
      <c r="G38" s="9" t="s">
        <v>291</v>
      </c>
      <c r="H38" s="9">
        <v>0.56000000000000005</v>
      </c>
      <c r="I38" s="9">
        <v>0.48</v>
      </c>
      <c r="J38" s="9" t="s">
        <v>300</v>
      </c>
      <c r="K38" s="9">
        <v>8.0222949942799996E-3</v>
      </c>
      <c r="L38" s="9">
        <v>3898.2708452873799</v>
      </c>
      <c r="M38" s="9">
        <v>10.4621646426586</v>
      </c>
      <c r="N38" s="9">
        <v>1.3832439484588499</v>
      </c>
      <c r="O38" s="9">
        <v>8.3930571042139995E-2</v>
      </c>
      <c r="P38" s="9">
        <v>1.109679100359E-2</v>
      </c>
      <c r="Q38" s="9">
        <v>31.273078688500501</v>
      </c>
      <c r="R38" s="9">
        <v>8140</v>
      </c>
      <c r="S38" s="9" t="s">
        <v>292</v>
      </c>
      <c r="T38" s="9">
        <v>8140</v>
      </c>
      <c r="U38" s="9" t="s">
        <v>301</v>
      </c>
      <c r="V38" s="9" t="s">
        <v>300</v>
      </c>
      <c r="Z38" s="9">
        <v>0</v>
      </c>
      <c r="AA38" s="9">
        <v>1</v>
      </c>
      <c r="AB38" s="9">
        <v>8.3930571042139995E-2</v>
      </c>
      <c r="AC38" s="9">
        <v>1.109679100359E-2</v>
      </c>
      <c r="AD38" s="9">
        <v>1149.77704273532</v>
      </c>
      <c r="AF38" s="9">
        <v>-1</v>
      </c>
      <c r="AG38" s="9">
        <v>-1</v>
      </c>
      <c r="AH38" s="9">
        <v>-1</v>
      </c>
      <c r="AI38" s="9">
        <v>-1</v>
      </c>
      <c r="AJ38" s="9">
        <v>0</v>
      </c>
      <c r="AM38" s="9" t="s">
        <v>294</v>
      </c>
      <c r="AN38" s="9">
        <v>-1</v>
      </c>
      <c r="AQ38" s="9">
        <v>579</v>
      </c>
      <c r="AR38" s="9" t="s">
        <v>295</v>
      </c>
      <c r="AT38" s="9" t="s">
        <v>195</v>
      </c>
      <c r="AU38" s="9">
        <v>132.71029999999999</v>
      </c>
      <c r="AV38" s="9">
        <v>66.827719425939307</v>
      </c>
      <c r="AW38" s="9">
        <v>32.465076019992601</v>
      </c>
      <c r="AX38" s="9">
        <v>0.93250368429999997</v>
      </c>
    </row>
    <row r="39" spans="1:50" x14ac:dyDescent="0.25">
      <c r="A39" s="142">
        <v>1200000</v>
      </c>
      <c r="B39" s="142">
        <v>920000</v>
      </c>
      <c r="C39" s="142">
        <v>920000</v>
      </c>
      <c r="D39" s="9" t="s">
        <v>289</v>
      </c>
      <c r="E39" s="9" t="s">
        <v>13</v>
      </c>
      <c r="F39" s="9" t="s">
        <v>290</v>
      </c>
      <c r="G39" s="9" t="s">
        <v>291</v>
      </c>
      <c r="H39" s="9">
        <v>0.56000000000000005</v>
      </c>
      <c r="I39" s="9">
        <v>0.48</v>
      </c>
      <c r="J39" s="9" t="s">
        <v>300</v>
      </c>
      <c r="K39" s="9">
        <v>6.1905710442109997E-2</v>
      </c>
      <c r="L39" s="9">
        <v>3927.07159891828</v>
      </c>
      <c r="M39" s="9">
        <v>9.7607011681944709</v>
      </c>
      <c r="N39" s="9">
        <v>1.2906826182836999</v>
      </c>
      <c r="O39" s="9">
        <v>0.60424314023026005</v>
      </c>
      <c r="P39" s="9">
        <v>7.9900624440139997E-2</v>
      </c>
      <c r="Q39" s="9">
        <v>243.10815728808799</v>
      </c>
      <c r="R39" s="9">
        <v>8140</v>
      </c>
      <c r="S39" s="9" t="s">
        <v>292</v>
      </c>
      <c r="T39" s="9">
        <v>8140</v>
      </c>
      <c r="U39" s="9" t="s">
        <v>301</v>
      </c>
      <c r="V39" s="9" t="s">
        <v>300</v>
      </c>
      <c r="Z39" s="9">
        <v>0</v>
      </c>
      <c r="AA39" s="9">
        <v>1</v>
      </c>
      <c r="AB39" s="9">
        <v>0.60424314023026005</v>
      </c>
      <c r="AC39" s="9">
        <v>7.9900624440139997E-2</v>
      </c>
      <c r="AD39" s="9">
        <v>1176.20710413751</v>
      </c>
      <c r="AF39" s="9">
        <v>-1</v>
      </c>
      <c r="AG39" s="9">
        <v>-1</v>
      </c>
      <c r="AH39" s="9">
        <v>-1</v>
      </c>
      <c r="AI39" s="9">
        <v>-1</v>
      </c>
      <c r="AJ39" s="9">
        <v>0</v>
      </c>
      <c r="AM39" s="9" t="s">
        <v>294</v>
      </c>
      <c r="AN39" s="9">
        <v>-1</v>
      </c>
      <c r="AQ39" s="9">
        <v>579</v>
      </c>
      <c r="AR39" s="9" t="s">
        <v>295</v>
      </c>
      <c r="AT39" s="9" t="s">
        <v>195</v>
      </c>
      <c r="AU39" s="9">
        <v>132.71029999999999</v>
      </c>
      <c r="AV39" s="9">
        <v>116.273103742416</v>
      </c>
      <c r="AW39" s="9">
        <v>250.523521885907</v>
      </c>
      <c r="AX39" s="9">
        <v>0.95393925719999995</v>
      </c>
    </row>
    <row r="40" spans="1:50" x14ac:dyDescent="0.25">
      <c r="A40" s="142">
        <v>1200000</v>
      </c>
      <c r="B40" s="142">
        <v>920000</v>
      </c>
      <c r="C40" s="142">
        <v>920000</v>
      </c>
      <c r="D40" s="9" t="s">
        <v>289</v>
      </c>
      <c r="E40" s="9" t="s">
        <v>13</v>
      </c>
      <c r="F40" s="9" t="s">
        <v>290</v>
      </c>
      <c r="G40" s="9" t="s">
        <v>291</v>
      </c>
      <c r="H40" s="9">
        <v>0.56000000000000005</v>
      </c>
      <c r="I40" s="9">
        <v>0.48</v>
      </c>
      <c r="J40" s="9" t="s">
        <v>300</v>
      </c>
      <c r="K40" s="9">
        <v>0.10992800444077</v>
      </c>
      <c r="L40" s="9">
        <v>3901.52035682003</v>
      </c>
      <c r="M40" s="9">
        <v>10.4193340498105</v>
      </c>
      <c r="N40" s="9">
        <v>1.3693649388373901</v>
      </c>
      <c r="O40" s="9">
        <v>1.1453765996975001</v>
      </c>
      <c r="P40" s="9">
        <v>0.15053155507756</v>
      </c>
      <c r="Q40" s="9">
        <v>428.88634711029403</v>
      </c>
      <c r="R40" s="9">
        <v>8140</v>
      </c>
      <c r="S40" s="9" t="s">
        <v>292</v>
      </c>
      <c r="T40" s="9">
        <v>8140</v>
      </c>
      <c r="U40" s="9" t="s">
        <v>301</v>
      </c>
      <c r="V40" s="9" t="s">
        <v>300</v>
      </c>
      <c r="Z40" s="9">
        <v>0</v>
      </c>
      <c r="AA40" s="9">
        <v>1</v>
      </c>
      <c r="AB40" s="9">
        <v>1.1453765996975001</v>
      </c>
      <c r="AC40" s="9">
        <v>0.15053155507756</v>
      </c>
      <c r="AD40" s="9">
        <v>1136.47665931696</v>
      </c>
      <c r="AF40" s="9">
        <v>-1</v>
      </c>
      <c r="AG40" s="9">
        <v>-1</v>
      </c>
      <c r="AH40" s="9">
        <v>-1</v>
      </c>
      <c r="AI40" s="9">
        <v>-1</v>
      </c>
      <c r="AJ40" s="9">
        <v>0</v>
      </c>
      <c r="AM40" s="9" t="s">
        <v>294</v>
      </c>
      <c r="AN40" s="9">
        <v>-1</v>
      </c>
      <c r="AQ40" s="9">
        <v>579</v>
      </c>
      <c r="AR40" s="9" t="s">
        <v>295</v>
      </c>
      <c r="AT40" s="9" t="s">
        <v>195</v>
      </c>
      <c r="AU40" s="9">
        <v>132.71029999999999</v>
      </c>
      <c r="AV40" s="9">
        <v>124.10681433326501</v>
      </c>
      <c r="AW40" s="9">
        <v>444.862850772775</v>
      </c>
      <c r="AX40" s="9">
        <v>0.92171667420000003</v>
      </c>
    </row>
    <row r="41" spans="1:50" x14ac:dyDescent="0.25">
      <c r="A41" s="142">
        <v>1200000</v>
      </c>
      <c r="B41" s="142">
        <v>920000</v>
      </c>
      <c r="C41" s="142">
        <v>920000</v>
      </c>
      <c r="D41" s="9" t="s">
        <v>289</v>
      </c>
      <c r="E41" s="9" t="s">
        <v>13</v>
      </c>
      <c r="F41" s="9" t="s">
        <v>290</v>
      </c>
      <c r="G41" s="9" t="s">
        <v>291</v>
      </c>
      <c r="H41" s="9">
        <v>0.56000000000000005</v>
      </c>
      <c r="I41" s="9">
        <v>0.48</v>
      </c>
      <c r="J41" s="9" t="s">
        <v>300</v>
      </c>
      <c r="K41" s="9">
        <v>9.932027965819E-2</v>
      </c>
      <c r="L41" s="9">
        <v>3905.9541024117102</v>
      </c>
      <c r="M41" s="9">
        <v>10.6998462738705</v>
      </c>
      <c r="N41" s="9">
        <v>1.4075406843337801</v>
      </c>
      <c r="O41" s="9">
        <v>1.0627117242205499</v>
      </c>
      <c r="P41" s="9">
        <v>0.13979733439832001</v>
      </c>
      <c r="Q41" s="9">
        <v>387.94045378361699</v>
      </c>
      <c r="R41" s="9">
        <v>8140</v>
      </c>
      <c r="S41" s="9" t="s">
        <v>292</v>
      </c>
      <c r="T41" s="9">
        <v>8140</v>
      </c>
      <c r="U41" s="9" t="s">
        <v>301</v>
      </c>
      <c r="V41" s="9" t="s">
        <v>300</v>
      </c>
      <c r="Z41" s="9">
        <v>0</v>
      </c>
      <c r="AA41" s="9">
        <v>1</v>
      </c>
      <c r="AB41" s="9">
        <v>1.0627117242205499</v>
      </c>
      <c r="AC41" s="9">
        <v>0.13979733439832001</v>
      </c>
      <c r="AD41" s="9">
        <v>1018.63731878346</v>
      </c>
      <c r="AF41" s="9">
        <v>-1</v>
      </c>
      <c r="AG41" s="9">
        <v>-1</v>
      </c>
      <c r="AH41" s="9">
        <v>-1</v>
      </c>
      <c r="AI41" s="9">
        <v>-1</v>
      </c>
      <c r="AJ41" s="9">
        <v>0</v>
      </c>
      <c r="AM41" s="9" t="s">
        <v>294</v>
      </c>
      <c r="AN41" s="9">
        <v>-1</v>
      </c>
      <c r="AQ41" s="9">
        <v>579</v>
      </c>
      <c r="AR41" s="9" t="s">
        <v>295</v>
      </c>
      <c r="AT41" s="9" t="s">
        <v>195</v>
      </c>
      <c r="AU41" s="9">
        <v>132.71029999999999</v>
      </c>
      <c r="AV41" s="9">
        <v>116.412087107026</v>
      </c>
      <c r="AW41" s="9">
        <v>401.93491160934201</v>
      </c>
      <c r="AX41" s="9">
        <v>0.82614543289999998</v>
      </c>
    </row>
    <row r="42" spans="1:50" x14ac:dyDescent="0.25">
      <c r="A42" s="142">
        <v>1200000</v>
      </c>
      <c r="B42" s="142">
        <v>920000</v>
      </c>
      <c r="C42" s="142">
        <v>920000</v>
      </c>
      <c r="D42" s="9" t="s">
        <v>289</v>
      </c>
      <c r="E42" s="9" t="s">
        <v>13</v>
      </c>
      <c r="F42" s="9" t="s">
        <v>290</v>
      </c>
      <c r="G42" s="9" t="s">
        <v>291</v>
      </c>
      <c r="H42" s="9">
        <v>0.56000000000000005</v>
      </c>
      <c r="I42" s="9">
        <v>0.48</v>
      </c>
      <c r="J42" s="9" t="s">
        <v>300</v>
      </c>
      <c r="K42" s="9">
        <v>1.3259801428600001E-2</v>
      </c>
      <c r="L42" s="9">
        <v>3932.29226127529</v>
      </c>
      <c r="M42" s="9">
        <v>9.9649694632008696</v>
      </c>
      <c r="N42" s="9">
        <v>1.3206476774229501</v>
      </c>
      <c r="O42" s="9">
        <v>0.13213351632418999</v>
      </c>
      <c r="P42" s="9">
        <v>1.7511525959779999E-2</v>
      </c>
      <c r="Q42" s="9">
        <v>52.141414543766302</v>
      </c>
      <c r="R42" s="9">
        <v>8140</v>
      </c>
      <c r="S42" s="9" t="s">
        <v>292</v>
      </c>
      <c r="T42" s="9">
        <v>8140</v>
      </c>
      <c r="U42" s="9" t="s">
        <v>301</v>
      </c>
      <c r="V42" s="9" t="s">
        <v>300</v>
      </c>
      <c r="Z42" s="9">
        <v>0</v>
      </c>
      <c r="AA42" s="9">
        <v>1</v>
      </c>
      <c r="AB42" s="9">
        <v>0.13213351632418999</v>
      </c>
      <c r="AC42" s="9">
        <v>1.7511525959779999E-2</v>
      </c>
      <c r="AD42" s="9">
        <v>869.71716323445605</v>
      </c>
      <c r="AF42" s="9">
        <v>-1</v>
      </c>
      <c r="AG42" s="9">
        <v>-1</v>
      </c>
      <c r="AH42" s="9">
        <v>-1</v>
      </c>
      <c r="AI42" s="9">
        <v>-1</v>
      </c>
      <c r="AJ42" s="9">
        <v>0</v>
      </c>
      <c r="AM42" s="9" t="s">
        <v>294</v>
      </c>
      <c r="AN42" s="9">
        <v>-1</v>
      </c>
      <c r="AQ42" s="9">
        <v>579</v>
      </c>
      <c r="AR42" s="9" t="s">
        <v>295</v>
      </c>
      <c r="AT42" s="9" t="s">
        <v>195</v>
      </c>
      <c r="AU42" s="9">
        <v>132.71029999999999</v>
      </c>
      <c r="AV42" s="9">
        <v>42.753087228598197</v>
      </c>
      <c r="AW42" s="9">
        <v>53.660512571116399</v>
      </c>
      <c r="AX42" s="9">
        <v>0.70536671799999995</v>
      </c>
    </row>
    <row r="43" spans="1:50" x14ac:dyDescent="0.25">
      <c r="A43" s="142">
        <v>550000</v>
      </c>
      <c r="B43" s="142">
        <v>870000</v>
      </c>
      <c r="C43" s="142">
        <v>870000</v>
      </c>
      <c r="D43" s="9" t="s">
        <v>289</v>
      </c>
      <c r="E43" s="9" t="s">
        <v>13</v>
      </c>
      <c r="F43" s="9" t="s">
        <v>290</v>
      </c>
      <c r="G43" s="9" t="s">
        <v>291</v>
      </c>
      <c r="H43" s="9">
        <v>0.56000000000000005</v>
      </c>
      <c r="I43" s="9">
        <v>0.48</v>
      </c>
      <c r="J43" s="9" t="s">
        <v>195</v>
      </c>
      <c r="K43" s="9">
        <v>1.120464723793E-2</v>
      </c>
      <c r="L43" s="9">
        <v>3904.6216711914999</v>
      </c>
      <c r="M43" s="9">
        <v>10.5526168663775</v>
      </c>
      <c r="N43" s="9">
        <v>1.4138861688273601</v>
      </c>
      <c r="O43" s="9">
        <v>0.11823834942488</v>
      </c>
      <c r="P43" s="9">
        <v>1.5842095756310001E-2</v>
      </c>
      <c r="Q43" s="9">
        <v>43.749908423312597</v>
      </c>
      <c r="R43" s="9">
        <v>8140</v>
      </c>
      <c r="S43" s="9" t="s">
        <v>292</v>
      </c>
      <c r="T43" s="9">
        <v>8140</v>
      </c>
      <c r="U43" s="9" t="s">
        <v>293</v>
      </c>
      <c r="V43" s="9" t="s">
        <v>195</v>
      </c>
      <c r="Z43" s="9">
        <v>0</v>
      </c>
      <c r="AA43" s="9">
        <v>1</v>
      </c>
      <c r="AB43" s="9">
        <v>0.11823834942488</v>
      </c>
      <c r="AC43" s="9">
        <v>1.5842095756310001E-2</v>
      </c>
      <c r="AD43" s="9">
        <v>48.966882325902297</v>
      </c>
      <c r="AF43" s="9">
        <v>-1</v>
      </c>
      <c r="AG43" s="9">
        <v>-1</v>
      </c>
      <c r="AH43" s="9">
        <v>-1</v>
      </c>
      <c r="AI43" s="9">
        <v>-1</v>
      </c>
      <c r="AJ43" s="9">
        <v>0</v>
      </c>
      <c r="AM43" s="9" t="s">
        <v>294</v>
      </c>
      <c r="AN43" s="9">
        <v>-1</v>
      </c>
      <c r="AQ43" s="9">
        <v>580</v>
      </c>
      <c r="AR43" s="9" t="s">
        <v>302</v>
      </c>
      <c r="AT43" s="9" t="s">
        <v>195</v>
      </c>
      <c r="AU43" s="9">
        <v>132.71029999999999</v>
      </c>
      <c r="AV43" s="9">
        <v>61.746306287684703</v>
      </c>
      <c r="AW43" s="9">
        <v>45.343598635580101</v>
      </c>
      <c r="AX43" s="9">
        <v>3.9713611000000003E-2</v>
      </c>
    </row>
    <row r="44" spans="1:50" x14ac:dyDescent="0.25">
      <c r="A44" s="142">
        <v>550000</v>
      </c>
      <c r="B44" s="142">
        <v>870000</v>
      </c>
      <c r="C44" s="142">
        <v>870000</v>
      </c>
      <c r="D44" s="9" t="s">
        <v>289</v>
      </c>
      <c r="E44" s="9" t="s">
        <v>13</v>
      </c>
      <c r="F44" s="9" t="s">
        <v>290</v>
      </c>
      <c r="G44" s="9" t="s">
        <v>291</v>
      </c>
      <c r="H44" s="9">
        <v>0.56000000000000005</v>
      </c>
      <c r="I44" s="9">
        <v>0.48</v>
      </c>
      <c r="J44" s="9" t="s">
        <v>195</v>
      </c>
      <c r="K44" s="9">
        <v>2.41759233073E-2</v>
      </c>
      <c r="L44" s="9">
        <v>3904.6216711914999</v>
      </c>
      <c r="M44" s="9">
        <v>10.5526168663775</v>
      </c>
      <c r="N44" s="9">
        <v>1.4138861688273601</v>
      </c>
      <c r="O44" s="9">
        <v>0.25511925605294</v>
      </c>
      <c r="P44" s="9">
        <v>3.4182003582830002E-2</v>
      </c>
      <c r="Q44" s="9">
        <v>94.397834066778501</v>
      </c>
      <c r="R44" s="9">
        <v>1300</v>
      </c>
      <c r="S44" s="9" t="s">
        <v>296</v>
      </c>
      <c r="T44" s="9">
        <v>1300</v>
      </c>
      <c r="U44" s="9" t="s">
        <v>293</v>
      </c>
      <c r="V44" s="9" t="s">
        <v>195</v>
      </c>
      <c r="Z44" s="9">
        <v>0</v>
      </c>
      <c r="AA44" s="9">
        <v>1</v>
      </c>
      <c r="AB44" s="9">
        <v>0.25511925605294</v>
      </c>
      <c r="AC44" s="9">
        <v>3.4182003582830002E-2</v>
      </c>
      <c r="AD44" s="9">
        <v>94.397834066777705</v>
      </c>
      <c r="AF44" s="9">
        <v>-1</v>
      </c>
      <c r="AG44" s="9">
        <v>-1</v>
      </c>
      <c r="AH44" s="9">
        <v>-1</v>
      </c>
      <c r="AI44" s="9">
        <v>-1</v>
      </c>
      <c r="AJ44" s="9">
        <v>0</v>
      </c>
      <c r="AM44" s="9" t="s">
        <v>294</v>
      </c>
      <c r="AN44" s="9">
        <v>-1</v>
      </c>
      <c r="AQ44" s="9">
        <v>580</v>
      </c>
      <c r="AR44" s="9" t="s">
        <v>302</v>
      </c>
      <c r="AT44" s="9" t="s">
        <v>195</v>
      </c>
      <c r="AU44" s="9">
        <v>132.71029999999999</v>
      </c>
      <c r="AV44" s="9">
        <v>56.704789198412698</v>
      </c>
      <c r="AW44" s="9">
        <v>97.836490503628397</v>
      </c>
      <c r="AX44" s="9">
        <v>7.6559476099999996E-2</v>
      </c>
    </row>
    <row r="45" spans="1:50" x14ac:dyDescent="0.25">
      <c r="A45" s="142">
        <v>550000</v>
      </c>
      <c r="B45" s="142">
        <v>880000</v>
      </c>
      <c r="C45" s="142">
        <v>880000</v>
      </c>
      <c r="D45" s="9" t="s">
        <v>289</v>
      </c>
      <c r="E45" s="9" t="s">
        <v>13</v>
      </c>
      <c r="F45" s="9" t="s">
        <v>290</v>
      </c>
      <c r="G45" s="9" t="s">
        <v>291</v>
      </c>
      <c r="H45" s="9">
        <v>0.56000000000000005</v>
      </c>
      <c r="I45" s="9">
        <v>0.48</v>
      </c>
      <c r="J45" s="9" t="s">
        <v>195</v>
      </c>
      <c r="K45" s="9">
        <v>3.0104342001000001E-3</v>
      </c>
      <c r="L45" s="9">
        <v>3903.3527211239798</v>
      </c>
      <c r="M45" s="9">
        <v>10.8205327019461</v>
      </c>
      <c r="N45" s="9">
        <v>1.4240112852973199</v>
      </c>
      <c r="O45" s="9">
        <v>3.257450170923E-2</v>
      </c>
      <c r="P45" s="9">
        <v>4.2868922745799998E-3</v>
      </c>
      <c r="Q45" s="9">
        <v>11.750786526724999</v>
      </c>
      <c r="R45" s="9">
        <v>1400</v>
      </c>
      <c r="S45" s="9" t="s">
        <v>297</v>
      </c>
      <c r="T45" s="9">
        <v>1400</v>
      </c>
      <c r="U45" s="9" t="s">
        <v>293</v>
      </c>
      <c r="V45" s="9" t="s">
        <v>195</v>
      </c>
      <c r="Z45" s="9">
        <v>0</v>
      </c>
      <c r="AA45" s="9">
        <v>1</v>
      </c>
      <c r="AB45" s="9">
        <v>3.257450170923E-2</v>
      </c>
      <c r="AC45" s="9">
        <v>4.2868922745799998E-3</v>
      </c>
      <c r="AD45" s="9">
        <v>11.750786526726699</v>
      </c>
      <c r="AF45" s="9">
        <v>-1</v>
      </c>
      <c r="AG45" s="9">
        <v>-1</v>
      </c>
      <c r="AH45" s="9">
        <v>-1</v>
      </c>
      <c r="AI45" s="9">
        <v>-1</v>
      </c>
      <c r="AJ45" s="9">
        <v>0</v>
      </c>
      <c r="AM45" s="9" t="s">
        <v>294</v>
      </c>
      <c r="AN45" s="9">
        <v>-1</v>
      </c>
      <c r="AQ45" s="9">
        <v>580</v>
      </c>
      <c r="AR45" s="9" t="s">
        <v>302</v>
      </c>
      <c r="AT45" s="9" t="s">
        <v>195</v>
      </c>
      <c r="AU45" s="9">
        <v>132.71029999999999</v>
      </c>
      <c r="AV45" s="9">
        <v>21.024972685034601</v>
      </c>
      <c r="AW45" s="9">
        <v>12.182794976888999</v>
      </c>
      <c r="AX45" s="9">
        <v>9.5302405000000003E-3</v>
      </c>
    </row>
    <row r="46" spans="1:50" x14ac:dyDescent="0.25">
      <c r="A46" s="142">
        <v>550000</v>
      </c>
      <c r="B46" s="142">
        <v>880000</v>
      </c>
      <c r="C46" s="142">
        <v>880000</v>
      </c>
      <c r="D46" s="9" t="s">
        <v>289</v>
      </c>
      <c r="E46" s="9" t="s">
        <v>13</v>
      </c>
      <c r="F46" s="9" t="s">
        <v>290</v>
      </c>
      <c r="G46" s="9" t="s">
        <v>291</v>
      </c>
      <c r="H46" s="9">
        <v>0.56000000000000005</v>
      </c>
      <c r="I46" s="9">
        <v>0.48</v>
      </c>
      <c r="J46" s="9" t="s">
        <v>195</v>
      </c>
      <c r="K46" s="9">
        <v>3.5459627534000001E-3</v>
      </c>
      <c r="L46" s="9">
        <v>3903.3527211239798</v>
      </c>
      <c r="M46" s="9">
        <v>10.8205327019461</v>
      </c>
      <c r="N46" s="9">
        <v>1.4240112852973199</v>
      </c>
      <c r="O46" s="9">
        <v>3.8369205933050002E-2</v>
      </c>
      <c r="P46" s="9">
        <v>5.04949097808E-3</v>
      </c>
      <c r="Q46" s="9">
        <v>13.841143362492</v>
      </c>
      <c r="R46" s="9">
        <v>8140</v>
      </c>
      <c r="S46" s="9" t="s">
        <v>292</v>
      </c>
      <c r="T46" s="9">
        <v>8140</v>
      </c>
      <c r="U46" s="9" t="s">
        <v>293</v>
      </c>
      <c r="V46" s="9" t="s">
        <v>195</v>
      </c>
      <c r="Z46" s="9">
        <v>0</v>
      </c>
      <c r="AA46" s="9">
        <v>1</v>
      </c>
      <c r="AB46" s="9">
        <v>3.8369205933050002E-2</v>
      </c>
      <c r="AC46" s="9">
        <v>5.04949097808E-3</v>
      </c>
      <c r="AD46" s="9">
        <v>18.916359710857002</v>
      </c>
      <c r="AF46" s="9">
        <v>-1</v>
      </c>
      <c r="AG46" s="9">
        <v>-1</v>
      </c>
      <c r="AH46" s="9">
        <v>-1</v>
      </c>
      <c r="AI46" s="9">
        <v>-1</v>
      </c>
      <c r="AJ46" s="9">
        <v>0</v>
      </c>
      <c r="AM46" s="9" t="s">
        <v>294</v>
      </c>
      <c r="AN46" s="9">
        <v>-1</v>
      </c>
      <c r="AQ46" s="9">
        <v>580</v>
      </c>
      <c r="AR46" s="9" t="s">
        <v>302</v>
      </c>
      <c r="AT46" s="9" t="s">
        <v>195</v>
      </c>
      <c r="AU46" s="9">
        <v>132.71029999999999</v>
      </c>
      <c r="AV46" s="9">
        <v>28.353378720788498</v>
      </c>
      <c r="AW46" s="9">
        <v>14.3500021421927</v>
      </c>
      <c r="AX46" s="9">
        <v>1.5341735400000001E-2</v>
      </c>
    </row>
    <row r="47" spans="1:50" x14ac:dyDescent="0.25">
      <c r="A47" s="142">
        <v>550000</v>
      </c>
      <c r="B47" s="142">
        <v>880000</v>
      </c>
      <c r="C47" s="142">
        <v>880000</v>
      </c>
      <c r="D47" s="9" t="s">
        <v>289</v>
      </c>
      <c r="E47" s="9" t="s">
        <v>13</v>
      </c>
      <c r="F47" s="9" t="s">
        <v>290</v>
      </c>
      <c r="G47" s="9" t="s">
        <v>291</v>
      </c>
      <c r="H47" s="9">
        <v>0.56000000000000005</v>
      </c>
      <c r="I47" s="9">
        <v>0.48</v>
      </c>
      <c r="J47" s="9" t="s">
        <v>195</v>
      </c>
      <c r="K47" s="9">
        <v>5.7534036949000004E-4</v>
      </c>
      <c r="L47" s="9">
        <v>3903.3527211239798</v>
      </c>
      <c r="M47" s="9">
        <v>10.8205327019461</v>
      </c>
      <c r="N47" s="9">
        <v>1.4240112852973199</v>
      </c>
      <c r="O47" s="9">
        <v>6.2254892828799997E-3</v>
      </c>
      <c r="P47" s="9">
        <v>8.1929117904000004E-4</v>
      </c>
      <c r="Q47" s="9">
        <v>2.2457563968446799</v>
      </c>
      <c r="R47" s="9">
        <v>1430</v>
      </c>
      <c r="S47" s="9" t="s">
        <v>298</v>
      </c>
      <c r="T47" s="9">
        <v>1430</v>
      </c>
      <c r="U47" s="9" t="s">
        <v>293</v>
      </c>
      <c r="V47" s="9" t="s">
        <v>195</v>
      </c>
      <c r="Z47" s="9">
        <v>0</v>
      </c>
      <c r="AA47" s="9">
        <v>1</v>
      </c>
      <c r="AB47" s="9">
        <v>6.2254892828799997E-3</v>
      </c>
      <c r="AC47" s="9">
        <v>8.1929117904000004E-4</v>
      </c>
      <c r="AD47" s="9">
        <v>2.2457563968447598</v>
      </c>
      <c r="AF47" s="9">
        <v>-1</v>
      </c>
      <c r="AG47" s="9">
        <v>-1</v>
      </c>
      <c r="AH47" s="9">
        <v>-1</v>
      </c>
      <c r="AI47" s="9">
        <v>-1</v>
      </c>
      <c r="AJ47" s="9">
        <v>0</v>
      </c>
      <c r="AM47" s="9" t="s">
        <v>294</v>
      </c>
      <c r="AN47" s="9">
        <v>-1</v>
      </c>
      <c r="AQ47" s="9">
        <v>580</v>
      </c>
      <c r="AR47" s="9" t="s">
        <v>302</v>
      </c>
      <c r="AT47" s="9" t="s">
        <v>195</v>
      </c>
      <c r="AU47" s="9">
        <v>132.71029999999999</v>
      </c>
      <c r="AV47" s="9">
        <v>8.7811872066851198</v>
      </c>
      <c r="AW47" s="9">
        <v>2.3283198693609499</v>
      </c>
      <c r="AX47" s="9">
        <v>1.8213757999999999E-3</v>
      </c>
    </row>
    <row r="48" spans="1:50" x14ac:dyDescent="0.25">
      <c r="A48" s="142">
        <v>550000</v>
      </c>
      <c r="B48" s="142">
        <v>890000</v>
      </c>
      <c r="C48" s="142">
        <v>890000</v>
      </c>
      <c r="D48" s="9" t="s">
        <v>289</v>
      </c>
      <c r="E48" s="9" t="s">
        <v>13</v>
      </c>
      <c r="F48" s="9" t="s">
        <v>290</v>
      </c>
      <c r="G48" s="9" t="s">
        <v>291</v>
      </c>
      <c r="H48" s="9">
        <v>0.56000000000000005</v>
      </c>
      <c r="I48" s="9">
        <v>0.48</v>
      </c>
      <c r="J48" s="9" t="s">
        <v>195</v>
      </c>
      <c r="K48" s="9">
        <v>1.481223590077E-2</v>
      </c>
      <c r="L48" s="9">
        <v>3909.0715520971598</v>
      </c>
      <c r="M48" s="9">
        <v>9.6129053570881702</v>
      </c>
      <c r="N48" s="9">
        <v>1.2784956604362701</v>
      </c>
      <c r="O48" s="9">
        <v>0.14238862184100001</v>
      </c>
      <c r="P48" s="9">
        <v>1.893737932049E-2</v>
      </c>
      <c r="Q48" s="9">
        <v>57.902089982667903</v>
      </c>
      <c r="R48" s="9">
        <v>1400</v>
      </c>
      <c r="S48" s="9" t="s">
        <v>297</v>
      </c>
      <c r="T48" s="9">
        <v>1400</v>
      </c>
      <c r="U48" s="9" t="s">
        <v>293</v>
      </c>
      <c r="V48" s="9" t="s">
        <v>195</v>
      </c>
      <c r="Z48" s="9">
        <v>0</v>
      </c>
      <c r="AA48" s="9">
        <v>1</v>
      </c>
      <c r="AB48" s="9">
        <v>0.14238862184100001</v>
      </c>
      <c r="AC48" s="9">
        <v>1.893737932049E-2</v>
      </c>
      <c r="AD48" s="9">
        <v>66.193328657356901</v>
      </c>
      <c r="AF48" s="9">
        <v>-1</v>
      </c>
      <c r="AG48" s="9">
        <v>-1</v>
      </c>
      <c r="AH48" s="9">
        <v>-1</v>
      </c>
      <c r="AI48" s="9">
        <v>-1</v>
      </c>
      <c r="AJ48" s="9">
        <v>0</v>
      </c>
      <c r="AM48" s="9" t="s">
        <v>294</v>
      </c>
      <c r="AN48" s="9">
        <v>-1</v>
      </c>
      <c r="AQ48" s="9">
        <v>580</v>
      </c>
      <c r="AR48" s="9" t="s">
        <v>302</v>
      </c>
      <c r="AT48" s="9" t="s">
        <v>195</v>
      </c>
      <c r="AU48" s="9">
        <v>132.71029999999999</v>
      </c>
      <c r="AV48" s="9">
        <v>37.5469367057255</v>
      </c>
      <c r="AW48" s="9">
        <v>59.942991985149902</v>
      </c>
      <c r="AX48" s="9">
        <v>5.3684775900000002E-2</v>
      </c>
    </row>
    <row r="49" spans="1:50" x14ac:dyDescent="0.25">
      <c r="A49" s="142">
        <v>550000</v>
      </c>
      <c r="B49" s="142">
        <v>890000</v>
      </c>
      <c r="C49" s="142">
        <v>890000</v>
      </c>
      <c r="D49" s="9" t="s">
        <v>289</v>
      </c>
      <c r="E49" s="9" t="s">
        <v>13</v>
      </c>
      <c r="F49" s="9" t="s">
        <v>290</v>
      </c>
      <c r="G49" s="9" t="s">
        <v>291</v>
      </c>
      <c r="H49" s="9">
        <v>0.56000000000000005</v>
      </c>
      <c r="I49" s="9">
        <v>0.48</v>
      </c>
      <c r="J49" s="9" t="s">
        <v>195</v>
      </c>
      <c r="K49" s="9">
        <v>1.367066561456E-2</v>
      </c>
      <c r="L49" s="9">
        <v>3909.0715520971598</v>
      </c>
      <c r="M49" s="9">
        <v>9.6129053570881702</v>
      </c>
      <c r="N49" s="9">
        <v>1.2784956604362701</v>
      </c>
      <c r="O49" s="9">
        <v>0.13141481472123001</v>
      </c>
      <c r="P49" s="9">
        <v>1.7477886663490001E-2</v>
      </c>
      <c r="Q49" s="9">
        <v>53.4396100521367</v>
      </c>
      <c r="R49" s="9">
        <v>8140</v>
      </c>
      <c r="S49" s="9" t="s">
        <v>292</v>
      </c>
      <c r="T49" s="9">
        <v>8140</v>
      </c>
      <c r="U49" s="9" t="s">
        <v>293</v>
      </c>
      <c r="V49" s="9" t="s">
        <v>195</v>
      </c>
      <c r="Z49" s="9">
        <v>0</v>
      </c>
      <c r="AA49" s="9">
        <v>1</v>
      </c>
      <c r="AB49" s="9">
        <v>0.13141481472123001</v>
      </c>
      <c r="AC49" s="9">
        <v>1.7477886663490001E-2</v>
      </c>
      <c r="AD49" s="9">
        <v>74.116697981264593</v>
      </c>
      <c r="AF49" s="9">
        <v>-1</v>
      </c>
      <c r="AG49" s="9">
        <v>-1</v>
      </c>
      <c r="AH49" s="9">
        <v>-1</v>
      </c>
      <c r="AI49" s="9">
        <v>-1</v>
      </c>
      <c r="AJ49" s="9">
        <v>0</v>
      </c>
      <c r="AM49" s="9" t="s">
        <v>294</v>
      </c>
      <c r="AN49" s="9">
        <v>-1</v>
      </c>
      <c r="AQ49" s="9">
        <v>580</v>
      </c>
      <c r="AR49" s="9" t="s">
        <v>302</v>
      </c>
      <c r="AT49" s="9" t="s">
        <v>195</v>
      </c>
      <c r="AU49" s="9">
        <v>132.71029999999999</v>
      </c>
      <c r="AV49" s="9">
        <v>59.784894219732202</v>
      </c>
      <c r="AW49" s="9">
        <v>55.323220940793803</v>
      </c>
      <c r="AX49" s="9">
        <v>6.0110866200000002E-2</v>
      </c>
    </row>
    <row r="50" spans="1:50" x14ac:dyDescent="0.25">
      <c r="A50" s="142">
        <v>550000</v>
      </c>
      <c r="B50" s="142">
        <v>890000</v>
      </c>
      <c r="C50" s="142">
        <v>890000</v>
      </c>
      <c r="D50" s="9" t="s">
        <v>289</v>
      </c>
      <c r="E50" s="9" t="s">
        <v>13</v>
      </c>
      <c r="F50" s="9" t="s">
        <v>290</v>
      </c>
      <c r="G50" s="9" t="s">
        <v>291</v>
      </c>
      <c r="H50" s="9">
        <v>0.56000000000000005</v>
      </c>
      <c r="I50" s="9">
        <v>0.48</v>
      </c>
      <c r="J50" s="9" t="s">
        <v>195</v>
      </c>
      <c r="K50" s="9">
        <v>4.8156506705799998E-3</v>
      </c>
      <c r="L50" s="9">
        <v>3909.0715520971598</v>
      </c>
      <c r="M50" s="9">
        <v>9.6129053570881702</v>
      </c>
      <c r="N50" s="9">
        <v>1.2784956604362701</v>
      </c>
      <c r="O50" s="9">
        <v>4.6292394129090003E-2</v>
      </c>
      <c r="P50" s="9">
        <v>6.1567884845099997E-3</v>
      </c>
      <c r="Q50" s="9">
        <v>18.8247230412058</v>
      </c>
      <c r="R50" s="9">
        <v>1410</v>
      </c>
      <c r="S50" s="9" t="s">
        <v>299</v>
      </c>
      <c r="T50" s="9">
        <v>1410</v>
      </c>
      <c r="U50" s="9" t="s">
        <v>293</v>
      </c>
      <c r="V50" s="9" t="s">
        <v>195</v>
      </c>
      <c r="Z50" s="9">
        <v>0</v>
      </c>
      <c r="AA50" s="9">
        <v>1</v>
      </c>
      <c r="AB50" s="9">
        <v>4.6292394129090003E-2</v>
      </c>
      <c r="AC50" s="9">
        <v>6.1567884845099997E-3</v>
      </c>
      <c r="AD50" s="9">
        <v>18.824723041203899</v>
      </c>
      <c r="AF50" s="9">
        <v>-1</v>
      </c>
      <c r="AG50" s="9">
        <v>-1</v>
      </c>
      <c r="AH50" s="9">
        <v>-1</v>
      </c>
      <c r="AI50" s="9">
        <v>-1</v>
      </c>
      <c r="AJ50" s="9">
        <v>0</v>
      </c>
      <c r="AM50" s="9" t="s">
        <v>294</v>
      </c>
      <c r="AN50" s="9">
        <v>-1</v>
      </c>
      <c r="AQ50" s="9">
        <v>580</v>
      </c>
      <c r="AR50" s="9" t="s">
        <v>302</v>
      </c>
      <c r="AT50" s="9" t="s">
        <v>195</v>
      </c>
      <c r="AU50" s="9">
        <v>132.71029999999999</v>
      </c>
      <c r="AV50" s="9">
        <v>25.393959704281801</v>
      </c>
      <c r="AW50" s="9">
        <v>19.488246844273601</v>
      </c>
      <c r="AX50" s="9">
        <v>1.52674153E-2</v>
      </c>
    </row>
    <row r="51" spans="1:50" x14ac:dyDescent="0.25">
      <c r="A51" s="142">
        <v>550000</v>
      </c>
      <c r="B51" s="142">
        <v>900000</v>
      </c>
      <c r="C51" s="142">
        <v>900000</v>
      </c>
      <c r="D51" s="9" t="s">
        <v>289</v>
      </c>
      <c r="E51" s="9" t="s">
        <v>13</v>
      </c>
      <c r="F51" s="9" t="s">
        <v>290</v>
      </c>
      <c r="G51" s="9" t="s">
        <v>291</v>
      </c>
      <c r="H51" s="9">
        <v>0.56000000000000005</v>
      </c>
      <c r="I51" s="9">
        <v>0.48</v>
      </c>
      <c r="J51" s="9" t="s">
        <v>195</v>
      </c>
      <c r="K51" s="9">
        <v>9.52093364724E-3</v>
      </c>
      <c r="L51" s="9">
        <v>3900.07815497722</v>
      </c>
      <c r="M51" s="9">
        <v>9.2157798749330304</v>
      </c>
      <c r="N51" s="9">
        <v>1.21037630749395</v>
      </c>
      <c r="O51" s="9">
        <v>8.7742828696879993E-2</v>
      </c>
      <c r="P51" s="9">
        <v>1.1523912511850001E-2</v>
      </c>
      <c r="Q51" s="9">
        <v>37.132385332619499</v>
      </c>
      <c r="R51" s="9">
        <v>1400</v>
      </c>
      <c r="S51" s="9" t="s">
        <v>297</v>
      </c>
      <c r="T51" s="9">
        <v>1400</v>
      </c>
      <c r="U51" s="9" t="s">
        <v>293</v>
      </c>
      <c r="V51" s="9" t="s">
        <v>195</v>
      </c>
      <c r="Z51" s="9">
        <v>0</v>
      </c>
      <c r="AA51" s="9">
        <v>1</v>
      </c>
      <c r="AB51" s="9">
        <v>8.7742828696879993E-2</v>
      </c>
      <c r="AC51" s="9">
        <v>1.1523912511850001E-2</v>
      </c>
      <c r="AD51" s="9">
        <v>41.932077905261401</v>
      </c>
      <c r="AF51" s="9">
        <v>-1</v>
      </c>
      <c r="AG51" s="9">
        <v>-1</v>
      </c>
      <c r="AH51" s="9">
        <v>-1</v>
      </c>
      <c r="AI51" s="9">
        <v>-1</v>
      </c>
      <c r="AJ51" s="9">
        <v>0</v>
      </c>
      <c r="AM51" s="9" t="s">
        <v>294</v>
      </c>
      <c r="AN51" s="9">
        <v>-1</v>
      </c>
      <c r="AQ51" s="9">
        <v>580</v>
      </c>
      <c r="AR51" s="9" t="s">
        <v>302</v>
      </c>
      <c r="AT51" s="9" t="s">
        <v>195</v>
      </c>
      <c r="AU51" s="9">
        <v>132.71029999999999</v>
      </c>
      <c r="AV51" s="9">
        <v>33.898867875109701</v>
      </c>
      <c r="AW51" s="9">
        <v>38.529851477610997</v>
      </c>
      <c r="AX51" s="9">
        <v>3.4008173500000002E-2</v>
      </c>
    </row>
    <row r="52" spans="1:50" x14ac:dyDescent="0.25">
      <c r="A52" s="142">
        <v>550000</v>
      </c>
      <c r="B52" s="142">
        <v>900000</v>
      </c>
      <c r="C52" s="142">
        <v>900000</v>
      </c>
      <c r="D52" s="9" t="s">
        <v>289</v>
      </c>
      <c r="E52" s="9" t="s">
        <v>13</v>
      </c>
      <c r="F52" s="9" t="s">
        <v>290</v>
      </c>
      <c r="G52" s="9" t="s">
        <v>291</v>
      </c>
      <c r="H52" s="9">
        <v>0.56000000000000005</v>
      </c>
      <c r="I52" s="9">
        <v>0.48</v>
      </c>
      <c r="J52" s="9" t="s">
        <v>195</v>
      </c>
      <c r="K52" s="9">
        <v>1.574683904907E-2</v>
      </c>
      <c r="L52" s="9">
        <v>3900.07815497722</v>
      </c>
      <c r="M52" s="9">
        <v>9.2157798749330304</v>
      </c>
      <c r="N52" s="9">
        <v>1.21037630749395</v>
      </c>
      <c r="O52" s="9">
        <v>0.14511940240228</v>
      </c>
      <c r="P52" s="9">
        <v>1.9059600902919999E-2</v>
      </c>
      <c r="Q52" s="9">
        <v>61.413902985243602</v>
      </c>
      <c r="R52" s="9">
        <v>1410</v>
      </c>
      <c r="S52" s="9" t="s">
        <v>299</v>
      </c>
      <c r="T52" s="9">
        <v>1410</v>
      </c>
      <c r="U52" s="9" t="s">
        <v>293</v>
      </c>
      <c r="V52" s="9" t="s">
        <v>195</v>
      </c>
      <c r="Z52" s="9">
        <v>0</v>
      </c>
      <c r="AA52" s="9">
        <v>1</v>
      </c>
      <c r="AB52" s="9">
        <v>0.14511940240228</v>
      </c>
      <c r="AC52" s="9">
        <v>1.9059600902919999E-2</v>
      </c>
      <c r="AD52" s="9">
        <v>74.818417538815694</v>
      </c>
      <c r="AF52" s="9">
        <v>-1</v>
      </c>
      <c r="AG52" s="9">
        <v>-1</v>
      </c>
      <c r="AH52" s="9">
        <v>-1</v>
      </c>
      <c r="AI52" s="9">
        <v>-1</v>
      </c>
      <c r="AJ52" s="9">
        <v>0</v>
      </c>
      <c r="AM52" s="9" t="s">
        <v>294</v>
      </c>
      <c r="AN52" s="9">
        <v>-1</v>
      </c>
      <c r="AQ52" s="9">
        <v>580</v>
      </c>
      <c r="AR52" s="9" t="s">
        <v>302</v>
      </c>
      <c r="AT52" s="9" t="s">
        <v>195</v>
      </c>
      <c r="AU52" s="9">
        <v>132.71029999999999</v>
      </c>
      <c r="AV52" s="9">
        <v>36.801008904367201</v>
      </c>
      <c r="AW52" s="9">
        <v>63.725196738253899</v>
      </c>
      <c r="AX52" s="9">
        <v>6.0679981799999998E-2</v>
      </c>
    </row>
    <row r="53" spans="1:50" x14ac:dyDescent="0.25">
      <c r="A53" s="142">
        <v>550000</v>
      </c>
      <c r="B53" s="142">
        <v>910000</v>
      </c>
      <c r="C53" s="142">
        <v>910000</v>
      </c>
      <c r="D53" s="9" t="s">
        <v>289</v>
      </c>
      <c r="E53" s="9" t="s">
        <v>13</v>
      </c>
      <c r="F53" s="9" t="s">
        <v>290</v>
      </c>
      <c r="G53" s="9" t="s">
        <v>291</v>
      </c>
      <c r="H53" s="9">
        <v>0.56000000000000005</v>
      </c>
      <c r="I53" s="9">
        <v>0.48</v>
      </c>
      <c r="J53" s="9" t="s">
        <v>195</v>
      </c>
      <c r="K53" s="9">
        <v>4.7794035090000001E-5</v>
      </c>
      <c r="L53" s="9">
        <v>3899.04591891569</v>
      </c>
      <c r="M53" s="9">
        <v>11.0302068294026</v>
      </c>
      <c r="N53" s="9">
        <v>1.4526221434634501</v>
      </c>
      <c r="O53" s="9">
        <v>5.2717809231999995E-4</v>
      </c>
      <c r="P53" s="9">
        <v>6.9426673699999998E-5</v>
      </c>
      <c r="Q53" s="9">
        <v>0.18635113748957</v>
      </c>
      <c r="R53" s="9">
        <v>1400</v>
      </c>
      <c r="S53" s="9" t="s">
        <v>297</v>
      </c>
      <c r="T53" s="9">
        <v>1400</v>
      </c>
      <c r="U53" s="9" t="s">
        <v>293</v>
      </c>
      <c r="V53" s="9" t="s">
        <v>195</v>
      </c>
      <c r="Z53" s="9">
        <v>0</v>
      </c>
      <c r="AA53" s="9">
        <v>1</v>
      </c>
      <c r="AB53" s="9">
        <v>5.2717809231999995E-4</v>
      </c>
      <c r="AC53" s="9">
        <v>6.9426673699999998E-5</v>
      </c>
      <c r="AD53" s="9">
        <v>0.18635113749044999</v>
      </c>
      <c r="AF53" s="9">
        <v>-1</v>
      </c>
      <c r="AG53" s="9">
        <v>-1</v>
      </c>
      <c r="AH53" s="9">
        <v>-1</v>
      </c>
      <c r="AI53" s="9">
        <v>-1</v>
      </c>
      <c r="AJ53" s="9">
        <v>0</v>
      </c>
      <c r="AM53" s="9" t="s">
        <v>294</v>
      </c>
      <c r="AN53" s="9">
        <v>-1</v>
      </c>
      <c r="AQ53" s="9">
        <v>580</v>
      </c>
      <c r="AR53" s="9" t="s">
        <v>302</v>
      </c>
      <c r="AT53" s="9" t="s">
        <v>195</v>
      </c>
      <c r="AU53" s="9">
        <v>132.71029999999999</v>
      </c>
      <c r="AV53" s="9">
        <v>2.5498057711186699</v>
      </c>
      <c r="AW53" s="9">
        <v>0.19341559788157001</v>
      </c>
      <c r="AX53" s="9">
        <v>1.5113640000000001E-4</v>
      </c>
    </row>
    <row r="54" spans="1:50" x14ac:dyDescent="0.25">
      <c r="A54" s="142">
        <v>550000</v>
      </c>
      <c r="B54" s="142">
        <v>910000</v>
      </c>
      <c r="C54" s="142">
        <v>910000</v>
      </c>
      <c r="D54" s="9" t="s">
        <v>289</v>
      </c>
      <c r="E54" s="9" t="s">
        <v>13</v>
      </c>
      <c r="F54" s="9" t="s">
        <v>290</v>
      </c>
      <c r="G54" s="9" t="s">
        <v>291</v>
      </c>
      <c r="H54" s="9">
        <v>0.56000000000000005</v>
      </c>
      <c r="I54" s="9">
        <v>0.48</v>
      </c>
      <c r="J54" s="9" t="s">
        <v>195</v>
      </c>
      <c r="K54" s="9">
        <v>2.4125384469E-4</v>
      </c>
      <c r="L54" s="9">
        <v>3899.04591891569</v>
      </c>
      <c r="M54" s="9">
        <v>11.0302068294026</v>
      </c>
      <c r="N54" s="9">
        <v>1.4526221434634501</v>
      </c>
      <c r="O54" s="9">
        <v>2.66107980533E-3</v>
      </c>
      <c r="P54" s="9">
        <v>3.5045067699000001E-4</v>
      </c>
      <c r="Q54" s="9">
        <v>0.94065981856516001</v>
      </c>
      <c r="R54" s="9">
        <v>8140</v>
      </c>
      <c r="S54" s="9" t="s">
        <v>292</v>
      </c>
      <c r="T54" s="9">
        <v>8140</v>
      </c>
      <c r="U54" s="9" t="s">
        <v>293</v>
      </c>
      <c r="V54" s="9" t="s">
        <v>195</v>
      </c>
      <c r="Z54" s="9">
        <v>0</v>
      </c>
      <c r="AA54" s="9">
        <v>1</v>
      </c>
      <c r="AB54" s="9">
        <v>2.66107980533E-3</v>
      </c>
      <c r="AC54" s="9">
        <v>3.5045067699000001E-4</v>
      </c>
      <c r="AD54" s="9">
        <v>4.55398360465444</v>
      </c>
      <c r="AF54" s="9">
        <v>-1</v>
      </c>
      <c r="AG54" s="9">
        <v>-1</v>
      </c>
      <c r="AH54" s="9">
        <v>-1</v>
      </c>
      <c r="AI54" s="9">
        <v>-1</v>
      </c>
      <c r="AJ54" s="9">
        <v>0</v>
      </c>
      <c r="AM54" s="9" t="s">
        <v>294</v>
      </c>
      <c r="AN54" s="9">
        <v>-1</v>
      </c>
      <c r="AQ54" s="9">
        <v>580</v>
      </c>
      <c r="AR54" s="9" t="s">
        <v>302</v>
      </c>
      <c r="AT54" s="9" t="s">
        <v>195</v>
      </c>
      <c r="AU54" s="9">
        <v>132.71029999999999</v>
      </c>
      <c r="AV54" s="9">
        <v>5.8090372570065103</v>
      </c>
      <c r="AW54" s="9">
        <v>0.97631967081765003</v>
      </c>
      <c r="AX54" s="9">
        <v>3.6934174000000002E-3</v>
      </c>
    </row>
    <row r="55" spans="1:50" x14ac:dyDescent="0.25">
      <c r="A55" s="142">
        <v>550000</v>
      </c>
      <c r="B55" s="142">
        <v>920000</v>
      </c>
      <c r="C55" s="142">
        <v>920000</v>
      </c>
      <c r="D55" s="9" t="s">
        <v>289</v>
      </c>
      <c r="E55" s="9" t="s">
        <v>13</v>
      </c>
      <c r="F55" s="9" t="s">
        <v>290</v>
      </c>
      <c r="G55" s="9" t="s">
        <v>291</v>
      </c>
      <c r="H55" s="9">
        <v>0.56000000000000005</v>
      </c>
      <c r="I55" s="9">
        <v>0.48</v>
      </c>
      <c r="J55" s="9" t="s">
        <v>195</v>
      </c>
      <c r="K55" s="9">
        <v>2.7573884408930001E-2</v>
      </c>
      <c r="L55" s="9">
        <v>3898.2708452873799</v>
      </c>
      <c r="M55" s="9">
        <v>10.4621646426586</v>
      </c>
      <c r="N55" s="9">
        <v>1.3832439484588499</v>
      </c>
      <c r="O55" s="9">
        <v>0.28848251852392998</v>
      </c>
      <c r="P55" s="9">
        <v>3.8141408744159999E-2</v>
      </c>
      <c r="Q55" s="9">
        <v>107.490469682683</v>
      </c>
      <c r="R55" s="9">
        <v>1400</v>
      </c>
      <c r="S55" s="9" t="s">
        <v>297</v>
      </c>
      <c r="T55" s="9">
        <v>1400</v>
      </c>
      <c r="U55" s="9" t="s">
        <v>293</v>
      </c>
      <c r="V55" s="9" t="s">
        <v>195</v>
      </c>
      <c r="Z55" s="9">
        <v>0</v>
      </c>
      <c r="AA55" s="9">
        <v>1</v>
      </c>
      <c r="AB55" s="9">
        <v>0.28848251852392998</v>
      </c>
      <c r="AC55" s="9">
        <v>3.8141408744159999E-2</v>
      </c>
      <c r="AD55" s="9">
        <v>107.49046968268399</v>
      </c>
      <c r="AF55" s="9">
        <v>-1</v>
      </c>
      <c r="AG55" s="9">
        <v>-1</v>
      </c>
      <c r="AH55" s="9">
        <v>-1</v>
      </c>
      <c r="AI55" s="9">
        <v>-1</v>
      </c>
      <c r="AJ55" s="9">
        <v>0</v>
      </c>
      <c r="AM55" s="9" t="s">
        <v>294</v>
      </c>
      <c r="AN55" s="9">
        <v>-1</v>
      </c>
      <c r="AQ55" s="9">
        <v>580</v>
      </c>
      <c r="AR55" s="9" t="s">
        <v>302</v>
      </c>
      <c r="AT55" s="9" t="s">
        <v>195</v>
      </c>
      <c r="AU55" s="9">
        <v>132.71029999999999</v>
      </c>
      <c r="AV55" s="9">
        <v>108.023119146063</v>
      </c>
      <c r="AW55" s="9">
        <v>111.58755121082299</v>
      </c>
      <c r="AX55" s="9">
        <v>8.7177996499999993E-2</v>
      </c>
    </row>
    <row r="56" spans="1:50" x14ac:dyDescent="0.25">
      <c r="A56" s="142">
        <v>550000</v>
      </c>
      <c r="B56" s="142">
        <v>920000</v>
      </c>
      <c r="C56" s="142">
        <v>920000</v>
      </c>
      <c r="D56" s="9" t="s">
        <v>289</v>
      </c>
      <c r="E56" s="9" t="s">
        <v>13</v>
      </c>
      <c r="F56" s="9" t="s">
        <v>290</v>
      </c>
      <c r="G56" s="9" t="s">
        <v>291</v>
      </c>
      <c r="H56" s="9">
        <v>0.56000000000000005</v>
      </c>
      <c r="I56" s="9">
        <v>0.48</v>
      </c>
      <c r="J56" s="9" t="s">
        <v>195</v>
      </c>
      <c r="K56" s="9">
        <v>8.3398215788300003E-3</v>
      </c>
      <c r="L56" s="9">
        <v>3898.2708452873799</v>
      </c>
      <c r="M56" s="9">
        <v>10.4621646426586</v>
      </c>
      <c r="N56" s="9">
        <v>1.3832439484588499</v>
      </c>
      <c r="O56" s="9">
        <v>8.725258644818E-2</v>
      </c>
      <c r="P56" s="9">
        <v>1.153600773015E-2</v>
      </c>
      <c r="Q56" s="9">
        <v>32.510883315674903</v>
      </c>
      <c r="R56" s="9">
        <v>8140</v>
      </c>
      <c r="S56" s="9" t="s">
        <v>292</v>
      </c>
      <c r="T56" s="9">
        <v>8140</v>
      </c>
      <c r="U56" s="9" t="s">
        <v>293</v>
      </c>
      <c r="V56" s="9" t="s">
        <v>195</v>
      </c>
      <c r="Z56" s="9">
        <v>0</v>
      </c>
      <c r="AA56" s="9">
        <v>1</v>
      </c>
      <c r="AB56" s="9">
        <v>8.725258644818E-2</v>
      </c>
      <c r="AC56" s="9">
        <v>1.153600773015E-2</v>
      </c>
      <c r="AD56" s="9">
        <v>37.894850781233799</v>
      </c>
      <c r="AF56" s="9">
        <v>-1</v>
      </c>
      <c r="AG56" s="9">
        <v>-1</v>
      </c>
      <c r="AH56" s="9">
        <v>-1</v>
      </c>
      <c r="AI56" s="9">
        <v>-1</v>
      </c>
      <c r="AJ56" s="9">
        <v>0</v>
      </c>
      <c r="AM56" s="9" t="s">
        <v>294</v>
      </c>
      <c r="AN56" s="9">
        <v>-1</v>
      </c>
      <c r="AQ56" s="9">
        <v>580</v>
      </c>
      <c r="AR56" s="9" t="s">
        <v>302</v>
      </c>
      <c r="AT56" s="9" t="s">
        <v>195</v>
      </c>
      <c r="AU56" s="9">
        <v>132.71029999999999</v>
      </c>
      <c r="AV56" s="9">
        <v>106.888711312797</v>
      </c>
      <c r="AW56" s="9">
        <v>33.750060517982</v>
      </c>
      <c r="AX56" s="9">
        <v>3.0733861099999999E-2</v>
      </c>
    </row>
    <row r="57" spans="1:50" x14ac:dyDescent="0.25">
      <c r="A57" s="142">
        <v>550000</v>
      </c>
      <c r="B57" s="142">
        <v>920000</v>
      </c>
      <c r="C57" s="142">
        <v>920000</v>
      </c>
      <c r="D57" s="9" t="s">
        <v>289</v>
      </c>
      <c r="E57" s="9" t="s">
        <v>13</v>
      </c>
      <c r="F57" s="9" t="s">
        <v>290</v>
      </c>
      <c r="G57" s="9" t="s">
        <v>291</v>
      </c>
      <c r="H57" s="9">
        <v>0.56000000000000005</v>
      </c>
      <c r="I57" s="9">
        <v>0.48</v>
      </c>
      <c r="J57" s="9" t="s">
        <v>195</v>
      </c>
      <c r="K57" s="9">
        <v>6.8624907623989997E-2</v>
      </c>
      <c r="L57" s="9">
        <v>3898.2708452873799</v>
      </c>
      <c r="M57" s="9">
        <v>10.4621646426586</v>
      </c>
      <c r="N57" s="9">
        <v>1.3832439484588499</v>
      </c>
      <c r="O57" s="9">
        <v>0.71796508214947996</v>
      </c>
      <c r="P57" s="9">
        <v>9.4924988184440007E-2</v>
      </c>
      <c r="Q57" s="9">
        <v>267.51847665116298</v>
      </c>
      <c r="R57" s="9">
        <v>1410</v>
      </c>
      <c r="S57" s="9" t="s">
        <v>299</v>
      </c>
      <c r="T57" s="9">
        <v>1410</v>
      </c>
      <c r="U57" s="9" t="s">
        <v>293</v>
      </c>
      <c r="V57" s="9" t="s">
        <v>195</v>
      </c>
      <c r="Z57" s="9">
        <v>0</v>
      </c>
      <c r="AA57" s="9">
        <v>1</v>
      </c>
      <c r="AB57" s="9">
        <v>0.71796508214947996</v>
      </c>
      <c r="AC57" s="9">
        <v>9.4924988184440007E-2</v>
      </c>
      <c r="AD57" s="9">
        <v>267.51847665116401</v>
      </c>
      <c r="AF57" s="9">
        <v>-1</v>
      </c>
      <c r="AG57" s="9">
        <v>-1</v>
      </c>
      <c r="AH57" s="9">
        <v>-1</v>
      </c>
      <c r="AI57" s="9">
        <v>-1</v>
      </c>
      <c r="AJ57" s="9">
        <v>0</v>
      </c>
      <c r="AM57" s="9" t="s">
        <v>294</v>
      </c>
      <c r="AN57" s="9">
        <v>-1</v>
      </c>
      <c r="AQ57" s="9">
        <v>580</v>
      </c>
      <c r="AR57" s="9" t="s">
        <v>302</v>
      </c>
      <c r="AT57" s="9" t="s">
        <v>195</v>
      </c>
      <c r="AU57" s="9">
        <v>132.71029999999999</v>
      </c>
      <c r="AV57" s="9">
        <v>78.240729915365606</v>
      </c>
      <c r="AW57" s="9">
        <v>277.71514815477502</v>
      </c>
      <c r="AX57" s="9">
        <v>0.2169655123</v>
      </c>
    </row>
    <row r="58" spans="1:50" x14ac:dyDescent="0.25">
      <c r="A58" s="142">
        <v>550000</v>
      </c>
      <c r="B58" s="142">
        <v>920000</v>
      </c>
      <c r="C58" s="142">
        <v>920000</v>
      </c>
      <c r="D58" s="9" t="s">
        <v>289</v>
      </c>
      <c r="E58" s="9" t="s">
        <v>13</v>
      </c>
      <c r="F58" s="9" t="s">
        <v>290</v>
      </c>
      <c r="G58" s="9" t="s">
        <v>291</v>
      </c>
      <c r="H58" s="9">
        <v>0.56000000000000005</v>
      </c>
      <c r="I58" s="9">
        <v>0.48</v>
      </c>
      <c r="J58" s="9" t="s">
        <v>195</v>
      </c>
      <c r="K58" s="9">
        <v>7.30069302644E-3</v>
      </c>
      <c r="L58" s="9">
        <v>3898.2708452873799</v>
      </c>
      <c r="M58" s="9">
        <v>10.4621646426586</v>
      </c>
      <c r="N58" s="9">
        <v>1.3832439484588499</v>
      </c>
      <c r="O58" s="9">
        <v>7.6381052448120004E-2</v>
      </c>
      <c r="P58" s="9">
        <v>1.009863944837E-2</v>
      </c>
      <c r="Q58" s="9">
        <v>28.4600787753639</v>
      </c>
      <c r="R58" s="9">
        <v>1410</v>
      </c>
      <c r="S58" s="9" t="s">
        <v>299</v>
      </c>
      <c r="T58" s="9">
        <v>1410</v>
      </c>
      <c r="U58" s="9" t="s">
        <v>293</v>
      </c>
      <c r="V58" s="9" t="s">
        <v>195</v>
      </c>
      <c r="Z58" s="9">
        <v>0</v>
      </c>
      <c r="AA58" s="9">
        <v>1</v>
      </c>
      <c r="AB58" s="9">
        <v>7.6381052448120004E-2</v>
      </c>
      <c r="AC58" s="9">
        <v>1.009863944837E-2</v>
      </c>
      <c r="AD58" s="9">
        <v>28.460078775363499</v>
      </c>
      <c r="AF58" s="9">
        <v>-1</v>
      </c>
      <c r="AG58" s="9">
        <v>-1</v>
      </c>
      <c r="AH58" s="9">
        <v>-1</v>
      </c>
      <c r="AI58" s="9">
        <v>-1</v>
      </c>
      <c r="AJ58" s="9">
        <v>0</v>
      </c>
      <c r="AM58" s="9" t="s">
        <v>294</v>
      </c>
      <c r="AN58" s="9">
        <v>-1</v>
      </c>
      <c r="AQ58" s="9">
        <v>580</v>
      </c>
      <c r="AR58" s="9" t="s">
        <v>302</v>
      </c>
      <c r="AT58" s="9" t="s">
        <v>195</v>
      </c>
      <c r="AU58" s="9">
        <v>132.71029999999999</v>
      </c>
      <c r="AV58" s="9">
        <v>31.352864760590901</v>
      </c>
      <c r="AW58" s="9">
        <v>29.544856462019201</v>
      </c>
      <c r="AX58" s="9">
        <v>2.3081977900000002E-2</v>
      </c>
    </row>
    <row r="59" spans="1:50" x14ac:dyDescent="0.25">
      <c r="A59" s="142">
        <v>550000</v>
      </c>
      <c r="B59" s="142">
        <v>920000</v>
      </c>
      <c r="C59" s="142">
        <v>920000</v>
      </c>
      <c r="D59" s="9" t="s">
        <v>289</v>
      </c>
      <c r="E59" s="9" t="s">
        <v>13</v>
      </c>
      <c r="F59" s="9" t="s">
        <v>290</v>
      </c>
      <c r="G59" s="9" t="s">
        <v>291</v>
      </c>
      <c r="H59" s="9">
        <v>0.56000000000000005</v>
      </c>
      <c r="I59" s="9">
        <v>0.48</v>
      </c>
      <c r="J59" s="9" t="s">
        <v>195</v>
      </c>
      <c r="K59" s="9">
        <v>6.8313328034E-3</v>
      </c>
      <c r="L59" s="9">
        <v>3898.2708452873799</v>
      </c>
      <c r="M59" s="9">
        <v>10.4621646426586</v>
      </c>
      <c r="N59" s="9">
        <v>1.3832439484588499</v>
      </c>
      <c r="O59" s="9">
        <v>7.1470528517990004E-2</v>
      </c>
      <c r="P59" s="9">
        <v>9.4493997602099998E-3</v>
      </c>
      <c r="Q59" s="9">
        <v>26.6303855019612</v>
      </c>
      <c r="R59" s="9">
        <v>1300</v>
      </c>
      <c r="S59" s="9" t="s">
        <v>296</v>
      </c>
      <c r="T59" s="9">
        <v>1300</v>
      </c>
      <c r="U59" s="9" t="s">
        <v>293</v>
      </c>
      <c r="V59" s="9" t="s">
        <v>195</v>
      </c>
      <c r="Z59" s="9">
        <v>0</v>
      </c>
      <c r="AA59" s="9">
        <v>1</v>
      </c>
      <c r="AB59" s="9">
        <v>7.1470528517990004E-2</v>
      </c>
      <c r="AC59" s="9">
        <v>9.4493997602099998E-3</v>
      </c>
      <c r="AD59" s="9">
        <v>26.630385501961399</v>
      </c>
      <c r="AF59" s="9">
        <v>-1</v>
      </c>
      <c r="AG59" s="9">
        <v>-1</v>
      </c>
      <c r="AH59" s="9">
        <v>-1</v>
      </c>
      <c r="AI59" s="9">
        <v>-1</v>
      </c>
      <c r="AJ59" s="9">
        <v>0</v>
      </c>
      <c r="AM59" s="9" t="s">
        <v>294</v>
      </c>
      <c r="AN59" s="9">
        <v>-1</v>
      </c>
      <c r="AQ59" s="9">
        <v>580</v>
      </c>
      <c r="AR59" s="9" t="s">
        <v>302</v>
      </c>
      <c r="AT59" s="9" t="s">
        <v>195</v>
      </c>
      <c r="AU59" s="9">
        <v>132.71029999999999</v>
      </c>
      <c r="AV59" s="9">
        <v>30.580282158794901</v>
      </c>
      <c r="AW59" s="9">
        <v>27.6454230290034</v>
      </c>
      <c r="AX59" s="9">
        <v>2.1598041799999999E-2</v>
      </c>
    </row>
    <row r="60" spans="1:50" x14ac:dyDescent="0.25">
      <c r="A60" s="142">
        <v>550000</v>
      </c>
      <c r="B60" s="142">
        <v>920000</v>
      </c>
      <c r="C60" s="142">
        <v>920000</v>
      </c>
      <c r="D60" s="9" t="s">
        <v>289</v>
      </c>
      <c r="E60" s="9" t="s">
        <v>13</v>
      </c>
      <c r="F60" s="9" t="s">
        <v>290</v>
      </c>
      <c r="G60" s="9" t="s">
        <v>291</v>
      </c>
      <c r="H60" s="9">
        <v>0.56000000000000005</v>
      </c>
      <c r="I60" s="9">
        <v>0.48</v>
      </c>
      <c r="J60" s="9" t="s">
        <v>195</v>
      </c>
      <c r="K60" s="9">
        <v>5.1557015934209999E-2</v>
      </c>
      <c r="L60" s="9">
        <v>3927.07159891828</v>
      </c>
      <c r="M60" s="9">
        <v>9.7607011681944709</v>
      </c>
      <c r="N60" s="9">
        <v>1.2906826182836999</v>
      </c>
      <c r="O60" s="9">
        <v>0.50323262565769999</v>
      </c>
      <c r="P60" s="9">
        <v>6.6543744316859998E-2</v>
      </c>
      <c r="Q60" s="9">
        <v>202.468093000229</v>
      </c>
      <c r="R60" s="9">
        <v>1400</v>
      </c>
      <c r="S60" s="9" t="s">
        <v>297</v>
      </c>
      <c r="T60" s="9">
        <v>1400</v>
      </c>
      <c r="U60" s="9" t="s">
        <v>293</v>
      </c>
      <c r="V60" s="9" t="s">
        <v>195</v>
      </c>
      <c r="Z60" s="9">
        <v>0</v>
      </c>
      <c r="AA60" s="9">
        <v>1</v>
      </c>
      <c r="AB60" s="9">
        <v>0.50323262565769999</v>
      </c>
      <c r="AC60" s="9">
        <v>6.6543744316859998E-2</v>
      </c>
      <c r="AD60" s="9">
        <v>202.46809300022801</v>
      </c>
      <c r="AF60" s="9">
        <v>-1</v>
      </c>
      <c r="AG60" s="9">
        <v>-1</v>
      </c>
      <c r="AH60" s="9">
        <v>-1</v>
      </c>
      <c r="AI60" s="9">
        <v>-1</v>
      </c>
      <c r="AJ60" s="9">
        <v>0</v>
      </c>
      <c r="AM60" s="9" t="s">
        <v>294</v>
      </c>
      <c r="AN60" s="9">
        <v>-1</v>
      </c>
      <c r="AQ60" s="9">
        <v>580</v>
      </c>
      <c r="AR60" s="9" t="s">
        <v>302</v>
      </c>
      <c r="AT60" s="9" t="s">
        <v>195</v>
      </c>
      <c r="AU60" s="9">
        <v>132.71029999999999</v>
      </c>
      <c r="AV60" s="9">
        <v>111.161679225759</v>
      </c>
      <c r="AW60" s="9">
        <v>208.64384105315199</v>
      </c>
      <c r="AX60" s="9">
        <v>0.16420769909999999</v>
      </c>
    </row>
    <row r="61" spans="1:50" x14ac:dyDescent="0.25">
      <c r="A61" s="142">
        <v>550000</v>
      </c>
      <c r="B61" s="142">
        <v>920000</v>
      </c>
      <c r="C61" s="142">
        <v>920000</v>
      </c>
      <c r="D61" s="9" t="s">
        <v>289</v>
      </c>
      <c r="E61" s="9" t="s">
        <v>13</v>
      </c>
      <c r="F61" s="9" t="s">
        <v>290</v>
      </c>
      <c r="G61" s="9" t="s">
        <v>291</v>
      </c>
      <c r="H61" s="9">
        <v>0.56000000000000005</v>
      </c>
      <c r="I61" s="9">
        <v>0.48</v>
      </c>
      <c r="J61" s="9" t="s">
        <v>195</v>
      </c>
      <c r="K61" s="9">
        <v>1.038831737562E-2</v>
      </c>
      <c r="L61" s="9">
        <v>3927.07159891828</v>
      </c>
      <c r="M61" s="9">
        <v>9.7607011681944709</v>
      </c>
      <c r="N61" s="9">
        <v>1.2906826182836999</v>
      </c>
      <c r="O61" s="9">
        <v>0.10139726154386</v>
      </c>
      <c r="P61" s="9">
        <v>1.340802066993E-2</v>
      </c>
      <c r="Q61" s="9">
        <v>40.795666126378002</v>
      </c>
      <c r="R61" s="9">
        <v>8140</v>
      </c>
      <c r="S61" s="9" t="s">
        <v>292</v>
      </c>
      <c r="T61" s="9">
        <v>8140</v>
      </c>
      <c r="U61" s="9" t="s">
        <v>293</v>
      </c>
      <c r="V61" s="9" t="s">
        <v>195</v>
      </c>
      <c r="Z61" s="9">
        <v>0</v>
      </c>
      <c r="AA61" s="9">
        <v>1</v>
      </c>
      <c r="AB61" s="9">
        <v>0.10139726154386</v>
      </c>
      <c r="AC61" s="9">
        <v>1.340802066993E-2</v>
      </c>
      <c r="AD61" s="9">
        <v>45.986431673159203</v>
      </c>
      <c r="AF61" s="9">
        <v>-1</v>
      </c>
      <c r="AG61" s="9">
        <v>-1</v>
      </c>
      <c r="AH61" s="9">
        <v>-1</v>
      </c>
      <c r="AI61" s="9">
        <v>-1</v>
      </c>
      <c r="AJ61" s="9">
        <v>0</v>
      </c>
      <c r="AM61" s="9" t="s">
        <v>294</v>
      </c>
      <c r="AN61" s="9">
        <v>-1</v>
      </c>
      <c r="AQ61" s="9">
        <v>580</v>
      </c>
      <c r="AR61" s="9" t="s">
        <v>302</v>
      </c>
      <c r="AT61" s="9" t="s">
        <v>195</v>
      </c>
      <c r="AU61" s="9">
        <v>132.71029999999999</v>
      </c>
      <c r="AV61" s="9">
        <v>107.42552327305199</v>
      </c>
      <c r="AW61" s="9">
        <v>42.040028889490998</v>
      </c>
      <c r="AX61" s="9">
        <v>3.72963761E-2</v>
      </c>
    </row>
    <row r="62" spans="1:50" x14ac:dyDescent="0.25">
      <c r="A62" s="142">
        <v>550000</v>
      </c>
      <c r="B62" s="142">
        <v>920000</v>
      </c>
      <c r="C62" s="142">
        <v>920000</v>
      </c>
      <c r="D62" s="9" t="s">
        <v>289</v>
      </c>
      <c r="E62" s="9" t="s">
        <v>13</v>
      </c>
      <c r="F62" s="9" t="s">
        <v>290</v>
      </c>
      <c r="G62" s="9" t="s">
        <v>291</v>
      </c>
      <c r="H62" s="9">
        <v>0.56000000000000005</v>
      </c>
      <c r="I62" s="9">
        <v>0.48</v>
      </c>
      <c r="J62" s="9" t="s">
        <v>195</v>
      </c>
      <c r="K62" s="9">
        <v>7.6004929180609998E-2</v>
      </c>
      <c r="L62" s="9">
        <v>3927.07159891828</v>
      </c>
      <c r="M62" s="9">
        <v>9.7607011681944709</v>
      </c>
      <c r="N62" s="9">
        <v>1.2906826182836999</v>
      </c>
      <c r="O62" s="9">
        <v>0.74186140104176002</v>
      </c>
      <c r="P62" s="9">
        <v>9.8098240997299996E-2</v>
      </c>
      <c r="Q62" s="9">
        <v>298.47679876298798</v>
      </c>
      <c r="R62" s="9">
        <v>1410</v>
      </c>
      <c r="S62" s="9" t="s">
        <v>299</v>
      </c>
      <c r="T62" s="9">
        <v>1410</v>
      </c>
      <c r="U62" s="9" t="s">
        <v>293</v>
      </c>
      <c r="V62" s="9" t="s">
        <v>195</v>
      </c>
      <c r="Z62" s="9">
        <v>0</v>
      </c>
      <c r="AA62" s="9">
        <v>1</v>
      </c>
      <c r="AB62" s="9">
        <v>0.74186140104176002</v>
      </c>
      <c r="AC62" s="9">
        <v>9.8098240997299996E-2</v>
      </c>
      <c r="AD62" s="9">
        <v>298.47679876298901</v>
      </c>
      <c r="AF62" s="9">
        <v>-1</v>
      </c>
      <c r="AG62" s="9">
        <v>-1</v>
      </c>
      <c r="AH62" s="9">
        <v>-1</v>
      </c>
      <c r="AI62" s="9">
        <v>-1</v>
      </c>
      <c r="AJ62" s="9">
        <v>0</v>
      </c>
      <c r="AM62" s="9" t="s">
        <v>294</v>
      </c>
      <c r="AN62" s="9">
        <v>-1</v>
      </c>
      <c r="AQ62" s="9">
        <v>580</v>
      </c>
      <c r="AR62" s="9" t="s">
        <v>302</v>
      </c>
      <c r="AT62" s="9" t="s">
        <v>195</v>
      </c>
      <c r="AU62" s="9">
        <v>132.71029999999999</v>
      </c>
      <c r="AV62" s="9">
        <v>99.695862908649403</v>
      </c>
      <c r="AW62" s="9">
        <v>307.58103578863</v>
      </c>
      <c r="AX62" s="9">
        <v>0.24207364049999999</v>
      </c>
    </row>
    <row r="63" spans="1:50" x14ac:dyDescent="0.25">
      <c r="A63" s="142">
        <v>550000</v>
      </c>
      <c r="B63" s="142">
        <v>920000</v>
      </c>
      <c r="C63" s="142">
        <v>920000</v>
      </c>
      <c r="D63" s="9" t="s">
        <v>289</v>
      </c>
      <c r="E63" s="9" t="s">
        <v>13</v>
      </c>
      <c r="F63" s="9" t="s">
        <v>290</v>
      </c>
      <c r="G63" s="9" t="s">
        <v>291</v>
      </c>
      <c r="H63" s="9">
        <v>0.56000000000000005</v>
      </c>
      <c r="I63" s="9">
        <v>0.48</v>
      </c>
      <c r="J63" s="9" t="s">
        <v>195</v>
      </c>
      <c r="K63" s="9">
        <v>8.1205792974249999E-2</v>
      </c>
      <c r="L63" s="9">
        <v>3901.52035682003</v>
      </c>
      <c r="M63" s="9">
        <v>10.4193340498105</v>
      </c>
      <c r="N63" s="9">
        <v>1.3693649388373901</v>
      </c>
      <c r="O63" s="9">
        <v>0.84611028377846997</v>
      </c>
      <c r="P63" s="9">
        <v>0.11120036572942001</v>
      </c>
      <c r="Q63" s="9">
        <v>316.82605438075302</v>
      </c>
      <c r="R63" s="9">
        <v>1400</v>
      </c>
      <c r="S63" s="9" t="s">
        <v>297</v>
      </c>
      <c r="T63" s="9">
        <v>1400</v>
      </c>
      <c r="U63" s="9" t="s">
        <v>293</v>
      </c>
      <c r="V63" s="9" t="s">
        <v>195</v>
      </c>
      <c r="Z63" s="9">
        <v>0</v>
      </c>
      <c r="AA63" s="9">
        <v>1</v>
      </c>
      <c r="AB63" s="9">
        <v>0.84611028377846997</v>
      </c>
      <c r="AC63" s="9">
        <v>0.11120036572942001</v>
      </c>
      <c r="AD63" s="9">
        <v>316.82605438075399</v>
      </c>
      <c r="AF63" s="9">
        <v>-1</v>
      </c>
      <c r="AG63" s="9">
        <v>-1</v>
      </c>
      <c r="AH63" s="9">
        <v>-1</v>
      </c>
      <c r="AI63" s="9">
        <v>-1</v>
      </c>
      <c r="AJ63" s="9">
        <v>0</v>
      </c>
      <c r="AM63" s="9" t="s">
        <v>294</v>
      </c>
      <c r="AN63" s="9">
        <v>-1</v>
      </c>
      <c r="AQ63" s="9">
        <v>580</v>
      </c>
      <c r="AR63" s="9" t="s">
        <v>302</v>
      </c>
      <c r="AT63" s="9" t="s">
        <v>195</v>
      </c>
      <c r="AU63" s="9">
        <v>132.71029999999999</v>
      </c>
      <c r="AV63" s="9">
        <v>136.627307566414</v>
      </c>
      <c r="AW63" s="9">
        <v>328.62818483393301</v>
      </c>
      <c r="AX63" s="9">
        <v>0.25695543749999999</v>
      </c>
    </row>
    <row r="64" spans="1:50" x14ac:dyDescent="0.25">
      <c r="A64" s="142">
        <v>550000</v>
      </c>
      <c r="B64" s="142">
        <v>920000</v>
      </c>
      <c r="C64" s="142">
        <v>920000</v>
      </c>
      <c r="D64" s="9" t="s">
        <v>289</v>
      </c>
      <c r="E64" s="9" t="s">
        <v>13</v>
      </c>
      <c r="F64" s="9" t="s">
        <v>290</v>
      </c>
      <c r="G64" s="9" t="s">
        <v>291</v>
      </c>
      <c r="H64" s="9">
        <v>0.56000000000000005</v>
      </c>
      <c r="I64" s="9">
        <v>0.48</v>
      </c>
      <c r="J64" s="9" t="s">
        <v>195</v>
      </c>
      <c r="K64" s="9">
        <v>1.6838596582260001E-2</v>
      </c>
      <c r="L64" s="9">
        <v>3901.52035682003</v>
      </c>
      <c r="M64" s="9">
        <v>10.4193340498105</v>
      </c>
      <c r="N64" s="9">
        <v>1.3693649388373901</v>
      </c>
      <c r="O64" s="9">
        <v>0.17544696272061</v>
      </c>
      <c r="P64" s="9">
        <v>2.3058183778980001E-2</v>
      </c>
      <c r="Q64" s="9">
        <v>65.696127345987094</v>
      </c>
      <c r="R64" s="9">
        <v>8140</v>
      </c>
      <c r="S64" s="9" t="s">
        <v>292</v>
      </c>
      <c r="T64" s="9">
        <v>8140</v>
      </c>
      <c r="U64" s="9" t="s">
        <v>293</v>
      </c>
      <c r="V64" s="9" t="s">
        <v>195</v>
      </c>
      <c r="Z64" s="9">
        <v>0</v>
      </c>
      <c r="AA64" s="9">
        <v>1</v>
      </c>
      <c r="AB64" s="9">
        <v>0.17544696272061</v>
      </c>
      <c r="AC64" s="9">
        <v>2.3058183778980001E-2</v>
      </c>
      <c r="AD64" s="9">
        <v>133.964237243692</v>
      </c>
      <c r="AF64" s="9">
        <v>-1</v>
      </c>
      <c r="AG64" s="9">
        <v>-1</v>
      </c>
      <c r="AH64" s="9">
        <v>-1</v>
      </c>
      <c r="AI64" s="9">
        <v>-1</v>
      </c>
      <c r="AJ64" s="9">
        <v>0</v>
      </c>
      <c r="AM64" s="9" t="s">
        <v>294</v>
      </c>
      <c r="AN64" s="9">
        <v>-1</v>
      </c>
      <c r="AQ64" s="9">
        <v>580</v>
      </c>
      <c r="AR64" s="9" t="s">
        <v>302</v>
      </c>
      <c r="AT64" s="9" t="s">
        <v>195</v>
      </c>
      <c r="AU64" s="9">
        <v>132.71029999999999</v>
      </c>
      <c r="AV64" s="9">
        <v>108.60653536813101</v>
      </c>
      <c r="AW64" s="9">
        <v>68.143382723140107</v>
      </c>
      <c r="AX64" s="9">
        <v>0.10864901640000001</v>
      </c>
    </row>
    <row r="65" spans="1:50" x14ac:dyDescent="0.25">
      <c r="A65" s="142">
        <v>550000</v>
      </c>
      <c r="B65" s="142">
        <v>920000</v>
      </c>
      <c r="C65" s="142">
        <v>920000</v>
      </c>
      <c r="D65" s="9" t="s">
        <v>289</v>
      </c>
      <c r="E65" s="9" t="s">
        <v>13</v>
      </c>
      <c r="F65" s="9" t="s">
        <v>290</v>
      </c>
      <c r="G65" s="9" t="s">
        <v>291</v>
      </c>
      <c r="H65" s="9">
        <v>0.56000000000000005</v>
      </c>
      <c r="I65" s="9">
        <v>0.48</v>
      </c>
      <c r="J65" s="9" t="s">
        <v>195</v>
      </c>
      <c r="K65" s="9">
        <v>2.960849001697E-2</v>
      </c>
      <c r="L65" s="9">
        <v>3901.52035682003</v>
      </c>
      <c r="M65" s="9">
        <v>10.4193340498105</v>
      </c>
      <c r="N65" s="9">
        <v>1.3693649388373901</v>
      </c>
      <c r="O65" s="9">
        <v>0.30850074819735002</v>
      </c>
      <c r="P65" s="9">
        <v>4.0544828121159997E-2</v>
      </c>
      <c r="Q65" s="9">
        <v>115.518126535934</v>
      </c>
      <c r="R65" s="9">
        <v>1410</v>
      </c>
      <c r="S65" s="9" t="s">
        <v>299</v>
      </c>
      <c r="T65" s="9">
        <v>1410</v>
      </c>
      <c r="U65" s="9" t="s">
        <v>293</v>
      </c>
      <c r="V65" s="9" t="s">
        <v>195</v>
      </c>
      <c r="Z65" s="9">
        <v>0</v>
      </c>
      <c r="AA65" s="9">
        <v>1</v>
      </c>
      <c r="AB65" s="9">
        <v>0.30850074819735002</v>
      </c>
      <c r="AC65" s="9">
        <v>4.0544828121159997E-2</v>
      </c>
      <c r="AD65" s="9">
        <v>115.51812653593601</v>
      </c>
      <c r="AF65" s="9">
        <v>-1</v>
      </c>
      <c r="AG65" s="9">
        <v>-1</v>
      </c>
      <c r="AH65" s="9">
        <v>-1</v>
      </c>
      <c r="AI65" s="9">
        <v>-1</v>
      </c>
      <c r="AJ65" s="9">
        <v>0</v>
      </c>
      <c r="AM65" s="9" t="s">
        <v>294</v>
      </c>
      <c r="AN65" s="9">
        <v>-1</v>
      </c>
      <c r="AQ65" s="9">
        <v>580</v>
      </c>
      <c r="AR65" s="9" t="s">
        <v>302</v>
      </c>
      <c r="AT65" s="9" t="s">
        <v>195</v>
      </c>
      <c r="AU65" s="9">
        <v>132.71029999999999</v>
      </c>
      <c r="AV65" s="9">
        <v>48.620509294545002</v>
      </c>
      <c r="AW65" s="9">
        <v>119.821307982767</v>
      </c>
      <c r="AX65" s="9">
        <v>9.3688667099999998E-2</v>
      </c>
    </row>
    <row r="66" spans="1:50" x14ac:dyDescent="0.25">
      <c r="A66" s="142">
        <v>550000</v>
      </c>
      <c r="B66" s="142">
        <v>920000</v>
      </c>
      <c r="C66" s="142">
        <v>920000</v>
      </c>
      <c r="D66" s="9" t="s">
        <v>289</v>
      </c>
      <c r="E66" s="9" t="s">
        <v>13</v>
      </c>
      <c r="F66" s="9" t="s">
        <v>290</v>
      </c>
      <c r="G66" s="9" t="s">
        <v>291</v>
      </c>
      <c r="H66" s="9">
        <v>0.56000000000000005</v>
      </c>
      <c r="I66" s="9">
        <v>0.48</v>
      </c>
      <c r="J66" s="9" t="s">
        <v>195</v>
      </c>
      <c r="K66" s="9">
        <v>3.543845915208E-2</v>
      </c>
      <c r="L66" s="9">
        <v>3901.52035682003</v>
      </c>
      <c r="M66" s="9">
        <v>10.4193340498105</v>
      </c>
      <c r="N66" s="9">
        <v>1.3693649388373901</v>
      </c>
      <c r="O66" s="9">
        <v>0.36924514411615</v>
      </c>
      <c r="P66" s="9">
        <v>4.8528183449279998E-2</v>
      </c>
      <c r="Q66" s="9">
        <v>138.26386979620199</v>
      </c>
      <c r="R66" s="9">
        <v>1430</v>
      </c>
      <c r="S66" s="9" t="s">
        <v>298</v>
      </c>
      <c r="T66" s="9">
        <v>1430</v>
      </c>
      <c r="U66" s="9" t="s">
        <v>293</v>
      </c>
      <c r="V66" s="9" t="s">
        <v>195</v>
      </c>
      <c r="Z66" s="9">
        <v>0</v>
      </c>
      <c r="AA66" s="9">
        <v>1</v>
      </c>
      <c r="AB66" s="9">
        <v>0.36924514411615</v>
      </c>
      <c r="AC66" s="9">
        <v>4.8528183449279998E-2</v>
      </c>
      <c r="AD66" s="9">
        <v>138.26386979620199</v>
      </c>
      <c r="AF66" s="9">
        <v>-1</v>
      </c>
      <c r="AG66" s="9">
        <v>-1</v>
      </c>
      <c r="AH66" s="9">
        <v>-1</v>
      </c>
      <c r="AI66" s="9">
        <v>-1</v>
      </c>
      <c r="AJ66" s="9">
        <v>0</v>
      </c>
      <c r="AM66" s="9" t="s">
        <v>294</v>
      </c>
      <c r="AN66" s="9">
        <v>-1</v>
      </c>
      <c r="AQ66" s="9">
        <v>580</v>
      </c>
      <c r="AR66" s="9" t="s">
        <v>302</v>
      </c>
      <c r="AT66" s="9" t="s">
        <v>195</v>
      </c>
      <c r="AU66" s="9">
        <v>132.71029999999999</v>
      </c>
      <c r="AV66" s="9">
        <v>63.207267751790397</v>
      </c>
      <c r="AW66" s="9">
        <v>143.41435601958301</v>
      </c>
      <c r="AX66" s="9">
        <v>0.1121361474</v>
      </c>
    </row>
    <row r="67" spans="1:50" x14ac:dyDescent="0.25">
      <c r="A67" s="142">
        <v>550000</v>
      </c>
      <c r="B67" s="142">
        <v>920000</v>
      </c>
      <c r="C67" s="142">
        <v>920000</v>
      </c>
      <c r="D67" s="9" t="s">
        <v>289</v>
      </c>
      <c r="E67" s="9" t="s">
        <v>13</v>
      </c>
      <c r="F67" s="9" t="s">
        <v>290</v>
      </c>
      <c r="G67" s="9" t="s">
        <v>291</v>
      </c>
      <c r="H67" s="9">
        <v>0.56000000000000005</v>
      </c>
      <c r="I67" s="9">
        <v>0.48</v>
      </c>
      <c r="J67" s="9" t="s">
        <v>195</v>
      </c>
      <c r="K67" s="9">
        <v>1.1005346771900001E-3</v>
      </c>
      <c r="L67" s="9">
        <v>3905.9541024117102</v>
      </c>
      <c r="M67" s="9">
        <v>10.6998462738705</v>
      </c>
      <c r="N67" s="9">
        <v>1.4075406843337801</v>
      </c>
      <c r="O67" s="9">
        <v>1.177555186502E-2</v>
      </c>
      <c r="P67" s="9">
        <v>1.54904733266E-3</v>
      </c>
      <c r="Q67" s="9">
        <v>4.2986379372283503</v>
      </c>
      <c r="R67" s="9">
        <v>1400</v>
      </c>
      <c r="S67" s="9" t="s">
        <v>297</v>
      </c>
      <c r="T67" s="9">
        <v>1400</v>
      </c>
      <c r="U67" s="9" t="s">
        <v>293</v>
      </c>
      <c r="V67" s="9" t="s">
        <v>195</v>
      </c>
      <c r="Z67" s="9">
        <v>0</v>
      </c>
      <c r="AA67" s="9">
        <v>1</v>
      </c>
      <c r="AB67" s="9">
        <v>1.177555186502E-2</v>
      </c>
      <c r="AC67" s="9">
        <v>1.54904733266E-3</v>
      </c>
      <c r="AD67" s="9">
        <v>4.2986379372274097</v>
      </c>
      <c r="AF67" s="9">
        <v>-1</v>
      </c>
      <c r="AG67" s="9">
        <v>-1</v>
      </c>
      <c r="AH67" s="9">
        <v>-1</v>
      </c>
      <c r="AI67" s="9">
        <v>-1</v>
      </c>
      <c r="AJ67" s="9">
        <v>0</v>
      </c>
      <c r="AM67" s="9" t="s">
        <v>294</v>
      </c>
      <c r="AN67" s="9">
        <v>-1</v>
      </c>
      <c r="AQ67" s="9">
        <v>580</v>
      </c>
      <c r="AR67" s="9" t="s">
        <v>302</v>
      </c>
      <c r="AT67" s="9" t="s">
        <v>195</v>
      </c>
      <c r="AU67" s="9">
        <v>132.71029999999999</v>
      </c>
      <c r="AV67" s="9">
        <v>32.307751348108098</v>
      </c>
      <c r="AW67" s="9">
        <v>4.45370582647144</v>
      </c>
      <c r="AX67" s="9">
        <v>3.4863244E-3</v>
      </c>
    </row>
    <row r="68" spans="1:50" x14ac:dyDescent="0.25">
      <c r="A68" s="142">
        <v>550000</v>
      </c>
      <c r="B68" s="142">
        <v>920000</v>
      </c>
      <c r="C68" s="142">
        <v>920000</v>
      </c>
      <c r="D68" s="9" t="s">
        <v>289</v>
      </c>
      <c r="E68" s="9" t="s">
        <v>13</v>
      </c>
      <c r="F68" s="9" t="s">
        <v>290</v>
      </c>
      <c r="G68" s="9" t="s">
        <v>291</v>
      </c>
      <c r="H68" s="9">
        <v>0.56000000000000005</v>
      </c>
      <c r="I68" s="9">
        <v>0.48</v>
      </c>
      <c r="J68" s="9" t="s">
        <v>195</v>
      </c>
      <c r="K68" s="9">
        <v>6.7118786965699997E-3</v>
      </c>
      <c r="L68" s="9">
        <v>3905.9541024117102</v>
      </c>
      <c r="M68" s="9">
        <v>10.6998462738705</v>
      </c>
      <c r="N68" s="9">
        <v>1.4075406843337801</v>
      </c>
      <c r="O68" s="9">
        <v>7.1816070262260001E-2</v>
      </c>
      <c r="P68" s="9">
        <v>9.4472423337400007E-3</v>
      </c>
      <c r="Q68" s="9">
        <v>26.216290129792501</v>
      </c>
      <c r="R68" s="9">
        <v>8140</v>
      </c>
      <c r="S68" s="9" t="s">
        <v>292</v>
      </c>
      <c r="T68" s="9">
        <v>8140</v>
      </c>
      <c r="U68" s="9" t="s">
        <v>293</v>
      </c>
      <c r="V68" s="9" t="s">
        <v>195</v>
      </c>
      <c r="Z68" s="9">
        <v>0</v>
      </c>
      <c r="AA68" s="9">
        <v>1</v>
      </c>
      <c r="AB68" s="9">
        <v>7.1816070262260001E-2</v>
      </c>
      <c r="AC68" s="9">
        <v>9.4472423337400007E-3</v>
      </c>
      <c r="AD68" s="9">
        <v>31.5230815763449</v>
      </c>
      <c r="AF68" s="9">
        <v>-1</v>
      </c>
      <c r="AG68" s="9">
        <v>-1</v>
      </c>
      <c r="AH68" s="9">
        <v>-1</v>
      </c>
      <c r="AI68" s="9">
        <v>-1</v>
      </c>
      <c r="AJ68" s="9">
        <v>0</v>
      </c>
      <c r="AM68" s="9" t="s">
        <v>294</v>
      </c>
      <c r="AN68" s="9">
        <v>-1</v>
      </c>
      <c r="AQ68" s="9">
        <v>580</v>
      </c>
      <c r="AR68" s="9" t="s">
        <v>302</v>
      </c>
      <c r="AT68" s="9" t="s">
        <v>195</v>
      </c>
      <c r="AU68" s="9">
        <v>132.71029999999999</v>
      </c>
      <c r="AV68" s="9">
        <v>42.578659594319099</v>
      </c>
      <c r="AW68" s="9">
        <v>27.1620094096216</v>
      </c>
      <c r="AX68" s="9">
        <v>2.55661651E-2</v>
      </c>
    </row>
    <row r="69" spans="1:50" x14ac:dyDescent="0.25">
      <c r="A69" s="142">
        <v>550000</v>
      </c>
      <c r="B69" s="142">
        <v>920000</v>
      </c>
      <c r="C69" s="142">
        <v>920000</v>
      </c>
      <c r="D69" s="9" t="s">
        <v>289</v>
      </c>
      <c r="E69" s="9" t="s">
        <v>13</v>
      </c>
      <c r="F69" s="9" t="s">
        <v>290</v>
      </c>
      <c r="G69" s="9" t="s">
        <v>291</v>
      </c>
      <c r="H69" s="9">
        <v>0.56000000000000005</v>
      </c>
      <c r="I69" s="9">
        <v>0.48</v>
      </c>
      <c r="J69" s="9" t="s">
        <v>195</v>
      </c>
      <c r="K69" s="9">
        <v>7.4660824876099999E-3</v>
      </c>
      <c r="L69" s="9">
        <v>3905.9541024117102</v>
      </c>
      <c r="M69" s="9">
        <v>10.6998462738705</v>
      </c>
      <c r="N69" s="9">
        <v>1.4075406843337801</v>
      </c>
      <c r="O69" s="9">
        <v>7.9885934885560006E-2</v>
      </c>
      <c r="P69" s="9">
        <v>1.050881485391E-2</v>
      </c>
      <c r="Q69" s="9">
        <v>29.162175521459702</v>
      </c>
      <c r="R69" s="9">
        <v>1430</v>
      </c>
      <c r="S69" s="9" t="s">
        <v>298</v>
      </c>
      <c r="T69" s="9">
        <v>1430</v>
      </c>
      <c r="U69" s="9" t="s">
        <v>293</v>
      </c>
      <c r="V69" s="9" t="s">
        <v>195</v>
      </c>
      <c r="Z69" s="9">
        <v>0</v>
      </c>
      <c r="AA69" s="9">
        <v>1</v>
      </c>
      <c r="AB69" s="9">
        <v>7.9885934885560006E-2</v>
      </c>
      <c r="AC69" s="9">
        <v>1.050881485391E-2</v>
      </c>
      <c r="AD69" s="9">
        <v>29.162175521458099</v>
      </c>
      <c r="AF69" s="9">
        <v>-1</v>
      </c>
      <c r="AG69" s="9">
        <v>-1</v>
      </c>
      <c r="AH69" s="9">
        <v>-1</v>
      </c>
      <c r="AI69" s="9">
        <v>-1</v>
      </c>
      <c r="AJ69" s="9">
        <v>0</v>
      </c>
      <c r="AM69" s="9" t="s">
        <v>294</v>
      </c>
      <c r="AN69" s="9">
        <v>-1</v>
      </c>
      <c r="AQ69" s="9">
        <v>580</v>
      </c>
      <c r="AR69" s="9" t="s">
        <v>302</v>
      </c>
      <c r="AT69" s="9" t="s">
        <v>195</v>
      </c>
      <c r="AU69" s="9">
        <v>132.71029999999999</v>
      </c>
      <c r="AV69" s="9">
        <v>24.890276424027402</v>
      </c>
      <c r="AW69" s="9">
        <v>30.214163865187501</v>
      </c>
      <c r="AX69" s="9">
        <v>2.3651399399999998E-2</v>
      </c>
    </row>
    <row r="70" spans="1:50" x14ac:dyDescent="0.25">
      <c r="A70" s="142">
        <v>550000</v>
      </c>
      <c r="B70" s="142">
        <v>920000</v>
      </c>
      <c r="C70" s="142">
        <v>920000</v>
      </c>
      <c r="D70" s="9" t="s">
        <v>289</v>
      </c>
      <c r="E70" s="9" t="s">
        <v>13</v>
      </c>
      <c r="F70" s="9" t="s">
        <v>290</v>
      </c>
      <c r="G70" s="9" t="s">
        <v>291</v>
      </c>
      <c r="H70" s="9">
        <v>0.56000000000000005</v>
      </c>
      <c r="I70" s="9">
        <v>0.48</v>
      </c>
      <c r="J70" s="9" t="s">
        <v>195</v>
      </c>
      <c r="K70" s="9">
        <v>1.2712755595399999E-3</v>
      </c>
      <c r="L70" s="9">
        <v>3905.9541024117102</v>
      </c>
      <c r="M70" s="9">
        <v>10.6998462738705</v>
      </c>
      <c r="N70" s="9">
        <v>1.4075406843337801</v>
      </c>
      <c r="O70" s="9">
        <v>1.360245305883E-2</v>
      </c>
      <c r="P70" s="9">
        <v>1.7893720710500001E-3</v>
      </c>
      <c r="Q70" s="9">
        <v>4.9655439870927296</v>
      </c>
      <c r="R70" s="9">
        <v>1410</v>
      </c>
      <c r="S70" s="9" t="s">
        <v>299</v>
      </c>
      <c r="T70" s="9">
        <v>1410</v>
      </c>
      <c r="U70" s="9" t="s">
        <v>293</v>
      </c>
      <c r="V70" s="9" t="s">
        <v>195</v>
      </c>
      <c r="Z70" s="9">
        <v>0</v>
      </c>
      <c r="AA70" s="9">
        <v>1</v>
      </c>
      <c r="AB70" s="9">
        <v>1.360245305883E-2</v>
      </c>
      <c r="AC70" s="9">
        <v>1.7893720710500001E-3</v>
      </c>
      <c r="AD70" s="9">
        <v>4.9655439870921398</v>
      </c>
      <c r="AF70" s="9">
        <v>-1</v>
      </c>
      <c r="AG70" s="9">
        <v>-1</v>
      </c>
      <c r="AH70" s="9">
        <v>-1</v>
      </c>
      <c r="AI70" s="9">
        <v>-1</v>
      </c>
      <c r="AJ70" s="9">
        <v>0</v>
      </c>
      <c r="AM70" s="9" t="s">
        <v>294</v>
      </c>
      <c r="AN70" s="9">
        <v>-1</v>
      </c>
      <c r="AQ70" s="9">
        <v>580</v>
      </c>
      <c r="AR70" s="9" t="s">
        <v>302</v>
      </c>
      <c r="AT70" s="9" t="s">
        <v>195</v>
      </c>
      <c r="AU70" s="9">
        <v>132.71029999999999</v>
      </c>
      <c r="AV70" s="9">
        <v>12.840525927858399</v>
      </c>
      <c r="AW70" s="9">
        <v>5.1446696627761304</v>
      </c>
      <c r="AX70" s="9">
        <v>4.0272051999999999E-3</v>
      </c>
    </row>
    <row r="71" spans="1:50" x14ac:dyDescent="0.25">
      <c r="A71" s="142">
        <v>550000</v>
      </c>
      <c r="B71" s="142">
        <v>920000</v>
      </c>
      <c r="C71" s="142">
        <v>920000</v>
      </c>
      <c r="D71" s="9" t="s">
        <v>289</v>
      </c>
      <c r="E71" s="9" t="s">
        <v>13</v>
      </c>
      <c r="F71" s="9" t="s">
        <v>290</v>
      </c>
      <c r="G71" s="9" t="s">
        <v>291</v>
      </c>
      <c r="H71" s="9">
        <v>0.56000000000000005</v>
      </c>
      <c r="I71" s="9">
        <v>0.48</v>
      </c>
      <c r="J71" s="9" t="s">
        <v>195</v>
      </c>
      <c r="K71" s="9">
        <v>1.1153944218799999E-3</v>
      </c>
      <c r="L71" s="9">
        <v>3932.29226127529</v>
      </c>
      <c r="M71" s="9">
        <v>9.9649694632008696</v>
      </c>
      <c r="N71" s="9">
        <v>1.3206476774229501</v>
      </c>
      <c r="O71" s="9">
        <v>1.1114871353509999E-2</v>
      </c>
      <c r="P71" s="9">
        <v>1.4730430526699999E-3</v>
      </c>
      <c r="Q71" s="9">
        <v>4.38605685345195</v>
      </c>
      <c r="R71" s="9">
        <v>1400</v>
      </c>
      <c r="S71" s="9" t="s">
        <v>297</v>
      </c>
      <c r="T71" s="9">
        <v>1400</v>
      </c>
      <c r="U71" s="9" t="s">
        <v>293</v>
      </c>
      <c r="V71" s="9" t="s">
        <v>195</v>
      </c>
      <c r="Z71" s="9">
        <v>0</v>
      </c>
      <c r="AA71" s="9">
        <v>1</v>
      </c>
      <c r="AB71" s="9">
        <v>1.1114871353509999E-2</v>
      </c>
      <c r="AC71" s="9">
        <v>1.4730430526699999E-3</v>
      </c>
      <c r="AD71" s="9">
        <v>4.3860568534512403</v>
      </c>
      <c r="AF71" s="9">
        <v>-1</v>
      </c>
      <c r="AG71" s="9">
        <v>-1</v>
      </c>
      <c r="AH71" s="9">
        <v>-1</v>
      </c>
      <c r="AI71" s="9">
        <v>-1</v>
      </c>
      <c r="AJ71" s="9">
        <v>0</v>
      </c>
      <c r="AM71" s="9" t="s">
        <v>294</v>
      </c>
      <c r="AN71" s="9">
        <v>-1</v>
      </c>
      <c r="AQ71" s="9">
        <v>580</v>
      </c>
      <c r="AR71" s="9" t="s">
        <v>302</v>
      </c>
      <c r="AT71" s="9" t="s">
        <v>195</v>
      </c>
      <c r="AU71" s="9">
        <v>132.71029999999999</v>
      </c>
      <c r="AV71" s="9">
        <v>12.317783722048601</v>
      </c>
      <c r="AW71" s="9">
        <v>4.5138410797177499</v>
      </c>
      <c r="AX71" s="9">
        <v>3.5572236999999998E-3</v>
      </c>
    </row>
    <row r="72" spans="1:50" x14ac:dyDescent="0.25">
      <c r="A72" s="142">
        <v>550000</v>
      </c>
      <c r="B72" s="142">
        <v>920000</v>
      </c>
      <c r="C72" s="142">
        <v>920000</v>
      </c>
      <c r="D72" s="9" t="s">
        <v>289</v>
      </c>
      <c r="E72" s="9" t="s">
        <v>13</v>
      </c>
      <c r="F72" s="9" t="s">
        <v>290</v>
      </c>
      <c r="G72" s="9" t="s">
        <v>291</v>
      </c>
      <c r="H72" s="9">
        <v>0.56000000000000005</v>
      </c>
      <c r="I72" s="9">
        <v>0.48</v>
      </c>
      <c r="J72" s="9" t="s">
        <v>195</v>
      </c>
      <c r="K72" s="9">
        <v>1.2004651415299999E-3</v>
      </c>
      <c r="L72" s="9">
        <v>3932.29226127529</v>
      </c>
      <c r="M72" s="9">
        <v>9.9649694632008696</v>
      </c>
      <c r="N72" s="9">
        <v>1.3206476774229501</v>
      </c>
      <c r="O72" s="9">
        <v>1.1962598477060001E-2</v>
      </c>
      <c r="P72" s="9">
        <v>1.5853915009899999E-3</v>
      </c>
      <c r="Q72" s="9">
        <v>4.7205797860006298</v>
      </c>
      <c r="R72" s="9">
        <v>8140</v>
      </c>
      <c r="S72" s="9" t="s">
        <v>292</v>
      </c>
      <c r="T72" s="9">
        <v>8140</v>
      </c>
      <c r="U72" s="9" t="s">
        <v>293</v>
      </c>
      <c r="V72" s="9" t="s">
        <v>195</v>
      </c>
      <c r="Z72" s="9">
        <v>0</v>
      </c>
      <c r="AA72" s="9">
        <v>1</v>
      </c>
      <c r="AB72" s="9">
        <v>1.1962598477060001E-2</v>
      </c>
      <c r="AC72" s="9">
        <v>1.5853915009899999E-3</v>
      </c>
      <c r="AD72" s="9">
        <v>68.861862861144004</v>
      </c>
      <c r="AF72" s="9">
        <v>-1</v>
      </c>
      <c r="AG72" s="9">
        <v>-1</v>
      </c>
      <c r="AH72" s="9">
        <v>-1</v>
      </c>
      <c r="AI72" s="9">
        <v>-1</v>
      </c>
      <c r="AJ72" s="9">
        <v>0</v>
      </c>
      <c r="AM72" s="9" t="s">
        <v>294</v>
      </c>
      <c r="AN72" s="9">
        <v>-1</v>
      </c>
      <c r="AQ72" s="9">
        <v>580</v>
      </c>
      <c r="AR72" s="9" t="s">
        <v>302</v>
      </c>
      <c r="AT72" s="9" t="s">
        <v>195</v>
      </c>
      <c r="AU72" s="9">
        <v>132.71029999999999</v>
      </c>
      <c r="AV72" s="9">
        <v>16.246718829578398</v>
      </c>
      <c r="AW72" s="9">
        <v>4.8581100679006797</v>
      </c>
      <c r="AX72" s="9">
        <v>5.58490372E-2</v>
      </c>
    </row>
    <row r="73" spans="1:50" x14ac:dyDescent="0.25">
      <c r="A73" s="142">
        <v>1200000</v>
      </c>
      <c r="B73" s="142">
        <v>840000</v>
      </c>
      <c r="C73" s="142">
        <v>840000</v>
      </c>
      <c r="D73" s="9" t="s">
        <v>289</v>
      </c>
      <c r="E73" s="9" t="s">
        <v>13</v>
      </c>
      <c r="F73" s="9" t="s">
        <v>290</v>
      </c>
      <c r="G73" s="9" t="s">
        <v>291</v>
      </c>
      <c r="H73" s="9">
        <v>0.56000000000000005</v>
      </c>
      <c r="I73" s="9">
        <v>0.48</v>
      </c>
      <c r="J73" s="9" t="s">
        <v>300</v>
      </c>
      <c r="K73" s="142">
        <v>1.1160276130000001E-6</v>
      </c>
      <c r="L73" s="9">
        <v>3905.3169116088402</v>
      </c>
      <c r="M73" s="9">
        <v>11.6735140970387</v>
      </c>
      <c r="N73" s="9">
        <v>1.54018824845111</v>
      </c>
      <c r="O73" s="9">
        <v>1.302796407E-5</v>
      </c>
      <c r="P73" s="142">
        <v>1.7188926144899999E-6</v>
      </c>
      <c r="Q73" s="9">
        <v>4.3584415108700002E-3</v>
      </c>
      <c r="R73" s="9">
        <v>8140</v>
      </c>
      <c r="S73" s="9" t="s">
        <v>292</v>
      </c>
      <c r="T73" s="9">
        <v>8140</v>
      </c>
      <c r="U73" s="9" t="s">
        <v>301</v>
      </c>
      <c r="V73" s="9" t="s">
        <v>300</v>
      </c>
      <c r="Z73" s="9">
        <v>0</v>
      </c>
      <c r="AA73" s="9">
        <v>1</v>
      </c>
      <c r="AB73" s="9">
        <v>1.302796407E-5</v>
      </c>
      <c r="AC73" s="142">
        <v>1.7188926144899999E-6</v>
      </c>
      <c r="AD73" s="9">
        <v>243.228411080211</v>
      </c>
      <c r="AF73" s="9">
        <v>-1</v>
      </c>
      <c r="AG73" s="9">
        <v>-1</v>
      </c>
      <c r="AH73" s="9">
        <v>-1</v>
      </c>
      <c r="AI73" s="9">
        <v>-1</v>
      </c>
      <c r="AJ73" s="9">
        <v>0</v>
      </c>
      <c r="AM73" s="9" t="s">
        <v>294</v>
      </c>
      <c r="AN73" s="9">
        <v>-1</v>
      </c>
      <c r="AQ73" s="9">
        <v>580</v>
      </c>
      <c r="AR73" s="9" t="s">
        <v>302</v>
      </c>
      <c r="AT73" s="9" t="s">
        <v>195</v>
      </c>
      <c r="AU73" s="9">
        <v>132.71029999999999</v>
      </c>
      <c r="AV73" s="9">
        <v>0.38001653934696</v>
      </c>
      <c r="AW73" s="9">
        <v>4.5164035147699996E-3</v>
      </c>
      <c r="AX73" s="9">
        <v>0.19726554020000001</v>
      </c>
    </row>
    <row r="74" spans="1:50" x14ac:dyDescent="0.25">
      <c r="A74" s="142">
        <v>1200000</v>
      </c>
      <c r="B74" s="142">
        <v>870000</v>
      </c>
      <c r="C74" s="142">
        <v>870000</v>
      </c>
      <c r="D74" s="9" t="s">
        <v>289</v>
      </c>
      <c r="E74" s="9" t="s">
        <v>13</v>
      </c>
      <c r="F74" s="9" t="s">
        <v>290</v>
      </c>
      <c r="G74" s="9" t="s">
        <v>291</v>
      </c>
      <c r="H74" s="9">
        <v>0.56000000000000005</v>
      </c>
      <c r="I74" s="9">
        <v>0.48</v>
      </c>
      <c r="J74" s="9" t="s">
        <v>300</v>
      </c>
      <c r="K74" s="9">
        <v>0.14471913105549</v>
      </c>
      <c r="L74" s="9">
        <v>3904.6216711914999</v>
      </c>
      <c r="M74" s="9">
        <v>10.5526168663775</v>
      </c>
      <c r="N74" s="9">
        <v>1.4138861688273601</v>
      </c>
      <c r="O74" s="9">
        <v>1.5271655432636999</v>
      </c>
      <c r="P74" s="9">
        <v>0.20461637776406999</v>
      </c>
      <c r="Q74" s="9">
        <v>565.073455355281</v>
      </c>
      <c r="R74" s="9">
        <v>8140</v>
      </c>
      <c r="S74" s="9" t="s">
        <v>292</v>
      </c>
      <c r="T74" s="9">
        <v>8140</v>
      </c>
      <c r="U74" s="9" t="s">
        <v>301</v>
      </c>
      <c r="V74" s="9" t="s">
        <v>300</v>
      </c>
      <c r="Z74" s="9">
        <v>0</v>
      </c>
      <c r="AA74" s="9">
        <v>1</v>
      </c>
      <c r="AB74" s="9">
        <v>1.5271655432636999</v>
      </c>
      <c r="AC74" s="9">
        <v>0.20461637776406999</v>
      </c>
      <c r="AD74" s="9">
        <v>1093.8340130587701</v>
      </c>
      <c r="AF74" s="9">
        <v>-1</v>
      </c>
      <c r="AG74" s="9">
        <v>-1</v>
      </c>
      <c r="AH74" s="9">
        <v>-1</v>
      </c>
      <c r="AI74" s="9">
        <v>-1</v>
      </c>
      <c r="AJ74" s="9">
        <v>0</v>
      </c>
      <c r="AM74" s="9" t="s">
        <v>294</v>
      </c>
      <c r="AN74" s="9">
        <v>-1</v>
      </c>
      <c r="AQ74" s="9">
        <v>580</v>
      </c>
      <c r="AR74" s="9" t="s">
        <v>302</v>
      </c>
      <c r="AT74" s="9" t="s">
        <v>195</v>
      </c>
      <c r="AU74" s="9">
        <v>132.71029999999999</v>
      </c>
      <c r="AV74" s="9">
        <v>123.71501311830799</v>
      </c>
      <c r="AW74" s="9">
        <v>585.65754495606905</v>
      </c>
      <c r="AX74" s="9">
        <v>0.88713220849999996</v>
      </c>
    </row>
    <row r="75" spans="1:50" x14ac:dyDescent="0.25">
      <c r="A75" s="142">
        <v>1200000</v>
      </c>
      <c r="B75" s="142">
        <v>880000</v>
      </c>
      <c r="C75" s="142">
        <v>880000</v>
      </c>
      <c r="D75" s="9" t="s">
        <v>289</v>
      </c>
      <c r="E75" s="9" t="s">
        <v>13</v>
      </c>
      <c r="F75" s="9" t="s">
        <v>290</v>
      </c>
      <c r="G75" s="9" t="s">
        <v>291</v>
      </c>
      <c r="H75" s="9">
        <v>0.56000000000000005</v>
      </c>
      <c r="I75" s="9">
        <v>0.48</v>
      </c>
      <c r="J75" s="9" t="s">
        <v>300</v>
      </c>
      <c r="K75" s="9">
        <v>4.6972721721249999E-2</v>
      </c>
      <c r="L75" s="9">
        <v>3903.3527211239798</v>
      </c>
      <c r="M75" s="9">
        <v>10.8205327019461</v>
      </c>
      <c r="N75" s="9">
        <v>1.4240112852973199</v>
      </c>
      <c r="O75" s="9">
        <v>0.50826987148425995</v>
      </c>
      <c r="P75" s="9">
        <v>6.6889685832190002E-2</v>
      </c>
      <c r="Q75" s="9">
        <v>183.351101149264</v>
      </c>
      <c r="R75" s="9">
        <v>8140</v>
      </c>
      <c r="S75" s="9" t="s">
        <v>292</v>
      </c>
      <c r="T75" s="9">
        <v>8140</v>
      </c>
      <c r="U75" s="9" t="s">
        <v>301</v>
      </c>
      <c r="V75" s="9" t="s">
        <v>300</v>
      </c>
      <c r="Z75" s="9">
        <v>0</v>
      </c>
      <c r="AA75" s="9">
        <v>1</v>
      </c>
      <c r="AB75" s="9">
        <v>0.50826987148425995</v>
      </c>
      <c r="AC75" s="9">
        <v>6.6889685832190002E-2</v>
      </c>
      <c r="AD75" s="9">
        <v>925.57576776376197</v>
      </c>
      <c r="AF75" s="9">
        <v>-1</v>
      </c>
      <c r="AG75" s="9">
        <v>-1</v>
      </c>
      <c r="AH75" s="9">
        <v>-1</v>
      </c>
      <c r="AI75" s="9">
        <v>-1</v>
      </c>
      <c r="AJ75" s="9">
        <v>0</v>
      </c>
      <c r="AM75" s="9" t="s">
        <v>294</v>
      </c>
      <c r="AN75" s="9">
        <v>-1</v>
      </c>
      <c r="AQ75" s="9">
        <v>580</v>
      </c>
      <c r="AR75" s="9" t="s">
        <v>302</v>
      </c>
      <c r="AT75" s="9" t="s">
        <v>195</v>
      </c>
      <c r="AU75" s="9">
        <v>132.71029999999999</v>
      </c>
      <c r="AV75" s="9">
        <v>79.900442665754895</v>
      </c>
      <c r="AW75" s="9">
        <v>190.09186057527299</v>
      </c>
      <c r="AX75" s="9">
        <v>0.75066972239999996</v>
      </c>
    </row>
    <row r="76" spans="1:50" x14ac:dyDescent="0.25">
      <c r="A76" s="142">
        <v>1200000</v>
      </c>
      <c r="B76" s="142">
        <v>890000</v>
      </c>
      <c r="C76" s="142">
        <v>890000</v>
      </c>
      <c r="D76" s="9" t="s">
        <v>289</v>
      </c>
      <c r="E76" s="9" t="s">
        <v>13</v>
      </c>
      <c r="F76" s="9" t="s">
        <v>290</v>
      </c>
      <c r="G76" s="9" t="s">
        <v>291</v>
      </c>
      <c r="H76" s="9">
        <v>0.56000000000000005</v>
      </c>
      <c r="I76" s="9">
        <v>0.48</v>
      </c>
      <c r="J76" s="9" t="s">
        <v>300</v>
      </c>
      <c r="K76" s="9">
        <v>0.10587165057013</v>
      </c>
      <c r="L76" s="9">
        <v>3909.0715520971598</v>
      </c>
      <c r="M76" s="9">
        <v>9.6129053570881702</v>
      </c>
      <c r="N76" s="9">
        <v>1.2784956604362701</v>
      </c>
      <c r="O76" s="9">
        <v>1.0177341569294001</v>
      </c>
      <c r="P76" s="9">
        <v>0.13535644581713999</v>
      </c>
      <c r="Q76" s="9">
        <v>413.85985741728098</v>
      </c>
      <c r="R76" s="9">
        <v>8140</v>
      </c>
      <c r="S76" s="9" t="s">
        <v>292</v>
      </c>
      <c r="T76" s="9">
        <v>8140</v>
      </c>
      <c r="U76" s="9" t="s">
        <v>301</v>
      </c>
      <c r="V76" s="9" t="s">
        <v>300</v>
      </c>
      <c r="Z76" s="9">
        <v>0</v>
      </c>
      <c r="AA76" s="9">
        <v>1</v>
      </c>
      <c r="AB76" s="9">
        <v>1.0177341569294001</v>
      </c>
      <c r="AC76" s="9">
        <v>0.13535644581713999</v>
      </c>
      <c r="AD76" s="9">
        <v>1108.6990912968699</v>
      </c>
      <c r="AF76" s="9">
        <v>-1</v>
      </c>
      <c r="AG76" s="9">
        <v>-1</v>
      </c>
      <c r="AH76" s="9">
        <v>-1</v>
      </c>
      <c r="AI76" s="9">
        <v>-1</v>
      </c>
      <c r="AJ76" s="9">
        <v>0</v>
      </c>
      <c r="AM76" s="9" t="s">
        <v>294</v>
      </c>
      <c r="AN76" s="9">
        <v>-1</v>
      </c>
      <c r="AQ76" s="9">
        <v>580</v>
      </c>
      <c r="AR76" s="9" t="s">
        <v>302</v>
      </c>
      <c r="AT76" s="9" t="s">
        <v>195</v>
      </c>
      <c r="AU76" s="9">
        <v>132.71029999999999</v>
      </c>
      <c r="AV76" s="9">
        <v>96.906594556166993</v>
      </c>
      <c r="AW76" s="9">
        <v>428.44736905983399</v>
      </c>
      <c r="AX76" s="9">
        <v>0.89918823299999995</v>
      </c>
    </row>
    <row r="77" spans="1:50" x14ac:dyDescent="0.25">
      <c r="A77" s="142">
        <v>1200000</v>
      </c>
      <c r="B77" s="142">
        <v>910000</v>
      </c>
      <c r="C77" s="142">
        <v>910000</v>
      </c>
      <c r="D77" s="9" t="s">
        <v>289</v>
      </c>
      <c r="E77" s="9" t="s">
        <v>13</v>
      </c>
      <c r="F77" s="9" t="s">
        <v>290</v>
      </c>
      <c r="G77" s="9" t="s">
        <v>291</v>
      </c>
      <c r="H77" s="9">
        <v>0.56000000000000005</v>
      </c>
      <c r="I77" s="9">
        <v>0.48</v>
      </c>
      <c r="J77" s="9" t="s">
        <v>300</v>
      </c>
      <c r="K77" s="9">
        <v>1.183834383262E-2</v>
      </c>
      <c r="L77" s="9">
        <v>3907.8490667840001</v>
      </c>
      <c r="M77" s="9">
        <v>11.4856339516326</v>
      </c>
      <c r="N77" s="9">
        <v>1.51456936654801</v>
      </c>
      <c r="O77" s="9">
        <v>0.13597088385513001</v>
      </c>
      <c r="P77" s="9">
        <v>1.792999291956E-2</v>
      </c>
      <c r="Q77" s="9">
        <v>46.2624608986035</v>
      </c>
      <c r="R77" s="9">
        <v>8140</v>
      </c>
      <c r="S77" s="9" t="s">
        <v>292</v>
      </c>
      <c r="T77" s="9">
        <v>8140</v>
      </c>
      <c r="U77" s="9" t="s">
        <v>301</v>
      </c>
      <c r="V77" s="9" t="s">
        <v>300</v>
      </c>
      <c r="Z77" s="9">
        <v>0</v>
      </c>
      <c r="AA77" s="9">
        <v>1</v>
      </c>
      <c r="AB77" s="9">
        <v>0.13597088385513001</v>
      </c>
      <c r="AC77" s="9">
        <v>1.792999291956E-2</v>
      </c>
      <c r="AD77" s="9">
        <v>382.55702904827598</v>
      </c>
      <c r="AF77" s="9">
        <v>-1</v>
      </c>
      <c r="AG77" s="9">
        <v>-1</v>
      </c>
      <c r="AH77" s="9">
        <v>-1</v>
      </c>
      <c r="AI77" s="9">
        <v>-1</v>
      </c>
      <c r="AJ77" s="9">
        <v>0</v>
      </c>
      <c r="AM77" s="9" t="s">
        <v>294</v>
      </c>
      <c r="AN77" s="9">
        <v>-1</v>
      </c>
      <c r="AQ77" s="9">
        <v>580</v>
      </c>
      <c r="AR77" s="9" t="s">
        <v>302</v>
      </c>
      <c r="AT77" s="9" t="s">
        <v>195</v>
      </c>
      <c r="AU77" s="9">
        <v>132.71029999999999</v>
      </c>
      <c r="AV77" s="9">
        <v>39.072180140193701</v>
      </c>
      <c r="AW77" s="9">
        <v>47.908077769649601</v>
      </c>
      <c r="AX77" s="9">
        <v>0.31026523039999998</v>
      </c>
    </row>
    <row r="78" spans="1:50" x14ac:dyDescent="0.25">
      <c r="A78" s="142">
        <v>1200000</v>
      </c>
      <c r="B78" s="142">
        <v>910000</v>
      </c>
      <c r="C78" s="142">
        <v>920000</v>
      </c>
      <c r="D78" s="9" t="s">
        <v>289</v>
      </c>
      <c r="E78" s="9" t="s">
        <v>13</v>
      </c>
      <c r="F78" s="9" t="s">
        <v>290</v>
      </c>
      <c r="G78" s="9" t="s">
        <v>291</v>
      </c>
      <c r="H78" s="9">
        <v>0.56000000000000005</v>
      </c>
      <c r="I78" s="9">
        <v>0.48</v>
      </c>
      <c r="J78" s="9" t="s">
        <v>300</v>
      </c>
      <c r="K78" s="9">
        <v>2.172215772618E-2</v>
      </c>
      <c r="L78" s="9">
        <v>3982.8120590538301</v>
      </c>
      <c r="M78" s="9">
        <v>9.3298815557813395</v>
      </c>
      <c r="N78" s="9">
        <v>1.25191096606841</v>
      </c>
      <c r="O78" s="9">
        <v>0.20266515872133001</v>
      </c>
      <c r="P78" s="9">
        <v>2.7194207464080002E-2</v>
      </c>
      <c r="Q78" s="9">
        <v>86.515271740530906</v>
      </c>
      <c r="R78" s="9">
        <v>8140</v>
      </c>
      <c r="S78" s="9" t="s">
        <v>292</v>
      </c>
      <c r="T78" s="9">
        <v>8140</v>
      </c>
      <c r="U78" s="9" t="s">
        <v>301</v>
      </c>
      <c r="V78" s="9" t="s">
        <v>300</v>
      </c>
      <c r="Z78" s="9">
        <v>0</v>
      </c>
      <c r="AA78" s="9">
        <v>1</v>
      </c>
      <c r="AB78" s="9">
        <v>0.20266515872133001</v>
      </c>
      <c r="AC78" s="9">
        <v>2.7194207464080002E-2</v>
      </c>
      <c r="AD78" s="9">
        <v>515.29570393952099</v>
      </c>
      <c r="AF78" s="9">
        <v>-1</v>
      </c>
      <c r="AG78" s="9">
        <v>-1</v>
      </c>
      <c r="AH78" s="9">
        <v>-1</v>
      </c>
      <c r="AI78" s="9">
        <v>-1</v>
      </c>
      <c r="AJ78" s="9">
        <v>0</v>
      </c>
      <c r="AM78" s="9" t="s">
        <v>294</v>
      </c>
      <c r="AN78" s="9">
        <v>-1</v>
      </c>
      <c r="AQ78" s="9">
        <v>580</v>
      </c>
      <c r="AR78" s="9" t="s">
        <v>302</v>
      </c>
      <c r="AT78" s="9" t="s">
        <v>195</v>
      </c>
      <c r="AU78" s="9">
        <v>132.71029999999999</v>
      </c>
      <c r="AV78" s="9">
        <v>54.205678010562501</v>
      </c>
      <c r="AW78" s="9">
        <v>87.906453502610901</v>
      </c>
      <c r="AX78" s="9">
        <v>0.4179202789</v>
      </c>
    </row>
    <row r="79" spans="1:50" x14ac:dyDescent="0.25">
      <c r="A79" s="142">
        <v>1200000</v>
      </c>
      <c r="B79" s="142">
        <v>920000</v>
      </c>
      <c r="C79" s="142">
        <v>920000</v>
      </c>
      <c r="D79" s="9" t="s">
        <v>289</v>
      </c>
      <c r="E79" s="9" t="s">
        <v>13</v>
      </c>
      <c r="F79" s="9" t="s">
        <v>290</v>
      </c>
      <c r="G79" s="9" t="s">
        <v>291</v>
      </c>
      <c r="H79" s="9">
        <v>0.56000000000000005</v>
      </c>
      <c r="I79" s="9">
        <v>0.48</v>
      </c>
      <c r="J79" s="9" t="s">
        <v>300</v>
      </c>
      <c r="K79" s="9">
        <v>8.0222949942799996E-3</v>
      </c>
      <c r="L79" s="9">
        <v>3898.2708452873799</v>
      </c>
      <c r="M79" s="9">
        <v>10.4621646426586</v>
      </c>
      <c r="N79" s="9">
        <v>1.3832439484588499</v>
      </c>
      <c r="O79" s="9">
        <v>8.3930571042139995E-2</v>
      </c>
      <c r="P79" s="9">
        <v>1.109679100359E-2</v>
      </c>
      <c r="Q79" s="9">
        <v>31.273078688500501</v>
      </c>
      <c r="R79" s="9">
        <v>8140</v>
      </c>
      <c r="S79" s="9" t="s">
        <v>292</v>
      </c>
      <c r="T79" s="9">
        <v>8140</v>
      </c>
      <c r="U79" s="9" t="s">
        <v>301</v>
      </c>
      <c r="V79" s="9" t="s">
        <v>300</v>
      </c>
      <c r="Z79" s="9">
        <v>0</v>
      </c>
      <c r="AA79" s="9">
        <v>1</v>
      </c>
      <c r="AB79" s="9">
        <v>8.3930571042139995E-2</v>
      </c>
      <c r="AC79" s="9">
        <v>1.109679100359E-2</v>
      </c>
      <c r="AD79" s="9">
        <v>1149.77704273532</v>
      </c>
      <c r="AF79" s="9">
        <v>-1</v>
      </c>
      <c r="AG79" s="9">
        <v>-1</v>
      </c>
      <c r="AH79" s="9">
        <v>-1</v>
      </c>
      <c r="AI79" s="9">
        <v>-1</v>
      </c>
      <c r="AJ79" s="9">
        <v>0</v>
      </c>
      <c r="AM79" s="9" t="s">
        <v>294</v>
      </c>
      <c r="AN79" s="9">
        <v>-1</v>
      </c>
      <c r="AQ79" s="9">
        <v>580</v>
      </c>
      <c r="AR79" s="9" t="s">
        <v>302</v>
      </c>
      <c r="AT79" s="9" t="s">
        <v>195</v>
      </c>
      <c r="AU79" s="9">
        <v>132.71029999999999</v>
      </c>
      <c r="AV79" s="9">
        <v>66.827719425939307</v>
      </c>
      <c r="AW79" s="9">
        <v>32.465076019992601</v>
      </c>
      <c r="AX79" s="9">
        <v>0.93250368429999997</v>
      </c>
    </row>
    <row r="80" spans="1:50" x14ac:dyDescent="0.25">
      <c r="A80" s="142">
        <v>1200000</v>
      </c>
      <c r="B80" s="142">
        <v>920000</v>
      </c>
      <c r="C80" s="142">
        <v>920000</v>
      </c>
      <c r="D80" s="9" t="s">
        <v>289</v>
      </c>
      <c r="E80" s="9" t="s">
        <v>13</v>
      </c>
      <c r="F80" s="9" t="s">
        <v>290</v>
      </c>
      <c r="G80" s="9" t="s">
        <v>291</v>
      </c>
      <c r="H80" s="9">
        <v>0.56000000000000005</v>
      </c>
      <c r="I80" s="9">
        <v>0.48</v>
      </c>
      <c r="J80" s="9" t="s">
        <v>300</v>
      </c>
      <c r="K80" s="9">
        <v>6.1905710442109997E-2</v>
      </c>
      <c r="L80" s="9">
        <v>3927.07159891828</v>
      </c>
      <c r="M80" s="9">
        <v>9.7607011681944709</v>
      </c>
      <c r="N80" s="9">
        <v>1.2906826182836999</v>
      </c>
      <c r="O80" s="9">
        <v>0.60424314023026005</v>
      </c>
      <c r="P80" s="9">
        <v>7.9900624440139997E-2</v>
      </c>
      <c r="Q80" s="9">
        <v>243.10815728808799</v>
      </c>
      <c r="R80" s="9">
        <v>8140</v>
      </c>
      <c r="S80" s="9" t="s">
        <v>292</v>
      </c>
      <c r="T80" s="9">
        <v>8140</v>
      </c>
      <c r="U80" s="9" t="s">
        <v>301</v>
      </c>
      <c r="V80" s="9" t="s">
        <v>300</v>
      </c>
      <c r="Z80" s="9">
        <v>0</v>
      </c>
      <c r="AA80" s="9">
        <v>1</v>
      </c>
      <c r="AB80" s="9">
        <v>0.60424314023026005</v>
      </c>
      <c r="AC80" s="9">
        <v>7.9900624440139997E-2</v>
      </c>
      <c r="AD80" s="9">
        <v>1176.20710413751</v>
      </c>
      <c r="AF80" s="9">
        <v>-1</v>
      </c>
      <c r="AG80" s="9">
        <v>-1</v>
      </c>
      <c r="AH80" s="9">
        <v>-1</v>
      </c>
      <c r="AI80" s="9">
        <v>-1</v>
      </c>
      <c r="AJ80" s="9">
        <v>0</v>
      </c>
      <c r="AM80" s="9" t="s">
        <v>294</v>
      </c>
      <c r="AN80" s="9">
        <v>-1</v>
      </c>
      <c r="AQ80" s="9">
        <v>580</v>
      </c>
      <c r="AR80" s="9" t="s">
        <v>302</v>
      </c>
      <c r="AT80" s="9" t="s">
        <v>195</v>
      </c>
      <c r="AU80" s="9">
        <v>132.71029999999999</v>
      </c>
      <c r="AV80" s="9">
        <v>116.273103742416</v>
      </c>
      <c r="AW80" s="9">
        <v>250.523521885907</v>
      </c>
      <c r="AX80" s="9">
        <v>0.95393925719999995</v>
      </c>
    </row>
    <row r="81" spans="1:50" x14ac:dyDescent="0.25">
      <c r="A81" s="142">
        <v>1200000</v>
      </c>
      <c r="B81" s="142">
        <v>920000</v>
      </c>
      <c r="C81" s="142">
        <v>920000</v>
      </c>
      <c r="D81" s="9" t="s">
        <v>289</v>
      </c>
      <c r="E81" s="9" t="s">
        <v>13</v>
      </c>
      <c r="F81" s="9" t="s">
        <v>290</v>
      </c>
      <c r="G81" s="9" t="s">
        <v>291</v>
      </c>
      <c r="H81" s="9">
        <v>0.56000000000000005</v>
      </c>
      <c r="I81" s="9">
        <v>0.48</v>
      </c>
      <c r="J81" s="9" t="s">
        <v>300</v>
      </c>
      <c r="K81" s="9">
        <v>0.10992800444077</v>
      </c>
      <c r="L81" s="9">
        <v>3901.52035682003</v>
      </c>
      <c r="M81" s="9">
        <v>10.4193340498105</v>
      </c>
      <c r="N81" s="9">
        <v>1.3693649388373901</v>
      </c>
      <c r="O81" s="9">
        <v>1.1453765996975001</v>
      </c>
      <c r="P81" s="9">
        <v>0.15053155507756</v>
      </c>
      <c r="Q81" s="9">
        <v>428.88634711029403</v>
      </c>
      <c r="R81" s="9">
        <v>8140</v>
      </c>
      <c r="S81" s="9" t="s">
        <v>292</v>
      </c>
      <c r="T81" s="9">
        <v>8140</v>
      </c>
      <c r="U81" s="9" t="s">
        <v>301</v>
      </c>
      <c r="V81" s="9" t="s">
        <v>300</v>
      </c>
      <c r="Z81" s="9">
        <v>0</v>
      </c>
      <c r="AA81" s="9">
        <v>1</v>
      </c>
      <c r="AB81" s="9">
        <v>1.1453765996975001</v>
      </c>
      <c r="AC81" s="9">
        <v>0.15053155507756</v>
      </c>
      <c r="AD81" s="9">
        <v>1136.47665931696</v>
      </c>
      <c r="AF81" s="9">
        <v>-1</v>
      </c>
      <c r="AG81" s="9">
        <v>-1</v>
      </c>
      <c r="AH81" s="9">
        <v>-1</v>
      </c>
      <c r="AI81" s="9">
        <v>-1</v>
      </c>
      <c r="AJ81" s="9">
        <v>0</v>
      </c>
      <c r="AM81" s="9" t="s">
        <v>294</v>
      </c>
      <c r="AN81" s="9">
        <v>-1</v>
      </c>
      <c r="AQ81" s="9">
        <v>580</v>
      </c>
      <c r="AR81" s="9" t="s">
        <v>302</v>
      </c>
      <c r="AT81" s="9" t="s">
        <v>195</v>
      </c>
      <c r="AU81" s="9">
        <v>132.71029999999999</v>
      </c>
      <c r="AV81" s="9">
        <v>124.10681433326501</v>
      </c>
      <c r="AW81" s="9">
        <v>444.862850772775</v>
      </c>
      <c r="AX81" s="9">
        <v>0.92171667420000003</v>
      </c>
    </row>
    <row r="82" spans="1:50" x14ac:dyDescent="0.25">
      <c r="A82" s="142">
        <v>1200000</v>
      </c>
      <c r="B82" s="142">
        <v>920000</v>
      </c>
      <c r="C82" s="142">
        <v>920000</v>
      </c>
      <c r="D82" s="9" t="s">
        <v>289</v>
      </c>
      <c r="E82" s="9" t="s">
        <v>13</v>
      </c>
      <c r="F82" s="9" t="s">
        <v>290</v>
      </c>
      <c r="G82" s="9" t="s">
        <v>291</v>
      </c>
      <c r="H82" s="9">
        <v>0.56000000000000005</v>
      </c>
      <c r="I82" s="9">
        <v>0.48</v>
      </c>
      <c r="J82" s="9" t="s">
        <v>300</v>
      </c>
      <c r="K82" s="9">
        <v>9.932027965819E-2</v>
      </c>
      <c r="L82" s="9">
        <v>3905.9541024117102</v>
      </c>
      <c r="M82" s="9">
        <v>10.6998462738705</v>
      </c>
      <c r="N82" s="9">
        <v>1.4075406843337801</v>
      </c>
      <c r="O82" s="9">
        <v>1.0627117242205499</v>
      </c>
      <c r="P82" s="9">
        <v>0.13979733439832001</v>
      </c>
      <c r="Q82" s="9">
        <v>387.94045378361699</v>
      </c>
      <c r="R82" s="9">
        <v>8140</v>
      </c>
      <c r="S82" s="9" t="s">
        <v>292</v>
      </c>
      <c r="T82" s="9">
        <v>8140</v>
      </c>
      <c r="U82" s="9" t="s">
        <v>301</v>
      </c>
      <c r="V82" s="9" t="s">
        <v>300</v>
      </c>
      <c r="Z82" s="9">
        <v>0</v>
      </c>
      <c r="AA82" s="9">
        <v>1</v>
      </c>
      <c r="AB82" s="9">
        <v>1.0627117242205499</v>
      </c>
      <c r="AC82" s="9">
        <v>0.13979733439832001</v>
      </c>
      <c r="AD82" s="9">
        <v>1018.63731878346</v>
      </c>
      <c r="AF82" s="9">
        <v>-1</v>
      </c>
      <c r="AG82" s="9">
        <v>-1</v>
      </c>
      <c r="AH82" s="9">
        <v>-1</v>
      </c>
      <c r="AI82" s="9">
        <v>-1</v>
      </c>
      <c r="AJ82" s="9">
        <v>0</v>
      </c>
      <c r="AM82" s="9" t="s">
        <v>294</v>
      </c>
      <c r="AN82" s="9">
        <v>-1</v>
      </c>
      <c r="AQ82" s="9">
        <v>580</v>
      </c>
      <c r="AR82" s="9" t="s">
        <v>302</v>
      </c>
      <c r="AT82" s="9" t="s">
        <v>195</v>
      </c>
      <c r="AU82" s="9">
        <v>132.71029999999999</v>
      </c>
      <c r="AV82" s="9">
        <v>116.412087107026</v>
      </c>
      <c r="AW82" s="9">
        <v>401.93491160934201</v>
      </c>
      <c r="AX82" s="9">
        <v>0.82614543289999998</v>
      </c>
    </row>
    <row r="83" spans="1:50" x14ac:dyDescent="0.25">
      <c r="A83" s="142">
        <v>1200000</v>
      </c>
      <c r="B83" s="142">
        <v>920000</v>
      </c>
      <c r="C83" s="142">
        <v>920000</v>
      </c>
      <c r="D83" s="9" t="s">
        <v>289</v>
      </c>
      <c r="E83" s="9" t="s">
        <v>13</v>
      </c>
      <c r="F83" s="9" t="s">
        <v>290</v>
      </c>
      <c r="G83" s="9" t="s">
        <v>291</v>
      </c>
      <c r="H83" s="9">
        <v>0.56000000000000005</v>
      </c>
      <c r="I83" s="9">
        <v>0.48</v>
      </c>
      <c r="J83" s="9" t="s">
        <v>300</v>
      </c>
      <c r="K83" s="9">
        <v>1.3259801428600001E-2</v>
      </c>
      <c r="L83" s="9">
        <v>3932.29226127529</v>
      </c>
      <c r="M83" s="9">
        <v>9.9649694632008696</v>
      </c>
      <c r="N83" s="9">
        <v>1.3206476774229501</v>
      </c>
      <c r="O83" s="9">
        <v>0.13213351632418999</v>
      </c>
      <c r="P83" s="9">
        <v>1.7511525959779999E-2</v>
      </c>
      <c r="Q83" s="9">
        <v>52.141414543766302</v>
      </c>
      <c r="R83" s="9">
        <v>8140</v>
      </c>
      <c r="S83" s="9" t="s">
        <v>292</v>
      </c>
      <c r="T83" s="9">
        <v>8140</v>
      </c>
      <c r="U83" s="9" t="s">
        <v>301</v>
      </c>
      <c r="V83" s="9" t="s">
        <v>300</v>
      </c>
      <c r="Z83" s="9">
        <v>0</v>
      </c>
      <c r="AA83" s="9">
        <v>1</v>
      </c>
      <c r="AB83" s="9">
        <v>0.13213351632418999</v>
      </c>
      <c r="AC83" s="9">
        <v>1.7511525959779999E-2</v>
      </c>
      <c r="AD83" s="9">
        <v>869.71716323445605</v>
      </c>
      <c r="AF83" s="9">
        <v>-1</v>
      </c>
      <c r="AG83" s="9">
        <v>-1</v>
      </c>
      <c r="AH83" s="9">
        <v>-1</v>
      </c>
      <c r="AI83" s="9">
        <v>-1</v>
      </c>
      <c r="AJ83" s="9">
        <v>0</v>
      </c>
      <c r="AM83" s="9" t="s">
        <v>294</v>
      </c>
      <c r="AN83" s="9">
        <v>-1</v>
      </c>
      <c r="AQ83" s="9">
        <v>580</v>
      </c>
      <c r="AR83" s="9" t="s">
        <v>302</v>
      </c>
      <c r="AT83" s="9" t="s">
        <v>195</v>
      </c>
      <c r="AU83" s="9">
        <v>132.71029999999999</v>
      </c>
      <c r="AV83" s="9">
        <v>42.753087228598197</v>
      </c>
      <c r="AW83" s="9">
        <v>53.660512571116399</v>
      </c>
      <c r="AX83" s="9">
        <v>0.70536671799999995</v>
      </c>
    </row>
    <row r="84" spans="1:50" x14ac:dyDescent="0.25">
      <c r="A84" s="142">
        <v>550000</v>
      </c>
      <c r="B84" s="142">
        <v>870000</v>
      </c>
      <c r="C84" s="142">
        <v>870000</v>
      </c>
      <c r="D84" s="9" t="s">
        <v>289</v>
      </c>
      <c r="E84" s="9" t="s">
        <v>13</v>
      </c>
      <c r="F84" s="9" t="s">
        <v>290</v>
      </c>
      <c r="G84" s="9" t="s">
        <v>291</v>
      </c>
      <c r="H84" s="9">
        <v>0.56000000000000005</v>
      </c>
      <c r="I84" s="9">
        <v>0.48</v>
      </c>
      <c r="J84" s="9" t="s">
        <v>195</v>
      </c>
      <c r="K84" s="9">
        <v>1.120464723793E-2</v>
      </c>
      <c r="L84" s="9">
        <v>3904.6216711914999</v>
      </c>
      <c r="M84" s="9">
        <v>10.5526168663775</v>
      </c>
      <c r="N84" s="9">
        <v>1.4138861688273601</v>
      </c>
      <c r="O84" s="9">
        <v>0.11823834942488</v>
      </c>
      <c r="P84" s="9">
        <v>1.5842095756310001E-2</v>
      </c>
      <c r="Q84" s="9">
        <v>43.749908423312597</v>
      </c>
      <c r="R84" s="9">
        <v>8140</v>
      </c>
      <c r="S84" s="9" t="s">
        <v>292</v>
      </c>
      <c r="T84" s="9">
        <v>8140</v>
      </c>
      <c r="U84" s="9" t="s">
        <v>293</v>
      </c>
      <c r="V84" s="9" t="s">
        <v>195</v>
      </c>
      <c r="Z84" s="9">
        <v>0</v>
      </c>
      <c r="AA84" s="9">
        <v>1</v>
      </c>
      <c r="AB84" s="9">
        <v>0.11823834942488</v>
      </c>
      <c r="AC84" s="9">
        <v>1.5842095756310001E-2</v>
      </c>
      <c r="AD84" s="9">
        <v>48.966882325902297</v>
      </c>
      <c r="AF84" s="9">
        <v>-1</v>
      </c>
      <c r="AG84" s="9">
        <v>-1</v>
      </c>
      <c r="AH84" s="9">
        <v>-1</v>
      </c>
      <c r="AI84" s="9">
        <v>-1</v>
      </c>
      <c r="AJ84" s="9">
        <v>0</v>
      </c>
      <c r="AM84" s="9" t="s">
        <v>294</v>
      </c>
      <c r="AN84" s="9">
        <v>-1</v>
      </c>
      <c r="AQ84" s="9">
        <v>578</v>
      </c>
      <c r="AR84" s="9" t="s">
        <v>303</v>
      </c>
      <c r="AS84" s="9" t="s">
        <v>304</v>
      </c>
      <c r="AT84" s="9" t="s">
        <v>195</v>
      </c>
      <c r="AU84" s="9">
        <v>132.71029999999999</v>
      </c>
      <c r="AV84" s="9">
        <v>61.746306287684703</v>
      </c>
      <c r="AW84" s="9">
        <v>45.343598635580101</v>
      </c>
      <c r="AX84" s="9">
        <v>3.9713611000000003E-2</v>
      </c>
    </row>
    <row r="85" spans="1:50" x14ac:dyDescent="0.25">
      <c r="A85" s="142">
        <v>550000</v>
      </c>
      <c r="B85" s="142">
        <v>870000</v>
      </c>
      <c r="C85" s="142">
        <v>870000</v>
      </c>
      <c r="D85" s="9" t="s">
        <v>289</v>
      </c>
      <c r="E85" s="9" t="s">
        <v>13</v>
      </c>
      <c r="F85" s="9" t="s">
        <v>290</v>
      </c>
      <c r="G85" s="9" t="s">
        <v>291</v>
      </c>
      <c r="H85" s="9">
        <v>0.56000000000000005</v>
      </c>
      <c r="I85" s="9">
        <v>0.48</v>
      </c>
      <c r="J85" s="9" t="s">
        <v>195</v>
      </c>
      <c r="K85" s="9">
        <v>2.41759233073E-2</v>
      </c>
      <c r="L85" s="9">
        <v>3904.6216711914999</v>
      </c>
      <c r="M85" s="9">
        <v>10.5526168663775</v>
      </c>
      <c r="N85" s="9">
        <v>1.4138861688273601</v>
      </c>
      <c r="O85" s="9">
        <v>0.25511925605294</v>
      </c>
      <c r="P85" s="9">
        <v>3.4182003582830002E-2</v>
      </c>
      <c r="Q85" s="9">
        <v>94.397834066778501</v>
      </c>
      <c r="R85" s="9">
        <v>1300</v>
      </c>
      <c r="S85" s="9" t="s">
        <v>296</v>
      </c>
      <c r="T85" s="9">
        <v>1300</v>
      </c>
      <c r="U85" s="9" t="s">
        <v>293</v>
      </c>
      <c r="V85" s="9" t="s">
        <v>195</v>
      </c>
      <c r="Z85" s="9">
        <v>0</v>
      </c>
      <c r="AA85" s="9">
        <v>1</v>
      </c>
      <c r="AB85" s="9">
        <v>0.25511925605294</v>
      </c>
      <c r="AC85" s="9">
        <v>3.4182003582830002E-2</v>
      </c>
      <c r="AD85" s="9">
        <v>94.397834066777705</v>
      </c>
      <c r="AF85" s="9">
        <v>-1</v>
      </c>
      <c r="AG85" s="9">
        <v>-1</v>
      </c>
      <c r="AH85" s="9">
        <v>-1</v>
      </c>
      <c r="AI85" s="9">
        <v>-1</v>
      </c>
      <c r="AJ85" s="9">
        <v>0</v>
      </c>
      <c r="AM85" s="9" t="s">
        <v>294</v>
      </c>
      <c r="AN85" s="9">
        <v>-1</v>
      </c>
      <c r="AQ85" s="9">
        <v>578</v>
      </c>
      <c r="AR85" s="9" t="s">
        <v>303</v>
      </c>
      <c r="AS85" s="9" t="s">
        <v>304</v>
      </c>
      <c r="AT85" s="9" t="s">
        <v>195</v>
      </c>
      <c r="AU85" s="9">
        <v>132.71029999999999</v>
      </c>
      <c r="AV85" s="9">
        <v>56.704789198412698</v>
      </c>
      <c r="AW85" s="9">
        <v>97.836490503628397</v>
      </c>
      <c r="AX85" s="9">
        <v>7.6559476099999996E-2</v>
      </c>
    </row>
    <row r="86" spans="1:50" x14ac:dyDescent="0.25">
      <c r="A86" s="142">
        <v>550000</v>
      </c>
      <c r="B86" s="142">
        <v>880000</v>
      </c>
      <c r="C86" s="142">
        <v>880000</v>
      </c>
      <c r="D86" s="9" t="s">
        <v>289</v>
      </c>
      <c r="E86" s="9" t="s">
        <v>13</v>
      </c>
      <c r="F86" s="9" t="s">
        <v>290</v>
      </c>
      <c r="G86" s="9" t="s">
        <v>291</v>
      </c>
      <c r="H86" s="9">
        <v>0.56000000000000005</v>
      </c>
      <c r="I86" s="9">
        <v>0.48</v>
      </c>
      <c r="J86" s="9" t="s">
        <v>195</v>
      </c>
      <c r="K86" s="9">
        <v>3.0104342001000001E-3</v>
      </c>
      <c r="L86" s="9">
        <v>3903.3527211239798</v>
      </c>
      <c r="M86" s="9">
        <v>10.8205327019461</v>
      </c>
      <c r="N86" s="9">
        <v>1.4240112852973199</v>
      </c>
      <c r="O86" s="9">
        <v>3.257450170923E-2</v>
      </c>
      <c r="P86" s="9">
        <v>4.2868922745799998E-3</v>
      </c>
      <c r="Q86" s="9">
        <v>11.750786526724999</v>
      </c>
      <c r="R86" s="9">
        <v>1400</v>
      </c>
      <c r="S86" s="9" t="s">
        <v>297</v>
      </c>
      <c r="T86" s="9">
        <v>1400</v>
      </c>
      <c r="U86" s="9" t="s">
        <v>293</v>
      </c>
      <c r="V86" s="9" t="s">
        <v>195</v>
      </c>
      <c r="Z86" s="9">
        <v>0</v>
      </c>
      <c r="AA86" s="9">
        <v>1</v>
      </c>
      <c r="AB86" s="9">
        <v>3.257450170923E-2</v>
      </c>
      <c r="AC86" s="9">
        <v>4.2868922745799998E-3</v>
      </c>
      <c r="AD86" s="9">
        <v>11.750786526726699</v>
      </c>
      <c r="AF86" s="9">
        <v>-1</v>
      </c>
      <c r="AG86" s="9">
        <v>-1</v>
      </c>
      <c r="AH86" s="9">
        <v>-1</v>
      </c>
      <c r="AI86" s="9">
        <v>-1</v>
      </c>
      <c r="AJ86" s="9">
        <v>0</v>
      </c>
      <c r="AM86" s="9" t="s">
        <v>294</v>
      </c>
      <c r="AN86" s="9">
        <v>-1</v>
      </c>
      <c r="AQ86" s="9">
        <v>578</v>
      </c>
      <c r="AR86" s="9" t="s">
        <v>303</v>
      </c>
      <c r="AS86" s="9" t="s">
        <v>304</v>
      </c>
      <c r="AT86" s="9" t="s">
        <v>195</v>
      </c>
      <c r="AU86" s="9">
        <v>132.71029999999999</v>
      </c>
      <c r="AV86" s="9">
        <v>21.024972685034601</v>
      </c>
      <c r="AW86" s="9">
        <v>12.182794976888999</v>
      </c>
      <c r="AX86" s="9">
        <v>9.5302405000000003E-3</v>
      </c>
    </row>
    <row r="87" spans="1:50" x14ac:dyDescent="0.25">
      <c r="A87" s="142">
        <v>550000</v>
      </c>
      <c r="B87" s="142">
        <v>880000</v>
      </c>
      <c r="C87" s="142">
        <v>880000</v>
      </c>
      <c r="D87" s="9" t="s">
        <v>289</v>
      </c>
      <c r="E87" s="9" t="s">
        <v>13</v>
      </c>
      <c r="F87" s="9" t="s">
        <v>290</v>
      </c>
      <c r="G87" s="9" t="s">
        <v>291</v>
      </c>
      <c r="H87" s="9">
        <v>0.56000000000000005</v>
      </c>
      <c r="I87" s="9">
        <v>0.48</v>
      </c>
      <c r="J87" s="9" t="s">
        <v>195</v>
      </c>
      <c r="K87" s="9">
        <v>3.5459627534000001E-3</v>
      </c>
      <c r="L87" s="9">
        <v>3903.3527211239798</v>
      </c>
      <c r="M87" s="9">
        <v>10.8205327019461</v>
      </c>
      <c r="N87" s="9">
        <v>1.4240112852973199</v>
      </c>
      <c r="O87" s="9">
        <v>3.8369205933050002E-2</v>
      </c>
      <c r="P87" s="9">
        <v>5.04949097808E-3</v>
      </c>
      <c r="Q87" s="9">
        <v>13.841143362492</v>
      </c>
      <c r="R87" s="9">
        <v>8140</v>
      </c>
      <c r="S87" s="9" t="s">
        <v>292</v>
      </c>
      <c r="T87" s="9">
        <v>8140</v>
      </c>
      <c r="U87" s="9" t="s">
        <v>293</v>
      </c>
      <c r="V87" s="9" t="s">
        <v>195</v>
      </c>
      <c r="Z87" s="9">
        <v>0</v>
      </c>
      <c r="AA87" s="9">
        <v>1</v>
      </c>
      <c r="AB87" s="9">
        <v>3.8369205933050002E-2</v>
      </c>
      <c r="AC87" s="9">
        <v>5.04949097808E-3</v>
      </c>
      <c r="AD87" s="9">
        <v>18.916359710857002</v>
      </c>
      <c r="AF87" s="9">
        <v>-1</v>
      </c>
      <c r="AG87" s="9">
        <v>-1</v>
      </c>
      <c r="AH87" s="9">
        <v>-1</v>
      </c>
      <c r="AI87" s="9">
        <v>-1</v>
      </c>
      <c r="AJ87" s="9">
        <v>0</v>
      </c>
      <c r="AM87" s="9" t="s">
        <v>294</v>
      </c>
      <c r="AN87" s="9">
        <v>-1</v>
      </c>
      <c r="AQ87" s="9">
        <v>578</v>
      </c>
      <c r="AR87" s="9" t="s">
        <v>303</v>
      </c>
      <c r="AS87" s="9" t="s">
        <v>304</v>
      </c>
      <c r="AT87" s="9" t="s">
        <v>195</v>
      </c>
      <c r="AU87" s="9">
        <v>132.71029999999999</v>
      </c>
      <c r="AV87" s="9">
        <v>28.353378720788498</v>
      </c>
      <c r="AW87" s="9">
        <v>14.3500021421927</v>
      </c>
      <c r="AX87" s="9">
        <v>1.5341735400000001E-2</v>
      </c>
    </row>
    <row r="88" spans="1:50" x14ac:dyDescent="0.25">
      <c r="A88" s="142">
        <v>550000</v>
      </c>
      <c r="B88" s="142">
        <v>880000</v>
      </c>
      <c r="C88" s="142">
        <v>880000</v>
      </c>
      <c r="D88" s="9" t="s">
        <v>289</v>
      </c>
      <c r="E88" s="9" t="s">
        <v>13</v>
      </c>
      <c r="F88" s="9" t="s">
        <v>290</v>
      </c>
      <c r="G88" s="9" t="s">
        <v>291</v>
      </c>
      <c r="H88" s="9">
        <v>0.56000000000000005</v>
      </c>
      <c r="I88" s="9">
        <v>0.48</v>
      </c>
      <c r="J88" s="9" t="s">
        <v>195</v>
      </c>
      <c r="K88" s="9">
        <v>5.7534036949000004E-4</v>
      </c>
      <c r="L88" s="9">
        <v>3903.3527211239798</v>
      </c>
      <c r="M88" s="9">
        <v>10.8205327019461</v>
      </c>
      <c r="N88" s="9">
        <v>1.4240112852973199</v>
      </c>
      <c r="O88" s="9">
        <v>6.2254892828799997E-3</v>
      </c>
      <c r="P88" s="9">
        <v>8.1929117904000004E-4</v>
      </c>
      <c r="Q88" s="9">
        <v>2.2457563968446799</v>
      </c>
      <c r="R88" s="9">
        <v>1430</v>
      </c>
      <c r="S88" s="9" t="s">
        <v>298</v>
      </c>
      <c r="T88" s="9">
        <v>1430</v>
      </c>
      <c r="U88" s="9" t="s">
        <v>293</v>
      </c>
      <c r="V88" s="9" t="s">
        <v>195</v>
      </c>
      <c r="Z88" s="9">
        <v>0</v>
      </c>
      <c r="AA88" s="9">
        <v>1</v>
      </c>
      <c r="AB88" s="9">
        <v>6.2254892828799997E-3</v>
      </c>
      <c r="AC88" s="9">
        <v>8.1929117904000004E-4</v>
      </c>
      <c r="AD88" s="9">
        <v>2.2457563968447598</v>
      </c>
      <c r="AF88" s="9">
        <v>-1</v>
      </c>
      <c r="AG88" s="9">
        <v>-1</v>
      </c>
      <c r="AH88" s="9">
        <v>-1</v>
      </c>
      <c r="AI88" s="9">
        <v>-1</v>
      </c>
      <c r="AJ88" s="9">
        <v>0</v>
      </c>
      <c r="AM88" s="9" t="s">
        <v>294</v>
      </c>
      <c r="AN88" s="9">
        <v>-1</v>
      </c>
      <c r="AQ88" s="9">
        <v>578</v>
      </c>
      <c r="AR88" s="9" t="s">
        <v>303</v>
      </c>
      <c r="AS88" s="9" t="s">
        <v>304</v>
      </c>
      <c r="AT88" s="9" t="s">
        <v>195</v>
      </c>
      <c r="AU88" s="9">
        <v>132.71029999999999</v>
      </c>
      <c r="AV88" s="9">
        <v>8.7811872066851198</v>
      </c>
      <c r="AW88" s="9">
        <v>2.3283198693609499</v>
      </c>
      <c r="AX88" s="9">
        <v>1.8213757999999999E-3</v>
      </c>
    </row>
    <row r="89" spans="1:50" x14ac:dyDescent="0.25">
      <c r="A89" s="142">
        <v>550000</v>
      </c>
      <c r="B89" s="142">
        <v>890000</v>
      </c>
      <c r="C89" s="142">
        <v>890000</v>
      </c>
      <c r="D89" s="9" t="s">
        <v>289</v>
      </c>
      <c r="E89" s="9" t="s">
        <v>13</v>
      </c>
      <c r="F89" s="9" t="s">
        <v>290</v>
      </c>
      <c r="G89" s="9" t="s">
        <v>291</v>
      </c>
      <c r="H89" s="9">
        <v>0.56000000000000005</v>
      </c>
      <c r="I89" s="9">
        <v>0.48</v>
      </c>
      <c r="J89" s="9" t="s">
        <v>195</v>
      </c>
      <c r="K89" s="9">
        <v>1.481223590077E-2</v>
      </c>
      <c r="L89" s="9">
        <v>3909.0715520971598</v>
      </c>
      <c r="M89" s="9">
        <v>9.6129053570881702</v>
      </c>
      <c r="N89" s="9">
        <v>1.2784956604362701</v>
      </c>
      <c r="O89" s="9">
        <v>0.14238862184100001</v>
      </c>
      <c r="P89" s="9">
        <v>1.893737932049E-2</v>
      </c>
      <c r="Q89" s="9">
        <v>57.902089982667903</v>
      </c>
      <c r="R89" s="9">
        <v>1400</v>
      </c>
      <c r="S89" s="9" t="s">
        <v>297</v>
      </c>
      <c r="T89" s="9">
        <v>1400</v>
      </c>
      <c r="U89" s="9" t="s">
        <v>293</v>
      </c>
      <c r="V89" s="9" t="s">
        <v>195</v>
      </c>
      <c r="Z89" s="9">
        <v>0</v>
      </c>
      <c r="AA89" s="9">
        <v>1</v>
      </c>
      <c r="AB89" s="9">
        <v>0.14238862184100001</v>
      </c>
      <c r="AC89" s="9">
        <v>1.893737932049E-2</v>
      </c>
      <c r="AD89" s="9">
        <v>66.193328657356901</v>
      </c>
      <c r="AF89" s="9">
        <v>-1</v>
      </c>
      <c r="AG89" s="9">
        <v>-1</v>
      </c>
      <c r="AH89" s="9">
        <v>-1</v>
      </c>
      <c r="AI89" s="9">
        <v>-1</v>
      </c>
      <c r="AJ89" s="9">
        <v>0</v>
      </c>
      <c r="AM89" s="9" t="s">
        <v>294</v>
      </c>
      <c r="AN89" s="9">
        <v>-1</v>
      </c>
      <c r="AQ89" s="9">
        <v>578</v>
      </c>
      <c r="AR89" s="9" t="s">
        <v>303</v>
      </c>
      <c r="AS89" s="9" t="s">
        <v>304</v>
      </c>
      <c r="AT89" s="9" t="s">
        <v>195</v>
      </c>
      <c r="AU89" s="9">
        <v>132.71029999999999</v>
      </c>
      <c r="AV89" s="9">
        <v>37.5469367057255</v>
      </c>
      <c r="AW89" s="9">
        <v>59.942991985149902</v>
      </c>
      <c r="AX89" s="9">
        <v>5.3684775900000002E-2</v>
      </c>
    </row>
    <row r="90" spans="1:50" x14ac:dyDescent="0.25">
      <c r="A90" s="142">
        <v>550000</v>
      </c>
      <c r="B90" s="142">
        <v>890000</v>
      </c>
      <c r="C90" s="142">
        <v>890000</v>
      </c>
      <c r="D90" s="9" t="s">
        <v>289</v>
      </c>
      <c r="E90" s="9" t="s">
        <v>13</v>
      </c>
      <c r="F90" s="9" t="s">
        <v>290</v>
      </c>
      <c r="G90" s="9" t="s">
        <v>291</v>
      </c>
      <c r="H90" s="9">
        <v>0.56000000000000005</v>
      </c>
      <c r="I90" s="9">
        <v>0.48</v>
      </c>
      <c r="J90" s="9" t="s">
        <v>195</v>
      </c>
      <c r="K90" s="9">
        <v>1.367066561456E-2</v>
      </c>
      <c r="L90" s="9">
        <v>3909.0715520971598</v>
      </c>
      <c r="M90" s="9">
        <v>9.6129053570881702</v>
      </c>
      <c r="N90" s="9">
        <v>1.2784956604362701</v>
      </c>
      <c r="O90" s="9">
        <v>0.13141481472123001</v>
      </c>
      <c r="P90" s="9">
        <v>1.7477886663490001E-2</v>
      </c>
      <c r="Q90" s="9">
        <v>53.4396100521367</v>
      </c>
      <c r="R90" s="9">
        <v>8140</v>
      </c>
      <c r="S90" s="9" t="s">
        <v>292</v>
      </c>
      <c r="T90" s="9">
        <v>8140</v>
      </c>
      <c r="U90" s="9" t="s">
        <v>293</v>
      </c>
      <c r="V90" s="9" t="s">
        <v>195</v>
      </c>
      <c r="Z90" s="9">
        <v>0</v>
      </c>
      <c r="AA90" s="9">
        <v>1</v>
      </c>
      <c r="AB90" s="9">
        <v>0.13141481472123001</v>
      </c>
      <c r="AC90" s="9">
        <v>1.7477886663490001E-2</v>
      </c>
      <c r="AD90" s="9">
        <v>74.116697981264593</v>
      </c>
      <c r="AF90" s="9">
        <v>-1</v>
      </c>
      <c r="AG90" s="9">
        <v>-1</v>
      </c>
      <c r="AH90" s="9">
        <v>-1</v>
      </c>
      <c r="AI90" s="9">
        <v>-1</v>
      </c>
      <c r="AJ90" s="9">
        <v>0</v>
      </c>
      <c r="AM90" s="9" t="s">
        <v>294</v>
      </c>
      <c r="AN90" s="9">
        <v>-1</v>
      </c>
      <c r="AQ90" s="9">
        <v>578</v>
      </c>
      <c r="AR90" s="9" t="s">
        <v>303</v>
      </c>
      <c r="AS90" s="9" t="s">
        <v>304</v>
      </c>
      <c r="AT90" s="9" t="s">
        <v>195</v>
      </c>
      <c r="AU90" s="9">
        <v>132.71029999999999</v>
      </c>
      <c r="AV90" s="9">
        <v>59.784894219732202</v>
      </c>
      <c r="AW90" s="9">
        <v>55.323220940793803</v>
      </c>
      <c r="AX90" s="9">
        <v>6.0110866200000002E-2</v>
      </c>
    </row>
    <row r="91" spans="1:50" x14ac:dyDescent="0.25">
      <c r="A91" s="142">
        <v>550000</v>
      </c>
      <c r="B91" s="142">
        <v>890000</v>
      </c>
      <c r="C91" s="142">
        <v>890000</v>
      </c>
      <c r="D91" s="9" t="s">
        <v>289</v>
      </c>
      <c r="E91" s="9" t="s">
        <v>13</v>
      </c>
      <c r="F91" s="9" t="s">
        <v>290</v>
      </c>
      <c r="G91" s="9" t="s">
        <v>291</v>
      </c>
      <c r="H91" s="9">
        <v>0.56000000000000005</v>
      </c>
      <c r="I91" s="9">
        <v>0.48</v>
      </c>
      <c r="J91" s="9" t="s">
        <v>195</v>
      </c>
      <c r="K91" s="9">
        <v>4.8156506705799998E-3</v>
      </c>
      <c r="L91" s="9">
        <v>3909.0715520971598</v>
      </c>
      <c r="M91" s="9">
        <v>9.6129053570881702</v>
      </c>
      <c r="N91" s="9">
        <v>1.2784956604362701</v>
      </c>
      <c r="O91" s="9">
        <v>4.6292394129090003E-2</v>
      </c>
      <c r="P91" s="9">
        <v>6.1567884845099997E-3</v>
      </c>
      <c r="Q91" s="9">
        <v>18.8247230412058</v>
      </c>
      <c r="R91" s="9">
        <v>1410</v>
      </c>
      <c r="S91" s="9" t="s">
        <v>299</v>
      </c>
      <c r="T91" s="9">
        <v>1410</v>
      </c>
      <c r="U91" s="9" t="s">
        <v>293</v>
      </c>
      <c r="V91" s="9" t="s">
        <v>195</v>
      </c>
      <c r="Z91" s="9">
        <v>0</v>
      </c>
      <c r="AA91" s="9">
        <v>1</v>
      </c>
      <c r="AB91" s="9">
        <v>4.6292394129090003E-2</v>
      </c>
      <c r="AC91" s="9">
        <v>6.1567884845099997E-3</v>
      </c>
      <c r="AD91" s="9">
        <v>18.824723041203899</v>
      </c>
      <c r="AF91" s="9">
        <v>-1</v>
      </c>
      <c r="AG91" s="9">
        <v>-1</v>
      </c>
      <c r="AH91" s="9">
        <v>-1</v>
      </c>
      <c r="AI91" s="9">
        <v>-1</v>
      </c>
      <c r="AJ91" s="9">
        <v>0</v>
      </c>
      <c r="AM91" s="9" t="s">
        <v>294</v>
      </c>
      <c r="AN91" s="9">
        <v>-1</v>
      </c>
      <c r="AQ91" s="9">
        <v>578</v>
      </c>
      <c r="AR91" s="9" t="s">
        <v>303</v>
      </c>
      <c r="AS91" s="9" t="s">
        <v>304</v>
      </c>
      <c r="AT91" s="9" t="s">
        <v>195</v>
      </c>
      <c r="AU91" s="9">
        <v>132.71029999999999</v>
      </c>
      <c r="AV91" s="9">
        <v>25.393959704281801</v>
      </c>
      <c r="AW91" s="9">
        <v>19.488246844273601</v>
      </c>
      <c r="AX91" s="9">
        <v>1.52674153E-2</v>
      </c>
    </row>
    <row r="92" spans="1:50" x14ac:dyDescent="0.25">
      <c r="A92" s="142">
        <v>550000</v>
      </c>
      <c r="B92" s="142">
        <v>900000</v>
      </c>
      <c r="C92" s="142">
        <v>900000</v>
      </c>
      <c r="D92" s="9" t="s">
        <v>289</v>
      </c>
      <c r="E92" s="9" t="s">
        <v>13</v>
      </c>
      <c r="F92" s="9" t="s">
        <v>290</v>
      </c>
      <c r="G92" s="9" t="s">
        <v>291</v>
      </c>
      <c r="H92" s="9">
        <v>0.56000000000000005</v>
      </c>
      <c r="I92" s="9">
        <v>0.48</v>
      </c>
      <c r="J92" s="9" t="s">
        <v>195</v>
      </c>
      <c r="K92" s="9">
        <v>9.52093364724E-3</v>
      </c>
      <c r="L92" s="9">
        <v>3900.07815497722</v>
      </c>
      <c r="M92" s="9">
        <v>9.2157798749330304</v>
      </c>
      <c r="N92" s="9">
        <v>1.21037630749395</v>
      </c>
      <c r="O92" s="9">
        <v>8.7742828696879993E-2</v>
      </c>
      <c r="P92" s="9">
        <v>1.1523912511850001E-2</v>
      </c>
      <c r="Q92" s="9">
        <v>37.132385332619499</v>
      </c>
      <c r="R92" s="9">
        <v>1400</v>
      </c>
      <c r="S92" s="9" t="s">
        <v>297</v>
      </c>
      <c r="T92" s="9">
        <v>1400</v>
      </c>
      <c r="U92" s="9" t="s">
        <v>293</v>
      </c>
      <c r="V92" s="9" t="s">
        <v>195</v>
      </c>
      <c r="Z92" s="9">
        <v>0</v>
      </c>
      <c r="AA92" s="9">
        <v>1</v>
      </c>
      <c r="AB92" s="9">
        <v>8.7742828696879993E-2</v>
      </c>
      <c r="AC92" s="9">
        <v>1.1523912511850001E-2</v>
      </c>
      <c r="AD92" s="9">
        <v>41.932077905261401</v>
      </c>
      <c r="AF92" s="9">
        <v>-1</v>
      </c>
      <c r="AG92" s="9">
        <v>-1</v>
      </c>
      <c r="AH92" s="9">
        <v>-1</v>
      </c>
      <c r="AI92" s="9">
        <v>-1</v>
      </c>
      <c r="AJ92" s="9">
        <v>0</v>
      </c>
      <c r="AM92" s="9" t="s">
        <v>294</v>
      </c>
      <c r="AN92" s="9">
        <v>-1</v>
      </c>
      <c r="AQ92" s="9">
        <v>578</v>
      </c>
      <c r="AR92" s="9" t="s">
        <v>303</v>
      </c>
      <c r="AS92" s="9" t="s">
        <v>304</v>
      </c>
      <c r="AT92" s="9" t="s">
        <v>195</v>
      </c>
      <c r="AU92" s="9">
        <v>132.71029999999999</v>
      </c>
      <c r="AV92" s="9">
        <v>33.898867875109701</v>
      </c>
      <c r="AW92" s="9">
        <v>38.529851477610997</v>
      </c>
      <c r="AX92" s="9">
        <v>3.4008173500000002E-2</v>
      </c>
    </row>
    <row r="93" spans="1:50" x14ac:dyDescent="0.25">
      <c r="A93" s="142">
        <v>550000</v>
      </c>
      <c r="B93" s="142">
        <v>900000</v>
      </c>
      <c r="C93" s="142">
        <v>900000</v>
      </c>
      <c r="D93" s="9" t="s">
        <v>289</v>
      </c>
      <c r="E93" s="9" t="s">
        <v>13</v>
      </c>
      <c r="F93" s="9" t="s">
        <v>290</v>
      </c>
      <c r="G93" s="9" t="s">
        <v>291</v>
      </c>
      <c r="H93" s="9">
        <v>0.56000000000000005</v>
      </c>
      <c r="I93" s="9">
        <v>0.48</v>
      </c>
      <c r="J93" s="9" t="s">
        <v>195</v>
      </c>
      <c r="K93" s="9">
        <v>1.574683904907E-2</v>
      </c>
      <c r="L93" s="9">
        <v>3900.07815497722</v>
      </c>
      <c r="M93" s="9">
        <v>9.2157798749330304</v>
      </c>
      <c r="N93" s="9">
        <v>1.21037630749395</v>
      </c>
      <c r="O93" s="9">
        <v>0.14511940240228</v>
      </c>
      <c r="P93" s="9">
        <v>1.9059600902919999E-2</v>
      </c>
      <c r="Q93" s="9">
        <v>61.413902985243602</v>
      </c>
      <c r="R93" s="9">
        <v>1410</v>
      </c>
      <c r="S93" s="9" t="s">
        <v>299</v>
      </c>
      <c r="T93" s="9">
        <v>1410</v>
      </c>
      <c r="U93" s="9" t="s">
        <v>293</v>
      </c>
      <c r="V93" s="9" t="s">
        <v>195</v>
      </c>
      <c r="Z93" s="9">
        <v>0</v>
      </c>
      <c r="AA93" s="9">
        <v>1</v>
      </c>
      <c r="AB93" s="9">
        <v>0.14511940240228</v>
      </c>
      <c r="AC93" s="9">
        <v>1.9059600902919999E-2</v>
      </c>
      <c r="AD93" s="9">
        <v>74.818417538815694</v>
      </c>
      <c r="AF93" s="9">
        <v>-1</v>
      </c>
      <c r="AG93" s="9">
        <v>-1</v>
      </c>
      <c r="AH93" s="9">
        <v>-1</v>
      </c>
      <c r="AI93" s="9">
        <v>-1</v>
      </c>
      <c r="AJ93" s="9">
        <v>0</v>
      </c>
      <c r="AM93" s="9" t="s">
        <v>294</v>
      </c>
      <c r="AN93" s="9">
        <v>-1</v>
      </c>
      <c r="AQ93" s="9">
        <v>578</v>
      </c>
      <c r="AR93" s="9" t="s">
        <v>303</v>
      </c>
      <c r="AS93" s="9" t="s">
        <v>304</v>
      </c>
      <c r="AT93" s="9" t="s">
        <v>195</v>
      </c>
      <c r="AU93" s="9">
        <v>132.71029999999999</v>
      </c>
      <c r="AV93" s="9">
        <v>36.801008904367201</v>
      </c>
      <c r="AW93" s="9">
        <v>63.725196738253899</v>
      </c>
      <c r="AX93" s="9">
        <v>6.0679981799999998E-2</v>
      </c>
    </row>
    <row r="94" spans="1:50" x14ac:dyDescent="0.25">
      <c r="A94" s="142">
        <v>550000</v>
      </c>
      <c r="B94" s="142">
        <v>910000</v>
      </c>
      <c r="C94" s="142">
        <v>910000</v>
      </c>
      <c r="D94" s="9" t="s">
        <v>289</v>
      </c>
      <c r="E94" s="9" t="s">
        <v>13</v>
      </c>
      <c r="F94" s="9" t="s">
        <v>290</v>
      </c>
      <c r="G94" s="9" t="s">
        <v>291</v>
      </c>
      <c r="H94" s="9">
        <v>0.56000000000000005</v>
      </c>
      <c r="I94" s="9">
        <v>0.48</v>
      </c>
      <c r="J94" s="9" t="s">
        <v>195</v>
      </c>
      <c r="K94" s="9">
        <v>4.7794035090000001E-5</v>
      </c>
      <c r="L94" s="9">
        <v>3899.04591891569</v>
      </c>
      <c r="M94" s="9">
        <v>11.0302068294026</v>
      </c>
      <c r="N94" s="9">
        <v>1.4526221434634501</v>
      </c>
      <c r="O94" s="9">
        <v>5.2717809231999995E-4</v>
      </c>
      <c r="P94" s="9">
        <v>6.9426673699999998E-5</v>
      </c>
      <c r="Q94" s="9">
        <v>0.18635113748957</v>
      </c>
      <c r="R94" s="9">
        <v>1400</v>
      </c>
      <c r="S94" s="9" t="s">
        <v>297</v>
      </c>
      <c r="T94" s="9">
        <v>1400</v>
      </c>
      <c r="U94" s="9" t="s">
        <v>293</v>
      </c>
      <c r="V94" s="9" t="s">
        <v>195</v>
      </c>
      <c r="Z94" s="9">
        <v>0</v>
      </c>
      <c r="AA94" s="9">
        <v>1</v>
      </c>
      <c r="AB94" s="9">
        <v>5.2717809231999995E-4</v>
      </c>
      <c r="AC94" s="9">
        <v>6.9426673699999998E-5</v>
      </c>
      <c r="AD94" s="9">
        <v>0.18635113749044999</v>
      </c>
      <c r="AF94" s="9">
        <v>-1</v>
      </c>
      <c r="AG94" s="9">
        <v>-1</v>
      </c>
      <c r="AH94" s="9">
        <v>-1</v>
      </c>
      <c r="AI94" s="9">
        <v>-1</v>
      </c>
      <c r="AJ94" s="9">
        <v>0</v>
      </c>
      <c r="AM94" s="9" t="s">
        <v>294</v>
      </c>
      <c r="AN94" s="9">
        <v>-1</v>
      </c>
      <c r="AQ94" s="9">
        <v>578</v>
      </c>
      <c r="AR94" s="9" t="s">
        <v>303</v>
      </c>
      <c r="AS94" s="9" t="s">
        <v>304</v>
      </c>
      <c r="AT94" s="9" t="s">
        <v>195</v>
      </c>
      <c r="AU94" s="9">
        <v>132.71029999999999</v>
      </c>
      <c r="AV94" s="9">
        <v>2.5498057711186699</v>
      </c>
      <c r="AW94" s="9">
        <v>0.19341559788157001</v>
      </c>
      <c r="AX94" s="9">
        <v>1.5113640000000001E-4</v>
      </c>
    </row>
    <row r="95" spans="1:50" x14ac:dyDescent="0.25">
      <c r="A95" s="142">
        <v>550000</v>
      </c>
      <c r="B95" s="142">
        <v>910000</v>
      </c>
      <c r="C95" s="142">
        <v>910000</v>
      </c>
      <c r="D95" s="9" t="s">
        <v>289</v>
      </c>
      <c r="E95" s="9" t="s">
        <v>13</v>
      </c>
      <c r="F95" s="9" t="s">
        <v>290</v>
      </c>
      <c r="G95" s="9" t="s">
        <v>291</v>
      </c>
      <c r="H95" s="9">
        <v>0.56000000000000005</v>
      </c>
      <c r="I95" s="9">
        <v>0.48</v>
      </c>
      <c r="J95" s="9" t="s">
        <v>195</v>
      </c>
      <c r="K95" s="9">
        <v>2.4125384469E-4</v>
      </c>
      <c r="L95" s="9">
        <v>3899.04591891569</v>
      </c>
      <c r="M95" s="9">
        <v>11.0302068294026</v>
      </c>
      <c r="N95" s="9">
        <v>1.4526221434634501</v>
      </c>
      <c r="O95" s="9">
        <v>2.66107980533E-3</v>
      </c>
      <c r="P95" s="9">
        <v>3.5045067699000001E-4</v>
      </c>
      <c r="Q95" s="9">
        <v>0.94065981856516001</v>
      </c>
      <c r="R95" s="9">
        <v>8140</v>
      </c>
      <c r="S95" s="9" t="s">
        <v>292</v>
      </c>
      <c r="T95" s="9">
        <v>8140</v>
      </c>
      <c r="U95" s="9" t="s">
        <v>293</v>
      </c>
      <c r="V95" s="9" t="s">
        <v>195</v>
      </c>
      <c r="Z95" s="9">
        <v>0</v>
      </c>
      <c r="AA95" s="9">
        <v>1</v>
      </c>
      <c r="AB95" s="9">
        <v>2.66107980533E-3</v>
      </c>
      <c r="AC95" s="9">
        <v>3.5045067699000001E-4</v>
      </c>
      <c r="AD95" s="9">
        <v>4.55398360465444</v>
      </c>
      <c r="AF95" s="9">
        <v>-1</v>
      </c>
      <c r="AG95" s="9">
        <v>-1</v>
      </c>
      <c r="AH95" s="9">
        <v>-1</v>
      </c>
      <c r="AI95" s="9">
        <v>-1</v>
      </c>
      <c r="AJ95" s="9">
        <v>0</v>
      </c>
      <c r="AM95" s="9" t="s">
        <v>294</v>
      </c>
      <c r="AN95" s="9">
        <v>-1</v>
      </c>
      <c r="AQ95" s="9">
        <v>578</v>
      </c>
      <c r="AR95" s="9" t="s">
        <v>303</v>
      </c>
      <c r="AS95" s="9" t="s">
        <v>304</v>
      </c>
      <c r="AT95" s="9" t="s">
        <v>195</v>
      </c>
      <c r="AU95" s="9">
        <v>132.71029999999999</v>
      </c>
      <c r="AV95" s="9">
        <v>5.8090372570065103</v>
      </c>
      <c r="AW95" s="9">
        <v>0.97631967081765003</v>
      </c>
      <c r="AX95" s="9">
        <v>3.6934174000000002E-3</v>
      </c>
    </row>
    <row r="96" spans="1:50" x14ac:dyDescent="0.25">
      <c r="A96" s="142">
        <v>550000</v>
      </c>
      <c r="B96" s="142">
        <v>920000</v>
      </c>
      <c r="C96" s="142">
        <v>920000</v>
      </c>
      <c r="D96" s="9" t="s">
        <v>289</v>
      </c>
      <c r="E96" s="9" t="s">
        <v>13</v>
      </c>
      <c r="F96" s="9" t="s">
        <v>290</v>
      </c>
      <c r="G96" s="9" t="s">
        <v>291</v>
      </c>
      <c r="H96" s="9">
        <v>0.56000000000000005</v>
      </c>
      <c r="I96" s="9">
        <v>0.48</v>
      </c>
      <c r="J96" s="9" t="s">
        <v>195</v>
      </c>
      <c r="K96" s="9">
        <v>2.7573884408930001E-2</v>
      </c>
      <c r="L96" s="9">
        <v>3898.2708452873799</v>
      </c>
      <c r="M96" s="9">
        <v>10.4621646426586</v>
      </c>
      <c r="N96" s="9">
        <v>1.3832439484588499</v>
      </c>
      <c r="O96" s="9">
        <v>0.28848251852392998</v>
      </c>
      <c r="P96" s="9">
        <v>3.8141408744159999E-2</v>
      </c>
      <c r="Q96" s="9">
        <v>107.490469682683</v>
      </c>
      <c r="R96" s="9">
        <v>1400</v>
      </c>
      <c r="S96" s="9" t="s">
        <v>297</v>
      </c>
      <c r="T96" s="9">
        <v>1400</v>
      </c>
      <c r="U96" s="9" t="s">
        <v>293</v>
      </c>
      <c r="V96" s="9" t="s">
        <v>195</v>
      </c>
      <c r="Z96" s="9">
        <v>0</v>
      </c>
      <c r="AA96" s="9">
        <v>1</v>
      </c>
      <c r="AB96" s="9">
        <v>0.28848251852392998</v>
      </c>
      <c r="AC96" s="9">
        <v>3.8141408744159999E-2</v>
      </c>
      <c r="AD96" s="9">
        <v>107.49046968268399</v>
      </c>
      <c r="AF96" s="9">
        <v>-1</v>
      </c>
      <c r="AG96" s="9">
        <v>-1</v>
      </c>
      <c r="AH96" s="9">
        <v>-1</v>
      </c>
      <c r="AI96" s="9">
        <v>-1</v>
      </c>
      <c r="AJ96" s="9">
        <v>0</v>
      </c>
      <c r="AM96" s="9" t="s">
        <v>294</v>
      </c>
      <c r="AN96" s="9">
        <v>-1</v>
      </c>
      <c r="AQ96" s="9">
        <v>578</v>
      </c>
      <c r="AR96" s="9" t="s">
        <v>303</v>
      </c>
      <c r="AS96" s="9" t="s">
        <v>304</v>
      </c>
      <c r="AT96" s="9" t="s">
        <v>195</v>
      </c>
      <c r="AU96" s="9">
        <v>132.71029999999999</v>
      </c>
      <c r="AV96" s="9">
        <v>108.023119146063</v>
      </c>
      <c r="AW96" s="9">
        <v>111.58755121082299</v>
      </c>
      <c r="AX96" s="9">
        <v>8.7177996499999993E-2</v>
      </c>
    </row>
    <row r="97" spans="1:50" x14ac:dyDescent="0.25">
      <c r="A97" s="142">
        <v>550000</v>
      </c>
      <c r="B97" s="142">
        <v>920000</v>
      </c>
      <c r="C97" s="142">
        <v>920000</v>
      </c>
      <c r="D97" s="9" t="s">
        <v>289</v>
      </c>
      <c r="E97" s="9" t="s">
        <v>13</v>
      </c>
      <c r="F97" s="9" t="s">
        <v>290</v>
      </c>
      <c r="G97" s="9" t="s">
        <v>291</v>
      </c>
      <c r="H97" s="9">
        <v>0.56000000000000005</v>
      </c>
      <c r="I97" s="9">
        <v>0.48</v>
      </c>
      <c r="J97" s="9" t="s">
        <v>195</v>
      </c>
      <c r="K97" s="9">
        <v>8.3398215788300003E-3</v>
      </c>
      <c r="L97" s="9">
        <v>3898.2708452873799</v>
      </c>
      <c r="M97" s="9">
        <v>10.4621646426586</v>
      </c>
      <c r="N97" s="9">
        <v>1.3832439484588499</v>
      </c>
      <c r="O97" s="9">
        <v>8.725258644818E-2</v>
      </c>
      <c r="P97" s="9">
        <v>1.153600773015E-2</v>
      </c>
      <c r="Q97" s="9">
        <v>32.510883315674903</v>
      </c>
      <c r="R97" s="9">
        <v>8140</v>
      </c>
      <c r="S97" s="9" t="s">
        <v>292</v>
      </c>
      <c r="T97" s="9">
        <v>8140</v>
      </c>
      <c r="U97" s="9" t="s">
        <v>293</v>
      </c>
      <c r="V97" s="9" t="s">
        <v>195</v>
      </c>
      <c r="Z97" s="9">
        <v>0</v>
      </c>
      <c r="AA97" s="9">
        <v>1</v>
      </c>
      <c r="AB97" s="9">
        <v>8.725258644818E-2</v>
      </c>
      <c r="AC97" s="9">
        <v>1.153600773015E-2</v>
      </c>
      <c r="AD97" s="9">
        <v>37.894850781233799</v>
      </c>
      <c r="AF97" s="9">
        <v>-1</v>
      </c>
      <c r="AG97" s="9">
        <v>-1</v>
      </c>
      <c r="AH97" s="9">
        <v>-1</v>
      </c>
      <c r="AI97" s="9">
        <v>-1</v>
      </c>
      <c r="AJ97" s="9">
        <v>0</v>
      </c>
      <c r="AM97" s="9" t="s">
        <v>294</v>
      </c>
      <c r="AN97" s="9">
        <v>-1</v>
      </c>
      <c r="AQ97" s="9">
        <v>578</v>
      </c>
      <c r="AR97" s="9" t="s">
        <v>303</v>
      </c>
      <c r="AS97" s="9" t="s">
        <v>304</v>
      </c>
      <c r="AT97" s="9" t="s">
        <v>195</v>
      </c>
      <c r="AU97" s="9">
        <v>132.71029999999999</v>
      </c>
      <c r="AV97" s="9">
        <v>106.888711312797</v>
      </c>
      <c r="AW97" s="9">
        <v>33.750060517982</v>
      </c>
      <c r="AX97" s="9">
        <v>3.0733861099999999E-2</v>
      </c>
    </row>
    <row r="98" spans="1:50" x14ac:dyDescent="0.25">
      <c r="A98" s="142">
        <v>550000</v>
      </c>
      <c r="B98" s="142">
        <v>920000</v>
      </c>
      <c r="C98" s="142">
        <v>920000</v>
      </c>
      <c r="D98" s="9" t="s">
        <v>289</v>
      </c>
      <c r="E98" s="9" t="s">
        <v>13</v>
      </c>
      <c r="F98" s="9" t="s">
        <v>290</v>
      </c>
      <c r="G98" s="9" t="s">
        <v>291</v>
      </c>
      <c r="H98" s="9">
        <v>0.56000000000000005</v>
      </c>
      <c r="I98" s="9">
        <v>0.48</v>
      </c>
      <c r="J98" s="9" t="s">
        <v>195</v>
      </c>
      <c r="K98" s="9">
        <v>6.8624907623989997E-2</v>
      </c>
      <c r="L98" s="9">
        <v>3898.2708452873799</v>
      </c>
      <c r="M98" s="9">
        <v>10.4621646426586</v>
      </c>
      <c r="N98" s="9">
        <v>1.3832439484588499</v>
      </c>
      <c r="O98" s="9">
        <v>0.71796508214947996</v>
      </c>
      <c r="P98" s="9">
        <v>9.4924988184440007E-2</v>
      </c>
      <c r="Q98" s="9">
        <v>267.51847665116298</v>
      </c>
      <c r="R98" s="9">
        <v>1410</v>
      </c>
      <c r="S98" s="9" t="s">
        <v>299</v>
      </c>
      <c r="T98" s="9">
        <v>1410</v>
      </c>
      <c r="U98" s="9" t="s">
        <v>293</v>
      </c>
      <c r="V98" s="9" t="s">
        <v>195</v>
      </c>
      <c r="Z98" s="9">
        <v>0</v>
      </c>
      <c r="AA98" s="9">
        <v>1</v>
      </c>
      <c r="AB98" s="9">
        <v>0.71796508214947996</v>
      </c>
      <c r="AC98" s="9">
        <v>9.4924988184440007E-2</v>
      </c>
      <c r="AD98" s="9">
        <v>267.51847665116401</v>
      </c>
      <c r="AF98" s="9">
        <v>-1</v>
      </c>
      <c r="AG98" s="9">
        <v>-1</v>
      </c>
      <c r="AH98" s="9">
        <v>-1</v>
      </c>
      <c r="AI98" s="9">
        <v>-1</v>
      </c>
      <c r="AJ98" s="9">
        <v>0</v>
      </c>
      <c r="AM98" s="9" t="s">
        <v>294</v>
      </c>
      <c r="AN98" s="9">
        <v>-1</v>
      </c>
      <c r="AQ98" s="9">
        <v>578</v>
      </c>
      <c r="AR98" s="9" t="s">
        <v>303</v>
      </c>
      <c r="AS98" s="9" t="s">
        <v>304</v>
      </c>
      <c r="AT98" s="9" t="s">
        <v>195</v>
      </c>
      <c r="AU98" s="9">
        <v>132.71029999999999</v>
      </c>
      <c r="AV98" s="9">
        <v>78.240729915365606</v>
      </c>
      <c r="AW98" s="9">
        <v>277.71514815477502</v>
      </c>
      <c r="AX98" s="9">
        <v>0.2169655123</v>
      </c>
    </row>
    <row r="99" spans="1:50" x14ac:dyDescent="0.25">
      <c r="A99" s="142">
        <v>550000</v>
      </c>
      <c r="B99" s="142">
        <v>920000</v>
      </c>
      <c r="C99" s="142">
        <v>920000</v>
      </c>
      <c r="D99" s="9" t="s">
        <v>289</v>
      </c>
      <c r="E99" s="9" t="s">
        <v>13</v>
      </c>
      <c r="F99" s="9" t="s">
        <v>290</v>
      </c>
      <c r="G99" s="9" t="s">
        <v>291</v>
      </c>
      <c r="H99" s="9">
        <v>0.56000000000000005</v>
      </c>
      <c r="I99" s="9">
        <v>0.48</v>
      </c>
      <c r="J99" s="9" t="s">
        <v>195</v>
      </c>
      <c r="K99" s="9">
        <v>7.30069302644E-3</v>
      </c>
      <c r="L99" s="9">
        <v>3898.2708452873799</v>
      </c>
      <c r="M99" s="9">
        <v>10.4621646426586</v>
      </c>
      <c r="N99" s="9">
        <v>1.3832439484588499</v>
      </c>
      <c r="O99" s="9">
        <v>7.6381052448120004E-2</v>
      </c>
      <c r="P99" s="9">
        <v>1.009863944837E-2</v>
      </c>
      <c r="Q99" s="9">
        <v>28.4600787753639</v>
      </c>
      <c r="R99" s="9">
        <v>1410</v>
      </c>
      <c r="S99" s="9" t="s">
        <v>299</v>
      </c>
      <c r="T99" s="9">
        <v>1410</v>
      </c>
      <c r="U99" s="9" t="s">
        <v>293</v>
      </c>
      <c r="V99" s="9" t="s">
        <v>195</v>
      </c>
      <c r="Z99" s="9">
        <v>0</v>
      </c>
      <c r="AA99" s="9">
        <v>1</v>
      </c>
      <c r="AB99" s="9">
        <v>7.6381052448120004E-2</v>
      </c>
      <c r="AC99" s="9">
        <v>1.009863944837E-2</v>
      </c>
      <c r="AD99" s="9">
        <v>28.460078775363499</v>
      </c>
      <c r="AF99" s="9">
        <v>-1</v>
      </c>
      <c r="AG99" s="9">
        <v>-1</v>
      </c>
      <c r="AH99" s="9">
        <v>-1</v>
      </c>
      <c r="AI99" s="9">
        <v>-1</v>
      </c>
      <c r="AJ99" s="9">
        <v>0</v>
      </c>
      <c r="AM99" s="9" t="s">
        <v>294</v>
      </c>
      <c r="AN99" s="9">
        <v>-1</v>
      </c>
      <c r="AQ99" s="9">
        <v>578</v>
      </c>
      <c r="AR99" s="9" t="s">
        <v>303</v>
      </c>
      <c r="AS99" s="9" t="s">
        <v>304</v>
      </c>
      <c r="AT99" s="9" t="s">
        <v>195</v>
      </c>
      <c r="AU99" s="9">
        <v>132.71029999999999</v>
      </c>
      <c r="AV99" s="9">
        <v>31.352864760590901</v>
      </c>
      <c r="AW99" s="9">
        <v>29.544856462019201</v>
      </c>
      <c r="AX99" s="9">
        <v>2.3081977900000002E-2</v>
      </c>
    </row>
    <row r="100" spans="1:50" x14ac:dyDescent="0.25">
      <c r="A100" s="142">
        <v>550000</v>
      </c>
      <c r="B100" s="142">
        <v>920000</v>
      </c>
      <c r="C100" s="142">
        <v>920000</v>
      </c>
      <c r="D100" s="9" t="s">
        <v>289</v>
      </c>
      <c r="E100" s="9" t="s">
        <v>13</v>
      </c>
      <c r="F100" s="9" t="s">
        <v>290</v>
      </c>
      <c r="G100" s="9" t="s">
        <v>291</v>
      </c>
      <c r="H100" s="9">
        <v>0.56000000000000005</v>
      </c>
      <c r="I100" s="9">
        <v>0.48</v>
      </c>
      <c r="J100" s="9" t="s">
        <v>195</v>
      </c>
      <c r="K100" s="9">
        <v>6.8313328034E-3</v>
      </c>
      <c r="L100" s="9">
        <v>3898.2708452873799</v>
      </c>
      <c r="M100" s="9">
        <v>10.4621646426586</v>
      </c>
      <c r="N100" s="9">
        <v>1.3832439484588499</v>
      </c>
      <c r="O100" s="9">
        <v>7.1470528517990004E-2</v>
      </c>
      <c r="P100" s="9">
        <v>9.4493997602099998E-3</v>
      </c>
      <c r="Q100" s="9">
        <v>26.6303855019612</v>
      </c>
      <c r="R100" s="9">
        <v>1300</v>
      </c>
      <c r="S100" s="9" t="s">
        <v>296</v>
      </c>
      <c r="T100" s="9">
        <v>1300</v>
      </c>
      <c r="U100" s="9" t="s">
        <v>293</v>
      </c>
      <c r="V100" s="9" t="s">
        <v>195</v>
      </c>
      <c r="Z100" s="9">
        <v>0</v>
      </c>
      <c r="AA100" s="9">
        <v>1</v>
      </c>
      <c r="AB100" s="9">
        <v>7.1470528517990004E-2</v>
      </c>
      <c r="AC100" s="9">
        <v>9.4493997602099998E-3</v>
      </c>
      <c r="AD100" s="9">
        <v>26.630385501961399</v>
      </c>
      <c r="AF100" s="9">
        <v>-1</v>
      </c>
      <c r="AG100" s="9">
        <v>-1</v>
      </c>
      <c r="AH100" s="9">
        <v>-1</v>
      </c>
      <c r="AI100" s="9">
        <v>-1</v>
      </c>
      <c r="AJ100" s="9">
        <v>0</v>
      </c>
      <c r="AM100" s="9" t="s">
        <v>294</v>
      </c>
      <c r="AN100" s="9">
        <v>-1</v>
      </c>
      <c r="AQ100" s="9">
        <v>578</v>
      </c>
      <c r="AR100" s="9" t="s">
        <v>303</v>
      </c>
      <c r="AS100" s="9" t="s">
        <v>304</v>
      </c>
      <c r="AT100" s="9" t="s">
        <v>195</v>
      </c>
      <c r="AU100" s="9">
        <v>132.71029999999999</v>
      </c>
      <c r="AV100" s="9">
        <v>30.580282158794901</v>
      </c>
      <c r="AW100" s="9">
        <v>27.6454230290034</v>
      </c>
      <c r="AX100" s="9">
        <v>2.1598041799999999E-2</v>
      </c>
    </row>
    <row r="101" spans="1:50" x14ac:dyDescent="0.25">
      <c r="A101" s="142">
        <v>550000</v>
      </c>
      <c r="B101" s="142">
        <v>920000</v>
      </c>
      <c r="C101" s="142">
        <v>920000</v>
      </c>
      <c r="D101" s="9" t="s">
        <v>289</v>
      </c>
      <c r="E101" s="9" t="s">
        <v>13</v>
      </c>
      <c r="F101" s="9" t="s">
        <v>290</v>
      </c>
      <c r="G101" s="9" t="s">
        <v>291</v>
      </c>
      <c r="H101" s="9">
        <v>0.56000000000000005</v>
      </c>
      <c r="I101" s="9">
        <v>0.48</v>
      </c>
      <c r="J101" s="9" t="s">
        <v>195</v>
      </c>
      <c r="K101" s="9">
        <v>5.1557015934209999E-2</v>
      </c>
      <c r="L101" s="9">
        <v>3927.07159891828</v>
      </c>
      <c r="M101" s="9">
        <v>9.7607011681944709</v>
      </c>
      <c r="N101" s="9">
        <v>1.2906826182836999</v>
      </c>
      <c r="O101" s="9">
        <v>0.50323262565769999</v>
      </c>
      <c r="P101" s="9">
        <v>6.6543744316859998E-2</v>
      </c>
      <c r="Q101" s="9">
        <v>202.468093000229</v>
      </c>
      <c r="R101" s="9">
        <v>1400</v>
      </c>
      <c r="S101" s="9" t="s">
        <v>297</v>
      </c>
      <c r="T101" s="9">
        <v>1400</v>
      </c>
      <c r="U101" s="9" t="s">
        <v>293</v>
      </c>
      <c r="V101" s="9" t="s">
        <v>195</v>
      </c>
      <c r="Z101" s="9">
        <v>0</v>
      </c>
      <c r="AA101" s="9">
        <v>1</v>
      </c>
      <c r="AB101" s="9">
        <v>0.50323262565769999</v>
      </c>
      <c r="AC101" s="9">
        <v>6.6543744316859998E-2</v>
      </c>
      <c r="AD101" s="9">
        <v>202.46809300022801</v>
      </c>
      <c r="AF101" s="9">
        <v>-1</v>
      </c>
      <c r="AG101" s="9">
        <v>-1</v>
      </c>
      <c r="AH101" s="9">
        <v>-1</v>
      </c>
      <c r="AI101" s="9">
        <v>-1</v>
      </c>
      <c r="AJ101" s="9">
        <v>0</v>
      </c>
      <c r="AM101" s="9" t="s">
        <v>294</v>
      </c>
      <c r="AN101" s="9">
        <v>-1</v>
      </c>
      <c r="AQ101" s="9">
        <v>578</v>
      </c>
      <c r="AR101" s="9" t="s">
        <v>303</v>
      </c>
      <c r="AS101" s="9" t="s">
        <v>304</v>
      </c>
      <c r="AT101" s="9" t="s">
        <v>195</v>
      </c>
      <c r="AU101" s="9">
        <v>132.71029999999999</v>
      </c>
      <c r="AV101" s="9">
        <v>111.161679225759</v>
      </c>
      <c r="AW101" s="9">
        <v>208.64384105315199</v>
      </c>
      <c r="AX101" s="9">
        <v>0.16420769909999999</v>
      </c>
    </row>
    <row r="102" spans="1:50" x14ac:dyDescent="0.25">
      <c r="A102" s="142">
        <v>550000</v>
      </c>
      <c r="B102" s="142">
        <v>920000</v>
      </c>
      <c r="C102" s="142">
        <v>920000</v>
      </c>
      <c r="D102" s="9" t="s">
        <v>289</v>
      </c>
      <c r="E102" s="9" t="s">
        <v>13</v>
      </c>
      <c r="F102" s="9" t="s">
        <v>290</v>
      </c>
      <c r="G102" s="9" t="s">
        <v>291</v>
      </c>
      <c r="H102" s="9">
        <v>0.56000000000000005</v>
      </c>
      <c r="I102" s="9">
        <v>0.48</v>
      </c>
      <c r="J102" s="9" t="s">
        <v>195</v>
      </c>
      <c r="K102" s="9">
        <v>1.038831737562E-2</v>
      </c>
      <c r="L102" s="9">
        <v>3927.07159891828</v>
      </c>
      <c r="M102" s="9">
        <v>9.7607011681944709</v>
      </c>
      <c r="N102" s="9">
        <v>1.2906826182836999</v>
      </c>
      <c r="O102" s="9">
        <v>0.10139726154386</v>
      </c>
      <c r="P102" s="9">
        <v>1.340802066993E-2</v>
      </c>
      <c r="Q102" s="9">
        <v>40.795666126378002</v>
      </c>
      <c r="R102" s="9">
        <v>8140</v>
      </c>
      <c r="S102" s="9" t="s">
        <v>292</v>
      </c>
      <c r="T102" s="9">
        <v>8140</v>
      </c>
      <c r="U102" s="9" t="s">
        <v>293</v>
      </c>
      <c r="V102" s="9" t="s">
        <v>195</v>
      </c>
      <c r="Z102" s="9">
        <v>0</v>
      </c>
      <c r="AA102" s="9">
        <v>1</v>
      </c>
      <c r="AB102" s="9">
        <v>0.10139726154386</v>
      </c>
      <c r="AC102" s="9">
        <v>1.340802066993E-2</v>
      </c>
      <c r="AD102" s="9">
        <v>45.986431673159203</v>
      </c>
      <c r="AF102" s="9">
        <v>-1</v>
      </c>
      <c r="AG102" s="9">
        <v>-1</v>
      </c>
      <c r="AH102" s="9">
        <v>-1</v>
      </c>
      <c r="AI102" s="9">
        <v>-1</v>
      </c>
      <c r="AJ102" s="9">
        <v>0</v>
      </c>
      <c r="AM102" s="9" t="s">
        <v>294</v>
      </c>
      <c r="AN102" s="9">
        <v>-1</v>
      </c>
      <c r="AQ102" s="9">
        <v>578</v>
      </c>
      <c r="AR102" s="9" t="s">
        <v>303</v>
      </c>
      <c r="AS102" s="9" t="s">
        <v>304</v>
      </c>
      <c r="AT102" s="9" t="s">
        <v>195</v>
      </c>
      <c r="AU102" s="9">
        <v>132.71029999999999</v>
      </c>
      <c r="AV102" s="9">
        <v>107.42552327305199</v>
      </c>
      <c r="AW102" s="9">
        <v>42.040028889490998</v>
      </c>
      <c r="AX102" s="9">
        <v>3.72963761E-2</v>
      </c>
    </row>
    <row r="103" spans="1:50" x14ac:dyDescent="0.25">
      <c r="A103" s="142">
        <v>550000</v>
      </c>
      <c r="B103" s="142">
        <v>920000</v>
      </c>
      <c r="C103" s="142">
        <v>920000</v>
      </c>
      <c r="D103" s="9" t="s">
        <v>289</v>
      </c>
      <c r="E103" s="9" t="s">
        <v>13</v>
      </c>
      <c r="F103" s="9" t="s">
        <v>290</v>
      </c>
      <c r="G103" s="9" t="s">
        <v>291</v>
      </c>
      <c r="H103" s="9">
        <v>0.56000000000000005</v>
      </c>
      <c r="I103" s="9">
        <v>0.48</v>
      </c>
      <c r="J103" s="9" t="s">
        <v>195</v>
      </c>
      <c r="K103" s="9">
        <v>7.6004929180609998E-2</v>
      </c>
      <c r="L103" s="9">
        <v>3927.07159891828</v>
      </c>
      <c r="M103" s="9">
        <v>9.7607011681944709</v>
      </c>
      <c r="N103" s="9">
        <v>1.2906826182836999</v>
      </c>
      <c r="O103" s="9">
        <v>0.74186140104176002</v>
      </c>
      <c r="P103" s="9">
        <v>9.8098240997299996E-2</v>
      </c>
      <c r="Q103" s="9">
        <v>298.47679876298798</v>
      </c>
      <c r="R103" s="9">
        <v>1410</v>
      </c>
      <c r="S103" s="9" t="s">
        <v>299</v>
      </c>
      <c r="T103" s="9">
        <v>1410</v>
      </c>
      <c r="U103" s="9" t="s">
        <v>293</v>
      </c>
      <c r="V103" s="9" t="s">
        <v>195</v>
      </c>
      <c r="Z103" s="9">
        <v>0</v>
      </c>
      <c r="AA103" s="9">
        <v>1</v>
      </c>
      <c r="AB103" s="9">
        <v>0.74186140104176002</v>
      </c>
      <c r="AC103" s="9">
        <v>9.8098240997299996E-2</v>
      </c>
      <c r="AD103" s="9">
        <v>298.47679876298901</v>
      </c>
      <c r="AF103" s="9">
        <v>-1</v>
      </c>
      <c r="AG103" s="9">
        <v>-1</v>
      </c>
      <c r="AH103" s="9">
        <v>-1</v>
      </c>
      <c r="AI103" s="9">
        <v>-1</v>
      </c>
      <c r="AJ103" s="9">
        <v>0</v>
      </c>
      <c r="AM103" s="9" t="s">
        <v>294</v>
      </c>
      <c r="AN103" s="9">
        <v>-1</v>
      </c>
      <c r="AQ103" s="9">
        <v>578</v>
      </c>
      <c r="AR103" s="9" t="s">
        <v>303</v>
      </c>
      <c r="AS103" s="9" t="s">
        <v>304</v>
      </c>
      <c r="AT103" s="9" t="s">
        <v>195</v>
      </c>
      <c r="AU103" s="9">
        <v>132.71029999999999</v>
      </c>
      <c r="AV103" s="9">
        <v>99.695862908649403</v>
      </c>
      <c r="AW103" s="9">
        <v>307.58103578863</v>
      </c>
      <c r="AX103" s="9">
        <v>0.24207364049999999</v>
      </c>
    </row>
    <row r="104" spans="1:50" x14ac:dyDescent="0.25">
      <c r="A104" s="142">
        <v>550000</v>
      </c>
      <c r="B104" s="142">
        <v>920000</v>
      </c>
      <c r="C104" s="142">
        <v>920000</v>
      </c>
      <c r="D104" s="9" t="s">
        <v>289</v>
      </c>
      <c r="E104" s="9" t="s">
        <v>13</v>
      </c>
      <c r="F104" s="9" t="s">
        <v>290</v>
      </c>
      <c r="G104" s="9" t="s">
        <v>291</v>
      </c>
      <c r="H104" s="9">
        <v>0.56000000000000005</v>
      </c>
      <c r="I104" s="9">
        <v>0.48</v>
      </c>
      <c r="J104" s="9" t="s">
        <v>195</v>
      </c>
      <c r="K104" s="9">
        <v>8.1205792974249999E-2</v>
      </c>
      <c r="L104" s="9">
        <v>3901.52035682003</v>
      </c>
      <c r="M104" s="9">
        <v>10.4193340498105</v>
      </c>
      <c r="N104" s="9">
        <v>1.3693649388373901</v>
      </c>
      <c r="O104" s="9">
        <v>0.84611028377846997</v>
      </c>
      <c r="P104" s="9">
        <v>0.11120036572942001</v>
      </c>
      <c r="Q104" s="9">
        <v>316.82605438075302</v>
      </c>
      <c r="R104" s="9">
        <v>1400</v>
      </c>
      <c r="S104" s="9" t="s">
        <v>297</v>
      </c>
      <c r="T104" s="9">
        <v>1400</v>
      </c>
      <c r="U104" s="9" t="s">
        <v>293</v>
      </c>
      <c r="V104" s="9" t="s">
        <v>195</v>
      </c>
      <c r="Z104" s="9">
        <v>0</v>
      </c>
      <c r="AA104" s="9">
        <v>1</v>
      </c>
      <c r="AB104" s="9">
        <v>0.84611028377846997</v>
      </c>
      <c r="AC104" s="9">
        <v>0.11120036572942001</v>
      </c>
      <c r="AD104" s="9">
        <v>316.82605438075399</v>
      </c>
      <c r="AF104" s="9">
        <v>-1</v>
      </c>
      <c r="AG104" s="9">
        <v>-1</v>
      </c>
      <c r="AH104" s="9">
        <v>-1</v>
      </c>
      <c r="AI104" s="9">
        <v>-1</v>
      </c>
      <c r="AJ104" s="9">
        <v>0</v>
      </c>
      <c r="AM104" s="9" t="s">
        <v>294</v>
      </c>
      <c r="AN104" s="9">
        <v>-1</v>
      </c>
      <c r="AQ104" s="9">
        <v>578</v>
      </c>
      <c r="AR104" s="9" t="s">
        <v>303</v>
      </c>
      <c r="AS104" s="9" t="s">
        <v>304</v>
      </c>
      <c r="AT104" s="9" t="s">
        <v>195</v>
      </c>
      <c r="AU104" s="9">
        <v>132.71029999999999</v>
      </c>
      <c r="AV104" s="9">
        <v>136.627307566414</v>
      </c>
      <c r="AW104" s="9">
        <v>328.62818483393301</v>
      </c>
      <c r="AX104" s="9">
        <v>0.25695543749999999</v>
      </c>
    </row>
    <row r="105" spans="1:50" x14ac:dyDescent="0.25">
      <c r="A105" s="142">
        <v>550000</v>
      </c>
      <c r="B105" s="142">
        <v>920000</v>
      </c>
      <c r="C105" s="142">
        <v>920000</v>
      </c>
      <c r="D105" s="9" t="s">
        <v>289</v>
      </c>
      <c r="E105" s="9" t="s">
        <v>13</v>
      </c>
      <c r="F105" s="9" t="s">
        <v>290</v>
      </c>
      <c r="G105" s="9" t="s">
        <v>291</v>
      </c>
      <c r="H105" s="9">
        <v>0.56000000000000005</v>
      </c>
      <c r="I105" s="9">
        <v>0.48</v>
      </c>
      <c r="J105" s="9" t="s">
        <v>195</v>
      </c>
      <c r="K105" s="9">
        <v>1.6838596582260001E-2</v>
      </c>
      <c r="L105" s="9">
        <v>3901.52035682003</v>
      </c>
      <c r="M105" s="9">
        <v>10.4193340498105</v>
      </c>
      <c r="N105" s="9">
        <v>1.3693649388373901</v>
      </c>
      <c r="O105" s="9">
        <v>0.17544696272061</v>
      </c>
      <c r="P105" s="9">
        <v>2.3058183778980001E-2</v>
      </c>
      <c r="Q105" s="9">
        <v>65.696127345987094</v>
      </c>
      <c r="R105" s="9">
        <v>8140</v>
      </c>
      <c r="S105" s="9" t="s">
        <v>292</v>
      </c>
      <c r="T105" s="9">
        <v>8140</v>
      </c>
      <c r="U105" s="9" t="s">
        <v>293</v>
      </c>
      <c r="V105" s="9" t="s">
        <v>195</v>
      </c>
      <c r="Z105" s="9">
        <v>0</v>
      </c>
      <c r="AA105" s="9">
        <v>1</v>
      </c>
      <c r="AB105" s="9">
        <v>0.17544696272061</v>
      </c>
      <c r="AC105" s="9">
        <v>2.3058183778980001E-2</v>
      </c>
      <c r="AD105" s="9">
        <v>133.964237243692</v>
      </c>
      <c r="AF105" s="9">
        <v>-1</v>
      </c>
      <c r="AG105" s="9">
        <v>-1</v>
      </c>
      <c r="AH105" s="9">
        <v>-1</v>
      </c>
      <c r="AI105" s="9">
        <v>-1</v>
      </c>
      <c r="AJ105" s="9">
        <v>0</v>
      </c>
      <c r="AM105" s="9" t="s">
        <v>294</v>
      </c>
      <c r="AN105" s="9">
        <v>-1</v>
      </c>
      <c r="AQ105" s="9">
        <v>578</v>
      </c>
      <c r="AR105" s="9" t="s">
        <v>303</v>
      </c>
      <c r="AS105" s="9" t="s">
        <v>304</v>
      </c>
      <c r="AT105" s="9" t="s">
        <v>195</v>
      </c>
      <c r="AU105" s="9">
        <v>132.71029999999999</v>
      </c>
      <c r="AV105" s="9">
        <v>108.60653536813101</v>
      </c>
      <c r="AW105" s="9">
        <v>68.143382723140107</v>
      </c>
      <c r="AX105" s="9">
        <v>0.10864901640000001</v>
      </c>
    </row>
    <row r="106" spans="1:50" x14ac:dyDescent="0.25">
      <c r="A106" s="142">
        <v>550000</v>
      </c>
      <c r="B106" s="142">
        <v>920000</v>
      </c>
      <c r="C106" s="142">
        <v>920000</v>
      </c>
      <c r="D106" s="9" t="s">
        <v>289</v>
      </c>
      <c r="E106" s="9" t="s">
        <v>13</v>
      </c>
      <c r="F106" s="9" t="s">
        <v>290</v>
      </c>
      <c r="G106" s="9" t="s">
        <v>291</v>
      </c>
      <c r="H106" s="9">
        <v>0.56000000000000005</v>
      </c>
      <c r="I106" s="9">
        <v>0.48</v>
      </c>
      <c r="J106" s="9" t="s">
        <v>195</v>
      </c>
      <c r="K106" s="9">
        <v>2.960849001697E-2</v>
      </c>
      <c r="L106" s="9">
        <v>3901.52035682003</v>
      </c>
      <c r="M106" s="9">
        <v>10.4193340498105</v>
      </c>
      <c r="N106" s="9">
        <v>1.3693649388373901</v>
      </c>
      <c r="O106" s="9">
        <v>0.30850074819735002</v>
      </c>
      <c r="P106" s="9">
        <v>4.0544828121159997E-2</v>
      </c>
      <c r="Q106" s="9">
        <v>115.518126535934</v>
      </c>
      <c r="R106" s="9">
        <v>1410</v>
      </c>
      <c r="S106" s="9" t="s">
        <v>299</v>
      </c>
      <c r="T106" s="9">
        <v>1410</v>
      </c>
      <c r="U106" s="9" t="s">
        <v>293</v>
      </c>
      <c r="V106" s="9" t="s">
        <v>195</v>
      </c>
      <c r="Z106" s="9">
        <v>0</v>
      </c>
      <c r="AA106" s="9">
        <v>1</v>
      </c>
      <c r="AB106" s="9">
        <v>0.30850074819735002</v>
      </c>
      <c r="AC106" s="9">
        <v>4.0544828121159997E-2</v>
      </c>
      <c r="AD106" s="9">
        <v>115.51812653593601</v>
      </c>
      <c r="AF106" s="9">
        <v>-1</v>
      </c>
      <c r="AG106" s="9">
        <v>-1</v>
      </c>
      <c r="AH106" s="9">
        <v>-1</v>
      </c>
      <c r="AI106" s="9">
        <v>-1</v>
      </c>
      <c r="AJ106" s="9">
        <v>0</v>
      </c>
      <c r="AM106" s="9" t="s">
        <v>294</v>
      </c>
      <c r="AN106" s="9">
        <v>-1</v>
      </c>
      <c r="AQ106" s="9">
        <v>578</v>
      </c>
      <c r="AR106" s="9" t="s">
        <v>303</v>
      </c>
      <c r="AS106" s="9" t="s">
        <v>304</v>
      </c>
      <c r="AT106" s="9" t="s">
        <v>195</v>
      </c>
      <c r="AU106" s="9">
        <v>132.71029999999999</v>
      </c>
      <c r="AV106" s="9">
        <v>48.620509294545002</v>
      </c>
      <c r="AW106" s="9">
        <v>119.821307982767</v>
      </c>
      <c r="AX106" s="9">
        <v>9.3688667099999998E-2</v>
      </c>
    </row>
    <row r="107" spans="1:50" x14ac:dyDescent="0.25">
      <c r="A107" s="142">
        <v>550000</v>
      </c>
      <c r="B107" s="142">
        <v>920000</v>
      </c>
      <c r="C107" s="142">
        <v>920000</v>
      </c>
      <c r="D107" s="9" t="s">
        <v>289</v>
      </c>
      <c r="E107" s="9" t="s">
        <v>13</v>
      </c>
      <c r="F107" s="9" t="s">
        <v>290</v>
      </c>
      <c r="G107" s="9" t="s">
        <v>291</v>
      </c>
      <c r="H107" s="9">
        <v>0.56000000000000005</v>
      </c>
      <c r="I107" s="9">
        <v>0.48</v>
      </c>
      <c r="J107" s="9" t="s">
        <v>195</v>
      </c>
      <c r="K107" s="9">
        <v>3.543845915208E-2</v>
      </c>
      <c r="L107" s="9">
        <v>3901.52035682003</v>
      </c>
      <c r="M107" s="9">
        <v>10.4193340498105</v>
      </c>
      <c r="N107" s="9">
        <v>1.3693649388373901</v>
      </c>
      <c r="O107" s="9">
        <v>0.36924514411615</v>
      </c>
      <c r="P107" s="9">
        <v>4.8528183449279998E-2</v>
      </c>
      <c r="Q107" s="9">
        <v>138.26386979620199</v>
      </c>
      <c r="R107" s="9">
        <v>1430</v>
      </c>
      <c r="S107" s="9" t="s">
        <v>298</v>
      </c>
      <c r="T107" s="9">
        <v>1430</v>
      </c>
      <c r="U107" s="9" t="s">
        <v>293</v>
      </c>
      <c r="V107" s="9" t="s">
        <v>195</v>
      </c>
      <c r="Z107" s="9">
        <v>0</v>
      </c>
      <c r="AA107" s="9">
        <v>1</v>
      </c>
      <c r="AB107" s="9">
        <v>0.36924514411615</v>
      </c>
      <c r="AC107" s="9">
        <v>4.8528183449279998E-2</v>
      </c>
      <c r="AD107" s="9">
        <v>138.26386979620199</v>
      </c>
      <c r="AF107" s="9">
        <v>-1</v>
      </c>
      <c r="AG107" s="9">
        <v>-1</v>
      </c>
      <c r="AH107" s="9">
        <v>-1</v>
      </c>
      <c r="AI107" s="9">
        <v>-1</v>
      </c>
      <c r="AJ107" s="9">
        <v>0</v>
      </c>
      <c r="AM107" s="9" t="s">
        <v>294</v>
      </c>
      <c r="AN107" s="9">
        <v>-1</v>
      </c>
      <c r="AQ107" s="9">
        <v>578</v>
      </c>
      <c r="AR107" s="9" t="s">
        <v>303</v>
      </c>
      <c r="AS107" s="9" t="s">
        <v>304</v>
      </c>
      <c r="AT107" s="9" t="s">
        <v>195</v>
      </c>
      <c r="AU107" s="9">
        <v>132.71029999999999</v>
      </c>
      <c r="AV107" s="9">
        <v>63.207267751790397</v>
      </c>
      <c r="AW107" s="9">
        <v>143.41435601958301</v>
      </c>
      <c r="AX107" s="9">
        <v>0.1121361474</v>
      </c>
    </row>
    <row r="108" spans="1:50" x14ac:dyDescent="0.25">
      <c r="A108" s="142">
        <v>550000</v>
      </c>
      <c r="B108" s="142">
        <v>920000</v>
      </c>
      <c r="C108" s="142">
        <v>920000</v>
      </c>
      <c r="D108" s="9" t="s">
        <v>289</v>
      </c>
      <c r="E108" s="9" t="s">
        <v>13</v>
      </c>
      <c r="F108" s="9" t="s">
        <v>290</v>
      </c>
      <c r="G108" s="9" t="s">
        <v>291</v>
      </c>
      <c r="H108" s="9">
        <v>0.56000000000000005</v>
      </c>
      <c r="I108" s="9">
        <v>0.48</v>
      </c>
      <c r="J108" s="9" t="s">
        <v>195</v>
      </c>
      <c r="K108" s="9">
        <v>1.1005346771900001E-3</v>
      </c>
      <c r="L108" s="9">
        <v>3905.9541024117102</v>
      </c>
      <c r="M108" s="9">
        <v>10.6998462738705</v>
      </c>
      <c r="N108" s="9">
        <v>1.4075406843337801</v>
      </c>
      <c r="O108" s="9">
        <v>1.177555186502E-2</v>
      </c>
      <c r="P108" s="9">
        <v>1.54904733266E-3</v>
      </c>
      <c r="Q108" s="9">
        <v>4.2986379372283503</v>
      </c>
      <c r="R108" s="9">
        <v>1400</v>
      </c>
      <c r="S108" s="9" t="s">
        <v>297</v>
      </c>
      <c r="T108" s="9">
        <v>1400</v>
      </c>
      <c r="U108" s="9" t="s">
        <v>293</v>
      </c>
      <c r="V108" s="9" t="s">
        <v>195</v>
      </c>
      <c r="Z108" s="9">
        <v>0</v>
      </c>
      <c r="AA108" s="9">
        <v>1</v>
      </c>
      <c r="AB108" s="9">
        <v>1.177555186502E-2</v>
      </c>
      <c r="AC108" s="9">
        <v>1.54904733266E-3</v>
      </c>
      <c r="AD108" s="9">
        <v>4.2986379372274097</v>
      </c>
      <c r="AF108" s="9">
        <v>-1</v>
      </c>
      <c r="AG108" s="9">
        <v>-1</v>
      </c>
      <c r="AH108" s="9">
        <v>-1</v>
      </c>
      <c r="AI108" s="9">
        <v>-1</v>
      </c>
      <c r="AJ108" s="9">
        <v>0</v>
      </c>
      <c r="AM108" s="9" t="s">
        <v>294</v>
      </c>
      <c r="AN108" s="9">
        <v>-1</v>
      </c>
      <c r="AQ108" s="9">
        <v>578</v>
      </c>
      <c r="AR108" s="9" t="s">
        <v>303</v>
      </c>
      <c r="AS108" s="9" t="s">
        <v>304</v>
      </c>
      <c r="AT108" s="9" t="s">
        <v>195</v>
      </c>
      <c r="AU108" s="9">
        <v>132.71029999999999</v>
      </c>
      <c r="AV108" s="9">
        <v>32.307751348108098</v>
      </c>
      <c r="AW108" s="9">
        <v>4.45370582647144</v>
      </c>
      <c r="AX108" s="9">
        <v>3.4863244E-3</v>
      </c>
    </row>
    <row r="109" spans="1:50" x14ac:dyDescent="0.25">
      <c r="A109" s="142">
        <v>550000</v>
      </c>
      <c r="B109" s="142">
        <v>920000</v>
      </c>
      <c r="C109" s="142">
        <v>920000</v>
      </c>
      <c r="D109" s="9" t="s">
        <v>289</v>
      </c>
      <c r="E109" s="9" t="s">
        <v>13</v>
      </c>
      <c r="F109" s="9" t="s">
        <v>290</v>
      </c>
      <c r="G109" s="9" t="s">
        <v>291</v>
      </c>
      <c r="H109" s="9">
        <v>0.56000000000000005</v>
      </c>
      <c r="I109" s="9">
        <v>0.48</v>
      </c>
      <c r="J109" s="9" t="s">
        <v>195</v>
      </c>
      <c r="K109" s="9">
        <v>6.7118786965699997E-3</v>
      </c>
      <c r="L109" s="9">
        <v>3905.9541024117102</v>
      </c>
      <c r="M109" s="9">
        <v>10.6998462738705</v>
      </c>
      <c r="N109" s="9">
        <v>1.4075406843337801</v>
      </c>
      <c r="O109" s="9">
        <v>7.1816070262260001E-2</v>
      </c>
      <c r="P109" s="9">
        <v>9.4472423337400007E-3</v>
      </c>
      <c r="Q109" s="9">
        <v>26.216290129792501</v>
      </c>
      <c r="R109" s="9">
        <v>8140</v>
      </c>
      <c r="S109" s="9" t="s">
        <v>292</v>
      </c>
      <c r="T109" s="9">
        <v>8140</v>
      </c>
      <c r="U109" s="9" t="s">
        <v>293</v>
      </c>
      <c r="V109" s="9" t="s">
        <v>195</v>
      </c>
      <c r="Z109" s="9">
        <v>0</v>
      </c>
      <c r="AA109" s="9">
        <v>1</v>
      </c>
      <c r="AB109" s="9">
        <v>7.1816070262260001E-2</v>
      </c>
      <c r="AC109" s="9">
        <v>9.4472423337400007E-3</v>
      </c>
      <c r="AD109" s="9">
        <v>31.5230815763449</v>
      </c>
      <c r="AF109" s="9">
        <v>-1</v>
      </c>
      <c r="AG109" s="9">
        <v>-1</v>
      </c>
      <c r="AH109" s="9">
        <v>-1</v>
      </c>
      <c r="AI109" s="9">
        <v>-1</v>
      </c>
      <c r="AJ109" s="9">
        <v>0</v>
      </c>
      <c r="AM109" s="9" t="s">
        <v>294</v>
      </c>
      <c r="AN109" s="9">
        <v>-1</v>
      </c>
      <c r="AQ109" s="9">
        <v>578</v>
      </c>
      <c r="AR109" s="9" t="s">
        <v>303</v>
      </c>
      <c r="AS109" s="9" t="s">
        <v>304</v>
      </c>
      <c r="AT109" s="9" t="s">
        <v>195</v>
      </c>
      <c r="AU109" s="9">
        <v>132.71029999999999</v>
      </c>
      <c r="AV109" s="9">
        <v>42.578659594319099</v>
      </c>
      <c r="AW109" s="9">
        <v>27.1620094096216</v>
      </c>
      <c r="AX109" s="9">
        <v>2.55661651E-2</v>
      </c>
    </row>
    <row r="110" spans="1:50" x14ac:dyDescent="0.25">
      <c r="A110" s="142">
        <v>550000</v>
      </c>
      <c r="B110" s="142">
        <v>920000</v>
      </c>
      <c r="C110" s="142">
        <v>920000</v>
      </c>
      <c r="D110" s="9" t="s">
        <v>289</v>
      </c>
      <c r="E110" s="9" t="s">
        <v>13</v>
      </c>
      <c r="F110" s="9" t="s">
        <v>290</v>
      </c>
      <c r="G110" s="9" t="s">
        <v>291</v>
      </c>
      <c r="H110" s="9">
        <v>0.56000000000000005</v>
      </c>
      <c r="I110" s="9">
        <v>0.48</v>
      </c>
      <c r="J110" s="9" t="s">
        <v>195</v>
      </c>
      <c r="K110" s="9">
        <v>7.4660824876099999E-3</v>
      </c>
      <c r="L110" s="9">
        <v>3905.9541024117102</v>
      </c>
      <c r="M110" s="9">
        <v>10.6998462738705</v>
      </c>
      <c r="N110" s="9">
        <v>1.4075406843337801</v>
      </c>
      <c r="O110" s="9">
        <v>7.9885934885560006E-2</v>
      </c>
      <c r="P110" s="9">
        <v>1.050881485391E-2</v>
      </c>
      <c r="Q110" s="9">
        <v>29.162175521459702</v>
      </c>
      <c r="R110" s="9">
        <v>1430</v>
      </c>
      <c r="S110" s="9" t="s">
        <v>298</v>
      </c>
      <c r="T110" s="9">
        <v>1430</v>
      </c>
      <c r="U110" s="9" t="s">
        <v>293</v>
      </c>
      <c r="V110" s="9" t="s">
        <v>195</v>
      </c>
      <c r="Z110" s="9">
        <v>0</v>
      </c>
      <c r="AA110" s="9">
        <v>1</v>
      </c>
      <c r="AB110" s="9">
        <v>7.9885934885560006E-2</v>
      </c>
      <c r="AC110" s="9">
        <v>1.050881485391E-2</v>
      </c>
      <c r="AD110" s="9">
        <v>29.162175521458099</v>
      </c>
      <c r="AF110" s="9">
        <v>-1</v>
      </c>
      <c r="AG110" s="9">
        <v>-1</v>
      </c>
      <c r="AH110" s="9">
        <v>-1</v>
      </c>
      <c r="AI110" s="9">
        <v>-1</v>
      </c>
      <c r="AJ110" s="9">
        <v>0</v>
      </c>
      <c r="AM110" s="9" t="s">
        <v>294</v>
      </c>
      <c r="AN110" s="9">
        <v>-1</v>
      </c>
      <c r="AQ110" s="9">
        <v>578</v>
      </c>
      <c r="AR110" s="9" t="s">
        <v>303</v>
      </c>
      <c r="AS110" s="9" t="s">
        <v>304</v>
      </c>
      <c r="AT110" s="9" t="s">
        <v>195</v>
      </c>
      <c r="AU110" s="9">
        <v>132.71029999999999</v>
      </c>
      <c r="AV110" s="9">
        <v>24.890276424027402</v>
      </c>
      <c r="AW110" s="9">
        <v>30.214163865187501</v>
      </c>
      <c r="AX110" s="9">
        <v>2.3651399399999998E-2</v>
      </c>
    </row>
    <row r="111" spans="1:50" x14ac:dyDescent="0.25">
      <c r="A111" s="142">
        <v>550000</v>
      </c>
      <c r="B111" s="142">
        <v>920000</v>
      </c>
      <c r="C111" s="142">
        <v>920000</v>
      </c>
      <c r="D111" s="9" t="s">
        <v>289</v>
      </c>
      <c r="E111" s="9" t="s">
        <v>13</v>
      </c>
      <c r="F111" s="9" t="s">
        <v>290</v>
      </c>
      <c r="G111" s="9" t="s">
        <v>291</v>
      </c>
      <c r="H111" s="9">
        <v>0.56000000000000005</v>
      </c>
      <c r="I111" s="9">
        <v>0.48</v>
      </c>
      <c r="J111" s="9" t="s">
        <v>195</v>
      </c>
      <c r="K111" s="9">
        <v>1.2712755595399999E-3</v>
      </c>
      <c r="L111" s="9">
        <v>3905.9541024117102</v>
      </c>
      <c r="M111" s="9">
        <v>10.6998462738705</v>
      </c>
      <c r="N111" s="9">
        <v>1.4075406843337801</v>
      </c>
      <c r="O111" s="9">
        <v>1.360245305883E-2</v>
      </c>
      <c r="P111" s="9">
        <v>1.7893720710500001E-3</v>
      </c>
      <c r="Q111" s="9">
        <v>4.9655439870927296</v>
      </c>
      <c r="R111" s="9">
        <v>1410</v>
      </c>
      <c r="S111" s="9" t="s">
        <v>299</v>
      </c>
      <c r="T111" s="9">
        <v>1410</v>
      </c>
      <c r="U111" s="9" t="s">
        <v>293</v>
      </c>
      <c r="V111" s="9" t="s">
        <v>195</v>
      </c>
      <c r="Z111" s="9">
        <v>0</v>
      </c>
      <c r="AA111" s="9">
        <v>1</v>
      </c>
      <c r="AB111" s="9">
        <v>1.360245305883E-2</v>
      </c>
      <c r="AC111" s="9">
        <v>1.7893720710500001E-3</v>
      </c>
      <c r="AD111" s="9">
        <v>4.9655439870921398</v>
      </c>
      <c r="AF111" s="9">
        <v>-1</v>
      </c>
      <c r="AG111" s="9">
        <v>-1</v>
      </c>
      <c r="AH111" s="9">
        <v>-1</v>
      </c>
      <c r="AI111" s="9">
        <v>-1</v>
      </c>
      <c r="AJ111" s="9">
        <v>0</v>
      </c>
      <c r="AM111" s="9" t="s">
        <v>294</v>
      </c>
      <c r="AN111" s="9">
        <v>-1</v>
      </c>
      <c r="AQ111" s="9">
        <v>578</v>
      </c>
      <c r="AR111" s="9" t="s">
        <v>303</v>
      </c>
      <c r="AS111" s="9" t="s">
        <v>304</v>
      </c>
      <c r="AT111" s="9" t="s">
        <v>195</v>
      </c>
      <c r="AU111" s="9">
        <v>132.71029999999999</v>
      </c>
      <c r="AV111" s="9">
        <v>12.840525927858399</v>
      </c>
      <c r="AW111" s="9">
        <v>5.1446696627761304</v>
      </c>
      <c r="AX111" s="9">
        <v>4.0272051999999999E-3</v>
      </c>
    </row>
    <row r="112" spans="1:50" x14ac:dyDescent="0.25">
      <c r="A112" s="142">
        <v>550000</v>
      </c>
      <c r="B112" s="142">
        <v>920000</v>
      </c>
      <c r="C112" s="142">
        <v>920000</v>
      </c>
      <c r="D112" s="9" t="s">
        <v>289</v>
      </c>
      <c r="E112" s="9" t="s">
        <v>13</v>
      </c>
      <c r="F112" s="9" t="s">
        <v>290</v>
      </c>
      <c r="G112" s="9" t="s">
        <v>291</v>
      </c>
      <c r="H112" s="9">
        <v>0.56000000000000005</v>
      </c>
      <c r="I112" s="9">
        <v>0.48</v>
      </c>
      <c r="J112" s="9" t="s">
        <v>195</v>
      </c>
      <c r="K112" s="9">
        <v>1.1153944218799999E-3</v>
      </c>
      <c r="L112" s="9">
        <v>3932.29226127529</v>
      </c>
      <c r="M112" s="9">
        <v>9.9649694632008696</v>
      </c>
      <c r="N112" s="9">
        <v>1.3206476774229501</v>
      </c>
      <c r="O112" s="9">
        <v>1.1114871353509999E-2</v>
      </c>
      <c r="P112" s="9">
        <v>1.4730430526699999E-3</v>
      </c>
      <c r="Q112" s="9">
        <v>4.38605685345195</v>
      </c>
      <c r="R112" s="9">
        <v>1400</v>
      </c>
      <c r="S112" s="9" t="s">
        <v>297</v>
      </c>
      <c r="T112" s="9">
        <v>1400</v>
      </c>
      <c r="U112" s="9" t="s">
        <v>293</v>
      </c>
      <c r="V112" s="9" t="s">
        <v>195</v>
      </c>
      <c r="Z112" s="9">
        <v>0</v>
      </c>
      <c r="AA112" s="9">
        <v>1</v>
      </c>
      <c r="AB112" s="9">
        <v>1.1114871353509999E-2</v>
      </c>
      <c r="AC112" s="9">
        <v>1.4730430526699999E-3</v>
      </c>
      <c r="AD112" s="9">
        <v>4.3860568534512403</v>
      </c>
      <c r="AF112" s="9">
        <v>-1</v>
      </c>
      <c r="AG112" s="9">
        <v>-1</v>
      </c>
      <c r="AH112" s="9">
        <v>-1</v>
      </c>
      <c r="AI112" s="9">
        <v>-1</v>
      </c>
      <c r="AJ112" s="9">
        <v>0</v>
      </c>
      <c r="AM112" s="9" t="s">
        <v>294</v>
      </c>
      <c r="AN112" s="9">
        <v>-1</v>
      </c>
      <c r="AQ112" s="9">
        <v>578</v>
      </c>
      <c r="AR112" s="9" t="s">
        <v>303</v>
      </c>
      <c r="AS112" s="9" t="s">
        <v>304</v>
      </c>
      <c r="AT112" s="9" t="s">
        <v>195</v>
      </c>
      <c r="AU112" s="9">
        <v>132.71029999999999</v>
      </c>
      <c r="AV112" s="9">
        <v>12.317783722048601</v>
      </c>
      <c r="AW112" s="9">
        <v>4.5138410797177499</v>
      </c>
      <c r="AX112" s="9">
        <v>3.5572236999999998E-3</v>
      </c>
    </row>
    <row r="113" spans="1:50" x14ac:dyDescent="0.25">
      <c r="A113" s="142">
        <v>550000</v>
      </c>
      <c r="B113" s="142">
        <v>920000</v>
      </c>
      <c r="C113" s="142">
        <v>920000</v>
      </c>
      <c r="D113" s="9" t="s">
        <v>289</v>
      </c>
      <c r="E113" s="9" t="s">
        <v>13</v>
      </c>
      <c r="F113" s="9" t="s">
        <v>290</v>
      </c>
      <c r="G113" s="9" t="s">
        <v>291</v>
      </c>
      <c r="H113" s="9">
        <v>0.56000000000000005</v>
      </c>
      <c r="I113" s="9">
        <v>0.48</v>
      </c>
      <c r="J113" s="9" t="s">
        <v>195</v>
      </c>
      <c r="K113" s="9">
        <v>1.2004651415299999E-3</v>
      </c>
      <c r="L113" s="9">
        <v>3932.29226127529</v>
      </c>
      <c r="M113" s="9">
        <v>9.9649694632008696</v>
      </c>
      <c r="N113" s="9">
        <v>1.3206476774229501</v>
      </c>
      <c r="O113" s="9">
        <v>1.1962598477060001E-2</v>
      </c>
      <c r="P113" s="9">
        <v>1.5853915009899999E-3</v>
      </c>
      <c r="Q113" s="9">
        <v>4.7205797860006298</v>
      </c>
      <c r="R113" s="9">
        <v>8140</v>
      </c>
      <c r="S113" s="9" t="s">
        <v>292</v>
      </c>
      <c r="T113" s="9">
        <v>8140</v>
      </c>
      <c r="U113" s="9" t="s">
        <v>293</v>
      </c>
      <c r="V113" s="9" t="s">
        <v>195</v>
      </c>
      <c r="Z113" s="9">
        <v>0</v>
      </c>
      <c r="AA113" s="9">
        <v>1</v>
      </c>
      <c r="AB113" s="9">
        <v>1.1962598477060001E-2</v>
      </c>
      <c r="AC113" s="9">
        <v>1.5853915009899999E-3</v>
      </c>
      <c r="AD113" s="9">
        <v>68.861862861144004</v>
      </c>
      <c r="AF113" s="9">
        <v>-1</v>
      </c>
      <c r="AG113" s="9">
        <v>-1</v>
      </c>
      <c r="AH113" s="9">
        <v>-1</v>
      </c>
      <c r="AI113" s="9">
        <v>-1</v>
      </c>
      <c r="AJ113" s="9">
        <v>0</v>
      </c>
      <c r="AM113" s="9" t="s">
        <v>294</v>
      </c>
      <c r="AN113" s="9">
        <v>-1</v>
      </c>
      <c r="AQ113" s="9">
        <v>578</v>
      </c>
      <c r="AR113" s="9" t="s">
        <v>303</v>
      </c>
      <c r="AS113" s="9" t="s">
        <v>304</v>
      </c>
      <c r="AT113" s="9" t="s">
        <v>195</v>
      </c>
      <c r="AU113" s="9">
        <v>132.71029999999999</v>
      </c>
      <c r="AV113" s="9">
        <v>16.246718829578398</v>
      </c>
      <c r="AW113" s="9">
        <v>4.8581100679006797</v>
      </c>
      <c r="AX113" s="9">
        <v>5.58490372E-2</v>
      </c>
    </row>
    <row r="114" spans="1:50" x14ac:dyDescent="0.25">
      <c r="A114" s="142">
        <v>1200000</v>
      </c>
      <c r="B114" s="142">
        <v>840000</v>
      </c>
      <c r="C114" s="142">
        <v>840000</v>
      </c>
      <c r="D114" s="9" t="s">
        <v>289</v>
      </c>
      <c r="E114" s="9" t="s">
        <v>13</v>
      </c>
      <c r="F114" s="9" t="s">
        <v>290</v>
      </c>
      <c r="G114" s="9" t="s">
        <v>291</v>
      </c>
      <c r="H114" s="9">
        <v>0.56000000000000005</v>
      </c>
      <c r="I114" s="9">
        <v>0.48</v>
      </c>
      <c r="J114" s="9" t="s">
        <v>300</v>
      </c>
      <c r="K114" s="142">
        <v>1.1160276130000001E-6</v>
      </c>
      <c r="L114" s="9">
        <v>3905.3169116088402</v>
      </c>
      <c r="M114" s="9">
        <v>11.6735140970387</v>
      </c>
      <c r="N114" s="9">
        <v>1.54018824845111</v>
      </c>
      <c r="O114" s="9">
        <v>1.302796407E-5</v>
      </c>
      <c r="P114" s="142">
        <v>1.7188926144899999E-6</v>
      </c>
      <c r="Q114" s="9">
        <v>4.3584415108700002E-3</v>
      </c>
      <c r="R114" s="9">
        <v>8140</v>
      </c>
      <c r="S114" s="9" t="s">
        <v>292</v>
      </c>
      <c r="T114" s="9">
        <v>8140</v>
      </c>
      <c r="U114" s="9" t="s">
        <v>301</v>
      </c>
      <c r="V114" s="9" t="s">
        <v>300</v>
      </c>
      <c r="Z114" s="9">
        <v>0</v>
      </c>
      <c r="AA114" s="9">
        <v>1</v>
      </c>
      <c r="AB114" s="9">
        <v>1.302796407E-5</v>
      </c>
      <c r="AC114" s="142">
        <v>1.7188926144899999E-6</v>
      </c>
      <c r="AD114" s="9">
        <v>243.228411080211</v>
      </c>
      <c r="AF114" s="9">
        <v>-1</v>
      </c>
      <c r="AG114" s="9">
        <v>-1</v>
      </c>
      <c r="AH114" s="9">
        <v>-1</v>
      </c>
      <c r="AI114" s="9">
        <v>-1</v>
      </c>
      <c r="AJ114" s="9">
        <v>0</v>
      </c>
      <c r="AM114" s="9" t="s">
        <v>294</v>
      </c>
      <c r="AN114" s="9">
        <v>-1</v>
      </c>
      <c r="AQ114" s="9">
        <v>578</v>
      </c>
      <c r="AR114" s="9" t="s">
        <v>303</v>
      </c>
      <c r="AS114" s="9" t="s">
        <v>304</v>
      </c>
      <c r="AT114" s="9" t="s">
        <v>195</v>
      </c>
      <c r="AU114" s="9">
        <v>132.71029999999999</v>
      </c>
      <c r="AV114" s="9">
        <v>0.38001653934696</v>
      </c>
      <c r="AW114" s="9">
        <v>4.5164035147699996E-3</v>
      </c>
      <c r="AX114" s="9">
        <v>0.19726554020000001</v>
      </c>
    </row>
    <row r="115" spans="1:50" x14ac:dyDescent="0.25">
      <c r="A115" s="142">
        <v>1200000</v>
      </c>
      <c r="B115" s="142">
        <v>870000</v>
      </c>
      <c r="C115" s="142">
        <v>870000</v>
      </c>
      <c r="D115" s="9" t="s">
        <v>289</v>
      </c>
      <c r="E115" s="9" t="s">
        <v>13</v>
      </c>
      <c r="F115" s="9" t="s">
        <v>290</v>
      </c>
      <c r="G115" s="9" t="s">
        <v>291</v>
      </c>
      <c r="H115" s="9">
        <v>0.56000000000000005</v>
      </c>
      <c r="I115" s="9">
        <v>0.48</v>
      </c>
      <c r="J115" s="9" t="s">
        <v>300</v>
      </c>
      <c r="K115" s="9">
        <v>0.14471913105549</v>
      </c>
      <c r="L115" s="9">
        <v>3904.6216711914999</v>
      </c>
      <c r="M115" s="9">
        <v>10.5526168663775</v>
      </c>
      <c r="N115" s="9">
        <v>1.4138861688273601</v>
      </c>
      <c r="O115" s="9">
        <v>1.5271655432636999</v>
      </c>
      <c r="P115" s="9">
        <v>0.20461637776406999</v>
      </c>
      <c r="Q115" s="9">
        <v>565.073455355281</v>
      </c>
      <c r="R115" s="9">
        <v>8140</v>
      </c>
      <c r="S115" s="9" t="s">
        <v>292</v>
      </c>
      <c r="T115" s="9">
        <v>8140</v>
      </c>
      <c r="U115" s="9" t="s">
        <v>301</v>
      </c>
      <c r="V115" s="9" t="s">
        <v>300</v>
      </c>
      <c r="Z115" s="9">
        <v>0</v>
      </c>
      <c r="AA115" s="9">
        <v>1</v>
      </c>
      <c r="AB115" s="9">
        <v>1.5271655432636999</v>
      </c>
      <c r="AC115" s="9">
        <v>0.20461637776406999</v>
      </c>
      <c r="AD115" s="9">
        <v>1093.8340130587701</v>
      </c>
      <c r="AF115" s="9">
        <v>-1</v>
      </c>
      <c r="AG115" s="9">
        <v>-1</v>
      </c>
      <c r="AH115" s="9">
        <v>-1</v>
      </c>
      <c r="AI115" s="9">
        <v>-1</v>
      </c>
      <c r="AJ115" s="9">
        <v>0</v>
      </c>
      <c r="AM115" s="9" t="s">
        <v>294</v>
      </c>
      <c r="AN115" s="9">
        <v>-1</v>
      </c>
      <c r="AQ115" s="9">
        <v>578</v>
      </c>
      <c r="AR115" s="9" t="s">
        <v>303</v>
      </c>
      <c r="AS115" s="9" t="s">
        <v>304</v>
      </c>
      <c r="AT115" s="9" t="s">
        <v>195</v>
      </c>
      <c r="AU115" s="9">
        <v>132.71029999999999</v>
      </c>
      <c r="AV115" s="9">
        <v>123.71501311830799</v>
      </c>
      <c r="AW115" s="9">
        <v>585.65754495606905</v>
      </c>
      <c r="AX115" s="9">
        <v>0.88713220849999996</v>
      </c>
    </row>
    <row r="116" spans="1:50" x14ac:dyDescent="0.25">
      <c r="A116" s="142">
        <v>1200000</v>
      </c>
      <c r="B116" s="142">
        <v>880000</v>
      </c>
      <c r="C116" s="142">
        <v>880000</v>
      </c>
      <c r="D116" s="9" t="s">
        <v>289</v>
      </c>
      <c r="E116" s="9" t="s">
        <v>13</v>
      </c>
      <c r="F116" s="9" t="s">
        <v>290</v>
      </c>
      <c r="G116" s="9" t="s">
        <v>291</v>
      </c>
      <c r="H116" s="9">
        <v>0.56000000000000005</v>
      </c>
      <c r="I116" s="9">
        <v>0.48</v>
      </c>
      <c r="J116" s="9" t="s">
        <v>300</v>
      </c>
      <c r="K116" s="9">
        <v>4.6972721721249999E-2</v>
      </c>
      <c r="L116" s="9">
        <v>3903.3527211239798</v>
      </c>
      <c r="M116" s="9">
        <v>10.8205327019461</v>
      </c>
      <c r="N116" s="9">
        <v>1.4240112852973199</v>
      </c>
      <c r="O116" s="9">
        <v>0.50826987148425995</v>
      </c>
      <c r="P116" s="9">
        <v>6.6889685832190002E-2</v>
      </c>
      <c r="Q116" s="9">
        <v>183.351101149264</v>
      </c>
      <c r="R116" s="9">
        <v>8140</v>
      </c>
      <c r="S116" s="9" t="s">
        <v>292</v>
      </c>
      <c r="T116" s="9">
        <v>8140</v>
      </c>
      <c r="U116" s="9" t="s">
        <v>301</v>
      </c>
      <c r="V116" s="9" t="s">
        <v>300</v>
      </c>
      <c r="Z116" s="9">
        <v>0</v>
      </c>
      <c r="AA116" s="9">
        <v>1</v>
      </c>
      <c r="AB116" s="9">
        <v>0.50826987148425995</v>
      </c>
      <c r="AC116" s="9">
        <v>6.6889685832190002E-2</v>
      </c>
      <c r="AD116" s="9">
        <v>925.57576776376197</v>
      </c>
      <c r="AF116" s="9">
        <v>-1</v>
      </c>
      <c r="AG116" s="9">
        <v>-1</v>
      </c>
      <c r="AH116" s="9">
        <v>-1</v>
      </c>
      <c r="AI116" s="9">
        <v>-1</v>
      </c>
      <c r="AJ116" s="9">
        <v>0</v>
      </c>
      <c r="AM116" s="9" t="s">
        <v>294</v>
      </c>
      <c r="AN116" s="9">
        <v>-1</v>
      </c>
      <c r="AQ116" s="9">
        <v>578</v>
      </c>
      <c r="AR116" s="9" t="s">
        <v>303</v>
      </c>
      <c r="AS116" s="9" t="s">
        <v>304</v>
      </c>
      <c r="AT116" s="9" t="s">
        <v>195</v>
      </c>
      <c r="AU116" s="9">
        <v>132.71029999999999</v>
      </c>
      <c r="AV116" s="9">
        <v>79.900442665754895</v>
      </c>
      <c r="AW116" s="9">
        <v>190.09186057527299</v>
      </c>
      <c r="AX116" s="9">
        <v>0.75066972239999996</v>
      </c>
    </row>
    <row r="117" spans="1:50" x14ac:dyDescent="0.25">
      <c r="A117" s="142">
        <v>1200000</v>
      </c>
      <c r="B117" s="142">
        <v>890000</v>
      </c>
      <c r="C117" s="142">
        <v>890000</v>
      </c>
      <c r="D117" s="9" t="s">
        <v>289</v>
      </c>
      <c r="E117" s="9" t="s">
        <v>13</v>
      </c>
      <c r="F117" s="9" t="s">
        <v>290</v>
      </c>
      <c r="G117" s="9" t="s">
        <v>291</v>
      </c>
      <c r="H117" s="9">
        <v>0.56000000000000005</v>
      </c>
      <c r="I117" s="9">
        <v>0.48</v>
      </c>
      <c r="J117" s="9" t="s">
        <v>300</v>
      </c>
      <c r="K117" s="9">
        <v>0.10587165057013</v>
      </c>
      <c r="L117" s="9">
        <v>3909.0715520971598</v>
      </c>
      <c r="M117" s="9">
        <v>9.6129053570881702</v>
      </c>
      <c r="N117" s="9">
        <v>1.2784956604362701</v>
      </c>
      <c r="O117" s="9">
        <v>1.0177341569294001</v>
      </c>
      <c r="P117" s="9">
        <v>0.13535644581713999</v>
      </c>
      <c r="Q117" s="9">
        <v>413.85985741728098</v>
      </c>
      <c r="R117" s="9">
        <v>8140</v>
      </c>
      <c r="S117" s="9" t="s">
        <v>292</v>
      </c>
      <c r="T117" s="9">
        <v>8140</v>
      </c>
      <c r="U117" s="9" t="s">
        <v>301</v>
      </c>
      <c r="V117" s="9" t="s">
        <v>300</v>
      </c>
      <c r="Z117" s="9">
        <v>0</v>
      </c>
      <c r="AA117" s="9">
        <v>1</v>
      </c>
      <c r="AB117" s="9">
        <v>1.0177341569294001</v>
      </c>
      <c r="AC117" s="9">
        <v>0.13535644581713999</v>
      </c>
      <c r="AD117" s="9">
        <v>1108.6990912968699</v>
      </c>
      <c r="AF117" s="9">
        <v>-1</v>
      </c>
      <c r="AG117" s="9">
        <v>-1</v>
      </c>
      <c r="AH117" s="9">
        <v>-1</v>
      </c>
      <c r="AI117" s="9">
        <v>-1</v>
      </c>
      <c r="AJ117" s="9">
        <v>0</v>
      </c>
      <c r="AM117" s="9" t="s">
        <v>294</v>
      </c>
      <c r="AN117" s="9">
        <v>-1</v>
      </c>
      <c r="AQ117" s="9">
        <v>578</v>
      </c>
      <c r="AR117" s="9" t="s">
        <v>303</v>
      </c>
      <c r="AS117" s="9" t="s">
        <v>304</v>
      </c>
      <c r="AT117" s="9" t="s">
        <v>195</v>
      </c>
      <c r="AU117" s="9">
        <v>132.71029999999999</v>
      </c>
      <c r="AV117" s="9">
        <v>96.906594556166993</v>
      </c>
      <c r="AW117" s="9">
        <v>428.44736905983399</v>
      </c>
      <c r="AX117" s="9">
        <v>0.89918823299999995</v>
      </c>
    </row>
    <row r="118" spans="1:50" x14ac:dyDescent="0.25">
      <c r="A118" s="142">
        <v>1200000</v>
      </c>
      <c r="B118" s="142">
        <v>910000</v>
      </c>
      <c r="C118" s="142">
        <v>910000</v>
      </c>
      <c r="D118" s="9" t="s">
        <v>289</v>
      </c>
      <c r="E118" s="9" t="s">
        <v>13</v>
      </c>
      <c r="F118" s="9" t="s">
        <v>290</v>
      </c>
      <c r="G118" s="9" t="s">
        <v>291</v>
      </c>
      <c r="H118" s="9">
        <v>0.56000000000000005</v>
      </c>
      <c r="I118" s="9">
        <v>0.48</v>
      </c>
      <c r="J118" s="9" t="s">
        <v>300</v>
      </c>
      <c r="K118" s="9">
        <v>1.183834383262E-2</v>
      </c>
      <c r="L118" s="9">
        <v>3907.8490667840001</v>
      </c>
      <c r="M118" s="9">
        <v>11.4856339516326</v>
      </c>
      <c r="N118" s="9">
        <v>1.51456936654801</v>
      </c>
      <c r="O118" s="9">
        <v>0.13597088385513001</v>
      </c>
      <c r="P118" s="9">
        <v>1.792999291956E-2</v>
      </c>
      <c r="Q118" s="9">
        <v>46.2624608986035</v>
      </c>
      <c r="R118" s="9">
        <v>8140</v>
      </c>
      <c r="S118" s="9" t="s">
        <v>292</v>
      </c>
      <c r="T118" s="9">
        <v>8140</v>
      </c>
      <c r="U118" s="9" t="s">
        <v>301</v>
      </c>
      <c r="V118" s="9" t="s">
        <v>300</v>
      </c>
      <c r="Z118" s="9">
        <v>0</v>
      </c>
      <c r="AA118" s="9">
        <v>1</v>
      </c>
      <c r="AB118" s="9">
        <v>0.13597088385513001</v>
      </c>
      <c r="AC118" s="9">
        <v>1.792999291956E-2</v>
      </c>
      <c r="AD118" s="9">
        <v>382.55702904827598</v>
      </c>
      <c r="AF118" s="9">
        <v>-1</v>
      </c>
      <c r="AG118" s="9">
        <v>-1</v>
      </c>
      <c r="AH118" s="9">
        <v>-1</v>
      </c>
      <c r="AI118" s="9">
        <v>-1</v>
      </c>
      <c r="AJ118" s="9">
        <v>0</v>
      </c>
      <c r="AM118" s="9" t="s">
        <v>294</v>
      </c>
      <c r="AN118" s="9">
        <v>-1</v>
      </c>
      <c r="AQ118" s="9">
        <v>578</v>
      </c>
      <c r="AR118" s="9" t="s">
        <v>303</v>
      </c>
      <c r="AS118" s="9" t="s">
        <v>304</v>
      </c>
      <c r="AT118" s="9" t="s">
        <v>195</v>
      </c>
      <c r="AU118" s="9">
        <v>132.71029999999999</v>
      </c>
      <c r="AV118" s="9">
        <v>39.072180140193701</v>
      </c>
      <c r="AW118" s="9">
        <v>47.908077769649601</v>
      </c>
      <c r="AX118" s="9">
        <v>0.31026523039999998</v>
      </c>
    </row>
    <row r="119" spans="1:50" x14ac:dyDescent="0.25">
      <c r="A119" s="142">
        <v>1200000</v>
      </c>
      <c r="B119" s="142">
        <v>910000</v>
      </c>
      <c r="C119" s="142">
        <v>920000</v>
      </c>
      <c r="D119" s="9" t="s">
        <v>289</v>
      </c>
      <c r="E119" s="9" t="s">
        <v>13</v>
      </c>
      <c r="F119" s="9" t="s">
        <v>290</v>
      </c>
      <c r="G119" s="9" t="s">
        <v>291</v>
      </c>
      <c r="H119" s="9">
        <v>0.56000000000000005</v>
      </c>
      <c r="I119" s="9">
        <v>0.48</v>
      </c>
      <c r="J119" s="9" t="s">
        <v>300</v>
      </c>
      <c r="K119" s="9">
        <v>2.172215772618E-2</v>
      </c>
      <c r="L119" s="9">
        <v>3982.8120590538301</v>
      </c>
      <c r="M119" s="9">
        <v>9.3298815557813395</v>
      </c>
      <c r="N119" s="9">
        <v>1.25191096606841</v>
      </c>
      <c r="O119" s="9">
        <v>0.20266515872133001</v>
      </c>
      <c r="P119" s="9">
        <v>2.7194207464080002E-2</v>
      </c>
      <c r="Q119" s="9">
        <v>86.515271740530906</v>
      </c>
      <c r="R119" s="9">
        <v>8140</v>
      </c>
      <c r="S119" s="9" t="s">
        <v>292</v>
      </c>
      <c r="T119" s="9">
        <v>8140</v>
      </c>
      <c r="U119" s="9" t="s">
        <v>301</v>
      </c>
      <c r="V119" s="9" t="s">
        <v>300</v>
      </c>
      <c r="Z119" s="9">
        <v>0</v>
      </c>
      <c r="AA119" s="9">
        <v>1</v>
      </c>
      <c r="AB119" s="9">
        <v>0.20266515872133001</v>
      </c>
      <c r="AC119" s="9">
        <v>2.7194207464080002E-2</v>
      </c>
      <c r="AD119" s="9">
        <v>515.29570393952099</v>
      </c>
      <c r="AF119" s="9">
        <v>-1</v>
      </c>
      <c r="AG119" s="9">
        <v>-1</v>
      </c>
      <c r="AH119" s="9">
        <v>-1</v>
      </c>
      <c r="AI119" s="9">
        <v>-1</v>
      </c>
      <c r="AJ119" s="9">
        <v>0</v>
      </c>
      <c r="AM119" s="9" t="s">
        <v>294</v>
      </c>
      <c r="AN119" s="9">
        <v>-1</v>
      </c>
      <c r="AQ119" s="9">
        <v>578</v>
      </c>
      <c r="AR119" s="9" t="s">
        <v>303</v>
      </c>
      <c r="AS119" s="9" t="s">
        <v>304</v>
      </c>
      <c r="AT119" s="9" t="s">
        <v>195</v>
      </c>
      <c r="AU119" s="9">
        <v>132.71029999999999</v>
      </c>
      <c r="AV119" s="9">
        <v>54.205678010562501</v>
      </c>
      <c r="AW119" s="9">
        <v>87.906453502610901</v>
      </c>
      <c r="AX119" s="9">
        <v>0.4179202789</v>
      </c>
    </row>
    <row r="120" spans="1:50" x14ac:dyDescent="0.25">
      <c r="A120" s="142">
        <v>1200000</v>
      </c>
      <c r="B120" s="142">
        <v>920000</v>
      </c>
      <c r="C120" s="142">
        <v>920000</v>
      </c>
      <c r="D120" s="9" t="s">
        <v>289</v>
      </c>
      <c r="E120" s="9" t="s">
        <v>13</v>
      </c>
      <c r="F120" s="9" t="s">
        <v>290</v>
      </c>
      <c r="G120" s="9" t="s">
        <v>291</v>
      </c>
      <c r="H120" s="9">
        <v>0.56000000000000005</v>
      </c>
      <c r="I120" s="9">
        <v>0.48</v>
      </c>
      <c r="J120" s="9" t="s">
        <v>300</v>
      </c>
      <c r="K120" s="9">
        <v>8.0222949942799996E-3</v>
      </c>
      <c r="L120" s="9">
        <v>3898.2708452873799</v>
      </c>
      <c r="M120" s="9">
        <v>10.4621646426586</v>
      </c>
      <c r="N120" s="9">
        <v>1.3832439484588499</v>
      </c>
      <c r="O120" s="9">
        <v>8.3930571042139995E-2</v>
      </c>
      <c r="P120" s="9">
        <v>1.109679100359E-2</v>
      </c>
      <c r="Q120" s="9">
        <v>31.273078688500501</v>
      </c>
      <c r="R120" s="9">
        <v>8140</v>
      </c>
      <c r="S120" s="9" t="s">
        <v>292</v>
      </c>
      <c r="T120" s="9">
        <v>8140</v>
      </c>
      <c r="U120" s="9" t="s">
        <v>301</v>
      </c>
      <c r="V120" s="9" t="s">
        <v>300</v>
      </c>
      <c r="Z120" s="9">
        <v>0</v>
      </c>
      <c r="AA120" s="9">
        <v>1</v>
      </c>
      <c r="AB120" s="9">
        <v>8.3930571042139995E-2</v>
      </c>
      <c r="AC120" s="9">
        <v>1.109679100359E-2</v>
      </c>
      <c r="AD120" s="9">
        <v>1149.77704273532</v>
      </c>
      <c r="AF120" s="9">
        <v>-1</v>
      </c>
      <c r="AG120" s="9">
        <v>-1</v>
      </c>
      <c r="AH120" s="9">
        <v>-1</v>
      </c>
      <c r="AI120" s="9">
        <v>-1</v>
      </c>
      <c r="AJ120" s="9">
        <v>0</v>
      </c>
      <c r="AM120" s="9" t="s">
        <v>294</v>
      </c>
      <c r="AN120" s="9">
        <v>-1</v>
      </c>
      <c r="AQ120" s="9">
        <v>578</v>
      </c>
      <c r="AR120" s="9" t="s">
        <v>303</v>
      </c>
      <c r="AS120" s="9" t="s">
        <v>304</v>
      </c>
      <c r="AT120" s="9" t="s">
        <v>195</v>
      </c>
      <c r="AU120" s="9">
        <v>132.71029999999999</v>
      </c>
      <c r="AV120" s="9">
        <v>66.827719425939307</v>
      </c>
      <c r="AW120" s="9">
        <v>32.465076019992601</v>
      </c>
      <c r="AX120" s="9">
        <v>0.93250368429999997</v>
      </c>
    </row>
    <row r="121" spans="1:50" x14ac:dyDescent="0.25">
      <c r="A121" s="142">
        <v>1200000</v>
      </c>
      <c r="B121" s="142">
        <v>920000</v>
      </c>
      <c r="C121" s="142">
        <v>920000</v>
      </c>
      <c r="D121" s="9" t="s">
        <v>289</v>
      </c>
      <c r="E121" s="9" t="s">
        <v>13</v>
      </c>
      <c r="F121" s="9" t="s">
        <v>290</v>
      </c>
      <c r="G121" s="9" t="s">
        <v>291</v>
      </c>
      <c r="H121" s="9">
        <v>0.56000000000000005</v>
      </c>
      <c r="I121" s="9">
        <v>0.48</v>
      </c>
      <c r="J121" s="9" t="s">
        <v>300</v>
      </c>
      <c r="K121" s="9">
        <v>6.1905710442109997E-2</v>
      </c>
      <c r="L121" s="9">
        <v>3927.07159891828</v>
      </c>
      <c r="M121" s="9">
        <v>9.7607011681944709</v>
      </c>
      <c r="N121" s="9">
        <v>1.2906826182836999</v>
      </c>
      <c r="O121" s="9">
        <v>0.60424314023026005</v>
      </c>
      <c r="P121" s="9">
        <v>7.9900624440139997E-2</v>
      </c>
      <c r="Q121" s="9">
        <v>243.10815728808799</v>
      </c>
      <c r="R121" s="9">
        <v>8140</v>
      </c>
      <c r="S121" s="9" t="s">
        <v>292</v>
      </c>
      <c r="T121" s="9">
        <v>8140</v>
      </c>
      <c r="U121" s="9" t="s">
        <v>301</v>
      </c>
      <c r="V121" s="9" t="s">
        <v>300</v>
      </c>
      <c r="Z121" s="9">
        <v>0</v>
      </c>
      <c r="AA121" s="9">
        <v>1</v>
      </c>
      <c r="AB121" s="9">
        <v>0.60424314023026005</v>
      </c>
      <c r="AC121" s="9">
        <v>7.9900624440139997E-2</v>
      </c>
      <c r="AD121" s="9">
        <v>1176.20710413751</v>
      </c>
      <c r="AF121" s="9">
        <v>-1</v>
      </c>
      <c r="AG121" s="9">
        <v>-1</v>
      </c>
      <c r="AH121" s="9">
        <v>-1</v>
      </c>
      <c r="AI121" s="9">
        <v>-1</v>
      </c>
      <c r="AJ121" s="9">
        <v>0</v>
      </c>
      <c r="AM121" s="9" t="s">
        <v>294</v>
      </c>
      <c r="AN121" s="9">
        <v>-1</v>
      </c>
      <c r="AQ121" s="9">
        <v>578</v>
      </c>
      <c r="AR121" s="9" t="s">
        <v>303</v>
      </c>
      <c r="AS121" s="9" t="s">
        <v>304</v>
      </c>
      <c r="AT121" s="9" t="s">
        <v>195</v>
      </c>
      <c r="AU121" s="9">
        <v>132.71029999999999</v>
      </c>
      <c r="AV121" s="9">
        <v>116.273103742416</v>
      </c>
      <c r="AW121" s="9">
        <v>250.523521885907</v>
      </c>
      <c r="AX121" s="9">
        <v>0.95393925719999995</v>
      </c>
    </row>
    <row r="122" spans="1:50" x14ac:dyDescent="0.25">
      <c r="A122" s="142">
        <v>1200000</v>
      </c>
      <c r="B122" s="142">
        <v>920000</v>
      </c>
      <c r="C122" s="142">
        <v>920000</v>
      </c>
      <c r="D122" s="9" t="s">
        <v>289</v>
      </c>
      <c r="E122" s="9" t="s">
        <v>13</v>
      </c>
      <c r="F122" s="9" t="s">
        <v>290</v>
      </c>
      <c r="G122" s="9" t="s">
        <v>291</v>
      </c>
      <c r="H122" s="9">
        <v>0.56000000000000005</v>
      </c>
      <c r="I122" s="9">
        <v>0.48</v>
      </c>
      <c r="J122" s="9" t="s">
        <v>300</v>
      </c>
      <c r="K122" s="9">
        <v>0.10992800444077</v>
      </c>
      <c r="L122" s="9">
        <v>3901.52035682003</v>
      </c>
      <c r="M122" s="9">
        <v>10.4193340498105</v>
      </c>
      <c r="N122" s="9">
        <v>1.3693649388373901</v>
      </c>
      <c r="O122" s="9">
        <v>1.1453765996975001</v>
      </c>
      <c r="P122" s="9">
        <v>0.15053155507756</v>
      </c>
      <c r="Q122" s="9">
        <v>428.88634711029403</v>
      </c>
      <c r="R122" s="9">
        <v>8140</v>
      </c>
      <c r="S122" s="9" t="s">
        <v>292</v>
      </c>
      <c r="T122" s="9">
        <v>8140</v>
      </c>
      <c r="U122" s="9" t="s">
        <v>301</v>
      </c>
      <c r="V122" s="9" t="s">
        <v>300</v>
      </c>
      <c r="Z122" s="9">
        <v>0</v>
      </c>
      <c r="AA122" s="9">
        <v>1</v>
      </c>
      <c r="AB122" s="9">
        <v>1.1453765996975001</v>
      </c>
      <c r="AC122" s="9">
        <v>0.15053155507756</v>
      </c>
      <c r="AD122" s="9">
        <v>1136.47665931696</v>
      </c>
      <c r="AF122" s="9">
        <v>-1</v>
      </c>
      <c r="AG122" s="9">
        <v>-1</v>
      </c>
      <c r="AH122" s="9">
        <v>-1</v>
      </c>
      <c r="AI122" s="9">
        <v>-1</v>
      </c>
      <c r="AJ122" s="9">
        <v>0</v>
      </c>
      <c r="AM122" s="9" t="s">
        <v>294</v>
      </c>
      <c r="AN122" s="9">
        <v>-1</v>
      </c>
      <c r="AQ122" s="9">
        <v>578</v>
      </c>
      <c r="AR122" s="9" t="s">
        <v>303</v>
      </c>
      <c r="AS122" s="9" t="s">
        <v>304</v>
      </c>
      <c r="AT122" s="9" t="s">
        <v>195</v>
      </c>
      <c r="AU122" s="9">
        <v>132.71029999999999</v>
      </c>
      <c r="AV122" s="9">
        <v>124.10681433326501</v>
      </c>
      <c r="AW122" s="9">
        <v>444.862850772775</v>
      </c>
      <c r="AX122" s="9">
        <v>0.92171667420000003</v>
      </c>
    </row>
    <row r="123" spans="1:50" x14ac:dyDescent="0.25">
      <c r="A123" s="142">
        <v>1200000</v>
      </c>
      <c r="B123" s="142">
        <v>920000</v>
      </c>
      <c r="C123" s="142">
        <v>920000</v>
      </c>
      <c r="D123" s="9" t="s">
        <v>289</v>
      </c>
      <c r="E123" s="9" t="s">
        <v>13</v>
      </c>
      <c r="F123" s="9" t="s">
        <v>290</v>
      </c>
      <c r="G123" s="9" t="s">
        <v>291</v>
      </c>
      <c r="H123" s="9">
        <v>0.56000000000000005</v>
      </c>
      <c r="I123" s="9">
        <v>0.48</v>
      </c>
      <c r="J123" s="9" t="s">
        <v>300</v>
      </c>
      <c r="K123" s="9">
        <v>9.932027965819E-2</v>
      </c>
      <c r="L123" s="9">
        <v>3905.9541024117102</v>
      </c>
      <c r="M123" s="9">
        <v>10.6998462738705</v>
      </c>
      <c r="N123" s="9">
        <v>1.4075406843337801</v>
      </c>
      <c r="O123" s="9">
        <v>1.0627117242205499</v>
      </c>
      <c r="P123" s="9">
        <v>0.13979733439832001</v>
      </c>
      <c r="Q123" s="9">
        <v>387.94045378361699</v>
      </c>
      <c r="R123" s="9">
        <v>8140</v>
      </c>
      <c r="S123" s="9" t="s">
        <v>292</v>
      </c>
      <c r="T123" s="9">
        <v>8140</v>
      </c>
      <c r="U123" s="9" t="s">
        <v>301</v>
      </c>
      <c r="V123" s="9" t="s">
        <v>300</v>
      </c>
      <c r="Z123" s="9">
        <v>0</v>
      </c>
      <c r="AA123" s="9">
        <v>1</v>
      </c>
      <c r="AB123" s="9">
        <v>1.0627117242205499</v>
      </c>
      <c r="AC123" s="9">
        <v>0.13979733439832001</v>
      </c>
      <c r="AD123" s="9">
        <v>1018.63731878346</v>
      </c>
      <c r="AF123" s="9">
        <v>-1</v>
      </c>
      <c r="AG123" s="9">
        <v>-1</v>
      </c>
      <c r="AH123" s="9">
        <v>-1</v>
      </c>
      <c r="AI123" s="9">
        <v>-1</v>
      </c>
      <c r="AJ123" s="9">
        <v>0</v>
      </c>
      <c r="AM123" s="9" t="s">
        <v>294</v>
      </c>
      <c r="AN123" s="9">
        <v>-1</v>
      </c>
      <c r="AQ123" s="9">
        <v>578</v>
      </c>
      <c r="AR123" s="9" t="s">
        <v>303</v>
      </c>
      <c r="AS123" s="9" t="s">
        <v>304</v>
      </c>
      <c r="AT123" s="9" t="s">
        <v>195</v>
      </c>
      <c r="AU123" s="9">
        <v>132.71029999999999</v>
      </c>
      <c r="AV123" s="9">
        <v>116.412087107026</v>
      </c>
      <c r="AW123" s="9">
        <v>401.93491160934201</v>
      </c>
      <c r="AX123" s="9">
        <v>0.82614543289999998</v>
      </c>
    </row>
    <row r="124" spans="1:50" x14ac:dyDescent="0.25">
      <c r="A124" s="142">
        <v>1200000</v>
      </c>
      <c r="B124" s="142">
        <v>920000</v>
      </c>
      <c r="C124" s="142">
        <v>920000</v>
      </c>
      <c r="D124" s="9" t="s">
        <v>289</v>
      </c>
      <c r="E124" s="9" t="s">
        <v>13</v>
      </c>
      <c r="F124" s="9" t="s">
        <v>290</v>
      </c>
      <c r="G124" s="9" t="s">
        <v>291</v>
      </c>
      <c r="H124" s="9">
        <v>0.56000000000000005</v>
      </c>
      <c r="I124" s="9">
        <v>0.48</v>
      </c>
      <c r="J124" s="9" t="s">
        <v>300</v>
      </c>
      <c r="K124" s="9">
        <v>1.3259801428600001E-2</v>
      </c>
      <c r="L124" s="9">
        <v>3932.29226127529</v>
      </c>
      <c r="M124" s="9">
        <v>9.9649694632008696</v>
      </c>
      <c r="N124" s="9">
        <v>1.3206476774229501</v>
      </c>
      <c r="O124" s="9">
        <v>0.13213351632418999</v>
      </c>
      <c r="P124" s="9">
        <v>1.7511525959779999E-2</v>
      </c>
      <c r="Q124" s="9">
        <v>52.141414543766302</v>
      </c>
      <c r="R124" s="9">
        <v>8140</v>
      </c>
      <c r="S124" s="9" t="s">
        <v>292</v>
      </c>
      <c r="T124" s="9">
        <v>8140</v>
      </c>
      <c r="U124" s="9" t="s">
        <v>301</v>
      </c>
      <c r="V124" s="9" t="s">
        <v>300</v>
      </c>
      <c r="Z124" s="9">
        <v>0</v>
      </c>
      <c r="AA124" s="9">
        <v>1</v>
      </c>
      <c r="AB124" s="9">
        <v>0.13213351632418999</v>
      </c>
      <c r="AC124" s="9">
        <v>1.7511525959779999E-2</v>
      </c>
      <c r="AD124" s="9">
        <v>869.71716323445605</v>
      </c>
      <c r="AF124" s="9">
        <v>-1</v>
      </c>
      <c r="AG124" s="9">
        <v>-1</v>
      </c>
      <c r="AH124" s="9">
        <v>-1</v>
      </c>
      <c r="AI124" s="9">
        <v>-1</v>
      </c>
      <c r="AJ124" s="9">
        <v>0</v>
      </c>
      <c r="AM124" s="9" t="s">
        <v>294</v>
      </c>
      <c r="AN124" s="9">
        <v>-1</v>
      </c>
      <c r="AQ124" s="9">
        <v>578</v>
      </c>
      <c r="AR124" s="9" t="s">
        <v>303</v>
      </c>
      <c r="AS124" s="9" t="s">
        <v>304</v>
      </c>
      <c r="AT124" s="9" t="s">
        <v>195</v>
      </c>
      <c r="AU124" s="9">
        <v>132.71029999999999</v>
      </c>
      <c r="AV124" s="9">
        <v>42.753087228598197</v>
      </c>
      <c r="AW124" s="9">
        <v>53.660512571116399</v>
      </c>
      <c r="AX124" s="9">
        <v>0.70536671799999995</v>
      </c>
    </row>
    <row r="125" spans="1:50" x14ac:dyDescent="0.25">
      <c r="A125" s="142">
        <v>540000</v>
      </c>
      <c r="B125" s="142">
        <v>730000</v>
      </c>
      <c r="C125" s="142">
        <v>730000</v>
      </c>
      <c r="D125" s="9" t="s">
        <v>305</v>
      </c>
      <c r="E125" s="9" t="s">
        <v>70</v>
      </c>
      <c r="F125" s="9" t="s">
        <v>306</v>
      </c>
      <c r="G125" s="9" t="s">
        <v>307</v>
      </c>
      <c r="H125" s="9">
        <v>0.36</v>
      </c>
      <c r="I125" s="9">
        <v>0.48</v>
      </c>
      <c r="J125" s="9" t="s">
        <v>195</v>
      </c>
      <c r="K125" s="9">
        <v>0.22762809636028999</v>
      </c>
      <c r="L125" s="9">
        <v>3862.9581214371001</v>
      </c>
      <c r="M125" s="9">
        <v>9.5964413923971996</v>
      </c>
      <c r="N125" s="9">
        <v>1.4102655355553799</v>
      </c>
      <c r="O125" s="9">
        <v>2.1844196859845102</v>
      </c>
      <c r="P125" s="9">
        <v>0.32101605922100002</v>
      </c>
      <c r="Q125" s="9">
        <v>879.31780350226802</v>
      </c>
      <c r="R125" s="9">
        <v>1200</v>
      </c>
      <c r="S125" s="9" t="s">
        <v>308</v>
      </c>
      <c r="T125" s="9">
        <v>1200</v>
      </c>
      <c r="U125" s="9" t="s">
        <v>293</v>
      </c>
      <c r="V125" s="9" t="s">
        <v>195</v>
      </c>
      <c r="Z125" s="9">
        <v>0</v>
      </c>
      <c r="AA125" s="9">
        <v>1</v>
      </c>
      <c r="AB125" s="9">
        <v>2.1844196859845102</v>
      </c>
      <c r="AC125" s="9">
        <v>0.32101605922100002</v>
      </c>
      <c r="AD125" s="9">
        <v>1100.5255301652001</v>
      </c>
      <c r="AF125" s="9">
        <v>-1</v>
      </c>
      <c r="AG125" s="9">
        <v>-1</v>
      </c>
      <c r="AH125" s="9">
        <v>-1</v>
      </c>
      <c r="AI125" s="9">
        <v>-1</v>
      </c>
      <c r="AJ125" s="9">
        <v>0</v>
      </c>
      <c r="AM125" s="9" t="s">
        <v>309</v>
      </c>
      <c r="AN125" s="9">
        <v>-1</v>
      </c>
      <c r="AQ125" s="9">
        <v>579</v>
      </c>
      <c r="AR125" s="9" t="s">
        <v>295</v>
      </c>
      <c r="AT125" s="9" t="s">
        <v>195</v>
      </c>
      <c r="AU125" s="9">
        <v>132.71029999999999</v>
      </c>
      <c r="AV125" s="9">
        <v>238.54548926019501</v>
      </c>
      <c r="AW125" s="9">
        <v>921.17822367434599</v>
      </c>
      <c r="AX125" s="9">
        <v>0.89255922970000001</v>
      </c>
    </row>
    <row r="126" spans="1:50" x14ac:dyDescent="0.25">
      <c r="A126" s="142">
        <v>540000</v>
      </c>
      <c r="B126" s="142">
        <v>730000</v>
      </c>
      <c r="C126" s="142">
        <v>730000</v>
      </c>
      <c r="D126" s="9" t="s">
        <v>305</v>
      </c>
      <c r="E126" s="9" t="s">
        <v>70</v>
      </c>
      <c r="F126" s="9" t="s">
        <v>306</v>
      </c>
      <c r="G126" s="9" t="s">
        <v>307</v>
      </c>
      <c r="H126" s="9">
        <v>0.36</v>
      </c>
      <c r="I126" s="9">
        <v>0.48</v>
      </c>
      <c r="J126" s="9" t="s">
        <v>195</v>
      </c>
      <c r="K126" s="9">
        <v>2.0221970133600001E-3</v>
      </c>
      <c r="L126" s="9">
        <v>3862.9581214371001</v>
      </c>
      <c r="M126" s="9">
        <v>9.5964413923971996</v>
      </c>
      <c r="N126" s="9">
        <v>1.4102655355553799</v>
      </c>
      <c r="O126" s="9">
        <v>1.9405895122599999E-2</v>
      </c>
      <c r="P126" s="9">
        <v>2.8518347540399999E-3</v>
      </c>
      <c r="Q126" s="9">
        <v>7.8116623759087203</v>
      </c>
      <c r="R126" s="9">
        <v>1210</v>
      </c>
      <c r="S126" s="9" t="s">
        <v>310</v>
      </c>
      <c r="T126" s="9">
        <v>1210</v>
      </c>
      <c r="U126" s="9" t="s">
        <v>293</v>
      </c>
      <c r="V126" s="9" t="s">
        <v>195</v>
      </c>
      <c r="Z126" s="9">
        <v>0</v>
      </c>
      <c r="AA126" s="9">
        <v>1</v>
      </c>
      <c r="AB126" s="9">
        <v>1.9405895122599999E-2</v>
      </c>
      <c r="AC126" s="9">
        <v>2.8518347540399999E-3</v>
      </c>
      <c r="AD126" s="9">
        <v>7.8116623759077601</v>
      </c>
      <c r="AF126" s="9">
        <v>-1</v>
      </c>
      <c r="AG126" s="9">
        <v>-1</v>
      </c>
      <c r="AH126" s="9">
        <v>-1</v>
      </c>
      <c r="AI126" s="9">
        <v>-1</v>
      </c>
      <c r="AJ126" s="9">
        <v>0</v>
      </c>
      <c r="AM126" s="9" t="s">
        <v>309</v>
      </c>
      <c r="AN126" s="9">
        <v>-1</v>
      </c>
      <c r="AQ126" s="9">
        <v>579</v>
      </c>
      <c r="AR126" s="9" t="s">
        <v>295</v>
      </c>
      <c r="AT126" s="9" t="s">
        <v>195</v>
      </c>
      <c r="AU126" s="9">
        <v>132.71029999999999</v>
      </c>
      <c r="AV126" s="9">
        <v>16.309727803484702</v>
      </c>
      <c r="AW126" s="9">
        <v>8.1835409708770595</v>
      </c>
      <c r="AX126" s="9">
        <v>6.3354926000000001E-3</v>
      </c>
    </row>
    <row r="127" spans="1:50" x14ac:dyDescent="0.25">
      <c r="A127" s="142">
        <v>540000</v>
      </c>
      <c r="B127" s="142">
        <v>730000</v>
      </c>
      <c r="C127" s="142">
        <v>730000</v>
      </c>
      <c r="D127" s="9" t="s">
        <v>305</v>
      </c>
      <c r="E127" s="9" t="s">
        <v>70</v>
      </c>
      <c r="F127" s="9" t="s">
        <v>306</v>
      </c>
      <c r="G127" s="9" t="s">
        <v>307</v>
      </c>
      <c r="H127" s="9">
        <v>0.36</v>
      </c>
      <c r="I127" s="9">
        <v>0.48</v>
      </c>
      <c r="J127" s="9" t="s">
        <v>195</v>
      </c>
      <c r="K127" s="9">
        <v>0.1680825807395</v>
      </c>
      <c r="L127" s="9">
        <v>3862.9581214371001</v>
      </c>
      <c r="M127" s="9">
        <v>9.5964413923971996</v>
      </c>
      <c r="N127" s="9">
        <v>1.4102655355553799</v>
      </c>
      <c r="O127" s="9">
        <v>1.6129946351495399</v>
      </c>
      <c r="P127" s="9">
        <v>0.23704107074413</v>
      </c>
      <c r="Q127" s="9">
        <v>649.295970339782</v>
      </c>
      <c r="R127" s="9">
        <v>1210</v>
      </c>
      <c r="S127" s="9" t="s">
        <v>310</v>
      </c>
      <c r="T127" s="9">
        <v>1210</v>
      </c>
      <c r="U127" s="9" t="s">
        <v>293</v>
      </c>
      <c r="V127" s="9" t="s">
        <v>195</v>
      </c>
      <c r="Z127" s="9">
        <v>0</v>
      </c>
      <c r="AA127" s="9">
        <v>1</v>
      </c>
      <c r="AB127" s="9">
        <v>1.6129946351495399</v>
      </c>
      <c r="AC127" s="9">
        <v>0.23704107074413</v>
      </c>
      <c r="AD127" s="9">
        <v>649.295970339782</v>
      </c>
      <c r="AF127" s="9">
        <v>-1</v>
      </c>
      <c r="AG127" s="9">
        <v>-1</v>
      </c>
      <c r="AH127" s="9">
        <v>-1</v>
      </c>
      <c r="AI127" s="9">
        <v>-1</v>
      </c>
      <c r="AJ127" s="9">
        <v>0</v>
      </c>
      <c r="AM127" s="9" t="s">
        <v>309</v>
      </c>
      <c r="AN127" s="9">
        <v>-1</v>
      </c>
      <c r="AQ127" s="9">
        <v>579</v>
      </c>
      <c r="AR127" s="9" t="s">
        <v>295</v>
      </c>
      <c r="AT127" s="9" t="s">
        <v>195</v>
      </c>
      <c r="AU127" s="9">
        <v>132.71029999999999</v>
      </c>
      <c r="AV127" s="9">
        <v>107.46276711495599</v>
      </c>
      <c r="AW127" s="9">
        <v>680.20607135923603</v>
      </c>
      <c r="AX127" s="9">
        <v>0.52659851609999997</v>
      </c>
    </row>
    <row r="128" spans="1:50" x14ac:dyDescent="0.25">
      <c r="A128" s="142">
        <v>540000</v>
      </c>
      <c r="B128" s="142">
        <v>730000</v>
      </c>
      <c r="C128" s="142">
        <v>730000</v>
      </c>
      <c r="D128" s="9" t="s">
        <v>305</v>
      </c>
      <c r="E128" s="9" t="s">
        <v>70</v>
      </c>
      <c r="F128" s="9" t="s">
        <v>306</v>
      </c>
      <c r="G128" s="9" t="s">
        <v>307</v>
      </c>
      <c r="H128" s="9">
        <v>0.36</v>
      </c>
      <c r="I128" s="9">
        <v>0.48</v>
      </c>
      <c r="J128" s="9" t="s">
        <v>195</v>
      </c>
      <c r="K128" s="9">
        <v>0.16276676258164</v>
      </c>
      <c r="L128" s="9">
        <v>3862.9581214371001</v>
      </c>
      <c r="M128" s="9">
        <v>9.5964413923971996</v>
      </c>
      <c r="N128" s="9">
        <v>1.4102655355553799</v>
      </c>
      <c r="O128" s="9">
        <v>1.56198169774502</v>
      </c>
      <c r="P128" s="9">
        <v>0.22954435560281999</v>
      </c>
      <c r="Q128" s="9">
        <v>628.76118741480502</v>
      </c>
      <c r="R128" s="9">
        <v>1210</v>
      </c>
      <c r="S128" s="9" t="s">
        <v>310</v>
      </c>
      <c r="T128" s="9">
        <v>1210</v>
      </c>
      <c r="U128" s="9" t="s">
        <v>293</v>
      </c>
      <c r="V128" s="9" t="s">
        <v>195</v>
      </c>
      <c r="Z128" s="9">
        <v>0</v>
      </c>
      <c r="AA128" s="9">
        <v>1</v>
      </c>
      <c r="AB128" s="9">
        <v>1.56198169774502</v>
      </c>
      <c r="AC128" s="9">
        <v>0.22954435560281999</v>
      </c>
      <c r="AD128" s="9">
        <v>628.76118741480502</v>
      </c>
      <c r="AF128" s="9">
        <v>-1</v>
      </c>
      <c r="AG128" s="9">
        <v>-1</v>
      </c>
      <c r="AH128" s="9">
        <v>-1</v>
      </c>
      <c r="AI128" s="9">
        <v>-1</v>
      </c>
      <c r="AJ128" s="9">
        <v>0</v>
      </c>
      <c r="AM128" s="9" t="s">
        <v>309</v>
      </c>
      <c r="AN128" s="9">
        <v>-1</v>
      </c>
      <c r="AQ128" s="9">
        <v>579</v>
      </c>
      <c r="AR128" s="9" t="s">
        <v>295</v>
      </c>
      <c r="AT128" s="9" t="s">
        <v>195</v>
      </c>
      <c r="AU128" s="9">
        <v>132.71029999999999</v>
      </c>
      <c r="AV128" s="9">
        <v>104.894975548308</v>
      </c>
      <c r="AW128" s="9">
        <v>658.69371850680295</v>
      </c>
      <c r="AX128" s="9">
        <v>0.50994419089999998</v>
      </c>
    </row>
    <row r="129" spans="1:50" x14ac:dyDescent="0.25">
      <c r="A129" s="142">
        <v>550000</v>
      </c>
      <c r="B129" s="142">
        <v>740000</v>
      </c>
      <c r="C129" s="142">
        <v>740000</v>
      </c>
      <c r="D129" s="9" t="s">
        <v>305</v>
      </c>
      <c r="E129" s="9" t="s">
        <v>70</v>
      </c>
      <c r="F129" s="9" t="s">
        <v>306</v>
      </c>
      <c r="G129" s="9" t="s">
        <v>307</v>
      </c>
      <c r="H129" s="9">
        <v>0.36</v>
      </c>
      <c r="I129" s="9">
        <v>0.48</v>
      </c>
      <c r="J129" s="9" t="s">
        <v>195</v>
      </c>
      <c r="K129" s="9">
        <v>1.245541247461E-2</v>
      </c>
      <c r="L129" s="9">
        <v>3855.34643928183</v>
      </c>
      <c r="M129" s="9">
        <v>9.5785915884557191</v>
      </c>
      <c r="N129" s="9">
        <v>1.4076784949485399</v>
      </c>
      <c r="O129" s="9">
        <v>0.11930530916008</v>
      </c>
      <c r="P129" s="9">
        <v>1.753321628622E-2</v>
      </c>
      <c r="Q129" s="9">
        <v>48.0199301337896</v>
      </c>
      <c r="R129" s="9">
        <v>1200</v>
      </c>
      <c r="S129" s="9" t="s">
        <v>308</v>
      </c>
      <c r="T129" s="9">
        <v>1200</v>
      </c>
      <c r="U129" s="9" t="s">
        <v>293</v>
      </c>
      <c r="V129" s="9" t="s">
        <v>195</v>
      </c>
      <c r="Z129" s="9">
        <v>0</v>
      </c>
      <c r="AA129" s="9">
        <v>1</v>
      </c>
      <c r="AB129" s="9">
        <v>0.11930530916008</v>
      </c>
      <c r="AC129" s="9">
        <v>1.753321628622E-2</v>
      </c>
      <c r="AD129" s="9">
        <v>48.019930133788002</v>
      </c>
      <c r="AF129" s="9">
        <v>-1</v>
      </c>
      <c r="AG129" s="9">
        <v>-1</v>
      </c>
      <c r="AH129" s="9">
        <v>-1</v>
      </c>
      <c r="AI129" s="9">
        <v>-1</v>
      </c>
      <c r="AJ129" s="9">
        <v>0</v>
      </c>
      <c r="AM129" s="9" t="s">
        <v>309</v>
      </c>
      <c r="AN129" s="9">
        <v>-1</v>
      </c>
      <c r="AQ129" s="9">
        <v>579</v>
      </c>
      <c r="AR129" s="9" t="s">
        <v>295</v>
      </c>
      <c r="AT129" s="9" t="s">
        <v>195</v>
      </c>
      <c r="AU129" s="9">
        <v>132.71029999999999</v>
      </c>
      <c r="AV129" s="9">
        <v>56.593406987259002</v>
      </c>
      <c r="AW129" s="9">
        <v>50.405265966531097</v>
      </c>
      <c r="AX129" s="9">
        <v>3.8945604299999999E-2</v>
      </c>
    </row>
    <row r="130" spans="1:50" x14ac:dyDescent="0.25">
      <c r="A130" s="142">
        <v>550000</v>
      </c>
      <c r="B130" s="142">
        <v>740000</v>
      </c>
      <c r="C130" s="142">
        <v>740000</v>
      </c>
      <c r="D130" s="9" t="s">
        <v>305</v>
      </c>
      <c r="E130" s="9" t="s">
        <v>70</v>
      </c>
      <c r="F130" s="9" t="s">
        <v>306</v>
      </c>
      <c r="G130" s="9" t="s">
        <v>307</v>
      </c>
      <c r="H130" s="9">
        <v>0.36</v>
      </c>
      <c r="I130" s="9">
        <v>0.48</v>
      </c>
      <c r="J130" s="9" t="s">
        <v>195</v>
      </c>
      <c r="K130" s="9">
        <v>0.20470014131222</v>
      </c>
      <c r="L130" s="9">
        <v>3855.34643928183</v>
      </c>
      <c r="M130" s="9">
        <v>9.5785915884557191</v>
      </c>
      <c r="N130" s="9">
        <v>1.4076784949485399</v>
      </c>
      <c r="O130" s="9">
        <v>1.96073905172896</v>
      </c>
      <c r="P130" s="9">
        <v>0.28815198683813997</v>
      </c>
      <c r="Q130" s="9">
        <v>789.18996092857105</v>
      </c>
      <c r="R130" s="9">
        <v>1210</v>
      </c>
      <c r="S130" s="9" t="s">
        <v>310</v>
      </c>
      <c r="T130" s="9">
        <v>1210</v>
      </c>
      <c r="U130" s="9" t="s">
        <v>293</v>
      </c>
      <c r="V130" s="9" t="s">
        <v>195</v>
      </c>
      <c r="Z130" s="9">
        <v>0</v>
      </c>
      <c r="AA130" s="9">
        <v>1</v>
      </c>
      <c r="AB130" s="9">
        <v>1.96073905172896</v>
      </c>
      <c r="AC130" s="9">
        <v>0.28815198683813997</v>
      </c>
      <c r="AD130" s="9">
        <v>789.18996092857105</v>
      </c>
      <c r="AF130" s="9">
        <v>-1</v>
      </c>
      <c r="AG130" s="9">
        <v>-1</v>
      </c>
      <c r="AH130" s="9">
        <v>-1</v>
      </c>
      <c r="AI130" s="9">
        <v>-1</v>
      </c>
      <c r="AJ130" s="9">
        <v>0</v>
      </c>
      <c r="AM130" s="9" t="s">
        <v>309</v>
      </c>
      <c r="AN130" s="9">
        <v>-1</v>
      </c>
      <c r="AQ130" s="9">
        <v>579</v>
      </c>
      <c r="AR130" s="9" t="s">
        <v>295</v>
      </c>
      <c r="AT130" s="9" t="s">
        <v>195</v>
      </c>
      <c r="AU130" s="9">
        <v>132.71029999999999</v>
      </c>
      <c r="AV130" s="9">
        <v>118.34809948449799</v>
      </c>
      <c r="AW130" s="9">
        <v>828.39208153556103</v>
      </c>
      <c r="AX130" s="9">
        <v>0.64005674040000005</v>
      </c>
    </row>
    <row r="131" spans="1:50" x14ac:dyDescent="0.25">
      <c r="A131" s="142">
        <v>550000</v>
      </c>
      <c r="B131" s="142">
        <v>740000</v>
      </c>
      <c r="C131" s="142">
        <v>740000</v>
      </c>
      <c r="D131" s="9" t="s">
        <v>305</v>
      </c>
      <c r="E131" s="9" t="s">
        <v>70</v>
      </c>
      <c r="F131" s="9" t="s">
        <v>306</v>
      </c>
      <c r="G131" s="9" t="s">
        <v>307</v>
      </c>
      <c r="H131" s="9">
        <v>0.36</v>
      </c>
      <c r="I131" s="9">
        <v>0.48</v>
      </c>
      <c r="J131" s="9" t="s">
        <v>195</v>
      </c>
      <c r="K131" s="9">
        <v>6.7139063608239999E-2</v>
      </c>
      <c r="L131" s="9">
        <v>3855.34643928183</v>
      </c>
      <c r="M131" s="9">
        <v>9.5785915884557191</v>
      </c>
      <c r="N131" s="9">
        <v>1.4076784949485399</v>
      </c>
      <c r="O131" s="9">
        <v>0.64309766993473005</v>
      </c>
      <c r="P131" s="9">
        <v>9.4510216012309994E-2</v>
      </c>
      <c r="Q131" s="9">
        <v>258.844349818767</v>
      </c>
      <c r="R131" s="9">
        <v>1210</v>
      </c>
      <c r="S131" s="9" t="s">
        <v>310</v>
      </c>
      <c r="T131" s="9">
        <v>1210</v>
      </c>
      <c r="U131" s="9" t="s">
        <v>293</v>
      </c>
      <c r="V131" s="9" t="s">
        <v>195</v>
      </c>
      <c r="Z131" s="9">
        <v>0</v>
      </c>
      <c r="AA131" s="9">
        <v>1</v>
      </c>
      <c r="AB131" s="9">
        <v>0.64309766993473005</v>
      </c>
      <c r="AC131" s="9">
        <v>9.4510216012309994E-2</v>
      </c>
      <c r="AD131" s="9">
        <v>258.84434981876899</v>
      </c>
      <c r="AF131" s="9">
        <v>-1</v>
      </c>
      <c r="AG131" s="9">
        <v>-1</v>
      </c>
      <c r="AH131" s="9">
        <v>-1</v>
      </c>
      <c r="AI131" s="9">
        <v>-1</v>
      </c>
      <c r="AJ131" s="9">
        <v>0</v>
      </c>
      <c r="AM131" s="9" t="s">
        <v>309</v>
      </c>
      <c r="AN131" s="9">
        <v>-1</v>
      </c>
      <c r="AQ131" s="9">
        <v>579</v>
      </c>
      <c r="AR131" s="9" t="s">
        <v>295</v>
      </c>
      <c r="AT131" s="9" t="s">
        <v>195</v>
      </c>
      <c r="AU131" s="9">
        <v>132.71029999999999</v>
      </c>
      <c r="AV131" s="9">
        <v>66.839048649858498</v>
      </c>
      <c r="AW131" s="9">
        <v>271.70215075695398</v>
      </c>
      <c r="AX131" s="9">
        <v>0.20993053510000001</v>
      </c>
    </row>
    <row r="132" spans="1:50" x14ac:dyDescent="0.25">
      <c r="A132" s="142">
        <v>550000</v>
      </c>
      <c r="B132" s="142">
        <v>740000</v>
      </c>
      <c r="C132" s="142">
        <v>740000</v>
      </c>
      <c r="D132" s="9" t="s">
        <v>305</v>
      </c>
      <c r="E132" s="9" t="s">
        <v>70</v>
      </c>
      <c r="F132" s="9" t="s">
        <v>306</v>
      </c>
      <c r="G132" s="9" t="s">
        <v>307</v>
      </c>
      <c r="H132" s="9">
        <v>0.36</v>
      </c>
      <c r="I132" s="9">
        <v>0.48</v>
      </c>
      <c r="J132" s="9" t="s">
        <v>195</v>
      </c>
      <c r="K132" s="9">
        <v>6.7027955762870003E-2</v>
      </c>
      <c r="L132" s="9">
        <v>3855.34643928183</v>
      </c>
      <c r="M132" s="9">
        <v>9.5785915884557191</v>
      </c>
      <c r="N132" s="9">
        <v>1.4076784949485399</v>
      </c>
      <c r="O132" s="9">
        <v>0.64203341326160002</v>
      </c>
      <c r="P132" s="9">
        <v>9.4353811887749994E-2</v>
      </c>
      <c r="Q132" s="9">
        <v>258.41599058272101</v>
      </c>
      <c r="R132" s="9">
        <v>1210</v>
      </c>
      <c r="S132" s="9" t="s">
        <v>310</v>
      </c>
      <c r="T132" s="9">
        <v>1210</v>
      </c>
      <c r="U132" s="9" t="s">
        <v>293</v>
      </c>
      <c r="V132" s="9" t="s">
        <v>195</v>
      </c>
      <c r="Z132" s="9">
        <v>0</v>
      </c>
      <c r="AA132" s="9">
        <v>1</v>
      </c>
      <c r="AB132" s="9">
        <v>0.64203341326160002</v>
      </c>
      <c r="AC132" s="9">
        <v>9.4353811887749994E-2</v>
      </c>
      <c r="AD132" s="9">
        <v>258.41599058272197</v>
      </c>
      <c r="AF132" s="9">
        <v>-1</v>
      </c>
      <c r="AG132" s="9">
        <v>-1</v>
      </c>
      <c r="AH132" s="9">
        <v>-1</v>
      </c>
      <c r="AI132" s="9">
        <v>-1</v>
      </c>
      <c r="AJ132" s="9">
        <v>0</v>
      </c>
      <c r="AM132" s="9" t="s">
        <v>309</v>
      </c>
      <c r="AN132" s="9">
        <v>-1</v>
      </c>
      <c r="AQ132" s="9">
        <v>579</v>
      </c>
      <c r="AR132" s="9" t="s">
        <v>295</v>
      </c>
      <c r="AT132" s="9" t="s">
        <v>195</v>
      </c>
      <c r="AU132" s="9">
        <v>132.71029999999999</v>
      </c>
      <c r="AV132" s="9">
        <v>79.662115082768395</v>
      </c>
      <c r="AW132" s="9">
        <v>271.25251325931498</v>
      </c>
      <c r="AX132" s="9">
        <v>0.2095831229</v>
      </c>
    </row>
    <row r="133" spans="1:50" x14ac:dyDescent="0.25">
      <c r="A133" s="142">
        <v>550000</v>
      </c>
      <c r="B133" s="142">
        <v>740000</v>
      </c>
      <c r="C133" s="142">
        <v>740000</v>
      </c>
      <c r="D133" s="9" t="s">
        <v>305</v>
      </c>
      <c r="E133" s="9" t="s">
        <v>70</v>
      </c>
      <c r="F133" s="9" t="s">
        <v>306</v>
      </c>
      <c r="G133" s="9" t="s">
        <v>307</v>
      </c>
      <c r="H133" s="9">
        <v>0.36</v>
      </c>
      <c r="I133" s="9">
        <v>0.48</v>
      </c>
      <c r="J133" s="9" t="s">
        <v>195</v>
      </c>
      <c r="K133" s="9">
        <v>0.26644088050995002</v>
      </c>
      <c r="L133" s="9">
        <v>3855.34643928183</v>
      </c>
      <c r="M133" s="9">
        <v>9.5785915884557191</v>
      </c>
      <c r="N133" s="9">
        <v>1.4076784949485399</v>
      </c>
      <c r="O133" s="9">
        <v>2.55212837687343</v>
      </c>
      <c r="P133" s="9">
        <v>0.37506309766902002</v>
      </c>
      <c r="Q133" s="9">
        <v>1027.2218999531799</v>
      </c>
      <c r="R133" s="9">
        <v>1210</v>
      </c>
      <c r="S133" s="9" t="s">
        <v>310</v>
      </c>
      <c r="T133" s="9">
        <v>1210</v>
      </c>
      <c r="U133" s="9" t="s">
        <v>293</v>
      </c>
      <c r="V133" s="9" t="s">
        <v>195</v>
      </c>
      <c r="Z133" s="9">
        <v>0</v>
      </c>
      <c r="AA133" s="9">
        <v>1</v>
      </c>
      <c r="AB133" s="9">
        <v>2.55212837687343</v>
      </c>
      <c r="AC133" s="9">
        <v>0.37506309766902002</v>
      </c>
      <c r="AD133" s="9">
        <v>1027.2218999531799</v>
      </c>
      <c r="AF133" s="9">
        <v>-1</v>
      </c>
      <c r="AG133" s="9">
        <v>-1</v>
      </c>
      <c r="AH133" s="9">
        <v>-1</v>
      </c>
      <c r="AI133" s="9">
        <v>-1</v>
      </c>
      <c r="AJ133" s="9">
        <v>0</v>
      </c>
      <c r="AM133" s="9" t="s">
        <v>309</v>
      </c>
      <c r="AN133" s="9">
        <v>-1</v>
      </c>
      <c r="AQ133" s="9">
        <v>579</v>
      </c>
      <c r="AR133" s="9" t="s">
        <v>295</v>
      </c>
      <c r="AT133" s="9" t="s">
        <v>195</v>
      </c>
      <c r="AU133" s="9">
        <v>132.71029999999999</v>
      </c>
      <c r="AV133" s="9">
        <v>132.022888432581</v>
      </c>
      <c r="AW133" s="9">
        <v>1078.24798848163</v>
      </c>
      <c r="AX133" s="9">
        <v>0.83310778590000001</v>
      </c>
    </row>
    <row r="134" spans="1:50" x14ac:dyDescent="0.25">
      <c r="A134" s="142">
        <v>550000</v>
      </c>
      <c r="B134" s="142">
        <v>820000</v>
      </c>
      <c r="C134" s="142">
        <v>830000</v>
      </c>
      <c r="D134" s="9" t="s">
        <v>305</v>
      </c>
      <c r="E134" s="9" t="s">
        <v>70</v>
      </c>
      <c r="F134" s="9" t="s">
        <v>306</v>
      </c>
      <c r="G134" s="9" t="s">
        <v>307</v>
      </c>
      <c r="H134" s="9">
        <v>0.36</v>
      </c>
      <c r="I134" s="9">
        <v>0.48</v>
      </c>
      <c r="J134" s="9" t="s">
        <v>195</v>
      </c>
      <c r="K134" s="9">
        <v>0.54361522843406995</v>
      </c>
      <c r="L134" s="9">
        <v>3848.7050639391</v>
      </c>
      <c r="M134" s="9">
        <v>9.5631105431828196</v>
      </c>
      <c r="N134" s="9">
        <v>1.40543813869209</v>
      </c>
      <c r="O134" s="9">
        <v>5.1986525224726403</v>
      </c>
      <c r="P134" s="9">
        <v>0.76401757481506005</v>
      </c>
      <c r="Q134" s="9">
        <v>2092.2146825086302</v>
      </c>
      <c r="R134" s="9">
        <v>1200</v>
      </c>
      <c r="S134" s="9" t="s">
        <v>308</v>
      </c>
      <c r="T134" s="9">
        <v>1200</v>
      </c>
      <c r="U134" s="9" t="s">
        <v>293</v>
      </c>
      <c r="V134" s="9" t="s">
        <v>195</v>
      </c>
      <c r="Z134" s="9">
        <v>0</v>
      </c>
      <c r="AA134" s="9">
        <v>1</v>
      </c>
      <c r="AB134" s="9">
        <v>5.1986525224726403</v>
      </c>
      <c r="AC134" s="9">
        <v>0.76401757481506005</v>
      </c>
      <c r="AD134" s="9">
        <v>2092.2146825086302</v>
      </c>
      <c r="AF134" s="9">
        <v>-1</v>
      </c>
      <c r="AG134" s="9">
        <v>-1</v>
      </c>
      <c r="AH134" s="9">
        <v>-1</v>
      </c>
      <c r="AI134" s="9">
        <v>-1</v>
      </c>
      <c r="AJ134" s="9">
        <v>0</v>
      </c>
      <c r="AM134" s="9" t="s">
        <v>309</v>
      </c>
      <c r="AN134" s="9">
        <v>-1</v>
      </c>
      <c r="AQ134" s="9">
        <v>579</v>
      </c>
      <c r="AR134" s="9" t="s">
        <v>295</v>
      </c>
      <c r="AT134" s="9" t="s">
        <v>195</v>
      </c>
      <c r="AU134" s="9">
        <v>132.71029999999999</v>
      </c>
      <c r="AV134" s="9">
        <v>186.911832884142</v>
      </c>
      <c r="AW134" s="9">
        <v>2199.93277850287</v>
      </c>
      <c r="AX134" s="9">
        <v>1.6968488908999999</v>
      </c>
    </row>
    <row r="135" spans="1:50" x14ac:dyDescent="0.25">
      <c r="A135" s="142">
        <v>550000</v>
      </c>
      <c r="B135" s="142">
        <v>820000</v>
      </c>
      <c r="C135" s="142">
        <v>830000</v>
      </c>
      <c r="D135" s="9" t="s">
        <v>305</v>
      </c>
      <c r="E135" s="9" t="s">
        <v>70</v>
      </c>
      <c r="F135" s="9" t="s">
        <v>306</v>
      </c>
      <c r="G135" s="9" t="s">
        <v>307</v>
      </c>
      <c r="H135" s="9">
        <v>0.36</v>
      </c>
      <c r="I135" s="9">
        <v>0.48</v>
      </c>
      <c r="J135" s="9" t="s">
        <v>195</v>
      </c>
      <c r="K135" s="9">
        <v>5.8421176916059997E-2</v>
      </c>
      <c r="L135" s="9">
        <v>3848.7050639391</v>
      </c>
      <c r="M135" s="9">
        <v>9.5631105431828196</v>
      </c>
      <c r="N135" s="9">
        <v>1.40543813869209</v>
      </c>
      <c r="O135" s="9">
        <v>0.55868817291117001</v>
      </c>
      <c r="P135" s="9">
        <v>8.2107350145110003E-2</v>
      </c>
      <c r="Q135" s="9">
        <v>224.845879438141</v>
      </c>
      <c r="R135" s="9">
        <v>1210</v>
      </c>
      <c r="S135" s="9" t="s">
        <v>310</v>
      </c>
      <c r="T135" s="9">
        <v>1210</v>
      </c>
      <c r="U135" s="9" t="s">
        <v>293</v>
      </c>
      <c r="V135" s="9" t="s">
        <v>195</v>
      </c>
      <c r="Z135" s="9">
        <v>0</v>
      </c>
      <c r="AA135" s="9">
        <v>1</v>
      </c>
      <c r="AB135" s="9">
        <v>0.55868817291117001</v>
      </c>
      <c r="AC135" s="9">
        <v>8.2107350145110003E-2</v>
      </c>
      <c r="AD135" s="9">
        <v>224.84587943813901</v>
      </c>
      <c r="AF135" s="9">
        <v>-1</v>
      </c>
      <c r="AG135" s="9">
        <v>-1</v>
      </c>
      <c r="AH135" s="9">
        <v>-1</v>
      </c>
      <c r="AI135" s="9">
        <v>-1</v>
      </c>
      <c r="AJ135" s="9">
        <v>0</v>
      </c>
      <c r="AM135" s="9" t="s">
        <v>309</v>
      </c>
      <c r="AN135" s="9">
        <v>-1</v>
      </c>
      <c r="AQ135" s="9">
        <v>579</v>
      </c>
      <c r="AR135" s="9" t="s">
        <v>295</v>
      </c>
      <c r="AT135" s="9" t="s">
        <v>195</v>
      </c>
      <c r="AU135" s="9">
        <v>132.71029999999999</v>
      </c>
      <c r="AV135" s="9">
        <v>68.333482213557303</v>
      </c>
      <c r="AW135" s="9">
        <v>236.42211500694199</v>
      </c>
      <c r="AX135" s="9">
        <v>0.18235675539999999</v>
      </c>
    </row>
    <row r="136" spans="1:50" x14ac:dyDescent="0.25">
      <c r="A136" s="142">
        <v>550000</v>
      </c>
      <c r="B136" s="142">
        <v>820000</v>
      </c>
      <c r="C136" s="142">
        <v>830000</v>
      </c>
      <c r="D136" s="9" t="s">
        <v>305</v>
      </c>
      <c r="E136" s="9" t="s">
        <v>70</v>
      </c>
      <c r="F136" s="9" t="s">
        <v>306</v>
      </c>
      <c r="G136" s="9" t="s">
        <v>307</v>
      </c>
      <c r="H136" s="9">
        <v>0.36</v>
      </c>
      <c r="I136" s="9">
        <v>0.48</v>
      </c>
      <c r="J136" s="9" t="s">
        <v>195</v>
      </c>
      <c r="K136" s="9">
        <v>1.444866668584E-2</v>
      </c>
      <c r="L136" s="9">
        <v>3848.7050639391</v>
      </c>
      <c r="M136" s="9">
        <v>9.5631105431828196</v>
      </c>
      <c r="N136" s="9">
        <v>1.40543813869209</v>
      </c>
      <c r="O136" s="9">
        <v>0.13817419671832001</v>
      </c>
      <c r="P136" s="9">
        <v>2.0306707213529999E-2</v>
      </c>
      <c r="Q136" s="9">
        <v>55.6086566409721</v>
      </c>
      <c r="R136" s="9">
        <v>1210</v>
      </c>
      <c r="S136" s="9" t="s">
        <v>310</v>
      </c>
      <c r="T136" s="9">
        <v>1210</v>
      </c>
      <c r="U136" s="9" t="s">
        <v>293</v>
      </c>
      <c r="V136" s="9" t="s">
        <v>195</v>
      </c>
      <c r="Z136" s="9">
        <v>0</v>
      </c>
      <c r="AA136" s="9">
        <v>1</v>
      </c>
      <c r="AB136" s="9">
        <v>0.13817419671832001</v>
      </c>
      <c r="AC136" s="9">
        <v>2.0306707213529999E-2</v>
      </c>
      <c r="AD136" s="9">
        <v>55.608656640971397</v>
      </c>
      <c r="AF136" s="9">
        <v>-1</v>
      </c>
      <c r="AG136" s="9">
        <v>-1</v>
      </c>
      <c r="AH136" s="9">
        <v>-1</v>
      </c>
      <c r="AI136" s="9">
        <v>-1</v>
      </c>
      <c r="AJ136" s="9">
        <v>0</v>
      </c>
      <c r="AM136" s="9" t="s">
        <v>309</v>
      </c>
      <c r="AN136" s="9">
        <v>-1</v>
      </c>
      <c r="AQ136" s="9">
        <v>579</v>
      </c>
      <c r="AR136" s="9" t="s">
        <v>295</v>
      </c>
      <c r="AT136" s="9" t="s">
        <v>195</v>
      </c>
      <c r="AU136" s="9">
        <v>132.71029999999999</v>
      </c>
      <c r="AV136" s="9">
        <v>44.121305447617502</v>
      </c>
      <c r="AW136" s="9">
        <v>58.471679572719701</v>
      </c>
      <c r="AX136" s="9">
        <v>4.5100289199999997E-2</v>
      </c>
    </row>
    <row r="137" spans="1:50" x14ac:dyDescent="0.25">
      <c r="A137" s="142">
        <v>550000</v>
      </c>
      <c r="B137" s="142">
        <v>820000</v>
      </c>
      <c r="C137" s="142">
        <v>830000</v>
      </c>
      <c r="D137" s="9" t="s">
        <v>305</v>
      </c>
      <c r="E137" s="9" t="s">
        <v>70</v>
      </c>
      <c r="F137" s="9" t="s">
        <v>306</v>
      </c>
      <c r="G137" s="9" t="s">
        <v>307</v>
      </c>
      <c r="H137" s="9">
        <v>0.36</v>
      </c>
      <c r="I137" s="9">
        <v>0.48</v>
      </c>
      <c r="J137" s="9" t="s">
        <v>195</v>
      </c>
      <c r="K137" s="9">
        <v>1.27838163193E-3</v>
      </c>
      <c r="L137" s="9">
        <v>3848.7050639391</v>
      </c>
      <c r="M137" s="9">
        <v>9.5631105431828196</v>
      </c>
      <c r="N137" s="9">
        <v>1.40543813869209</v>
      </c>
      <c r="O137" s="9">
        <v>1.2225304862540001E-2</v>
      </c>
      <c r="P137" s="9">
        <v>1.79668630132E-3</v>
      </c>
      <c r="Q137" s="9">
        <v>4.9201138604634203</v>
      </c>
      <c r="R137" s="9">
        <v>1210</v>
      </c>
      <c r="S137" s="9" t="s">
        <v>310</v>
      </c>
      <c r="T137" s="9">
        <v>1210</v>
      </c>
      <c r="U137" s="9" t="s">
        <v>293</v>
      </c>
      <c r="V137" s="9" t="s">
        <v>195</v>
      </c>
      <c r="Z137" s="9">
        <v>0</v>
      </c>
      <c r="AA137" s="9">
        <v>1</v>
      </c>
      <c r="AB137" s="9">
        <v>1.2225304862540001E-2</v>
      </c>
      <c r="AC137" s="9">
        <v>1.79668630132E-3</v>
      </c>
      <c r="AD137" s="9">
        <v>4.9201138604615702</v>
      </c>
      <c r="AF137" s="9">
        <v>-1</v>
      </c>
      <c r="AG137" s="9">
        <v>-1</v>
      </c>
      <c r="AH137" s="9">
        <v>-1</v>
      </c>
      <c r="AI137" s="9">
        <v>-1</v>
      </c>
      <c r="AJ137" s="9">
        <v>0</v>
      </c>
      <c r="AM137" s="9" t="s">
        <v>309</v>
      </c>
      <c r="AN137" s="9">
        <v>-1</v>
      </c>
      <c r="AQ137" s="9">
        <v>579</v>
      </c>
      <c r="AR137" s="9" t="s">
        <v>295</v>
      </c>
      <c r="AT137" s="9" t="s">
        <v>195</v>
      </c>
      <c r="AU137" s="9">
        <v>132.71029999999999</v>
      </c>
      <c r="AV137" s="9">
        <v>13.414541972508401</v>
      </c>
      <c r="AW137" s="9">
        <v>5.1734269174602501</v>
      </c>
      <c r="AX137" s="9">
        <v>3.9903600000000001E-3</v>
      </c>
    </row>
    <row r="138" spans="1:50" x14ac:dyDescent="0.25">
      <c r="A138" s="142">
        <v>550000</v>
      </c>
      <c r="B138" s="142">
        <v>850000</v>
      </c>
      <c r="C138" s="142">
        <v>850000</v>
      </c>
      <c r="D138" s="9" t="s">
        <v>305</v>
      </c>
      <c r="E138" s="9" t="s">
        <v>70</v>
      </c>
      <c r="F138" s="9" t="s">
        <v>306</v>
      </c>
      <c r="G138" s="9" t="s">
        <v>307</v>
      </c>
      <c r="H138" s="9">
        <v>0.36</v>
      </c>
      <c r="I138" s="9">
        <v>0.48</v>
      </c>
      <c r="J138" s="9" t="s">
        <v>195</v>
      </c>
      <c r="K138" s="9">
        <v>0.13930991943035001</v>
      </c>
      <c r="L138" s="9">
        <v>3909.73567674475</v>
      </c>
      <c r="M138" s="9">
        <v>10.0763854085681</v>
      </c>
      <c r="N138" s="9">
        <v>1.4114529857660201</v>
      </c>
      <c r="O138" s="9">
        <v>1.4037404394167801</v>
      </c>
      <c r="P138" s="9">
        <v>0.19662940172679</v>
      </c>
      <c r="Q138" s="9">
        <v>544.66496212127595</v>
      </c>
      <c r="R138" s="9">
        <v>1400</v>
      </c>
      <c r="S138" s="9" t="s">
        <v>297</v>
      </c>
      <c r="T138" s="9">
        <v>1400</v>
      </c>
      <c r="U138" s="9" t="s">
        <v>293</v>
      </c>
      <c r="V138" s="9" t="s">
        <v>195</v>
      </c>
      <c r="Z138" s="9">
        <v>0</v>
      </c>
      <c r="AA138" s="9">
        <v>1</v>
      </c>
      <c r="AB138" s="9">
        <v>1.4037404394167801</v>
      </c>
      <c r="AC138" s="9">
        <v>0.19662940172679</v>
      </c>
      <c r="AD138" s="9">
        <v>544.66496212127595</v>
      </c>
      <c r="AF138" s="9">
        <v>-1</v>
      </c>
      <c r="AG138" s="9">
        <v>-1</v>
      </c>
      <c r="AH138" s="9">
        <v>-1</v>
      </c>
      <c r="AI138" s="9">
        <v>-1</v>
      </c>
      <c r="AJ138" s="9">
        <v>0</v>
      </c>
      <c r="AM138" s="9" t="s">
        <v>309</v>
      </c>
      <c r="AN138" s="9">
        <v>-1</v>
      </c>
      <c r="AQ138" s="9">
        <v>579</v>
      </c>
      <c r="AR138" s="9" t="s">
        <v>295</v>
      </c>
      <c r="AT138" s="9" t="s">
        <v>195</v>
      </c>
      <c r="AU138" s="9">
        <v>132.71029999999999</v>
      </c>
      <c r="AV138" s="9">
        <v>122.61081566637201</v>
      </c>
      <c r="AW138" s="9">
        <v>563.76724215073796</v>
      </c>
      <c r="AX138" s="9">
        <v>0.44173962859999999</v>
      </c>
    </row>
    <row r="139" spans="1:50" x14ac:dyDescent="0.25">
      <c r="A139" s="142">
        <v>550000</v>
      </c>
      <c r="B139" s="142">
        <v>850000</v>
      </c>
      <c r="C139" s="142">
        <v>850000</v>
      </c>
      <c r="D139" s="9" t="s">
        <v>305</v>
      </c>
      <c r="E139" s="9" t="s">
        <v>70</v>
      </c>
      <c r="F139" s="9" t="s">
        <v>306</v>
      </c>
      <c r="G139" s="9" t="s">
        <v>307</v>
      </c>
      <c r="H139" s="9">
        <v>0.36</v>
      </c>
      <c r="I139" s="9">
        <v>0.48</v>
      </c>
      <c r="J139" s="9" t="s">
        <v>195</v>
      </c>
      <c r="K139" s="9">
        <v>4.3868265677489998E-2</v>
      </c>
      <c r="L139" s="9">
        <v>3909.73567674475</v>
      </c>
      <c r="M139" s="9">
        <v>10.0763854085681</v>
      </c>
      <c r="N139" s="9">
        <v>1.4114529857660201</v>
      </c>
      <c r="O139" s="9">
        <v>0.44203355217193002</v>
      </c>
      <c r="P139" s="9">
        <v>6.191799457088E-2</v>
      </c>
      <c r="Q139" s="9">
        <v>171.51332339623099</v>
      </c>
      <c r="R139" s="9">
        <v>1200</v>
      </c>
      <c r="S139" s="9" t="s">
        <v>308</v>
      </c>
      <c r="T139" s="9">
        <v>1200</v>
      </c>
      <c r="U139" s="9" t="s">
        <v>293</v>
      </c>
      <c r="V139" s="9" t="s">
        <v>195</v>
      </c>
      <c r="Z139" s="9">
        <v>0</v>
      </c>
      <c r="AA139" s="9">
        <v>1</v>
      </c>
      <c r="AB139" s="9">
        <v>0.44203355217193002</v>
      </c>
      <c r="AC139" s="9">
        <v>6.191799457088E-2</v>
      </c>
      <c r="AD139" s="9">
        <v>171.513323396229</v>
      </c>
      <c r="AF139" s="9">
        <v>-1</v>
      </c>
      <c r="AG139" s="9">
        <v>-1</v>
      </c>
      <c r="AH139" s="9">
        <v>-1</v>
      </c>
      <c r="AI139" s="9">
        <v>-1</v>
      </c>
      <c r="AJ139" s="9">
        <v>0</v>
      </c>
      <c r="AM139" s="9" t="s">
        <v>309</v>
      </c>
      <c r="AN139" s="9">
        <v>-1</v>
      </c>
      <c r="AQ139" s="9">
        <v>579</v>
      </c>
      <c r="AR139" s="9" t="s">
        <v>295</v>
      </c>
      <c r="AT139" s="9" t="s">
        <v>195</v>
      </c>
      <c r="AU139" s="9">
        <v>132.71029999999999</v>
      </c>
      <c r="AV139" s="9">
        <v>113.276299870144</v>
      </c>
      <c r="AW139" s="9">
        <v>177.52857269653001</v>
      </c>
      <c r="AX139" s="9">
        <v>0.1391024521</v>
      </c>
    </row>
    <row r="140" spans="1:50" x14ac:dyDescent="0.25">
      <c r="A140" s="142">
        <v>550000</v>
      </c>
      <c r="B140" s="142">
        <v>850000</v>
      </c>
      <c r="C140" s="142">
        <v>850000</v>
      </c>
      <c r="D140" s="9" t="s">
        <v>305</v>
      </c>
      <c r="E140" s="9" t="s">
        <v>70</v>
      </c>
      <c r="F140" s="9" t="s">
        <v>306</v>
      </c>
      <c r="G140" s="9" t="s">
        <v>307</v>
      </c>
      <c r="H140" s="9">
        <v>0.36</v>
      </c>
      <c r="I140" s="9">
        <v>0.48</v>
      </c>
      <c r="J140" s="9" t="s">
        <v>195</v>
      </c>
      <c r="K140" s="9">
        <v>0.23308883233333999</v>
      </c>
      <c r="L140" s="9">
        <v>3909.73567674475</v>
      </c>
      <c r="M140" s="9">
        <v>10.0763854085681</v>
      </c>
      <c r="N140" s="9">
        <v>1.4114529857660201</v>
      </c>
      <c r="O140" s="9">
        <v>2.3486929090238799</v>
      </c>
      <c r="P140" s="9">
        <v>0.32899392834560998</v>
      </c>
      <c r="Q140" s="9">
        <v>911.31572362444297</v>
      </c>
      <c r="R140" s="9">
        <v>1210</v>
      </c>
      <c r="S140" s="9" t="s">
        <v>310</v>
      </c>
      <c r="T140" s="9">
        <v>1210</v>
      </c>
      <c r="U140" s="9" t="s">
        <v>293</v>
      </c>
      <c r="V140" s="9" t="s">
        <v>195</v>
      </c>
      <c r="Z140" s="9">
        <v>0</v>
      </c>
      <c r="AA140" s="9">
        <v>1</v>
      </c>
      <c r="AB140" s="9">
        <v>2.3486929090238799</v>
      </c>
      <c r="AC140" s="9">
        <v>0.32899392834560998</v>
      </c>
      <c r="AD140" s="9">
        <v>911.31572362444297</v>
      </c>
      <c r="AF140" s="9">
        <v>-1</v>
      </c>
      <c r="AG140" s="9">
        <v>-1</v>
      </c>
      <c r="AH140" s="9">
        <v>-1</v>
      </c>
      <c r="AI140" s="9">
        <v>-1</v>
      </c>
      <c r="AJ140" s="9">
        <v>0</v>
      </c>
      <c r="AM140" s="9" t="s">
        <v>309</v>
      </c>
      <c r="AN140" s="9">
        <v>-1</v>
      </c>
      <c r="AQ140" s="9">
        <v>579</v>
      </c>
      <c r="AR140" s="9" t="s">
        <v>295</v>
      </c>
      <c r="AT140" s="9" t="s">
        <v>195</v>
      </c>
      <c r="AU140" s="9">
        <v>132.71029999999999</v>
      </c>
      <c r="AV140" s="9">
        <v>121.067265870981</v>
      </c>
      <c r="AW140" s="9">
        <v>943.27703811790195</v>
      </c>
      <c r="AX140" s="9">
        <v>0.7391043987</v>
      </c>
    </row>
    <row r="141" spans="1:50" x14ac:dyDescent="0.25">
      <c r="A141" s="142">
        <v>550000</v>
      </c>
      <c r="B141" s="142">
        <v>850000</v>
      </c>
      <c r="C141" s="142">
        <v>850000</v>
      </c>
      <c r="D141" s="9" t="s">
        <v>305</v>
      </c>
      <c r="E141" s="9" t="s">
        <v>70</v>
      </c>
      <c r="F141" s="9" t="s">
        <v>306</v>
      </c>
      <c r="G141" s="9" t="s">
        <v>307</v>
      </c>
      <c r="H141" s="9">
        <v>0.36</v>
      </c>
      <c r="I141" s="9">
        <v>0.48</v>
      </c>
      <c r="J141" s="9" t="s">
        <v>195</v>
      </c>
      <c r="K141" s="9">
        <v>2.331592133994E-2</v>
      </c>
      <c r="L141" s="9">
        <v>3909.73567674475</v>
      </c>
      <c r="M141" s="9">
        <v>10.0763854085681</v>
      </c>
      <c r="N141" s="9">
        <v>1.4114529857660201</v>
      </c>
      <c r="O141" s="9">
        <v>0.23494020957711001</v>
      </c>
      <c r="P141" s="9">
        <v>3.2909326791140003E-2</v>
      </c>
      <c r="Q141" s="9">
        <v>91.159089498945605</v>
      </c>
      <c r="R141" s="9">
        <v>1430</v>
      </c>
      <c r="S141" s="9" t="s">
        <v>298</v>
      </c>
      <c r="T141" s="9">
        <v>1430</v>
      </c>
      <c r="U141" s="9" t="s">
        <v>293</v>
      </c>
      <c r="V141" s="9" t="s">
        <v>195</v>
      </c>
      <c r="Z141" s="9">
        <v>0</v>
      </c>
      <c r="AA141" s="9">
        <v>1</v>
      </c>
      <c r="AB141" s="9">
        <v>0.23494020957711001</v>
      </c>
      <c r="AC141" s="9">
        <v>3.2909326791140003E-2</v>
      </c>
      <c r="AD141" s="9">
        <v>91.159089498946798</v>
      </c>
      <c r="AF141" s="9">
        <v>-1</v>
      </c>
      <c r="AG141" s="9">
        <v>-1</v>
      </c>
      <c r="AH141" s="9">
        <v>-1</v>
      </c>
      <c r="AI141" s="9">
        <v>-1</v>
      </c>
      <c r="AJ141" s="9">
        <v>0</v>
      </c>
      <c r="AM141" s="9" t="s">
        <v>309</v>
      </c>
      <c r="AN141" s="9">
        <v>-1</v>
      </c>
      <c r="AQ141" s="9">
        <v>579</v>
      </c>
      <c r="AR141" s="9" t="s">
        <v>295</v>
      </c>
      <c r="AT141" s="9" t="s">
        <v>195</v>
      </c>
      <c r="AU141" s="9">
        <v>132.71029999999999</v>
      </c>
      <c r="AV141" s="9">
        <v>57.560475537460803</v>
      </c>
      <c r="AW141" s="9">
        <v>94.356186018718702</v>
      </c>
      <c r="AX141" s="9">
        <v>7.3932757099999996E-2</v>
      </c>
    </row>
    <row r="142" spans="1:50" x14ac:dyDescent="0.25">
      <c r="A142" s="142">
        <v>550000</v>
      </c>
      <c r="B142" s="142">
        <v>850000</v>
      </c>
      <c r="C142" s="142">
        <v>850000</v>
      </c>
      <c r="D142" s="9" t="s">
        <v>305</v>
      </c>
      <c r="E142" s="9" t="s">
        <v>70</v>
      </c>
      <c r="F142" s="9" t="s">
        <v>306</v>
      </c>
      <c r="G142" s="9" t="s">
        <v>307</v>
      </c>
      <c r="H142" s="9">
        <v>0.36</v>
      </c>
      <c r="I142" s="9">
        <v>0.48</v>
      </c>
      <c r="J142" s="9" t="s">
        <v>195</v>
      </c>
      <c r="K142" s="9">
        <v>0.11422345015314</v>
      </c>
      <c r="L142" s="9">
        <v>3909.73567674475</v>
      </c>
      <c r="M142" s="9">
        <v>10.0763854085681</v>
      </c>
      <c r="N142" s="9">
        <v>1.4114529857660201</v>
      </c>
      <c r="O142" s="9">
        <v>1.15095950643941</v>
      </c>
      <c r="P142" s="9">
        <v>0.16122102976314001</v>
      </c>
      <c r="Q142" s="9">
        <v>446.58349818460698</v>
      </c>
      <c r="R142" s="9">
        <v>1430</v>
      </c>
      <c r="S142" s="9" t="s">
        <v>298</v>
      </c>
      <c r="T142" s="9">
        <v>1430</v>
      </c>
      <c r="U142" s="9" t="s">
        <v>293</v>
      </c>
      <c r="V142" s="9" t="s">
        <v>195</v>
      </c>
      <c r="Z142" s="9">
        <v>0</v>
      </c>
      <c r="AA142" s="9">
        <v>1</v>
      </c>
      <c r="AB142" s="9">
        <v>1.15095950643941</v>
      </c>
      <c r="AC142" s="9">
        <v>0.16122102976314001</v>
      </c>
      <c r="AD142" s="9">
        <v>446.58349818460698</v>
      </c>
      <c r="AF142" s="9">
        <v>-1</v>
      </c>
      <c r="AG142" s="9">
        <v>-1</v>
      </c>
      <c r="AH142" s="9">
        <v>-1</v>
      </c>
      <c r="AI142" s="9">
        <v>-1</v>
      </c>
      <c r="AJ142" s="9">
        <v>0</v>
      </c>
      <c r="AM142" s="9" t="s">
        <v>309</v>
      </c>
      <c r="AN142" s="9">
        <v>-1</v>
      </c>
      <c r="AQ142" s="9">
        <v>579</v>
      </c>
      <c r="AR142" s="9" t="s">
        <v>295</v>
      </c>
      <c r="AT142" s="9" t="s">
        <v>195</v>
      </c>
      <c r="AU142" s="9">
        <v>132.71029999999999</v>
      </c>
      <c r="AV142" s="9">
        <v>92.284565155547398</v>
      </c>
      <c r="AW142" s="9">
        <v>462.24590284092199</v>
      </c>
      <c r="AX142" s="9">
        <v>0.36219261819999998</v>
      </c>
    </row>
    <row r="143" spans="1:50" x14ac:dyDescent="0.25">
      <c r="A143" s="142">
        <v>550000</v>
      </c>
      <c r="B143" s="142">
        <v>850000</v>
      </c>
      <c r="C143" s="142">
        <v>850000</v>
      </c>
      <c r="D143" s="9" t="s">
        <v>305</v>
      </c>
      <c r="E143" s="9" t="s">
        <v>70</v>
      </c>
      <c r="F143" s="9" t="s">
        <v>306</v>
      </c>
      <c r="G143" s="9" t="s">
        <v>307</v>
      </c>
      <c r="H143" s="9">
        <v>0.36</v>
      </c>
      <c r="I143" s="9">
        <v>0.48</v>
      </c>
      <c r="J143" s="9" t="s">
        <v>195</v>
      </c>
      <c r="K143" s="9">
        <v>2.3321986928099999E-2</v>
      </c>
      <c r="L143" s="9">
        <v>3909.73567674475</v>
      </c>
      <c r="M143" s="9">
        <v>10.0763854085681</v>
      </c>
      <c r="N143" s="9">
        <v>1.4114529857660201</v>
      </c>
      <c r="O143" s="9">
        <v>0.23500132878117</v>
      </c>
      <c r="P143" s="9">
        <v>3.2917888083670001E-2</v>
      </c>
      <c r="Q143" s="9">
        <v>91.182804345386899</v>
      </c>
      <c r="R143" s="9">
        <v>1430</v>
      </c>
      <c r="S143" s="9" t="s">
        <v>298</v>
      </c>
      <c r="T143" s="9">
        <v>1430</v>
      </c>
      <c r="U143" s="9" t="s">
        <v>293</v>
      </c>
      <c r="V143" s="9" t="s">
        <v>195</v>
      </c>
      <c r="Z143" s="9">
        <v>0</v>
      </c>
      <c r="AA143" s="9">
        <v>1</v>
      </c>
      <c r="AB143" s="9">
        <v>0.23500132878117</v>
      </c>
      <c r="AC143" s="9">
        <v>3.2917888083670001E-2</v>
      </c>
      <c r="AD143" s="9">
        <v>91.182804345388107</v>
      </c>
      <c r="AF143" s="9">
        <v>-1</v>
      </c>
      <c r="AG143" s="9">
        <v>-1</v>
      </c>
      <c r="AH143" s="9">
        <v>-1</v>
      </c>
      <c r="AI143" s="9">
        <v>-1</v>
      </c>
      <c r="AJ143" s="9">
        <v>0</v>
      </c>
      <c r="AM143" s="9" t="s">
        <v>309</v>
      </c>
      <c r="AN143" s="9">
        <v>-1</v>
      </c>
      <c r="AQ143" s="9">
        <v>579</v>
      </c>
      <c r="AR143" s="9" t="s">
        <v>295</v>
      </c>
      <c r="AT143" s="9" t="s">
        <v>195</v>
      </c>
      <c r="AU143" s="9">
        <v>132.71029999999999</v>
      </c>
      <c r="AV143" s="9">
        <v>55.703545188716802</v>
      </c>
      <c r="AW143" s="9">
        <v>94.380732583131902</v>
      </c>
      <c r="AX143" s="9">
        <v>7.3951990499999995E-2</v>
      </c>
    </row>
    <row r="144" spans="1:50" x14ac:dyDescent="0.25">
      <c r="A144" s="142">
        <v>550000</v>
      </c>
      <c r="B144" s="142">
        <v>850000</v>
      </c>
      <c r="C144" s="142">
        <v>850000</v>
      </c>
      <c r="D144" s="9" t="s">
        <v>305</v>
      </c>
      <c r="E144" s="9" t="s">
        <v>70</v>
      </c>
      <c r="F144" s="9" t="s">
        <v>306</v>
      </c>
      <c r="G144" s="9" t="s">
        <v>307</v>
      </c>
      <c r="H144" s="9">
        <v>0.36</v>
      </c>
      <c r="I144" s="9">
        <v>0.48</v>
      </c>
      <c r="J144" s="9" t="s">
        <v>195</v>
      </c>
      <c r="K144" s="9">
        <v>1.9474710388900002E-2</v>
      </c>
      <c r="L144" s="9">
        <v>3909.73567674475</v>
      </c>
      <c r="M144" s="9">
        <v>10.0763854085681</v>
      </c>
      <c r="N144" s="9">
        <v>1.4114529857660201</v>
      </c>
      <c r="O144" s="9">
        <v>0.19623468759883</v>
      </c>
      <c r="P144" s="9">
        <v>2.7487638125340001E-2</v>
      </c>
      <c r="Q144" s="9">
        <v>76.140970001765794</v>
      </c>
      <c r="R144" s="9">
        <v>1210</v>
      </c>
      <c r="S144" s="9" t="s">
        <v>310</v>
      </c>
      <c r="T144" s="9">
        <v>1210</v>
      </c>
      <c r="U144" s="9" t="s">
        <v>293</v>
      </c>
      <c r="V144" s="9" t="s">
        <v>195</v>
      </c>
      <c r="Z144" s="9">
        <v>0</v>
      </c>
      <c r="AA144" s="9">
        <v>1</v>
      </c>
      <c r="AB144" s="9">
        <v>0.19623468759883</v>
      </c>
      <c r="AC144" s="9">
        <v>2.7487638125340001E-2</v>
      </c>
      <c r="AD144" s="9">
        <v>76.140970001766206</v>
      </c>
      <c r="AF144" s="9">
        <v>-1</v>
      </c>
      <c r="AG144" s="9">
        <v>-1</v>
      </c>
      <c r="AH144" s="9">
        <v>-1</v>
      </c>
      <c r="AI144" s="9">
        <v>-1</v>
      </c>
      <c r="AJ144" s="9">
        <v>0</v>
      </c>
      <c r="AM144" s="9" t="s">
        <v>309</v>
      </c>
      <c r="AN144" s="9">
        <v>-1</v>
      </c>
      <c r="AQ144" s="9">
        <v>579</v>
      </c>
      <c r="AR144" s="9" t="s">
        <v>295</v>
      </c>
      <c r="AT144" s="9" t="s">
        <v>195</v>
      </c>
      <c r="AU144" s="9">
        <v>132.71029999999999</v>
      </c>
      <c r="AV144" s="9">
        <v>50.557834615616798</v>
      </c>
      <c r="AW144" s="9">
        <v>78.811356811712599</v>
      </c>
      <c r="AX144" s="9">
        <v>6.1752611499999999E-2</v>
      </c>
    </row>
    <row r="145" spans="1:50" x14ac:dyDescent="0.25">
      <c r="A145" s="142">
        <v>550000</v>
      </c>
      <c r="B145" s="142">
        <v>850000</v>
      </c>
      <c r="C145" s="142">
        <v>850000</v>
      </c>
      <c r="D145" s="9" t="s">
        <v>305</v>
      </c>
      <c r="E145" s="9" t="s">
        <v>70</v>
      </c>
      <c r="F145" s="9" t="s">
        <v>306</v>
      </c>
      <c r="G145" s="9" t="s">
        <v>307</v>
      </c>
      <c r="H145" s="9">
        <v>0.36</v>
      </c>
      <c r="I145" s="9">
        <v>0.48</v>
      </c>
      <c r="J145" s="9" t="s">
        <v>195</v>
      </c>
      <c r="K145" s="9">
        <v>2.1160367347590001E-2</v>
      </c>
      <c r="L145" s="9">
        <v>3909.73567674475</v>
      </c>
      <c r="M145" s="9">
        <v>10.0763854085681</v>
      </c>
      <c r="N145" s="9">
        <v>1.4114529857660201</v>
      </c>
      <c r="O145" s="9">
        <v>0.21322001678121</v>
      </c>
      <c r="P145" s="9">
        <v>2.9866863672660001E-2</v>
      </c>
      <c r="Q145" s="9">
        <v>82.731443151905196</v>
      </c>
      <c r="R145" s="9">
        <v>1210</v>
      </c>
      <c r="S145" s="9" t="s">
        <v>310</v>
      </c>
      <c r="T145" s="9">
        <v>1210</v>
      </c>
      <c r="U145" s="9" t="s">
        <v>293</v>
      </c>
      <c r="V145" s="9" t="s">
        <v>195</v>
      </c>
      <c r="Z145" s="9">
        <v>0</v>
      </c>
      <c r="AA145" s="9">
        <v>1</v>
      </c>
      <c r="AB145" s="9">
        <v>0.21322001678121</v>
      </c>
      <c r="AC145" s="9">
        <v>2.9866863672660001E-2</v>
      </c>
      <c r="AD145" s="9">
        <v>82.731443151905594</v>
      </c>
      <c r="AF145" s="9">
        <v>-1</v>
      </c>
      <c r="AG145" s="9">
        <v>-1</v>
      </c>
      <c r="AH145" s="9">
        <v>-1</v>
      </c>
      <c r="AI145" s="9">
        <v>-1</v>
      </c>
      <c r="AJ145" s="9">
        <v>0</v>
      </c>
      <c r="AM145" s="9" t="s">
        <v>309</v>
      </c>
      <c r="AN145" s="9">
        <v>-1</v>
      </c>
      <c r="AQ145" s="9">
        <v>579</v>
      </c>
      <c r="AR145" s="9" t="s">
        <v>295</v>
      </c>
      <c r="AT145" s="9" t="s">
        <v>195</v>
      </c>
      <c r="AU145" s="9">
        <v>132.71029999999999</v>
      </c>
      <c r="AV145" s="9">
        <v>37.559593611964999</v>
      </c>
      <c r="AW145" s="9">
        <v>85.632968500946205</v>
      </c>
      <c r="AX145" s="9">
        <v>6.7097683000000005E-2</v>
      </c>
    </row>
    <row r="146" spans="1:50" x14ac:dyDescent="0.25">
      <c r="A146" s="142">
        <v>550000</v>
      </c>
      <c r="B146" s="142">
        <v>860000</v>
      </c>
      <c r="C146" s="142">
        <v>860000</v>
      </c>
      <c r="D146" s="9" t="s">
        <v>305</v>
      </c>
      <c r="E146" s="9" t="s">
        <v>70</v>
      </c>
      <c r="F146" s="9" t="s">
        <v>306</v>
      </c>
      <c r="G146" s="9" t="s">
        <v>307</v>
      </c>
      <c r="H146" s="9">
        <v>0.36</v>
      </c>
      <c r="I146" s="9">
        <v>0.48</v>
      </c>
      <c r="J146" s="9" t="s">
        <v>195</v>
      </c>
      <c r="K146" s="9">
        <v>0.20131740245481999</v>
      </c>
      <c r="L146" s="9">
        <v>3926.1673579076</v>
      </c>
      <c r="M146" s="9">
        <v>10.9768832426715</v>
      </c>
      <c r="N146" s="9">
        <v>1.52719305127092</v>
      </c>
      <c r="O146" s="9">
        <v>2.2098376214645099</v>
      </c>
      <c r="P146" s="9">
        <v>0.30745053812890999</v>
      </c>
      <c r="Q146" s="9">
        <v>790.405814096874</v>
      </c>
      <c r="R146" s="9">
        <v>1400</v>
      </c>
      <c r="S146" s="9" t="s">
        <v>297</v>
      </c>
      <c r="T146" s="9">
        <v>1400</v>
      </c>
      <c r="U146" s="9" t="s">
        <v>293</v>
      </c>
      <c r="V146" s="9" t="s">
        <v>195</v>
      </c>
      <c r="Z146" s="9">
        <v>0</v>
      </c>
      <c r="AA146" s="9">
        <v>1</v>
      </c>
      <c r="AB146" s="9">
        <v>2.2098376214645099</v>
      </c>
      <c r="AC146" s="9">
        <v>0.30745053812890999</v>
      </c>
      <c r="AD146" s="9">
        <v>790.405814096874</v>
      </c>
      <c r="AF146" s="9">
        <v>-1</v>
      </c>
      <c r="AG146" s="9">
        <v>-1</v>
      </c>
      <c r="AH146" s="9">
        <v>-1</v>
      </c>
      <c r="AI146" s="9">
        <v>-1</v>
      </c>
      <c r="AJ146" s="9">
        <v>0</v>
      </c>
      <c r="AM146" s="9" t="s">
        <v>309</v>
      </c>
      <c r="AN146" s="9">
        <v>-1</v>
      </c>
      <c r="AQ146" s="9">
        <v>579</v>
      </c>
      <c r="AR146" s="9" t="s">
        <v>295</v>
      </c>
      <c r="AT146" s="9" t="s">
        <v>195</v>
      </c>
      <c r="AU146" s="9">
        <v>132.71029999999999</v>
      </c>
      <c r="AV146" s="9">
        <v>163.236936111397</v>
      </c>
      <c r="AW146" s="9">
        <v>814.70262306518498</v>
      </c>
      <c r="AX146" s="9">
        <v>0.64104283380000004</v>
      </c>
    </row>
    <row r="147" spans="1:50" x14ac:dyDescent="0.25">
      <c r="A147" s="142">
        <v>550000</v>
      </c>
      <c r="B147" s="142">
        <v>860000</v>
      </c>
      <c r="C147" s="142">
        <v>860000</v>
      </c>
      <c r="D147" s="9" t="s">
        <v>305</v>
      </c>
      <c r="E147" s="9" t="s">
        <v>70</v>
      </c>
      <c r="F147" s="9" t="s">
        <v>306</v>
      </c>
      <c r="G147" s="9" t="s">
        <v>307</v>
      </c>
      <c r="H147" s="9">
        <v>0.36</v>
      </c>
      <c r="I147" s="9">
        <v>0.48</v>
      </c>
      <c r="J147" s="9" t="s">
        <v>195</v>
      </c>
      <c r="K147" s="9">
        <v>7.1607554214950006E-2</v>
      </c>
      <c r="L147" s="9">
        <v>3926.1673579076</v>
      </c>
      <c r="M147" s="9">
        <v>10.9768832426715</v>
      </c>
      <c r="N147" s="9">
        <v>1.52719305127092</v>
      </c>
      <c r="O147" s="9">
        <v>0.78602776191080004</v>
      </c>
      <c r="P147" s="9">
        <v>0.10935855921558001</v>
      </c>
      <c r="Q147" s="9">
        <v>281.14324193834301</v>
      </c>
      <c r="R147" s="9">
        <v>1200</v>
      </c>
      <c r="S147" s="9" t="s">
        <v>308</v>
      </c>
      <c r="T147" s="9">
        <v>1200</v>
      </c>
      <c r="U147" s="9" t="s">
        <v>293</v>
      </c>
      <c r="V147" s="9" t="s">
        <v>195</v>
      </c>
      <c r="Z147" s="9">
        <v>0</v>
      </c>
      <c r="AA147" s="9">
        <v>1</v>
      </c>
      <c r="AB147" s="9">
        <v>0.78602776191080004</v>
      </c>
      <c r="AC147" s="9">
        <v>0.10935855921558001</v>
      </c>
      <c r="AD147" s="9">
        <v>281.14324193834301</v>
      </c>
      <c r="AF147" s="9">
        <v>-1</v>
      </c>
      <c r="AG147" s="9">
        <v>-1</v>
      </c>
      <c r="AH147" s="9">
        <v>-1</v>
      </c>
      <c r="AI147" s="9">
        <v>-1</v>
      </c>
      <c r="AJ147" s="9">
        <v>0</v>
      </c>
      <c r="AM147" s="9" t="s">
        <v>309</v>
      </c>
      <c r="AN147" s="9">
        <v>-1</v>
      </c>
      <c r="AQ147" s="9">
        <v>579</v>
      </c>
      <c r="AR147" s="9" t="s">
        <v>295</v>
      </c>
      <c r="AT147" s="9" t="s">
        <v>195</v>
      </c>
      <c r="AU147" s="9">
        <v>132.71029999999999</v>
      </c>
      <c r="AV147" s="9">
        <v>115.281186009688</v>
      </c>
      <c r="AW147" s="9">
        <v>289.78549066713401</v>
      </c>
      <c r="AX147" s="9">
        <v>0.22801560579999999</v>
      </c>
    </row>
    <row r="148" spans="1:50" x14ac:dyDescent="0.25">
      <c r="A148" s="142">
        <v>550000</v>
      </c>
      <c r="B148" s="142">
        <v>860000</v>
      </c>
      <c r="C148" s="142">
        <v>860000</v>
      </c>
      <c r="D148" s="9" t="s">
        <v>305</v>
      </c>
      <c r="E148" s="9" t="s">
        <v>70</v>
      </c>
      <c r="F148" s="9" t="s">
        <v>306</v>
      </c>
      <c r="G148" s="9" t="s">
        <v>307</v>
      </c>
      <c r="H148" s="9">
        <v>0.36</v>
      </c>
      <c r="I148" s="9">
        <v>0.48</v>
      </c>
      <c r="J148" s="9" t="s">
        <v>195</v>
      </c>
      <c r="K148" s="9">
        <v>2.9048197020740001E-2</v>
      </c>
      <c r="L148" s="9">
        <v>3926.1673579076</v>
      </c>
      <c r="M148" s="9">
        <v>10.9768832426715</v>
      </c>
      <c r="N148" s="9">
        <v>1.52719305127092</v>
      </c>
      <c r="O148" s="9">
        <v>0.31885866710679001</v>
      </c>
      <c r="P148" s="9">
        <v>4.4362204642020002E-2</v>
      </c>
      <c r="Q148" s="9">
        <v>114.04808294890201</v>
      </c>
      <c r="R148" s="9">
        <v>1410</v>
      </c>
      <c r="S148" s="9" t="s">
        <v>299</v>
      </c>
      <c r="T148" s="9">
        <v>1410</v>
      </c>
      <c r="U148" s="9" t="s">
        <v>293</v>
      </c>
      <c r="V148" s="9" t="s">
        <v>195</v>
      </c>
      <c r="Z148" s="9">
        <v>0</v>
      </c>
      <c r="AA148" s="9">
        <v>1</v>
      </c>
      <c r="AB148" s="9">
        <v>0.31885866710679001</v>
      </c>
      <c r="AC148" s="9">
        <v>4.4362204642020002E-2</v>
      </c>
      <c r="AD148" s="9">
        <v>114.048082948901</v>
      </c>
      <c r="AF148" s="9">
        <v>-1</v>
      </c>
      <c r="AG148" s="9">
        <v>-1</v>
      </c>
      <c r="AH148" s="9">
        <v>-1</v>
      </c>
      <c r="AI148" s="9">
        <v>-1</v>
      </c>
      <c r="AJ148" s="9">
        <v>0</v>
      </c>
      <c r="AM148" s="9" t="s">
        <v>309</v>
      </c>
      <c r="AN148" s="9">
        <v>-1</v>
      </c>
      <c r="AQ148" s="9">
        <v>579</v>
      </c>
      <c r="AR148" s="9" t="s">
        <v>295</v>
      </c>
      <c r="AT148" s="9" t="s">
        <v>195</v>
      </c>
      <c r="AU148" s="9">
        <v>132.71029999999999</v>
      </c>
      <c r="AV148" s="9">
        <v>61.791002331709699</v>
      </c>
      <c r="AW148" s="9">
        <v>117.55388267252501</v>
      </c>
      <c r="AX148" s="9">
        <v>9.2496417600000005E-2</v>
      </c>
    </row>
    <row r="149" spans="1:50" x14ac:dyDescent="0.25">
      <c r="A149" s="142">
        <v>550000</v>
      </c>
      <c r="B149" s="142">
        <v>860000</v>
      </c>
      <c r="C149" s="142">
        <v>860000</v>
      </c>
      <c r="D149" s="9" t="s">
        <v>305</v>
      </c>
      <c r="E149" s="9" t="s">
        <v>70</v>
      </c>
      <c r="F149" s="9" t="s">
        <v>306</v>
      </c>
      <c r="G149" s="9" t="s">
        <v>307</v>
      </c>
      <c r="H149" s="9">
        <v>0.36</v>
      </c>
      <c r="I149" s="9">
        <v>0.48</v>
      </c>
      <c r="J149" s="9" t="s">
        <v>195</v>
      </c>
      <c r="K149" s="9">
        <v>0.13360684992152999</v>
      </c>
      <c r="L149" s="9">
        <v>3926.1673579076</v>
      </c>
      <c r="M149" s="9">
        <v>10.9768832426715</v>
      </c>
      <c r="N149" s="9">
        <v>1.52719305127092</v>
      </c>
      <c r="O149" s="9">
        <v>1.4665867920097899</v>
      </c>
      <c r="P149" s="9">
        <v>0.20404345280236</v>
      </c>
      <c r="Q149" s="9">
        <v>524.56285295477903</v>
      </c>
      <c r="R149" s="9">
        <v>1430</v>
      </c>
      <c r="S149" s="9" t="s">
        <v>298</v>
      </c>
      <c r="T149" s="9">
        <v>1430</v>
      </c>
      <c r="U149" s="9" t="s">
        <v>293</v>
      </c>
      <c r="V149" s="9" t="s">
        <v>195</v>
      </c>
      <c r="Z149" s="9">
        <v>0</v>
      </c>
      <c r="AA149" s="9">
        <v>1</v>
      </c>
      <c r="AB149" s="9">
        <v>1.4665867920097899</v>
      </c>
      <c r="AC149" s="9">
        <v>0.20404345280236</v>
      </c>
      <c r="AD149" s="9">
        <v>524.56285295477903</v>
      </c>
      <c r="AF149" s="9">
        <v>-1</v>
      </c>
      <c r="AG149" s="9">
        <v>-1</v>
      </c>
      <c r="AH149" s="9">
        <v>-1</v>
      </c>
      <c r="AI149" s="9">
        <v>-1</v>
      </c>
      <c r="AJ149" s="9">
        <v>0</v>
      </c>
      <c r="AM149" s="9" t="s">
        <v>309</v>
      </c>
      <c r="AN149" s="9">
        <v>-1</v>
      </c>
      <c r="AQ149" s="9">
        <v>579</v>
      </c>
      <c r="AR149" s="9" t="s">
        <v>295</v>
      </c>
      <c r="AT149" s="9" t="s">
        <v>195</v>
      </c>
      <c r="AU149" s="9">
        <v>132.71029999999999</v>
      </c>
      <c r="AV149" s="9">
        <v>96.724593322545005</v>
      </c>
      <c r="AW149" s="9">
        <v>540.68773868158303</v>
      </c>
      <c r="AX149" s="9">
        <v>0.4254362149</v>
      </c>
    </row>
    <row r="150" spans="1:50" x14ac:dyDescent="0.25">
      <c r="A150" s="142">
        <v>550000</v>
      </c>
      <c r="B150" s="142">
        <v>860000</v>
      </c>
      <c r="C150" s="142">
        <v>860000</v>
      </c>
      <c r="D150" s="9" t="s">
        <v>305</v>
      </c>
      <c r="E150" s="9" t="s">
        <v>70</v>
      </c>
      <c r="F150" s="9" t="s">
        <v>306</v>
      </c>
      <c r="G150" s="9" t="s">
        <v>307</v>
      </c>
      <c r="H150" s="9">
        <v>0.36</v>
      </c>
      <c r="I150" s="9">
        <v>0.48</v>
      </c>
      <c r="J150" s="9" t="s">
        <v>195</v>
      </c>
      <c r="K150" s="9">
        <v>9.9590938291859998E-2</v>
      </c>
      <c r="L150" s="9">
        <v>3926.1673579076</v>
      </c>
      <c r="M150" s="9">
        <v>10.9768832426715</v>
      </c>
      <c r="N150" s="9">
        <v>1.52719305127092</v>
      </c>
      <c r="O150" s="9">
        <v>1.09319810165788</v>
      </c>
      <c r="P150" s="9">
        <v>0.15209458892888</v>
      </c>
      <c r="Q150" s="9">
        <v>391.01069106490303</v>
      </c>
      <c r="R150" s="9">
        <v>1410</v>
      </c>
      <c r="S150" s="9" t="s">
        <v>299</v>
      </c>
      <c r="T150" s="9">
        <v>1410</v>
      </c>
      <c r="U150" s="9" t="s">
        <v>293</v>
      </c>
      <c r="V150" s="9" t="s">
        <v>195</v>
      </c>
      <c r="Z150" s="9">
        <v>0</v>
      </c>
      <c r="AA150" s="9">
        <v>1</v>
      </c>
      <c r="AB150" s="9">
        <v>1.09319810165788</v>
      </c>
      <c r="AC150" s="9">
        <v>0.15209458892888</v>
      </c>
      <c r="AD150" s="9">
        <v>391.01069106490399</v>
      </c>
      <c r="AF150" s="9">
        <v>-1</v>
      </c>
      <c r="AG150" s="9">
        <v>-1</v>
      </c>
      <c r="AH150" s="9">
        <v>-1</v>
      </c>
      <c r="AI150" s="9">
        <v>-1</v>
      </c>
      <c r="AJ150" s="9">
        <v>0</v>
      </c>
      <c r="AM150" s="9" t="s">
        <v>309</v>
      </c>
      <c r="AN150" s="9">
        <v>-1</v>
      </c>
      <c r="AQ150" s="9">
        <v>579</v>
      </c>
      <c r="AR150" s="9" t="s">
        <v>295</v>
      </c>
      <c r="AT150" s="9" t="s">
        <v>195</v>
      </c>
      <c r="AU150" s="9">
        <v>132.71029999999999</v>
      </c>
      <c r="AV150" s="9">
        <v>82.868182254320004</v>
      </c>
      <c r="AW150" s="9">
        <v>403.03022823926898</v>
      </c>
      <c r="AX150" s="9">
        <v>0.31712140389999999</v>
      </c>
    </row>
    <row r="151" spans="1:50" x14ac:dyDescent="0.25">
      <c r="A151" s="142">
        <v>550000</v>
      </c>
      <c r="B151" s="142">
        <v>860000</v>
      </c>
      <c r="C151" s="142">
        <v>860000</v>
      </c>
      <c r="D151" s="9" t="s">
        <v>305</v>
      </c>
      <c r="E151" s="9" t="s">
        <v>70</v>
      </c>
      <c r="F151" s="9" t="s">
        <v>306</v>
      </c>
      <c r="G151" s="9" t="s">
        <v>307</v>
      </c>
      <c r="H151" s="9">
        <v>0.36</v>
      </c>
      <c r="I151" s="9">
        <v>0.48</v>
      </c>
      <c r="J151" s="9" t="s">
        <v>195</v>
      </c>
      <c r="K151" s="9">
        <v>4.9680954559690002E-2</v>
      </c>
      <c r="L151" s="9">
        <v>3926.1673579076</v>
      </c>
      <c r="M151" s="9">
        <v>10.9768832426715</v>
      </c>
      <c r="N151" s="9">
        <v>1.52719305127092</v>
      </c>
      <c r="O151" s="9">
        <v>0.54534203758627997</v>
      </c>
      <c r="P151" s="9">
        <v>7.5872408584070003E-2</v>
      </c>
      <c r="Q151" s="9">
        <v>195.055742101981</v>
      </c>
      <c r="R151" s="9">
        <v>1330</v>
      </c>
      <c r="S151" s="9" t="s">
        <v>311</v>
      </c>
      <c r="T151" s="9">
        <v>1330</v>
      </c>
      <c r="U151" s="9" t="s">
        <v>293</v>
      </c>
      <c r="V151" s="9" t="s">
        <v>195</v>
      </c>
      <c r="Z151" s="9">
        <v>0</v>
      </c>
      <c r="AA151" s="9">
        <v>1</v>
      </c>
      <c r="AB151" s="9">
        <v>0.54534203758627997</v>
      </c>
      <c r="AC151" s="9">
        <v>7.5872408584070003E-2</v>
      </c>
      <c r="AD151" s="9">
        <v>195.05574210197901</v>
      </c>
      <c r="AF151" s="9">
        <v>-1</v>
      </c>
      <c r="AG151" s="9">
        <v>-1</v>
      </c>
      <c r="AH151" s="9">
        <v>-1</v>
      </c>
      <c r="AI151" s="9">
        <v>-1</v>
      </c>
      <c r="AJ151" s="9">
        <v>0</v>
      </c>
      <c r="AM151" s="9" t="s">
        <v>309</v>
      </c>
      <c r="AN151" s="9">
        <v>-1</v>
      </c>
      <c r="AQ151" s="9">
        <v>579</v>
      </c>
      <c r="AR151" s="9" t="s">
        <v>295</v>
      </c>
      <c r="AT151" s="9" t="s">
        <v>195</v>
      </c>
      <c r="AU151" s="9">
        <v>132.71029999999999</v>
      </c>
      <c r="AV151" s="9">
        <v>58.069403441921999</v>
      </c>
      <c r="AW151" s="9">
        <v>201.051690030879</v>
      </c>
      <c r="AX151" s="9">
        <v>0.15819606010000001</v>
      </c>
    </row>
    <row r="152" spans="1:50" x14ac:dyDescent="0.25">
      <c r="A152" s="142">
        <v>550000</v>
      </c>
      <c r="B152" s="142">
        <v>860000</v>
      </c>
      <c r="C152" s="142">
        <v>860000</v>
      </c>
      <c r="D152" s="9" t="s">
        <v>305</v>
      </c>
      <c r="E152" s="9" t="s">
        <v>70</v>
      </c>
      <c r="F152" s="9" t="s">
        <v>306</v>
      </c>
      <c r="G152" s="9" t="s">
        <v>307</v>
      </c>
      <c r="H152" s="9">
        <v>0.36</v>
      </c>
      <c r="I152" s="9">
        <v>0.48</v>
      </c>
      <c r="J152" s="9" t="s">
        <v>195</v>
      </c>
      <c r="K152" s="9">
        <v>3.2911557181289998E-2</v>
      </c>
      <c r="L152" s="9">
        <v>3926.1673579076</v>
      </c>
      <c r="M152" s="9">
        <v>10.9768832426715</v>
      </c>
      <c r="N152" s="9">
        <v>1.52719305127092</v>
      </c>
      <c r="O152" s="9">
        <v>0.36126632051354002</v>
      </c>
      <c r="P152" s="9">
        <v>5.0262301433770001E-2</v>
      </c>
      <c r="Q152" s="9">
        <v>129.216281503094</v>
      </c>
      <c r="R152" s="9">
        <v>1430</v>
      </c>
      <c r="S152" s="9" t="s">
        <v>298</v>
      </c>
      <c r="T152" s="9">
        <v>1430</v>
      </c>
      <c r="U152" s="9" t="s">
        <v>293</v>
      </c>
      <c r="V152" s="9" t="s">
        <v>195</v>
      </c>
      <c r="Z152" s="9">
        <v>0</v>
      </c>
      <c r="AA152" s="9">
        <v>1</v>
      </c>
      <c r="AB152" s="9">
        <v>0.36126632051354002</v>
      </c>
      <c r="AC152" s="9">
        <v>5.0262301433770001E-2</v>
      </c>
      <c r="AD152" s="9">
        <v>129.21628150309201</v>
      </c>
      <c r="AF152" s="9">
        <v>-1</v>
      </c>
      <c r="AG152" s="9">
        <v>-1</v>
      </c>
      <c r="AH152" s="9">
        <v>-1</v>
      </c>
      <c r="AI152" s="9">
        <v>-1</v>
      </c>
      <c r="AJ152" s="9">
        <v>0</v>
      </c>
      <c r="AM152" s="9" t="s">
        <v>309</v>
      </c>
      <c r="AN152" s="9">
        <v>-1</v>
      </c>
      <c r="AQ152" s="9">
        <v>579</v>
      </c>
      <c r="AR152" s="9" t="s">
        <v>295</v>
      </c>
      <c r="AT152" s="9" t="s">
        <v>195</v>
      </c>
      <c r="AU152" s="9">
        <v>132.71029999999999</v>
      </c>
      <c r="AV152" s="9">
        <v>66.202702792523894</v>
      </c>
      <c r="AW152" s="9">
        <v>133.18834655028999</v>
      </c>
      <c r="AX152" s="9">
        <v>0.1047982818</v>
      </c>
    </row>
    <row r="153" spans="1:50" x14ac:dyDescent="0.25">
      <c r="A153" s="142">
        <v>550000</v>
      </c>
      <c r="B153" s="142">
        <v>860000</v>
      </c>
      <c r="C153" s="142">
        <v>860000</v>
      </c>
      <c r="D153" s="9" t="s">
        <v>305</v>
      </c>
      <c r="E153" s="9" t="s">
        <v>70</v>
      </c>
      <c r="F153" s="9" t="s">
        <v>306</v>
      </c>
      <c r="G153" s="9" t="s">
        <v>307</v>
      </c>
      <c r="H153" s="9">
        <v>0.36</v>
      </c>
      <c r="I153" s="9">
        <v>0.48</v>
      </c>
      <c r="J153" s="9" t="s">
        <v>195</v>
      </c>
      <c r="K153" s="9">
        <v>3.6637473001900002E-3</v>
      </c>
      <c r="L153" s="9">
        <v>3855.97594257736</v>
      </c>
      <c r="M153" s="9">
        <v>9.5802544286466293</v>
      </c>
      <c r="N153" s="9">
        <v>1.4079262369760399</v>
      </c>
      <c r="O153" s="9">
        <v>3.5099631298170002E-2</v>
      </c>
      <c r="P153" s="9">
        <v>5.1582859495999996E-3</v>
      </c>
      <c r="Q153" s="9">
        <v>14.127321449249999</v>
      </c>
      <c r="R153" s="9">
        <v>1200</v>
      </c>
      <c r="S153" s="9" t="s">
        <v>308</v>
      </c>
      <c r="T153" s="9">
        <v>1200</v>
      </c>
      <c r="U153" s="9" t="s">
        <v>293</v>
      </c>
      <c r="V153" s="9" t="s">
        <v>195</v>
      </c>
      <c r="Z153" s="9">
        <v>0</v>
      </c>
      <c r="AA153" s="9">
        <v>1</v>
      </c>
      <c r="AB153" s="9">
        <v>3.5099631298170002E-2</v>
      </c>
      <c r="AC153" s="9">
        <v>5.1582859495999996E-3</v>
      </c>
      <c r="AD153" s="9">
        <v>14.127321449248999</v>
      </c>
      <c r="AF153" s="9">
        <v>-1</v>
      </c>
      <c r="AG153" s="9">
        <v>-1</v>
      </c>
      <c r="AH153" s="9">
        <v>-1</v>
      </c>
      <c r="AI153" s="9">
        <v>-1</v>
      </c>
      <c r="AJ153" s="9">
        <v>0</v>
      </c>
      <c r="AM153" s="9" t="s">
        <v>309</v>
      </c>
      <c r="AN153" s="9">
        <v>-1</v>
      </c>
      <c r="AQ153" s="9">
        <v>579</v>
      </c>
      <c r="AR153" s="9" t="s">
        <v>295</v>
      </c>
      <c r="AT153" s="9" t="s">
        <v>195</v>
      </c>
      <c r="AU153" s="9">
        <v>132.71029999999999</v>
      </c>
      <c r="AV153" s="9">
        <v>26.3291590115068</v>
      </c>
      <c r="AW153" s="9">
        <v>14.8266592918598</v>
      </c>
      <c r="AX153" s="9">
        <v>1.14576816E-2</v>
      </c>
    </row>
    <row r="154" spans="1:50" x14ac:dyDescent="0.25">
      <c r="A154" s="142">
        <v>550000</v>
      </c>
      <c r="B154" s="142">
        <v>860000</v>
      </c>
      <c r="C154" s="142">
        <v>860000</v>
      </c>
      <c r="D154" s="9" t="s">
        <v>305</v>
      </c>
      <c r="E154" s="9" t="s">
        <v>70</v>
      </c>
      <c r="F154" s="9" t="s">
        <v>306</v>
      </c>
      <c r="G154" s="9" t="s">
        <v>307</v>
      </c>
      <c r="H154" s="9">
        <v>0.36</v>
      </c>
      <c r="I154" s="9">
        <v>0.48</v>
      </c>
      <c r="J154" s="9" t="s">
        <v>195</v>
      </c>
      <c r="K154" s="9">
        <v>0.17715845756304999</v>
      </c>
      <c r="L154" s="9">
        <v>3855.97594257736</v>
      </c>
      <c r="M154" s="9">
        <v>9.5802544286466293</v>
      </c>
      <c r="N154" s="9">
        <v>1.4079262369760399</v>
      </c>
      <c r="O154" s="9">
        <v>1.6972230976406899</v>
      </c>
      <c r="P154" s="9">
        <v>0.24942604050523001</v>
      </c>
      <c r="Q154" s="9">
        <v>683.11875038726305</v>
      </c>
      <c r="R154" s="9">
        <v>1210</v>
      </c>
      <c r="S154" s="9" t="s">
        <v>310</v>
      </c>
      <c r="T154" s="9">
        <v>1210</v>
      </c>
      <c r="U154" s="9" t="s">
        <v>293</v>
      </c>
      <c r="V154" s="9" t="s">
        <v>195</v>
      </c>
      <c r="Z154" s="9">
        <v>0</v>
      </c>
      <c r="AA154" s="9">
        <v>1</v>
      </c>
      <c r="AB154" s="9">
        <v>1.6972230976406899</v>
      </c>
      <c r="AC154" s="9">
        <v>0.24942604050523001</v>
      </c>
      <c r="AD154" s="9">
        <v>683.11875038726305</v>
      </c>
      <c r="AF154" s="9">
        <v>-1</v>
      </c>
      <c r="AG154" s="9">
        <v>-1</v>
      </c>
      <c r="AH154" s="9">
        <v>-1</v>
      </c>
      <c r="AI154" s="9">
        <v>-1</v>
      </c>
      <c r="AJ154" s="9">
        <v>0</v>
      </c>
      <c r="AM154" s="9" t="s">
        <v>309</v>
      </c>
      <c r="AN154" s="9">
        <v>-1</v>
      </c>
      <c r="AQ154" s="9">
        <v>579</v>
      </c>
      <c r="AR154" s="9" t="s">
        <v>295</v>
      </c>
      <c r="AT154" s="9" t="s">
        <v>195</v>
      </c>
      <c r="AU154" s="9">
        <v>132.71029999999999</v>
      </c>
      <c r="AV154" s="9">
        <v>108.075793913222</v>
      </c>
      <c r="AW154" s="9">
        <v>716.93484177154005</v>
      </c>
      <c r="AX154" s="9">
        <v>0.55402980570000004</v>
      </c>
    </row>
    <row r="155" spans="1:50" x14ac:dyDescent="0.25">
      <c r="A155" s="142">
        <v>550000</v>
      </c>
      <c r="B155" s="142">
        <v>860000</v>
      </c>
      <c r="C155" s="142">
        <v>860000</v>
      </c>
      <c r="D155" s="9" t="s">
        <v>305</v>
      </c>
      <c r="E155" s="9" t="s">
        <v>70</v>
      </c>
      <c r="F155" s="9" t="s">
        <v>306</v>
      </c>
      <c r="G155" s="9" t="s">
        <v>307</v>
      </c>
      <c r="H155" s="9">
        <v>0.36</v>
      </c>
      <c r="I155" s="9">
        <v>0.48</v>
      </c>
      <c r="J155" s="9" t="s">
        <v>195</v>
      </c>
      <c r="K155" s="9">
        <v>0.12418667395202</v>
      </c>
      <c r="L155" s="9">
        <v>3855.97594257736</v>
      </c>
      <c r="M155" s="9">
        <v>9.5802544286466293</v>
      </c>
      <c r="N155" s="9">
        <v>1.4079262369760399</v>
      </c>
      <c r="O155" s="9">
        <v>1.18973993310781</v>
      </c>
      <c r="P155" s="9">
        <v>0.17484567653984001</v>
      </c>
      <c r="Q155" s="9">
        <v>478.860827147718</v>
      </c>
      <c r="R155" s="9">
        <v>1210</v>
      </c>
      <c r="S155" s="9" t="s">
        <v>310</v>
      </c>
      <c r="T155" s="9">
        <v>1210</v>
      </c>
      <c r="U155" s="9" t="s">
        <v>293</v>
      </c>
      <c r="V155" s="9" t="s">
        <v>195</v>
      </c>
      <c r="Z155" s="9">
        <v>0</v>
      </c>
      <c r="AA155" s="9">
        <v>1</v>
      </c>
      <c r="AB155" s="9">
        <v>1.18973993310781</v>
      </c>
      <c r="AC155" s="9">
        <v>0.17484567653984001</v>
      </c>
      <c r="AD155" s="9">
        <v>478.860827147718</v>
      </c>
      <c r="AF155" s="9">
        <v>-1</v>
      </c>
      <c r="AG155" s="9">
        <v>-1</v>
      </c>
      <c r="AH155" s="9">
        <v>-1</v>
      </c>
      <c r="AI155" s="9">
        <v>-1</v>
      </c>
      <c r="AJ155" s="9">
        <v>0</v>
      </c>
      <c r="AM155" s="9" t="s">
        <v>309</v>
      </c>
      <c r="AN155" s="9">
        <v>-1</v>
      </c>
      <c r="AQ155" s="9">
        <v>579</v>
      </c>
      <c r="AR155" s="9" t="s">
        <v>295</v>
      </c>
      <c r="AT155" s="9" t="s">
        <v>195</v>
      </c>
      <c r="AU155" s="9">
        <v>132.71029999999999</v>
      </c>
      <c r="AV155" s="9">
        <v>94.342468906832906</v>
      </c>
      <c r="AW155" s="9">
        <v>502.56563905925799</v>
      </c>
      <c r="AX155" s="9">
        <v>0.38837050049999999</v>
      </c>
    </row>
    <row r="156" spans="1:50" x14ac:dyDescent="0.25">
      <c r="A156" s="142">
        <v>550000</v>
      </c>
      <c r="B156" s="142">
        <v>860000</v>
      </c>
      <c r="C156" s="142">
        <v>860000</v>
      </c>
      <c r="D156" s="9" t="s">
        <v>305</v>
      </c>
      <c r="E156" s="9" t="s">
        <v>70</v>
      </c>
      <c r="F156" s="9" t="s">
        <v>306</v>
      </c>
      <c r="G156" s="9" t="s">
        <v>307</v>
      </c>
      <c r="H156" s="9">
        <v>0.36</v>
      </c>
      <c r="I156" s="9">
        <v>0.48</v>
      </c>
      <c r="J156" s="9" t="s">
        <v>195</v>
      </c>
      <c r="K156" s="9">
        <v>0.15384009230487</v>
      </c>
      <c r="L156" s="9">
        <v>3855.97594257736</v>
      </c>
      <c r="M156" s="9">
        <v>9.5802544286466293</v>
      </c>
      <c r="N156" s="9">
        <v>1.4079262369760399</v>
      </c>
      <c r="O156" s="9">
        <v>1.4738272256071501</v>
      </c>
      <c r="P156" s="9">
        <v>0.21659550225484001</v>
      </c>
      <c r="Q156" s="9">
        <v>593.20369493146598</v>
      </c>
      <c r="R156" s="9">
        <v>1210</v>
      </c>
      <c r="S156" s="9" t="s">
        <v>310</v>
      </c>
      <c r="T156" s="9">
        <v>1210</v>
      </c>
      <c r="U156" s="9" t="s">
        <v>293</v>
      </c>
      <c r="V156" s="9" t="s">
        <v>195</v>
      </c>
      <c r="Z156" s="9">
        <v>0</v>
      </c>
      <c r="AA156" s="9">
        <v>1</v>
      </c>
      <c r="AB156" s="9">
        <v>1.4738272256071501</v>
      </c>
      <c r="AC156" s="9">
        <v>0.21659550225484001</v>
      </c>
      <c r="AD156" s="9">
        <v>593.20369493146598</v>
      </c>
      <c r="AF156" s="9">
        <v>-1</v>
      </c>
      <c r="AG156" s="9">
        <v>-1</v>
      </c>
      <c r="AH156" s="9">
        <v>-1</v>
      </c>
      <c r="AI156" s="9">
        <v>-1</v>
      </c>
      <c r="AJ156" s="9">
        <v>0</v>
      </c>
      <c r="AM156" s="9" t="s">
        <v>309</v>
      </c>
      <c r="AN156" s="9">
        <v>-1</v>
      </c>
      <c r="AQ156" s="9">
        <v>579</v>
      </c>
      <c r="AR156" s="9" t="s">
        <v>295</v>
      </c>
      <c r="AT156" s="9" t="s">
        <v>195</v>
      </c>
      <c r="AU156" s="9">
        <v>132.71029999999999</v>
      </c>
      <c r="AV156" s="9">
        <v>101.875696724729</v>
      </c>
      <c r="AW156" s="9">
        <v>622.56876556658096</v>
      </c>
      <c r="AX156" s="9">
        <v>0.48110599749999999</v>
      </c>
    </row>
    <row r="157" spans="1:50" x14ac:dyDescent="0.25">
      <c r="A157" s="142">
        <v>550000</v>
      </c>
      <c r="B157" s="142">
        <v>860000</v>
      </c>
      <c r="C157" s="142">
        <v>860000</v>
      </c>
      <c r="D157" s="9" t="s">
        <v>305</v>
      </c>
      <c r="E157" s="9" t="s">
        <v>70</v>
      </c>
      <c r="F157" s="9" t="s">
        <v>306</v>
      </c>
      <c r="G157" s="9" t="s">
        <v>307</v>
      </c>
      <c r="H157" s="9">
        <v>0.36</v>
      </c>
      <c r="I157" s="9">
        <v>0.48</v>
      </c>
      <c r="J157" s="9" t="s">
        <v>195</v>
      </c>
      <c r="K157" s="9">
        <v>9.1584031090660004E-2</v>
      </c>
      <c r="L157" s="9">
        <v>3855.97594257736</v>
      </c>
      <c r="M157" s="9">
        <v>9.5802544286466293</v>
      </c>
      <c r="N157" s="9">
        <v>1.4079262369760399</v>
      </c>
      <c r="O157" s="9">
        <v>0.87739831944969005</v>
      </c>
      <c r="P157" s="9">
        <v>0.12894356026057999</v>
      </c>
      <c r="Q157" s="9">
        <v>353.14582060987601</v>
      </c>
      <c r="R157" s="9">
        <v>1210</v>
      </c>
      <c r="S157" s="9" t="s">
        <v>310</v>
      </c>
      <c r="T157" s="9">
        <v>1210</v>
      </c>
      <c r="U157" s="9" t="s">
        <v>293</v>
      </c>
      <c r="V157" s="9" t="s">
        <v>195</v>
      </c>
      <c r="Z157" s="9">
        <v>0</v>
      </c>
      <c r="AA157" s="9">
        <v>1</v>
      </c>
      <c r="AB157" s="9">
        <v>0.87739831944969005</v>
      </c>
      <c r="AC157" s="9">
        <v>0.12894356026057999</v>
      </c>
      <c r="AD157" s="9">
        <v>353.14582060987601</v>
      </c>
      <c r="AF157" s="9">
        <v>-1</v>
      </c>
      <c r="AG157" s="9">
        <v>-1</v>
      </c>
      <c r="AH157" s="9">
        <v>-1</v>
      </c>
      <c r="AI157" s="9">
        <v>-1</v>
      </c>
      <c r="AJ157" s="9">
        <v>0</v>
      </c>
      <c r="AM157" s="9" t="s">
        <v>309</v>
      </c>
      <c r="AN157" s="9">
        <v>-1</v>
      </c>
      <c r="AQ157" s="9">
        <v>579</v>
      </c>
      <c r="AR157" s="9" t="s">
        <v>295</v>
      </c>
      <c r="AT157" s="9" t="s">
        <v>195</v>
      </c>
      <c r="AU157" s="9">
        <v>132.71029999999999</v>
      </c>
      <c r="AV157" s="9">
        <v>85.973478140182095</v>
      </c>
      <c r="AW157" s="9">
        <v>370.62742440855402</v>
      </c>
      <c r="AX157" s="9">
        <v>0.2864118578</v>
      </c>
    </row>
    <row r="158" spans="1:50" x14ac:dyDescent="0.25">
      <c r="A158" s="142">
        <v>550000</v>
      </c>
      <c r="B158" s="142">
        <v>860000</v>
      </c>
      <c r="C158" s="142">
        <v>860000</v>
      </c>
      <c r="D158" s="9" t="s">
        <v>305</v>
      </c>
      <c r="E158" s="9" t="s">
        <v>70</v>
      </c>
      <c r="F158" s="9" t="s">
        <v>306</v>
      </c>
      <c r="G158" s="9" t="s">
        <v>307</v>
      </c>
      <c r="H158" s="9">
        <v>0.36</v>
      </c>
      <c r="I158" s="9">
        <v>0.48</v>
      </c>
      <c r="J158" s="9" t="s">
        <v>195</v>
      </c>
      <c r="K158" s="9">
        <v>4.2529886272299998E-2</v>
      </c>
      <c r="L158" s="9">
        <v>3855.97594257736</v>
      </c>
      <c r="M158" s="9">
        <v>9.5802544286466293</v>
      </c>
      <c r="N158" s="9">
        <v>1.4079262369760399</v>
      </c>
      <c r="O158" s="9">
        <v>0.40744713131005</v>
      </c>
      <c r="P158" s="9">
        <v>5.987894273838E-2</v>
      </c>
      <c r="Q158" s="9">
        <v>163.994218306547</v>
      </c>
      <c r="R158" s="9">
        <v>1210</v>
      </c>
      <c r="S158" s="9" t="s">
        <v>310</v>
      </c>
      <c r="T158" s="9">
        <v>1210</v>
      </c>
      <c r="U158" s="9" t="s">
        <v>293</v>
      </c>
      <c r="V158" s="9" t="s">
        <v>195</v>
      </c>
      <c r="Z158" s="9">
        <v>0</v>
      </c>
      <c r="AA158" s="9">
        <v>1</v>
      </c>
      <c r="AB158" s="9">
        <v>0.40744713131005</v>
      </c>
      <c r="AC158" s="9">
        <v>5.987894273838E-2</v>
      </c>
      <c r="AD158" s="9">
        <v>163.994218306547</v>
      </c>
      <c r="AF158" s="9">
        <v>-1</v>
      </c>
      <c r="AG158" s="9">
        <v>-1</v>
      </c>
      <c r="AH158" s="9">
        <v>-1</v>
      </c>
      <c r="AI158" s="9">
        <v>-1</v>
      </c>
      <c r="AJ158" s="9">
        <v>0</v>
      </c>
      <c r="AM158" s="9" t="s">
        <v>309</v>
      </c>
      <c r="AN158" s="9">
        <v>-1</v>
      </c>
      <c r="AQ158" s="9">
        <v>579</v>
      </c>
      <c r="AR158" s="9" t="s">
        <v>295</v>
      </c>
      <c r="AT158" s="9" t="s">
        <v>195</v>
      </c>
      <c r="AU158" s="9">
        <v>132.71029999999999</v>
      </c>
      <c r="AV158" s="9">
        <v>55.750924308657602</v>
      </c>
      <c r="AW158" s="9">
        <v>172.11234340500599</v>
      </c>
      <c r="AX158" s="9">
        <v>0.13300423219999999</v>
      </c>
    </row>
    <row r="159" spans="1:50" x14ac:dyDescent="0.25">
      <c r="A159" s="142">
        <v>550000</v>
      </c>
      <c r="B159" s="142">
        <v>860000</v>
      </c>
      <c r="C159" s="142">
        <v>860000</v>
      </c>
      <c r="D159" s="9" t="s">
        <v>305</v>
      </c>
      <c r="E159" s="9" t="s">
        <v>70</v>
      </c>
      <c r="F159" s="9" t="s">
        <v>306</v>
      </c>
      <c r="G159" s="9" t="s">
        <v>307</v>
      </c>
      <c r="H159" s="9">
        <v>0.36</v>
      </c>
      <c r="I159" s="9">
        <v>0.48</v>
      </c>
      <c r="J159" s="9" t="s">
        <v>195</v>
      </c>
      <c r="K159" s="9">
        <v>2.4800565299849999E-2</v>
      </c>
      <c r="L159" s="9">
        <v>3855.97594257736</v>
      </c>
      <c r="M159" s="9">
        <v>9.5802544286466293</v>
      </c>
      <c r="N159" s="9">
        <v>1.4079262369760399</v>
      </c>
      <c r="O159" s="9">
        <v>0.23759572554684999</v>
      </c>
      <c r="P159" s="9">
        <v>3.4917366577499998E-2</v>
      </c>
      <c r="Q159" s="9">
        <v>95.630383158551993</v>
      </c>
      <c r="R159" s="9">
        <v>1210</v>
      </c>
      <c r="S159" s="9" t="s">
        <v>310</v>
      </c>
      <c r="T159" s="9">
        <v>1210</v>
      </c>
      <c r="U159" s="9" t="s">
        <v>293</v>
      </c>
      <c r="V159" s="9" t="s">
        <v>195</v>
      </c>
      <c r="Z159" s="9">
        <v>0</v>
      </c>
      <c r="AA159" s="9">
        <v>1</v>
      </c>
      <c r="AB159" s="9">
        <v>0.23759572554684999</v>
      </c>
      <c r="AC159" s="9">
        <v>3.4917366577499998E-2</v>
      </c>
      <c r="AD159" s="9">
        <v>95.630383158551595</v>
      </c>
      <c r="AF159" s="9">
        <v>-1</v>
      </c>
      <c r="AG159" s="9">
        <v>-1</v>
      </c>
      <c r="AH159" s="9">
        <v>-1</v>
      </c>
      <c r="AI159" s="9">
        <v>-1</v>
      </c>
      <c r="AJ159" s="9">
        <v>0</v>
      </c>
      <c r="AM159" s="9" t="s">
        <v>309</v>
      </c>
      <c r="AN159" s="9">
        <v>-1</v>
      </c>
      <c r="AQ159" s="9">
        <v>579</v>
      </c>
      <c r="AR159" s="9" t="s">
        <v>295</v>
      </c>
      <c r="AT159" s="9" t="s">
        <v>195</v>
      </c>
      <c r="AU159" s="9">
        <v>132.71029999999999</v>
      </c>
      <c r="AV159" s="9">
        <v>45.428611045046097</v>
      </c>
      <c r="AW159" s="9">
        <v>100.36432696286001</v>
      </c>
      <c r="AX159" s="9">
        <v>7.7559110400000006E-2</v>
      </c>
    </row>
    <row r="160" spans="1:50" x14ac:dyDescent="0.25">
      <c r="A160" s="142">
        <v>550000</v>
      </c>
      <c r="B160" s="142">
        <v>860000</v>
      </c>
      <c r="C160" s="142">
        <v>860000</v>
      </c>
      <c r="D160" s="9" t="s">
        <v>305</v>
      </c>
      <c r="E160" s="9" t="s">
        <v>70</v>
      </c>
      <c r="F160" s="9" t="s">
        <v>306</v>
      </c>
      <c r="G160" s="9" t="s">
        <v>307</v>
      </c>
      <c r="H160" s="9">
        <v>0.36</v>
      </c>
      <c r="I160" s="9">
        <v>0.48</v>
      </c>
      <c r="J160" s="9" t="s">
        <v>195</v>
      </c>
      <c r="K160" s="9">
        <v>0.29444798143730999</v>
      </c>
      <c r="L160" s="9">
        <v>3796.3565459128699</v>
      </c>
      <c r="M160" s="9">
        <v>9.3068845717730095</v>
      </c>
      <c r="N160" s="9">
        <v>1.36236851653772</v>
      </c>
      <c r="O160" s="9">
        <v>2.7403933756286301</v>
      </c>
      <c r="P160" s="9">
        <v>0.40114665966828</v>
      </c>
      <c r="Q160" s="9">
        <v>1117.82952176037</v>
      </c>
      <c r="R160" s="9">
        <v>1200</v>
      </c>
      <c r="S160" s="9" t="s">
        <v>308</v>
      </c>
      <c r="T160" s="9">
        <v>1200</v>
      </c>
      <c r="U160" s="9" t="s">
        <v>293</v>
      </c>
      <c r="V160" s="9" t="s">
        <v>195</v>
      </c>
      <c r="Z160" s="9">
        <v>0</v>
      </c>
      <c r="AA160" s="9">
        <v>1</v>
      </c>
      <c r="AB160" s="9">
        <v>2.7403933756286301</v>
      </c>
      <c r="AC160" s="9">
        <v>0.40114665966828</v>
      </c>
      <c r="AD160" s="9">
        <v>1117.82952176037</v>
      </c>
      <c r="AF160" s="9">
        <v>-1</v>
      </c>
      <c r="AG160" s="9">
        <v>-1</v>
      </c>
      <c r="AH160" s="9">
        <v>-1</v>
      </c>
      <c r="AI160" s="9">
        <v>-1</v>
      </c>
      <c r="AJ160" s="9">
        <v>0</v>
      </c>
      <c r="AM160" s="9" t="s">
        <v>309</v>
      </c>
      <c r="AN160" s="9">
        <v>-1</v>
      </c>
      <c r="AQ160" s="9">
        <v>579</v>
      </c>
      <c r="AR160" s="9" t="s">
        <v>295</v>
      </c>
      <c r="AT160" s="9" t="s">
        <v>195</v>
      </c>
      <c r="AU160" s="9">
        <v>132.71029999999999</v>
      </c>
      <c r="AV160" s="9">
        <v>239.193853665961</v>
      </c>
      <c r="AW160" s="9">
        <v>1191.5887047423</v>
      </c>
      <c r="AX160" s="9">
        <v>0.90659328610000001</v>
      </c>
    </row>
    <row r="161" spans="1:50" x14ac:dyDescent="0.25">
      <c r="A161" s="142">
        <v>550000</v>
      </c>
      <c r="B161" s="142">
        <v>860000</v>
      </c>
      <c r="C161" s="142">
        <v>860000</v>
      </c>
      <c r="D161" s="9" t="s">
        <v>305</v>
      </c>
      <c r="E161" s="9" t="s">
        <v>70</v>
      </c>
      <c r="F161" s="9" t="s">
        <v>306</v>
      </c>
      <c r="G161" s="9" t="s">
        <v>307</v>
      </c>
      <c r="H161" s="9">
        <v>0.36</v>
      </c>
      <c r="I161" s="9">
        <v>0.48</v>
      </c>
      <c r="J161" s="9" t="s">
        <v>312</v>
      </c>
      <c r="K161" s="9">
        <v>4.8439173142880002E-2</v>
      </c>
      <c r="L161" s="9">
        <v>3796.3565459128699</v>
      </c>
      <c r="M161" s="9">
        <v>9.3068845717730095</v>
      </c>
      <c r="N161" s="9">
        <v>1.36236851653772</v>
      </c>
      <c r="O161" s="9">
        <v>0.45081779319296</v>
      </c>
      <c r="P161" s="9">
        <v>6.5992004456980002E-2</v>
      </c>
      <c r="Q161" s="9">
        <v>183.89237203960201</v>
      </c>
      <c r="R161" s="9">
        <v>3100</v>
      </c>
      <c r="S161" s="9" t="s">
        <v>313</v>
      </c>
      <c r="T161" s="9">
        <v>3100</v>
      </c>
      <c r="U161" s="9" t="s">
        <v>293</v>
      </c>
      <c r="V161" s="9" t="s">
        <v>195</v>
      </c>
      <c r="Y161" s="9" t="s">
        <v>312</v>
      </c>
      <c r="Z161" s="9">
        <v>0</v>
      </c>
      <c r="AA161" s="9">
        <v>1</v>
      </c>
      <c r="AB161" s="9">
        <v>0.45081779319296</v>
      </c>
      <c r="AC161" s="9">
        <v>6.5992004456980002E-2</v>
      </c>
      <c r="AD161" s="9">
        <v>183.89237203959999</v>
      </c>
      <c r="AF161" s="9">
        <v>-1</v>
      </c>
      <c r="AG161" s="9">
        <v>-1</v>
      </c>
      <c r="AH161" s="9">
        <v>-1</v>
      </c>
      <c r="AI161" s="9">
        <v>-1</v>
      </c>
      <c r="AJ161" s="9">
        <v>0</v>
      </c>
      <c r="AM161" s="9" t="s">
        <v>309</v>
      </c>
      <c r="AN161" s="9">
        <v>-1</v>
      </c>
      <c r="AQ161" s="9">
        <v>579</v>
      </c>
      <c r="AR161" s="9" t="s">
        <v>295</v>
      </c>
      <c r="AT161" s="9" t="s">
        <v>195</v>
      </c>
      <c r="AU161" s="9">
        <v>132.71029999999999</v>
      </c>
      <c r="AV161" s="9">
        <v>70.701108273955597</v>
      </c>
      <c r="AW161" s="9">
        <v>196.02637892903101</v>
      </c>
      <c r="AX161" s="9">
        <v>0.14914223200000001</v>
      </c>
    </row>
    <row r="162" spans="1:50" x14ac:dyDescent="0.25">
      <c r="A162" s="142">
        <v>550000</v>
      </c>
      <c r="B162" s="142">
        <v>860000</v>
      </c>
      <c r="C162" s="142">
        <v>860000</v>
      </c>
      <c r="D162" s="9" t="s">
        <v>305</v>
      </c>
      <c r="E162" s="9" t="s">
        <v>70</v>
      </c>
      <c r="F162" s="9" t="s">
        <v>306</v>
      </c>
      <c r="G162" s="9" t="s">
        <v>307</v>
      </c>
      <c r="H162" s="9">
        <v>0.36</v>
      </c>
      <c r="I162" s="9">
        <v>0.48</v>
      </c>
      <c r="J162" s="9" t="s">
        <v>195</v>
      </c>
      <c r="K162" s="9">
        <v>5.1266508285399996E-3</v>
      </c>
      <c r="L162" s="9">
        <v>3796.3565459128699</v>
      </c>
      <c r="M162" s="9">
        <v>9.3068845717730095</v>
      </c>
      <c r="N162" s="9">
        <v>1.36236851653772</v>
      </c>
      <c r="O162" s="9">
        <v>4.7713147501060003E-2</v>
      </c>
      <c r="P162" s="9">
        <v>6.9843876840899998E-3</v>
      </c>
      <c r="Q162" s="9">
        <v>19.462594431560198</v>
      </c>
      <c r="R162" s="9">
        <v>1210</v>
      </c>
      <c r="S162" s="9" t="s">
        <v>310</v>
      </c>
      <c r="T162" s="9">
        <v>1210</v>
      </c>
      <c r="U162" s="9" t="s">
        <v>293</v>
      </c>
      <c r="V162" s="9" t="s">
        <v>195</v>
      </c>
      <c r="Z162" s="9">
        <v>0</v>
      </c>
      <c r="AA162" s="9">
        <v>1</v>
      </c>
      <c r="AB162" s="9">
        <v>4.7713147501060003E-2</v>
      </c>
      <c r="AC162" s="9">
        <v>6.9843876840899998E-3</v>
      </c>
      <c r="AD162" s="9">
        <v>19.462594431561701</v>
      </c>
      <c r="AF162" s="9">
        <v>-1</v>
      </c>
      <c r="AG162" s="9">
        <v>-1</v>
      </c>
      <c r="AH162" s="9">
        <v>-1</v>
      </c>
      <c r="AI162" s="9">
        <v>-1</v>
      </c>
      <c r="AJ162" s="9">
        <v>0</v>
      </c>
      <c r="AM162" s="9" t="s">
        <v>309</v>
      </c>
      <c r="AN162" s="9">
        <v>-1</v>
      </c>
      <c r="AQ162" s="9">
        <v>579</v>
      </c>
      <c r="AR162" s="9" t="s">
        <v>295</v>
      </c>
      <c r="AT162" s="9" t="s">
        <v>195</v>
      </c>
      <c r="AU162" s="9">
        <v>132.71029999999999</v>
      </c>
      <c r="AV162" s="9">
        <v>25.723822034808101</v>
      </c>
      <c r="AW162" s="9">
        <v>20.746819830905199</v>
      </c>
      <c r="AX162" s="9">
        <v>1.5784748099999999E-2</v>
      </c>
    </row>
    <row r="163" spans="1:50" x14ac:dyDescent="0.25">
      <c r="A163" s="142">
        <v>550000</v>
      </c>
      <c r="B163" s="142">
        <v>860000</v>
      </c>
      <c r="C163" s="142">
        <v>860000</v>
      </c>
      <c r="D163" s="9" t="s">
        <v>305</v>
      </c>
      <c r="E163" s="9" t="s">
        <v>70</v>
      </c>
      <c r="F163" s="9" t="s">
        <v>306</v>
      </c>
      <c r="G163" s="9" t="s">
        <v>307</v>
      </c>
      <c r="H163" s="9">
        <v>0.36</v>
      </c>
      <c r="I163" s="9">
        <v>0.48</v>
      </c>
      <c r="J163" s="9" t="s">
        <v>195</v>
      </c>
      <c r="K163" s="9">
        <v>0.19400209821427999</v>
      </c>
      <c r="L163" s="9">
        <v>3796.3565459128699</v>
      </c>
      <c r="M163" s="9">
        <v>9.3068845717730095</v>
      </c>
      <c r="N163" s="9">
        <v>1.36236851653772</v>
      </c>
      <c r="O163" s="9">
        <v>1.8055551347621599</v>
      </c>
      <c r="P163" s="9">
        <v>0.26430235074940001</v>
      </c>
      <c r="Q163" s="9">
        <v>736.50113547664796</v>
      </c>
      <c r="R163" s="9">
        <v>1210</v>
      </c>
      <c r="S163" s="9" t="s">
        <v>310</v>
      </c>
      <c r="T163" s="9">
        <v>1210</v>
      </c>
      <c r="U163" s="9" t="s">
        <v>293</v>
      </c>
      <c r="V163" s="9" t="s">
        <v>195</v>
      </c>
      <c r="Z163" s="9">
        <v>0</v>
      </c>
      <c r="AA163" s="9">
        <v>1</v>
      </c>
      <c r="AB163" s="9">
        <v>1.8055551347621599</v>
      </c>
      <c r="AC163" s="9">
        <v>0.26430235074940001</v>
      </c>
      <c r="AD163" s="9">
        <v>736.50113547664796</v>
      </c>
      <c r="AF163" s="9">
        <v>-1</v>
      </c>
      <c r="AG163" s="9">
        <v>-1</v>
      </c>
      <c r="AH163" s="9">
        <v>-1</v>
      </c>
      <c r="AI163" s="9">
        <v>-1</v>
      </c>
      <c r="AJ163" s="9">
        <v>0</v>
      </c>
      <c r="AM163" s="9" t="s">
        <v>309</v>
      </c>
      <c r="AN163" s="9">
        <v>-1</v>
      </c>
      <c r="AQ163" s="9">
        <v>579</v>
      </c>
      <c r="AR163" s="9" t="s">
        <v>295</v>
      </c>
      <c r="AT163" s="9" t="s">
        <v>195</v>
      </c>
      <c r="AU163" s="9">
        <v>132.71029999999999</v>
      </c>
      <c r="AV163" s="9">
        <v>111.52584702256</v>
      </c>
      <c r="AW163" s="9">
        <v>785.098637117571</v>
      </c>
      <c r="AX163" s="9">
        <v>0.59732452189999996</v>
      </c>
    </row>
    <row r="164" spans="1:50" x14ac:dyDescent="0.25">
      <c r="A164" s="142">
        <v>550000</v>
      </c>
      <c r="B164" s="142">
        <v>860000</v>
      </c>
      <c r="C164" s="142">
        <v>860000</v>
      </c>
      <c r="D164" s="9" t="s">
        <v>305</v>
      </c>
      <c r="E164" s="9" t="s">
        <v>70</v>
      </c>
      <c r="F164" s="9" t="s">
        <v>306</v>
      </c>
      <c r="G164" s="9" t="s">
        <v>307</v>
      </c>
      <c r="H164" s="9">
        <v>0.36</v>
      </c>
      <c r="I164" s="9">
        <v>0.48</v>
      </c>
      <c r="J164" s="9" t="s">
        <v>195</v>
      </c>
      <c r="K164" s="9">
        <v>7.574754999885E-2</v>
      </c>
      <c r="L164" s="9">
        <v>3796.3565459128699</v>
      </c>
      <c r="M164" s="9">
        <v>9.3068845717730095</v>
      </c>
      <c r="N164" s="9">
        <v>1.36236851653772</v>
      </c>
      <c r="O164" s="9">
        <v>0.70497370443392005</v>
      </c>
      <c r="P164" s="9">
        <v>0.1031960773233</v>
      </c>
      <c r="Q164" s="9">
        <v>287.56470727500403</v>
      </c>
      <c r="R164" s="9">
        <v>1210</v>
      </c>
      <c r="S164" s="9" t="s">
        <v>310</v>
      </c>
      <c r="T164" s="9">
        <v>1210</v>
      </c>
      <c r="U164" s="9" t="s">
        <v>293</v>
      </c>
      <c r="V164" s="9" t="s">
        <v>195</v>
      </c>
      <c r="Z164" s="9">
        <v>0</v>
      </c>
      <c r="AA164" s="9">
        <v>1</v>
      </c>
      <c r="AB164" s="9">
        <v>0.70497370443392005</v>
      </c>
      <c r="AC164" s="9">
        <v>0.1031960773233</v>
      </c>
      <c r="AD164" s="9">
        <v>287.56470727500499</v>
      </c>
      <c r="AF164" s="9">
        <v>-1</v>
      </c>
      <c r="AG164" s="9">
        <v>-1</v>
      </c>
      <c r="AH164" s="9">
        <v>-1</v>
      </c>
      <c r="AI164" s="9">
        <v>-1</v>
      </c>
      <c r="AJ164" s="9">
        <v>0</v>
      </c>
      <c r="AM164" s="9" t="s">
        <v>309</v>
      </c>
      <c r="AN164" s="9">
        <v>-1</v>
      </c>
      <c r="AQ164" s="9">
        <v>579</v>
      </c>
      <c r="AR164" s="9" t="s">
        <v>295</v>
      </c>
      <c r="AT164" s="9" t="s">
        <v>195</v>
      </c>
      <c r="AU164" s="9">
        <v>132.71029999999999</v>
      </c>
      <c r="AV164" s="9">
        <v>84.105065027369307</v>
      </c>
      <c r="AW164" s="9">
        <v>306.53945919391998</v>
      </c>
      <c r="AX164" s="9">
        <v>0.23322360689999999</v>
      </c>
    </row>
    <row r="165" spans="1:50" x14ac:dyDescent="0.25">
      <c r="A165" s="142">
        <v>550000</v>
      </c>
      <c r="B165" s="142">
        <v>860000</v>
      </c>
      <c r="C165" s="142">
        <v>860000</v>
      </c>
      <c r="D165" s="9" t="s">
        <v>305</v>
      </c>
      <c r="E165" s="9" t="s">
        <v>70</v>
      </c>
      <c r="F165" s="9" t="s">
        <v>306</v>
      </c>
      <c r="G165" s="9" t="s">
        <v>307</v>
      </c>
      <c r="H165" s="9">
        <v>0.36</v>
      </c>
      <c r="I165" s="9">
        <v>0.48</v>
      </c>
      <c r="J165" s="9" t="s">
        <v>195</v>
      </c>
      <c r="K165" s="9">
        <v>0.15887591383312</v>
      </c>
      <c r="L165" s="9">
        <v>3911.9954273757899</v>
      </c>
      <c r="M165" s="9">
        <v>10.8354834760241</v>
      </c>
      <c r="N165" s="9">
        <v>1.42708908192388</v>
      </c>
      <c r="O165" s="9">
        <v>1.72149733907711</v>
      </c>
      <c r="P165" s="9">
        <v>0.22673008201193001</v>
      </c>
      <c r="Q165" s="9">
        <v>621.52184843535099</v>
      </c>
      <c r="R165" s="9">
        <v>1400</v>
      </c>
      <c r="S165" s="9" t="s">
        <v>297</v>
      </c>
      <c r="T165" s="9">
        <v>1400</v>
      </c>
      <c r="U165" s="9" t="s">
        <v>293</v>
      </c>
      <c r="V165" s="9" t="s">
        <v>195</v>
      </c>
      <c r="Z165" s="9">
        <v>0</v>
      </c>
      <c r="AA165" s="9">
        <v>1</v>
      </c>
      <c r="AB165" s="9">
        <v>1.72149733907711</v>
      </c>
      <c r="AC165" s="9">
        <v>0.22673008201193001</v>
      </c>
      <c r="AD165" s="9">
        <v>621.52184843535099</v>
      </c>
      <c r="AF165" s="9">
        <v>-1</v>
      </c>
      <c r="AG165" s="9">
        <v>-1</v>
      </c>
      <c r="AH165" s="9">
        <v>-1</v>
      </c>
      <c r="AI165" s="9">
        <v>-1</v>
      </c>
      <c r="AJ165" s="9">
        <v>0</v>
      </c>
      <c r="AM165" s="9" t="s">
        <v>309</v>
      </c>
      <c r="AN165" s="9">
        <v>-1</v>
      </c>
      <c r="AQ165" s="9">
        <v>579</v>
      </c>
      <c r="AR165" s="9" t="s">
        <v>295</v>
      </c>
      <c r="AT165" s="9" t="s">
        <v>195</v>
      </c>
      <c r="AU165" s="9">
        <v>132.71029999999999</v>
      </c>
      <c r="AV165" s="9">
        <v>105.743014794042</v>
      </c>
      <c r="AW165" s="9">
        <v>642.948012260268</v>
      </c>
      <c r="AX165" s="9">
        <v>0.50407286979999999</v>
      </c>
    </row>
    <row r="166" spans="1:50" x14ac:dyDescent="0.25">
      <c r="A166" s="142">
        <v>550000</v>
      </c>
      <c r="B166" s="142">
        <v>860000</v>
      </c>
      <c r="C166" s="142">
        <v>860000</v>
      </c>
      <c r="D166" s="9" t="s">
        <v>305</v>
      </c>
      <c r="E166" s="9" t="s">
        <v>70</v>
      </c>
      <c r="F166" s="9" t="s">
        <v>306</v>
      </c>
      <c r="G166" s="9" t="s">
        <v>307</v>
      </c>
      <c r="H166" s="9">
        <v>0.36</v>
      </c>
      <c r="I166" s="9">
        <v>0.48</v>
      </c>
      <c r="J166" s="9" t="s">
        <v>195</v>
      </c>
      <c r="K166" s="9">
        <v>2.3085192928160001E-2</v>
      </c>
      <c r="L166" s="9">
        <v>3911.9954273757899</v>
      </c>
      <c r="M166" s="9">
        <v>10.8354834760241</v>
      </c>
      <c r="N166" s="9">
        <v>1.42708908192388</v>
      </c>
      <c r="O166" s="9">
        <v>0.25013922651395998</v>
      </c>
      <c r="P166" s="9">
        <v>3.2944626781890002E-2</v>
      </c>
      <c r="Q166" s="9">
        <v>90.309169175069499</v>
      </c>
      <c r="R166" s="9">
        <v>8140</v>
      </c>
      <c r="S166" s="9" t="s">
        <v>292</v>
      </c>
      <c r="T166" s="9">
        <v>8140</v>
      </c>
      <c r="U166" s="9" t="s">
        <v>293</v>
      </c>
      <c r="V166" s="9" t="s">
        <v>195</v>
      </c>
      <c r="Z166" s="9">
        <v>0</v>
      </c>
      <c r="AA166" s="9">
        <v>1</v>
      </c>
      <c r="AB166" s="9">
        <v>0.25013922651395998</v>
      </c>
      <c r="AC166" s="9">
        <v>3.2944626781890002E-2</v>
      </c>
      <c r="AD166" s="9">
        <v>90.554111452207806</v>
      </c>
      <c r="AF166" s="9">
        <v>-1</v>
      </c>
      <c r="AG166" s="9">
        <v>-1</v>
      </c>
      <c r="AH166" s="9">
        <v>-1</v>
      </c>
      <c r="AI166" s="9">
        <v>-1</v>
      </c>
      <c r="AJ166" s="9">
        <v>0</v>
      </c>
      <c r="AM166" s="9" t="s">
        <v>309</v>
      </c>
      <c r="AN166" s="9">
        <v>-1</v>
      </c>
      <c r="AQ166" s="9">
        <v>579</v>
      </c>
      <c r="AR166" s="9" t="s">
        <v>295</v>
      </c>
      <c r="AT166" s="9" t="s">
        <v>195</v>
      </c>
      <c r="AU166" s="9">
        <v>132.71029999999999</v>
      </c>
      <c r="AV166" s="9">
        <v>109.63846842827201</v>
      </c>
      <c r="AW166" s="9">
        <v>93.422461263688106</v>
      </c>
      <c r="AX166" s="9">
        <v>7.3442101699999998E-2</v>
      </c>
    </row>
    <row r="167" spans="1:50" x14ac:dyDescent="0.25">
      <c r="A167" s="142">
        <v>550000</v>
      </c>
      <c r="B167" s="142">
        <v>860000</v>
      </c>
      <c r="C167" s="142">
        <v>860000</v>
      </c>
      <c r="D167" s="9" t="s">
        <v>305</v>
      </c>
      <c r="E167" s="9" t="s">
        <v>70</v>
      </c>
      <c r="F167" s="9" t="s">
        <v>306</v>
      </c>
      <c r="G167" s="9" t="s">
        <v>307</v>
      </c>
      <c r="H167" s="9">
        <v>0.36</v>
      </c>
      <c r="I167" s="9">
        <v>0.48</v>
      </c>
      <c r="J167" s="9" t="s">
        <v>195</v>
      </c>
      <c r="K167" s="9">
        <v>0.10497893864233999</v>
      </c>
      <c r="L167" s="9">
        <v>3911.9954273757899</v>
      </c>
      <c r="M167" s="9">
        <v>10.8354834760241</v>
      </c>
      <c r="N167" s="9">
        <v>1.42708908192388</v>
      </c>
      <c r="O167" s="9">
        <v>1.13749755498963</v>
      </c>
      <c r="P167" s="9">
        <v>0.14981429716844</v>
      </c>
      <c r="Q167" s="9">
        <v>410.67712793959799</v>
      </c>
      <c r="R167" s="9">
        <v>1430</v>
      </c>
      <c r="S167" s="9" t="s">
        <v>298</v>
      </c>
      <c r="T167" s="9">
        <v>1430</v>
      </c>
      <c r="U167" s="9" t="s">
        <v>293</v>
      </c>
      <c r="V167" s="9" t="s">
        <v>195</v>
      </c>
      <c r="Z167" s="9">
        <v>0</v>
      </c>
      <c r="AA167" s="9">
        <v>1</v>
      </c>
      <c r="AB167" s="9">
        <v>1.13749755498963</v>
      </c>
      <c r="AC167" s="9">
        <v>0.14981429716844</v>
      </c>
      <c r="AD167" s="9">
        <v>410.67712793959799</v>
      </c>
      <c r="AF167" s="9">
        <v>-1</v>
      </c>
      <c r="AG167" s="9">
        <v>-1</v>
      </c>
      <c r="AH167" s="9">
        <v>-1</v>
      </c>
      <c r="AI167" s="9">
        <v>-1</v>
      </c>
      <c r="AJ167" s="9">
        <v>0</v>
      </c>
      <c r="AM167" s="9" t="s">
        <v>309</v>
      </c>
      <c r="AN167" s="9">
        <v>-1</v>
      </c>
      <c r="AQ167" s="9">
        <v>579</v>
      </c>
      <c r="AR167" s="9" t="s">
        <v>295</v>
      </c>
      <c r="AT167" s="9" t="s">
        <v>195</v>
      </c>
      <c r="AU167" s="9">
        <v>132.71029999999999</v>
      </c>
      <c r="AV167" s="9">
        <v>85.088158274276594</v>
      </c>
      <c r="AW167" s="9">
        <v>424.83469206148999</v>
      </c>
      <c r="AX167" s="9">
        <v>0.33307147440000001</v>
      </c>
    </row>
    <row r="168" spans="1:50" x14ac:dyDescent="0.25">
      <c r="A168" s="142">
        <v>550000</v>
      </c>
      <c r="B168" s="142">
        <v>860000</v>
      </c>
      <c r="C168" s="142">
        <v>860000</v>
      </c>
      <c r="D168" s="9" t="s">
        <v>305</v>
      </c>
      <c r="E168" s="9" t="s">
        <v>70</v>
      </c>
      <c r="F168" s="9" t="s">
        <v>306</v>
      </c>
      <c r="G168" s="9" t="s">
        <v>307</v>
      </c>
      <c r="H168" s="9">
        <v>0.36</v>
      </c>
      <c r="I168" s="9">
        <v>0.48</v>
      </c>
      <c r="J168" s="9" t="s">
        <v>195</v>
      </c>
      <c r="K168" s="9">
        <v>9.6431185066249994E-2</v>
      </c>
      <c r="L168" s="9">
        <v>3911.9954273757899</v>
      </c>
      <c r="M168" s="9">
        <v>10.8354834760241</v>
      </c>
      <c r="N168" s="9">
        <v>1.42708908192388</v>
      </c>
      <c r="O168" s="9">
        <v>1.04487851235879</v>
      </c>
      <c r="P168" s="9">
        <v>0.13761589136502</v>
      </c>
      <c r="Q168" s="9">
        <v>377.23835503560201</v>
      </c>
      <c r="R168" s="9">
        <v>1410</v>
      </c>
      <c r="S168" s="9" t="s">
        <v>299</v>
      </c>
      <c r="T168" s="9">
        <v>1410</v>
      </c>
      <c r="U168" s="9" t="s">
        <v>293</v>
      </c>
      <c r="V168" s="9" t="s">
        <v>195</v>
      </c>
      <c r="Z168" s="9">
        <v>0</v>
      </c>
      <c r="AA168" s="9">
        <v>1</v>
      </c>
      <c r="AB168" s="9">
        <v>1.04487851235879</v>
      </c>
      <c r="AC168" s="9">
        <v>0.13761589136502</v>
      </c>
      <c r="AD168" s="9">
        <v>377.23835503560099</v>
      </c>
      <c r="AF168" s="9">
        <v>-1</v>
      </c>
      <c r="AG168" s="9">
        <v>-1</v>
      </c>
      <c r="AH168" s="9">
        <v>-1</v>
      </c>
      <c r="AI168" s="9">
        <v>-1</v>
      </c>
      <c r="AJ168" s="9">
        <v>0</v>
      </c>
      <c r="AM168" s="9" t="s">
        <v>309</v>
      </c>
      <c r="AN168" s="9">
        <v>-1</v>
      </c>
      <c r="AQ168" s="9">
        <v>579</v>
      </c>
      <c r="AR168" s="9" t="s">
        <v>295</v>
      </c>
      <c r="AT168" s="9" t="s">
        <v>195</v>
      </c>
      <c r="AU168" s="9">
        <v>132.71029999999999</v>
      </c>
      <c r="AV168" s="9">
        <v>85.511191613351599</v>
      </c>
      <c r="AW168" s="9">
        <v>390.24316060499899</v>
      </c>
      <c r="AX168" s="9">
        <v>0.30595162609999998</v>
      </c>
    </row>
    <row r="169" spans="1:50" x14ac:dyDescent="0.25">
      <c r="A169" s="142">
        <v>550000</v>
      </c>
      <c r="B169" s="142">
        <v>860000</v>
      </c>
      <c r="C169" s="142">
        <v>860000</v>
      </c>
      <c r="D169" s="9" t="s">
        <v>305</v>
      </c>
      <c r="E169" s="9" t="s">
        <v>70</v>
      </c>
      <c r="F169" s="9" t="s">
        <v>306</v>
      </c>
      <c r="G169" s="9" t="s">
        <v>307</v>
      </c>
      <c r="H169" s="9">
        <v>0.36</v>
      </c>
      <c r="I169" s="9">
        <v>0.48</v>
      </c>
      <c r="J169" s="9" t="s">
        <v>195</v>
      </c>
      <c r="K169" s="9">
        <v>1.1360761722540001E-2</v>
      </c>
      <c r="L169" s="9">
        <v>3911.9954273757899</v>
      </c>
      <c r="M169" s="9">
        <v>10.8354834760241</v>
      </c>
      <c r="N169" s="9">
        <v>1.42708908192388</v>
      </c>
      <c r="O169" s="9">
        <v>0.12309934591971</v>
      </c>
      <c r="P169" s="9">
        <v>1.6212819016580001E-2</v>
      </c>
      <c r="Q169" s="9">
        <v>44.443247910113698</v>
      </c>
      <c r="R169" s="9">
        <v>1430</v>
      </c>
      <c r="S169" s="9" t="s">
        <v>298</v>
      </c>
      <c r="T169" s="9">
        <v>1430</v>
      </c>
      <c r="U169" s="9" t="s">
        <v>293</v>
      </c>
      <c r="V169" s="9" t="s">
        <v>195</v>
      </c>
      <c r="Z169" s="9">
        <v>0</v>
      </c>
      <c r="AA169" s="9">
        <v>1</v>
      </c>
      <c r="AB169" s="9">
        <v>0.12309934591971</v>
      </c>
      <c r="AC169" s="9">
        <v>1.6212819016580001E-2</v>
      </c>
      <c r="AD169" s="9">
        <v>44.4432479101133</v>
      </c>
      <c r="AF169" s="9">
        <v>-1</v>
      </c>
      <c r="AG169" s="9">
        <v>-1</v>
      </c>
      <c r="AH169" s="9">
        <v>-1</v>
      </c>
      <c r="AI169" s="9">
        <v>-1</v>
      </c>
      <c r="AJ169" s="9">
        <v>0</v>
      </c>
      <c r="AM169" s="9" t="s">
        <v>309</v>
      </c>
      <c r="AN169" s="9">
        <v>-1</v>
      </c>
      <c r="AQ169" s="9">
        <v>579</v>
      </c>
      <c r="AR169" s="9" t="s">
        <v>295</v>
      </c>
      <c r="AT169" s="9" t="s">
        <v>195</v>
      </c>
      <c r="AU169" s="9">
        <v>132.71029999999999</v>
      </c>
      <c r="AV169" s="9">
        <v>27.535951477760101</v>
      </c>
      <c r="AW169" s="9">
        <v>45.975371540248801</v>
      </c>
      <c r="AX169" s="9">
        <v>3.6044807700000001E-2</v>
      </c>
    </row>
    <row r="170" spans="1:50" x14ac:dyDescent="0.25">
      <c r="A170" s="142">
        <v>550000</v>
      </c>
      <c r="B170" s="142">
        <v>860000</v>
      </c>
      <c r="C170" s="142">
        <v>860000</v>
      </c>
      <c r="D170" s="9" t="s">
        <v>305</v>
      </c>
      <c r="E170" s="9" t="s">
        <v>70</v>
      </c>
      <c r="F170" s="9" t="s">
        <v>306</v>
      </c>
      <c r="G170" s="9" t="s">
        <v>307</v>
      </c>
      <c r="H170" s="9">
        <v>0.36</v>
      </c>
      <c r="I170" s="9">
        <v>0.48</v>
      </c>
      <c r="J170" s="9" t="s">
        <v>195</v>
      </c>
      <c r="K170" s="9">
        <v>4.3723662680999996E-3</v>
      </c>
      <c r="L170" s="9">
        <v>3911.9954273757899</v>
      </c>
      <c r="M170" s="9">
        <v>10.8354834760241</v>
      </c>
      <c r="N170" s="9">
        <v>1.42708908192388</v>
      </c>
      <c r="O170" s="9">
        <v>4.7376702449150002E-2</v>
      </c>
      <c r="P170" s="9">
        <v>6.2397561633799996E-3</v>
      </c>
      <c r="Q170" s="9">
        <v>17.104676847631101</v>
      </c>
      <c r="R170" s="9">
        <v>1430</v>
      </c>
      <c r="S170" s="9" t="s">
        <v>298</v>
      </c>
      <c r="T170" s="9">
        <v>1430</v>
      </c>
      <c r="U170" s="9" t="s">
        <v>293</v>
      </c>
      <c r="V170" s="9" t="s">
        <v>195</v>
      </c>
      <c r="Z170" s="9">
        <v>0</v>
      </c>
      <c r="AA170" s="9">
        <v>1</v>
      </c>
      <c r="AB170" s="9">
        <v>4.7376702449150002E-2</v>
      </c>
      <c r="AC170" s="9">
        <v>6.2397561633799996E-3</v>
      </c>
      <c r="AD170" s="9">
        <v>17.1046768476312</v>
      </c>
      <c r="AF170" s="9">
        <v>-1</v>
      </c>
      <c r="AG170" s="9">
        <v>-1</v>
      </c>
      <c r="AH170" s="9">
        <v>-1</v>
      </c>
      <c r="AI170" s="9">
        <v>-1</v>
      </c>
      <c r="AJ170" s="9">
        <v>0</v>
      </c>
      <c r="AM170" s="9" t="s">
        <v>309</v>
      </c>
      <c r="AN170" s="9">
        <v>-1</v>
      </c>
      <c r="AQ170" s="9">
        <v>579</v>
      </c>
      <c r="AR170" s="9" t="s">
        <v>295</v>
      </c>
      <c r="AT170" s="9" t="s">
        <v>195</v>
      </c>
      <c r="AU170" s="9">
        <v>132.71029999999999</v>
      </c>
      <c r="AV170" s="9">
        <v>24.174732830897199</v>
      </c>
      <c r="AW170" s="9">
        <v>17.694338513157799</v>
      </c>
      <c r="AX170" s="9">
        <v>1.38724062E-2</v>
      </c>
    </row>
    <row r="171" spans="1:50" x14ac:dyDescent="0.25">
      <c r="A171" s="142">
        <v>550000</v>
      </c>
      <c r="B171" s="142">
        <v>860000</v>
      </c>
      <c r="C171" s="142">
        <v>860000</v>
      </c>
      <c r="D171" s="9" t="s">
        <v>305</v>
      </c>
      <c r="E171" s="9" t="s">
        <v>70</v>
      </c>
      <c r="F171" s="9" t="s">
        <v>306</v>
      </c>
      <c r="G171" s="9" t="s">
        <v>307</v>
      </c>
      <c r="H171" s="9">
        <v>0.36</v>
      </c>
      <c r="I171" s="9">
        <v>0.48</v>
      </c>
      <c r="J171" s="9" t="s">
        <v>195</v>
      </c>
      <c r="K171" s="9">
        <v>1.459901287483E-2</v>
      </c>
      <c r="L171" s="9">
        <v>3911.9954273757899</v>
      </c>
      <c r="M171" s="9">
        <v>10.8354834760241</v>
      </c>
      <c r="N171" s="9">
        <v>1.42708908192388</v>
      </c>
      <c r="O171" s="9">
        <v>0.15818736277150999</v>
      </c>
      <c r="P171" s="9">
        <v>2.0834091880540001E-2</v>
      </c>
      <c r="Q171" s="9">
        <v>57.111271610547</v>
      </c>
      <c r="R171" s="9">
        <v>1410</v>
      </c>
      <c r="S171" s="9" t="s">
        <v>299</v>
      </c>
      <c r="T171" s="9">
        <v>1410</v>
      </c>
      <c r="U171" s="9" t="s">
        <v>293</v>
      </c>
      <c r="V171" s="9" t="s">
        <v>195</v>
      </c>
      <c r="Z171" s="9">
        <v>0</v>
      </c>
      <c r="AA171" s="9">
        <v>1</v>
      </c>
      <c r="AB171" s="9">
        <v>0.15818736277150999</v>
      </c>
      <c r="AC171" s="9">
        <v>2.0834091880540001E-2</v>
      </c>
      <c r="AD171" s="9">
        <v>57.111271610545103</v>
      </c>
      <c r="AF171" s="9">
        <v>-1</v>
      </c>
      <c r="AG171" s="9">
        <v>-1</v>
      </c>
      <c r="AH171" s="9">
        <v>-1</v>
      </c>
      <c r="AI171" s="9">
        <v>-1</v>
      </c>
      <c r="AJ171" s="9">
        <v>0</v>
      </c>
      <c r="AM171" s="9" t="s">
        <v>309</v>
      </c>
      <c r="AN171" s="9">
        <v>-1</v>
      </c>
      <c r="AQ171" s="9">
        <v>579</v>
      </c>
      <c r="AR171" s="9" t="s">
        <v>295</v>
      </c>
      <c r="AT171" s="9" t="s">
        <v>195</v>
      </c>
      <c r="AU171" s="9">
        <v>132.71029999999999</v>
      </c>
      <c r="AV171" s="9">
        <v>45.681842630728603</v>
      </c>
      <c r="AW171" s="9">
        <v>59.080109013216301</v>
      </c>
      <c r="AX171" s="9">
        <v>4.6318955100000003E-2</v>
      </c>
    </row>
    <row r="172" spans="1:50" x14ac:dyDescent="0.25">
      <c r="A172" s="142">
        <v>550000</v>
      </c>
      <c r="B172" s="142">
        <v>860000</v>
      </c>
      <c r="C172" s="142">
        <v>860000</v>
      </c>
      <c r="D172" s="9" t="s">
        <v>305</v>
      </c>
      <c r="E172" s="9" t="s">
        <v>70</v>
      </c>
      <c r="F172" s="9" t="s">
        <v>306</v>
      </c>
      <c r="G172" s="9" t="s">
        <v>307</v>
      </c>
      <c r="H172" s="9">
        <v>0.36</v>
      </c>
      <c r="I172" s="9">
        <v>0.48</v>
      </c>
      <c r="J172" s="9" t="s">
        <v>195</v>
      </c>
      <c r="K172" s="9">
        <v>0.35265120456317001</v>
      </c>
      <c r="L172" s="9">
        <v>3850.6255304728102</v>
      </c>
      <c r="M172" s="9">
        <v>9.5675464962054999</v>
      </c>
      <c r="N172" s="9">
        <v>1.4060786152770099</v>
      </c>
      <c r="O172" s="9">
        <v>3.3740067966010301</v>
      </c>
      <c r="P172" s="9">
        <v>0.49585531738795002</v>
      </c>
      <c r="Q172" s="9">
        <v>1357.92773164294</v>
      </c>
      <c r="R172" s="9">
        <v>1200</v>
      </c>
      <c r="S172" s="9" t="s">
        <v>308</v>
      </c>
      <c r="T172" s="9">
        <v>1200</v>
      </c>
      <c r="U172" s="9" t="s">
        <v>293</v>
      </c>
      <c r="V172" s="9" t="s">
        <v>195</v>
      </c>
      <c r="Z172" s="9">
        <v>0</v>
      </c>
      <c r="AA172" s="9">
        <v>1</v>
      </c>
      <c r="AB172" s="9">
        <v>3.3740067966010301</v>
      </c>
      <c r="AC172" s="9">
        <v>0.49585531738795002</v>
      </c>
      <c r="AD172" s="9">
        <v>1357.92773164294</v>
      </c>
      <c r="AF172" s="9">
        <v>-1</v>
      </c>
      <c r="AG172" s="9">
        <v>-1</v>
      </c>
      <c r="AH172" s="9">
        <v>-1</v>
      </c>
      <c r="AI172" s="9">
        <v>-1</v>
      </c>
      <c r="AJ172" s="9">
        <v>0</v>
      </c>
      <c r="AM172" s="9" t="s">
        <v>309</v>
      </c>
      <c r="AN172" s="9">
        <v>-1</v>
      </c>
      <c r="AQ172" s="9">
        <v>579</v>
      </c>
      <c r="AR172" s="9" t="s">
        <v>295</v>
      </c>
      <c r="AT172" s="9" t="s">
        <v>195</v>
      </c>
      <c r="AU172" s="9">
        <v>132.71029999999999</v>
      </c>
      <c r="AV172" s="9">
        <v>197.24954787747001</v>
      </c>
      <c r="AW172" s="9">
        <v>1427.1287920535699</v>
      </c>
      <c r="AX172" s="9">
        <v>1.1013201392</v>
      </c>
    </row>
    <row r="173" spans="1:50" x14ac:dyDescent="0.25">
      <c r="A173" s="142">
        <v>550000</v>
      </c>
      <c r="B173" s="142">
        <v>860000</v>
      </c>
      <c r="C173" s="142">
        <v>860000</v>
      </c>
      <c r="D173" s="9" t="s">
        <v>305</v>
      </c>
      <c r="E173" s="9" t="s">
        <v>70</v>
      </c>
      <c r="F173" s="9" t="s">
        <v>306</v>
      </c>
      <c r="G173" s="9" t="s">
        <v>307</v>
      </c>
      <c r="H173" s="9">
        <v>0.36</v>
      </c>
      <c r="I173" s="9">
        <v>0.48</v>
      </c>
      <c r="J173" s="9" t="s">
        <v>195</v>
      </c>
      <c r="K173" s="9">
        <v>4.3742676546999998E-4</v>
      </c>
      <c r="L173" s="9">
        <v>3850.6255304728102</v>
      </c>
      <c r="M173" s="9">
        <v>9.5675464962054999</v>
      </c>
      <c r="N173" s="9">
        <v>1.4060786152770099</v>
      </c>
      <c r="O173" s="9">
        <v>4.1851009173299999E-3</v>
      </c>
      <c r="P173" s="9">
        <v>6.1505642067999995E-4</v>
      </c>
      <c r="Q173" s="9">
        <v>1.68436667083862</v>
      </c>
      <c r="R173" s="9">
        <v>1210</v>
      </c>
      <c r="S173" s="9" t="s">
        <v>310</v>
      </c>
      <c r="T173" s="9">
        <v>1210</v>
      </c>
      <c r="U173" s="9" t="s">
        <v>293</v>
      </c>
      <c r="V173" s="9" t="s">
        <v>195</v>
      </c>
      <c r="Z173" s="9">
        <v>0</v>
      </c>
      <c r="AA173" s="9">
        <v>1</v>
      </c>
      <c r="AB173" s="9">
        <v>4.1851009173299999E-3</v>
      </c>
      <c r="AC173" s="9">
        <v>6.1505642067999995E-4</v>
      </c>
      <c r="AD173" s="9">
        <v>1.68436667083862</v>
      </c>
      <c r="AF173" s="9">
        <v>-1</v>
      </c>
      <c r="AG173" s="9">
        <v>-1</v>
      </c>
      <c r="AH173" s="9">
        <v>-1</v>
      </c>
      <c r="AI173" s="9">
        <v>-1</v>
      </c>
      <c r="AJ173" s="9">
        <v>0</v>
      </c>
      <c r="AM173" s="9" t="s">
        <v>309</v>
      </c>
      <c r="AN173" s="9">
        <v>-1</v>
      </c>
      <c r="AQ173" s="9">
        <v>579</v>
      </c>
      <c r="AR173" s="9" t="s">
        <v>295</v>
      </c>
      <c r="AT173" s="9" t="s">
        <v>195</v>
      </c>
      <c r="AU173" s="9">
        <v>132.71029999999999</v>
      </c>
      <c r="AV173" s="9">
        <v>7.7819525475148996</v>
      </c>
      <c r="AW173" s="9">
        <v>1.7702033151800201</v>
      </c>
      <c r="AX173" s="9">
        <v>1.3660719E-3</v>
      </c>
    </row>
    <row r="174" spans="1:50" x14ac:dyDescent="0.25">
      <c r="A174" s="142">
        <v>550000</v>
      </c>
      <c r="B174" s="142">
        <v>860000</v>
      </c>
      <c r="C174" s="142">
        <v>860000</v>
      </c>
      <c r="D174" s="9" t="s">
        <v>305</v>
      </c>
      <c r="E174" s="9" t="s">
        <v>70</v>
      </c>
      <c r="F174" s="9" t="s">
        <v>306</v>
      </c>
      <c r="G174" s="9" t="s">
        <v>307</v>
      </c>
      <c r="H174" s="9">
        <v>0.36</v>
      </c>
      <c r="I174" s="9">
        <v>0.48</v>
      </c>
      <c r="J174" s="9" t="s">
        <v>195</v>
      </c>
      <c r="K174" s="9">
        <v>0.26013358044215001</v>
      </c>
      <c r="L174" s="9">
        <v>3850.6255304728102</v>
      </c>
      <c r="M174" s="9">
        <v>9.5675464962054999</v>
      </c>
      <c r="N174" s="9">
        <v>1.4060786152770099</v>
      </c>
      <c r="O174" s="9">
        <v>2.4888401261047499</v>
      </c>
      <c r="P174" s="9">
        <v>0.36576826457514999</v>
      </c>
      <c r="Q174" s="9">
        <v>1001.67700618387</v>
      </c>
      <c r="R174" s="9">
        <v>1210</v>
      </c>
      <c r="S174" s="9" t="s">
        <v>310</v>
      </c>
      <c r="T174" s="9">
        <v>1210</v>
      </c>
      <c r="U174" s="9" t="s">
        <v>293</v>
      </c>
      <c r="V174" s="9" t="s">
        <v>195</v>
      </c>
      <c r="Z174" s="9">
        <v>0</v>
      </c>
      <c r="AA174" s="9">
        <v>1</v>
      </c>
      <c r="AB174" s="9">
        <v>2.4888401261047499</v>
      </c>
      <c r="AC174" s="9">
        <v>0.36576826457514999</v>
      </c>
      <c r="AD174" s="9">
        <v>1001.67700618387</v>
      </c>
      <c r="AF174" s="9">
        <v>-1</v>
      </c>
      <c r="AG174" s="9">
        <v>-1</v>
      </c>
      <c r="AH174" s="9">
        <v>-1</v>
      </c>
      <c r="AI174" s="9">
        <v>-1</v>
      </c>
      <c r="AJ174" s="9">
        <v>0</v>
      </c>
      <c r="AM174" s="9" t="s">
        <v>309</v>
      </c>
      <c r="AN174" s="9">
        <v>-1</v>
      </c>
      <c r="AQ174" s="9">
        <v>579</v>
      </c>
      <c r="AR174" s="9" t="s">
        <v>295</v>
      </c>
      <c r="AT174" s="9" t="s">
        <v>195</v>
      </c>
      <c r="AU174" s="9">
        <v>132.71029999999999</v>
      </c>
      <c r="AV174" s="9">
        <v>137.827542766981</v>
      </c>
      <c r="AW174" s="9">
        <v>1052.7232506942501</v>
      </c>
      <c r="AX174" s="9">
        <v>0.81239011039999998</v>
      </c>
    </row>
    <row r="175" spans="1:50" x14ac:dyDescent="0.25">
      <c r="A175" s="142">
        <v>550000</v>
      </c>
      <c r="B175" s="142">
        <v>860000</v>
      </c>
      <c r="C175" s="142">
        <v>860000</v>
      </c>
      <c r="D175" s="9" t="s">
        <v>305</v>
      </c>
      <c r="E175" s="9" t="s">
        <v>70</v>
      </c>
      <c r="F175" s="9" t="s">
        <v>306</v>
      </c>
      <c r="G175" s="9" t="s">
        <v>307</v>
      </c>
      <c r="H175" s="9">
        <v>0.36</v>
      </c>
      <c r="I175" s="9">
        <v>0.48</v>
      </c>
      <c r="J175" s="9" t="s">
        <v>195</v>
      </c>
      <c r="K175" s="9">
        <v>4.54124175903E-3</v>
      </c>
      <c r="L175" s="9">
        <v>3850.6255304728102</v>
      </c>
      <c r="M175" s="9">
        <v>9.5675464962054999</v>
      </c>
      <c r="N175" s="9">
        <v>1.4060786152770099</v>
      </c>
      <c r="O175" s="9">
        <v>4.3448541680029998E-2</v>
      </c>
      <c r="P175" s="9">
        <v>6.3853429241699997E-3</v>
      </c>
      <c r="Q175" s="9">
        <v>17.486621457370099</v>
      </c>
      <c r="R175" s="9">
        <v>1210</v>
      </c>
      <c r="S175" s="9" t="s">
        <v>310</v>
      </c>
      <c r="T175" s="9">
        <v>1210</v>
      </c>
      <c r="U175" s="9" t="s">
        <v>293</v>
      </c>
      <c r="V175" s="9" t="s">
        <v>195</v>
      </c>
      <c r="Z175" s="9">
        <v>0</v>
      </c>
      <c r="AA175" s="9">
        <v>1</v>
      </c>
      <c r="AB175" s="9">
        <v>4.3448541680029998E-2</v>
      </c>
      <c r="AC175" s="9">
        <v>6.3853429241699997E-3</v>
      </c>
      <c r="AD175" s="9">
        <v>17.4866214573719</v>
      </c>
      <c r="AF175" s="9">
        <v>-1</v>
      </c>
      <c r="AG175" s="9">
        <v>-1</v>
      </c>
      <c r="AH175" s="9">
        <v>-1</v>
      </c>
      <c r="AI175" s="9">
        <v>-1</v>
      </c>
      <c r="AJ175" s="9">
        <v>0</v>
      </c>
      <c r="AM175" s="9" t="s">
        <v>309</v>
      </c>
      <c r="AN175" s="9">
        <v>-1</v>
      </c>
      <c r="AQ175" s="9">
        <v>579</v>
      </c>
      <c r="AR175" s="9" t="s">
        <v>295</v>
      </c>
      <c r="AT175" s="9" t="s">
        <v>195</v>
      </c>
      <c r="AU175" s="9">
        <v>132.71029999999999</v>
      </c>
      <c r="AV175" s="9">
        <v>24.737009141337399</v>
      </c>
      <c r="AW175" s="9">
        <v>18.377753378203401</v>
      </c>
      <c r="AX175" s="9">
        <v>1.4182174699999999E-2</v>
      </c>
    </row>
    <row r="176" spans="1:50" x14ac:dyDescent="0.25">
      <c r="A176" s="142">
        <v>550000</v>
      </c>
      <c r="B176" s="142">
        <v>870000</v>
      </c>
      <c r="C176" s="142">
        <v>870000</v>
      </c>
      <c r="D176" s="9" t="s">
        <v>305</v>
      </c>
      <c r="E176" s="9" t="s">
        <v>70</v>
      </c>
      <c r="F176" s="9" t="s">
        <v>306</v>
      </c>
      <c r="G176" s="9" t="s">
        <v>307</v>
      </c>
      <c r="H176" s="9">
        <v>0.36</v>
      </c>
      <c r="I176" s="9">
        <v>0.48</v>
      </c>
      <c r="J176" s="9" t="s">
        <v>195</v>
      </c>
      <c r="K176" s="9">
        <v>9.1345328815970003E-2</v>
      </c>
      <c r="L176" s="9">
        <v>3798.0050506612301</v>
      </c>
      <c r="M176" s="9">
        <v>9.1529439187128201</v>
      </c>
      <c r="N176" s="9">
        <v>1.3382870368286199</v>
      </c>
      <c r="O176" s="9">
        <v>0.83607867188899998</v>
      </c>
      <c r="P176" s="9">
        <v>0.12224626942925999</v>
      </c>
      <c r="Q176" s="9">
        <v>346.93002019738401</v>
      </c>
      <c r="R176" s="9">
        <v>1200</v>
      </c>
      <c r="S176" s="9" t="s">
        <v>308</v>
      </c>
      <c r="T176" s="9">
        <v>1200</v>
      </c>
      <c r="U176" s="9" t="s">
        <v>293</v>
      </c>
      <c r="V176" s="9" t="s">
        <v>195</v>
      </c>
      <c r="Z176" s="9">
        <v>0</v>
      </c>
      <c r="AA176" s="9">
        <v>1</v>
      </c>
      <c r="AB176" s="9">
        <v>0.83607867188899998</v>
      </c>
      <c r="AC176" s="9">
        <v>0.12224626942925999</v>
      </c>
      <c r="AD176" s="9">
        <v>839.67902077875397</v>
      </c>
      <c r="AF176" s="9">
        <v>-1</v>
      </c>
      <c r="AG176" s="9">
        <v>-1</v>
      </c>
      <c r="AH176" s="9">
        <v>-1</v>
      </c>
      <c r="AI176" s="9">
        <v>-1</v>
      </c>
      <c r="AJ176" s="9">
        <v>0</v>
      </c>
      <c r="AM176" s="9" t="s">
        <v>309</v>
      </c>
      <c r="AN176" s="9">
        <v>-1</v>
      </c>
      <c r="AQ176" s="9">
        <v>579</v>
      </c>
      <c r="AR176" s="9" t="s">
        <v>295</v>
      </c>
      <c r="AT176" s="9" t="s">
        <v>195</v>
      </c>
      <c r="AU176" s="9">
        <v>132.71029999999999</v>
      </c>
      <c r="AV176" s="9">
        <v>111.994679487721</v>
      </c>
      <c r="AW176" s="9">
        <v>369.66143057517002</v>
      </c>
      <c r="AX176" s="9">
        <v>0.68100488299999995</v>
      </c>
    </row>
    <row r="177" spans="1:50" x14ac:dyDescent="0.25">
      <c r="A177" s="142">
        <v>550000</v>
      </c>
      <c r="B177" s="142">
        <v>870000</v>
      </c>
      <c r="C177" s="142">
        <v>870000</v>
      </c>
      <c r="D177" s="9" t="s">
        <v>305</v>
      </c>
      <c r="E177" s="9" t="s">
        <v>70</v>
      </c>
      <c r="F177" s="9" t="s">
        <v>306</v>
      </c>
      <c r="G177" s="9" t="s">
        <v>307</v>
      </c>
      <c r="H177" s="9">
        <v>0.36</v>
      </c>
      <c r="I177" s="9">
        <v>0.48</v>
      </c>
      <c r="J177" s="9" t="s">
        <v>312</v>
      </c>
      <c r="K177" s="9">
        <v>3.916325226938E-2</v>
      </c>
      <c r="L177" s="9">
        <v>3798.0050506612301</v>
      </c>
      <c r="M177" s="9">
        <v>9.1529439187128201</v>
      </c>
      <c r="N177" s="9">
        <v>1.3382870368286199</v>
      </c>
      <c r="O177" s="9">
        <v>0.35845905169602998</v>
      </c>
      <c r="P177" s="9">
        <v>5.241167283216E-2</v>
      </c>
      <c r="Q177" s="9">
        <v>148.742229919425</v>
      </c>
      <c r="R177" s="9">
        <v>3100</v>
      </c>
      <c r="S177" s="9" t="s">
        <v>313</v>
      </c>
      <c r="T177" s="9">
        <v>3100</v>
      </c>
      <c r="U177" s="9" t="s">
        <v>293</v>
      </c>
      <c r="V177" s="9" t="s">
        <v>195</v>
      </c>
      <c r="Y177" s="9" t="s">
        <v>312</v>
      </c>
      <c r="Z177" s="9">
        <v>0</v>
      </c>
      <c r="AA177" s="9">
        <v>1</v>
      </c>
      <c r="AB177" s="9">
        <v>0.35845905169602998</v>
      </c>
      <c r="AC177" s="9">
        <v>5.241167283216E-2</v>
      </c>
      <c r="AD177" s="9">
        <v>180.985981806593</v>
      </c>
      <c r="AF177" s="9">
        <v>-1</v>
      </c>
      <c r="AG177" s="9">
        <v>-1</v>
      </c>
      <c r="AH177" s="9">
        <v>-1</v>
      </c>
      <c r="AI177" s="9">
        <v>-1</v>
      </c>
      <c r="AJ177" s="9">
        <v>0</v>
      </c>
      <c r="AM177" s="9" t="s">
        <v>309</v>
      </c>
      <c r="AN177" s="9">
        <v>-1</v>
      </c>
      <c r="AQ177" s="9">
        <v>579</v>
      </c>
      <c r="AR177" s="9" t="s">
        <v>295</v>
      </c>
      <c r="AT177" s="9" t="s">
        <v>195</v>
      </c>
      <c r="AU177" s="9">
        <v>132.71029999999999</v>
      </c>
      <c r="AV177" s="9">
        <v>50.699041939276697</v>
      </c>
      <c r="AW177" s="9">
        <v>158.48805896841199</v>
      </c>
      <c r="AX177" s="9">
        <v>0.14678506229999999</v>
      </c>
    </row>
    <row r="178" spans="1:50" x14ac:dyDescent="0.25">
      <c r="A178" s="142">
        <v>550000</v>
      </c>
      <c r="B178" s="142">
        <v>870000</v>
      </c>
      <c r="C178" s="142">
        <v>870000</v>
      </c>
      <c r="D178" s="9" t="s">
        <v>305</v>
      </c>
      <c r="E178" s="9" t="s">
        <v>70</v>
      </c>
      <c r="F178" s="9" t="s">
        <v>306</v>
      </c>
      <c r="G178" s="9" t="s">
        <v>307</v>
      </c>
      <c r="H178" s="9">
        <v>0.36</v>
      </c>
      <c r="I178" s="9">
        <v>0.48</v>
      </c>
      <c r="J178" s="9" t="s">
        <v>195</v>
      </c>
      <c r="K178" s="9">
        <v>5.3556194718790001E-2</v>
      </c>
      <c r="L178" s="9">
        <v>3798.0050506612301</v>
      </c>
      <c r="M178" s="9">
        <v>9.1529439187128201</v>
      </c>
      <c r="N178" s="9">
        <v>1.3382870368286199</v>
      </c>
      <c r="O178" s="9">
        <v>0.49019684676081998</v>
      </c>
      <c r="P178" s="9">
        <v>7.1673561134030006E-2</v>
      </c>
      <c r="Q178" s="9">
        <v>203.40669803619099</v>
      </c>
      <c r="R178" s="9">
        <v>1210</v>
      </c>
      <c r="S178" s="9" t="s">
        <v>310</v>
      </c>
      <c r="T178" s="9">
        <v>1210</v>
      </c>
      <c r="U178" s="9" t="s">
        <v>293</v>
      </c>
      <c r="V178" s="9" t="s">
        <v>195</v>
      </c>
      <c r="Z178" s="9">
        <v>0</v>
      </c>
      <c r="AA178" s="9">
        <v>1</v>
      </c>
      <c r="AB178" s="9">
        <v>0.49019684676081998</v>
      </c>
      <c r="AC178" s="9">
        <v>7.1673561134030006E-2</v>
      </c>
      <c r="AD178" s="9">
        <v>203.40669803619301</v>
      </c>
      <c r="AF178" s="9">
        <v>-1</v>
      </c>
      <c r="AG178" s="9">
        <v>-1</v>
      </c>
      <c r="AH178" s="9">
        <v>-1</v>
      </c>
      <c r="AI178" s="9">
        <v>-1</v>
      </c>
      <c r="AJ178" s="9">
        <v>0</v>
      </c>
      <c r="AM178" s="9" t="s">
        <v>309</v>
      </c>
      <c r="AN178" s="9">
        <v>-1</v>
      </c>
      <c r="AQ178" s="9">
        <v>579</v>
      </c>
      <c r="AR178" s="9" t="s">
        <v>295</v>
      </c>
      <c r="AT178" s="9" t="s">
        <v>195</v>
      </c>
      <c r="AU178" s="9">
        <v>132.71029999999999</v>
      </c>
      <c r="AV178" s="9">
        <v>72.150169498438103</v>
      </c>
      <c r="AW178" s="9">
        <v>216.734230557074</v>
      </c>
      <c r="AX178" s="9">
        <v>0.16496893600000001</v>
      </c>
    </row>
    <row r="179" spans="1:50" x14ac:dyDescent="0.25">
      <c r="A179" s="142">
        <v>550000</v>
      </c>
      <c r="B179" s="142">
        <v>870000</v>
      </c>
      <c r="C179" s="142">
        <v>870000</v>
      </c>
      <c r="D179" s="9" t="s">
        <v>305</v>
      </c>
      <c r="E179" s="9" t="s">
        <v>70</v>
      </c>
      <c r="F179" s="9" t="s">
        <v>306</v>
      </c>
      <c r="G179" s="9" t="s">
        <v>307</v>
      </c>
      <c r="H179" s="9">
        <v>0.36</v>
      </c>
      <c r="I179" s="9">
        <v>0.48</v>
      </c>
      <c r="J179" s="9" t="s">
        <v>195</v>
      </c>
      <c r="K179" s="9">
        <v>0.24059540596859999</v>
      </c>
      <c r="L179" s="9">
        <v>3875.1411981169499</v>
      </c>
      <c r="M179" s="9">
        <v>10.533576691254099</v>
      </c>
      <c r="N179" s="9">
        <v>1.85618226257638</v>
      </c>
      <c r="O179" s="9">
        <v>2.5343301603336599</v>
      </c>
      <c r="P179" s="9">
        <v>0.44658892501628</v>
      </c>
      <c r="Q179" s="9">
        <v>932.34116974659401</v>
      </c>
      <c r="R179" s="9">
        <v>1200</v>
      </c>
      <c r="S179" s="9" t="s">
        <v>308</v>
      </c>
      <c r="T179" s="9">
        <v>1200</v>
      </c>
      <c r="U179" s="9" t="s">
        <v>293</v>
      </c>
      <c r="V179" s="9" t="s">
        <v>195</v>
      </c>
      <c r="Z179" s="9">
        <v>0</v>
      </c>
      <c r="AA179" s="9">
        <v>1</v>
      </c>
      <c r="AB179" s="9">
        <v>2.5343301603336599</v>
      </c>
      <c r="AC179" s="9">
        <v>0.44658892501628</v>
      </c>
      <c r="AD179" s="9">
        <v>932.34116974659401</v>
      </c>
      <c r="AF179" s="9">
        <v>-1</v>
      </c>
      <c r="AG179" s="9">
        <v>-1</v>
      </c>
      <c r="AH179" s="9">
        <v>-1</v>
      </c>
      <c r="AI179" s="9">
        <v>-1</v>
      </c>
      <c r="AJ179" s="9">
        <v>0</v>
      </c>
      <c r="AM179" s="9" t="s">
        <v>309</v>
      </c>
      <c r="AN179" s="9">
        <v>-1</v>
      </c>
      <c r="AQ179" s="9">
        <v>579</v>
      </c>
      <c r="AR179" s="9" t="s">
        <v>295</v>
      </c>
      <c r="AT179" s="9" t="s">
        <v>195</v>
      </c>
      <c r="AU179" s="9">
        <v>132.71029999999999</v>
      </c>
      <c r="AV179" s="9">
        <v>145.362461051373</v>
      </c>
      <c r="AW179" s="9">
        <v>973.65506384396201</v>
      </c>
      <c r="AX179" s="9">
        <v>0.75615666650000002</v>
      </c>
    </row>
    <row r="180" spans="1:50" x14ac:dyDescent="0.25">
      <c r="A180" s="142">
        <v>550000</v>
      </c>
      <c r="B180" s="142">
        <v>870000</v>
      </c>
      <c r="C180" s="142">
        <v>870000</v>
      </c>
      <c r="D180" s="9" t="s">
        <v>305</v>
      </c>
      <c r="E180" s="9" t="s">
        <v>70</v>
      </c>
      <c r="F180" s="9" t="s">
        <v>306</v>
      </c>
      <c r="G180" s="9" t="s">
        <v>307</v>
      </c>
      <c r="H180" s="9">
        <v>0.36</v>
      </c>
      <c r="I180" s="9">
        <v>0.48</v>
      </c>
      <c r="J180" s="9" t="s">
        <v>195</v>
      </c>
      <c r="K180" s="9">
        <v>1.9108288028410001E-2</v>
      </c>
      <c r="L180" s="9">
        <v>3875.1411981169499</v>
      </c>
      <c r="M180" s="9">
        <v>10.533576691254099</v>
      </c>
      <c r="N180" s="9">
        <v>1.85618226257638</v>
      </c>
      <c r="O180" s="9">
        <v>0.20127861738590999</v>
      </c>
      <c r="P180" s="9">
        <v>3.5468465306549998E-2</v>
      </c>
      <c r="Q180" s="9">
        <v>74.047314164407496</v>
      </c>
      <c r="R180" s="9">
        <v>1330</v>
      </c>
      <c r="S180" s="9" t="s">
        <v>311</v>
      </c>
      <c r="T180" s="9">
        <v>1330</v>
      </c>
      <c r="U180" s="9" t="s">
        <v>293</v>
      </c>
      <c r="V180" s="9" t="s">
        <v>195</v>
      </c>
      <c r="Z180" s="9">
        <v>0</v>
      </c>
      <c r="AA180" s="9">
        <v>1</v>
      </c>
      <c r="AB180" s="9">
        <v>0.20127861738590999</v>
      </c>
      <c r="AC180" s="9">
        <v>3.5468465306549998E-2</v>
      </c>
      <c r="AD180" s="9">
        <v>74.047314164407894</v>
      </c>
      <c r="AF180" s="9">
        <v>-1</v>
      </c>
      <c r="AG180" s="9">
        <v>-1</v>
      </c>
      <c r="AH180" s="9">
        <v>-1</v>
      </c>
      <c r="AI180" s="9">
        <v>-1</v>
      </c>
      <c r="AJ180" s="9">
        <v>0</v>
      </c>
      <c r="AM180" s="9" t="s">
        <v>309</v>
      </c>
      <c r="AN180" s="9">
        <v>-1</v>
      </c>
      <c r="AQ180" s="9">
        <v>579</v>
      </c>
      <c r="AR180" s="9" t="s">
        <v>295</v>
      </c>
      <c r="AT180" s="9" t="s">
        <v>195</v>
      </c>
      <c r="AU180" s="9">
        <v>132.71029999999999</v>
      </c>
      <c r="AV180" s="9">
        <v>50.141441835781997</v>
      </c>
      <c r="AW180" s="9">
        <v>77.328498128872894</v>
      </c>
      <c r="AX180" s="9">
        <v>6.00545938E-2</v>
      </c>
    </row>
    <row r="181" spans="1:50" x14ac:dyDescent="0.25">
      <c r="A181" s="142">
        <v>550000</v>
      </c>
      <c r="B181" s="142">
        <v>870000</v>
      </c>
      <c r="C181" s="142">
        <v>870000</v>
      </c>
      <c r="D181" s="9" t="s">
        <v>305</v>
      </c>
      <c r="E181" s="9" t="s">
        <v>70</v>
      </c>
      <c r="F181" s="9" t="s">
        <v>306</v>
      </c>
      <c r="G181" s="9" t="s">
        <v>307</v>
      </c>
      <c r="H181" s="9">
        <v>0.36</v>
      </c>
      <c r="I181" s="9">
        <v>0.48</v>
      </c>
      <c r="J181" s="9" t="s">
        <v>195</v>
      </c>
      <c r="K181" s="9">
        <v>6.3164194974430002E-2</v>
      </c>
      <c r="L181" s="9">
        <v>3875.1411981169499</v>
      </c>
      <c r="M181" s="9">
        <v>10.533576691254099</v>
      </c>
      <c r="N181" s="9">
        <v>1.85618226257638</v>
      </c>
      <c r="O181" s="9">
        <v>0.66534489190447998</v>
      </c>
      <c r="P181" s="9">
        <v>0.11724425834145</v>
      </c>
      <c r="Q181" s="9">
        <v>244.77017419130499</v>
      </c>
      <c r="R181" s="9">
        <v>1330</v>
      </c>
      <c r="S181" s="9" t="s">
        <v>311</v>
      </c>
      <c r="T181" s="9">
        <v>1330</v>
      </c>
      <c r="U181" s="9" t="s">
        <v>293</v>
      </c>
      <c r="V181" s="9" t="s">
        <v>195</v>
      </c>
      <c r="Z181" s="9">
        <v>0</v>
      </c>
      <c r="AA181" s="9">
        <v>1</v>
      </c>
      <c r="AB181" s="9">
        <v>0.66534489190447998</v>
      </c>
      <c r="AC181" s="9">
        <v>0.11724425834145</v>
      </c>
      <c r="AD181" s="9">
        <v>244.77017419130499</v>
      </c>
      <c r="AF181" s="9">
        <v>-1</v>
      </c>
      <c r="AG181" s="9">
        <v>-1</v>
      </c>
      <c r="AH181" s="9">
        <v>-1</v>
      </c>
      <c r="AI181" s="9">
        <v>-1</v>
      </c>
      <c r="AJ181" s="9">
        <v>0</v>
      </c>
      <c r="AM181" s="9" t="s">
        <v>309</v>
      </c>
      <c r="AN181" s="9">
        <v>-1</v>
      </c>
      <c r="AQ181" s="9">
        <v>579</v>
      </c>
      <c r="AR181" s="9" t="s">
        <v>295</v>
      </c>
      <c r="AT181" s="9" t="s">
        <v>195</v>
      </c>
      <c r="AU181" s="9">
        <v>132.71029999999999</v>
      </c>
      <c r="AV181" s="9">
        <v>63.481722529223902</v>
      </c>
      <c r="AW181" s="9">
        <v>255.61642809799801</v>
      </c>
      <c r="AX181" s="9">
        <v>0.1985159564</v>
      </c>
    </row>
    <row r="182" spans="1:50" x14ac:dyDescent="0.25">
      <c r="A182" s="142">
        <v>550000</v>
      </c>
      <c r="B182" s="142">
        <v>870000</v>
      </c>
      <c r="C182" s="142">
        <v>870000</v>
      </c>
      <c r="D182" s="9" t="s">
        <v>305</v>
      </c>
      <c r="E182" s="9" t="s">
        <v>70</v>
      </c>
      <c r="F182" s="9" t="s">
        <v>306</v>
      </c>
      <c r="G182" s="9" t="s">
        <v>307</v>
      </c>
      <c r="H182" s="9">
        <v>0.36</v>
      </c>
      <c r="I182" s="9">
        <v>0.48</v>
      </c>
      <c r="J182" s="9" t="s">
        <v>195</v>
      </c>
      <c r="K182" s="9">
        <v>5.1918578039099996E-3</v>
      </c>
      <c r="L182" s="9">
        <v>3875.1411981169499</v>
      </c>
      <c r="M182" s="9">
        <v>10.533576691254099</v>
      </c>
      <c r="N182" s="9">
        <v>1.85618226257638</v>
      </c>
      <c r="O182" s="9">
        <v>5.4688832347579999E-2</v>
      </c>
      <c r="P182" s="9">
        <v>9.6370343654299997E-3</v>
      </c>
      <c r="Q182" s="9">
        <v>20.1191820707005</v>
      </c>
      <c r="R182" s="9">
        <v>1330</v>
      </c>
      <c r="S182" s="9" t="s">
        <v>311</v>
      </c>
      <c r="T182" s="9">
        <v>1330</v>
      </c>
      <c r="U182" s="9" t="s">
        <v>293</v>
      </c>
      <c r="V182" s="9" t="s">
        <v>195</v>
      </c>
      <c r="Z182" s="9">
        <v>0</v>
      </c>
      <c r="AA182" s="9">
        <v>1</v>
      </c>
      <c r="AB182" s="9">
        <v>5.4688832347579999E-2</v>
      </c>
      <c r="AC182" s="9">
        <v>9.6370343654299997E-3</v>
      </c>
      <c r="AD182" s="9">
        <v>20.119182070698798</v>
      </c>
      <c r="AF182" s="9">
        <v>-1</v>
      </c>
      <c r="AG182" s="9">
        <v>-1</v>
      </c>
      <c r="AH182" s="9">
        <v>-1</v>
      </c>
      <c r="AI182" s="9">
        <v>-1</v>
      </c>
      <c r="AJ182" s="9">
        <v>0</v>
      </c>
      <c r="AM182" s="9" t="s">
        <v>309</v>
      </c>
      <c r="AN182" s="9">
        <v>-1</v>
      </c>
      <c r="AQ182" s="9">
        <v>579</v>
      </c>
      <c r="AR182" s="9" t="s">
        <v>295</v>
      </c>
      <c r="AT182" s="9" t="s">
        <v>195</v>
      </c>
      <c r="AU182" s="9">
        <v>132.71029999999999</v>
      </c>
      <c r="AV182" s="9">
        <v>26.519225411853899</v>
      </c>
      <c r="AW182" s="9">
        <v>21.0107030979431</v>
      </c>
      <c r="AX182" s="9">
        <v>1.6317260399999998E-2</v>
      </c>
    </row>
    <row r="183" spans="1:50" x14ac:dyDescent="0.25">
      <c r="A183" s="142">
        <v>550000</v>
      </c>
      <c r="B183" s="142">
        <v>870000</v>
      </c>
      <c r="C183" s="142">
        <v>870000</v>
      </c>
      <c r="D183" s="9" t="s">
        <v>305</v>
      </c>
      <c r="E183" s="9" t="s">
        <v>70</v>
      </c>
      <c r="F183" s="9" t="s">
        <v>306</v>
      </c>
      <c r="G183" s="9" t="s">
        <v>307</v>
      </c>
      <c r="H183" s="9">
        <v>0.36</v>
      </c>
      <c r="I183" s="9">
        <v>0.48</v>
      </c>
      <c r="J183" s="9" t="s">
        <v>195</v>
      </c>
      <c r="K183" s="9">
        <v>4.722758738222E-2</v>
      </c>
      <c r="L183" s="9">
        <v>3875.1411981169499</v>
      </c>
      <c r="M183" s="9">
        <v>10.533576691254099</v>
      </c>
      <c r="N183" s="9">
        <v>1.85618226257638</v>
      </c>
      <c r="O183" s="9">
        <v>0.49747541363355002</v>
      </c>
      <c r="P183" s="9">
        <v>8.7663010003149994E-2</v>
      </c>
      <c r="Q183" s="9">
        <v>183.01356955252001</v>
      </c>
      <c r="R183" s="9">
        <v>1330</v>
      </c>
      <c r="S183" s="9" t="s">
        <v>311</v>
      </c>
      <c r="T183" s="9">
        <v>1330</v>
      </c>
      <c r="U183" s="9" t="s">
        <v>293</v>
      </c>
      <c r="V183" s="9" t="s">
        <v>195</v>
      </c>
      <c r="Z183" s="9">
        <v>0</v>
      </c>
      <c r="AA183" s="9">
        <v>1</v>
      </c>
      <c r="AB183" s="9">
        <v>0.49747541363355002</v>
      </c>
      <c r="AC183" s="9">
        <v>8.7663010003149994E-2</v>
      </c>
      <c r="AD183" s="9">
        <v>183.01356955252101</v>
      </c>
      <c r="AF183" s="9">
        <v>-1</v>
      </c>
      <c r="AG183" s="9">
        <v>-1</v>
      </c>
      <c r="AH183" s="9">
        <v>-1</v>
      </c>
      <c r="AI183" s="9">
        <v>-1</v>
      </c>
      <c r="AJ183" s="9">
        <v>0</v>
      </c>
      <c r="AM183" s="9" t="s">
        <v>309</v>
      </c>
      <c r="AN183" s="9">
        <v>-1</v>
      </c>
      <c r="AQ183" s="9">
        <v>579</v>
      </c>
      <c r="AR183" s="9" t="s">
        <v>295</v>
      </c>
      <c r="AT183" s="9" t="s">
        <v>195</v>
      </c>
      <c r="AU183" s="9">
        <v>132.71029999999999</v>
      </c>
      <c r="AV183" s="9">
        <v>77.102545037176498</v>
      </c>
      <c r="AW183" s="9">
        <v>191.123265312206</v>
      </c>
      <c r="AX183" s="9">
        <v>0.1484294968</v>
      </c>
    </row>
    <row r="184" spans="1:50" x14ac:dyDescent="0.25">
      <c r="A184" s="142">
        <v>550000</v>
      </c>
      <c r="B184" s="142">
        <v>870000</v>
      </c>
      <c r="C184" s="142">
        <v>870000</v>
      </c>
      <c r="D184" s="9" t="s">
        <v>305</v>
      </c>
      <c r="E184" s="9" t="s">
        <v>70</v>
      </c>
      <c r="F184" s="9" t="s">
        <v>306</v>
      </c>
      <c r="G184" s="9" t="s">
        <v>307</v>
      </c>
      <c r="H184" s="9">
        <v>0.36</v>
      </c>
      <c r="I184" s="9">
        <v>0.48</v>
      </c>
      <c r="J184" s="9" t="s">
        <v>195</v>
      </c>
      <c r="K184" s="9">
        <v>0.17272936468776001</v>
      </c>
      <c r="L184" s="9">
        <v>3875.1411981169499</v>
      </c>
      <c r="M184" s="9">
        <v>10.533576691254099</v>
      </c>
      <c r="N184" s="9">
        <v>1.85618226257638</v>
      </c>
      <c r="O184" s="9">
        <v>1.8194580097701401</v>
      </c>
      <c r="P184" s="9">
        <v>0.32061718295951003</v>
      </c>
      <c r="Q184" s="9">
        <v>669.35067722611302</v>
      </c>
      <c r="R184" s="9">
        <v>1330</v>
      </c>
      <c r="S184" s="9" t="s">
        <v>311</v>
      </c>
      <c r="T184" s="9">
        <v>1330</v>
      </c>
      <c r="U184" s="9" t="s">
        <v>293</v>
      </c>
      <c r="V184" s="9" t="s">
        <v>195</v>
      </c>
      <c r="Z184" s="9">
        <v>0</v>
      </c>
      <c r="AA184" s="9">
        <v>1</v>
      </c>
      <c r="AB184" s="9">
        <v>1.8194580097701401</v>
      </c>
      <c r="AC184" s="9">
        <v>0.32061718295951003</v>
      </c>
      <c r="AD184" s="9">
        <v>669.35067722611302</v>
      </c>
      <c r="AF184" s="9">
        <v>-1</v>
      </c>
      <c r="AG184" s="9">
        <v>-1</v>
      </c>
      <c r="AH184" s="9">
        <v>-1</v>
      </c>
      <c r="AI184" s="9">
        <v>-1</v>
      </c>
      <c r="AJ184" s="9">
        <v>0</v>
      </c>
      <c r="AM184" s="9" t="s">
        <v>309</v>
      </c>
      <c r="AN184" s="9">
        <v>-1</v>
      </c>
      <c r="AQ184" s="9">
        <v>579</v>
      </c>
      <c r="AR184" s="9" t="s">
        <v>295</v>
      </c>
      <c r="AT184" s="9" t="s">
        <v>195</v>
      </c>
      <c r="AU184" s="9">
        <v>132.71029999999999</v>
      </c>
      <c r="AV184" s="9">
        <v>105.516714185927</v>
      </c>
      <c r="AW184" s="9">
        <v>699.01093882374198</v>
      </c>
      <c r="AX184" s="9">
        <v>0.54286348520000005</v>
      </c>
    </row>
    <row r="185" spans="1:50" x14ac:dyDescent="0.25">
      <c r="A185" s="142">
        <v>550000</v>
      </c>
      <c r="B185" s="142">
        <v>870000</v>
      </c>
      <c r="C185" s="142">
        <v>870000</v>
      </c>
      <c r="D185" s="9" t="s">
        <v>305</v>
      </c>
      <c r="E185" s="9" t="s">
        <v>70</v>
      </c>
      <c r="F185" s="9" t="s">
        <v>306</v>
      </c>
      <c r="G185" s="9" t="s">
        <v>307</v>
      </c>
      <c r="H185" s="9">
        <v>0.36</v>
      </c>
      <c r="I185" s="9">
        <v>0.48</v>
      </c>
      <c r="J185" s="9" t="s">
        <v>195</v>
      </c>
      <c r="K185" s="9">
        <v>6.9746754914619999E-2</v>
      </c>
      <c r="L185" s="9">
        <v>3875.1411981169499</v>
      </c>
      <c r="M185" s="9">
        <v>10.533576691254099</v>
      </c>
      <c r="N185" s="9">
        <v>1.85618226257638</v>
      </c>
      <c r="O185" s="9">
        <v>0.73468279185927998</v>
      </c>
      <c r="P185" s="9">
        <v>0.12946268934478</v>
      </c>
      <c r="Q185" s="9">
        <v>270.27852340462101</v>
      </c>
      <c r="R185" s="9">
        <v>1330</v>
      </c>
      <c r="S185" s="9" t="s">
        <v>311</v>
      </c>
      <c r="T185" s="9">
        <v>1330</v>
      </c>
      <c r="U185" s="9" t="s">
        <v>293</v>
      </c>
      <c r="V185" s="9" t="s">
        <v>195</v>
      </c>
      <c r="Z185" s="9">
        <v>0</v>
      </c>
      <c r="AA185" s="9">
        <v>1</v>
      </c>
      <c r="AB185" s="9">
        <v>0.73468279185927998</v>
      </c>
      <c r="AC185" s="9">
        <v>0.12946268934478</v>
      </c>
      <c r="AD185" s="9">
        <v>270.278523404623</v>
      </c>
      <c r="AF185" s="9">
        <v>-1</v>
      </c>
      <c r="AG185" s="9">
        <v>-1</v>
      </c>
      <c r="AH185" s="9">
        <v>-1</v>
      </c>
      <c r="AI185" s="9">
        <v>-1</v>
      </c>
      <c r="AJ185" s="9">
        <v>0</v>
      </c>
      <c r="AM185" s="9" t="s">
        <v>309</v>
      </c>
      <c r="AN185" s="9">
        <v>-1</v>
      </c>
      <c r="AQ185" s="9">
        <v>579</v>
      </c>
      <c r="AR185" s="9" t="s">
        <v>295</v>
      </c>
      <c r="AT185" s="9" t="s">
        <v>195</v>
      </c>
      <c r="AU185" s="9">
        <v>132.71029999999999</v>
      </c>
      <c r="AV185" s="9">
        <v>68.545305356734801</v>
      </c>
      <c r="AW185" s="9">
        <v>282.255103067802</v>
      </c>
      <c r="AX185" s="9">
        <v>0.21920399300000001</v>
      </c>
    </row>
    <row r="186" spans="1:50" x14ac:dyDescent="0.25">
      <c r="A186" s="142">
        <v>550000</v>
      </c>
      <c r="B186" s="142">
        <v>870000</v>
      </c>
      <c r="C186" s="142">
        <v>870000</v>
      </c>
      <c r="D186" s="9" t="s">
        <v>305</v>
      </c>
      <c r="E186" s="9" t="s">
        <v>70</v>
      </c>
      <c r="F186" s="9" t="s">
        <v>306</v>
      </c>
      <c r="G186" s="9" t="s">
        <v>307</v>
      </c>
      <c r="H186" s="9">
        <v>0.36</v>
      </c>
      <c r="I186" s="9">
        <v>0.48</v>
      </c>
      <c r="J186" s="9" t="s">
        <v>195</v>
      </c>
      <c r="K186" s="9">
        <v>0.33819775661627</v>
      </c>
      <c r="L186" s="9">
        <v>3863.6814112372599</v>
      </c>
      <c r="M186" s="9">
        <v>10.272076148452699</v>
      </c>
      <c r="N186" s="9">
        <v>1.7357296553736301</v>
      </c>
      <c r="O186" s="9">
        <v>3.4739931091982799</v>
      </c>
      <c r="P186" s="9">
        <v>0.58701987553970003</v>
      </c>
      <c r="Q186" s="9">
        <v>1306.6883855604401</v>
      </c>
      <c r="R186" s="9">
        <v>1200</v>
      </c>
      <c r="S186" s="9" t="s">
        <v>308</v>
      </c>
      <c r="T186" s="9">
        <v>1200</v>
      </c>
      <c r="U186" s="9" t="s">
        <v>293</v>
      </c>
      <c r="V186" s="9" t="s">
        <v>195</v>
      </c>
      <c r="Z186" s="9">
        <v>0</v>
      </c>
      <c r="AA186" s="9">
        <v>1</v>
      </c>
      <c r="AB186" s="9">
        <v>3.4739931091982799</v>
      </c>
      <c r="AC186" s="9">
        <v>0.58701987553970003</v>
      </c>
      <c r="AD186" s="9">
        <v>1306.6883855604401</v>
      </c>
      <c r="AF186" s="9">
        <v>-1</v>
      </c>
      <c r="AG186" s="9">
        <v>-1</v>
      </c>
      <c r="AH186" s="9">
        <v>-1</v>
      </c>
      <c r="AI186" s="9">
        <v>-1</v>
      </c>
      <c r="AJ186" s="9">
        <v>0</v>
      </c>
      <c r="AM186" s="9" t="s">
        <v>309</v>
      </c>
      <c r="AN186" s="9">
        <v>-1</v>
      </c>
      <c r="AQ186" s="9">
        <v>579</v>
      </c>
      <c r="AR186" s="9" t="s">
        <v>295</v>
      </c>
      <c r="AT186" s="9" t="s">
        <v>195</v>
      </c>
      <c r="AU186" s="9">
        <v>132.71029999999999</v>
      </c>
      <c r="AV186" s="9">
        <v>198.69052927959299</v>
      </c>
      <c r="AW186" s="9">
        <v>1368.6377634038399</v>
      </c>
      <c r="AX186" s="9">
        <v>1.0597634919000001</v>
      </c>
    </row>
    <row r="187" spans="1:50" x14ac:dyDescent="0.25">
      <c r="A187" s="142">
        <v>550000</v>
      </c>
      <c r="B187" s="142">
        <v>870000</v>
      </c>
      <c r="C187" s="142">
        <v>870000</v>
      </c>
      <c r="D187" s="9" t="s">
        <v>305</v>
      </c>
      <c r="E187" s="9" t="s">
        <v>70</v>
      </c>
      <c r="F187" s="9" t="s">
        <v>306</v>
      </c>
      <c r="G187" s="9" t="s">
        <v>307</v>
      </c>
      <c r="H187" s="9">
        <v>0.36</v>
      </c>
      <c r="I187" s="9">
        <v>0.48</v>
      </c>
      <c r="J187" s="9" t="s">
        <v>195</v>
      </c>
      <c r="K187" s="9">
        <v>1.6269127199E-3</v>
      </c>
      <c r="L187" s="9">
        <v>3863.6814112372599</v>
      </c>
      <c r="M187" s="9">
        <v>10.272076148452699</v>
      </c>
      <c r="N187" s="9">
        <v>1.7357296553736301</v>
      </c>
      <c r="O187" s="9">
        <v>1.6711771345760001E-2</v>
      </c>
      <c r="P187" s="9">
        <v>2.8238806546400002E-3</v>
      </c>
      <c r="Q187" s="9">
        <v>6.2858724336062703</v>
      </c>
      <c r="R187" s="9">
        <v>1410</v>
      </c>
      <c r="S187" s="9" t="s">
        <v>299</v>
      </c>
      <c r="T187" s="9">
        <v>1410</v>
      </c>
      <c r="U187" s="9" t="s">
        <v>293</v>
      </c>
      <c r="V187" s="9" t="s">
        <v>195</v>
      </c>
      <c r="Z187" s="9">
        <v>0</v>
      </c>
      <c r="AA187" s="9">
        <v>1</v>
      </c>
      <c r="AB187" s="9">
        <v>1.6711771345760001E-2</v>
      </c>
      <c r="AC187" s="9">
        <v>2.8238806546400002E-3</v>
      </c>
      <c r="AD187" s="9">
        <v>6.2858724336073504</v>
      </c>
      <c r="AF187" s="9">
        <v>-1</v>
      </c>
      <c r="AG187" s="9">
        <v>-1</v>
      </c>
      <c r="AH187" s="9">
        <v>-1</v>
      </c>
      <c r="AI187" s="9">
        <v>-1</v>
      </c>
      <c r="AJ187" s="9">
        <v>0</v>
      </c>
      <c r="AM187" s="9" t="s">
        <v>309</v>
      </c>
      <c r="AN187" s="9">
        <v>-1</v>
      </c>
      <c r="AQ187" s="9">
        <v>579</v>
      </c>
      <c r="AR187" s="9" t="s">
        <v>295</v>
      </c>
      <c r="AT187" s="9" t="s">
        <v>195</v>
      </c>
      <c r="AU187" s="9">
        <v>132.71029999999999</v>
      </c>
      <c r="AV187" s="9">
        <v>14.7189106841276</v>
      </c>
      <c r="AW187" s="9">
        <v>6.5838821892369701</v>
      </c>
      <c r="AX187" s="9">
        <v>5.0980312000000003E-3</v>
      </c>
    </row>
    <row r="188" spans="1:50" x14ac:dyDescent="0.25">
      <c r="A188" s="142">
        <v>550000</v>
      </c>
      <c r="B188" s="142">
        <v>870000</v>
      </c>
      <c r="C188" s="142">
        <v>870000</v>
      </c>
      <c r="D188" s="9" t="s">
        <v>305</v>
      </c>
      <c r="E188" s="9" t="s">
        <v>70</v>
      </c>
      <c r="F188" s="9" t="s">
        <v>306</v>
      </c>
      <c r="G188" s="9" t="s">
        <v>307</v>
      </c>
      <c r="H188" s="9">
        <v>0.36</v>
      </c>
      <c r="I188" s="9">
        <v>0.48</v>
      </c>
      <c r="J188" s="9" t="s">
        <v>195</v>
      </c>
      <c r="K188" s="9">
        <v>8.7243188307569997E-2</v>
      </c>
      <c r="L188" s="9">
        <v>3863.6814112372599</v>
      </c>
      <c r="M188" s="9">
        <v>10.272076148452699</v>
      </c>
      <c r="N188" s="9">
        <v>1.7357296553736301</v>
      </c>
      <c r="O188" s="9">
        <v>0.89616867372918996</v>
      </c>
      <c r="P188" s="9">
        <v>0.15143058917480001</v>
      </c>
      <c r="Q188" s="9">
        <v>337.07988492104198</v>
      </c>
      <c r="R188" s="9">
        <v>1330</v>
      </c>
      <c r="S188" s="9" t="s">
        <v>311</v>
      </c>
      <c r="T188" s="9">
        <v>1330</v>
      </c>
      <c r="U188" s="9" t="s">
        <v>293</v>
      </c>
      <c r="V188" s="9" t="s">
        <v>195</v>
      </c>
      <c r="Z188" s="9">
        <v>0</v>
      </c>
      <c r="AA188" s="9">
        <v>1</v>
      </c>
      <c r="AB188" s="9">
        <v>0.89616867372918996</v>
      </c>
      <c r="AC188" s="9">
        <v>0.15143058917480001</v>
      </c>
      <c r="AD188" s="9">
        <v>337.079884921043</v>
      </c>
      <c r="AF188" s="9">
        <v>-1</v>
      </c>
      <c r="AG188" s="9">
        <v>-1</v>
      </c>
      <c r="AH188" s="9">
        <v>-1</v>
      </c>
      <c r="AI188" s="9">
        <v>-1</v>
      </c>
      <c r="AJ188" s="9">
        <v>0</v>
      </c>
      <c r="AM188" s="9" t="s">
        <v>309</v>
      </c>
      <c r="AN188" s="9">
        <v>-1</v>
      </c>
      <c r="AQ188" s="9">
        <v>579</v>
      </c>
      <c r="AR188" s="9" t="s">
        <v>295</v>
      </c>
      <c r="AT188" s="9" t="s">
        <v>195</v>
      </c>
      <c r="AU188" s="9">
        <v>132.71029999999999</v>
      </c>
      <c r="AV188" s="9">
        <v>87.176316276046904</v>
      </c>
      <c r="AW188" s="9">
        <v>353.06065691315501</v>
      </c>
      <c r="AX188" s="9">
        <v>0.27338190179999999</v>
      </c>
    </row>
    <row r="189" spans="1:50" x14ac:dyDescent="0.25">
      <c r="A189" s="142">
        <v>550000</v>
      </c>
      <c r="B189" s="142">
        <v>870000</v>
      </c>
      <c r="C189" s="142">
        <v>870000</v>
      </c>
      <c r="D189" s="9" t="s">
        <v>305</v>
      </c>
      <c r="E189" s="9" t="s">
        <v>70</v>
      </c>
      <c r="F189" s="9" t="s">
        <v>306</v>
      </c>
      <c r="G189" s="9" t="s">
        <v>307</v>
      </c>
      <c r="H189" s="9">
        <v>0.36</v>
      </c>
      <c r="I189" s="9">
        <v>0.48</v>
      </c>
      <c r="J189" s="9" t="s">
        <v>195</v>
      </c>
      <c r="K189" s="9">
        <v>3.6951753727999998E-4</v>
      </c>
      <c r="L189" s="9">
        <v>3863.6814112372599</v>
      </c>
      <c r="M189" s="9">
        <v>10.272076148452699</v>
      </c>
      <c r="N189" s="9">
        <v>1.7357296553736301</v>
      </c>
      <c r="O189" s="9">
        <v>3.79571228118E-3</v>
      </c>
      <c r="P189" s="9">
        <v>6.4138254763999999E-4</v>
      </c>
      <c r="Q189" s="9">
        <v>1.4276980399342201</v>
      </c>
      <c r="R189" s="9">
        <v>1210</v>
      </c>
      <c r="S189" s="9" t="s">
        <v>310</v>
      </c>
      <c r="T189" s="9">
        <v>1210</v>
      </c>
      <c r="U189" s="9" t="s">
        <v>293</v>
      </c>
      <c r="V189" s="9" t="s">
        <v>195</v>
      </c>
      <c r="Z189" s="9">
        <v>0</v>
      </c>
      <c r="AA189" s="9">
        <v>1</v>
      </c>
      <c r="AB189" s="9">
        <v>3.79571228118E-3</v>
      </c>
      <c r="AC189" s="9">
        <v>6.4138254763999999E-4</v>
      </c>
      <c r="AD189" s="9">
        <v>1.42769803993323</v>
      </c>
      <c r="AF189" s="9">
        <v>-1</v>
      </c>
      <c r="AG189" s="9">
        <v>-1</v>
      </c>
      <c r="AH189" s="9">
        <v>-1</v>
      </c>
      <c r="AI189" s="9">
        <v>-1</v>
      </c>
      <c r="AJ189" s="9">
        <v>0</v>
      </c>
      <c r="AM189" s="9" t="s">
        <v>309</v>
      </c>
      <c r="AN189" s="9">
        <v>-1</v>
      </c>
      <c r="AQ189" s="9">
        <v>579</v>
      </c>
      <c r="AR189" s="9" t="s">
        <v>295</v>
      </c>
      <c r="AT189" s="9" t="s">
        <v>195</v>
      </c>
      <c r="AU189" s="9">
        <v>132.71029999999999</v>
      </c>
      <c r="AV189" s="9">
        <v>7.0584874259515802</v>
      </c>
      <c r="AW189" s="9">
        <v>1.4953844189501899</v>
      </c>
      <c r="AX189" s="9">
        <v>1.157906E-3</v>
      </c>
    </row>
    <row r="190" spans="1:50" x14ac:dyDescent="0.25">
      <c r="A190" s="142">
        <v>550000</v>
      </c>
      <c r="B190" s="142">
        <v>870000</v>
      </c>
      <c r="C190" s="142">
        <v>870000</v>
      </c>
      <c r="D190" s="9" t="s">
        <v>305</v>
      </c>
      <c r="E190" s="9" t="s">
        <v>70</v>
      </c>
      <c r="F190" s="9" t="s">
        <v>306</v>
      </c>
      <c r="G190" s="9" t="s">
        <v>307</v>
      </c>
      <c r="H190" s="9">
        <v>0.36</v>
      </c>
      <c r="I190" s="9">
        <v>0.48</v>
      </c>
      <c r="J190" s="9" t="s">
        <v>195</v>
      </c>
      <c r="K190" s="9">
        <v>4.8994722239880002E-2</v>
      </c>
      <c r="L190" s="9">
        <v>3863.6814112372599</v>
      </c>
      <c r="M190" s="9">
        <v>10.272076148452699</v>
      </c>
      <c r="N190" s="9">
        <v>1.7357296553736301</v>
      </c>
      <c r="O190" s="9">
        <v>0.50327751772036999</v>
      </c>
      <c r="P190" s="9">
        <v>8.5041592348549994E-2</v>
      </c>
      <c r="Q190" s="9">
        <v>189.29999756696799</v>
      </c>
      <c r="R190" s="9">
        <v>1330</v>
      </c>
      <c r="S190" s="9" t="s">
        <v>311</v>
      </c>
      <c r="T190" s="9">
        <v>1330</v>
      </c>
      <c r="U190" s="9" t="s">
        <v>293</v>
      </c>
      <c r="V190" s="9" t="s">
        <v>195</v>
      </c>
      <c r="Z190" s="9">
        <v>0</v>
      </c>
      <c r="AA190" s="9">
        <v>1</v>
      </c>
      <c r="AB190" s="9">
        <v>0.50327751772036999</v>
      </c>
      <c r="AC190" s="9">
        <v>8.5041592348549994E-2</v>
      </c>
      <c r="AD190" s="9">
        <v>189.29999756697001</v>
      </c>
      <c r="AF190" s="9">
        <v>-1</v>
      </c>
      <c r="AG190" s="9">
        <v>-1</v>
      </c>
      <c r="AH190" s="9">
        <v>-1</v>
      </c>
      <c r="AI190" s="9">
        <v>-1</v>
      </c>
      <c r="AJ190" s="9">
        <v>0</v>
      </c>
      <c r="AM190" s="9" t="s">
        <v>309</v>
      </c>
      <c r="AN190" s="9">
        <v>-1</v>
      </c>
      <c r="AQ190" s="9">
        <v>579</v>
      </c>
      <c r="AR190" s="9" t="s">
        <v>295</v>
      </c>
      <c r="AT190" s="9" t="s">
        <v>195</v>
      </c>
      <c r="AU190" s="9">
        <v>132.71029999999999</v>
      </c>
      <c r="AV190" s="9">
        <v>59.612102796545699</v>
      </c>
      <c r="AW190" s="9">
        <v>198.27460636017599</v>
      </c>
      <c r="AX190" s="9">
        <v>0.1535279786</v>
      </c>
    </row>
    <row r="191" spans="1:50" x14ac:dyDescent="0.25">
      <c r="A191" s="142">
        <v>550000</v>
      </c>
      <c r="B191" s="142">
        <v>870000</v>
      </c>
      <c r="C191" s="142">
        <v>870000</v>
      </c>
      <c r="D191" s="9" t="s">
        <v>305</v>
      </c>
      <c r="E191" s="9" t="s">
        <v>70</v>
      </c>
      <c r="F191" s="9" t="s">
        <v>306</v>
      </c>
      <c r="G191" s="9" t="s">
        <v>307</v>
      </c>
      <c r="H191" s="9">
        <v>0.36</v>
      </c>
      <c r="I191" s="9">
        <v>0.48</v>
      </c>
      <c r="J191" s="9" t="s">
        <v>195</v>
      </c>
      <c r="K191" s="9">
        <v>8.8381069950719995E-2</v>
      </c>
      <c r="L191" s="9">
        <v>3863.6814112372599</v>
      </c>
      <c r="M191" s="9">
        <v>10.272076148452699</v>
      </c>
      <c r="N191" s="9">
        <v>1.7357296553736301</v>
      </c>
      <c r="O191" s="9">
        <v>0.90785708061557002</v>
      </c>
      <c r="P191" s="9">
        <v>0.15340564408712001</v>
      </c>
      <c r="Q191" s="9">
        <v>341.47629707387199</v>
      </c>
      <c r="R191" s="9">
        <v>1330</v>
      </c>
      <c r="S191" s="9" t="s">
        <v>311</v>
      </c>
      <c r="T191" s="9">
        <v>1330</v>
      </c>
      <c r="U191" s="9" t="s">
        <v>293</v>
      </c>
      <c r="V191" s="9" t="s">
        <v>195</v>
      </c>
      <c r="Z191" s="9">
        <v>0</v>
      </c>
      <c r="AA191" s="9">
        <v>1</v>
      </c>
      <c r="AB191" s="9">
        <v>0.90785708061557002</v>
      </c>
      <c r="AC191" s="9">
        <v>0.15340564408712001</v>
      </c>
      <c r="AD191" s="9">
        <v>341.47629707387102</v>
      </c>
      <c r="AF191" s="9">
        <v>-1</v>
      </c>
      <c r="AG191" s="9">
        <v>-1</v>
      </c>
      <c r="AH191" s="9">
        <v>-1</v>
      </c>
      <c r="AI191" s="9">
        <v>-1</v>
      </c>
      <c r="AJ191" s="9">
        <v>0</v>
      </c>
      <c r="AM191" s="9" t="s">
        <v>309</v>
      </c>
      <c r="AN191" s="9">
        <v>-1</v>
      </c>
      <c r="AQ191" s="9">
        <v>579</v>
      </c>
      <c r="AR191" s="9" t="s">
        <v>295</v>
      </c>
      <c r="AT191" s="9" t="s">
        <v>195</v>
      </c>
      <c r="AU191" s="9">
        <v>132.71029999999999</v>
      </c>
      <c r="AV191" s="9">
        <v>78.252547380897099</v>
      </c>
      <c r="AW191" s="9">
        <v>357.66550054867002</v>
      </c>
      <c r="AX191" s="9">
        <v>0.276947524</v>
      </c>
    </row>
    <row r="192" spans="1:50" x14ac:dyDescent="0.25">
      <c r="A192" s="142">
        <v>550000</v>
      </c>
      <c r="B192" s="142">
        <v>870000</v>
      </c>
      <c r="C192" s="142">
        <v>870000</v>
      </c>
      <c r="D192" s="9" t="s">
        <v>305</v>
      </c>
      <c r="E192" s="9" t="s">
        <v>70</v>
      </c>
      <c r="F192" s="9" t="s">
        <v>306</v>
      </c>
      <c r="G192" s="9" t="s">
        <v>307</v>
      </c>
      <c r="H192" s="9">
        <v>0.36</v>
      </c>
      <c r="I192" s="9">
        <v>0.48</v>
      </c>
      <c r="J192" s="9" t="s">
        <v>195</v>
      </c>
      <c r="K192" s="9">
        <v>5.295028608914E-2</v>
      </c>
      <c r="L192" s="9">
        <v>3863.6814112372599</v>
      </c>
      <c r="M192" s="9">
        <v>10.272076148452699</v>
      </c>
      <c r="N192" s="9">
        <v>1.7357296553736301</v>
      </c>
      <c r="O192" s="9">
        <v>0.54390937079004997</v>
      </c>
      <c r="P192" s="9">
        <v>9.1907381825440004E-2</v>
      </c>
      <c r="Q192" s="9">
        <v>204.58303608232401</v>
      </c>
      <c r="R192" s="9">
        <v>1330</v>
      </c>
      <c r="S192" s="9" t="s">
        <v>311</v>
      </c>
      <c r="T192" s="9">
        <v>1330</v>
      </c>
      <c r="U192" s="9" t="s">
        <v>293</v>
      </c>
      <c r="V192" s="9" t="s">
        <v>195</v>
      </c>
      <c r="Z192" s="9">
        <v>0</v>
      </c>
      <c r="AA192" s="9">
        <v>1</v>
      </c>
      <c r="AB192" s="9">
        <v>0.54390937079004997</v>
      </c>
      <c r="AC192" s="9">
        <v>9.1907381825440004E-2</v>
      </c>
      <c r="AD192" s="9">
        <v>204.58303608232501</v>
      </c>
      <c r="AF192" s="9">
        <v>-1</v>
      </c>
      <c r="AG192" s="9">
        <v>-1</v>
      </c>
      <c r="AH192" s="9">
        <v>-1</v>
      </c>
      <c r="AI192" s="9">
        <v>-1</v>
      </c>
      <c r="AJ192" s="9">
        <v>0</v>
      </c>
      <c r="AM192" s="9" t="s">
        <v>309</v>
      </c>
      <c r="AN192" s="9">
        <v>-1</v>
      </c>
      <c r="AQ192" s="9">
        <v>579</v>
      </c>
      <c r="AR192" s="9" t="s">
        <v>295</v>
      </c>
      <c r="AT192" s="9" t="s">
        <v>195</v>
      </c>
      <c r="AU192" s="9">
        <v>132.71029999999999</v>
      </c>
      <c r="AV192" s="9">
        <v>82.541537675402594</v>
      </c>
      <c r="AW192" s="9">
        <v>214.28220532777399</v>
      </c>
      <c r="AX192" s="9">
        <v>0.1659229814</v>
      </c>
    </row>
    <row r="193" spans="1:50" x14ac:dyDescent="0.25">
      <c r="A193" s="142">
        <v>550000</v>
      </c>
      <c r="B193" s="142">
        <v>870000</v>
      </c>
      <c r="C193" s="142">
        <v>870000</v>
      </c>
      <c r="D193" s="9" t="s">
        <v>305</v>
      </c>
      <c r="E193" s="9" t="s">
        <v>70</v>
      </c>
      <c r="F193" s="9" t="s">
        <v>306</v>
      </c>
      <c r="G193" s="9" t="s">
        <v>307</v>
      </c>
      <c r="H193" s="9">
        <v>0.36</v>
      </c>
      <c r="I193" s="9">
        <v>0.48</v>
      </c>
      <c r="J193" s="9" t="s">
        <v>195</v>
      </c>
      <c r="K193" s="9">
        <v>5.236850584549E-2</v>
      </c>
      <c r="L193" s="9">
        <v>3877.3013699856601</v>
      </c>
      <c r="M193" s="9">
        <v>9.3825871721777503</v>
      </c>
      <c r="N193" s="9">
        <v>1.28685883125973</v>
      </c>
      <c r="O193" s="9">
        <v>0.49135207117204999</v>
      </c>
      <c r="P193" s="9">
        <v>6.7390874227149997E-2</v>
      </c>
      <c r="Q193" s="9">
        <v>203.04847945884001</v>
      </c>
      <c r="R193" s="9">
        <v>1400</v>
      </c>
      <c r="S193" s="9" t="s">
        <v>297</v>
      </c>
      <c r="T193" s="9">
        <v>1400</v>
      </c>
      <c r="U193" s="9" t="s">
        <v>293</v>
      </c>
      <c r="V193" s="9" t="s">
        <v>195</v>
      </c>
      <c r="Z193" s="9">
        <v>0</v>
      </c>
      <c r="AA193" s="9">
        <v>1</v>
      </c>
      <c r="AB193" s="9">
        <v>0.49135207117204999</v>
      </c>
      <c r="AC193" s="9">
        <v>6.7390874227149997E-2</v>
      </c>
      <c r="AD193" s="9">
        <v>203.04847945883799</v>
      </c>
      <c r="AF193" s="9">
        <v>-1</v>
      </c>
      <c r="AG193" s="9">
        <v>-1</v>
      </c>
      <c r="AH193" s="9">
        <v>-1</v>
      </c>
      <c r="AI193" s="9">
        <v>-1</v>
      </c>
      <c r="AJ193" s="9">
        <v>0</v>
      </c>
      <c r="AM193" s="9" t="s">
        <v>309</v>
      </c>
      <c r="AN193" s="9">
        <v>-1</v>
      </c>
      <c r="AQ193" s="9">
        <v>579</v>
      </c>
      <c r="AR193" s="9" t="s">
        <v>295</v>
      </c>
      <c r="AT193" s="9" t="s">
        <v>195</v>
      </c>
      <c r="AU193" s="9">
        <v>132.71029999999999</v>
      </c>
      <c r="AV193" s="9">
        <v>61.306565788375401</v>
      </c>
      <c r="AW193" s="9">
        <v>211.92782421233099</v>
      </c>
      <c r="AX193" s="9">
        <v>0.16467840989999999</v>
      </c>
    </row>
    <row r="194" spans="1:50" x14ac:dyDescent="0.25">
      <c r="A194" s="142">
        <v>550000</v>
      </c>
      <c r="B194" s="142">
        <v>870000</v>
      </c>
      <c r="C194" s="142">
        <v>870000</v>
      </c>
      <c r="D194" s="9" t="s">
        <v>305</v>
      </c>
      <c r="E194" s="9" t="s">
        <v>70</v>
      </c>
      <c r="F194" s="9" t="s">
        <v>306</v>
      </c>
      <c r="G194" s="9" t="s">
        <v>307</v>
      </c>
      <c r="H194" s="9">
        <v>0.36</v>
      </c>
      <c r="I194" s="9">
        <v>0.48</v>
      </c>
      <c r="J194" s="9" t="s">
        <v>195</v>
      </c>
      <c r="K194" s="9">
        <v>0.11888946111248</v>
      </c>
      <c r="L194" s="9">
        <v>3877.3013699856601</v>
      </c>
      <c r="M194" s="9">
        <v>9.3825871721777503</v>
      </c>
      <c r="N194" s="9">
        <v>1.28685883125973</v>
      </c>
      <c r="O194" s="9">
        <v>1.1154907327411401</v>
      </c>
      <c r="P194" s="9">
        <v>0.15299395297630999</v>
      </c>
      <c r="Q194" s="9">
        <v>460.97027044830298</v>
      </c>
      <c r="R194" s="9">
        <v>1200</v>
      </c>
      <c r="S194" s="9" t="s">
        <v>308</v>
      </c>
      <c r="T194" s="9">
        <v>1200</v>
      </c>
      <c r="U194" s="9" t="s">
        <v>293</v>
      </c>
      <c r="V194" s="9" t="s">
        <v>195</v>
      </c>
      <c r="Z194" s="9">
        <v>0</v>
      </c>
      <c r="AA194" s="9">
        <v>1</v>
      </c>
      <c r="AB194" s="9">
        <v>1.1154907327411401</v>
      </c>
      <c r="AC194" s="9">
        <v>0.15299395297630999</v>
      </c>
      <c r="AD194" s="9">
        <v>460.97027044830298</v>
      </c>
      <c r="AF194" s="9">
        <v>-1</v>
      </c>
      <c r="AG194" s="9">
        <v>-1</v>
      </c>
      <c r="AH194" s="9">
        <v>-1</v>
      </c>
      <c r="AI194" s="9">
        <v>-1</v>
      </c>
      <c r="AJ194" s="9">
        <v>0</v>
      </c>
      <c r="AM194" s="9" t="s">
        <v>309</v>
      </c>
      <c r="AN194" s="9">
        <v>-1</v>
      </c>
      <c r="AQ194" s="9">
        <v>579</v>
      </c>
      <c r="AR194" s="9" t="s">
        <v>295</v>
      </c>
      <c r="AT194" s="9" t="s">
        <v>195</v>
      </c>
      <c r="AU194" s="9">
        <v>132.71029999999999</v>
      </c>
      <c r="AV194" s="9">
        <v>125.725968174966</v>
      </c>
      <c r="AW194" s="9">
        <v>481.12857925874101</v>
      </c>
      <c r="AX194" s="9">
        <v>0.3738607222</v>
      </c>
    </row>
    <row r="195" spans="1:50" x14ac:dyDescent="0.25">
      <c r="A195" s="142">
        <v>550000</v>
      </c>
      <c r="B195" s="142">
        <v>870000</v>
      </c>
      <c r="C195" s="142">
        <v>870000</v>
      </c>
      <c r="D195" s="9" t="s">
        <v>305</v>
      </c>
      <c r="E195" s="9" t="s">
        <v>70</v>
      </c>
      <c r="F195" s="9" t="s">
        <v>306</v>
      </c>
      <c r="G195" s="9" t="s">
        <v>307</v>
      </c>
      <c r="H195" s="9">
        <v>0.36</v>
      </c>
      <c r="I195" s="9">
        <v>0.48</v>
      </c>
      <c r="J195" s="9" t="s">
        <v>195</v>
      </c>
      <c r="K195" s="9">
        <v>3.983966825857E-2</v>
      </c>
      <c r="L195" s="9">
        <v>3877.3013699856601</v>
      </c>
      <c r="M195" s="9">
        <v>9.3825871721777503</v>
      </c>
      <c r="N195" s="9">
        <v>1.28685883125973</v>
      </c>
      <c r="O195" s="9">
        <v>0.37379916034673</v>
      </c>
      <c r="P195" s="9">
        <v>5.1268028932999997E-2</v>
      </c>
      <c r="Q195" s="9">
        <v>154.47040031875099</v>
      </c>
      <c r="R195" s="9">
        <v>1700</v>
      </c>
      <c r="S195" s="9" t="s">
        <v>314</v>
      </c>
      <c r="T195" s="9">
        <v>1700</v>
      </c>
      <c r="U195" s="9" t="s">
        <v>293</v>
      </c>
      <c r="V195" s="9" t="s">
        <v>195</v>
      </c>
      <c r="Z195" s="9">
        <v>0</v>
      </c>
      <c r="AA195" s="9">
        <v>1</v>
      </c>
      <c r="AB195" s="9">
        <v>0.37379916034673</v>
      </c>
      <c r="AC195" s="9">
        <v>5.1268028932999997E-2</v>
      </c>
      <c r="AD195" s="9">
        <v>311.72709659093402</v>
      </c>
      <c r="AF195" s="9">
        <v>-1</v>
      </c>
      <c r="AG195" s="9">
        <v>-1</v>
      </c>
      <c r="AH195" s="9">
        <v>-1</v>
      </c>
      <c r="AI195" s="9">
        <v>-1</v>
      </c>
      <c r="AJ195" s="9">
        <v>0</v>
      </c>
      <c r="AM195" s="9" t="s">
        <v>309</v>
      </c>
      <c r="AN195" s="9">
        <v>-1</v>
      </c>
      <c r="AQ195" s="9">
        <v>579</v>
      </c>
      <c r="AR195" s="9" t="s">
        <v>295</v>
      </c>
      <c r="AT195" s="9" t="s">
        <v>195</v>
      </c>
      <c r="AU195" s="9">
        <v>132.71029999999999</v>
      </c>
      <c r="AV195" s="9">
        <v>115.989765962325</v>
      </c>
      <c r="AW195" s="9">
        <v>161.22541735850501</v>
      </c>
      <c r="AX195" s="9">
        <v>0.2528200297</v>
      </c>
    </row>
    <row r="196" spans="1:50" x14ac:dyDescent="0.25">
      <c r="A196" s="142">
        <v>550000</v>
      </c>
      <c r="B196" s="142">
        <v>870000</v>
      </c>
      <c r="C196" s="142">
        <v>870000</v>
      </c>
      <c r="D196" s="9" t="s">
        <v>305</v>
      </c>
      <c r="E196" s="9" t="s">
        <v>70</v>
      </c>
      <c r="F196" s="9" t="s">
        <v>306</v>
      </c>
      <c r="G196" s="9" t="s">
        <v>307</v>
      </c>
      <c r="H196" s="9">
        <v>0.36</v>
      </c>
      <c r="I196" s="9">
        <v>0.48</v>
      </c>
      <c r="J196" s="9" t="s">
        <v>195</v>
      </c>
      <c r="K196" s="9">
        <v>1.31908595925E-3</v>
      </c>
      <c r="L196" s="9">
        <v>3877.3013699856601</v>
      </c>
      <c r="M196" s="9">
        <v>9.3825871721777503</v>
      </c>
      <c r="N196" s="9">
        <v>1.28685883125973</v>
      </c>
      <c r="O196" s="9">
        <v>1.237643900029E-2</v>
      </c>
      <c r="P196" s="9">
        <v>1.69747741585E-3</v>
      </c>
      <c r="Q196" s="9">
        <v>5.1144937969443802</v>
      </c>
      <c r="R196" s="9">
        <v>1410</v>
      </c>
      <c r="S196" s="9" t="s">
        <v>299</v>
      </c>
      <c r="T196" s="9">
        <v>1410</v>
      </c>
      <c r="U196" s="9" t="s">
        <v>293</v>
      </c>
      <c r="V196" s="9" t="s">
        <v>195</v>
      </c>
      <c r="Z196" s="9">
        <v>0</v>
      </c>
      <c r="AA196" s="9">
        <v>1</v>
      </c>
      <c r="AB196" s="9">
        <v>1.237643900029E-2</v>
      </c>
      <c r="AC196" s="9">
        <v>1.69747741585E-3</v>
      </c>
      <c r="AD196" s="9">
        <v>5.1144937969427904</v>
      </c>
      <c r="AF196" s="9">
        <v>-1</v>
      </c>
      <c r="AG196" s="9">
        <v>-1</v>
      </c>
      <c r="AH196" s="9">
        <v>-1</v>
      </c>
      <c r="AI196" s="9">
        <v>-1</v>
      </c>
      <c r="AJ196" s="9">
        <v>0</v>
      </c>
      <c r="AM196" s="9" t="s">
        <v>309</v>
      </c>
      <c r="AN196" s="9">
        <v>-1</v>
      </c>
      <c r="AQ196" s="9">
        <v>579</v>
      </c>
      <c r="AR196" s="9" t="s">
        <v>295</v>
      </c>
      <c r="AT196" s="9" t="s">
        <v>195</v>
      </c>
      <c r="AU196" s="9">
        <v>132.71029999999999</v>
      </c>
      <c r="AV196" s="9">
        <v>9.5833147530793692</v>
      </c>
      <c r="AW196" s="9">
        <v>5.3381514859030501</v>
      </c>
      <c r="AX196" s="9">
        <v>4.1480079000000003E-3</v>
      </c>
    </row>
    <row r="197" spans="1:50" x14ac:dyDescent="0.25">
      <c r="A197" s="142">
        <v>550000</v>
      </c>
      <c r="B197" s="142">
        <v>870000</v>
      </c>
      <c r="C197" s="142">
        <v>870000</v>
      </c>
      <c r="D197" s="9" t="s">
        <v>305</v>
      </c>
      <c r="E197" s="9" t="s">
        <v>70</v>
      </c>
      <c r="F197" s="9" t="s">
        <v>306</v>
      </c>
      <c r="G197" s="9" t="s">
        <v>307</v>
      </c>
      <c r="H197" s="9">
        <v>0.36</v>
      </c>
      <c r="I197" s="9">
        <v>0.48</v>
      </c>
      <c r="J197" s="9" t="s">
        <v>195</v>
      </c>
      <c r="K197" s="9">
        <v>0.11241291564379</v>
      </c>
      <c r="L197" s="9">
        <v>3877.3013699856601</v>
      </c>
      <c r="M197" s="9">
        <v>9.3825871721777503</v>
      </c>
      <c r="N197" s="9">
        <v>1.28685883125973</v>
      </c>
      <c r="O197" s="9">
        <v>1.05472398030657</v>
      </c>
      <c r="P197" s="9">
        <v>0.14465955324387</v>
      </c>
      <c r="Q197" s="9">
        <v>435.85875182976901</v>
      </c>
      <c r="R197" s="9">
        <v>1430</v>
      </c>
      <c r="S197" s="9" t="s">
        <v>298</v>
      </c>
      <c r="T197" s="9">
        <v>1430</v>
      </c>
      <c r="U197" s="9" t="s">
        <v>293</v>
      </c>
      <c r="V197" s="9" t="s">
        <v>195</v>
      </c>
      <c r="Z197" s="9">
        <v>0</v>
      </c>
      <c r="AA197" s="9">
        <v>1</v>
      </c>
      <c r="AB197" s="9">
        <v>1.05472398030657</v>
      </c>
      <c r="AC197" s="9">
        <v>0.14465955324387</v>
      </c>
      <c r="AD197" s="9">
        <v>435.85875182976901</v>
      </c>
      <c r="AF197" s="9">
        <v>-1</v>
      </c>
      <c r="AG197" s="9">
        <v>-1</v>
      </c>
      <c r="AH197" s="9">
        <v>-1</v>
      </c>
      <c r="AI197" s="9">
        <v>-1</v>
      </c>
      <c r="AJ197" s="9">
        <v>0</v>
      </c>
      <c r="AM197" s="9" t="s">
        <v>309</v>
      </c>
      <c r="AN197" s="9">
        <v>-1</v>
      </c>
      <c r="AQ197" s="9">
        <v>579</v>
      </c>
      <c r="AR197" s="9" t="s">
        <v>295</v>
      </c>
      <c r="AT197" s="9" t="s">
        <v>195</v>
      </c>
      <c r="AU197" s="9">
        <v>132.71029999999999</v>
      </c>
      <c r="AV197" s="9">
        <v>91.195566923545996</v>
      </c>
      <c r="AW197" s="9">
        <v>454.91892963380002</v>
      </c>
      <c r="AX197" s="9">
        <v>0.353494527</v>
      </c>
    </row>
    <row r="198" spans="1:50" x14ac:dyDescent="0.25">
      <c r="A198" s="142">
        <v>550000</v>
      </c>
      <c r="B198" s="142">
        <v>870000</v>
      </c>
      <c r="C198" s="142">
        <v>870000</v>
      </c>
      <c r="D198" s="9" t="s">
        <v>305</v>
      </c>
      <c r="E198" s="9" t="s">
        <v>70</v>
      </c>
      <c r="F198" s="9" t="s">
        <v>306</v>
      </c>
      <c r="G198" s="9" t="s">
        <v>307</v>
      </c>
      <c r="H198" s="9">
        <v>0.36</v>
      </c>
      <c r="I198" s="9">
        <v>0.48</v>
      </c>
      <c r="J198" s="9" t="s">
        <v>195</v>
      </c>
      <c r="K198" s="9">
        <v>2.5593301702070002E-2</v>
      </c>
      <c r="L198" s="9">
        <v>3877.3013699856601</v>
      </c>
      <c r="M198" s="9">
        <v>9.3825871721777503</v>
      </c>
      <c r="N198" s="9">
        <v>1.28685883125973</v>
      </c>
      <c r="O198" s="9">
        <v>0.24013138424354999</v>
      </c>
      <c r="P198" s="9">
        <v>3.2934966316399999E-2</v>
      </c>
      <c r="Q198" s="9">
        <v>99.232943751907897</v>
      </c>
      <c r="R198" s="9">
        <v>1210</v>
      </c>
      <c r="S198" s="9" t="s">
        <v>310</v>
      </c>
      <c r="T198" s="9">
        <v>1210</v>
      </c>
      <c r="U198" s="9" t="s">
        <v>293</v>
      </c>
      <c r="V198" s="9" t="s">
        <v>195</v>
      </c>
      <c r="Z198" s="9">
        <v>0</v>
      </c>
      <c r="AA198" s="9">
        <v>1</v>
      </c>
      <c r="AB198" s="9">
        <v>0.24013138424354999</v>
      </c>
      <c r="AC198" s="9">
        <v>3.2934966316399999E-2</v>
      </c>
      <c r="AD198" s="9">
        <v>99.232943751908294</v>
      </c>
      <c r="AF198" s="9">
        <v>-1</v>
      </c>
      <c r="AG198" s="9">
        <v>-1</v>
      </c>
      <c r="AH198" s="9">
        <v>-1</v>
      </c>
      <c r="AI198" s="9">
        <v>-1</v>
      </c>
      <c r="AJ198" s="9">
        <v>0</v>
      </c>
      <c r="AM198" s="9" t="s">
        <v>309</v>
      </c>
      <c r="AN198" s="9">
        <v>-1</v>
      </c>
      <c r="AQ198" s="9">
        <v>579</v>
      </c>
      <c r="AR198" s="9" t="s">
        <v>295</v>
      </c>
      <c r="AT198" s="9" t="s">
        <v>195</v>
      </c>
      <c r="AU198" s="9">
        <v>132.71029999999999</v>
      </c>
      <c r="AV198" s="9">
        <v>55.383591853503503</v>
      </c>
      <c r="AW198" s="9">
        <v>103.572417363459</v>
      </c>
      <c r="AX198" s="9">
        <v>8.0480895199999999E-2</v>
      </c>
    </row>
    <row r="199" spans="1:50" x14ac:dyDescent="0.25">
      <c r="A199" s="142">
        <v>550000</v>
      </c>
      <c r="B199" s="142">
        <v>870000</v>
      </c>
      <c r="C199" s="142">
        <v>870000</v>
      </c>
      <c r="D199" s="9" t="s">
        <v>305</v>
      </c>
      <c r="E199" s="9" t="s">
        <v>70</v>
      </c>
      <c r="F199" s="9" t="s">
        <v>306</v>
      </c>
      <c r="G199" s="9" t="s">
        <v>307</v>
      </c>
      <c r="H199" s="9">
        <v>0.36</v>
      </c>
      <c r="I199" s="9">
        <v>0.48</v>
      </c>
      <c r="J199" s="9" t="s">
        <v>195</v>
      </c>
      <c r="K199" s="9">
        <v>0.12610232311457001</v>
      </c>
      <c r="L199" s="9">
        <v>3869.92222605999</v>
      </c>
      <c r="M199" s="9">
        <v>10.0029254876316</v>
      </c>
      <c r="N199" s="9">
        <v>1.6022792980060101</v>
      </c>
      <c r="O199" s="9">
        <v>1.26139214193233</v>
      </c>
      <c r="P199" s="9">
        <v>0.20205114175694</v>
      </c>
      <c r="Q199" s="9">
        <v>488.00618297888798</v>
      </c>
      <c r="R199" s="9">
        <v>1210</v>
      </c>
      <c r="S199" s="9" t="s">
        <v>310</v>
      </c>
      <c r="T199" s="9">
        <v>1210</v>
      </c>
      <c r="U199" s="9" t="s">
        <v>293</v>
      </c>
      <c r="V199" s="9" t="s">
        <v>195</v>
      </c>
      <c r="Z199" s="9">
        <v>0</v>
      </c>
      <c r="AA199" s="9">
        <v>1</v>
      </c>
      <c r="AB199" s="9">
        <v>1.26139214193233</v>
      </c>
      <c r="AC199" s="9">
        <v>0.20205114175694</v>
      </c>
      <c r="AD199" s="9">
        <v>488.00618297888798</v>
      </c>
      <c r="AF199" s="9">
        <v>-1</v>
      </c>
      <c r="AG199" s="9">
        <v>-1</v>
      </c>
      <c r="AH199" s="9">
        <v>-1</v>
      </c>
      <c r="AI199" s="9">
        <v>-1</v>
      </c>
      <c r="AJ199" s="9">
        <v>0</v>
      </c>
      <c r="AM199" s="9" t="s">
        <v>309</v>
      </c>
      <c r="AN199" s="9">
        <v>-1</v>
      </c>
      <c r="AQ199" s="9">
        <v>579</v>
      </c>
      <c r="AR199" s="9" t="s">
        <v>295</v>
      </c>
      <c r="AT199" s="9" t="s">
        <v>195</v>
      </c>
      <c r="AU199" s="9">
        <v>132.71029999999999</v>
      </c>
      <c r="AV199" s="9">
        <v>101.17238444127899</v>
      </c>
      <c r="AW199" s="9">
        <v>510.31799617577502</v>
      </c>
      <c r="AX199" s="9">
        <v>0.39578765849999997</v>
      </c>
    </row>
    <row r="200" spans="1:50" x14ac:dyDescent="0.25">
      <c r="A200" s="142">
        <v>550000</v>
      </c>
      <c r="B200" s="142">
        <v>870000</v>
      </c>
      <c r="C200" s="142">
        <v>870000</v>
      </c>
      <c r="D200" s="9" t="s">
        <v>305</v>
      </c>
      <c r="E200" s="9" t="s">
        <v>70</v>
      </c>
      <c r="F200" s="9" t="s">
        <v>306</v>
      </c>
      <c r="G200" s="9" t="s">
        <v>307</v>
      </c>
      <c r="H200" s="9">
        <v>0.36</v>
      </c>
      <c r="I200" s="9">
        <v>0.48</v>
      </c>
      <c r="J200" s="9" t="s">
        <v>195</v>
      </c>
      <c r="K200" s="9">
        <v>0.20200981222619999</v>
      </c>
      <c r="L200" s="9">
        <v>3869.92222605999</v>
      </c>
      <c r="M200" s="9">
        <v>10.0029254876316</v>
      </c>
      <c r="N200" s="9">
        <v>1.6022792980060101</v>
      </c>
      <c r="O200" s="9">
        <v>2.02068909946914</v>
      </c>
      <c r="P200" s="9">
        <v>0.32367614012411999</v>
      </c>
      <c r="Q200" s="9">
        <v>781.76226221638103</v>
      </c>
      <c r="R200" s="9">
        <v>1210</v>
      </c>
      <c r="S200" s="9" t="s">
        <v>310</v>
      </c>
      <c r="T200" s="9">
        <v>1210</v>
      </c>
      <c r="U200" s="9" t="s">
        <v>293</v>
      </c>
      <c r="V200" s="9" t="s">
        <v>195</v>
      </c>
      <c r="Z200" s="9">
        <v>0</v>
      </c>
      <c r="AA200" s="9">
        <v>1</v>
      </c>
      <c r="AB200" s="9">
        <v>2.02068909946914</v>
      </c>
      <c r="AC200" s="9">
        <v>0.32367614012411999</v>
      </c>
      <c r="AD200" s="9">
        <v>781.76226221638103</v>
      </c>
      <c r="AF200" s="9">
        <v>-1</v>
      </c>
      <c r="AG200" s="9">
        <v>-1</v>
      </c>
      <c r="AH200" s="9">
        <v>-1</v>
      </c>
      <c r="AI200" s="9">
        <v>-1</v>
      </c>
      <c r="AJ200" s="9">
        <v>0</v>
      </c>
      <c r="AM200" s="9" t="s">
        <v>309</v>
      </c>
      <c r="AN200" s="9">
        <v>-1</v>
      </c>
      <c r="AQ200" s="9">
        <v>579</v>
      </c>
      <c r="AR200" s="9" t="s">
        <v>295</v>
      </c>
      <c r="AT200" s="9" t="s">
        <v>195</v>
      </c>
      <c r="AU200" s="9">
        <v>132.71029999999999</v>
      </c>
      <c r="AV200" s="9">
        <v>116.060427530374</v>
      </c>
      <c r="AW200" s="9">
        <v>817.50470599541995</v>
      </c>
      <c r="AX200" s="9">
        <v>0.63403265389999997</v>
      </c>
    </row>
    <row r="201" spans="1:50" x14ac:dyDescent="0.25">
      <c r="A201" s="142">
        <v>550000</v>
      </c>
      <c r="B201" s="142">
        <v>870000</v>
      </c>
      <c r="C201" s="142">
        <v>870000</v>
      </c>
      <c r="D201" s="9" t="s">
        <v>305</v>
      </c>
      <c r="E201" s="9" t="s">
        <v>70</v>
      </c>
      <c r="F201" s="9" t="s">
        <v>306</v>
      </c>
      <c r="G201" s="9" t="s">
        <v>307</v>
      </c>
      <c r="H201" s="9">
        <v>0.36</v>
      </c>
      <c r="I201" s="9">
        <v>0.48</v>
      </c>
      <c r="J201" s="9" t="s">
        <v>195</v>
      </c>
      <c r="K201" s="9">
        <v>4.6306680378900003E-3</v>
      </c>
      <c r="L201" s="9">
        <v>3869.92222605999</v>
      </c>
      <c r="M201" s="9">
        <v>10.0029254876316</v>
      </c>
      <c r="N201" s="9">
        <v>1.6022792980060101</v>
      </c>
      <c r="O201" s="9">
        <v>4.6320227341049999E-2</v>
      </c>
      <c r="P201" s="9">
        <v>7.41962353306E-3</v>
      </c>
      <c r="Q201" s="9">
        <v>17.920325161367</v>
      </c>
      <c r="R201" s="9">
        <v>1210</v>
      </c>
      <c r="S201" s="9" t="s">
        <v>310</v>
      </c>
      <c r="T201" s="9">
        <v>1210</v>
      </c>
      <c r="U201" s="9" t="s">
        <v>293</v>
      </c>
      <c r="V201" s="9" t="s">
        <v>195</v>
      </c>
      <c r="Z201" s="9">
        <v>0</v>
      </c>
      <c r="AA201" s="9">
        <v>1</v>
      </c>
      <c r="AB201" s="9">
        <v>4.6320227341049999E-2</v>
      </c>
      <c r="AC201" s="9">
        <v>7.41962353306E-3</v>
      </c>
      <c r="AD201" s="9">
        <v>17.9203251613663</v>
      </c>
      <c r="AF201" s="9">
        <v>-1</v>
      </c>
      <c r="AG201" s="9">
        <v>-1</v>
      </c>
      <c r="AH201" s="9">
        <v>-1</v>
      </c>
      <c r="AI201" s="9">
        <v>-1</v>
      </c>
      <c r="AJ201" s="9">
        <v>0</v>
      </c>
      <c r="AM201" s="9" t="s">
        <v>309</v>
      </c>
      <c r="AN201" s="9">
        <v>-1</v>
      </c>
      <c r="AQ201" s="9">
        <v>579</v>
      </c>
      <c r="AR201" s="9" t="s">
        <v>295</v>
      </c>
      <c r="AT201" s="9" t="s">
        <v>195</v>
      </c>
      <c r="AU201" s="9">
        <v>132.71029999999999</v>
      </c>
      <c r="AV201" s="9">
        <v>25.3031670766681</v>
      </c>
      <c r="AW201" s="9">
        <v>18.739648689169101</v>
      </c>
      <c r="AX201" s="9">
        <v>1.45339215E-2</v>
      </c>
    </row>
    <row r="202" spans="1:50" x14ac:dyDescent="0.25">
      <c r="A202" s="142">
        <v>550000</v>
      </c>
      <c r="B202" s="142">
        <v>870000</v>
      </c>
      <c r="C202" s="142">
        <v>870000</v>
      </c>
      <c r="D202" s="9" t="s">
        <v>305</v>
      </c>
      <c r="E202" s="9" t="s">
        <v>70</v>
      </c>
      <c r="F202" s="9" t="s">
        <v>306</v>
      </c>
      <c r="G202" s="9" t="s">
        <v>307</v>
      </c>
      <c r="H202" s="9">
        <v>0.36</v>
      </c>
      <c r="I202" s="9">
        <v>0.48</v>
      </c>
      <c r="J202" s="9" t="s">
        <v>195</v>
      </c>
      <c r="K202" s="9">
        <v>0.16150883677076</v>
      </c>
      <c r="L202" s="9">
        <v>3869.92222605999</v>
      </c>
      <c r="M202" s="9">
        <v>10.0029254876316</v>
      </c>
      <c r="N202" s="9">
        <v>1.6022792980060101</v>
      </c>
      <c r="O202" s="9">
        <v>1.6155608598120399</v>
      </c>
      <c r="P202" s="9">
        <v>0.25878226560283002</v>
      </c>
      <c r="Q202" s="9">
        <v>625.02663712428603</v>
      </c>
      <c r="R202" s="9">
        <v>1330</v>
      </c>
      <c r="S202" s="9" t="s">
        <v>311</v>
      </c>
      <c r="T202" s="9">
        <v>1330</v>
      </c>
      <c r="U202" s="9" t="s">
        <v>293</v>
      </c>
      <c r="V202" s="9" t="s">
        <v>195</v>
      </c>
      <c r="Z202" s="9">
        <v>0</v>
      </c>
      <c r="AA202" s="9">
        <v>1</v>
      </c>
      <c r="AB202" s="9">
        <v>1.6155608598120399</v>
      </c>
      <c r="AC202" s="9">
        <v>0.25878226560283002</v>
      </c>
      <c r="AD202" s="9">
        <v>625.02663712428603</v>
      </c>
      <c r="AF202" s="9">
        <v>-1</v>
      </c>
      <c r="AG202" s="9">
        <v>-1</v>
      </c>
      <c r="AH202" s="9">
        <v>-1</v>
      </c>
      <c r="AI202" s="9">
        <v>-1</v>
      </c>
      <c r="AJ202" s="9">
        <v>0</v>
      </c>
      <c r="AM202" s="9" t="s">
        <v>309</v>
      </c>
      <c r="AN202" s="9">
        <v>-1</v>
      </c>
      <c r="AQ202" s="9">
        <v>579</v>
      </c>
      <c r="AR202" s="9" t="s">
        <v>295</v>
      </c>
      <c r="AT202" s="9" t="s">
        <v>195</v>
      </c>
      <c r="AU202" s="9">
        <v>132.71029999999999</v>
      </c>
      <c r="AV202" s="9">
        <v>101.32169387980299</v>
      </c>
      <c r="AW202" s="9">
        <v>653.60307336013</v>
      </c>
      <c r="AX202" s="9">
        <v>0.50691535860000003</v>
      </c>
    </row>
    <row r="203" spans="1:50" x14ac:dyDescent="0.25">
      <c r="A203" s="142">
        <v>550000</v>
      </c>
      <c r="B203" s="142">
        <v>870000</v>
      </c>
      <c r="C203" s="142">
        <v>870000</v>
      </c>
      <c r="D203" s="9" t="s">
        <v>305</v>
      </c>
      <c r="E203" s="9" t="s">
        <v>70</v>
      </c>
      <c r="F203" s="9" t="s">
        <v>306</v>
      </c>
      <c r="G203" s="9" t="s">
        <v>307</v>
      </c>
      <c r="H203" s="9">
        <v>0.36</v>
      </c>
      <c r="I203" s="9">
        <v>0.48</v>
      </c>
      <c r="J203" s="9" t="s">
        <v>195</v>
      </c>
      <c r="K203" s="9">
        <v>8.5950244537020007E-2</v>
      </c>
      <c r="L203" s="9">
        <v>3869.92222605999</v>
      </c>
      <c r="M203" s="9">
        <v>10.0029254876316</v>
      </c>
      <c r="N203" s="9">
        <v>1.6022792980060101</v>
      </c>
      <c r="O203" s="9">
        <v>0.85975389174753003</v>
      </c>
      <c r="P203" s="9">
        <v>0.13771629748021999</v>
      </c>
      <c r="Q203" s="9">
        <v>332.62076166910902</v>
      </c>
      <c r="R203" s="9">
        <v>1210</v>
      </c>
      <c r="S203" s="9" t="s">
        <v>310</v>
      </c>
      <c r="T203" s="9">
        <v>1210</v>
      </c>
      <c r="U203" s="9" t="s">
        <v>293</v>
      </c>
      <c r="V203" s="9" t="s">
        <v>195</v>
      </c>
      <c r="Z203" s="9">
        <v>0</v>
      </c>
      <c r="AA203" s="9">
        <v>1</v>
      </c>
      <c r="AB203" s="9">
        <v>0.85975389174753003</v>
      </c>
      <c r="AC203" s="9">
        <v>0.13771629748021999</v>
      </c>
      <c r="AD203" s="9">
        <v>332.62076166910902</v>
      </c>
      <c r="AF203" s="9">
        <v>-1</v>
      </c>
      <c r="AG203" s="9">
        <v>-1</v>
      </c>
      <c r="AH203" s="9">
        <v>-1</v>
      </c>
      <c r="AI203" s="9">
        <v>-1</v>
      </c>
      <c r="AJ203" s="9">
        <v>0</v>
      </c>
      <c r="AM203" s="9" t="s">
        <v>309</v>
      </c>
      <c r="AN203" s="9">
        <v>-1</v>
      </c>
      <c r="AQ203" s="9">
        <v>579</v>
      </c>
      <c r="AR203" s="9" t="s">
        <v>295</v>
      </c>
      <c r="AT203" s="9" t="s">
        <v>195</v>
      </c>
      <c r="AU203" s="9">
        <v>132.71029999999999</v>
      </c>
      <c r="AV203" s="9">
        <v>77.153726824952898</v>
      </c>
      <c r="AW203" s="9">
        <v>347.828299111494</v>
      </c>
      <c r="AX203" s="9">
        <v>0.26976541900000001</v>
      </c>
    </row>
    <row r="204" spans="1:50" x14ac:dyDescent="0.25">
      <c r="A204" s="142">
        <v>550000</v>
      </c>
      <c r="B204" s="142">
        <v>870000</v>
      </c>
      <c r="C204" s="142">
        <v>870000</v>
      </c>
      <c r="D204" s="9" t="s">
        <v>305</v>
      </c>
      <c r="E204" s="9" t="s">
        <v>70</v>
      </c>
      <c r="F204" s="9" t="s">
        <v>306</v>
      </c>
      <c r="G204" s="9" t="s">
        <v>307</v>
      </c>
      <c r="H204" s="9">
        <v>0.36</v>
      </c>
      <c r="I204" s="9">
        <v>0.48</v>
      </c>
      <c r="J204" s="9" t="s">
        <v>195</v>
      </c>
      <c r="K204" s="9">
        <v>3.7561568981450001E-2</v>
      </c>
      <c r="L204" s="9">
        <v>3869.92222605999</v>
      </c>
      <c r="M204" s="9">
        <v>10.0029254876316</v>
      </c>
      <c r="N204" s="9">
        <v>1.6022792980060101</v>
      </c>
      <c r="O204" s="9">
        <v>0.37572557571998999</v>
      </c>
      <c r="P204" s="9">
        <v>6.0184124379600003E-2</v>
      </c>
      <c r="Q204" s="9">
        <v>145.36035064700599</v>
      </c>
      <c r="R204" s="9">
        <v>1210</v>
      </c>
      <c r="S204" s="9" t="s">
        <v>310</v>
      </c>
      <c r="T204" s="9">
        <v>1210</v>
      </c>
      <c r="U204" s="9" t="s">
        <v>293</v>
      </c>
      <c r="V204" s="9" t="s">
        <v>195</v>
      </c>
      <c r="Z204" s="9">
        <v>0</v>
      </c>
      <c r="AA204" s="9">
        <v>1</v>
      </c>
      <c r="AB204" s="9">
        <v>0.37572557571998999</v>
      </c>
      <c r="AC204" s="9">
        <v>6.0184124379600003E-2</v>
      </c>
      <c r="AD204" s="9">
        <v>145.36035064700701</v>
      </c>
      <c r="AF204" s="9">
        <v>-1</v>
      </c>
      <c r="AG204" s="9">
        <v>-1</v>
      </c>
      <c r="AH204" s="9">
        <v>-1</v>
      </c>
      <c r="AI204" s="9">
        <v>-1</v>
      </c>
      <c r="AJ204" s="9">
        <v>0</v>
      </c>
      <c r="AM204" s="9" t="s">
        <v>309</v>
      </c>
      <c r="AN204" s="9">
        <v>-1</v>
      </c>
      <c r="AQ204" s="9">
        <v>579</v>
      </c>
      <c r="AR204" s="9" t="s">
        <v>295</v>
      </c>
      <c r="AT204" s="9" t="s">
        <v>195</v>
      </c>
      <c r="AU204" s="9">
        <v>132.71029999999999</v>
      </c>
      <c r="AV204" s="9">
        <v>58.085699696380203</v>
      </c>
      <c r="AW204" s="9">
        <v>152.00627666801</v>
      </c>
      <c r="AX204" s="9">
        <v>0.1178916064</v>
      </c>
    </row>
    <row r="205" spans="1:50" x14ac:dyDescent="0.25">
      <c r="A205" s="142">
        <v>550000</v>
      </c>
      <c r="B205" s="142">
        <v>870000</v>
      </c>
      <c r="C205" s="142">
        <v>870000</v>
      </c>
      <c r="D205" s="9" t="s">
        <v>305</v>
      </c>
      <c r="E205" s="9" t="s">
        <v>70</v>
      </c>
      <c r="F205" s="9" t="s">
        <v>306</v>
      </c>
      <c r="G205" s="9" t="s">
        <v>307</v>
      </c>
      <c r="H205" s="9">
        <v>0.36</v>
      </c>
      <c r="I205" s="9">
        <v>0.48</v>
      </c>
      <c r="J205" s="9" t="s">
        <v>195</v>
      </c>
      <c r="K205" s="9">
        <v>0.20617006742055999</v>
      </c>
      <c r="L205" s="9">
        <v>3914.6139171403702</v>
      </c>
      <c r="M205" s="9">
        <v>11.1490786375987</v>
      </c>
      <c r="N205" s="9">
        <v>1.80196525921967</v>
      </c>
      <c r="O205" s="9">
        <v>2.29860629439088</v>
      </c>
      <c r="P205" s="9">
        <v>0.37151129898282997</v>
      </c>
      <c r="Q205" s="9">
        <v>807.07621522230102</v>
      </c>
      <c r="R205" s="9">
        <v>1400</v>
      </c>
      <c r="S205" s="9" t="s">
        <v>297</v>
      </c>
      <c r="T205" s="9">
        <v>1400</v>
      </c>
      <c r="U205" s="9" t="s">
        <v>293</v>
      </c>
      <c r="V205" s="9" t="s">
        <v>195</v>
      </c>
      <c r="Z205" s="9">
        <v>0</v>
      </c>
      <c r="AA205" s="9">
        <v>1</v>
      </c>
      <c r="AB205" s="9">
        <v>2.29860629439088</v>
      </c>
      <c r="AC205" s="9">
        <v>0.37151129898282997</v>
      </c>
      <c r="AD205" s="9">
        <v>807.07621522230102</v>
      </c>
      <c r="AF205" s="9">
        <v>-1</v>
      </c>
      <c r="AG205" s="9">
        <v>-1</v>
      </c>
      <c r="AH205" s="9">
        <v>-1</v>
      </c>
      <c r="AI205" s="9">
        <v>-1</v>
      </c>
      <c r="AJ205" s="9">
        <v>0</v>
      </c>
      <c r="AM205" s="9" t="s">
        <v>309</v>
      </c>
      <c r="AN205" s="9">
        <v>-1</v>
      </c>
      <c r="AQ205" s="9">
        <v>579</v>
      </c>
      <c r="AR205" s="9" t="s">
        <v>295</v>
      </c>
      <c r="AT205" s="9" t="s">
        <v>195</v>
      </c>
      <c r="AU205" s="9">
        <v>132.71029999999999</v>
      </c>
      <c r="AV205" s="9">
        <v>173.37635947823199</v>
      </c>
      <c r="AW205" s="9">
        <v>834.34066144754195</v>
      </c>
      <c r="AX205" s="9">
        <v>0.6545630294</v>
      </c>
    </row>
    <row r="206" spans="1:50" x14ac:dyDescent="0.25">
      <c r="A206" s="142">
        <v>550000</v>
      </c>
      <c r="B206" s="142">
        <v>870000</v>
      </c>
      <c r="C206" s="142">
        <v>870000</v>
      </c>
      <c r="D206" s="9" t="s">
        <v>305</v>
      </c>
      <c r="E206" s="9" t="s">
        <v>70</v>
      </c>
      <c r="F206" s="9" t="s">
        <v>306</v>
      </c>
      <c r="G206" s="9" t="s">
        <v>307</v>
      </c>
      <c r="H206" s="9">
        <v>0.36</v>
      </c>
      <c r="I206" s="9">
        <v>0.48</v>
      </c>
      <c r="J206" s="9" t="s">
        <v>195</v>
      </c>
      <c r="K206" s="9">
        <v>4.5014262596799999E-3</v>
      </c>
      <c r="L206" s="9">
        <v>3914.6139171403702</v>
      </c>
      <c r="M206" s="9">
        <v>11.1490786375987</v>
      </c>
      <c r="N206" s="9">
        <v>1.80196525921967</v>
      </c>
      <c r="O206" s="9">
        <v>5.0186755350609999E-2</v>
      </c>
      <c r="P206" s="9">
        <v>8.11141373689E-3</v>
      </c>
      <c r="Q206" s="9">
        <v>17.621345883155701</v>
      </c>
      <c r="R206" s="9">
        <v>1200</v>
      </c>
      <c r="S206" s="9" t="s">
        <v>308</v>
      </c>
      <c r="T206" s="9">
        <v>1200</v>
      </c>
      <c r="U206" s="9" t="s">
        <v>293</v>
      </c>
      <c r="V206" s="9" t="s">
        <v>195</v>
      </c>
      <c r="Z206" s="9">
        <v>0</v>
      </c>
      <c r="AA206" s="9">
        <v>1</v>
      </c>
      <c r="AB206" s="9">
        <v>5.0186755350609999E-2</v>
      </c>
      <c r="AC206" s="9">
        <v>8.11141373689E-3</v>
      </c>
      <c r="AD206" s="9">
        <v>17.621345883157499</v>
      </c>
      <c r="AF206" s="9">
        <v>-1</v>
      </c>
      <c r="AG206" s="9">
        <v>-1</v>
      </c>
      <c r="AH206" s="9">
        <v>-1</v>
      </c>
      <c r="AI206" s="9">
        <v>-1</v>
      </c>
      <c r="AJ206" s="9">
        <v>0</v>
      </c>
      <c r="AM206" s="9" t="s">
        <v>309</v>
      </c>
      <c r="AN206" s="9">
        <v>-1</v>
      </c>
      <c r="AQ206" s="9">
        <v>579</v>
      </c>
      <c r="AR206" s="9" t="s">
        <v>295</v>
      </c>
      <c r="AT206" s="9" t="s">
        <v>195</v>
      </c>
      <c r="AU206" s="9">
        <v>132.71029999999999</v>
      </c>
      <c r="AV206" s="9">
        <v>24.4705868223595</v>
      </c>
      <c r="AW206" s="9">
        <v>18.216625768980101</v>
      </c>
      <c r="AX206" s="9">
        <v>1.42914403E-2</v>
      </c>
    </row>
    <row r="207" spans="1:50" x14ac:dyDescent="0.25">
      <c r="A207" s="142">
        <v>550000</v>
      </c>
      <c r="B207" s="142">
        <v>870000</v>
      </c>
      <c r="C207" s="142">
        <v>870000</v>
      </c>
      <c r="D207" s="9" t="s">
        <v>305</v>
      </c>
      <c r="E207" s="9" t="s">
        <v>70</v>
      </c>
      <c r="F207" s="9" t="s">
        <v>306</v>
      </c>
      <c r="G207" s="9" t="s">
        <v>307</v>
      </c>
      <c r="H207" s="9">
        <v>0.36</v>
      </c>
      <c r="I207" s="9">
        <v>0.48</v>
      </c>
      <c r="J207" s="9" t="s">
        <v>195</v>
      </c>
      <c r="K207" s="9">
        <v>1.198476495585E-2</v>
      </c>
      <c r="L207" s="9">
        <v>3914.6139171403702</v>
      </c>
      <c r="M207" s="9">
        <v>11.1490786375987</v>
      </c>
      <c r="N207" s="9">
        <v>1.80196525921967</v>
      </c>
      <c r="O207" s="9">
        <v>0.13361908694596</v>
      </c>
      <c r="P207" s="9">
        <v>2.1596130090359999E-2</v>
      </c>
      <c r="Q207" s="9">
        <v>46.9157276898462</v>
      </c>
      <c r="R207" s="9">
        <v>1410</v>
      </c>
      <c r="S207" s="9" t="s">
        <v>299</v>
      </c>
      <c r="T207" s="9">
        <v>1410</v>
      </c>
      <c r="U207" s="9" t="s">
        <v>293</v>
      </c>
      <c r="V207" s="9" t="s">
        <v>195</v>
      </c>
      <c r="Z207" s="9">
        <v>0</v>
      </c>
      <c r="AA207" s="9">
        <v>1</v>
      </c>
      <c r="AB207" s="9">
        <v>0.13361908694596</v>
      </c>
      <c r="AC207" s="9">
        <v>2.1596130090359999E-2</v>
      </c>
      <c r="AD207" s="9">
        <v>46.915727689845802</v>
      </c>
      <c r="AF207" s="9">
        <v>-1</v>
      </c>
      <c r="AG207" s="9">
        <v>-1</v>
      </c>
      <c r="AH207" s="9">
        <v>-1</v>
      </c>
      <c r="AI207" s="9">
        <v>-1</v>
      </c>
      <c r="AJ207" s="9">
        <v>0</v>
      </c>
      <c r="AM207" s="9" t="s">
        <v>309</v>
      </c>
      <c r="AN207" s="9">
        <v>-1</v>
      </c>
      <c r="AQ207" s="9">
        <v>579</v>
      </c>
      <c r="AR207" s="9" t="s">
        <v>295</v>
      </c>
      <c r="AT207" s="9" t="s">
        <v>195</v>
      </c>
      <c r="AU207" s="9">
        <v>132.71029999999999</v>
      </c>
      <c r="AV207" s="9">
        <v>37.698327354703103</v>
      </c>
      <c r="AW207" s="9">
        <v>48.500623032555701</v>
      </c>
      <c r="AX207" s="9">
        <v>3.8050063000000002E-2</v>
      </c>
    </row>
    <row r="208" spans="1:50" x14ac:dyDescent="0.25">
      <c r="A208" s="142">
        <v>550000</v>
      </c>
      <c r="B208" s="142">
        <v>870000</v>
      </c>
      <c r="C208" s="142">
        <v>870000</v>
      </c>
      <c r="D208" s="9" t="s">
        <v>305</v>
      </c>
      <c r="E208" s="9" t="s">
        <v>70</v>
      </c>
      <c r="F208" s="9" t="s">
        <v>306</v>
      </c>
      <c r="G208" s="9" t="s">
        <v>307</v>
      </c>
      <c r="H208" s="9">
        <v>0.36</v>
      </c>
      <c r="I208" s="9">
        <v>0.48</v>
      </c>
      <c r="J208" s="9" t="s">
        <v>195</v>
      </c>
      <c r="K208" s="9">
        <v>8.0744571928700007E-2</v>
      </c>
      <c r="L208" s="9">
        <v>3914.6139171403702</v>
      </c>
      <c r="M208" s="9">
        <v>11.1490786375987</v>
      </c>
      <c r="N208" s="9">
        <v>1.80196525921967</v>
      </c>
      <c r="O208" s="9">
        <v>0.90022758199242003</v>
      </c>
      <c r="P208" s="9">
        <v>0.14549891348609001</v>
      </c>
      <c r="Q208" s="9">
        <v>316.08382500566597</v>
      </c>
      <c r="R208" s="9">
        <v>1410</v>
      </c>
      <c r="S208" s="9" t="s">
        <v>299</v>
      </c>
      <c r="T208" s="9">
        <v>1410</v>
      </c>
      <c r="U208" s="9" t="s">
        <v>293</v>
      </c>
      <c r="V208" s="9" t="s">
        <v>195</v>
      </c>
      <c r="Z208" s="9">
        <v>0</v>
      </c>
      <c r="AA208" s="9">
        <v>1</v>
      </c>
      <c r="AB208" s="9">
        <v>0.90022758199242003</v>
      </c>
      <c r="AC208" s="9">
        <v>0.14549891348609001</v>
      </c>
      <c r="AD208" s="9">
        <v>316.08382500566597</v>
      </c>
      <c r="AF208" s="9">
        <v>-1</v>
      </c>
      <c r="AG208" s="9">
        <v>-1</v>
      </c>
      <c r="AH208" s="9">
        <v>-1</v>
      </c>
      <c r="AI208" s="9">
        <v>-1</v>
      </c>
      <c r="AJ208" s="9">
        <v>0</v>
      </c>
      <c r="AM208" s="9" t="s">
        <v>309</v>
      </c>
      <c r="AN208" s="9">
        <v>-1</v>
      </c>
      <c r="AQ208" s="9">
        <v>579</v>
      </c>
      <c r="AR208" s="9" t="s">
        <v>295</v>
      </c>
      <c r="AT208" s="9" t="s">
        <v>195</v>
      </c>
      <c r="AU208" s="9">
        <v>132.71029999999999</v>
      </c>
      <c r="AV208" s="9">
        <v>81.529655588589506</v>
      </c>
      <c r="AW208" s="9">
        <v>326.761689483635</v>
      </c>
      <c r="AX208" s="9">
        <v>0.25635346720000002</v>
      </c>
    </row>
    <row r="209" spans="1:50" x14ac:dyDescent="0.25">
      <c r="A209" s="142">
        <v>550000</v>
      </c>
      <c r="B209" s="142">
        <v>870000</v>
      </c>
      <c r="C209" s="142">
        <v>870000</v>
      </c>
      <c r="D209" s="9" t="s">
        <v>305</v>
      </c>
      <c r="E209" s="9" t="s">
        <v>70</v>
      </c>
      <c r="F209" s="9" t="s">
        <v>306</v>
      </c>
      <c r="G209" s="9" t="s">
        <v>307</v>
      </c>
      <c r="H209" s="9">
        <v>0.36</v>
      </c>
      <c r="I209" s="9">
        <v>0.48</v>
      </c>
      <c r="J209" s="9" t="s">
        <v>195</v>
      </c>
      <c r="K209" s="9">
        <v>5.5461295505000003E-4</v>
      </c>
      <c r="L209" s="9">
        <v>3914.6139171403702</v>
      </c>
      <c r="M209" s="9">
        <v>11.1490786375987</v>
      </c>
      <c r="N209" s="9">
        <v>1.80196525921967</v>
      </c>
      <c r="O209" s="9">
        <v>6.1834234493299998E-3</v>
      </c>
      <c r="P209" s="9">
        <v>9.9939327731999998E-4</v>
      </c>
      <c r="Q209" s="9">
        <v>2.17109559248465</v>
      </c>
      <c r="R209" s="9">
        <v>1410</v>
      </c>
      <c r="S209" s="9" t="s">
        <v>299</v>
      </c>
      <c r="T209" s="9">
        <v>1410</v>
      </c>
      <c r="U209" s="9" t="s">
        <v>293</v>
      </c>
      <c r="V209" s="9" t="s">
        <v>195</v>
      </c>
      <c r="Z209" s="9">
        <v>0</v>
      </c>
      <c r="AA209" s="9">
        <v>1</v>
      </c>
      <c r="AB209" s="9">
        <v>6.1834234493299998E-3</v>
      </c>
      <c r="AC209" s="9">
        <v>9.9939327731999998E-4</v>
      </c>
      <c r="AD209" s="9">
        <v>2.1710955924830202</v>
      </c>
      <c r="AF209" s="9">
        <v>-1</v>
      </c>
      <c r="AG209" s="9">
        <v>-1</v>
      </c>
      <c r="AH209" s="9">
        <v>-1</v>
      </c>
      <c r="AI209" s="9">
        <v>-1</v>
      </c>
      <c r="AJ209" s="9">
        <v>0</v>
      </c>
      <c r="AM209" s="9" t="s">
        <v>309</v>
      </c>
      <c r="AN209" s="9">
        <v>-1</v>
      </c>
      <c r="AQ209" s="9">
        <v>579</v>
      </c>
      <c r="AR209" s="9" t="s">
        <v>295</v>
      </c>
      <c r="AT209" s="9" t="s">
        <v>195</v>
      </c>
      <c r="AU209" s="9">
        <v>132.71029999999999</v>
      </c>
      <c r="AV209" s="9">
        <v>8.5364928432654992</v>
      </c>
      <c r="AW209" s="9">
        <v>2.2444389991088798</v>
      </c>
      <c r="AX209" s="9">
        <v>1.7608236999999999E-3</v>
      </c>
    </row>
    <row r="210" spans="1:50" x14ac:dyDescent="0.25">
      <c r="A210" s="142">
        <v>550000</v>
      </c>
      <c r="B210" s="142">
        <v>870000</v>
      </c>
      <c r="C210" s="142">
        <v>870000</v>
      </c>
      <c r="D210" s="9" t="s">
        <v>305</v>
      </c>
      <c r="E210" s="9" t="s">
        <v>70</v>
      </c>
      <c r="F210" s="9" t="s">
        <v>306</v>
      </c>
      <c r="G210" s="9" t="s">
        <v>307</v>
      </c>
      <c r="H210" s="9">
        <v>0.36</v>
      </c>
      <c r="I210" s="9">
        <v>0.48</v>
      </c>
      <c r="J210" s="9" t="s">
        <v>195</v>
      </c>
      <c r="K210" s="9">
        <v>1.496528701204E-2</v>
      </c>
      <c r="L210" s="9">
        <v>3914.6139171403702</v>
      </c>
      <c r="M210" s="9">
        <v>11.1490786375987</v>
      </c>
      <c r="N210" s="9">
        <v>1.80196525921967</v>
      </c>
      <c r="O210" s="9">
        <v>0.1668491617315</v>
      </c>
      <c r="P210" s="9">
        <v>2.696692728995E-2</v>
      </c>
      <c r="Q210" s="9">
        <v>58.583320811343597</v>
      </c>
      <c r="R210" s="9">
        <v>1410</v>
      </c>
      <c r="S210" s="9" t="s">
        <v>299</v>
      </c>
      <c r="T210" s="9">
        <v>1410</v>
      </c>
      <c r="U210" s="9" t="s">
        <v>293</v>
      </c>
      <c r="V210" s="9" t="s">
        <v>195</v>
      </c>
      <c r="Z210" s="9">
        <v>0</v>
      </c>
      <c r="AA210" s="9">
        <v>1</v>
      </c>
      <c r="AB210" s="9">
        <v>0.1668491617315</v>
      </c>
      <c r="AC210" s="9">
        <v>2.696692728995E-2</v>
      </c>
      <c r="AD210" s="9">
        <v>58.583320811341999</v>
      </c>
      <c r="AF210" s="9">
        <v>-1</v>
      </c>
      <c r="AG210" s="9">
        <v>-1</v>
      </c>
      <c r="AH210" s="9">
        <v>-1</v>
      </c>
      <c r="AI210" s="9">
        <v>-1</v>
      </c>
      <c r="AJ210" s="9">
        <v>0</v>
      </c>
      <c r="AM210" s="9" t="s">
        <v>309</v>
      </c>
      <c r="AN210" s="9">
        <v>-1</v>
      </c>
      <c r="AQ210" s="9">
        <v>579</v>
      </c>
      <c r="AR210" s="9" t="s">
        <v>295</v>
      </c>
      <c r="AT210" s="9" t="s">
        <v>195</v>
      </c>
      <c r="AU210" s="9">
        <v>132.71029999999999</v>
      </c>
      <c r="AV210" s="9">
        <v>43.381022761858702</v>
      </c>
      <c r="AW210" s="9">
        <v>60.562367857743901</v>
      </c>
      <c r="AX210" s="9">
        <v>4.7512831200000001E-2</v>
      </c>
    </row>
    <row r="211" spans="1:50" x14ac:dyDescent="0.25">
      <c r="A211" s="142">
        <v>550000</v>
      </c>
      <c r="B211" s="142">
        <v>870000</v>
      </c>
      <c r="C211" s="142">
        <v>870000</v>
      </c>
      <c r="D211" s="9" t="s">
        <v>305</v>
      </c>
      <c r="E211" s="9" t="s">
        <v>70</v>
      </c>
      <c r="F211" s="9" t="s">
        <v>306</v>
      </c>
      <c r="G211" s="9" t="s">
        <v>307</v>
      </c>
      <c r="H211" s="9">
        <v>0.36</v>
      </c>
      <c r="I211" s="9">
        <v>0.48</v>
      </c>
      <c r="J211" s="9" t="s">
        <v>195</v>
      </c>
      <c r="K211" s="9">
        <v>0.29884274333667998</v>
      </c>
      <c r="L211" s="9">
        <v>3914.6139171403702</v>
      </c>
      <c r="M211" s="9">
        <v>11.1490786375987</v>
      </c>
      <c r="N211" s="9">
        <v>1.80196525921967</v>
      </c>
      <c r="O211" s="9">
        <v>3.33182124573649</v>
      </c>
      <c r="P211" s="9">
        <v>0.53850424146261</v>
      </c>
      <c r="Q211" s="9">
        <v>1169.8539621022101</v>
      </c>
      <c r="R211" s="9">
        <v>1300</v>
      </c>
      <c r="S211" s="9" t="s">
        <v>296</v>
      </c>
      <c r="T211" s="9">
        <v>1300</v>
      </c>
      <c r="U211" s="9" t="s">
        <v>293</v>
      </c>
      <c r="V211" s="9" t="s">
        <v>195</v>
      </c>
      <c r="Z211" s="9">
        <v>0</v>
      </c>
      <c r="AA211" s="9">
        <v>1</v>
      </c>
      <c r="AB211" s="9">
        <v>3.33182124573649</v>
      </c>
      <c r="AC211" s="9">
        <v>0.53850424146261</v>
      </c>
      <c r="AD211" s="9">
        <v>1169.8539621022101</v>
      </c>
      <c r="AF211" s="9">
        <v>-1</v>
      </c>
      <c r="AG211" s="9">
        <v>-1</v>
      </c>
      <c r="AH211" s="9">
        <v>-1</v>
      </c>
      <c r="AI211" s="9">
        <v>-1</v>
      </c>
      <c r="AJ211" s="9">
        <v>0</v>
      </c>
      <c r="AM211" s="9" t="s">
        <v>309</v>
      </c>
      <c r="AN211" s="9">
        <v>-1</v>
      </c>
      <c r="AQ211" s="9">
        <v>579</v>
      </c>
      <c r="AR211" s="9" t="s">
        <v>295</v>
      </c>
      <c r="AT211" s="9" t="s">
        <v>195</v>
      </c>
      <c r="AU211" s="9">
        <v>132.71029999999999</v>
      </c>
      <c r="AV211" s="9">
        <v>146.09838517294199</v>
      </c>
      <c r="AW211" s="9">
        <v>1209.37367515971</v>
      </c>
      <c r="AX211" s="9">
        <v>0.94878666840000003</v>
      </c>
    </row>
    <row r="212" spans="1:50" x14ac:dyDescent="0.25">
      <c r="A212" s="142">
        <v>550000</v>
      </c>
      <c r="B212" s="142">
        <v>870000</v>
      </c>
      <c r="C212" s="142">
        <v>870000</v>
      </c>
      <c r="D212" s="9" t="s">
        <v>305</v>
      </c>
      <c r="E212" s="9" t="s">
        <v>70</v>
      </c>
      <c r="F212" s="9" t="s">
        <v>306</v>
      </c>
      <c r="G212" s="9" t="s">
        <v>307</v>
      </c>
      <c r="H212" s="9">
        <v>0.36</v>
      </c>
      <c r="I212" s="9">
        <v>0.48</v>
      </c>
      <c r="J212" s="9" t="s">
        <v>195</v>
      </c>
      <c r="K212" s="9">
        <v>0.13858257013954001</v>
      </c>
      <c r="L212" s="9">
        <v>3850.6255304728102</v>
      </c>
      <c r="M212" s="9">
        <v>9.5675464962054999</v>
      </c>
      <c r="N212" s="9">
        <v>1.4060786152770099</v>
      </c>
      <c r="O212" s="9">
        <v>1.32589518337371</v>
      </c>
      <c r="P212" s="9">
        <v>0.19485798832333001</v>
      </c>
      <c r="Q212" s="9">
        <v>533.62958265785198</v>
      </c>
      <c r="R212" s="9">
        <v>1200</v>
      </c>
      <c r="S212" s="9" t="s">
        <v>308</v>
      </c>
      <c r="T212" s="9">
        <v>1200</v>
      </c>
      <c r="U212" s="9" t="s">
        <v>293</v>
      </c>
      <c r="V212" s="9" t="s">
        <v>195</v>
      </c>
      <c r="Z212" s="9">
        <v>0</v>
      </c>
      <c r="AA212" s="9">
        <v>1</v>
      </c>
      <c r="AB212" s="9">
        <v>1.32589518337371</v>
      </c>
      <c r="AC212" s="9">
        <v>0.19485798832333001</v>
      </c>
      <c r="AD212" s="9">
        <v>885.65721592172395</v>
      </c>
      <c r="AF212" s="9">
        <v>-1</v>
      </c>
      <c r="AG212" s="9">
        <v>-1</v>
      </c>
      <c r="AH212" s="9">
        <v>-1</v>
      </c>
      <c r="AI212" s="9">
        <v>-1</v>
      </c>
      <c r="AJ212" s="9">
        <v>0</v>
      </c>
      <c r="AM212" s="9" t="s">
        <v>309</v>
      </c>
      <c r="AN212" s="9">
        <v>-1</v>
      </c>
      <c r="AQ212" s="9">
        <v>579</v>
      </c>
      <c r="AR212" s="9" t="s">
        <v>295</v>
      </c>
      <c r="AT212" s="9" t="s">
        <v>195</v>
      </c>
      <c r="AU212" s="9">
        <v>132.71029999999999</v>
      </c>
      <c r="AV212" s="9">
        <v>128.34205981127201</v>
      </c>
      <c r="AW212" s="9">
        <v>560.82376400189696</v>
      </c>
      <c r="AX212" s="9">
        <v>0.71829457900000004</v>
      </c>
    </row>
    <row r="213" spans="1:50" x14ac:dyDescent="0.25">
      <c r="A213" s="142">
        <v>550000</v>
      </c>
      <c r="B213" s="142">
        <v>870000</v>
      </c>
      <c r="C213" s="142">
        <v>870000</v>
      </c>
      <c r="D213" s="9" t="s">
        <v>305</v>
      </c>
      <c r="E213" s="9" t="s">
        <v>70</v>
      </c>
      <c r="F213" s="9" t="s">
        <v>306</v>
      </c>
      <c r="G213" s="9" t="s">
        <v>307</v>
      </c>
      <c r="H213" s="9">
        <v>0.36</v>
      </c>
      <c r="I213" s="9">
        <v>0.48</v>
      </c>
      <c r="J213" s="9" t="s">
        <v>195</v>
      </c>
      <c r="K213" s="9">
        <v>1.9004174568280002E-2</v>
      </c>
      <c r="L213" s="9">
        <v>3850.6255304728102</v>
      </c>
      <c r="M213" s="9">
        <v>9.5675464962054999</v>
      </c>
      <c r="N213" s="9">
        <v>1.4060786152770099</v>
      </c>
      <c r="O213" s="9">
        <v>0.18182332380404001</v>
      </c>
      <c r="P213" s="9">
        <v>2.6721363461450001E-2</v>
      </c>
      <c r="Q213" s="9">
        <v>73.177959778188793</v>
      </c>
      <c r="R213" s="9">
        <v>1210</v>
      </c>
      <c r="S213" s="9" t="s">
        <v>310</v>
      </c>
      <c r="T213" s="9">
        <v>1210</v>
      </c>
      <c r="U213" s="9" t="s">
        <v>293</v>
      </c>
      <c r="V213" s="9" t="s">
        <v>195</v>
      </c>
      <c r="Z213" s="9">
        <v>0</v>
      </c>
      <c r="AA213" s="9">
        <v>1</v>
      </c>
      <c r="AB213" s="9">
        <v>0.18182332380404001</v>
      </c>
      <c r="AC213" s="9">
        <v>2.6721363461450001E-2</v>
      </c>
      <c r="AD213" s="9">
        <v>73.177959778187301</v>
      </c>
      <c r="AF213" s="9">
        <v>-1</v>
      </c>
      <c r="AG213" s="9">
        <v>-1</v>
      </c>
      <c r="AH213" s="9">
        <v>-1</v>
      </c>
      <c r="AI213" s="9">
        <v>-1</v>
      </c>
      <c r="AJ213" s="9">
        <v>0</v>
      </c>
      <c r="AM213" s="9" t="s">
        <v>309</v>
      </c>
      <c r="AN213" s="9">
        <v>-1</v>
      </c>
      <c r="AQ213" s="9">
        <v>579</v>
      </c>
      <c r="AR213" s="9" t="s">
        <v>295</v>
      </c>
      <c r="AT213" s="9" t="s">
        <v>195</v>
      </c>
      <c r="AU213" s="9">
        <v>132.71029999999999</v>
      </c>
      <c r="AV213" s="9">
        <v>40.3302924957949</v>
      </c>
      <c r="AW213" s="9">
        <v>76.907165904061301</v>
      </c>
      <c r="AX213" s="9">
        <v>5.9349521299999999E-2</v>
      </c>
    </row>
    <row r="214" spans="1:50" x14ac:dyDescent="0.25">
      <c r="A214" s="142">
        <v>550000</v>
      </c>
      <c r="B214" s="142">
        <v>870000</v>
      </c>
      <c r="C214" s="142">
        <v>870000</v>
      </c>
      <c r="D214" s="9" t="s">
        <v>305</v>
      </c>
      <c r="E214" s="9" t="s">
        <v>70</v>
      </c>
      <c r="F214" s="9" t="s">
        <v>306</v>
      </c>
      <c r="G214" s="9" t="s">
        <v>307</v>
      </c>
      <c r="H214" s="9">
        <v>0.36</v>
      </c>
      <c r="I214" s="9">
        <v>0.48</v>
      </c>
      <c r="J214" s="9" t="s">
        <v>195</v>
      </c>
      <c r="K214" s="9">
        <v>8.1011465944999996E-3</v>
      </c>
      <c r="L214" s="9">
        <v>3850.6255304728102</v>
      </c>
      <c r="M214" s="9">
        <v>9.5675464962054999</v>
      </c>
      <c r="N214" s="9">
        <v>1.4060786152770099</v>
      </c>
      <c r="O214" s="9">
        <v>7.7508096715459995E-2</v>
      </c>
      <c r="P214" s="9">
        <v>1.1390848985749999E-2</v>
      </c>
      <c r="Q214" s="9">
        <v>31.194481902888398</v>
      </c>
      <c r="R214" s="9">
        <v>1210</v>
      </c>
      <c r="S214" s="9" t="s">
        <v>310</v>
      </c>
      <c r="T214" s="9">
        <v>1210</v>
      </c>
      <c r="U214" s="9" t="s">
        <v>293</v>
      </c>
      <c r="V214" s="9" t="s">
        <v>195</v>
      </c>
      <c r="Z214" s="9">
        <v>0</v>
      </c>
      <c r="AA214" s="9">
        <v>1</v>
      </c>
      <c r="AB214" s="9">
        <v>7.7508096715459995E-2</v>
      </c>
      <c r="AC214" s="9">
        <v>1.1390848985749999E-2</v>
      </c>
      <c r="AD214" s="9">
        <v>31.1944819028868</v>
      </c>
      <c r="AF214" s="9">
        <v>-1</v>
      </c>
      <c r="AG214" s="9">
        <v>-1</v>
      </c>
      <c r="AH214" s="9">
        <v>-1</v>
      </c>
      <c r="AI214" s="9">
        <v>-1</v>
      </c>
      <c r="AJ214" s="9">
        <v>0</v>
      </c>
      <c r="AM214" s="9" t="s">
        <v>309</v>
      </c>
      <c r="AN214" s="9">
        <v>-1</v>
      </c>
      <c r="AQ214" s="9">
        <v>579</v>
      </c>
      <c r="AR214" s="9" t="s">
        <v>295</v>
      </c>
      <c r="AT214" s="9" t="s">
        <v>195</v>
      </c>
      <c r="AU214" s="9">
        <v>132.71029999999999</v>
      </c>
      <c r="AV214" s="9">
        <v>23.642430823056699</v>
      </c>
      <c r="AW214" s="9">
        <v>32.7841771247585</v>
      </c>
      <c r="AX214" s="9">
        <v>2.52996609E-2</v>
      </c>
    </row>
    <row r="215" spans="1:50" x14ac:dyDescent="0.25">
      <c r="A215" s="142">
        <v>550000</v>
      </c>
      <c r="B215" s="142">
        <v>870000</v>
      </c>
      <c r="C215" s="142">
        <v>870000</v>
      </c>
      <c r="D215" s="9" t="s">
        <v>305</v>
      </c>
      <c r="E215" s="9" t="s">
        <v>70</v>
      </c>
      <c r="F215" s="9" t="s">
        <v>306</v>
      </c>
      <c r="G215" s="9" t="s">
        <v>307</v>
      </c>
      <c r="H215" s="9">
        <v>0.36</v>
      </c>
      <c r="I215" s="9">
        <v>0.48</v>
      </c>
      <c r="J215" s="9" t="s">
        <v>195</v>
      </c>
      <c r="K215" s="9">
        <v>7.3803677489020003E-2</v>
      </c>
      <c r="L215" s="9">
        <v>3855.3464395690798</v>
      </c>
      <c r="M215" s="9">
        <v>9.57859158916939</v>
      </c>
      <c r="N215" s="9">
        <v>1.40767849505342</v>
      </c>
      <c r="O215" s="9">
        <v>0.70693528444611997</v>
      </c>
      <c r="P215" s="9">
        <v>0.10389184965715</v>
      </c>
      <c r="Q215" s="9">
        <v>284.53874523440902</v>
      </c>
      <c r="R215" s="9">
        <v>1200</v>
      </c>
      <c r="S215" s="9" t="s">
        <v>308</v>
      </c>
      <c r="T215" s="9">
        <v>1200</v>
      </c>
      <c r="U215" s="9" t="s">
        <v>293</v>
      </c>
      <c r="V215" s="9" t="s">
        <v>195</v>
      </c>
      <c r="Z215" s="9">
        <v>0</v>
      </c>
      <c r="AA215" s="9">
        <v>1</v>
      </c>
      <c r="AB215" s="9">
        <v>0.70693528444611997</v>
      </c>
      <c r="AC215" s="9">
        <v>0.10389184965715</v>
      </c>
      <c r="AD215" s="9">
        <v>520.862957769074</v>
      </c>
      <c r="AF215" s="9">
        <v>-1</v>
      </c>
      <c r="AG215" s="9">
        <v>-1</v>
      </c>
      <c r="AH215" s="9">
        <v>-1</v>
      </c>
      <c r="AI215" s="9">
        <v>-1</v>
      </c>
      <c r="AJ215" s="9">
        <v>0</v>
      </c>
      <c r="AM215" s="9" t="s">
        <v>309</v>
      </c>
      <c r="AN215" s="9">
        <v>-1</v>
      </c>
      <c r="AQ215" s="9">
        <v>579</v>
      </c>
      <c r="AR215" s="9" t="s">
        <v>295</v>
      </c>
      <c r="AT215" s="9" t="s">
        <v>195</v>
      </c>
      <c r="AU215" s="9">
        <v>132.71029999999999</v>
      </c>
      <c r="AV215" s="9">
        <v>111.969030568858</v>
      </c>
      <c r="AW215" s="9">
        <v>298.67288624319099</v>
      </c>
      <c r="AX215" s="9">
        <v>0.42243548889999999</v>
      </c>
    </row>
    <row r="216" spans="1:50" x14ac:dyDescent="0.25">
      <c r="A216" s="142">
        <v>550000</v>
      </c>
      <c r="B216" s="142">
        <v>870000</v>
      </c>
      <c r="C216" s="142">
        <v>870000</v>
      </c>
      <c r="D216" s="9" t="s">
        <v>305</v>
      </c>
      <c r="E216" s="9" t="s">
        <v>70</v>
      </c>
      <c r="F216" s="9" t="s">
        <v>306</v>
      </c>
      <c r="G216" s="9" t="s">
        <v>307</v>
      </c>
      <c r="H216" s="9">
        <v>0.36</v>
      </c>
      <c r="I216" s="9">
        <v>0.48</v>
      </c>
      <c r="J216" s="9" t="s">
        <v>195</v>
      </c>
      <c r="K216" s="9">
        <v>4.7537195022839998E-2</v>
      </c>
      <c r="L216" s="9">
        <v>3853.4581378681</v>
      </c>
      <c r="M216" s="9">
        <v>9.5741736729868396</v>
      </c>
      <c r="N216" s="9">
        <v>1.40703855980467</v>
      </c>
      <c r="O216" s="9">
        <v>0.45512936107536001</v>
      </c>
      <c r="P216" s="9">
        <v>6.6886666422089999E-2</v>
      </c>
      <c r="Q216" s="9">
        <v>183.18259101220499</v>
      </c>
      <c r="R216" s="9">
        <v>1210</v>
      </c>
      <c r="S216" s="9" t="s">
        <v>310</v>
      </c>
      <c r="T216" s="9">
        <v>1210</v>
      </c>
      <c r="U216" s="9" t="s">
        <v>293</v>
      </c>
      <c r="V216" s="9" t="s">
        <v>195</v>
      </c>
      <c r="Z216" s="9">
        <v>0</v>
      </c>
      <c r="AA216" s="9">
        <v>1</v>
      </c>
      <c r="AB216" s="9">
        <v>0.45512936107536001</v>
      </c>
      <c r="AC216" s="9">
        <v>6.6886666422089999E-2</v>
      </c>
      <c r="AD216" s="9">
        <v>183.18259101220499</v>
      </c>
      <c r="AF216" s="9">
        <v>-1</v>
      </c>
      <c r="AG216" s="9">
        <v>-1</v>
      </c>
      <c r="AH216" s="9">
        <v>-1</v>
      </c>
      <c r="AI216" s="9">
        <v>-1</v>
      </c>
      <c r="AJ216" s="9">
        <v>0</v>
      </c>
      <c r="AM216" s="9" t="s">
        <v>309</v>
      </c>
      <c r="AN216" s="9">
        <v>-1</v>
      </c>
      <c r="AQ216" s="9">
        <v>579</v>
      </c>
      <c r="AR216" s="9" t="s">
        <v>295</v>
      </c>
      <c r="AT216" s="9" t="s">
        <v>195</v>
      </c>
      <c r="AU216" s="9">
        <v>132.71029999999999</v>
      </c>
      <c r="AV216" s="9">
        <v>71.785733656307897</v>
      </c>
      <c r="AW216" s="9">
        <v>192.37620298108101</v>
      </c>
      <c r="AX216" s="9">
        <v>0.1485665783</v>
      </c>
    </row>
    <row r="217" spans="1:50" x14ac:dyDescent="0.25">
      <c r="A217" s="142">
        <v>550000</v>
      </c>
      <c r="B217" s="142">
        <v>870000</v>
      </c>
      <c r="C217" s="142">
        <v>870000</v>
      </c>
      <c r="D217" s="9" t="s">
        <v>305</v>
      </c>
      <c r="E217" s="9" t="s">
        <v>70</v>
      </c>
      <c r="F217" s="9" t="s">
        <v>306</v>
      </c>
      <c r="G217" s="9" t="s">
        <v>307</v>
      </c>
      <c r="H217" s="9">
        <v>0.36</v>
      </c>
      <c r="I217" s="9">
        <v>0.48</v>
      </c>
      <c r="J217" s="9" t="s">
        <v>195</v>
      </c>
      <c r="K217" s="9">
        <v>0.40013103612423001</v>
      </c>
      <c r="L217" s="9">
        <v>3853.4581378681</v>
      </c>
      <c r="M217" s="9">
        <v>9.5741736729868396</v>
      </c>
      <c r="N217" s="9">
        <v>1.40703855980467</v>
      </c>
      <c r="O217" s="9">
        <v>3.8309240318055702</v>
      </c>
      <c r="P217" s="9">
        <v>0.56299979680139001</v>
      </c>
      <c r="Q217" s="9">
        <v>1541.88819736651</v>
      </c>
      <c r="R217" s="9">
        <v>1210</v>
      </c>
      <c r="S217" s="9" t="s">
        <v>310</v>
      </c>
      <c r="T217" s="9">
        <v>1210</v>
      </c>
      <c r="U217" s="9" t="s">
        <v>293</v>
      </c>
      <c r="V217" s="9" t="s">
        <v>195</v>
      </c>
      <c r="Z217" s="9">
        <v>0</v>
      </c>
      <c r="AA217" s="9">
        <v>1</v>
      </c>
      <c r="AB217" s="9">
        <v>3.8309240318055702</v>
      </c>
      <c r="AC217" s="9">
        <v>0.56299979680139001</v>
      </c>
      <c r="AD217" s="9">
        <v>1541.88819736651</v>
      </c>
      <c r="AF217" s="9">
        <v>-1</v>
      </c>
      <c r="AG217" s="9">
        <v>-1</v>
      </c>
      <c r="AH217" s="9">
        <v>-1</v>
      </c>
      <c r="AI217" s="9">
        <v>-1</v>
      </c>
      <c r="AJ217" s="9">
        <v>0</v>
      </c>
      <c r="AM217" s="9" t="s">
        <v>309</v>
      </c>
      <c r="AN217" s="9">
        <v>-1</v>
      </c>
      <c r="AQ217" s="9">
        <v>579</v>
      </c>
      <c r="AR217" s="9" t="s">
        <v>295</v>
      </c>
      <c r="AT217" s="9" t="s">
        <v>195</v>
      </c>
      <c r="AU217" s="9">
        <v>132.71029999999999</v>
      </c>
      <c r="AV217" s="9">
        <v>169.09295781458599</v>
      </c>
      <c r="AW217" s="9">
        <v>1619.2728533409099</v>
      </c>
      <c r="AX217" s="9">
        <v>1.2505175972</v>
      </c>
    </row>
    <row r="218" spans="1:50" x14ac:dyDescent="0.25">
      <c r="A218" s="142">
        <v>550000</v>
      </c>
      <c r="B218" s="142">
        <v>870000</v>
      </c>
      <c r="C218" s="142">
        <v>870000</v>
      </c>
      <c r="D218" s="9" t="s">
        <v>305</v>
      </c>
      <c r="E218" s="9" t="s">
        <v>70</v>
      </c>
      <c r="F218" s="9" t="s">
        <v>306</v>
      </c>
      <c r="G218" s="9" t="s">
        <v>307</v>
      </c>
      <c r="H218" s="9">
        <v>0.36</v>
      </c>
      <c r="I218" s="9">
        <v>0.48</v>
      </c>
      <c r="J218" s="9" t="s">
        <v>195</v>
      </c>
      <c r="K218" s="9">
        <v>8.9925898947060004E-2</v>
      </c>
      <c r="L218" s="9">
        <v>3853.4581378681</v>
      </c>
      <c r="M218" s="9">
        <v>9.5741736729868396</v>
      </c>
      <c r="N218" s="9">
        <v>1.40703855980467</v>
      </c>
      <c r="O218" s="9">
        <v>0.86096617421868005</v>
      </c>
      <c r="P218" s="9">
        <v>0.12652920734362</v>
      </c>
      <c r="Q218" s="9">
        <v>346.525687102679</v>
      </c>
      <c r="R218" s="9">
        <v>1210</v>
      </c>
      <c r="S218" s="9" t="s">
        <v>310</v>
      </c>
      <c r="T218" s="9">
        <v>1210</v>
      </c>
      <c r="U218" s="9" t="s">
        <v>293</v>
      </c>
      <c r="V218" s="9" t="s">
        <v>195</v>
      </c>
      <c r="Z218" s="9">
        <v>0</v>
      </c>
      <c r="AA218" s="9">
        <v>1</v>
      </c>
      <c r="AB218" s="9">
        <v>0.86096617421868005</v>
      </c>
      <c r="AC218" s="9">
        <v>0.12652920734362</v>
      </c>
      <c r="AD218" s="9">
        <v>346.52568710268099</v>
      </c>
      <c r="AF218" s="9">
        <v>-1</v>
      </c>
      <c r="AG218" s="9">
        <v>-1</v>
      </c>
      <c r="AH218" s="9">
        <v>-1</v>
      </c>
      <c r="AI218" s="9">
        <v>-1</v>
      </c>
      <c r="AJ218" s="9">
        <v>0</v>
      </c>
      <c r="AM218" s="9" t="s">
        <v>309</v>
      </c>
      <c r="AN218" s="9">
        <v>-1</v>
      </c>
      <c r="AQ218" s="9">
        <v>579</v>
      </c>
      <c r="AR218" s="9" t="s">
        <v>295</v>
      </c>
      <c r="AT218" s="9" t="s">
        <v>195</v>
      </c>
      <c r="AU218" s="9">
        <v>132.71029999999999</v>
      </c>
      <c r="AV218" s="9">
        <v>111.577929256346</v>
      </c>
      <c r="AW218" s="9">
        <v>363.917201694033</v>
      </c>
      <c r="AX218" s="9">
        <v>0.28104273079999997</v>
      </c>
    </row>
    <row r="219" spans="1:50" x14ac:dyDescent="0.25">
      <c r="A219" s="142">
        <v>550000</v>
      </c>
      <c r="B219" s="142">
        <v>870000</v>
      </c>
      <c r="C219" s="142">
        <v>870000</v>
      </c>
      <c r="D219" s="9" t="s">
        <v>305</v>
      </c>
      <c r="E219" s="9" t="s">
        <v>70</v>
      </c>
      <c r="F219" s="9" t="s">
        <v>306</v>
      </c>
      <c r="G219" s="9" t="s">
        <v>307</v>
      </c>
      <c r="H219" s="9">
        <v>0.36</v>
      </c>
      <c r="I219" s="9">
        <v>0.48</v>
      </c>
      <c r="J219" s="9" t="s">
        <v>195</v>
      </c>
      <c r="K219" s="9">
        <v>8.0169323619789998E-2</v>
      </c>
      <c r="L219" s="9">
        <v>3853.4581378681</v>
      </c>
      <c r="M219" s="9">
        <v>9.5741736729868396</v>
      </c>
      <c r="N219" s="9">
        <v>1.40703855980467</v>
      </c>
      <c r="O219" s="9">
        <v>0.76755502758181005</v>
      </c>
      <c r="P219" s="9">
        <v>0.11280132964651</v>
      </c>
      <c r="Q219" s="9">
        <v>308.929132510084</v>
      </c>
      <c r="R219" s="9">
        <v>1210</v>
      </c>
      <c r="S219" s="9" t="s">
        <v>310</v>
      </c>
      <c r="T219" s="9">
        <v>1210</v>
      </c>
      <c r="U219" s="9" t="s">
        <v>293</v>
      </c>
      <c r="V219" s="9" t="s">
        <v>195</v>
      </c>
      <c r="Z219" s="9">
        <v>0</v>
      </c>
      <c r="AA219" s="9">
        <v>1</v>
      </c>
      <c r="AB219" s="9">
        <v>0.76755502758181005</v>
      </c>
      <c r="AC219" s="9">
        <v>0.11280132964651</v>
      </c>
      <c r="AD219" s="9">
        <v>308.92913251008503</v>
      </c>
      <c r="AF219" s="9">
        <v>-1</v>
      </c>
      <c r="AG219" s="9">
        <v>-1</v>
      </c>
      <c r="AH219" s="9">
        <v>-1</v>
      </c>
      <c r="AI219" s="9">
        <v>-1</v>
      </c>
      <c r="AJ219" s="9">
        <v>0</v>
      </c>
      <c r="AM219" s="9" t="s">
        <v>309</v>
      </c>
      <c r="AN219" s="9">
        <v>-1</v>
      </c>
      <c r="AQ219" s="9">
        <v>579</v>
      </c>
      <c r="AR219" s="9" t="s">
        <v>295</v>
      </c>
      <c r="AT219" s="9" t="s">
        <v>195</v>
      </c>
      <c r="AU219" s="9">
        <v>132.71029999999999</v>
      </c>
      <c r="AV219" s="9">
        <v>74.418939631621697</v>
      </c>
      <c r="AW219" s="9">
        <v>324.43374217023597</v>
      </c>
      <c r="AX219" s="9">
        <v>0.25055079679999998</v>
      </c>
    </row>
    <row r="220" spans="1:50" x14ac:dyDescent="0.25">
      <c r="A220" s="142">
        <v>550000</v>
      </c>
      <c r="B220" s="142">
        <v>870000</v>
      </c>
      <c r="C220" s="142">
        <v>870000</v>
      </c>
      <c r="D220" s="9" t="s">
        <v>305</v>
      </c>
      <c r="E220" s="9" t="s">
        <v>70</v>
      </c>
      <c r="F220" s="9" t="s">
        <v>306</v>
      </c>
      <c r="G220" s="9" t="s">
        <v>307</v>
      </c>
      <c r="H220" s="9">
        <v>0.36</v>
      </c>
      <c r="I220" s="9">
        <v>0.48</v>
      </c>
      <c r="J220" s="9" t="s">
        <v>195</v>
      </c>
      <c r="K220" s="9">
        <v>0.15494220415415999</v>
      </c>
      <c r="L220" s="9">
        <v>3913.7419111752802</v>
      </c>
      <c r="M220" s="9">
        <v>11.8769152263847</v>
      </c>
      <c r="N220" s="9">
        <v>1.57597663728935</v>
      </c>
      <c r="O220" s="9">
        <v>1.8402354237282399</v>
      </c>
      <c r="P220" s="9">
        <v>0.24418529387707999</v>
      </c>
      <c r="Q220" s="9">
        <v>606.40379820804105</v>
      </c>
      <c r="R220" s="9">
        <v>1400</v>
      </c>
      <c r="S220" s="9" t="s">
        <v>297</v>
      </c>
      <c r="T220" s="9">
        <v>1400</v>
      </c>
      <c r="U220" s="9" t="s">
        <v>293</v>
      </c>
      <c r="V220" s="9" t="s">
        <v>195</v>
      </c>
      <c r="Z220" s="9">
        <v>0</v>
      </c>
      <c r="AA220" s="9">
        <v>1</v>
      </c>
      <c r="AB220" s="9">
        <v>1.8402354237282399</v>
      </c>
      <c r="AC220" s="9">
        <v>0.24418529387707999</v>
      </c>
      <c r="AD220" s="9">
        <v>606.40379820804105</v>
      </c>
      <c r="AF220" s="9">
        <v>-1</v>
      </c>
      <c r="AG220" s="9">
        <v>-1</v>
      </c>
      <c r="AH220" s="9">
        <v>-1</v>
      </c>
      <c r="AI220" s="9">
        <v>-1</v>
      </c>
      <c r="AJ220" s="9">
        <v>0</v>
      </c>
      <c r="AM220" s="9" t="s">
        <v>309</v>
      </c>
      <c r="AN220" s="9">
        <v>-1</v>
      </c>
      <c r="AQ220" s="9">
        <v>579</v>
      </c>
      <c r="AR220" s="9" t="s">
        <v>295</v>
      </c>
      <c r="AT220" s="9" t="s">
        <v>195</v>
      </c>
      <c r="AU220" s="9">
        <v>132.71029999999999</v>
      </c>
      <c r="AV220" s="9">
        <v>131.18661310700199</v>
      </c>
      <c r="AW220" s="9">
        <v>627.02885398210196</v>
      </c>
      <c r="AX220" s="9">
        <v>0.49181167739999998</v>
      </c>
    </row>
    <row r="221" spans="1:50" x14ac:dyDescent="0.25">
      <c r="A221" s="142">
        <v>550000</v>
      </c>
      <c r="B221" s="142">
        <v>870000</v>
      </c>
      <c r="C221" s="142">
        <v>870000</v>
      </c>
      <c r="D221" s="9" t="s">
        <v>305</v>
      </c>
      <c r="E221" s="9" t="s">
        <v>70</v>
      </c>
      <c r="F221" s="9" t="s">
        <v>306</v>
      </c>
      <c r="G221" s="9" t="s">
        <v>307</v>
      </c>
      <c r="H221" s="9">
        <v>0.36</v>
      </c>
      <c r="I221" s="9">
        <v>0.48</v>
      </c>
      <c r="J221" s="9" t="s">
        <v>195</v>
      </c>
      <c r="K221" s="9">
        <v>3.2910377424859999E-2</v>
      </c>
      <c r="L221" s="9">
        <v>3913.7419111752802</v>
      </c>
      <c r="M221" s="9">
        <v>11.8769152263847</v>
      </c>
      <c r="N221" s="9">
        <v>1.57597663728935</v>
      </c>
      <c r="O221" s="9">
        <v>0.39087376274347002</v>
      </c>
      <c r="P221" s="9">
        <v>5.1865985945960001E-2</v>
      </c>
      <c r="Q221" s="9">
        <v>128.80272344029899</v>
      </c>
      <c r="R221" s="9">
        <v>1200</v>
      </c>
      <c r="S221" s="9" t="s">
        <v>308</v>
      </c>
      <c r="T221" s="9">
        <v>1200</v>
      </c>
      <c r="U221" s="9" t="s">
        <v>293</v>
      </c>
      <c r="V221" s="9" t="s">
        <v>195</v>
      </c>
      <c r="Z221" s="9">
        <v>0</v>
      </c>
      <c r="AA221" s="9">
        <v>1</v>
      </c>
      <c r="AB221" s="9">
        <v>0.39087376274347002</v>
      </c>
      <c r="AC221" s="9">
        <v>5.1865985945960001E-2</v>
      </c>
      <c r="AD221" s="9">
        <v>128.80272344029899</v>
      </c>
      <c r="AF221" s="9">
        <v>-1</v>
      </c>
      <c r="AG221" s="9">
        <v>-1</v>
      </c>
      <c r="AH221" s="9">
        <v>-1</v>
      </c>
      <c r="AI221" s="9">
        <v>-1</v>
      </c>
      <c r="AJ221" s="9">
        <v>0</v>
      </c>
      <c r="AM221" s="9" t="s">
        <v>309</v>
      </c>
      <c r="AN221" s="9">
        <v>-1</v>
      </c>
      <c r="AQ221" s="9">
        <v>579</v>
      </c>
      <c r="AR221" s="9" t="s">
        <v>295</v>
      </c>
      <c r="AT221" s="9" t="s">
        <v>195</v>
      </c>
      <c r="AU221" s="9">
        <v>132.71029999999999</v>
      </c>
      <c r="AV221" s="9">
        <v>111.461984996243</v>
      </c>
      <c r="AW221" s="9">
        <v>133.183572245432</v>
      </c>
      <c r="AX221" s="9">
        <v>0.10446287379999999</v>
      </c>
    </row>
    <row r="222" spans="1:50" x14ac:dyDescent="0.25">
      <c r="A222" s="142">
        <v>550000</v>
      </c>
      <c r="B222" s="142">
        <v>870000</v>
      </c>
      <c r="C222" s="142">
        <v>870000</v>
      </c>
      <c r="D222" s="9" t="s">
        <v>305</v>
      </c>
      <c r="E222" s="9" t="s">
        <v>70</v>
      </c>
      <c r="F222" s="9" t="s">
        <v>306</v>
      </c>
      <c r="G222" s="9" t="s">
        <v>307</v>
      </c>
      <c r="H222" s="9">
        <v>0.36</v>
      </c>
      <c r="I222" s="9">
        <v>0.48</v>
      </c>
      <c r="J222" s="9" t="s">
        <v>195</v>
      </c>
      <c r="K222" s="9">
        <v>0.11300044477986999</v>
      </c>
      <c r="L222" s="9">
        <v>3913.7419111752802</v>
      </c>
      <c r="M222" s="9">
        <v>11.8769152263847</v>
      </c>
      <c r="N222" s="9">
        <v>1.57597663728935</v>
      </c>
      <c r="O222" s="9">
        <v>1.3420967031943201</v>
      </c>
      <c r="P222" s="9">
        <v>0.17808606097638</v>
      </c>
      <c r="Q222" s="9">
        <v>442.25457671643699</v>
      </c>
      <c r="R222" s="9">
        <v>1410</v>
      </c>
      <c r="S222" s="9" t="s">
        <v>299</v>
      </c>
      <c r="T222" s="9">
        <v>1410</v>
      </c>
      <c r="U222" s="9" t="s">
        <v>293</v>
      </c>
      <c r="V222" s="9" t="s">
        <v>195</v>
      </c>
      <c r="Z222" s="9">
        <v>0</v>
      </c>
      <c r="AA222" s="9">
        <v>1</v>
      </c>
      <c r="AB222" s="9">
        <v>1.3420967031943201</v>
      </c>
      <c r="AC222" s="9">
        <v>0.17808606097638</v>
      </c>
      <c r="AD222" s="9">
        <v>442.25457671643699</v>
      </c>
      <c r="AF222" s="9">
        <v>-1</v>
      </c>
      <c r="AG222" s="9">
        <v>-1</v>
      </c>
      <c r="AH222" s="9">
        <v>-1</v>
      </c>
      <c r="AI222" s="9">
        <v>-1</v>
      </c>
      <c r="AJ222" s="9">
        <v>0</v>
      </c>
      <c r="AM222" s="9" t="s">
        <v>309</v>
      </c>
      <c r="AN222" s="9">
        <v>-1</v>
      </c>
      <c r="AQ222" s="9">
        <v>579</v>
      </c>
      <c r="AR222" s="9" t="s">
        <v>295</v>
      </c>
      <c r="AT222" s="9" t="s">
        <v>195</v>
      </c>
      <c r="AU222" s="9">
        <v>132.71029999999999</v>
      </c>
      <c r="AV222" s="9">
        <v>109.29426567967801</v>
      </c>
      <c r="AW222" s="9">
        <v>457.29657569148401</v>
      </c>
      <c r="AX222" s="9">
        <v>0.35868173289999999</v>
      </c>
    </row>
    <row r="223" spans="1:50" x14ac:dyDescent="0.25">
      <c r="A223" s="142">
        <v>550000</v>
      </c>
      <c r="B223" s="142">
        <v>870000</v>
      </c>
      <c r="C223" s="142">
        <v>870000</v>
      </c>
      <c r="D223" s="9" t="s">
        <v>305</v>
      </c>
      <c r="E223" s="9" t="s">
        <v>70</v>
      </c>
      <c r="F223" s="9" t="s">
        <v>306</v>
      </c>
      <c r="G223" s="9" t="s">
        <v>307</v>
      </c>
      <c r="H223" s="9">
        <v>0.36</v>
      </c>
      <c r="I223" s="9">
        <v>0.48</v>
      </c>
      <c r="J223" s="9" t="s">
        <v>195</v>
      </c>
      <c r="K223" s="9">
        <v>7.5033157945699994E-2</v>
      </c>
      <c r="L223" s="9">
        <v>3913.7419111752802</v>
      </c>
      <c r="M223" s="9">
        <v>11.8769152263847</v>
      </c>
      <c r="N223" s="9">
        <v>1.57597663728935</v>
      </c>
      <c r="O223" s="9">
        <v>0.89116245608905997</v>
      </c>
      <c r="P223" s="9">
        <v>0.11825050394447</v>
      </c>
      <c r="Q223" s="9">
        <v>293.66041497993598</v>
      </c>
      <c r="R223" s="9">
        <v>1430</v>
      </c>
      <c r="S223" s="9" t="s">
        <v>298</v>
      </c>
      <c r="T223" s="9">
        <v>1430</v>
      </c>
      <c r="U223" s="9" t="s">
        <v>293</v>
      </c>
      <c r="V223" s="9" t="s">
        <v>195</v>
      </c>
      <c r="Z223" s="9">
        <v>0</v>
      </c>
      <c r="AA223" s="9">
        <v>1</v>
      </c>
      <c r="AB223" s="9">
        <v>0.89116245608905997</v>
      </c>
      <c r="AC223" s="9">
        <v>0.11825050394447</v>
      </c>
      <c r="AD223" s="9">
        <v>293.660414979937</v>
      </c>
      <c r="AF223" s="9">
        <v>-1</v>
      </c>
      <c r="AG223" s="9">
        <v>-1</v>
      </c>
      <c r="AH223" s="9">
        <v>-1</v>
      </c>
      <c r="AI223" s="9">
        <v>-1</v>
      </c>
      <c r="AJ223" s="9">
        <v>0</v>
      </c>
      <c r="AM223" s="9" t="s">
        <v>309</v>
      </c>
      <c r="AN223" s="9">
        <v>-1</v>
      </c>
      <c r="AQ223" s="9">
        <v>579</v>
      </c>
      <c r="AR223" s="9" t="s">
        <v>295</v>
      </c>
      <c r="AT223" s="9" t="s">
        <v>195</v>
      </c>
      <c r="AU223" s="9">
        <v>132.71029999999999</v>
      </c>
      <c r="AV223" s="9">
        <v>70.729846163462696</v>
      </c>
      <c r="AW223" s="9">
        <v>303.64841712552601</v>
      </c>
      <c r="AX223" s="9">
        <v>0.2381674087</v>
      </c>
    </row>
    <row r="224" spans="1:50" x14ac:dyDescent="0.25">
      <c r="A224" s="142">
        <v>550000</v>
      </c>
      <c r="B224" s="142">
        <v>870000</v>
      </c>
      <c r="C224" s="142">
        <v>870000</v>
      </c>
      <c r="D224" s="9" t="s">
        <v>305</v>
      </c>
      <c r="E224" s="9" t="s">
        <v>70</v>
      </c>
      <c r="F224" s="9" t="s">
        <v>306</v>
      </c>
      <c r="G224" s="9" t="s">
        <v>307</v>
      </c>
      <c r="H224" s="9">
        <v>0.36</v>
      </c>
      <c r="I224" s="9">
        <v>0.48</v>
      </c>
      <c r="J224" s="9" t="s">
        <v>195</v>
      </c>
      <c r="K224" s="9">
        <v>0.20591459326771</v>
      </c>
      <c r="L224" s="9">
        <v>3913.7419111752802</v>
      </c>
      <c r="M224" s="9">
        <v>11.8769152263847</v>
      </c>
      <c r="N224" s="9">
        <v>1.57597663728935</v>
      </c>
      <c r="O224" s="9">
        <v>2.4456301681161898</v>
      </c>
      <c r="P224" s="9">
        <v>0.32451658826685997</v>
      </c>
      <c r="Q224" s="9">
        <v>805.89657379448397</v>
      </c>
      <c r="R224" s="9">
        <v>1430</v>
      </c>
      <c r="S224" s="9" t="s">
        <v>298</v>
      </c>
      <c r="T224" s="9">
        <v>1430</v>
      </c>
      <c r="U224" s="9" t="s">
        <v>293</v>
      </c>
      <c r="V224" s="9" t="s">
        <v>195</v>
      </c>
      <c r="Z224" s="9">
        <v>0</v>
      </c>
      <c r="AA224" s="9">
        <v>1</v>
      </c>
      <c r="AB224" s="9">
        <v>2.4456301681161898</v>
      </c>
      <c r="AC224" s="9">
        <v>0.32451658826685997</v>
      </c>
      <c r="AD224" s="9">
        <v>805.89657379448397</v>
      </c>
      <c r="AF224" s="9">
        <v>-1</v>
      </c>
      <c r="AG224" s="9">
        <v>-1</v>
      </c>
      <c r="AH224" s="9">
        <v>-1</v>
      </c>
      <c r="AI224" s="9">
        <v>-1</v>
      </c>
      <c r="AJ224" s="9">
        <v>0</v>
      </c>
      <c r="AM224" s="9" t="s">
        <v>309</v>
      </c>
      <c r="AN224" s="9">
        <v>-1</v>
      </c>
      <c r="AQ224" s="9">
        <v>579</v>
      </c>
      <c r="AR224" s="9" t="s">
        <v>295</v>
      </c>
      <c r="AT224" s="9" t="s">
        <v>195</v>
      </c>
      <c r="AU224" s="9">
        <v>132.71029999999999</v>
      </c>
      <c r="AV224" s="9">
        <v>117.51362011160001</v>
      </c>
      <c r="AW224" s="9">
        <v>833.30679423134995</v>
      </c>
      <c r="AX224" s="9">
        <v>0.65360630480000004</v>
      </c>
    </row>
    <row r="225" spans="1:50" x14ac:dyDescent="0.25">
      <c r="A225" s="142">
        <v>550000</v>
      </c>
      <c r="B225" s="142">
        <v>870000</v>
      </c>
      <c r="C225" s="142">
        <v>870000</v>
      </c>
      <c r="D225" s="9" t="s">
        <v>305</v>
      </c>
      <c r="E225" s="9" t="s">
        <v>70</v>
      </c>
      <c r="F225" s="9" t="s">
        <v>306</v>
      </c>
      <c r="G225" s="9" t="s">
        <v>307</v>
      </c>
      <c r="H225" s="9">
        <v>0.36</v>
      </c>
      <c r="I225" s="9">
        <v>0.48</v>
      </c>
      <c r="J225" s="9" t="s">
        <v>195</v>
      </c>
      <c r="K225" s="9">
        <v>3.579625963211E-2</v>
      </c>
      <c r="L225" s="9">
        <v>3913.7419111752802</v>
      </c>
      <c r="M225" s="9">
        <v>11.8769152263847</v>
      </c>
      <c r="N225" s="9">
        <v>1.57597663728935</v>
      </c>
      <c r="O225" s="9">
        <v>0.42514914107226998</v>
      </c>
      <c r="P225" s="9">
        <v>5.6414068882550003E-2</v>
      </c>
      <c r="Q225" s="9">
        <v>140.097321585516</v>
      </c>
      <c r="R225" s="9">
        <v>1410</v>
      </c>
      <c r="S225" s="9" t="s">
        <v>299</v>
      </c>
      <c r="T225" s="9">
        <v>1410</v>
      </c>
      <c r="U225" s="9" t="s">
        <v>293</v>
      </c>
      <c r="V225" s="9" t="s">
        <v>195</v>
      </c>
      <c r="Z225" s="9">
        <v>0</v>
      </c>
      <c r="AA225" s="9">
        <v>1</v>
      </c>
      <c r="AB225" s="9">
        <v>0.42514914107226998</v>
      </c>
      <c r="AC225" s="9">
        <v>5.6414068882550003E-2</v>
      </c>
      <c r="AD225" s="9">
        <v>140.097321585515</v>
      </c>
      <c r="AF225" s="9">
        <v>-1</v>
      </c>
      <c r="AG225" s="9">
        <v>-1</v>
      </c>
      <c r="AH225" s="9">
        <v>-1</v>
      </c>
      <c r="AI225" s="9">
        <v>-1</v>
      </c>
      <c r="AJ225" s="9">
        <v>0</v>
      </c>
      <c r="AM225" s="9" t="s">
        <v>309</v>
      </c>
      <c r="AN225" s="9">
        <v>-1</v>
      </c>
      <c r="AQ225" s="9">
        <v>579</v>
      </c>
      <c r="AR225" s="9" t="s">
        <v>295</v>
      </c>
      <c r="AT225" s="9" t="s">
        <v>195</v>
      </c>
      <c r="AU225" s="9">
        <v>132.71029999999999</v>
      </c>
      <c r="AV225" s="9">
        <v>54.448090234753799</v>
      </c>
      <c r="AW225" s="9">
        <v>144.862323190117</v>
      </c>
      <c r="AX225" s="9">
        <v>0.11362313189999999</v>
      </c>
    </row>
    <row r="226" spans="1:50" x14ac:dyDescent="0.25">
      <c r="A226" s="142">
        <v>550000</v>
      </c>
      <c r="B226" s="142">
        <v>870000</v>
      </c>
      <c r="C226" s="142">
        <v>870000</v>
      </c>
      <c r="D226" s="9" t="s">
        <v>305</v>
      </c>
      <c r="E226" s="9" t="s">
        <v>70</v>
      </c>
      <c r="F226" s="9" t="s">
        <v>306</v>
      </c>
      <c r="G226" s="9" t="s">
        <v>307</v>
      </c>
      <c r="H226" s="9">
        <v>0.36</v>
      </c>
      <c r="I226" s="9">
        <v>0.48</v>
      </c>
      <c r="J226" s="9" t="s">
        <v>195</v>
      </c>
      <c r="K226" s="9">
        <v>1.6641657852999999E-4</v>
      </c>
      <c r="L226" s="9">
        <v>3913.7419111752802</v>
      </c>
      <c r="M226" s="9">
        <v>11.8769152263847</v>
      </c>
      <c r="N226" s="9">
        <v>1.57597663728935</v>
      </c>
      <c r="O226" s="9">
        <v>1.97651559554E-3</v>
      </c>
      <c r="P226" s="9">
        <v>2.6226863982999998E-4</v>
      </c>
      <c r="Q226" s="9">
        <v>0.65131153813465004</v>
      </c>
      <c r="R226" s="9">
        <v>1210</v>
      </c>
      <c r="S226" s="9" t="s">
        <v>310</v>
      </c>
      <c r="T226" s="9">
        <v>1210</v>
      </c>
      <c r="U226" s="9" t="s">
        <v>293</v>
      </c>
      <c r="V226" s="9" t="s">
        <v>195</v>
      </c>
      <c r="Z226" s="9">
        <v>0</v>
      </c>
      <c r="AA226" s="9">
        <v>1</v>
      </c>
      <c r="AB226" s="9">
        <v>1.97651559554E-3</v>
      </c>
      <c r="AC226" s="9">
        <v>2.6226863982999998E-4</v>
      </c>
      <c r="AD226" s="9">
        <v>0.65131153813652998</v>
      </c>
      <c r="AF226" s="9">
        <v>-1</v>
      </c>
      <c r="AG226" s="9">
        <v>-1</v>
      </c>
      <c r="AH226" s="9">
        <v>-1</v>
      </c>
      <c r="AI226" s="9">
        <v>-1</v>
      </c>
      <c r="AJ226" s="9">
        <v>0</v>
      </c>
      <c r="AM226" s="9" t="s">
        <v>309</v>
      </c>
      <c r="AN226" s="9">
        <v>-1</v>
      </c>
      <c r="AQ226" s="9">
        <v>579</v>
      </c>
      <c r="AR226" s="9" t="s">
        <v>295</v>
      </c>
      <c r="AT226" s="9" t="s">
        <v>195</v>
      </c>
      <c r="AU226" s="9">
        <v>132.71029999999999</v>
      </c>
      <c r="AV226" s="9">
        <v>4.7060555343887698</v>
      </c>
      <c r="AW226" s="9">
        <v>0.67346399964823001</v>
      </c>
      <c r="AX226" s="9">
        <v>5.2823319999999998E-4</v>
      </c>
    </row>
    <row r="227" spans="1:50" x14ac:dyDescent="0.25">
      <c r="A227" s="142">
        <v>550000</v>
      </c>
      <c r="B227" s="142">
        <v>870000</v>
      </c>
      <c r="C227" s="142">
        <v>870000</v>
      </c>
      <c r="D227" s="9" t="s">
        <v>305</v>
      </c>
      <c r="E227" s="9" t="s">
        <v>70</v>
      </c>
      <c r="F227" s="9" t="s">
        <v>306</v>
      </c>
      <c r="G227" s="9" t="s">
        <v>307</v>
      </c>
      <c r="H227" s="9">
        <v>0.36</v>
      </c>
      <c r="I227" s="9">
        <v>0.48</v>
      </c>
      <c r="J227" s="9" t="s">
        <v>195</v>
      </c>
      <c r="K227" s="9">
        <v>0.24740428753964999</v>
      </c>
      <c r="L227" s="9">
        <v>3849.08674214959</v>
      </c>
      <c r="M227" s="9">
        <v>9.5641461430011798</v>
      </c>
      <c r="N227" s="9">
        <v>1.40559330818843</v>
      </c>
      <c r="O227" s="9">
        <v>2.3662107624343598</v>
      </c>
      <c r="P227" s="9">
        <v>0.34774981098287</v>
      </c>
      <c r="Q227" s="9">
        <v>952.28056311985904</v>
      </c>
      <c r="R227" s="9">
        <v>1200</v>
      </c>
      <c r="S227" s="9" t="s">
        <v>308</v>
      </c>
      <c r="T227" s="9">
        <v>1200</v>
      </c>
      <c r="U227" s="9" t="s">
        <v>293</v>
      </c>
      <c r="V227" s="9" t="s">
        <v>195</v>
      </c>
      <c r="Z227" s="9">
        <v>0</v>
      </c>
      <c r="AA227" s="9">
        <v>1</v>
      </c>
      <c r="AB227" s="9">
        <v>2.3662107624343598</v>
      </c>
      <c r="AC227" s="9">
        <v>0.34774981098287</v>
      </c>
      <c r="AD227" s="9">
        <v>952.28056311985904</v>
      </c>
      <c r="AF227" s="9">
        <v>-1</v>
      </c>
      <c r="AG227" s="9">
        <v>-1</v>
      </c>
      <c r="AH227" s="9">
        <v>-1</v>
      </c>
      <c r="AI227" s="9">
        <v>-1</v>
      </c>
      <c r="AJ227" s="9">
        <v>0</v>
      </c>
      <c r="AM227" s="9" t="s">
        <v>309</v>
      </c>
      <c r="AN227" s="9">
        <v>-1</v>
      </c>
      <c r="AQ227" s="9">
        <v>579</v>
      </c>
      <c r="AR227" s="9" t="s">
        <v>295</v>
      </c>
      <c r="AT227" s="9" t="s">
        <v>195</v>
      </c>
      <c r="AU227" s="9">
        <v>132.71029999999999</v>
      </c>
      <c r="AV227" s="9">
        <v>146.327432876063</v>
      </c>
      <c r="AW227" s="9">
        <v>1001.20962995915</v>
      </c>
      <c r="AX227" s="9">
        <v>0.77232811280000002</v>
      </c>
    </row>
    <row r="228" spans="1:50" x14ac:dyDescent="0.25">
      <c r="A228" s="142">
        <v>550000</v>
      </c>
      <c r="B228" s="142">
        <v>870000</v>
      </c>
      <c r="C228" s="142">
        <v>870000</v>
      </c>
      <c r="D228" s="9" t="s">
        <v>305</v>
      </c>
      <c r="E228" s="9" t="s">
        <v>70</v>
      </c>
      <c r="F228" s="9" t="s">
        <v>306</v>
      </c>
      <c r="G228" s="9" t="s">
        <v>307</v>
      </c>
      <c r="H228" s="9">
        <v>0.36</v>
      </c>
      <c r="I228" s="9">
        <v>0.48</v>
      </c>
      <c r="J228" s="9" t="s">
        <v>195</v>
      </c>
      <c r="K228" s="9">
        <v>1.027351604159E-2</v>
      </c>
      <c r="L228" s="9">
        <v>3849.08674214959</v>
      </c>
      <c r="M228" s="9">
        <v>9.5641461430011798</v>
      </c>
      <c r="N228" s="9">
        <v>1.40559330818843</v>
      </c>
      <c r="O228" s="9">
        <v>9.8257408824290002E-2</v>
      </c>
      <c r="P228" s="9">
        <v>1.4440385399629999E-2</v>
      </c>
      <c r="Q228" s="9">
        <v>39.5436543909683</v>
      </c>
      <c r="R228" s="9">
        <v>1210</v>
      </c>
      <c r="S228" s="9" t="s">
        <v>310</v>
      </c>
      <c r="T228" s="9">
        <v>1210</v>
      </c>
      <c r="U228" s="9" t="s">
        <v>293</v>
      </c>
      <c r="V228" s="9" t="s">
        <v>195</v>
      </c>
      <c r="Z228" s="9">
        <v>0</v>
      </c>
      <c r="AA228" s="9">
        <v>1</v>
      </c>
      <c r="AB228" s="9">
        <v>9.8257408824290002E-2</v>
      </c>
      <c r="AC228" s="9">
        <v>1.4440385399629999E-2</v>
      </c>
      <c r="AD228" s="9">
        <v>39.543654390969401</v>
      </c>
      <c r="AF228" s="9">
        <v>-1</v>
      </c>
      <c r="AG228" s="9">
        <v>-1</v>
      </c>
      <c r="AH228" s="9">
        <v>-1</v>
      </c>
      <c r="AI228" s="9">
        <v>-1</v>
      </c>
      <c r="AJ228" s="9">
        <v>0</v>
      </c>
      <c r="AM228" s="9" t="s">
        <v>309</v>
      </c>
      <c r="AN228" s="9">
        <v>-1</v>
      </c>
      <c r="AQ228" s="9">
        <v>579</v>
      </c>
      <c r="AR228" s="9" t="s">
        <v>295</v>
      </c>
      <c r="AT228" s="9" t="s">
        <v>195</v>
      </c>
      <c r="AU228" s="9">
        <v>132.71029999999999</v>
      </c>
      <c r="AV228" s="9">
        <v>26.4290208104469</v>
      </c>
      <c r="AW228" s="9">
        <v>41.575444373563499</v>
      </c>
      <c r="AX228" s="9">
        <v>3.2071090300000001E-2</v>
      </c>
    </row>
    <row r="229" spans="1:50" x14ac:dyDescent="0.25">
      <c r="A229" s="142">
        <v>550000</v>
      </c>
      <c r="B229" s="142">
        <v>870000</v>
      </c>
      <c r="C229" s="142">
        <v>870000</v>
      </c>
      <c r="D229" s="9" t="s">
        <v>305</v>
      </c>
      <c r="E229" s="9" t="s">
        <v>70</v>
      </c>
      <c r="F229" s="9" t="s">
        <v>306</v>
      </c>
      <c r="G229" s="9" t="s">
        <v>307</v>
      </c>
      <c r="H229" s="9">
        <v>0.36</v>
      </c>
      <c r="I229" s="9">
        <v>0.48</v>
      </c>
      <c r="J229" s="9" t="s">
        <v>195</v>
      </c>
      <c r="K229" s="9">
        <v>7.0775436696050006E-2</v>
      </c>
      <c r="L229" s="9">
        <v>3849.08674214959</v>
      </c>
      <c r="M229" s="9">
        <v>9.5641461430011798</v>
      </c>
      <c r="N229" s="9">
        <v>1.40559330818843</v>
      </c>
      <c r="O229" s="9">
        <v>0.67690661989582002</v>
      </c>
      <c r="P229" s="9">
        <v>9.9481480204090006E-2</v>
      </c>
      <c r="Q229" s="9">
        <v>272.42079505664401</v>
      </c>
      <c r="R229" s="9">
        <v>1210</v>
      </c>
      <c r="S229" s="9" t="s">
        <v>310</v>
      </c>
      <c r="T229" s="9">
        <v>1210</v>
      </c>
      <c r="U229" s="9" t="s">
        <v>293</v>
      </c>
      <c r="V229" s="9" t="s">
        <v>195</v>
      </c>
      <c r="Z229" s="9">
        <v>0</v>
      </c>
      <c r="AA229" s="9">
        <v>1</v>
      </c>
      <c r="AB229" s="9">
        <v>0.67690661989582002</v>
      </c>
      <c r="AC229" s="9">
        <v>9.9481480204090006E-2</v>
      </c>
      <c r="AD229" s="9">
        <v>272.42079505664401</v>
      </c>
      <c r="AF229" s="9">
        <v>-1</v>
      </c>
      <c r="AG229" s="9">
        <v>-1</v>
      </c>
      <c r="AH229" s="9">
        <v>-1</v>
      </c>
      <c r="AI229" s="9">
        <v>-1</v>
      </c>
      <c r="AJ229" s="9">
        <v>0</v>
      </c>
      <c r="AM229" s="9" t="s">
        <v>309</v>
      </c>
      <c r="AN229" s="9">
        <v>-1</v>
      </c>
      <c r="AQ229" s="9">
        <v>579</v>
      </c>
      <c r="AR229" s="9" t="s">
        <v>295</v>
      </c>
      <c r="AT229" s="9" t="s">
        <v>195</v>
      </c>
      <c r="AU229" s="9">
        <v>132.71029999999999</v>
      </c>
      <c r="AV229" s="9">
        <v>72.054673125453604</v>
      </c>
      <c r="AW229" s="9">
        <v>286.41803054160602</v>
      </c>
      <c r="AX229" s="9">
        <v>0.22094143960000001</v>
      </c>
    </row>
    <row r="230" spans="1:50" x14ac:dyDescent="0.25">
      <c r="A230" s="142">
        <v>550000</v>
      </c>
      <c r="B230" s="142">
        <v>870000</v>
      </c>
      <c r="C230" s="142">
        <v>870000</v>
      </c>
      <c r="D230" s="9" t="s">
        <v>305</v>
      </c>
      <c r="E230" s="9" t="s">
        <v>70</v>
      </c>
      <c r="F230" s="9" t="s">
        <v>306</v>
      </c>
      <c r="G230" s="9" t="s">
        <v>307</v>
      </c>
      <c r="H230" s="9">
        <v>0.36</v>
      </c>
      <c r="I230" s="9">
        <v>0.48</v>
      </c>
      <c r="J230" s="9" t="s">
        <v>195</v>
      </c>
      <c r="K230" s="9">
        <v>0.12061886814944001</v>
      </c>
      <c r="L230" s="9">
        <v>3849.08674214959</v>
      </c>
      <c r="M230" s="9">
        <v>9.5641461430011798</v>
      </c>
      <c r="N230" s="9">
        <v>1.40559330818843</v>
      </c>
      <c r="O230" s="9">
        <v>1.1536164825847099</v>
      </c>
      <c r="P230" s="9">
        <v>0.16954107391212</v>
      </c>
      <c r="Q230" s="9">
        <v>464.27248624713002</v>
      </c>
      <c r="R230" s="9">
        <v>1210</v>
      </c>
      <c r="S230" s="9" t="s">
        <v>310</v>
      </c>
      <c r="T230" s="9">
        <v>1210</v>
      </c>
      <c r="U230" s="9" t="s">
        <v>293</v>
      </c>
      <c r="V230" s="9" t="s">
        <v>195</v>
      </c>
      <c r="Z230" s="9">
        <v>0</v>
      </c>
      <c r="AA230" s="9">
        <v>1</v>
      </c>
      <c r="AB230" s="9">
        <v>1.1536164825847099</v>
      </c>
      <c r="AC230" s="9">
        <v>0.16954107391212</v>
      </c>
      <c r="AD230" s="9">
        <v>464.27248624713002</v>
      </c>
      <c r="AF230" s="9">
        <v>-1</v>
      </c>
      <c r="AG230" s="9">
        <v>-1</v>
      </c>
      <c r="AH230" s="9">
        <v>-1</v>
      </c>
      <c r="AI230" s="9">
        <v>-1</v>
      </c>
      <c r="AJ230" s="9">
        <v>0</v>
      </c>
      <c r="AM230" s="9" t="s">
        <v>309</v>
      </c>
      <c r="AN230" s="9">
        <v>-1</v>
      </c>
      <c r="AQ230" s="9">
        <v>579</v>
      </c>
      <c r="AR230" s="9" t="s">
        <v>295</v>
      </c>
      <c r="AT230" s="9" t="s">
        <v>195</v>
      </c>
      <c r="AU230" s="9">
        <v>132.71029999999999</v>
      </c>
      <c r="AV230" s="9">
        <v>95.283557608355693</v>
      </c>
      <c r="AW230" s="9">
        <v>488.12724123321198</v>
      </c>
      <c r="AX230" s="9">
        <v>0.37653891830000003</v>
      </c>
    </row>
    <row r="231" spans="1:50" x14ac:dyDescent="0.25">
      <c r="A231" s="142">
        <v>550000</v>
      </c>
      <c r="B231" s="142">
        <v>870000</v>
      </c>
      <c r="C231" s="142">
        <v>870000</v>
      </c>
      <c r="D231" s="9" t="s">
        <v>305</v>
      </c>
      <c r="E231" s="9" t="s">
        <v>70</v>
      </c>
      <c r="F231" s="9" t="s">
        <v>306</v>
      </c>
      <c r="G231" s="9" t="s">
        <v>307</v>
      </c>
      <c r="H231" s="9">
        <v>0.36</v>
      </c>
      <c r="I231" s="9">
        <v>0.48</v>
      </c>
      <c r="J231" s="9" t="s">
        <v>195</v>
      </c>
      <c r="K231" s="9">
        <v>3.7537583436360003E-2</v>
      </c>
      <c r="L231" s="9">
        <v>3849.08674214959</v>
      </c>
      <c r="M231" s="9">
        <v>9.5641461430011798</v>
      </c>
      <c r="N231" s="9">
        <v>1.40559330818843</v>
      </c>
      <c r="O231" s="9">
        <v>0.35901493384043998</v>
      </c>
      <c r="P231" s="9">
        <v>5.2762576083710003E-2</v>
      </c>
      <c r="Q231" s="9">
        <v>144.48541473722699</v>
      </c>
      <c r="R231" s="9">
        <v>1210</v>
      </c>
      <c r="S231" s="9" t="s">
        <v>310</v>
      </c>
      <c r="T231" s="9">
        <v>1210</v>
      </c>
      <c r="U231" s="9" t="s">
        <v>293</v>
      </c>
      <c r="V231" s="9" t="s">
        <v>195</v>
      </c>
      <c r="Z231" s="9">
        <v>0</v>
      </c>
      <c r="AA231" s="9">
        <v>1</v>
      </c>
      <c r="AB231" s="9">
        <v>0.35901493384043998</v>
      </c>
      <c r="AC231" s="9">
        <v>5.2762576083710003E-2</v>
      </c>
      <c r="AD231" s="9">
        <v>144.48541473722901</v>
      </c>
      <c r="AF231" s="9">
        <v>-1</v>
      </c>
      <c r="AG231" s="9">
        <v>-1</v>
      </c>
      <c r="AH231" s="9">
        <v>-1</v>
      </c>
      <c r="AI231" s="9">
        <v>-1</v>
      </c>
      <c r="AJ231" s="9">
        <v>0</v>
      </c>
      <c r="AM231" s="9" t="s">
        <v>309</v>
      </c>
      <c r="AN231" s="9">
        <v>-1</v>
      </c>
      <c r="AQ231" s="9">
        <v>579</v>
      </c>
      <c r="AR231" s="9" t="s">
        <v>295</v>
      </c>
      <c r="AT231" s="9" t="s">
        <v>195</v>
      </c>
      <c r="AU231" s="9">
        <v>132.71029999999999</v>
      </c>
      <c r="AV231" s="9">
        <v>51.595878814363999</v>
      </c>
      <c r="AW231" s="9">
        <v>151.90921061080999</v>
      </c>
      <c r="AX231" s="9">
        <v>0.1171820071</v>
      </c>
    </row>
    <row r="232" spans="1:50" x14ac:dyDescent="0.25">
      <c r="A232" s="142">
        <v>550000</v>
      </c>
      <c r="B232" s="142">
        <v>870000</v>
      </c>
      <c r="C232" s="142">
        <v>870000</v>
      </c>
      <c r="D232" s="9" t="s">
        <v>305</v>
      </c>
      <c r="E232" s="9" t="s">
        <v>70</v>
      </c>
      <c r="F232" s="9" t="s">
        <v>306</v>
      </c>
      <c r="G232" s="9" t="s">
        <v>307</v>
      </c>
      <c r="H232" s="9">
        <v>0.36</v>
      </c>
      <c r="I232" s="9">
        <v>0.48</v>
      </c>
      <c r="J232" s="9" t="s">
        <v>195</v>
      </c>
      <c r="K232" s="9">
        <v>0.1161193500994</v>
      </c>
      <c r="L232" s="9">
        <v>3849.08674214959</v>
      </c>
      <c r="M232" s="9">
        <v>9.5641461430011798</v>
      </c>
      <c r="N232" s="9">
        <v>1.40559330818843</v>
      </c>
      <c r="O232" s="9">
        <v>1.11058243438101</v>
      </c>
      <c r="P232" s="9">
        <v>0.16321658145091</v>
      </c>
      <c r="Q232" s="9">
        <v>446.95345097464298</v>
      </c>
      <c r="R232" s="9">
        <v>1210</v>
      </c>
      <c r="S232" s="9" t="s">
        <v>310</v>
      </c>
      <c r="T232" s="9">
        <v>1210</v>
      </c>
      <c r="U232" s="9" t="s">
        <v>293</v>
      </c>
      <c r="V232" s="9" t="s">
        <v>195</v>
      </c>
      <c r="Z232" s="9">
        <v>0</v>
      </c>
      <c r="AA232" s="9">
        <v>1</v>
      </c>
      <c r="AB232" s="9">
        <v>1.11058243438101</v>
      </c>
      <c r="AC232" s="9">
        <v>0.16321658145091</v>
      </c>
      <c r="AD232" s="9">
        <v>446.95345097464298</v>
      </c>
      <c r="AF232" s="9">
        <v>-1</v>
      </c>
      <c r="AG232" s="9">
        <v>-1</v>
      </c>
      <c r="AH232" s="9">
        <v>-1</v>
      </c>
      <c r="AI232" s="9">
        <v>-1</v>
      </c>
      <c r="AJ232" s="9">
        <v>0</v>
      </c>
      <c r="AM232" s="9" t="s">
        <v>309</v>
      </c>
      <c r="AN232" s="9">
        <v>-1</v>
      </c>
      <c r="AQ232" s="9">
        <v>579</v>
      </c>
      <c r="AR232" s="9" t="s">
        <v>295</v>
      </c>
      <c r="AT232" s="9" t="s">
        <v>195</v>
      </c>
      <c r="AU232" s="9">
        <v>132.71029999999999</v>
      </c>
      <c r="AV232" s="9">
        <v>90.493757790474902</v>
      </c>
      <c r="AW232" s="9">
        <v>469.91833771468703</v>
      </c>
      <c r="AX232" s="9">
        <v>0.36249266099999999</v>
      </c>
    </row>
    <row r="233" spans="1:50" x14ac:dyDescent="0.25">
      <c r="A233" s="142">
        <v>550000</v>
      </c>
      <c r="B233" s="142">
        <v>870000</v>
      </c>
      <c r="C233" s="142">
        <v>870000</v>
      </c>
      <c r="D233" s="9" t="s">
        <v>305</v>
      </c>
      <c r="E233" s="9" t="s">
        <v>70</v>
      </c>
      <c r="F233" s="9" t="s">
        <v>306</v>
      </c>
      <c r="G233" s="9" t="s">
        <v>307</v>
      </c>
      <c r="H233" s="9">
        <v>0.36</v>
      </c>
      <c r="I233" s="9">
        <v>0.48</v>
      </c>
      <c r="J233" s="9" t="s">
        <v>195</v>
      </c>
      <c r="K233" s="9">
        <v>1.503441165936E-2</v>
      </c>
      <c r="L233" s="9">
        <v>3849.08674214959</v>
      </c>
      <c r="M233" s="9">
        <v>9.5641461430011798</v>
      </c>
      <c r="N233" s="9">
        <v>1.40559330818843</v>
      </c>
      <c r="O233" s="9">
        <v>0.14379131028417999</v>
      </c>
      <c r="P233" s="9">
        <v>2.113226842095E-2</v>
      </c>
      <c r="Q233" s="9">
        <v>57.868754594073401</v>
      </c>
      <c r="R233" s="9">
        <v>1210</v>
      </c>
      <c r="S233" s="9" t="s">
        <v>310</v>
      </c>
      <c r="T233" s="9">
        <v>1210</v>
      </c>
      <c r="U233" s="9" t="s">
        <v>293</v>
      </c>
      <c r="V233" s="9" t="s">
        <v>195</v>
      </c>
      <c r="Z233" s="9">
        <v>0</v>
      </c>
      <c r="AA233" s="9">
        <v>1</v>
      </c>
      <c r="AB233" s="9">
        <v>0.14379131028417999</v>
      </c>
      <c r="AC233" s="9">
        <v>2.113226842095E-2</v>
      </c>
      <c r="AD233" s="9">
        <v>57.8687545940737</v>
      </c>
      <c r="AF233" s="9">
        <v>-1</v>
      </c>
      <c r="AG233" s="9">
        <v>-1</v>
      </c>
      <c r="AH233" s="9">
        <v>-1</v>
      </c>
      <c r="AI233" s="9">
        <v>-1</v>
      </c>
      <c r="AJ233" s="9">
        <v>0</v>
      </c>
      <c r="AM233" s="9" t="s">
        <v>309</v>
      </c>
      <c r="AN233" s="9">
        <v>-1</v>
      </c>
      <c r="AQ233" s="9">
        <v>579</v>
      </c>
      <c r="AR233" s="9" t="s">
        <v>295</v>
      </c>
      <c r="AT233" s="9" t="s">
        <v>195</v>
      </c>
      <c r="AU233" s="9">
        <v>132.71029999999999</v>
      </c>
      <c r="AV233" s="9">
        <v>31.994578880680201</v>
      </c>
      <c r="AW233" s="9">
        <v>60.842105380699003</v>
      </c>
      <c r="AX233" s="9">
        <v>4.6933296499999999E-2</v>
      </c>
    </row>
    <row r="234" spans="1:50" x14ac:dyDescent="0.25">
      <c r="A234" s="142">
        <v>550000</v>
      </c>
      <c r="B234" s="142">
        <v>870000</v>
      </c>
      <c r="C234" s="142">
        <v>870000</v>
      </c>
      <c r="D234" s="9" t="s">
        <v>305</v>
      </c>
      <c r="E234" s="9" t="s">
        <v>70</v>
      </c>
      <c r="F234" s="9" t="s">
        <v>306</v>
      </c>
      <c r="G234" s="9" t="s">
        <v>307</v>
      </c>
      <c r="H234" s="9">
        <v>0.36</v>
      </c>
      <c r="I234" s="9">
        <v>0.48</v>
      </c>
      <c r="J234" s="9" t="s">
        <v>195</v>
      </c>
      <c r="K234" s="9">
        <v>0.20548348629888999</v>
      </c>
      <c r="L234" s="9">
        <v>3857.7690414020399</v>
      </c>
      <c r="M234" s="9">
        <v>9.5843984303164902</v>
      </c>
      <c r="N234" s="9">
        <v>1.40852464309897</v>
      </c>
      <c r="O234" s="9">
        <v>1.9694356035390499</v>
      </c>
      <c r="P234" s="9">
        <v>0.28942855420187003</v>
      </c>
      <c r="Q234" s="9">
        <v>792.70783196322202</v>
      </c>
      <c r="R234" s="9">
        <v>1200</v>
      </c>
      <c r="S234" s="9" t="s">
        <v>308</v>
      </c>
      <c r="T234" s="9">
        <v>1200</v>
      </c>
      <c r="U234" s="9" t="s">
        <v>293</v>
      </c>
      <c r="V234" s="9" t="s">
        <v>195</v>
      </c>
      <c r="Z234" s="9">
        <v>0</v>
      </c>
      <c r="AA234" s="9">
        <v>1</v>
      </c>
      <c r="AB234" s="9">
        <v>1.9694356035390499</v>
      </c>
      <c r="AC234" s="9">
        <v>0.28942855420187003</v>
      </c>
      <c r="AD234" s="9">
        <v>792.70783196322202</v>
      </c>
      <c r="AF234" s="9">
        <v>-1</v>
      </c>
      <c r="AG234" s="9">
        <v>-1</v>
      </c>
      <c r="AH234" s="9">
        <v>-1</v>
      </c>
      <c r="AI234" s="9">
        <v>-1</v>
      </c>
      <c r="AJ234" s="9">
        <v>0</v>
      </c>
      <c r="AM234" s="9" t="s">
        <v>309</v>
      </c>
      <c r="AN234" s="9">
        <v>-1</v>
      </c>
      <c r="AQ234" s="9">
        <v>579</v>
      </c>
      <c r="AR234" s="9" t="s">
        <v>295</v>
      </c>
      <c r="AT234" s="9" t="s">
        <v>195</v>
      </c>
      <c r="AU234" s="9">
        <v>132.71029999999999</v>
      </c>
      <c r="AV234" s="9">
        <v>139.032459183763</v>
      </c>
      <c r="AW234" s="9">
        <v>831.56216622580996</v>
      </c>
      <c r="AX234" s="9">
        <v>0.64290983940000002</v>
      </c>
    </row>
    <row r="235" spans="1:50" x14ac:dyDescent="0.25">
      <c r="A235" s="142">
        <v>550000</v>
      </c>
      <c r="B235" s="142">
        <v>870000</v>
      </c>
      <c r="C235" s="142">
        <v>870000</v>
      </c>
      <c r="D235" s="9" t="s">
        <v>305</v>
      </c>
      <c r="E235" s="9" t="s">
        <v>70</v>
      </c>
      <c r="F235" s="9" t="s">
        <v>306</v>
      </c>
      <c r="G235" s="9" t="s">
        <v>307</v>
      </c>
      <c r="H235" s="9">
        <v>0.36</v>
      </c>
      <c r="I235" s="9">
        <v>0.48</v>
      </c>
      <c r="J235" s="9" t="s">
        <v>195</v>
      </c>
      <c r="K235" s="9">
        <v>5.5052407170919998E-2</v>
      </c>
      <c r="L235" s="9">
        <v>3857.7690414020399</v>
      </c>
      <c r="M235" s="9">
        <v>9.5843984303164902</v>
      </c>
      <c r="N235" s="9">
        <v>1.40852464309897</v>
      </c>
      <c r="O235" s="9">
        <v>0.52764420487413</v>
      </c>
      <c r="P235" s="9">
        <v>7.7542672162160001E-2</v>
      </c>
      <c r="Q235" s="9">
        <v>212.37947203864601</v>
      </c>
      <c r="R235" s="9">
        <v>1210</v>
      </c>
      <c r="S235" s="9" t="s">
        <v>310</v>
      </c>
      <c r="T235" s="9">
        <v>1210</v>
      </c>
      <c r="U235" s="9" t="s">
        <v>293</v>
      </c>
      <c r="V235" s="9" t="s">
        <v>195</v>
      </c>
      <c r="Z235" s="9">
        <v>0</v>
      </c>
      <c r="AA235" s="9">
        <v>1</v>
      </c>
      <c r="AB235" s="9">
        <v>0.52764420487413</v>
      </c>
      <c r="AC235" s="9">
        <v>7.7542672162160001E-2</v>
      </c>
      <c r="AD235" s="9">
        <v>212.37947203864499</v>
      </c>
      <c r="AF235" s="9">
        <v>-1</v>
      </c>
      <c r="AG235" s="9">
        <v>-1</v>
      </c>
      <c r="AH235" s="9">
        <v>-1</v>
      </c>
      <c r="AI235" s="9">
        <v>-1</v>
      </c>
      <c r="AJ235" s="9">
        <v>0</v>
      </c>
      <c r="AM235" s="9" t="s">
        <v>309</v>
      </c>
      <c r="AN235" s="9">
        <v>-1</v>
      </c>
      <c r="AQ235" s="9">
        <v>579</v>
      </c>
      <c r="AR235" s="9" t="s">
        <v>295</v>
      </c>
      <c r="AT235" s="9" t="s">
        <v>195</v>
      </c>
      <c r="AU235" s="9">
        <v>132.71029999999999</v>
      </c>
      <c r="AV235" s="9">
        <v>60.604610483009502</v>
      </c>
      <c r="AW235" s="9">
        <v>222.78918752822901</v>
      </c>
      <c r="AX235" s="9">
        <v>0.17224612489999999</v>
      </c>
    </row>
    <row r="236" spans="1:50" x14ac:dyDescent="0.25">
      <c r="A236" s="142">
        <v>550000</v>
      </c>
      <c r="B236" s="142">
        <v>870000</v>
      </c>
      <c r="C236" s="142">
        <v>870000</v>
      </c>
      <c r="D236" s="9" t="s">
        <v>305</v>
      </c>
      <c r="E236" s="9" t="s">
        <v>70</v>
      </c>
      <c r="F236" s="9" t="s">
        <v>306</v>
      </c>
      <c r="G236" s="9" t="s">
        <v>307</v>
      </c>
      <c r="H236" s="9">
        <v>0.36</v>
      </c>
      <c r="I236" s="9">
        <v>0.48</v>
      </c>
      <c r="J236" s="9" t="s">
        <v>195</v>
      </c>
      <c r="K236" s="9">
        <v>4.8458238681250002E-2</v>
      </c>
      <c r="L236" s="9">
        <v>3857.7690414020399</v>
      </c>
      <c r="M236" s="9">
        <v>9.5843984303164902</v>
      </c>
      <c r="N236" s="9">
        <v>1.40852464309897</v>
      </c>
      <c r="O236" s="9">
        <v>0.46444306675248997</v>
      </c>
      <c r="P236" s="9">
        <v>6.8254623343710005E-2</v>
      </c>
      <c r="Q236" s="9">
        <v>186.94069298540501</v>
      </c>
      <c r="R236" s="9">
        <v>1210</v>
      </c>
      <c r="S236" s="9" t="s">
        <v>310</v>
      </c>
      <c r="T236" s="9">
        <v>1210</v>
      </c>
      <c r="U236" s="9" t="s">
        <v>293</v>
      </c>
      <c r="V236" s="9" t="s">
        <v>195</v>
      </c>
      <c r="Z236" s="9">
        <v>0</v>
      </c>
      <c r="AA236" s="9">
        <v>1</v>
      </c>
      <c r="AB236" s="9">
        <v>0.46444306675248997</v>
      </c>
      <c r="AC236" s="9">
        <v>6.8254623343710005E-2</v>
      </c>
      <c r="AD236" s="9">
        <v>186.940692985406</v>
      </c>
      <c r="AF236" s="9">
        <v>-1</v>
      </c>
      <c r="AG236" s="9">
        <v>-1</v>
      </c>
      <c r="AH236" s="9">
        <v>-1</v>
      </c>
      <c r="AI236" s="9">
        <v>-1</v>
      </c>
      <c r="AJ236" s="9">
        <v>0</v>
      </c>
      <c r="AM236" s="9" t="s">
        <v>309</v>
      </c>
      <c r="AN236" s="9">
        <v>-1</v>
      </c>
      <c r="AQ236" s="9">
        <v>579</v>
      </c>
      <c r="AR236" s="9" t="s">
        <v>295</v>
      </c>
      <c r="AT236" s="9" t="s">
        <v>195</v>
      </c>
      <c r="AU236" s="9">
        <v>132.71029999999999</v>
      </c>
      <c r="AV236" s="9">
        <v>75.164307364812302</v>
      </c>
      <c r="AW236" s="9">
        <v>196.10353442541799</v>
      </c>
      <c r="AX236" s="9">
        <v>0.15161451170000001</v>
      </c>
    </row>
    <row r="237" spans="1:50" x14ac:dyDescent="0.25">
      <c r="A237" s="142">
        <v>550000</v>
      </c>
      <c r="B237" s="142">
        <v>870000</v>
      </c>
      <c r="C237" s="142">
        <v>870000</v>
      </c>
      <c r="D237" s="9" t="s">
        <v>305</v>
      </c>
      <c r="E237" s="9" t="s">
        <v>70</v>
      </c>
      <c r="F237" s="9" t="s">
        <v>306</v>
      </c>
      <c r="G237" s="9" t="s">
        <v>307</v>
      </c>
      <c r="H237" s="9">
        <v>0.36</v>
      </c>
      <c r="I237" s="9">
        <v>0.48</v>
      </c>
      <c r="J237" s="9" t="s">
        <v>195</v>
      </c>
      <c r="K237" s="9">
        <v>0.13380620832562001</v>
      </c>
      <c r="L237" s="9">
        <v>3857.7690414020399</v>
      </c>
      <c r="M237" s="9">
        <v>9.5843984303164902</v>
      </c>
      <c r="N237" s="9">
        <v>1.40852464309897</v>
      </c>
      <c r="O237" s="9">
        <v>1.2824520130427599</v>
      </c>
      <c r="P237" s="9">
        <v>0.18846934182628</v>
      </c>
      <c r="Q237" s="9">
        <v>516.19344802600403</v>
      </c>
      <c r="R237" s="9">
        <v>1210</v>
      </c>
      <c r="S237" s="9" t="s">
        <v>310</v>
      </c>
      <c r="T237" s="9">
        <v>1210</v>
      </c>
      <c r="U237" s="9" t="s">
        <v>293</v>
      </c>
      <c r="V237" s="9" t="s">
        <v>195</v>
      </c>
      <c r="Z237" s="9">
        <v>0</v>
      </c>
      <c r="AA237" s="9">
        <v>1</v>
      </c>
      <c r="AB237" s="9">
        <v>1.2824520130427599</v>
      </c>
      <c r="AC237" s="9">
        <v>0.18846934182628</v>
      </c>
      <c r="AD237" s="9">
        <v>516.19344802600403</v>
      </c>
      <c r="AF237" s="9">
        <v>-1</v>
      </c>
      <c r="AG237" s="9">
        <v>-1</v>
      </c>
      <c r="AH237" s="9">
        <v>-1</v>
      </c>
      <c r="AI237" s="9">
        <v>-1</v>
      </c>
      <c r="AJ237" s="9">
        <v>0</v>
      </c>
      <c r="AM237" s="9" t="s">
        <v>309</v>
      </c>
      <c r="AN237" s="9">
        <v>-1</v>
      </c>
      <c r="AQ237" s="9">
        <v>579</v>
      </c>
      <c r="AR237" s="9" t="s">
        <v>295</v>
      </c>
      <c r="AT237" s="9" t="s">
        <v>195</v>
      </c>
      <c r="AU237" s="9">
        <v>132.71029999999999</v>
      </c>
      <c r="AV237" s="9">
        <v>94.451753796197707</v>
      </c>
      <c r="AW237" s="9">
        <v>541.49451351956395</v>
      </c>
      <c r="AX237" s="9">
        <v>0.41864837630000001</v>
      </c>
    </row>
    <row r="238" spans="1:50" x14ac:dyDescent="0.25">
      <c r="A238" s="142">
        <v>550000</v>
      </c>
      <c r="B238" s="142">
        <v>870000</v>
      </c>
      <c r="C238" s="142">
        <v>870000</v>
      </c>
      <c r="D238" s="9" t="s">
        <v>305</v>
      </c>
      <c r="E238" s="9" t="s">
        <v>70</v>
      </c>
      <c r="F238" s="9" t="s">
        <v>306</v>
      </c>
      <c r="G238" s="9" t="s">
        <v>307</v>
      </c>
      <c r="H238" s="9">
        <v>0.36</v>
      </c>
      <c r="I238" s="9">
        <v>0.48</v>
      </c>
      <c r="J238" s="9" t="s">
        <v>195</v>
      </c>
      <c r="K238" s="9">
        <v>4.8252085520000002E-4</v>
      </c>
      <c r="L238" s="9">
        <v>3857.7690414020399</v>
      </c>
      <c r="M238" s="9">
        <v>9.5843984303164902</v>
      </c>
      <c r="N238" s="9">
        <v>1.40852464309897</v>
      </c>
      <c r="O238" s="9">
        <v>4.62467212722E-3</v>
      </c>
      <c r="P238" s="9">
        <v>6.7964251535999995E-4</v>
      </c>
      <c r="Q238" s="9">
        <v>1.8614540170406799</v>
      </c>
      <c r="R238" s="9">
        <v>1210</v>
      </c>
      <c r="S238" s="9" t="s">
        <v>310</v>
      </c>
      <c r="T238" s="9">
        <v>1210</v>
      </c>
      <c r="U238" s="9" t="s">
        <v>293</v>
      </c>
      <c r="V238" s="9" t="s">
        <v>195</v>
      </c>
      <c r="Z238" s="9">
        <v>0</v>
      </c>
      <c r="AA238" s="9">
        <v>1</v>
      </c>
      <c r="AB238" s="9">
        <v>4.62467212722E-3</v>
      </c>
      <c r="AC238" s="9">
        <v>6.7964251535999995E-4</v>
      </c>
      <c r="AD238" s="9">
        <v>1.8614540170388301</v>
      </c>
      <c r="AF238" s="9">
        <v>-1</v>
      </c>
      <c r="AG238" s="9">
        <v>-1</v>
      </c>
      <c r="AH238" s="9">
        <v>-1</v>
      </c>
      <c r="AI238" s="9">
        <v>-1</v>
      </c>
      <c r="AJ238" s="9">
        <v>0</v>
      </c>
      <c r="AM238" s="9" t="s">
        <v>309</v>
      </c>
      <c r="AN238" s="9">
        <v>-1</v>
      </c>
      <c r="AQ238" s="9">
        <v>579</v>
      </c>
      <c r="AR238" s="9" t="s">
        <v>295</v>
      </c>
      <c r="AT238" s="9" t="s">
        <v>195</v>
      </c>
      <c r="AU238" s="9">
        <v>132.71029999999999</v>
      </c>
      <c r="AV238" s="9">
        <v>7.9151783608213098</v>
      </c>
      <c r="AW238" s="9">
        <v>1.9526926218263501</v>
      </c>
      <c r="AX238" s="9">
        <v>1.5096951E-3</v>
      </c>
    </row>
    <row r="239" spans="1:50" x14ac:dyDescent="0.25">
      <c r="A239" s="142">
        <v>550000</v>
      </c>
      <c r="B239" s="142">
        <v>870000</v>
      </c>
      <c r="C239" s="142">
        <v>870000</v>
      </c>
      <c r="D239" s="9" t="s">
        <v>305</v>
      </c>
      <c r="E239" s="9" t="s">
        <v>70</v>
      </c>
      <c r="F239" s="9" t="s">
        <v>306</v>
      </c>
      <c r="G239" s="9" t="s">
        <v>307</v>
      </c>
      <c r="H239" s="9">
        <v>0.36</v>
      </c>
      <c r="I239" s="9">
        <v>0.48</v>
      </c>
      <c r="J239" s="9" t="s">
        <v>195</v>
      </c>
      <c r="K239" s="9">
        <v>4.8237645687000002E-4</v>
      </c>
      <c r="L239" s="9">
        <v>3857.7690414020399</v>
      </c>
      <c r="M239" s="9">
        <v>9.5843984303164902</v>
      </c>
      <c r="N239" s="9">
        <v>1.40852464309897</v>
      </c>
      <c r="O239" s="9">
        <v>4.6232881560800002E-3</v>
      </c>
      <c r="P239" s="9">
        <v>6.7943912675000003E-4</v>
      </c>
      <c r="Q239" s="9">
        <v>1.86089696162972</v>
      </c>
      <c r="R239" s="9">
        <v>1210</v>
      </c>
      <c r="S239" s="9" t="s">
        <v>310</v>
      </c>
      <c r="T239" s="9">
        <v>1210</v>
      </c>
      <c r="U239" s="9" t="s">
        <v>293</v>
      </c>
      <c r="V239" s="9" t="s">
        <v>195</v>
      </c>
      <c r="Z239" s="9">
        <v>0</v>
      </c>
      <c r="AA239" s="9">
        <v>1</v>
      </c>
      <c r="AB239" s="9">
        <v>4.6232881560800002E-3</v>
      </c>
      <c r="AC239" s="9">
        <v>6.7943912675000003E-4</v>
      </c>
      <c r="AD239" s="9">
        <v>1.86089696162935</v>
      </c>
      <c r="AF239" s="9">
        <v>-1</v>
      </c>
      <c r="AG239" s="9">
        <v>-1</v>
      </c>
      <c r="AH239" s="9">
        <v>-1</v>
      </c>
      <c r="AI239" s="9">
        <v>-1</v>
      </c>
      <c r="AJ239" s="9">
        <v>0</v>
      </c>
      <c r="AM239" s="9" t="s">
        <v>309</v>
      </c>
      <c r="AN239" s="9">
        <v>-1</v>
      </c>
      <c r="AQ239" s="9">
        <v>579</v>
      </c>
      <c r="AR239" s="9" t="s">
        <v>295</v>
      </c>
      <c r="AT239" s="9" t="s">
        <v>195</v>
      </c>
      <c r="AU239" s="9">
        <v>132.71029999999999</v>
      </c>
      <c r="AV239" s="9">
        <v>7.6033591246370804</v>
      </c>
      <c r="AW239" s="9">
        <v>1.9521082625147099</v>
      </c>
      <c r="AX239" s="9">
        <v>1.5092433000000001E-3</v>
      </c>
    </row>
    <row r="240" spans="1:50" x14ac:dyDescent="0.25">
      <c r="A240" s="142">
        <v>550000</v>
      </c>
      <c r="B240" s="142">
        <v>870000</v>
      </c>
      <c r="C240" s="142">
        <v>870000</v>
      </c>
      <c r="D240" s="9" t="s">
        <v>305</v>
      </c>
      <c r="E240" s="9" t="s">
        <v>70</v>
      </c>
      <c r="F240" s="9" t="s">
        <v>306</v>
      </c>
      <c r="G240" s="9" t="s">
        <v>307</v>
      </c>
      <c r="H240" s="9">
        <v>0.36</v>
      </c>
      <c r="I240" s="9">
        <v>0.48</v>
      </c>
      <c r="J240" s="9" t="s">
        <v>195</v>
      </c>
      <c r="K240" s="9">
        <v>0.17399821585611999</v>
      </c>
      <c r="L240" s="9">
        <v>3857.7690414020399</v>
      </c>
      <c r="M240" s="9">
        <v>9.5843984303164902</v>
      </c>
      <c r="N240" s="9">
        <v>1.40852464309897</v>
      </c>
      <c r="O240" s="9">
        <v>1.6676682269293199</v>
      </c>
      <c r="P240" s="9">
        <v>0.2450807748886</v>
      </c>
      <c r="Q240" s="9">
        <v>671.24493038895298</v>
      </c>
      <c r="R240" s="9">
        <v>1210</v>
      </c>
      <c r="S240" s="9" t="s">
        <v>310</v>
      </c>
      <c r="T240" s="9">
        <v>1210</v>
      </c>
      <c r="U240" s="9" t="s">
        <v>293</v>
      </c>
      <c r="V240" s="9" t="s">
        <v>195</v>
      </c>
      <c r="Z240" s="9">
        <v>0</v>
      </c>
      <c r="AA240" s="9">
        <v>1</v>
      </c>
      <c r="AB240" s="9">
        <v>1.6676682269293199</v>
      </c>
      <c r="AC240" s="9">
        <v>0.2450807748886</v>
      </c>
      <c r="AD240" s="9">
        <v>671.24493038895298</v>
      </c>
      <c r="AF240" s="9">
        <v>-1</v>
      </c>
      <c r="AG240" s="9">
        <v>-1</v>
      </c>
      <c r="AH240" s="9">
        <v>-1</v>
      </c>
      <c r="AI240" s="9">
        <v>-1</v>
      </c>
      <c r="AJ240" s="9">
        <v>0</v>
      </c>
      <c r="AM240" s="9" t="s">
        <v>309</v>
      </c>
      <c r="AN240" s="9">
        <v>-1</v>
      </c>
      <c r="AQ240" s="9">
        <v>579</v>
      </c>
      <c r="AR240" s="9" t="s">
        <v>295</v>
      </c>
      <c r="AT240" s="9" t="s">
        <v>195</v>
      </c>
      <c r="AU240" s="9">
        <v>132.71029999999999</v>
      </c>
      <c r="AV240" s="9">
        <v>108.22871068552099</v>
      </c>
      <c r="AW240" s="9">
        <v>704.14579732350398</v>
      </c>
      <c r="AX240" s="9">
        <v>0.5443997813</v>
      </c>
    </row>
    <row r="241" spans="1:50" x14ac:dyDescent="0.25">
      <c r="A241" s="142">
        <v>550000</v>
      </c>
      <c r="B241" s="142">
        <v>870000</v>
      </c>
      <c r="C241" s="142">
        <v>870000</v>
      </c>
      <c r="D241" s="9" t="s">
        <v>305</v>
      </c>
      <c r="E241" s="9" t="s">
        <v>70</v>
      </c>
      <c r="F241" s="9" t="s">
        <v>306</v>
      </c>
      <c r="G241" s="9" t="s">
        <v>307</v>
      </c>
      <c r="H241" s="9">
        <v>0.36</v>
      </c>
      <c r="I241" s="9">
        <v>0.48</v>
      </c>
      <c r="J241" s="9" t="s">
        <v>195</v>
      </c>
      <c r="K241" s="9">
        <v>0.24260720536506999</v>
      </c>
      <c r="L241" s="9">
        <v>3855.6860410942099</v>
      </c>
      <c r="M241" s="9">
        <v>9.5795152676305708</v>
      </c>
      <c r="N241" s="9">
        <v>1.40781696483257</v>
      </c>
      <c r="O241" s="9">
        <v>2.3240594278319602</v>
      </c>
      <c r="P241" s="9">
        <v>0.34154653950357</v>
      </c>
      <c r="Q241" s="9">
        <v>935.41721519501095</v>
      </c>
      <c r="R241" s="9">
        <v>1200</v>
      </c>
      <c r="S241" s="9" t="s">
        <v>308</v>
      </c>
      <c r="T241" s="9">
        <v>1200</v>
      </c>
      <c r="U241" s="9" t="s">
        <v>293</v>
      </c>
      <c r="V241" s="9" t="s">
        <v>195</v>
      </c>
      <c r="Z241" s="9">
        <v>0</v>
      </c>
      <c r="AA241" s="9">
        <v>1</v>
      </c>
      <c r="AB241" s="9">
        <v>2.3240594278319602</v>
      </c>
      <c r="AC241" s="9">
        <v>0.34154653950357</v>
      </c>
      <c r="AD241" s="9">
        <v>935.41721519501095</v>
      </c>
      <c r="AF241" s="9">
        <v>-1</v>
      </c>
      <c r="AG241" s="9">
        <v>-1</v>
      </c>
      <c r="AH241" s="9">
        <v>-1</v>
      </c>
      <c r="AI241" s="9">
        <v>-1</v>
      </c>
      <c r="AJ241" s="9">
        <v>0</v>
      </c>
      <c r="AM241" s="9" t="s">
        <v>309</v>
      </c>
      <c r="AN241" s="9">
        <v>-1</v>
      </c>
      <c r="AQ241" s="9">
        <v>579</v>
      </c>
      <c r="AR241" s="9" t="s">
        <v>295</v>
      </c>
      <c r="AT241" s="9" t="s">
        <v>195</v>
      </c>
      <c r="AU241" s="9">
        <v>132.71029999999999</v>
      </c>
      <c r="AV241" s="9">
        <v>140.64378925669899</v>
      </c>
      <c r="AW241" s="9">
        <v>981.79652715218697</v>
      </c>
      <c r="AX241" s="9">
        <v>0.75865143160000004</v>
      </c>
    </row>
    <row r="242" spans="1:50" x14ac:dyDescent="0.25">
      <c r="A242" s="142">
        <v>550000</v>
      </c>
      <c r="B242" s="142">
        <v>870000</v>
      </c>
      <c r="C242" s="142">
        <v>870000</v>
      </c>
      <c r="D242" s="9" t="s">
        <v>305</v>
      </c>
      <c r="E242" s="9" t="s">
        <v>70</v>
      </c>
      <c r="F242" s="9" t="s">
        <v>306</v>
      </c>
      <c r="G242" s="9" t="s">
        <v>307</v>
      </c>
      <c r="H242" s="9">
        <v>0.36</v>
      </c>
      <c r="I242" s="9">
        <v>0.48</v>
      </c>
      <c r="J242" s="9" t="s">
        <v>195</v>
      </c>
      <c r="K242" s="9">
        <v>2.5620596029050001E-2</v>
      </c>
      <c r="L242" s="9">
        <v>3855.6860410942099</v>
      </c>
      <c r="M242" s="9">
        <v>9.5795152676305708</v>
      </c>
      <c r="N242" s="9">
        <v>1.40781696483257</v>
      </c>
      <c r="O242" s="9">
        <v>0.24543289082610001</v>
      </c>
      <c r="P242" s="9">
        <v>3.606910973882E-2</v>
      </c>
      <c r="Q242" s="9">
        <v>98.784974473733399</v>
      </c>
      <c r="R242" s="9">
        <v>1210</v>
      </c>
      <c r="S242" s="9" t="s">
        <v>310</v>
      </c>
      <c r="T242" s="9">
        <v>1210</v>
      </c>
      <c r="U242" s="9" t="s">
        <v>293</v>
      </c>
      <c r="V242" s="9" t="s">
        <v>195</v>
      </c>
      <c r="Z242" s="9">
        <v>0</v>
      </c>
      <c r="AA242" s="9">
        <v>1</v>
      </c>
      <c r="AB242" s="9">
        <v>0.24543289082610001</v>
      </c>
      <c r="AC242" s="9">
        <v>3.606910973882E-2</v>
      </c>
      <c r="AD242" s="9">
        <v>98.784974473733399</v>
      </c>
      <c r="AF242" s="9">
        <v>-1</v>
      </c>
      <c r="AG242" s="9">
        <v>-1</v>
      </c>
      <c r="AH242" s="9">
        <v>-1</v>
      </c>
      <c r="AI242" s="9">
        <v>-1</v>
      </c>
      <c r="AJ242" s="9">
        <v>0</v>
      </c>
      <c r="AM242" s="9" t="s">
        <v>309</v>
      </c>
      <c r="AN242" s="9">
        <v>-1</v>
      </c>
      <c r="AQ242" s="9">
        <v>579</v>
      </c>
      <c r="AR242" s="9" t="s">
        <v>295</v>
      </c>
      <c r="AT242" s="9" t="s">
        <v>195</v>
      </c>
      <c r="AU242" s="9">
        <v>132.71029999999999</v>
      </c>
      <c r="AV242" s="9">
        <v>41.362651783809604</v>
      </c>
      <c r="AW242" s="9">
        <v>103.682873585889</v>
      </c>
      <c r="AX242" s="9">
        <v>8.0117578600000003E-2</v>
      </c>
    </row>
    <row r="243" spans="1:50" x14ac:dyDescent="0.25">
      <c r="A243" s="142">
        <v>550000</v>
      </c>
      <c r="B243" s="142">
        <v>870000</v>
      </c>
      <c r="C243" s="142">
        <v>870000</v>
      </c>
      <c r="D243" s="9" t="s">
        <v>305</v>
      </c>
      <c r="E243" s="9" t="s">
        <v>70</v>
      </c>
      <c r="F243" s="9" t="s">
        <v>306</v>
      </c>
      <c r="G243" s="9" t="s">
        <v>307</v>
      </c>
      <c r="H243" s="9">
        <v>0.36</v>
      </c>
      <c r="I243" s="9">
        <v>0.48</v>
      </c>
      <c r="J243" s="9" t="s">
        <v>195</v>
      </c>
      <c r="K243" s="9">
        <v>2.5157094933699999E-3</v>
      </c>
      <c r="L243" s="9">
        <v>3855.6860410942099</v>
      </c>
      <c r="M243" s="9">
        <v>9.5795152676305708</v>
      </c>
      <c r="N243" s="9">
        <v>1.40781696483257</v>
      </c>
      <c r="O243" s="9">
        <v>2.409927750074E-2</v>
      </c>
      <c r="P243" s="9">
        <v>3.54165850336E-3</v>
      </c>
      <c r="Q243" s="9">
        <v>9.6997859770696007</v>
      </c>
      <c r="R243" s="9">
        <v>1210</v>
      </c>
      <c r="S243" s="9" t="s">
        <v>310</v>
      </c>
      <c r="T243" s="9">
        <v>1210</v>
      </c>
      <c r="U243" s="9" t="s">
        <v>293</v>
      </c>
      <c r="V243" s="9" t="s">
        <v>195</v>
      </c>
      <c r="Z243" s="9">
        <v>0</v>
      </c>
      <c r="AA243" s="9">
        <v>1</v>
      </c>
      <c r="AB243" s="9">
        <v>2.409927750074E-2</v>
      </c>
      <c r="AC243" s="9">
        <v>3.54165850336E-3</v>
      </c>
      <c r="AD243" s="9">
        <v>9.6997859770705599</v>
      </c>
      <c r="AF243" s="9">
        <v>-1</v>
      </c>
      <c r="AG243" s="9">
        <v>-1</v>
      </c>
      <c r="AH243" s="9">
        <v>-1</v>
      </c>
      <c r="AI243" s="9">
        <v>-1</v>
      </c>
      <c r="AJ243" s="9">
        <v>0</v>
      </c>
      <c r="AM243" s="9" t="s">
        <v>309</v>
      </c>
      <c r="AN243" s="9">
        <v>-1</v>
      </c>
      <c r="AQ243" s="9">
        <v>579</v>
      </c>
      <c r="AR243" s="9" t="s">
        <v>295</v>
      </c>
      <c r="AT243" s="9" t="s">
        <v>195</v>
      </c>
      <c r="AU243" s="9">
        <v>132.71029999999999</v>
      </c>
      <c r="AV243" s="9">
        <v>18.191408287655001</v>
      </c>
      <c r="AW243" s="9">
        <v>10.1807151201744</v>
      </c>
      <c r="AX243" s="9">
        <v>7.8668174999999996E-3</v>
      </c>
    </row>
    <row r="244" spans="1:50" x14ac:dyDescent="0.25">
      <c r="A244" s="142">
        <v>550000</v>
      </c>
      <c r="B244" s="142">
        <v>870000</v>
      </c>
      <c r="C244" s="142">
        <v>870000</v>
      </c>
      <c r="D244" s="9" t="s">
        <v>305</v>
      </c>
      <c r="E244" s="9" t="s">
        <v>70</v>
      </c>
      <c r="F244" s="9" t="s">
        <v>306</v>
      </c>
      <c r="G244" s="9" t="s">
        <v>307</v>
      </c>
      <c r="H244" s="9">
        <v>0.36</v>
      </c>
      <c r="I244" s="9">
        <v>0.48</v>
      </c>
      <c r="J244" s="9" t="s">
        <v>195</v>
      </c>
      <c r="K244" s="9">
        <v>0.19923220982383</v>
      </c>
      <c r="L244" s="9">
        <v>3855.6860410942099</v>
      </c>
      <c r="M244" s="9">
        <v>9.5795152676305708</v>
      </c>
      <c r="N244" s="9">
        <v>1.40781696483257</v>
      </c>
      <c r="O244" s="9">
        <v>1.9085479958111899</v>
      </c>
      <c r="P244" s="9">
        <v>0.28048248493106998</v>
      </c>
      <c r="Q244" s="9">
        <v>768.17685035410898</v>
      </c>
      <c r="R244" s="9">
        <v>1210</v>
      </c>
      <c r="S244" s="9" t="s">
        <v>310</v>
      </c>
      <c r="T244" s="9">
        <v>1210</v>
      </c>
      <c r="U244" s="9" t="s">
        <v>293</v>
      </c>
      <c r="V244" s="9" t="s">
        <v>195</v>
      </c>
      <c r="Z244" s="9">
        <v>0</v>
      </c>
      <c r="AA244" s="9">
        <v>1</v>
      </c>
      <c r="AB244" s="9">
        <v>1.9085479958111899</v>
      </c>
      <c r="AC244" s="9">
        <v>0.28048248493106998</v>
      </c>
      <c r="AD244" s="9">
        <v>768.17685035410898</v>
      </c>
      <c r="AF244" s="9">
        <v>-1</v>
      </c>
      <c r="AG244" s="9">
        <v>-1</v>
      </c>
      <c r="AH244" s="9">
        <v>-1</v>
      </c>
      <c r="AI244" s="9">
        <v>-1</v>
      </c>
      <c r="AJ244" s="9">
        <v>0</v>
      </c>
      <c r="AM244" s="9" t="s">
        <v>309</v>
      </c>
      <c r="AN244" s="9">
        <v>-1</v>
      </c>
      <c r="AQ244" s="9">
        <v>579</v>
      </c>
      <c r="AR244" s="9" t="s">
        <v>295</v>
      </c>
      <c r="AT244" s="9" t="s">
        <v>195</v>
      </c>
      <c r="AU244" s="9">
        <v>132.71029999999999</v>
      </c>
      <c r="AV244" s="9">
        <v>110.84309779247999</v>
      </c>
      <c r="AW244" s="9">
        <v>806.26414787452802</v>
      </c>
      <c r="AX244" s="9">
        <v>0.62301447720000003</v>
      </c>
    </row>
    <row r="245" spans="1:50" x14ac:dyDescent="0.25">
      <c r="A245" s="142">
        <v>550000</v>
      </c>
      <c r="B245" s="142">
        <v>870000</v>
      </c>
      <c r="C245" s="142">
        <v>870000</v>
      </c>
      <c r="D245" s="9" t="s">
        <v>305</v>
      </c>
      <c r="E245" s="9" t="s">
        <v>70</v>
      </c>
      <c r="F245" s="9" t="s">
        <v>306</v>
      </c>
      <c r="G245" s="9" t="s">
        <v>307</v>
      </c>
      <c r="H245" s="9">
        <v>0.36</v>
      </c>
      <c r="I245" s="9">
        <v>0.48</v>
      </c>
      <c r="J245" s="9" t="s">
        <v>195</v>
      </c>
      <c r="K245" s="9">
        <v>1.6488248522889999E-2</v>
      </c>
      <c r="L245" s="9">
        <v>3855.6860410942099</v>
      </c>
      <c r="M245" s="9">
        <v>9.5795152676305708</v>
      </c>
      <c r="N245" s="9">
        <v>1.40781696483257</v>
      </c>
      <c r="O245" s="9">
        <v>0.15794942846158</v>
      </c>
      <c r="P245" s="9">
        <v>2.321243599091E-2</v>
      </c>
      <c r="Q245" s="9">
        <v>63.573509671830003</v>
      </c>
      <c r="R245" s="9">
        <v>1210</v>
      </c>
      <c r="S245" s="9" t="s">
        <v>310</v>
      </c>
      <c r="T245" s="9">
        <v>1210</v>
      </c>
      <c r="U245" s="9" t="s">
        <v>293</v>
      </c>
      <c r="V245" s="9" t="s">
        <v>195</v>
      </c>
      <c r="Z245" s="9">
        <v>0</v>
      </c>
      <c r="AA245" s="9">
        <v>1</v>
      </c>
      <c r="AB245" s="9">
        <v>0.15794942846158</v>
      </c>
      <c r="AC245" s="9">
        <v>2.321243599091E-2</v>
      </c>
      <c r="AD245" s="9">
        <v>63.573509671830003</v>
      </c>
      <c r="AF245" s="9">
        <v>-1</v>
      </c>
      <c r="AG245" s="9">
        <v>-1</v>
      </c>
      <c r="AH245" s="9">
        <v>-1</v>
      </c>
      <c r="AI245" s="9">
        <v>-1</v>
      </c>
      <c r="AJ245" s="9">
        <v>0</v>
      </c>
      <c r="AM245" s="9" t="s">
        <v>309</v>
      </c>
      <c r="AN245" s="9">
        <v>-1</v>
      </c>
      <c r="AQ245" s="9">
        <v>579</v>
      </c>
      <c r="AR245" s="9" t="s">
        <v>295</v>
      </c>
      <c r="AT245" s="9" t="s">
        <v>195</v>
      </c>
      <c r="AU245" s="9">
        <v>132.71029999999999</v>
      </c>
      <c r="AV245" s="9">
        <v>49.763410230165</v>
      </c>
      <c r="AW245" s="9">
        <v>66.725574429016902</v>
      </c>
      <c r="AX245" s="9">
        <v>5.1560024099999997E-2</v>
      </c>
    </row>
    <row r="246" spans="1:50" x14ac:dyDescent="0.25">
      <c r="A246" s="142">
        <v>550000</v>
      </c>
      <c r="B246" s="142">
        <v>870000</v>
      </c>
      <c r="C246" s="142">
        <v>870000</v>
      </c>
      <c r="D246" s="9" t="s">
        <v>305</v>
      </c>
      <c r="E246" s="9" t="s">
        <v>70</v>
      </c>
      <c r="F246" s="9" t="s">
        <v>306</v>
      </c>
      <c r="G246" s="9" t="s">
        <v>307</v>
      </c>
      <c r="H246" s="9">
        <v>0.36</v>
      </c>
      <c r="I246" s="9">
        <v>0.48</v>
      </c>
      <c r="J246" s="9" t="s">
        <v>195</v>
      </c>
      <c r="K246" s="9">
        <v>0.10358002451911</v>
      </c>
      <c r="L246" s="9">
        <v>3855.6860410942099</v>
      </c>
      <c r="M246" s="9">
        <v>9.5795152676305708</v>
      </c>
      <c r="N246" s="9">
        <v>1.40781696483257</v>
      </c>
      <c r="O246" s="9">
        <v>0.99224642630237003</v>
      </c>
      <c r="P246" s="9">
        <v>0.14582171573576999</v>
      </c>
      <c r="Q246" s="9">
        <v>399.37205467453202</v>
      </c>
      <c r="R246" s="9">
        <v>1210</v>
      </c>
      <c r="S246" s="9" t="s">
        <v>310</v>
      </c>
      <c r="T246" s="9">
        <v>1210</v>
      </c>
      <c r="U246" s="9" t="s">
        <v>293</v>
      </c>
      <c r="V246" s="9" t="s">
        <v>195</v>
      </c>
      <c r="Z246" s="9">
        <v>0</v>
      </c>
      <c r="AA246" s="9">
        <v>1</v>
      </c>
      <c r="AB246" s="9">
        <v>0.99224642630237003</v>
      </c>
      <c r="AC246" s="9">
        <v>0.14582171573576999</v>
      </c>
      <c r="AD246" s="9">
        <v>399.37205467453202</v>
      </c>
      <c r="AF246" s="9">
        <v>-1</v>
      </c>
      <c r="AG246" s="9">
        <v>-1</v>
      </c>
      <c r="AH246" s="9">
        <v>-1</v>
      </c>
      <c r="AI246" s="9">
        <v>-1</v>
      </c>
      <c r="AJ246" s="9">
        <v>0</v>
      </c>
      <c r="AM246" s="9" t="s">
        <v>309</v>
      </c>
      <c r="AN246" s="9">
        <v>-1</v>
      </c>
      <c r="AQ246" s="9">
        <v>579</v>
      </c>
      <c r="AR246" s="9" t="s">
        <v>295</v>
      </c>
      <c r="AT246" s="9" t="s">
        <v>195</v>
      </c>
      <c r="AU246" s="9">
        <v>132.71029999999999</v>
      </c>
      <c r="AV246" s="9">
        <v>83.132054112918695</v>
      </c>
      <c r="AW246" s="9">
        <v>419.17348745751298</v>
      </c>
      <c r="AX246" s="9">
        <v>0.32390272069999998</v>
      </c>
    </row>
    <row r="247" spans="1:50" x14ac:dyDescent="0.25">
      <c r="A247" s="142">
        <v>550000</v>
      </c>
      <c r="B247" s="142">
        <v>870000</v>
      </c>
      <c r="C247" s="142">
        <v>870000</v>
      </c>
      <c r="D247" s="9" t="s">
        <v>305</v>
      </c>
      <c r="E247" s="9" t="s">
        <v>70</v>
      </c>
      <c r="F247" s="9" t="s">
        <v>306</v>
      </c>
      <c r="G247" s="9" t="s">
        <v>307</v>
      </c>
      <c r="H247" s="9">
        <v>0.36</v>
      </c>
      <c r="I247" s="9">
        <v>0.48</v>
      </c>
      <c r="J247" s="9" t="s">
        <v>195</v>
      </c>
      <c r="K247" s="9">
        <v>2.7719460075650001E-2</v>
      </c>
      <c r="L247" s="9">
        <v>3855.6860410942099</v>
      </c>
      <c r="M247" s="9">
        <v>9.5795152676305708</v>
      </c>
      <c r="N247" s="9">
        <v>1.40781696483257</v>
      </c>
      <c r="O247" s="9">
        <v>0.26553899100519002</v>
      </c>
      <c r="P247" s="9">
        <v>3.9023926150500002E-2</v>
      </c>
      <c r="Q247" s="9">
        <v>106.87753528036301</v>
      </c>
      <c r="R247" s="9">
        <v>1210</v>
      </c>
      <c r="S247" s="9" t="s">
        <v>310</v>
      </c>
      <c r="T247" s="9">
        <v>1210</v>
      </c>
      <c r="U247" s="9" t="s">
        <v>293</v>
      </c>
      <c r="V247" s="9" t="s">
        <v>195</v>
      </c>
      <c r="Z247" s="9">
        <v>0</v>
      </c>
      <c r="AA247" s="9">
        <v>1</v>
      </c>
      <c r="AB247" s="9">
        <v>0.26553899100519002</v>
      </c>
      <c r="AC247" s="9">
        <v>3.9023926150500002E-2</v>
      </c>
      <c r="AD247" s="9">
        <v>106.877535280362</v>
      </c>
      <c r="AF247" s="9">
        <v>-1</v>
      </c>
      <c r="AG247" s="9">
        <v>-1</v>
      </c>
      <c r="AH247" s="9">
        <v>-1</v>
      </c>
      <c r="AI247" s="9">
        <v>-1</v>
      </c>
      <c r="AJ247" s="9">
        <v>0</v>
      </c>
      <c r="AM247" s="9" t="s">
        <v>309</v>
      </c>
      <c r="AN247" s="9">
        <v>-1</v>
      </c>
      <c r="AQ247" s="9">
        <v>579</v>
      </c>
      <c r="AR247" s="9" t="s">
        <v>295</v>
      </c>
      <c r="AT247" s="9" t="s">
        <v>195</v>
      </c>
      <c r="AU247" s="9">
        <v>132.71029999999999</v>
      </c>
      <c r="AV247" s="9">
        <v>60.327222315671399</v>
      </c>
      <c r="AW247" s="9">
        <v>112.17667503261499</v>
      </c>
      <c r="AX247" s="9">
        <v>8.6680888299999995E-2</v>
      </c>
    </row>
    <row r="248" spans="1:50" x14ac:dyDescent="0.25">
      <c r="A248" s="142">
        <v>550000</v>
      </c>
      <c r="B248" s="142">
        <v>870000</v>
      </c>
      <c r="C248" s="142">
        <v>870000</v>
      </c>
      <c r="D248" s="9" t="s">
        <v>305</v>
      </c>
      <c r="E248" s="9" t="s">
        <v>70</v>
      </c>
      <c r="F248" s="9" t="s">
        <v>306</v>
      </c>
      <c r="G248" s="9" t="s">
        <v>307</v>
      </c>
      <c r="H248" s="9">
        <v>0.36</v>
      </c>
      <c r="I248" s="9">
        <v>0.48</v>
      </c>
      <c r="J248" s="9" t="s">
        <v>195</v>
      </c>
      <c r="K248" s="9">
        <v>0.17098310510796999</v>
      </c>
      <c r="L248" s="9">
        <v>3846.05265972917</v>
      </c>
      <c r="M248" s="9">
        <v>9.5568347559995797</v>
      </c>
      <c r="N248" s="9">
        <v>1.4045265509937399</v>
      </c>
      <c r="O248" s="9">
        <v>1.63405728158457</v>
      </c>
      <c r="P248" s="9">
        <v>0.24015031089548999</v>
      </c>
      <c r="Q248" s="9">
        <v>657.610026169261</v>
      </c>
      <c r="R248" s="9">
        <v>1200</v>
      </c>
      <c r="S248" s="9" t="s">
        <v>308</v>
      </c>
      <c r="T248" s="9">
        <v>1200</v>
      </c>
      <c r="U248" s="9" t="s">
        <v>293</v>
      </c>
      <c r="V248" s="9" t="s">
        <v>195</v>
      </c>
      <c r="Z248" s="9">
        <v>0</v>
      </c>
      <c r="AA248" s="9">
        <v>1</v>
      </c>
      <c r="AB248" s="9">
        <v>1.63405728158457</v>
      </c>
      <c r="AC248" s="9">
        <v>0.24015031089548999</v>
      </c>
      <c r="AD248" s="9">
        <v>663.17554264405305</v>
      </c>
      <c r="AF248" s="9">
        <v>-1</v>
      </c>
      <c r="AG248" s="9">
        <v>-1</v>
      </c>
      <c r="AH248" s="9">
        <v>-1</v>
      </c>
      <c r="AI248" s="9">
        <v>-1</v>
      </c>
      <c r="AJ248" s="9">
        <v>0</v>
      </c>
      <c r="AM248" s="9" t="s">
        <v>309</v>
      </c>
      <c r="AN248" s="9">
        <v>-1</v>
      </c>
      <c r="AQ248" s="9">
        <v>579</v>
      </c>
      <c r="AR248" s="9" t="s">
        <v>295</v>
      </c>
      <c r="AT248" s="9" t="s">
        <v>195</v>
      </c>
      <c r="AU248" s="9">
        <v>132.71029999999999</v>
      </c>
      <c r="AV248" s="9">
        <v>119.224866078202</v>
      </c>
      <c r="AW248" s="9">
        <v>691.94407702808405</v>
      </c>
      <c r="AX248" s="9">
        <v>0.53785526569999997</v>
      </c>
    </row>
    <row r="249" spans="1:50" x14ac:dyDescent="0.25">
      <c r="A249" s="142">
        <v>550000</v>
      </c>
      <c r="B249" s="142">
        <v>870000</v>
      </c>
      <c r="C249" s="142">
        <v>870000</v>
      </c>
      <c r="D249" s="9" t="s">
        <v>305</v>
      </c>
      <c r="E249" s="9" t="s">
        <v>70</v>
      </c>
      <c r="F249" s="9" t="s">
        <v>306</v>
      </c>
      <c r="G249" s="9" t="s">
        <v>307</v>
      </c>
      <c r="H249" s="9">
        <v>0.36</v>
      </c>
      <c r="I249" s="9">
        <v>0.48</v>
      </c>
      <c r="J249" s="9" t="s">
        <v>195</v>
      </c>
      <c r="K249" s="9">
        <v>3.6903898757839997E-2</v>
      </c>
      <c r="L249" s="9">
        <v>3846.05265972917</v>
      </c>
      <c r="M249" s="9">
        <v>9.5568347559995797</v>
      </c>
      <c r="N249" s="9">
        <v>1.4045265509937399</v>
      </c>
      <c r="O249" s="9">
        <v>0.35268446228082001</v>
      </c>
      <c r="P249" s="9">
        <v>5.1832505640570001E-2</v>
      </c>
      <c r="Q249" s="9">
        <v>141.93433797197</v>
      </c>
      <c r="R249" s="9">
        <v>1210</v>
      </c>
      <c r="S249" s="9" t="s">
        <v>310</v>
      </c>
      <c r="T249" s="9">
        <v>1210</v>
      </c>
      <c r="U249" s="9" t="s">
        <v>293</v>
      </c>
      <c r="V249" s="9" t="s">
        <v>195</v>
      </c>
      <c r="Z249" s="9">
        <v>0</v>
      </c>
      <c r="AA249" s="9">
        <v>1</v>
      </c>
      <c r="AB249" s="9">
        <v>0.35268446228082001</v>
      </c>
      <c r="AC249" s="9">
        <v>5.1832505640570001E-2</v>
      </c>
      <c r="AD249" s="9">
        <v>141.93433797197</v>
      </c>
      <c r="AF249" s="9">
        <v>-1</v>
      </c>
      <c r="AG249" s="9">
        <v>-1</v>
      </c>
      <c r="AH249" s="9">
        <v>-1</v>
      </c>
      <c r="AI249" s="9">
        <v>-1</v>
      </c>
      <c r="AJ249" s="9">
        <v>0</v>
      </c>
      <c r="AM249" s="9" t="s">
        <v>309</v>
      </c>
      <c r="AN249" s="9">
        <v>-1</v>
      </c>
      <c r="AQ249" s="9">
        <v>579</v>
      </c>
      <c r="AR249" s="9" t="s">
        <v>295</v>
      </c>
      <c r="AT249" s="9" t="s">
        <v>195</v>
      </c>
      <c r="AU249" s="9">
        <v>132.71029999999999</v>
      </c>
      <c r="AV249" s="9">
        <v>54.098422751779701</v>
      </c>
      <c r="AW249" s="9">
        <v>149.344779699768</v>
      </c>
      <c r="AX249" s="9">
        <v>0.1151130073</v>
      </c>
    </row>
    <row r="250" spans="1:50" x14ac:dyDescent="0.25">
      <c r="A250" s="142">
        <v>550000</v>
      </c>
      <c r="B250" s="142">
        <v>870000</v>
      </c>
      <c r="C250" s="142">
        <v>870000</v>
      </c>
      <c r="D250" s="9" t="s">
        <v>305</v>
      </c>
      <c r="E250" s="9" t="s">
        <v>70</v>
      </c>
      <c r="F250" s="9" t="s">
        <v>306</v>
      </c>
      <c r="G250" s="9" t="s">
        <v>307</v>
      </c>
      <c r="H250" s="9">
        <v>0.36</v>
      </c>
      <c r="I250" s="9">
        <v>0.48</v>
      </c>
      <c r="J250" s="9" t="s">
        <v>195</v>
      </c>
      <c r="K250" s="9">
        <v>2.881091982602E-2</v>
      </c>
      <c r="L250" s="9">
        <v>3846.05265972917</v>
      </c>
      <c r="M250" s="9">
        <v>9.5568347559995797</v>
      </c>
      <c r="N250" s="9">
        <v>1.4045265509937399</v>
      </c>
      <c r="O250" s="9">
        <v>0.27534119994562001</v>
      </c>
      <c r="P250" s="9">
        <v>4.0465701854190003E-2</v>
      </c>
      <c r="Q250" s="9">
        <v>110.808314826108</v>
      </c>
      <c r="R250" s="9">
        <v>1200</v>
      </c>
      <c r="S250" s="9" t="s">
        <v>308</v>
      </c>
      <c r="T250" s="9">
        <v>1200</v>
      </c>
      <c r="U250" s="9" t="s">
        <v>293</v>
      </c>
      <c r="V250" s="9" t="s">
        <v>195</v>
      </c>
      <c r="Z250" s="9">
        <v>0</v>
      </c>
      <c r="AA250" s="9">
        <v>1</v>
      </c>
      <c r="AB250" s="9">
        <v>0.27534119994562001</v>
      </c>
      <c r="AC250" s="9">
        <v>4.0465701854190003E-2</v>
      </c>
      <c r="AD250" s="9">
        <v>110.808314826108</v>
      </c>
      <c r="AF250" s="9">
        <v>-1</v>
      </c>
      <c r="AG250" s="9">
        <v>-1</v>
      </c>
      <c r="AH250" s="9">
        <v>-1</v>
      </c>
      <c r="AI250" s="9">
        <v>-1</v>
      </c>
      <c r="AJ250" s="9">
        <v>0</v>
      </c>
      <c r="AM250" s="9" t="s">
        <v>309</v>
      </c>
      <c r="AN250" s="9">
        <v>-1</v>
      </c>
      <c r="AQ250" s="9">
        <v>579</v>
      </c>
      <c r="AR250" s="9" t="s">
        <v>295</v>
      </c>
      <c r="AT250" s="9" t="s">
        <v>195</v>
      </c>
      <c r="AU250" s="9">
        <v>132.71029999999999</v>
      </c>
      <c r="AV250" s="9">
        <v>55.391330916408997</v>
      </c>
      <c r="AW250" s="9">
        <v>116.59365593318</v>
      </c>
      <c r="AX250" s="9">
        <v>8.9868868500000004E-2</v>
      </c>
    </row>
    <row r="251" spans="1:50" x14ac:dyDescent="0.25">
      <c r="A251" s="142">
        <v>550000</v>
      </c>
      <c r="B251" s="142">
        <v>870000</v>
      </c>
      <c r="C251" s="142">
        <v>870000</v>
      </c>
      <c r="D251" s="9" t="s">
        <v>305</v>
      </c>
      <c r="E251" s="9" t="s">
        <v>70</v>
      </c>
      <c r="F251" s="9" t="s">
        <v>306</v>
      </c>
      <c r="G251" s="9" t="s">
        <v>307</v>
      </c>
      <c r="H251" s="9">
        <v>0.36</v>
      </c>
      <c r="I251" s="9">
        <v>0.48</v>
      </c>
      <c r="J251" s="9" t="s">
        <v>195</v>
      </c>
      <c r="K251" s="9">
        <v>0.33812445598805002</v>
      </c>
      <c r="L251" s="9">
        <v>3846.05265972917</v>
      </c>
      <c r="M251" s="9">
        <v>9.5568347559995797</v>
      </c>
      <c r="N251" s="9">
        <v>1.4045265509937399</v>
      </c>
      <c r="O251" s="9">
        <v>3.23139955284012</v>
      </c>
      <c r="P251" s="9">
        <v>0.47490477597553998</v>
      </c>
      <c r="Q251" s="9">
        <v>1300.44446327235</v>
      </c>
      <c r="R251" s="9">
        <v>1210</v>
      </c>
      <c r="S251" s="9" t="s">
        <v>310</v>
      </c>
      <c r="T251" s="9">
        <v>1210</v>
      </c>
      <c r="U251" s="9" t="s">
        <v>293</v>
      </c>
      <c r="V251" s="9" t="s">
        <v>195</v>
      </c>
      <c r="Z251" s="9">
        <v>0</v>
      </c>
      <c r="AA251" s="9">
        <v>1</v>
      </c>
      <c r="AB251" s="9">
        <v>3.23139955284012</v>
      </c>
      <c r="AC251" s="9">
        <v>0.47490477597553998</v>
      </c>
      <c r="AD251" s="9">
        <v>1308.5411253555301</v>
      </c>
      <c r="AF251" s="9">
        <v>-1</v>
      </c>
      <c r="AG251" s="9">
        <v>-1</v>
      </c>
      <c r="AH251" s="9">
        <v>-1</v>
      </c>
      <c r="AI251" s="9">
        <v>-1</v>
      </c>
      <c r="AJ251" s="9">
        <v>0</v>
      </c>
      <c r="AM251" s="9" t="s">
        <v>309</v>
      </c>
      <c r="AN251" s="9">
        <v>-1</v>
      </c>
      <c r="AQ251" s="9">
        <v>579</v>
      </c>
      <c r="AR251" s="9" t="s">
        <v>295</v>
      </c>
      <c r="AT251" s="9" t="s">
        <v>195</v>
      </c>
      <c r="AU251" s="9">
        <v>132.71029999999999</v>
      </c>
      <c r="AV251" s="9">
        <v>148.73554570431901</v>
      </c>
      <c r="AW251" s="9">
        <v>1368.3411262857801</v>
      </c>
      <c r="AX251" s="9">
        <v>1.0612661194999999</v>
      </c>
    </row>
    <row r="252" spans="1:50" x14ac:dyDescent="0.25">
      <c r="A252" s="142">
        <v>550000</v>
      </c>
      <c r="B252" s="142">
        <v>870000</v>
      </c>
      <c r="C252" s="142">
        <v>870000</v>
      </c>
      <c r="D252" s="9" t="s">
        <v>305</v>
      </c>
      <c r="E252" s="9" t="s">
        <v>70</v>
      </c>
      <c r="F252" s="9" t="s">
        <v>306</v>
      </c>
      <c r="G252" s="9" t="s">
        <v>307</v>
      </c>
      <c r="H252" s="9">
        <v>0.36</v>
      </c>
      <c r="I252" s="9">
        <v>0.48</v>
      </c>
      <c r="J252" s="9" t="s">
        <v>195</v>
      </c>
      <c r="K252" s="9">
        <v>8.0155245213400002E-3</v>
      </c>
      <c r="L252" s="9">
        <v>3846.05265972917</v>
      </c>
      <c r="M252" s="9">
        <v>9.5568347559995797</v>
      </c>
      <c r="N252" s="9">
        <v>1.4045265509937399</v>
      </c>
      <c r="O252" s="9">
        <v>7.6603043333170001E-2</v>
      </c>
      <c r="P252" s="9">
        <v>1.125801701037E-2</v>
      </c>
      <c r="Q252" s="9">
        <v>30.828129404451001</v>
      </c>
      <c r="R252" s="9">
        <v>1210</v>
      </c>
      <c r="S252" s="9" t="s">
        <v>310</v>
      </c>
      <c r="T252" s="9">
        <v>1210</v>
      </c>
      <c r="U252" s="9" t="s">
        <v>293</v>
      </c>
      <c r="V252" s="9" t="s">
        <v>195</v>
      </c>
      <c r="Z252" s="9">
        <v>0</v>
      </c>
      <c r="AA252" s="9">
        <v>1</v>
      </c>
      <c r="AB252" s="9">
        <v>7.6603043333170001E-2</v>
      </c>
      <c r="AC252" s="9">
        <v>1.125801701037E-2</v>
      </c>
      <c r="AD252" s="9">
        <v>30.828129404450699</v>
      </c>
      <c r="AF252" s="9">
        <v>-1</v>
      </c>
      <c r="AG252" s="9">
        <v>-1</v>
      </c>
      <c r="AH252" s="9">
        <v>-1</v>
      </c>
      <c r="AI252" s="9">
        <v>-1</v>
      </c>
      <c r="AJ252" s="9">
        <v>0</v>
      </c>
      <c r="AM252" s="9" t="s">
        <v>309</v>
      </c>
      <c r="AN252" s="9">
        <v>-1</v>
      </c>
      <c r="AQ252" s="9">
        <v>579</v>
      </c>
      <c r="AR252" s="9" t="s">
        <v>295</v>
      </c>
      <c r="AT252" s="9" t="s">
        <v>195</v>
      </c>
      <c r="AU252" s="9">
        <v>132.71029999999999</v>
      </c>
      <c r="AV252" s="9">
        <v>32.475890900644899</v>
      </c>
      <c r="AW252" s="9">
        <v>32.437676888117402</v>
      </c>
      <c r="AX252" s="9">
        <v>2.5002538000000001E-2</v>
      </c>
    </row>
    <row r="253" spans="1:50" x14ac:dyDescent="0.25">
      <c r="A253" s="142">
        <v>550000</v>
      </c>
      <c r="B253" s="142">
        <v>870000</v>
      </c>
      <c r="C253" s="142">
        <v>870000</v>
      </c>
      <c r="D253" s="9" t="s">
        <v>305</v>
      </c>
      <c r="E253" s="9" t="s">
        <v>70</v>
      </c>
      <c r="F253" s="9" t="s">
        <v>306</v>
      </c>
      <c r="G253" s="9" t="s">
        <v>307</v>
      </c>
      <c r="H253" s="9">
        <v>0.36</v>
      </c>
      <c r="I253" s="9">
        <v>0.48</v>
      </c>
      <c r="J253" s="9" t="s">
        <v>195</v>
      </c>
      <c r="K253" s="9">
        <v>0.34980601143133999</v>
      </c>
      <c r="L253" s="9">
        <v>3853.6754354047298</v>
      </c>
      <c r="M253" s="9">
        <v>9.5747508236255694</v>
      </c>
      <c r="N253" s="9">
        <v>1.4071246491204801</v>
      </c>
      <c r="O253" s="9">
        <v>3.3493053960614798</v>
      </c>
      <c r="P253" s="9">
        <v>0.49222066109557</v>
      </c>
      <c r="Q253" s="9">
        <v>1348.03883340989</v>
      </c>
      <c r="R253" s="9">
        <v>1200</v>
      </c>
      <c r="S253" s="9" t="s">
        <v>308</v>
      </c>
      <c r="T253" s="9">
        <v>1200</v>
      </c>
      <c r="U253" s="9" t="s">
        <v>293</v>
      </c>
      <c r="V253" s="9" t="s">
        <v>195</v>
      </c>
      <c r="Z253" s="9">
        <v>0</v>
      </c>
      <c r="AA253" s="9">
        <v>1</v>
      </c>
      <c r="AB253" s="9">
        <v>3.3493053960614798</v>
      </c>
      <c r="AC253" s="9">
        <v>0.49222066109557</v>
      </c>
      <c r="AD253" s="9">
        <v>1348.03883340989</v>
      </c>
      <c r="AF253" s="9">
        <v>-1</v>
      </c>
      <c r="AG253" s="9">
        <v>-1</v>
      </c>
      <c r="AH253" s="9">
        <v>-1</v>
      </c>
      <c r="AI253" s="9">
        <v>-1</v>
      </c>
      <c r="AJ253" s="9">
        <v>0</v>
      </c>
      <c r="AM253" s="9" t="s">
        <v>309</v>
      </c>
      <c r="AN253" s="9">
        <v>-1</v>
      </c>
      <c r="AQ253" s="9">
        <v>579</v>
      </c>
      <c r="AR253" s="9" t="s">
        <v>295</v>
      </c>
      <c r="AT253" s="9" t="s">
        <v>195</v>
      </c>
      <c r="AU253" s="9">
        <v>132.71029999999999</v>
      </c>
      <c r="AV253" s="9">
        <v>204.17064413835499</v>
      </c>
      <c r="AW253" s="9">
        <v>1415.6147039550799</v>
      </c>
      <c r="AX253" s="9">
        <v>1.0932999459999999</v>
      </c>
    </row>
    <row r="254" spans="1:50" x14ac:dyDescent="0.25">
      <c r="A254" s="142">
        <v>550000</v>
      </c>
      <c r="B254" s="142">
        <v>870000</v>
      </c>
      <c r="C254" s="142">
        <v>870000</v>
      </c>
      <c r="D254" s="9" t="s">
        <v>305</v>
      </c>
      <c r="E254" s="9" t="s">
        <v>70</v>
      </c>
      <c r="F254" s="9" t="s">
        <v>306</v>
      </c>
      <c r="G254" s="9" t="s">
        <v>307</v>
      </c>
      <c r="H254" s="9">
        <v>0.36</v>
      </c>
      <c r="I254" s="9">
        <v>0.48</v>
      </c>
      <c r="J254" s="9" t="s">
        <v>195</v>
      </c>
      <c r="K254" s="9">
        <v>0.21065228702941</v>
      </c>
      <c r="L254" s="9">
        <v>3853.6754354047298</v>
      </c>
      <c r="M254" s="9">
        <v>9.5747508236255694</v>
      </c>
      <c r="N254" s="9">
        <v>1.4071246491204801</v>
      </c>
      <c r="O254" s="9">
        <v>2.0169431587334801</v>
      </c>
      <c r="P254" s="9">
        <v>0.29641402547269002</v>
      </c>
      <c r="Q254" s="9">
        <v>811.78554393707702</v>
      </c>
      <c r="R254" s="9">
        <v>1210</v>
      </c>
      <c r="S254" s="9" t="s">
        <v>310</v>
      </c>
      <c r="T254" s="9">
        <v>1210</v>
      </c>
      <c r="U254" s="9" t="s">
        <v>293</v>
      </c>
      <c r="V254" s="9" t="s">
        <v>195</v>
      </c>
      <c r="Z254" s="9">
        <v>0</v>
      </c>
      <c r="AA254" s="9">
        <v>1</v>
      </c>
      <c r="AB254" s="9">
        <v>2.0169431587334801</v>
      </c>
      <c r="AC254" s="9">
        <v>0.29641402547269002</v>
      </c>
      <c r="AD254" s="9">
        <v>811.78554393707702</v>
      </c>
      <c r="AF254" s="9">
        <v>-1</v>
      </c>
      <c r="AG254" s="9">
        <v>-1</v>
      </c>
      <c r="AH254" s="9">
        <v>-1</v>
      </c>
      <c r="AI254" s="9">
        <v>-1</v>
      </c>
      <c r="AJ254" s="9">
        <v>0</v>
      </c>
      <c r="AM254" s="9" t="s">
        <v>309</v>
      </c>
      <c r="AN254" s="9">
        <v>-1</v>
      </c>
      <c r="AQ254" s="9">
        <v>579</v>
      </c>
      <c r="AR254" s="9" t="s">
        <v>295</v>
      </c>
      <c r="AT254" s="9" t="s">
        <v>195</v>
      </c>
      <c r="AU254" s="9">
        <v>132.71029999999999</v>
      </c>
      <c r="AV254" s="9">
        <v>120.482224700033</v>
      </c>
      <c r="AW254" s="9">
        <v>852.47956065822905</v>
      </c>
      <c r="AX254" s="9">
        <v>0.65838243630000004</v>
      </c>
    </row>
    <row r="255" spans="1:50" x14ac:dyDescent="0.25">
      <c r="A255" s="142">
        <v>550000</v>
      </c>
      <c r="B255" s="142">
        <v>870000</v>
      </c>
      <c r="C255" s="142">
        <v>870000</v>
      </c>
      <c r="D255" s="9" t="s">
        <v>305</v>
      </c>
      <c r="E255" s="9" t="s">
        <v>70</v>
      </c>
      <c r="F255" s="9" t="s">
        <v>306</v>
      </c>
      <c r="G255" s="9" t="s">
        <v>307</v>
      </c>
      <c r="H255" s="9">
        <v>0.36</v>
      </c>
      <c r="I255" s="9">
        <v>0.48</v>
      </c>
      <c r="J255" s="9" t="s">
        <v>195</v>
      </c>
      <c r="K255" s="9">
        <v>4.6441081742680003E-2</v>
      </c>
      <c r="L255" s="9">
        <v>3853.6754354047298</v>
      </c>
      <c r="M255" s="9">
        <v>9.5747508236255694</v>
      </c>
      <c r="N255" s="9">
        <v>1.4071246491204801</v>
      </c>
      <c r="O255" s="9">
        <v>0.44466178566586001</v>
      </c>
      <c r="P255" s="9">
        <v>6.5348390851950003E-2</v>
      </c>
      <c r="Q255" s="9">
        <v>178.96885590542001</v>
      </c>
      <c r="R255" s="9">
        <v>1210</v>
      </c>
      <c r="S255" s="9" t="s">
        <v>310</v>
      </c>
      <c r="T255" s="9">
        <v>1210</v>
      </c>
      <c r="U255" s="9" t="s">
        <v>293</v>
      </c>
      <c r="V255" s="9" t="s">
        <v>195</v>
      </c>
      <c r="Z255" s="9">
        <v>0</v>
      </c>
      <c r="AA255" s="9">
        <v>1</v>
      </c>
      <c r="AB255" s="9">
        <v>0.44466178566586001</v>
      </c>
      <c r="AC255" s="9">
        <v>6.5348390851950003E-2</v>
      </c>
      <c r="AD255" s="9">
        <v>178.968855905418</v>
      </c>
      <c r="AF255" s="9">
        <v>-1</v>
      </c>
      <c r="AG255" s="9">
        <v>-1</v>
      </c>
      <c r="AH255" s="9">
        <v>-1</v>
      </c>
      <c r="AI255" s="9">
        <v>-1</v>
      </c>
      <c r="AJ255" s="9">
        <v>0</v>
      </c>
      <c r="AM255" s="9" t="s">
        <v>309</v>
      </c>
      <c r="AN255" s="9">
        <v>-1</v>
      </c>
      <c r="AQ255" s="9">
        <v>579</v>
      </c>
      <c r="AR255" s="9" t="s">
        <v>295</v>
      </c>
      <c r="AT255" s="9" t="s">
        <v>195</v>
      </c>
      <c r="AU255" s="9">
        <v>132.71029999999999</v>
      </c>
      <c r="AV255" s="9">
        <v>62.283253588150302</v>
      </c>
      <c r="AW255" s="9">
        <v>187.94038991359801</v>
      </c>
      <c r="AX255" s="9">
        <v>0.1451491127</v>
      </c>
    </row>
    <row r="256" spans="1:50" x14ac:dyDescent="0.25">
      <c r="A256" s="142">
        <v>550000</v>
      </c>
      <c r="B256" s="142">
        <v>870000</v>
      </c>
      <c r="C256" s="142">
        <v>870000</v>
      </c>
      <c r="D256" s="9" t="s">
        <v>305</v>
      </c>
      <c r="E256" s="9" t="s">
        <v>70</v>
      </c>
      <c r="F256" s="9" t="s">
        <v>306</v>
      </c>
      <c r="G256" s="9" t="s">
        <v>307</v>
      </c>
      <c r="H256" s="9">
        <v>0.36</v>
      </c>
      <c r="I256" s="9">
        <v>0.48</v>
      </c>
      <c r="J256" s="9" t="s">
        <v>195</v>
      </c>
      <c r="K256" s="9">
        <v>1.0864073510489999E-2</v>
      </c>
      <c r="L256" s="9">
        <v>3853.6754354047298</v>
      </c>
      <c r="M256" s="9">
        <v>9.5747508236255694</v>
      </c>
      <c r="N256" s="9">
        <v>1.4071246491204801</v>
      </c>
      <c r="O256" s="9">
        <v>0.10402079679249</v>
      </c>
      <c r="P256" s="9">
        <v>1.5287105626460001E-2</v>
      </c>
      <c r="Q256" s="9">
        <v>41.866613215806602</v>
      </c>
      <c r="R256" s="9">
        <v>1210</v>
      </c>
      <c r="S256" s="9" t="s">
        <v>310</v>
      </c>
      <c r="T256" s="9">
        <v>1210</v>
      </c>
      <c r="U256" s="9" t="s">
        <v>293</v>
      </c>
      <c r="V256" s="9" t="s">
        <v>195</v>
      </c>
      <c r="Z256" s="9">
        <v>0</v>
      </c>
      <c r="AA256" s="9">
        <v>1</v>
      </c>
      <c r="AB256" s="9">
        <v>0.10402079679249</v>
      </c>
      <c r="AC256" s="9">
        <v>1.5287105626460001E-2</v>
      </c>
      <c r="AD256" s="9">
        <v>41.866613215808101</v>
      </c>
      <c r="AF256" s="9">
        <v>-1</v>
      </c>
      <c r="AG256" s="9">
        <v>-1</v>
      </c>
      <c r="AH256" s="9">
        <v>-1</v>
      </c>
      <c r="AI256" s="9">
        <v>-1</v>
      </c>
      <c r="AJ256" s="9">
        <v>0</v>
      </c>
      <c r="AM256" s="9" t="s">
        <v>309</v>
      </c>
      <c r="AN256" s="9">
        <v>-1</v>
      </c>
      <c r="AQ256" s="9">
        <v>579</v>
      </c>
      <c r="AR256" s="9" t="s">
        <v>295</v>
      </c>
      <c r="AT256" s="9" t="s">
        <v>195</v>
      </c>
      <c r="AU256" s="9">
        <v>132.71029999999999</v>
      </c>
      <c r="AV256" s="9">
        <v>37.235739461132503</v>
      </c>
      <c r="AW256" s="9">
        <v>43.965345659353602</v>
      </c>
      <c r="AX256" s="9">
        <v>3.3955079700000002E-2</v>
      </c>
    </row>
    <row r="257" spans="1:50" x14ac:dyDescent="0.25">
      <c r="A257" s="142">
        <v>550000</v>
      </c>
      <c r="B257" s="142">
        <v>870000</v>
      </c>
      <c r="C257" s="142">
        <v>870000</v>
      </c>
      <c r="D257" s="9" t="s">
        <v>305</v>
      </c>
      <c r="E257" s="9" t="s">
        <v>70</v>
      </c>
      <c r="F257" s="9" t="s">
        <v>306</v>
      </c>
      <c r="G257" s="9" t="s">
        <v>307</v>
      </c>
      <c r="H257" s="9">
        <v>0.36</v>
      </c>
      <c r="I257" s="9">
        <v>0.48</v>
      </c>
      <c r="J257" s="9" t="s">
        <v>195</v>
      </c>
      <c r="K257" s="9">
        <v>3.221454610334E-2</v>
      </c>
      <c r="L257" s="9">
        <v>3869.55079291111</v>
      </c>
      <c r="M257" s="9">
        <v>10.2748918446042</v>
      </c>
      <c r="N257" s="9">
        <v>1.7348802619483299</v>
      </c>
      <c r="O257" s="9">
        <v>0.33100097703490999</v>
      </c>
      <c r="P257" s="9">
        <v>5.5888380182320001E-2</v>
      </c>
      <c r="Q257" s="9">
        <v>124.655822417482</v>
      </c>
      <c r="R257" s="9">
        <v>1330</v>
      </c>
      <c r="S257" s="9" t="s">
        <v>311</v>
      </c>
      <c r="T257" s="9">
        <v>1330</v>
      </c>
      <c r="U257" s="9" t="s">
        <v>293</v>
      </c>
      <c r="V257" s="9" t="s">
        <v>195</v>
      </c>
      <c r="Z257" s="9">
        <v>0</v>
      </c>
      <c r="AA257" s="9">
        <v>1</v>
      </c>
      <c r="AB257" s="9">
        <v>0.33100097703490999</v>
      </c>
      <c r="AC257" s="9">
        <v>5.5888380182320001E-2</v>
      </c>
      <c r="AD257" s="9">
        <v>124.655822417482</v>
      </c>
      <c r="AF257" s="9">
        <v>-1</v>
      </c>
      <c r="AG257" s="9">
        <v>-1</v>
      </c>
      <c r="AH257" s="9">
        <v>-1</v>
      </c>
      <c r="AI257" s="9">
        <v>-1</v>
      </c>
      <c r="AJ257" s="9">
        <v>0</v>
      </c>
      <c r="AM257" s="9" t="s">
        <v>309</v>
      </c>
      <c r="AN257" s="9">
        <v>-1</v>
      </c>
      <c r="AQ257" s="9">
        <v>579</v>
      </c>
      <c r="AR257" s="9" t="s">
        <v>295</v>
      </c>
      <c r="AT257" s="9" t="s">
        <v>195</v>
      </c>
      <c r="AU257" s="9">
        <v>132.71029999999999</v>
      </c>
      <c r="AV257" s="9">
        <v>66.739243056415702</v>
      </c>
      <c r="AW257" s="9">
        <v>130.367642793035</v>
      </c>
      <c r="AX257" s="9">
        <v>0.10109961269999999</v>
      </c>
    </row>
    <row r="258" spans="1:50" x14ac:dyDescent="0.25">
      <c r="A258" s="142">
        <v>550000</v>
      </c>
      <c r="B258" s="142">
        <v>870000</v>
      </c>
      <c r="C258" s="142">
        <v>870000</v>
      </c>
      <c r="D258" s="9" t="s">
        <v>305</v>
      </c>
      <c r="E258" s="9" t="s">
        <v>70</v>
      </c>
      <c r="F258" s="9" t="s">
        <v>306</v>
      </c>
      <c r="G258" s="9" t="s">
        <v>307</v>
      </c>
      <c r="H258" s="9">
        <v>0.36</v>
      </c>
      <c r="I258" s="9">
        <v>0.48</v>
      </c>
      <c r="J258" s="9" t="s">
        <v>195</v>
      </c>
      <c r="K258" s="9">
        <v>0.24151549283663001</v>
      </c>
      <c r="L258" s="9">
        <v>3869.55079291111</v>
      </c>
      <c r="M258" s="9">
        <v>10.2748918446042</v>
      </c>
      <c r="N258" s="9">
        <v>1.7348802619483299</v>
      </c>
      <c r="O258" s="9">
        <v>2.4815455676927098</v>
      </c>
      <c r="P258" s="9">
        <v>0.41900046147699999</v>
      </c>
      <c r="Q258" s="9">
        <v>934.55646680632003</v>
      </c>
      <c r="R258" s="9">
        <v>1210</v>
      </c>
      <c r="S258" s="9" t="s">
        <v>310</v>
      </c>
      <c r="T258" s="9">
        <v>1210</v>
      </c>
      <c r="U258" s="9" t="s">
        <v>293</v>
      </c>
      <c r="V258" s="9" t="s">
        <v>195</v>
      </c>
      <c r="Z258" s="9">
        <v>0</v>
      </c>
      <c r="AA258" s="9">
        <v>1</v>
      </c>
      <c r="AB258" s="9">
        <v>2.4815455676927098</v>
      </c>
      <c r="AC258" s="9">
        <v>0.41900046147699999</v>
      </c>
      <c r="AD258" s="9">
        <v>934.55646680632003</v>
      </c>
      <c r="AF258" s="9">
        <v>-1</v>
      </c>
      <c r="AG258" s="9">
        <v>-1</v>
      </c>
      <c r="AH258" s="9">
        <v>-1</v>
      </c>
      <c r="AI258" s="9">
        <v>-1</v>
      </c>
      <c r="AJ258" s="9">
        <v>0</v>
      </c>
      <c r="AM258" s="9" t="s">
        <v>309</v>
      </c>
      <c r="AN258" s="9">
        <v>-1</v>
      </c>
      <c r="AQ258" s="9">
        <v>579</v>
      </c>
      <c r="AR258" s="9" t="s">
        <v>295</v>
      </c>
      <c r="AT258" s="9" t="s">
        <v>195</v>
      </c>
      <c r="AU258" s="9">
        <v>132.71029999999999</v>
      </c>
      <c r="AV258" s="9">
        <v>123.98066223428</v>
      </c>
      <c r="AW258" s="9">
        <v>977.37852329503505</v>
      </c>
      <c r="AX258" s="9">
        <v>0.75795333890000005</v>
      </c>
    </row>
    <row r="259" spans="1:50" x14ac:dyDescent="0.25">
      <c r="A259" s="142">
        <v>550000</v>
      </c>
      <c r="B259" s="142">
        <v>870000</v>
      </c>
      <c r="C259" s="142">
        <v>870000</v>
      </c>
      <c r="D259" s="9" t="s">
        <v>305</v>
      </c>
      <c r="E259" s="9" t="s">
        <v>70</v>
      </c>
      <c r="F259" s="9" t="s">
        <v>306</v>
      </c>
      <c r="G259" s="9" t="s">
        <v>307</v>
      </c>
      <c r="H259" s="9">
        <v>0.36</v>
      </c>
      <c r="I259" s="9">
        <v>0.48</v>
      </c>
      <c r="J259" s="9" t="s">
        <v>195</v>
      </c>
      <c r="K259" s="9">
        <v>0.10112849183184</v>
      </c>
      <c r="L259" s="9">
        <v>3869.55079291111</v>
      </c>
      <c r="M259" s="9">
        <v>10.2748918446042</v>
      </c>
      <c r="N259" s="9">
        <v>1.7348802619483299</v>
      </c>
      <c r="O259" s="9">
        <v>1.0390843159801</v>
      </c>
      <c r="P259" s="9">
        <v>0.17544582439966</v>
      </c>
      <c r="Q259" s="9">
        <v>391.32183575380202</v>
      </c>
      <c r="R259" s="9">
        <v>1200</v>
      </c>
      <c r="S259" s="9" t="s">
        <v>308</v>
      </c>
      <c r="T259" s="9">
        <v>1200</v>
      </c>
      <c r="U259" s="9" t="s">
        <v>293</v>
      </c>
      <c r="V259" s="9" t="s">
        <v>195</v>
      </c>
      <c r="Z259" s="9">
        <v>0</v>
      </c>
      <c r="AA259" s="9">
        <v>1</v>
      </c>
      <c r="AB259" s="9">
        <v>1.0390843159801</v>
      </c>
      <c r="AC259" s="9">
        <v>0.17544582439966</v>
      </c>
      <c r="AD259" s="9">
        <v>391.32183575380202</v>
      </c>
      <c r="AF259" s="9">
        <v>-1</v>
      </c>
      <c r="AG259" s="9">
        <v>-1</v>
      </c>
      <c r="AH259" s="9">
        <v>-1</v>
      </c>
      <c r="AI259" s="9">
        <v>-1</v>
      </c>
      <c r="AJ259" s="9">
        <v>0</v>
      </c>
      <c r="AM259" s="9" t="s">
        <v>309</v>
      </c>
      <c r="AN259" s="9">
        <v>-1</v>
      </c>
      <c r="AQ259" s="9">
        <v>579</v>
      </c>
      <c r="AR259" s="9" t="s">
        <v>295</v>
      </c>
      <c r="AT259" s="9" t="s">
        <v>195</v>
      </c>
      <c r="AU259" s="9">
        <v>132.71029999999999</v>
      </c>
      <c r="AV259" s="9">
        <v>83.255132909939405</v>
      </c>
      <c r="AW259" s="9">
        <v>409.25248665730601</v>
      </c>
      <c r="AX259" s="9">
        <v>0.31737375159999998</v>
      </c>
    </row>
    <row r="260" spans="1:50" x14ac:dyDescent="0.25">
      <c r="A260" s="142">
        <v>550000</v>
      </c>
      <c r="B260" s="142">
        <v>870000</v>
      </c>
      <c r="C260" s="142">
        <v>870000</v>
      </c>
      <c r="D260" s="9" t="s">
        <v>305</v>
      </c>
      <c r="E260" s="9" t="s">
        <v>70</v>
      </c>
      <c r="F260" s="9" t="s">
        <v>306</v>
      </c>
      <c r="G260" s="9" t="s">
        <v>307</v>
      </c>
      <c r="H260" s="9">
        <v>0.36</v>
      </c>
      <c r="I260" s="9">
        <v>0.48</v>
      </c>
      <c r="J260" s="9" t="s">
        <v>195</v>
      </c>
      <c r="K260" s="9">
        <v>9.5173096751340003E-2</v>
      </c>
      <c r="L260" s="9">
        <v>3869.55079291111</v>
      </c>
      <c r="M260" s="9">
        <v>10.2748918446042</v>
      </c>
      <c r="N260" s="9">
        <v>1.7348802619483299</v>
      </c>
      <c r="O260" s="9">
        <v>0.97789327563609996</v>
      </c>
      <c r="P260" s="9">
        <v>0.16511392702239999</v>
      </c>
      <c r="Q260" s="9">
        <v>368.277131997965</v>
      </c>
      <c r="R260" s="9">
        <v>1330</v>
      </c>
      <c r="S260" s="9" t="s">
        <v>311</v>
      </c>
      <c r="T260" s="9">
        <v>1330</v>
      </c>
      <c r="U260" s="9" t="s">
        <v>293</v>
      </c>
      <c r="V260" s="9" t="s">
        <v>195</v>
      </c>
      <c r="Z260" s="9">
        <v>0</v>
      </c>
      <c r="AA260" s="9">
        <v>1</v>
      </c>
      <c r="AB260" s="9">
        <v>0.97789327563609996</v>
      </c>
      <c r="AC260" s="9">
        <v>0.16511392702239999</v>
      </c>
      <c r="AD260" s="9">
        <v>368.27713199796699</v>
      </c>
      <c r="AF260" s="9">
        <v>-1</v>
      </c>
      <c r="AG260" s="9">
        <v>-1</v>
      </c>
      <c r="AH260" s="9">
        <v>-1</v>
      </c>
      <c r="AI260" s="9">
        <v>-1</v>
      </c>
      <c r="AJ260" s="9">
        <v>0</v>
      </c>
      <c r="AM260" s="9" t="s">
        <v>309</v>
      </c>
      <c r="AN260" s="9">
        <v>-1</v>
      </c>
      <c r="AQ260" s="9">
        <v>579</v>
      </c>
      <c r="AR260" s="9" t="s">
        <v>295</v>
      </c>
      <c r="AT260" s="9" t="s">
        <v>195</v>
      </c>
      <c r="AU260" s="9">
        <v>132.71029999999999</v>
      </c>
      <c r="AV260" s="9">
        <v>82.612534013682193</v>
      </c>
      <c r="AW260" s="9">
        <v>385.15185782787103</v>
      </c>
      <c r="AX260" s="9">
        <v>0.2986838054</v>
      </c>
    </row>
    <row r="261" spans="1:50" x14ac:dyDescent="0.25">
      <c r="A261" s="142">
        <v>550000</v>
      </c>
      <c r="B261" s="142">
        <v>870000</v>
      </c>
      <c r="C261" s="142">
        <v>870000</v>
      </c>
      <c r="D261" s="9" t="s">
        <v>305</v>
      </c>
      <c r="E261" s="9" t="s">
        <v>70</v>
      </c>
      <c r="F261" s="9" t="s">
        <v>306</v>
      </c>
      <c r="G261" s="9" t="s">
        <v>307</v>
      </c>
      <c r="H261" s="9">
        <v>0.36</v>
      </c>
      <c r="I261" s="9">
        <v>0.48</v>
      </c>
      <c r="J261" s="9" t="s">
        <v>195</v>
      </c>
      <c r="K261" s="9">
        <v>0.14773182619076999</v>
      </c>
      <c r="L261" s="9">
        <v>3869.55079291111</v>
      </c>
      <c r="M261" s="9">
        <v>10.2748918446042</v>
      </c>
      <c r="N261" s="9">
        <v>1.7348802619483299</v>
      </c>
      <c r="O261" s="9">
        <v>1.5179285361160699</v>
      </c>
      <c r="P261" s="9">
        <v>0.25629702931995002</v>
      </c>
      <c r="Q261" s="9">
        <v>571.65580517471699</v>
      </c>
      <c r="R261" s="9">
        <v>1330</v>
      </c>
      <c r="S261" s="9" t="s">
        <v>311</v>
      </c>
      <c r="T261" s="9">
        <v>1330</v>
      </c>
      <c r="U261" s="9" t="s">
        <v>293</v>
      </c>
      <c r="V261" s="9" t="s">
        <v>195</v>
      </c>
      <c r="Z261" s="9">
        <v>0</v>
      </c>
      <c r="AA261" s="9">
        <v>1</v>
      </c>
      <c r="AB261" s="9">
        <v>1.5179285361160699</v>
      </c>
      <c r="AC261" s="9">
        <v>0.25629702931995002</v>
      </c>
      <c r="AD261" s="9">
        <v>571.65580517471699</v>
      </c>
      <c r="AF261" s="9">
        <v>-1</v>
      </c>
      <c r="AG261" s="9">
        <v>-1</v>
      </c>
      <c r="AH261" s="9">
        <v>-1</v>
      </c>
      <c r="AI261" s="9">
        <v>-1</v>
      </c>
      <c r="AJ261" s="9">
        <v>0</v>
      </c>
      <c r="AM261" s="9" t="s">
        <v>309</v>
      </c>
      <c r="AN261" s="9">
        <v>-1</v>
      </c>
      <c r="AQ261" s="9">
        <v>579</v>
      </c>
      <c r="AR261" s="9" t="s">
        <v>295</v>
      </c>
      <c r="AT261" s="9" t="s">
        <v>195</v>
      </c>
      <c r="AU261" s="9">
        <v>132.71029999999999</v>
      </c>
      <c r="AV261" s="9">
        <v>99.268448016735306</v>
      </c>
      <c r="AW261" s="9">
        <v>597.84948961301598</v>
      </c>
      <c r="AX261" s="9">
        <v>0.46363001230000001</v>
      </c>
    </row>
    <row r="262" spans="1:50" x14ac:dyDescent="0.25">
      <c r="A262" s="142">
        <v>550000</v>
      </c>
      <c r="B262" s="142">
        <v>880000</v>
      </c>
      <c r="C262" s="142">
        <v>880000</v>
      </c>
      <c r="D262" s="9" t="s">
        <v>305</v>
      </c>
      <c r="E262" s="9" t="s">
        <v>70</v>
      </c>
      <c r="F262" s="9" t="s">
        <v>306</v>
      </c>
      <c r="G262" s="9" t="s">
        <v>307</v>
      </c>
      <c r="H262" s="9">
        <v>0.36</v>
      </c>
      <c r="I262" s="9">
        <v>0.48</v>
      </c>
      <c r="J262" s="9" t="s">
        <v>195</v>
      </c>
      <c r="K262" s="9">
        <v>5.8616364028049997E-2</v>
      </c>
      <c r="L262" s="9">
        <v>3852.56137521749</v>
      </c>
      <c r="M262" s="9">
        <v>9.5721902011285902</v>
      </c>
      <c r="N262" s="9">
        <v>1.4067554030589899</v>
      </c>
      <c r="O262" s="9">
        <v>0.56108698537511004</v>
      </c>
      <c r="P262" s="9">
        <v>8.2458886804129994E-2</v>
      </c>
      <c r="Q262" s="9">
        <v>225.82314001016499</v>
      </c>
      <c r="R262" s="9">
        <v>1200</v>
      </c>
      <c r="S262" s="9" t="s">
        <v>308</v>
      </c>
      <c r="T262" s="9">
        <v>1200</v>
      </c>
      <c r="U262" s="9" t="s">
        <v>293</v>
      </c>
      <c r="V262" s="9" t="s">
        <v>195</v>
      </c>
      <c r="Z262" s="9">
        <v>0</v>
      </c>
      <c r="AA262" s="9">
        <v>1</v>
      </c>
      <c r="AB262" s="9">
        <v>0.56108698537511004</v>
      </c>
      <c r="AC262" s="9">
        <v>8.2458886804129994E-2</v>
      </c>
      <c r="AD262" s="9">
        <v>225.823140010163</v>
      </c>
      <c r="AF262" s="9">
        <v>-1</v>
      </c>
      <c r="AG262" s="9">
        <v>-1</v>
      </c>
      <c r="AH262" s="9">
        <v>-1</v>
      </c>
      <c r="AI262" s="9">
        <v>-1</v>
      </c>
      <c r="AJ262" s="9">
        <v>0</v>
      </c>
      <c r="AM262" s="9" t="s">
        <v>309</v>
      </c>
      <c r="AN262" s="9">
        <v>-1</v>
      </c>
      <c r="AQ262" s="9">
        <v>579</v>
      </c>
      <c r="AR262" s="9" t="s">
        <v>295</v>
      </c>
      <c r="AT262" s="9" t="s">
        <v>195</v>
      </c>
      <c r="AU262" s="9">
        <v>132.71029999999999</v>
      </c>
      <c r="AV262" s="9">
        <v>125.86060573817601</v>
      </c>
      <c r="AW262" s="9">
        <v>237.21200922465999</v>
      </c>
      <c r="AX262" s="9">
        <v>0.1831493431</v>
      </c>
    </row>
    <row r="263" spans="1:50" x14ac:dyDescent="0.25">
      <c r="A263" s="142">
        <v>550000</v>
      </c>
      <c r="B263" s="142">
        <v>880000</v>
      </c>
      <c r="C263" s="142">
        <v>880000</v>
      </c>
      <c r="D263" s="9" t="s">
        <v>305</v>
      </c>
      <c r="E263" s="9" t="s">
        <v>70</v>
      </c>
      <c r="F263" s="9" t="s">
        <v>306</v>
      </c>
      <c r="G263" s="9" t="s">
        <v>307</v>
      </c>
      <c r="H263" s="9">
        <v>0.36</v>
      </c>
      <c r="I263" s="9">
        <v>0.48</v>
      </c>
      <c r="J263" s="9" t="s">
        <v>195</v>
      </c>
      <c r="K263" s="9">
        <v>0.21002536310139</v>
      </c>
      <c r="L263" s="9">
        <v>3852.56137521749</v>
      </c>
      <c r="M263" s="9">
        <v>9.5721902011285902</v>
      </c>
      <c r="N263" s="9">
        <v>1.4067554030589899</v>
      </c>
      <c r="O263" s="9">
        <v>2.0104027226676102</v>
      </c>
      <c r="P263" s="9">
        <v>0.29545431432231001</v>
      </c>
      <c r="Q263" s="9">
        <v>809.13560170044798</v>
      </c>
      <c r="R263" s="9">
        <v>1210</v>
      </c>
      <c r="S263" s="9" t="s">
        <v>310</v>
      </c>
      <c r="T263" s="9">
        <v>1210</v>
      </c>
      <c r="U263" s="9" t="s">
        <v>293</v>
      </c>
      <c r="V263" s="9" t="s">
        <v>195</v>
      </c>
      <c r="Z263" s="9">
        <v>0</v>
      </c>
      <c r="AA263" s="9">
        <v>1</v>
      </c>
      <c r="AB263" s="9">
        <v>2.0104027226676102</v>
      </c>
      <c r="AC263" s="9">
        <v>0.29545431432231001</v>
      </c>
      <c r="AD263" s="9">
        <v>809.13560170044798</v>
      </c>
      <c r="AF263" s="9">
        <v>-1</v>
      </c>
      <c r="AG263" s="9">
        <v>-1</v>
      </c>
      <c r="AH263" s="9">
        <v>-1</v>
      </c>
      <c r="AI263" s="9">
        <v>-1</v>
      </c>
      <c r="AJ263" s="9">
        <v>0</v>
      </c>
      <c r="AM263" s="9" t="s">
        <v>309</v>
      </c>
      <c r="AN263" s="9">
        <v>-1</v>
      </c>
      <c r="AQ263" s="9">
        <v>579</v>
      </c>
      <c r="AR263" s="9" t="s">
        <v>295</v>
      </c>
      <c r="AT263" s="9" t="s">
        <v>195</v>
      </c>
      <c r="AU263" s="9">
        <v>132.71029999999999</v>
      </c>
      <c r="AV263" s="9">
        <v>115.05208615287</v>
      </c>
      <c r="AW263" s="9">
        <v>849.94248953375404</v>
      </c>
      <c r="AX263" s="9">
        <v>0.65623325359999995</v>
      </c>
    </row>
    <row r="264" spans="1:50" x14ac:dyDescent="0.25">
      <c r="A264" s="142">
        <v>550000</v>
      </c>
      <c r="B264" s="142">
        <v>880000</v>
      </c>
      <c r="C264" s="142">
        <v>880000</v>
      </c>
      <c r="D264" s="9" t="s">
        <v>305</v>
      </c>
      <c r="E264" s="9" t="s">
        <v>70</v>
      </c>
      <c r="F264" s="9" t="s">
        <v>306</v>
      </c>
      <c r="G264" s="9" t="s">
        <v>307</v>
      </c>
      <c r="H264" s="9">
        <v>0.36</v>
      </c>
      <c r="I264" s="9">
        <v>0.48</v>
      </c>
      <c r="J264" s="9" t="s">
        <v>195</v>
      </c>
      <c r="K264" s="9">
        <v>0.10522740518691</v>
      </c>
      <c r="L264" s="9">
        <v>3852.56137521749</v>
      </c>
      <c r="M264" s="9">
        <v>9.5721902011285902</v>
      </c>
      <c r="N264" s="9">
        <v>1.4067554030589899</v>
      </c>
      <c r="O264" s="9">
        <v>1.00725673682037</v>
      </c>
      <c r="P264" s="9">
        <v>0.14802922079656999</v>
      </c>
      <c r="Q264" s="9">
        <v>405.39503683746898</v>
      </c>
      <c r="R264" s="9">
        <v>1210</v>
      </c>
      <c r="S264" s="9" t="s">
        <v>310</v>
      </c>
      <c r="T264" s="9">
        <v>1210</v>
      </c>
      <c r="U264" s="9" t="s">
        <v>293</v>
      </c>
      <c r="V264" s="9" t="s">
        <v>195</v>
      </c>
      <c r="Z264" s="9">
        <v>0</v>
      </c>
      <c r="AA264" s="9">
        <v>1</v>
      </c>
      <c r="AB264" s="9">
        <v>1.00725673682037</v>
      </c>
      <c r="AC264" s="9">
        <v>0.14802922079656999</v>
      </c>
      <c r="AD264" s="9">
        <v>405.39503683746898</v>
      </c>
      <c r="AF264" s="9">
        <v>-1</v>
      </c>
      <c r="AG264" s="9">
        <v>-1</v>
      </c>
      <c r="AH264" s="9">
        <v>-1</v>
      </c>
      <c r="AI264" s="9">
        <v>-1</v>
      </c>
      <c r="AJ264" s="9">
        <v>0</v>
      </c>
      <c r="AM264" s="9" t="s">
        <v>309</v>
      </c>
      <c r="AN264" s="9">
        <v>-1</v>
      </c>
      <c r="AQ264" s="9">
        <v>579</v>
      </c>
      <c r="AR264" s="9" t="s">
        <v>295</v>
      </c>
      <c r="AT264" s="9" t="s">
        <v>195</v>
      </c>
      <c r="AU264" s="9">
        <v>132.71029999999999</v>
      </c>
      <c r="AV264" s="9">
        <v>89.392751091152903</v>
      </c>
      <c r="AW264" s="9">
        <v>425.84020049315501</v>
      </c>
      <c r="AX264" s="9">
        <v>0.32878753999999999</v>
      </c>
    </row>
    <row r="265" spans="1:50" x14ac:dyDescent="0.25">
      <c r="A265" s="142">
        <v>550000</v>
      </c>
      <c r="B265" s="142">
        <v>880000</v>
      </c>
      <c r="C265" s="142">
        <v>880000</v>
      </c>
      <c r="D265" s="9" t="s">
        <v>305</v>
      </c>
      <c r="E265" s="9" t="s">
        <v>70</v>
      </c>
      <c r="F265" s="9" t="s">
        <v>306</v>
      </c>
      <c r="G265" s="9" t="s">
        <v>307</v>
      </c>
      <c r="H265" s="9">
        <v>0.36</v>
      </c>
      <c r="I265" s="9">
        <v>0.48</v>
      </c>
      <c r="J265" s="9" t="s">
        <v>195</v>
      </c>
      <c r="K265" s="9">
        <v>0.16376258687465001</v>
      </c>
      <c r="L265" s="9">
        <v>3852.56137521749</v>
      </c>
      <c r="M265" s="9">
        <v>9.5721902011285902</v>
      </c>
      <c r="N265" s="9">
        <v>1.4067554030589899</v>
      </c>
      <c r="O265" s="9">
        <v>1.5675666293930799</v>
      </c>
      <c r="P265" s="9">
        <v>0.23037390390484</v>
      </c>
      <c r="Q265" s="9">
        <v>630.90541689900999</v>
      </c>
      <c r="R265" s="9">
        <v>1210</v>
      </c>
      <c r="S265" s="9" t="s">
        <v>310</v>
      </c>
      <c r="T265" s="9">
        <v>1210</v>
      </c>
      <c r="U265" s="9" t="s">
        <v>293</v>
      </c>
      <c r="V265" s="9" t="s">
        <v>195</v>
      </c>
      <c r="Z265" s="9">
        <v>0</v>
      </c>
      <c r="AA265" s="9">
        <v>1</v>
      </c>
      <c r="AB265" s="9">
        <v>1.5675666293930799</v>
      </c>
      <c r="AC265" s="9">
        <v>0.23037390390484</v>
      </c>
      <c r="AD265" s="9">
        <v>630.90541689900999</v>
      </c>
      <c r="AF265" s="9">
        <v>-1</v>
      </c>
      <c r="AG265" s="9">
        <v>-1</v>
      </c>
      <c r="AH265" s="9">
        <v>-1</v>
      </c>
      <c r="AI265" s="9">
        <v>-1</v>
      </c>
      <c r="AJ265" s="9">
        <v>0</v>
      </c>
      <c r="AM265" s="9" t="s">
        <v>309</v>
      </c>
      <c r="AN265" s="9">
        <v>-1</v>
      </c>
      <c r="AQ265" s="9">
        <v>579</v>
      </c>
      <c r="AR265" s="9" t="s">
        <v>295</v>
      </c>
      <c r="AT265" s="9" t="s">
        <v>195</v>
      </c>
      <c r="AU265" s="9">
        <v>132.71029999999999</v>
      </c>
      <c r="AV265" s="9">
        <v>102.672678342113</v>
      </c>
      <c r="AW265" s="9">
        <v>662.72367644255098</v>
      </c>
      <c r="AX265" s="9">
        <v>0.5116832254</v>
      </c>
    </row>
    <row r="266" spans="1:50" x14ac:dyDescent="0.25">
      <c r="A266" s="142">
        <v>550000</v>
      </c>
      <c r="B266" s="142">
        <v>880000</v>
      </c>
      <c r="C266" s="142">
        <v>880000</v>
      </c>
      <c r="D266" s="9" t="s">
        <v>305</v>
      </c>
      <c r="E266" s="9" t="s">
        <v>70</v>
      </c>
      <c r="F266" s="9" t="s">
        <v>306</v>
      </c>
      <c r="G266" s="9" t="s">
        <v>307</v>
      </c>
      <c r="H266" s="9">
        <v>0.36</v>
      </c>
      <c r="I266" s="9">
        <v>0.48</v>
      </c>
      <c r="J266" s="9" t="s">
        <v>195</v>
      </c>
      <c r="K266" s="9">
        <v>8.0131734545930006E-2</v>
      </c>
      <c r="L266" s="9">
        <v>3852.56137521749</v>
      </c>
      <c r="M266" s="9">
        <v>9.5721902011285902</v>
      </c>
      <c r="N266" s="9">
        <v>1.4067554030589899</v>
      </c>
      <c r="O266" s="9">
        <v>0.76703620422004004</v>
      </c>
      <c r="P266" s="9">
        <v>0.11272575052898</v>
      </c>
      <c r="Q266" s="9">
        <v>308.71242544085402</v>
      </c>
      <c r="R266" s="9">
        <v>1210</v>
      </c>
      <c r="S266" s="9" t="s">
        <v>310</v>
      </c>
      <c r="T266" s="9">
        <v>1210</v>
      </c>
      <c r="U266" s="9" t="s">
        <v>293</v>
      </c>
      <c r="V266" s="9" t="s">
        <v>195</v>
      </c>
      <c r="Z266" s="9">
        <v>0</v>
      </c>
      <c r="AA266" s="9">
        <v>1</v>
      </c>
      <c r="AB266" s="9">
        <v>0.76703620422004004</v>
      </c>
      <c r="AC266" s="9">
        <v>0.11272575052898</v>
      </c>
      <c r="AD266" s="9">
        <v>308.71242544085499</v>
      </c>
      <c r="AF266" s="9">
        <v>-1</v>
      </c>
      <c r="AG266" s="9">
        <v>-1</v>
      </c>
      <c r="AH266" s="9">
        <v>-1</v>
      </c>
      <c r="AI266" s="9">
        <v>-1</v>
      </c>
      <c r="AJ266" s="9">
        <v>0</v>
      </c>
      <c r="AM266" s="9" t="s">
        <v>309</v>
      </c>
      <c r="AN266" s="9">
        <v>-1</v>
      </c>
      <c r="AQ266" s="9">
        <v>579</v>
      </c>
      <c r="AR266" s="9" t="s">
        <v>295</v>
      </c>
      <c r="AT266" s="9" t="s">
        <v>195</v>
      </c>
      <c r="AU266" s="9">
        <v>132.71029999999999</v>
      </c>
      <c r="AV266" s="9">
        <v>74.483133217058196</v>
      </c>
      <c r="AW266" s="9">
        <v>324.28162458527402</v>
      </c>
      <c r="AX266" s="9">
        <v>0.25037504090000001</v>
      </c>
    </row>
    <row r="267" spans="1:50" x14ac:dyDescent="0.25">
      <c r="A267" s="142">
        <v>550000</v>
      </c>
      <c r="B267" s="142">
        <v>880000</v>
      </c>
      <c r="C267" s="142">
        <v>880000</v>
      </c>
      <c r="D267" s="9" t="s">
        <v>305</v>
      </c>
      <c r="E267" s="9" t="s">
        <v>70</v>
      </c>
      <c r="F267" s="9" t="s">
        <v>306</v>
      </c>
      <c r="G267" s="9" t="s">
        <v>307</v>
      </c>
      <c r="H267" s="9">
        <v>0.36</v>
      </c>
      <c r="I267" s="9">
        <v>0.48</v>
      </c>
      <c r="J267" s="9" t="s">
        <v>312</v>
      </c>
      <c r="K267" s="9">
        <v>0.21350705574334</v>
      </c>
      <c r="L267" s="9">
        <v>3552.47665534928</v>
      </c>
      <c r="M267" s="9">
        <v>7.20084816669746</v>
      </c>
      <c r="N267" s="9">
        <v>1.0230305076677799</v>
      </c>
      <c r="O267" s="9">
        <v>1.5374318909264499</v>
      </c>
      <c r="P267" s="9">
        <v>0.21842423162777</v>
      </c>
      <c r="Q267" s="9">
        <v>758.47883128059698</v>
      </c>
      <c r="R267" s="9">
        <v>3100</v>
      </c>
      <c r="S267" s="9" t="s">
        <v>313</v>
      </c>
      <c r="T267" s="9">
        <v>3100</v>
      </c>
      <c r="U267" s="9" t="s">
        <v>293</v>
      </c>
      <c r="V267" s="9" t="s">
        <v>195</v>
      </c>
      <c r="Y267" s="9" t="s">
        <v>312</v>
      </c>
      <c r="Z267" s="9">
        <v>0</v>
      </c>
      <c r="AA267" s="9">
        <v>1</v>
      </c>
      <c r="AB267" s="9">
        <v>1.5374318909264499</v>
      </c>
      <c r="AC267" s="9">
        <v>0.21842423162777</v>
      </c>
      <c r="AD267" s="9">
        <v>969.77966041766001</v>
      </c>
      <c r="AF267" s="9">
        <v>-1</v>
      </c>
      <c r="AG267" s="9">
        <v>-1</v>
      </c>
      <c r="AH267" s="9">
        <v>-1</v>
      </c>
      <c r="AI267" s="9">
        <v>-1</v>
      </c>
      <c r="AJ267" s="9">
        <v>0</v>
      </c>
      <c r="AM267" s="9" t="s">
        <v>309</v>
      </c>
      <c r="AN267" s="9">
        <v>-1</v>
      </c>
      <c r="AQ267" s="9">
        <v>579</v>
      </c>
      <c r="AR267" s="9" t="s">
        <v>295</v>
      </c>
      <c r="AT267" s="9" t="s">
        <v>195</v>
      </c>
      <c r="AU267" s="9">
        <v>132.71029999999999</v>
      </c>
      <c r="AV267" s="9">
        <v>131.92800286029899</v>
      </c>
      <c r="AW267" s="9">
        <v>864.03239976267901</v>
      </c>
      <c r="AX267" s="9">
        <v>0.78652040590000005</v>
      </c>
    </row>
    <row r="268" spans="1:50" x14ac:dyDescent="0.25">
      <c r="A268" s="142">
        <v>550000</v>
      </c>
      <c r="B268" s="142">
        <v>880000</v>
      </c>
      <c r="C268" s="142">
        <v>880000</v>
      </c>
      <c r="D268" s="9" t="s">
        <v>305</v>
      </c>
      <c r="E268" s="9" t="s">
        <v>70</v>
      </c>
      <c r="F268" s="9" t="s">
        <v>306</v>
      </c>
      <c r="G268" s="9" t="s">
        <v>307</v>
      </c>
      <c r="H268" s="9">
        <v>0.36</v>
      </c>
      <c r="I268" s="9">
        <v>0.48</v>
      </c>
      <c r="J268" s="9" t="s">
        <v>195</v>
      </c>
      <c r="K268" s="9">
        <v>2.63451409101E-3</v>
      </c>
      <c r="L268" s="9">
        <v>3552.47665534928</v>
      </c>
      <c r="M268" s="9">
        <v>7.20084816669746</v>
      </c>
      <c r="N268" s="9">
        <v>1.0230305076677799</v>
      </c>
      <c r="O268" s="9">
        <v>1.8970735962410001E-2</v>
      </c>
      <c r="P268" s="9">
        <v>2.6951882879799999E-3</v>
      </c>
      <c r="Q268" s="9">
        <v>9.3590498065159604</v>
      </c>
      <c r="R268" s="9">
        <v>1210</v>
      </c>
      <c r="S268" s="9" t="s">
        <v>310</v>
      </c>
      <c r="T268" s="9">
        <v>1210</v>
      </c>
      <c r="U268" s="9" t="s">
        <v>293</v>
      </c>
      <c r="V268" s="9" t="s">
        <v>195</v>
      </c>
      <c r="Z268" s="9">
        <v>0</v>
      </c>
      <c r="AA268" s="9">
        <v>1</v>
      </c>
      <c r="AB268" s="9">
        <v>1.8970735962410001E-2</v>
      </c>
      <c r="AC268" s="9">
        <v>2.6951882879799999E-3</v>
      </c>
      <c r="AD268" s="9">
        <v>9.35904980651447</v>
      </c>
      <c r="AF268" s="9">
        <v>-1</v>
      </c>
      <c r="AG268" s="9">
        <v>-1</v>
      </c>
      <c r="AH268" s="9">
        <v>-1</v>
      </c>
      <c r="AI268" s="9">
        <v>-1</v>
      </c>
      <c r="AJ268" s="9">
        <v>0</v>
      </c>
      <c r="AM268" s="9" t="s">
        <v>309</v>
      </c>
      <c r="AN268" s="9">
        <v>-1</v>
      </c>
      <c r="AQ268" s="9">
        <v>579</v>
      </c>
      <c r="AR268" s="9" t="s">
        <v>295</v>
      </c>
      <c r="AT268" s="9" t="s">
        <v>195</v>
      </c>
      <c r="AU268" s="9">
        <v>132.71029999999999</v>
      </c>
      <c r="AV268" s="9">
        <v>18.485034658886601</v>
      </c>
      <c r="AW268" s="9">
        <v>10.6615002691216</v>
      </c>
      <c r="AX268" s="9">
        <v>7.5904702000000003E-3</v>
      </c>
    </row>
    <row r="269" spans="1:50" x14ac:dyDescent="0.25">
      <c r="A269" s="142">
        <v>550000</v>
      </c>
      <c r="B269" s="142">
        <v>880000</v>
      </c>
      <c r="C269" s="142">
        <v>880000</v>
      </c>
      <c r="D269" s="9" t="s">
        <v>305</v>
      </c>
      <c r="E269" s="9" t="s">
        <v>70</v>
      </c>
      <c r="F269" s="9" t="s">
        <v>306</v>
      </c>
      <c r="G269" s="9" t="s">
        <v>307</v>
      </c>
      <c r="H269" s="9">
        <v>0.36</v>
      </c>
      <c r="I269" s="9">
        <v>0.48</v>
      </c>
      <c r="J269" s="9" t="s">
        <v>195</v>
      </c>
      <c r="K269" s="9">
        <v>4.6771150365800002E-3</v>
      </c>
      <c r="L269" s="9">
        <v>3552.47665534928</v>
      </c>
      <c r="M269" s="9">
        <v>7.20084816669746</v>
      </c>
      <c r="N269" s="9">
        <v>1.0230305076677799</v>
      </c>
      <c r="O269" s="9">
        <v>3.367919523665E-2</v>
      </c>
      <c r="P269" s="9">
        <v>4.7848313702999997E-3</v>
      </c>
      <c r="Q269" s="9">
        <v>16.615341981865502</v>
      </c>
      <c r="R269" s="9">
        <v>1330</v>
      </c>
      <c r="S269" s="9" t="s">
        <v>311</v>
      </c>
      <c r="T269" s="9">
        <v>1330</v>
      </c>
      <c r="U269" s="9" t="s">
        <v>293</v>
      </c>
      <c r="V269" s="9" t="s">
        <v>195</v>
      </c>
      <c r="Z269" s="9">
        <v>0</v>
      </c>
      <c r="AA269" s="9">
        <v>1</v>
      </c>
      <c r="AB269" s="9">
        <v>3.367919523665E-2</v>
      </c>
      <c r="AC269" s="9">
        <v>4.7848313702999997E-3</v>
      </c>
      <c r="AD269" s="9">
        <v>16.6153419818645</v>
      </c>
      <c r="AF269" s="9">
        <v>-1</v>
      </c>
      <c r="AG269" s="9">
        <v>-1</v>
      </c>
      <c r="AH269" s="9">
        <v>-1</v>
      </c>
      <c r="AI269" s="9">
        <v>-1</v>
      </c>
      <c r="AJ269" s="9">
        <v>0</v>
      </c>
      <c r="AM269" s="9" t="s">
        <v>309</v>
      </c>
      <c r="AN269" s="9">
        <v>-1</v>
      </c>
      <c r="AQ269" s="9">
        <v>579</v>
      </c>
      <c r="AR269" s="9" t="s">
        <v>295</v>
      </c>
      <c r="AT269" s="9" t="s">
        <v>195</v>
      </c>
      <c r="AU269" s="9">
        <v>132.71029999999999</v>
      </c>
      <c r="AV269" s="9">
        <v>17.920692139154902</v>
      </c>
      <c r="AW269" s="9">
        <v>18.9276130241226</v>
      </c>
      <c r="AX269" s="9">
        <v>1.3475540899999999E-2</v>
      </c>
    </row>
    <row r="270" spans="1:50" x14ac:dyDescent="0.25">
      <c r="A270" s="142">
        <v>550000</v>
      </c>
      <c r="B270" s="142">
        <v>880000</v>
      </c>
      <c r="C270" s="142">
        <v>880000</v>
      </c>
      <c r="D270" s="9" t="s">
        <v>305</v>
      </c>
      <c r="E270" s="9" t="s">
        <v>70</v>
      </c>
      <c r="F270" s="9" t="s">
        <v>306</v>
      </c>
      <c r="G270" s="9" t="s">
        <v>307</v>
      </c>
      <c r="H270" s="9">
        <v>0.36</v>
      </c>
      <c r="I270" s="9">
        <v>0.48</v>
      </c>
      <c r="J270" s="9" t="s">
        <v>195</v>
      </c>
      <c r="K270" s="9">
        <v>0.13047545133797001</v>
      </c>
      <c r="L270" s="9">
        <v>3846.64436739336</v>
      </c>
      <c r="M270" s="9">
        <v>9.5517171938835403</v>
      </c>
      <c r="N270" s="9">
        <v>1.40455425641252</v>
      </c>
      <c r="O270" s="9">
        <v>1.2462646119246901</v>
      </c>
      <c r="P270" s="9">
        <v>0.18325985053409999</v>
      </c>
      <c r="Q270" s="9">
        <v>501.89265997234298</v>
      </c>
      <c r="R270" s="9">
        <v>1200</v>
      </c>
      <c r="S270" s="9" t="s">
        <v>308</v>
      </c>
      <c r="T270" s="9">
        <v>1200</v>
      </c>
      <c r="U270" s="9" t="s">
        <v>293</v>
      </c>
      <c r="V270" s="9" t="s">
        <v>195</v>
      </c>
      <c r="Z270" s="9">
        <v>0</v>
      </c>
      <c r="AA270" s="9">
        <v>1</v>
      </c>
      <c r="AB270" s="9">
        <v>1.2462646119246901</v>
      </c>
      <c r="AC270" s="9">
        <v>0.18325985053409999</v>
      </c>
      <c r="AD270" s="9">
        <v>501.89265997234298</v>
      </c>
      <c r="AF270" s="9">
        <v>-1</v>
      </c>
      <c r="AG270" s="9">
        <v>-1</v>
      </c>
      <c r="AH270" s="9">
        <v>-1</v>
      </c>
      <c r="AI270" s="9">
        <v>-1</v>
      </c>
      <c r="AJ270" s="9">
        <v>0</v>
      </c>
      <c r="AM270" s="9" t="s">
        <v>309</v>
      </c>
      <c r="AN270" s="9">
        <v>-1</v>
      </c>
      <c r="AQ270" s="9">
        <v>579</v>
      </c>
      <c r="AR270" s="9" t="s">
        <v>295</v>
      </c>
      <c r="AT270" s="9" t="s">
        <v>195</v>
      </c>
      <c r="AU270" s="9">
        <v>132.71029999999999</v>
      </c>
      <c r="AV270" s="9">
        <v>122.261685279605</v>
      </c>
      <c r="AW270" s="9">
        <v>528.015418212638</v>
      </c>
      <c r="AX270" s="9">
        <v>0.40705000810000003</v>
      </c>
    </row>
    <row r="271" spans="1:50" x14ac:dyDescent="0.25">
      <c r="A271" s="142">
        <v>550000</v>
      </c>
      <c r="B271" s="142">
        <v>880000</v>
      </c>
      <c r="C271" s="142">
        <v>880000</v>
      </c>
      <c r="D271" s="9" t="s">
        <v>305</v>
      </c>
      <c r="E271" s="9" t="s">
        <v>70</v>
      </c>
      <c r="F271" s="9" t="s">
        <v>306</v>
      </c>
      <c r="G271" s="9" t="s">
        <v>307</v>
      </c>
      <c r="H271" s="9">
        <v>0.36</v>
      </c>
      <c r="I271" s="9">
        <v>0.48</v>
      </c>
      <c r="J271" s="9" t="s">
        <v>195</v>
      </c>
      <c r="K271" s="9">
        <v>8.66909073063E-3</v>
      </c>
      <c r="L271" s="9">
        <v>3846.64436739336</v>
      </c>
      <c r="M271" s="9">
        <v>9.5517171938835403</v>
      </c>
      <c r="N271" s="9">
        <v>1.40455425641252</v>
      </c>
      <c r="O271" s="9">
        <v>8.2804702987100007E-2</v>
      </c>
      <c r="P271" s="9">
        <v>1.2176208284930001E-2</v>
      </c>
      <c r="Q271" s="9">
        <v>33.346909029403697</v>
      </c>
      <c r="R271" s="9">
        <v>1200</v>
      </c>
      <c r="S271" s="9" t="s">
        <v>308</v>
      </c>
      <c r="T271" s="9">
        <v>1200</v>
      </c>
      <c r="U271" s="9" t="s">
        <v>293</v>
      </c>
      <c r="V271" s="9" t="s">
        <v>195</v>
      </c>
      <c r="Z271" s="9">
        <v>0</v>
      </c>
      <c r="AA271" s="9">
        <v>1</v>
      </c>
      <c r="AB271" s="9">
        <v>8.2804702987100007E-2</v>
      </c>
      <c r="AC271" s="9">
        <v>1.2176208284930001E-2</v>
      </c>
      <c r="AD271" s="9">
        <v>33.346909029405403</v>
      </c>
      <c r="AF271" s="9">
        <v>-1</v>
      </c>
      <c r="AG271" s="9">
        <v>-1</v>
      </c>
      <c r="AH271" s="9">
        <v>-1</v>
      </c>
      <c r="AI271" s="9">
        <v>-1</v>
      </c>
      <c r="AJ271" s="9">
        <v>0</v>
      </c>
      <c r="AM271" s="9" t="s">
        <v>309</v>
      </c>
      <c r="AN271" s="9">
        <v>-1</v>
      </c>
      <c r="AQ271" s="9">
        <v>579</v>
      </c>
      <c r="AR271" s="9" t="s">
        <v>295</v>
      </c>
      <c r="AT271" s="9" t="s">
        <v>195</v>
      </c>
      <c r="AU271" s="9">
        <v>132.71029999999999</v>
      </c>
      <c r="AV271" s="9">
        <v>37.338757083976603</v>
      </c>
      <c r="AW271" s="9">
        <v>35.082565499624103</v>
      </c>
      <c r="AX271" s="9">
        <v>2.7045343900000001E-2</v>
      </c>
    </row>
    <row r="272" spans="1:50" x14ac:dyDescent="0.25">
      <c r="A272" s="142">
        <v>550000</v>
      </c>
      <c r="B272" s="142">
        <v>880000</v>
      </c>
      <c r="C272" s="142">
        <v>880000</v>
      </c>
      <c r="D272" s="9" t="s">
        <v>305</v>
      </c>
      <c r="E272" s="9" t="s">
        <v>70</v>
      </c>
      <c r="F272" s="9" t="s">
        <v>306</v>
      </c>
      <c r="G272" s="9" t="s">
        <v>307</v>
      </c>
      <c r="H272" s="9">
        <v>0.36</v>
      </c>
      <c r="I272" s="9">
        <v>0.48</v>
      </c>
      <c r="J272" s="9" t="s">
        <v>312</v>
      </c>
      <c r="K272" s="9">
        <v>3.65291307616E-3</v>
      </c>
      <c r="L272" s="9">
        <v>3846.64436739336</v>
      </c>
      <c r="M272" s="9">
        <v>9.5517171938835403</v>
      </c>
      <c r="N272" s="9">
        <v>1.40455425641252</v>
      </c>
      <c r="O272" s="9">
        <v>3.4891592637339999E-2</v>
      </c>
      <c r="P272" s="9">
        <v>5.1307146094300001E-3</v>
      </c>
      <c r="Q272" s="9">
        <v>14.051457508999899</v>
      </c>
      <c r="R272" s="9">
        <v>3100</v>
      </c>
      <c r="S272" s="9" t="s">
        <v>313</v>
      </c>
      <c r="T272" s="9">
        <v>3100</v>
      </c>
      <c r="U272" s="9" t="s">
        <v>293</v>
      </c>
      <c r="V272" s="9" t="s">
        <v>195</v>
      </c>
      <c r="Y272" s="9" t="s">
        <v>312</v>
      </c>
      <c r="Z272" s="9">
        <v>0</v>
      </c>
      <c r="AA272" s="9">
        <v>1</v>
      </c>
      <c r="AB272" s="9">
        <v>3.4891592637339999E-2</v>
      </c>
      <c r="AC272" s="9">
        <v>5.1307146094300001E-3</v>
      </c>
      <c r="AD272" s="9">
        <v>14.0514575089987</v>
      </c>
      <c r="AF272" s="9">
        <v>-1</v>
      </c>
      <c r="AG272" s="9">
        <v>-1</v>
      </c>
      <c r="AH272" s="9">
        <v>-1</v>
      </c>
      <c r="AI272" s="9">
        <v>-1</v>
      </c>
      <c r="AJ272" s="9">
        <v>0</v>
      </c>
      <c r="AM272" s="9" t="s">
        <v>309</v>
      </c>
      <c r="AN272" s="9">
        <v>-1</v>
      </c>
      <c r="AQ272" s="9">
        <v>579</v>
      </c>
      <c r="AR272" s="9" t="s">
        <v>295</v>
      </c>
      <c r="AT272" s="9" t="s">
        <v>195</v>
      </c>
      <c r="AU272" s="9">
        <v>132.71029999999999</v>
      </c>
      <c r="AV272" s="9">
        <v>22.023885338949299</v>
      </c>
      <c r="AW272" s="9">
        <v>14.7828147427378</v>
      </c>
      <c r="AX272" s="9">
        <v>1.13961537E-2</v>
      </c>
    </row>
    <row r="273" spans="1:50" x14ac:dyDescent="0.25">
      <c r="A273" s="142">
        <v>550000</v>
      </c>
      <c r="B273" s="142">
        <v>880000</v>
      </c>
      <c r="C273" s="142">
        <v>880000</v>
      </c>
      <c r="D273" s="9" t="s">
        <v>305</v>
      </c>
      <c r="E273" s="9" t="s">
        <v>70</v>
      </c>
      <c r="F273" s="9" t="s">
        <v>306</v>
      </c>
      <c r="G273" s="9" t="s">
        <v>307</v>
      </c>
      <c r="H273" s="9">
        <v>0.36</v>
      </c>
      <c r="I273" s="9">
        <v>0.48</v>
      </c>
      <c r="J273" s="9" t="s">
        <v>195</v>
      </c>
      <c r="K273" s="9">
        <v>0.29109982669675999</v>
      </c>
      <c r="L273" s="9">
        <v>3846.64436739336</v>
      </c>
      <c r="M273" s="9">
        <v>9.5517171938835403</v>
      </c>
      <c r="N273" s="9">
        <v>1.40455425641252</v>
      </c>
      <c r="O273" s="9">
        <v>2.78050321979602</v>
      </c>
      <c r="P273" s="9">
        <v>0.40886550062789001</v>
      </c>
      <c r="Q273" s="9">
        <v>1119.75750871229</v>
      </c>
      <c r="R273" s="9">
        <v>1210</v>
      </c>
      <c r="S273" s="9" t="s">
        <v>310</v>
      </c>
      <c r="T273" s="9">
        <v>1210</v>
      </c>
      <c r="U273" s="9" t="s">
        <v>293</v>
      </c>
      <c r="V273" s="9" t="s">
        <v>195</v>
      </c>
      <c r="Z273" s="9">
        <v>0</v>
      </c>
      <c r="AA273" s="9">
        <v>1</v>
      </c>
      <c r="AB273" s="9">
        <v>2.78050321979602</v>
      </c>
      <c r="AC273" s="9">
        <v>0.40886550062789001</v>
      </c>
      <c r="AD273" s="9">
        <v>1119.75750871229</v>
      </c>
      <c r="AF273" s="9">
        <v>-1</v>
      </c>
      <c r="AG273" s="9">
        <v>-1</v>
      </c>
      <c r="AH273" s="9">
        <v>-1</v>
      </c>
      <c r="AI273" s="9">
        <v>-1</v>
      </c>
      <c r="AJ273" s="9">
        <v>0</v>
      </c>
      <c r="AM273" s="9" t="s">
        <v>309</v>
      </c>
      <c r="AN273" s="9">
        <v>-1</v>
      </c>
      <c r="AQ273" s="9">
        <v>579</v>
      </c>
      <c r="AR273" s="9" t="s">
        <v>295</v>
      </c>
      <c r="AT273" s="9" t="s">
        <v>195</v>
      </c>
      <c r="AU273" s="9">
        <v>132.71029999999999</v>
      </c>
      <c r="AV273" s="9">
        <v>136.04230933766999</v>
      </c>
      <c r="AW273" s="9">
        <v>1178.0392032273301</v>
      </c>
      <c r="AX273" s="9">
        <v>0.90815694140000003</v>
      </c>
    </row>
    <row r="274" spans="1:50" x14ac:dyDescent="0.25">
      <c r="A274" s="142">
        <v>550000</v>
      </c>
      <c r="B274" s="142">
        <v>880000</v>
      </c>
      <c r="C274" s="142">
        <v>880000</v>
      </c>
      <c r="D274" s="9" t="s">
        <v>305</v>
      </c>
      <c r="E274" s="9" t="s">
        <v>70</v>
      </c>
      <c r="F274" s="9" t="s">
        <v>306</v>
      </c>
      <c r="G274" s="9" t="s">
        <v>307</v>
      </c>
      <c r="H274" s="9">
        <v>0.36</v>
      </c>
      <c r="I274" s="9">
        <v>0.48</v>
      </c>
      <c r="J274" s="9" t="s">
        <v>195</v>
      </c>
      <c r="K274" s="9">
        <v>1.47915195243E-3</v>
      </c>
      <c r="L274" s="9">
        <v>3846.64436739336</v>
      </c>
      <c r="M274" s="9">
        <v>9.5517171938835403</v>
      </c>
      <c r="N274" s="9">
        <v>1.40455425641252</v>
      </c>
      <c r="O274" s="9">
        <v>1.412844113639E-2</v>
      </c>
      <c r="P274" s="9">
        <v>2.0775491706600002E-3</v>
      </c>
      <c r="Q274" s="9">
        <v>5.6897715263337503</v>
      </c>
      <c r="R274" s="9">
        <v>1330</v>
      </c>
      <c r="S274" s="9" t="s">
        <v>311</v>
      </c>
      <c r="T274" s="9">
        <v>1330</v>
      </c>
      <c r="U274" s="9" t="s">
        <v>293</v>
      </c>
      <c r="V274" s="9" t="s">
        <v>195</v>
      </c>
      <c r="Z274" s="9">
        <v>0</v>
      </c>
      <c r="AA274" s="9">
        <v>1</v>
      </c>
      <c r="AB274" s="9">
        <v>1.412844113639E-2</v>
      </c>
      <c r="AC274" s="9">
        <v>2.0775491706600002E-3</v>
      </c>
      <c r="AD274" s="9">
        <v>5.6897715263343303</v>
      </c>
      <c r="AF274" s="9">
        <v>-1</v>
      </c>
      <c r="AG274" s="9">
        <v>-1</v>
      </c>
      <c r="AH274" s="9">
        <v>-1</v>
      </c>
      <c r="AI274" s="9">
        <v>-1</v>
      </c>
      <c r="AJ274" s="9">
        <v>0</v>
      </c>
      <c r="AM274" s="9" t="s">
        <v>309</v>
      </c>
      <c r="AN274" s="9">
        <v>-1</v>
      </c>
      <c r="AQ274" s="9">
        <v>579</v>
      </c>
      <c r="AR274" s="9" t="s">
        <v>295</v>
      </c>
      <c r="AT274" s="9" t="s">
        <v>195</v>
      </c>
      <c r="AU274" s="9">
        <v>132.71029999999999</v>
      </c>
      <c r="AV274" s="9">
        <v>13.9814345562213</v>
      </c>
      <c r="AW274" s="9">
        <v>5.9859155783974503</v>
      </c>
      <c r="AX274" s="9">
        <v>4.6145754000000002E-3</v>
      </c>
    </row>
    <row r="275" spans="1:50" x14ac:dyDescent="0.25">
      <c r="A275" s="142">
        <v>550000</v>
      </c>
      <c r="B275" s="142">
        <v>880000</v>
      </c>
      <c r="C275" s="142">
        <v>880000</v>
      </c>
      <c r="D275" s="9" t="s">
        <v>305</v>
      </c>
      <c r="E275" s="9" t="s">
        <v>70</v>
      </c>
      <c r="F275" s="9" t="s">
        <v>306</v>
      </c>
      <c r="G275" s="9" t="s">
        <v>307</v>
      </c>
      <c r="H275" s="9">
        <v>0.36</v>
      </c>
      <c r="I275" s="9">
        <v>0.48</v>
      </c>
      <c r="J275" s="9" t="s">
        <v>195</v>
      </c>
      <c r="K275" s="9">
        <v>2.4725784786499999E-3</v>
      </c>
      <c r="L275" s="9">
        <v>3846.64436739336</v>
      </c>
      <c r="M275" s="9">
        <v>9.5517171938835403</v>
      </c>
      <c r="N275" s="9">
        <v>1.40455425641252</v>
      </c>
      <c r="O275" s="9">
        <v>2.3617370367749999E-2</v>
      </c>
      <c r="P275" s="9">
        <v>3.4728706265000002E-3</v>
      </c>
      <c r="Q275" s="9">
        <v>9.5111300778409191</v>
      </c>
      <c r="R275" s="9">
        <v>1210</v>
      </c>
      <c r="S275" s="9" t="s">
        <v>310</v>
      </c>
      <c r="T275" s="9">
        <v>1210</v>
      </c>
      <c r="U275" s="9" t="s">
        <v>293</v>
      </c>
      <c r="V275" s="9" t="s">
        <v>195</v>
      </c>
      <c r="Z275" s="9">
        <v>0</v>
      </c>
      <c r="AA275" s="9">
        <v>1</v>
      </c>
      <c r="AB275" s="9">
        <v>2.3617370367749999E-2</v>
      </c>
      <c r="AC275" s="9">
        <v>3.4728706265000002E-3</v>
      </c>
      <c r="AD275" s="9">
        <v>9.5111300778426102</v>
      </c>
      <c r="AF275" s="9">
        <v>-1</v>
      </c>
      <c r="AG275" s="9">
        <v>-1</v>
      </c>
      <c r="AH275" s="9">
        <v>-1</v>
      </c>
      <c r="AI275" s="9">
        <v>-1</v>
      </c>
      <c r="AJ275" s="9">
        <v>0</v>
      </c>
      <c r="AM275" s="9" t="s">
        <v>309</v>
      </c>
      <c r="AN275" s="9">
        <v>-1</v>
      </c>
      <c r="AQ275" s="9">
        <v>579</v>
      </c>
      <c r="AR275" s="9" t="s">
        <v>295</v>
      </c>
      <c r="AT275" s="9" t="s">
        <v>195</v>
      </c>
      <c r="AU275" s="9">
        <v>132.71029999999999</v>
      </c>
      <c r="AV275" s="9">
        <v>13.013870257613499</v>
      </c>
      <c r="AW275" s="9">
        <v>10.006170096218501</v>
      </c>
      <c r="AX275" s="9">
        <v>7.7138119E-3</v>
      </c>
    </row>
    <row r="276" spans="1:50" x14ac:dyDescent="0.25">
      <c r="A276" s="142">
        <v>550000</v>
      </c>
      <c r="B276" s="142">
        <v>880000</v>
      </c>
      <c r="C276" s="142">
        <v>880000</v>
      </c>
      <c r="D276" s="9" t="s">
        <v>305</v>
      </c>
      <c r="E276" s="9" t="s">
        <v>70</v>
      </c>
      <c r="F276" s="9" t="s">
        <v>306</v>
      </c>
      <c r="G276" s="9" t="s">
        <v>307</v>
      </c>
      <c r="H276" s="9">
        <v>0.36</v>
      </c>
      <c r="I276" s="9">
        <v>0.48</v>
      </c>
      <c r="J276" s="9" t="s">
        <v>195</v>
      </c>
      <c r="K276" s="9">
        <v>6.0859419331600002E-2</v>
      </c>
      <c r="L276" s="9">
        <v>3846.64436739336</v>
      </c>
      <c r="M276" s="9">
        <v>9.5517171938835403</v>
      </c>
      <c r="N276" s="9">
        <v>1.40455425641252</v>
      </c>
      <c r="O276" s="9">
        <v>0.58131196203944002</v>
      </c>
      <c r="P276" s="9">
        <v>8.5480356464989998E-2</v>
      </c>
      <c r="Q276" s="9">
        <v>234.104542574741</v>
      </c>
      <c r="R276" s="9">
        <v>1210</v>
      </c>
      <c r="S276" s="9" t="s">
        <v>310</v>
      </c>
      <c r="T276" s="9">
        <v>1210</v>
      </c>
      <c r="U276" s="9" t="s">
        <v>293</v>
      </c>
      <c r="V276" s="9" t="s">
        <v>195</v>
      </c>
      <c r="Z276" s="9">
        <v>0</v>
      </c>
      <c r="AA276" s="9">
        <v>1</v>
      </c>
      <c r="AB276" s="9">
        <v>0.58131196203944002</v>
      </c>
      <c r="AC276" s="9">
        <v>8.5480356464989998E-2</v>
      </c>
      <c r="AD276" s="9">
        <v>234.10454257474001</v>
      </c>
      <c r="AF276" s="9">
        <v>-1</v>
      </c>
      <c r="AG276" s="9">
        <v>-1</v>
      </c>
      <c r="AH276" s="9">
        <v>-1</v>
      </c>
      <c r="AI276" s="9">
        <v>-1</v>
      </c>
      <c r="AJ276" s="9">
        <v>0</v>
      </c>
      <c r="AM276" s="9" t="s">
        <v>309</v>
      </c>
      <c r="AN276" s="9">
        <v>-1</v>
      </c>
      <c r="AQ276" s="9">
        <v>579</v>
      </c>
      <c r="AR276" s="9" t="s">
        <v>295</v>
      </c>
      <c r="AT276" s="9" t="s">
        <v>195</v>
      </c>
      <c r="AU276" s="9">
        <v>132.71029999999999</v>
      </c>
      <c r="AV276" s="9">
        <v>92.6462294846947</v>
      </c>
      <c r="AW276" s="9">
        <v>246.28933198563001</v>
      </c>
      <c r="AX276" s="9">
        <v>0.1898658091</v>
      </c>
    </row>
    <row r="277" spans="1:50" x14ac:dyDescent="0.25">
      <c r="A277" s="142">
        <v>550000</v>
      </c>
      <c r="B277" s="142">
        <v>880000</v>
      </c>
      <c r="C277" s="142">
        <v>880000</v>
      </c>
      <c r="D277" s="9" t="s">
        <v>305</v>
      </c>
      <c r="E277" s="9" t="s">
        <v>70</v>
      </c>
      <c r="F277" s="9" t="s">
        <v>306</v>
      </c>
      <c r="G277" s="9" t="s">
        <v>307</v>
      </c>
      <c r="H277" s="9">
        <v>0.36</v>
      </c>
      <c r="I277" s="9">
        <v>0.48</v>
      </c>
      <c r="J277" s="9" t="s">
        <v>195</v>
      </c>
      <c r="K277" s="9">
        <v>0.11905502217875</v>
      </c>
      <c r="L277" s="9">
        <v>3846.64436739336</v>
      </c>
      <c r="M277" s="9">
        <v>9.5517171938835403</v>
      </c>
      <c r="N277" s="9">
        <v>1.40455425641252</v>
      </c>
      <c r="O277" s="9">
        <v>1.13717990236302</v>
      </c>
      <c r="P277" s="9">
        <v>0.16721923814845999</v>
      </c>
      <c r="Q277" s="9">
        <v>457.96233047380701</v>
      </c>
      <c r="R277" s="9">
        <v>1210</v>
      </c>
      <c r="S277" s="9" t="s">
        <v>310</v>
      </c>
      <c r="T277" s="9">
        <v>1210</v>
      </c>
      <c r="U277" s="9" t="s">
        <v>293</v>
      </c>
      <c r="V277" s="9" t="s">
        <v>195</v>
      </c>
      <c r="Z277" s="9">
        <v>0</v>
      </c>
      <c r="AA277" s="9">
        <v>1</v>
      </c>
      <c r="AB277" s="9">
        <v>1.13717990236302</v>
      </c>
      <c r="AC277" s="9">
        <v>0.16721923814845999</v>
      </c>
      <c r="AD277" s="9">
        <v>457.96233047380701</v>
      </c>
      <c r="AF277" s="9">
        <v>-1</v>
      </c>
      <c r="AG277" s="9">
        <v>-1</v>
      </c>
      <c r="AH277" s="9">
        <v>-1</v>
      </c>
      <c r="AI277" s="9">
        <v>-1</v>
      </c>
      <c r="AJ277" s="9">
        <v>0</v>
      </c>
      <c r="AM277" s="9" t="s">
        <v>309</v>
      </c>
      <c r="AN277" s="9">
        <v>-1</v>
      </c>
      <c r="AQ277" s="9">
        <v>579</v>
      </c>
      <c r="AR277" s="9" t="s">
        <v>295</v>
      </c>
      <c r="AT277" s="9" t="s">
        <v>195</v>
      </c>
      <c r="AU277" s="9">
        <v>132.71029999999999</v>
      </c>
      <c r="AV277" s="9">
        <v>95.4822408153656</v>
      </c>
      <c r="AW277" s="9">
        <v>481.79858112307801</v>
      </c>
      <c r="AX277" s="9">
        <v>0.37142119260000001</v>
      </c>
    </row>
    <row r="278" spans="1:50" x14ac:dyDescent="0.25">
      <c r="A278" s="142">
        <v>550000</v>
      </c>
      <c r="B278" s="142">
        <v>880000</v>
      </c>
      <c r="C278" s="142">
        <v>880000</v>
      </c>
      <c r="D278" s="9" t="s">
        <v>305</v>
      </c>
      <c r="E278" s="9" t="s">
        <v>70</v>
      </c>
      <c r="F278" s="9" t="s">
        <v>306</v>
      </c>
      <c r="G278" s="9" t="s">
        <v>307</v>
      </c>
      <c r="H278" s="9">
        <v>0.36</v>
      </c>
      <c r="I278" s="9">
        <v>0.48</v>
      </c>
      <c r="J278" s="9" t="s">
        <v>195</v>
      </c>
      <c r="K278" s="9">
        <v>0.23488064216185001</v>
      </c>
      <c r="L278" s="9">
        <v>3857.7690402523299</v>
      </c>
      <c r="M278" s="9">
        <v>9.5843984274601208</v>
      </c>
      <c r="N278" s="9">
        <v>1.4085246426792</v>
      </c>
      <c r="O278" s="9">
        <v>2.2511896573769299</v>
      </c>
      <c r="P278" s="9">
        <v>0.33083517257328998</v>
      </c>
      <c r="Q278" s="9">
        <v>906.11526948660401</v>
      </c>
      <c r="R278" s="9">
        <v>1200</v>
      </c>
      <c r="S278" s="9" t="s">
        <v>308</v>
      </c>
      <c r="T278" s="9">
        <v>1200</v>
      </c>
      <c r="U278" s="9" t="s">
        <v>293</v>
      </c>
      <c r="V278" s="9" t="s">
        <v>195</v>
      </c>
      <c r="Z278" s="9">
        <v>0</v>
      </c>
      <c r="AA278" s="9">
        <v>1</v>
      </c>
      <c r="AB278" s="9">
        <v>2.2511896573769299</v>
      </c>
      <c r="AC278" s="9">
        <v>0.33083517257328998</v>
      </c>
      <c r="AD278" s="9">
        <v>906.11526948660401</v>
      </c>
      <c r="AF278" s="9">
        <v>-1</v>
      </c>
      <c r="AG278" s="9">
        <v>-1</v>
      </c>
      <c r="AH278" s="9">
        <v>-1</v>
      </c>
      <c r="AI278" s="9">
        <v>-1</v>
      </c>
      <c r="AJ278" s="9">
        <v>0</v>
      </c>
      <c r="AM278" s="9" t="s">
        <v>309</v>
      </c>
      <c r="AN278" s="9">
        <v>-1</v>
      </c>
      <c r="AQ278" s="9">
        <v>579</v>
      </c>
      <c r="AR278" s="9" t="s">
        <v>295</v>
      </c>
      <c r="AT278" s="9" t="s">
        <v>195</v>
      </c>
      <c r="AU278" s="9">
        <v>132.71029999999999</v>
      </c>
      <c r="AV278" s="9">
        <v>145.82651209010601</v>
      </c>
      <c r="AW278" s="9">
        <v>950.52823523015195</v>
      </c>
      <c r="AX278" s="9">
        <v>0.7348866744</v>
      </c>
    </row>
    <row r="279" spans="1:50" x14ac:dyDescent="0.25">
      <c r="A279" s="142">
        <v>550000</v>
      </c>
      <c r="B279" s="142">
        <v>880000</v>
      </c>
      <c r="C279" s="142">
        <v>880000</v>
      </c>
      <c r="D279" s="9" t="s">
        <v>305</v>
      </c>
      <c r="E279" s="9" t="s">
        <v>70</v>
      </c>
      <c r="F279" s="9" t="s">
        <v>306</v>
      </c>
      <c r="G279" s="9" t="s">
        <v>307</v>
      </c>
      <c r="H279" s="9">
        <v>0.36</v>
      </c>
      <c r="I279" s="9">
        <v>0.48</v>
      </c>
      <c r="J279" s="9" t="s">
        <v>195</v>
      </c>
      <c r="K279" s="9">
        <v>4.2216859923409997E-2</v>
      </c>
      <c r="L279" s="9">
        <v>3857.7690402523299</v>
      </c>
      <c r="M279" s="9">
        <v>9.5843984274601208</v>
      </c>
      <c r="N279" s="9">
        <v>1.4085246426792</v>
      </c>
      <c r="O279" s="9">
        <v>0.40462320586231998</v>
      </c>
      <c r="P279" s="9">
        <v>5.946348753867E-2</v>
      </c>
      <c r="Q279" s="9">
        <v>162.86289518923499</v>
      </c>
      <c r="R279" s="9">
        <v>1210</v>
      </c>
      <c r="S279" s="9" t="s">
        <v>310</v>
      </c>
      <c r="T279" s="9">
        <v>1210</v>
      </c>
      <c r="U279" s="9" t="s">
        <v>293</v>
      </c>
      <c r="V279" s="9" t="s">
        <v>195</v>
      </c>
      <c r="Z279" s="9">
        <v>0</v>
      </c>
      <c r="AA279" s="9">
        <v>1</v>
      </c>
      <c r="AB279" s="9">
        <v>0.40462320586231998</v>
      </c>
      <c r="AC279" s="9">
        <v>5.946348753867E-2</v>
      </c>
      <c r="AD279" s="9">
        <v>162.86289518923499</v>
      </c>
      <c r="AF279" s="9">
        <v>-1</v>
      </c>
      <c r="AG279" s="9">
        <v>-1</v>
      </c>
      <c r="AH279" s="9">
        <v>-1</v>
      </c>
      <c r="AI279" s="9">
        <v>-1</v>
      </c>
      <c r="AJ279" s="9">
        <v>0</v>
      </c>
      <c r="AM279" s="9" t="s">
        <v>309</v>
      </c>
      <c r="AN279" s="9">
        <v>-1</v>
      </c>
      <c r="AQ279" s="9">
        <v>579</v>
      </c>
      <c r="AR279" s="9" t="s">
        <v>295</v>
      </c>
      <c r="AT279" s="9" t="s">
        <v>195</v>
      </c>
      <c r="AU279" s="9">
        <v>132.71029999999999</v>
      </c>
      <c r="AV279" s="9">
        <v>53.220782111873</v>
      </c>
      <c r="AW279" s="9">
        <v>170.845570714649</v>
      </c>
      <c r="AX279" s="9">
        <v>0.13208669519999999</v>
      </c>
    </row>
    <row r="280" spans="1:50" x14ac:dyDescent="0.25">
      <c r="A280" s="142">
        <v>550000</v>
      </c>
      <c r="B280" s="142">
        <v>880000</v>
      </c>
      <c r="C280" s="142">
        <v>880000</v>
      </c>
      <c r="D280" s="9" t="s">
        <v>305</v>
      </c>
      <c r="E280" s="9" t="s">
        <v>70</v>
      </c>
      <c r="F280" s="9" t="s">
        <v>306</v>
      </c>
      <c r="G280" s="9" t="s">
        <v>307</v>
      </c>
      <c r="H280" s="9">
        <v>0.36</v>
      </c>
      <c r="I280" s="9">
        <v>0.48</v>
      </c>
      <c r="J280" s="9" t="s">
        <v>195</v>
      </c>
      <c r="K280" s="9">
        <v>0.21821012855741001</v>
      </c>
      <c r="L280" s="9">
        <v>3857.7690402523299</v>
      </c>
      <c r="M280" s="9">
        <v>9.5843984274601208</v>
      </c>
      <c r="N280" s="9">
        <v>1.4085246426792</v>
      </c>
      <c r="O280" s="9">
        <v>2.0914128130015701</v>
      </c>
      <c r="P280" s="9">
        <v>0.30735434335530998</v>
      </c>
      <c r="Q280" s="9">
        <v>841.80427821828198</v>
      </c>
      <c r="R280" s="9">
        <v>1210</v>
      </c>
      <c r="S280" s="9" t="s">
        <v>310</v>
      </c>
      <c r="T280" s="9">
        <v>1210</v>
      </c>
      <c r="U280" s="9" t="s">
        <v>293</v>
      </c>
      <c r="V280" s="9" t="s">
        <v>195</v>
      </c>
      <c r="Z280" s="9">
        <v>0</v>
      </c>
      <c r="AA280" s="9">
        <v>1</v>
      </c>
      <c r="AB280" s="9">
        <v>2.0914128130015701</v>
      </c>
      <c r="AC280" s="9">
        <v>0.30735434335530998</v>
      </c>
      <c r="AD280" s="9">
        <v>841.80427821828198</v>
      </c>
      <c r="AF280" s="9">
        <v>-1</v>
      </c>
      <c r="AG280" s="9">
        <v>-1</v>
      </c>
      <c r="AH280" s="9">
        <v>-1</v>
      </c>
      <c r="AI280" s="9">
        <v>-1</v>
      </c>
      <c r="AJ280" s="9">
        <v>0</v>
      </c>
      <c r="AM280" s="9" t="s">
        <v>309</v>
      </c>
      <c r="AN280" s="9">
        <v>-1</v>
      </c>
      <c r="AQ280" s="9">
        <v>579</v>
      </c>
      <c r="AR280" s="9" t="s">
        <v>295</v>
      </c>
      <c r="AT280" s="9" t="s">
        <v>195</v>
      </c>
      <c r="AU280" s="9">
        <v>132.71029999999999</v>
      </c>
      <c r="AV280" s="9">
        <v>124.85889728510099</v>
      </c>
      <c r="AW280" s="9">
        <v>883.06506018530899</v>
      </c>
      <c r="AX280" s="9">
        <v>0.68272853060000005</v>
      </c>
    </row>
    <row r="281" spans="1:50" x14ac:dyDescent="0.25">
      <c r="A281" s="142">
        <v>550000</v>
      </c>
      <c r="B281" s="142">
        <v>880000</v>
      </c>
      <c r="C281" s="142">
        <v>880000</v>
      </c>
      <c r="D281" s="9" t="s">
        <v>305</v>
      </c>
      <c r="E281" s="9" t="s">
        <v>70</v>
      </c>
      <c r="F281" s="9" t="s">
        <v>306</v>
      </c>
      <c r="G281" s="9" t="s">
        <v>307</v>
      </c>
      <c r="H281" s="9">
        <v>0.36</v>
      </c>
      <c r="I281" s="9">
        <v>0.48</v>
      </c>
      <c r="J281" s="9" t="s">
        <v>195</v>
      </c>
      <c r="K281" s="9">
        <v>1.84781453069E-2</v>
      </c>
      <c r="L281" s="9">
        <v>3857.7690402523299</v>
      </c>
      <c r="M281" s="9">
        <v>9.5843984274601208</v>
      </c>
      <c r="N281" s="9">
        <v>1.4085246426792</v>
      </c>
      <c r="O281" s="9">
        <v>0.1771019068219</v>
      </c>
      <c r="P281" s="9">
        <v>2.6026923015779999E-2</v>
      </c>
      <c r="Q281" s="9">
        <v>71.284416886273704</v>
      </c>
      <c r="R281" s="9">
        <v>1210</v>
      </c>
      <c r="S281" s="9" t="s">
        <v>310</v>
      </c>
      <c r="T281" s="9">
        <v>1210</v>
      </c>
      <c r="U281" s="9" t="s">
        <v>293</v>
      </c>
      <c r="V281" s="9" t="s">
        <v>195</v>
      </c>
      <c r="Z281" s="9">
        <v>0</v>
      </c>
      <c r="AA281" s="9">
        <v>1</v>
      </c>
      <c r="AB281" s="9">
        <v>0.1771019068219</v>
      </c>
      <c r="AC281" s="9">
        <v>2.6026923015779999E-2</v>
      </c>
      <c r="AD281" s="9">
        <v>107.77706398242201</v>
      </c>
      <c r="AF281" s="9">
        <v>-1</v>
      </c>
      <c r="AG281" s="9">
        <v>-1</v>
      </c>
      <c r="AH281" s="9">
        <v>-1</v>
      </c>
      <c r="AI281" s="9">
        <v>-1</v>
      </c>
      <c r="AJ281" s="9">
        <v>0</v>
      </c>
      <c r="AM281" s="9" t="s">
        <v>309</v>
      </c>
      <c r="AN281" s="9">
        <v>-1</v>
      </c>
      <c r="AQ281" s="9">
        <v>579</v>
      </c>
      <c r="AR281" s="9" t="s">
        <v>295</v>
      </c>
      <c r="AT281" s="9" t="s">
        <v>195</v>
      </c>
      <c r="AU281" s="9">
        <v>132.71029999999999</v>
      </c>
      <c r="AV281" s="9">
        <v>50.7096906305649</v>
      </c>
      <c r="AW281" s="9">
        <v>74.778401009299898</v>
      </c>
      <c r="AX281" s="9">
        <v>8.7410433100000004E-2</v>
      </c>
    </row>
    <row r="282" spans="1:50" x14ac:dyDescent="0.25">
      <c r="A282" s="142">
        <v>550000</v>
      </c>
      <c r="B282" s="142">
        <v>880000</v>
      </c>
      <c r="C282" s="142">
        <v>880000</v>
      </c>
      <c r="D282" s="9" t="s">
        <v>305</v>
      </c>
      <c r="E282" s="9" t="s">
        <v>70</v>
      </c>
      <c r="F282" s="9" t="s">
        <v>306</v>
      </c>
      <c r="G282" s="9" t="s">
        <v>307</v>
      </c>
      <c r="H282" s="9">
        <v>0.36</v>
      </c>
      <c r="I282" s="9">
        <v>0.48</v>
      </c>
      <c r="J282" s="9" t="s">
        <v>195</v>
      </c>
      <c r="K282" s="9">
        <v>2.4916399506260001E-2</v>
      </c>
      <c r="L282" s="9">
        <v>3857.7690402523299</v>
      </c>
      <c r="M282" s="9">
        <v>9.5843984274601208</v>
      </c>
      <c r="N282" s="9">
        <v>1.4085246426792</v>
      </c>
      <c r="O282" s="9">
        <v>0.23880870024584999</v>
      </c>
      <c r="P282" s="9">
        <v>3.5095362711419997E-2</v>
      </c>
      <c r="Q282" s="9">
        <v>96.121714609843195</v>
      </c>
      <c r="R282" s="9">
        <v>1210</v>
      </c>
      <c r="S282" s="9" t="s">
        <v>310</v>
      </c>
      <c r="T282" s="9">
        <v>1210</v>
      </c>
      <c r="U282" s="9" t="s">
        <v>293</v>
      </c>
      <c r="V282" s="9" t="s">
        <v>195</v>
      </c>
      <c r="Z282" s="9">
        <v>0</v>
      </c>
      <c r="AA282" s="9">
        <v>1</v>
      </c>
      <c r="AB282" s="9">
        <v>0.23880870024584999</v>
      </c>
      <c r="AC282" s="9">
        <v>3.5095362711419997E-2</v>
      </c>
      <c r="AD282" s="9">
        <v>364.62921932679399</v>
      </c>
      <c r="AF282" s="9">
        <v>-1</v>
      </c>
      <c r="AG282" s="9">
        <v>-1</v>
      </c>
      <c r="AH282" s="9">
        <v>-1</v>
      </c>
      <c r="AI282" s="9">
        <v>-1</v>
      </c>
      <c r="AJ282" s="9">
        <v>0</v>
      </c>
      <c r="AM282" s="9" t="s">
        <v>309</v>
      </c>
      <c r="AN282" s="9">
        <v>-1</v>
      </c>
      <c r="AQ282" s="9">
        <v>579</v>
      </c>
      <c r="AR282" s="9" t="s">
        <v>295</v>
      </c>
      <c r="AT282" s="9" t="s">
        <v>195</v>
      </c>
      <c r="AU282" s="9">
        <v>132.71029999999999</v>
      </c>
      <c r="AV282" s="9">
        <v>64.856975763958502</v>
      </c>
      <c r="AW282" s="9">
        <v>100.83309136502901</v>
      </c>
      <c r="AX282" s="9">
        <v>0.2957252387</v>
      </c>
    </row>
    <row r="283" spans="1:50" x14ac:dyDescent="0.25">
      <c r="A283" s="142">
        <v>550000</v>
      </c>
      <c r="B283" s="142">
        <v>880000</v>
      </c>
      <c r="C283" s="142">
        <v>880000</v>
      </c>
      <c r="D283" s="9" t="s">
        <v>305</v>
      </c>
      <c r="E283" s="9" t="s">
        <v>70</v>
      </c>
      <c r="F283" s="9" t="s">
        <v>306</v>
      </c>
      <c r="G283" s="9" t="s">
        <v>307</v>
      </c>
      <c r="H283" s="9">
        <v>0.36</v>
      </c>
      <c r="I283" s="9">
        <v>0.48</v>
      </c>
      <c r="J283" s="9" t="s">
        <v>195</v>
      </c>
      <c r="K283" s="9">
        <v>5.9228153991299999E-2</v>
      </c>
      <c r="L283" s="9">
        <v>3871.1081095999698</v>
      </c>
      <c r="M283" s="9">
        <v>10.524669680960001</v>
      </c>
      <c r="N283" s="9">
        <v>1.8429092526078199</v>
      </c>
      <c r="O283" s="9">
        <v>0.62335675657147005</v>
      </c>
      <c r="P283" s="9">
        <v>0.10915211300544</v>
      </c>
      <c r="Q283" s="9">
        <v>229.27858723236099</v>
      </c>
      <c r="R283" s="9">
        <v>1200</v>
      </c>
      <c r="S283" s="9" t="s">
        <v>308</v>
      </c>
      <c r="T283" s="9">
        <v>1200</v>
      </c>
      <c r="U283" s="9" t="s">
        <v>293</v>
      </c>
      <c r="V283" s="9" t="s">
        <v>195</v>
      </c>
      <c r="Z283" s="9">
        <v>0</v>
      </c>
      <c r="AA283" s="9">
        <v>1</v>
      </c>
      <c r="AB283" s="9">
        <v>0.62335675657147005</v>
      </c>
      <c r="AC283" s="9">
        <v>0.10915211300544</v>
      </c>
      <c r="AD283" s="9">
        <v>252.720469680479</v>
      </c>
      <c r="AF283" s="9">
        <v>-1</v>
      </c>
      <c r="AG283" s="9">
        <v>-1</v>
      </c>
      <c r="AH283" s="9">
        <v>-1</v>
      </c>
      <c r="AI283" s="9">
        <v>-1</v>
      </c>
      <c r="AJ283" s="9">
        <v>0</v>
      </c>
      <c r="AM283" s="9" t="s">
        <v>309</v>
      </c>
      <c r="AN283" s="9">
        <v>-1</v>
      </c>
      <c r="AQ283" s="9">
        <v>579</v>
      </c>
      <c r="AR283" s="9" t="s">
        <v>295</v>
      </c>
      <c r="AT283" s="9" t="s">
        <v>195</v>
      </c>
      <c r="AU283" s="9">
        <v>132.71029999999999</v>
      </c>
      <c r="AV283" s="9">
        <v>97.785707923481795</v>
      </c>
      <c r="AW283" s="9">
        <v>239.68783536659299</v>
      </c>
      <c r="AX283" s="9">
        <v>0.20496388460000001</v>
      </c>
    </row>
    <row r="284" spans="1:50" x14ac:dyDescent="0.25">
      <c r="A284" s="142">
        <v>550000</v>
      </c>
      <c r="B284" s="142">
        <v>880000</v>
      </c>
      <c r="C284" s="142">
        <v>880000</v>
      </c>
      <c r="D284" s="9" t="s">
        <v>305</v>
      </c>
      <c r="E284" s="9" t="s">
        <v>70</v>
      </c>
      <c r="F284" s="9" t="s">
        <v>306</v>
      </c>
      <c r="G284" s="9" t="s">
        <v>307</v>
      </c>
      <c r="H284" s="9">
        <v>0.36</v>
      </c>
      <c r="I284" s="9">
        <v>0.48</v>
      </c>
      <c r="J284" s="9" t="s">
        <v>195</v>
      </c>
      <c r="K284" s="9">
        <v>1.2260793647999999E-4</v>
      </c>
      <c r="L284" s="9">
        <v>3871.1081095999698</v>
      </c>
      <c r="M284" s="9">
        <v>10.524669680960001</v>
      </c>
      <c r="N284" s="9">
        <v>1.8429092526078199</v>
      </c>
      <c r="O284" s="9">
        <v>1.2904080318E-3</v>
      </c>
      <c r="P284" s="9">
        <v>2.2595530059000001E-4</v>
      </c>
      <c r="Q284" s="9">
        <v>0.47462857724001001</v>
      </c>
      <c r="R284" s="9">
        <v>1410</v>
      </c>
      <c r="S284" s="9" t="s">
        <v>299</v>
      </c>
      <c r="T284" s="9">
        <v>1410</v>
      </c>
      <c r="U284" s="9" t="s">
        <v>293</v>
      </c>
      <c r="V284" s="9" t="s">
        <v>195</v>
      </c>
      <c r="Z284" s="9">
        <v>0</v>
      </c>
      <c r="AA284" s="9">
        <v>1</v>
      </c>
      <c r="AB284" s="9">
        <v>1.2904080318E-3</v>
      </c>
      <c r="AC284" s="9">
        <v>2.2595530059000001E-4</v>
      </c>
      <c r="AD284" s="9">
        <v>1.4653745874872399</v>
      </c>
      <c r="AF284" s="9">
        <v>-1</v>
      </c>
      <c r="AG284" s="9">
        <v>-1</v>
      </c>
      <c r="AH284" s="9">
        <v>-1</v>
      </c>
      <c r="AI284" s="9">
        <v>-1</v>
      </c>
      <c r="AJ284" s="9">
        <v>0</v>
      </c>
      <c r="AM284" s="9" t="s">
        <v>309</v>
      </c>
      <c r="AN284" s="9">
        <v>-1</v>
      </c>
      <c r="AQ284" s="9">
        <v>579</v>
      </c>
      <c r="AR284" s="9" t="s">
        <v>295</v>
      </c>
      <c r="AT284" s="9" t="s">
        <v>195</v>
      </c>
      <c r="AU284" s="9">
        <v>132.71029999999999</v>
      </c>
      <c r="AV284" s="9">
        <v>3.8143214632481799</v>
      </c>
      <c r="AW284" s="9">
        <v>0.49617671521446</v>
      </c>
      <c r="AX284" s="9">
        <v>1.1884628E-3</v>
      </c>
    </row>
    <row r="285" spans="1:50" x14ac:dyDescent="0.25">
      <c r="A285" s="142">
        <v>550000</v>
      </c>
      <c r="B285" s="142">
        <v>880000</v>
      </c>
      <c r="C285" s="142">
        <v>880000</v>
      </c>
      <c r="D285" s="9" t="s">
        <v>305</v>
      </c>
      <c r="E285" s="9" t="s">
        <v>70</v>
      </c>
      <c r="F285" s="9" t="s">
        <v>306</v>
      </c>
      <c r="G285" s="9" t="s">
        <v>307</v>
      </c>
      <c r="H285" s="9">
        <v>0.36</v>
      </c>
      <c r="I285" s="9">
        <v>0.48</v>
      </c>
      <c r="J285" s="9" t="s">
        <v>195</v>
      </c>
      <c r="K285" s="9">
        <v>3.3866500128139999E-2</v>
      </c>
      <c r="L285" s="9">
        <v>3871.1081095999698</v>
      </c>
      <c r="M285" s="9">
        <v>10.524669680960001</v>
      </c>
      <c r="N285" s="9">
        <v>1.8429092526078199</v>
      </c>
      <c r="O285" s="9">
        <v>0.35643372709893001</v>
      </c>
      <c r="P285" s="9">
        <v>6.2412886439600003E-2</v>
      </c>
      <c r="Q285" s="9">
        <v>131.10088328983801</v>
      </c>
      <c r="R285" s="9">
        <v>1330</v>
      </c>
      <c r="S285" s="9" t="s">
        <v>311</v>
      </c>
      <c r="T285" s="9">
        <v>1330</v>
      </c>
      <c r="U285" s="9" t="s">
        <v>293</v>
      </c>
      <c r="V285" s="9" t="s">
        <v>195</v>
      </c>
      <c r="Z285" s="9">
        <v>0</v>
      </c>
      <c r="AA285" s="9">
        <v>1</v>
      </c>
      <c r="AB285" s="9">
        <v>0.35643372709893001</v>
      </c>
      <c r="AC285" s="9">
        <v>6.2412886439600003E-2</v>
      </c>
      <c r="AD285" s="9">
        <v>131.10088328983599</v>
      </c>
      <c r="AF285" s="9">
        <v>-1</v>
      </c>
      <c r="AG285" s="9">
        <v>-1</v>
      </c>
      <c r="AH285" s="9">
        <v>-1</v>
      </c>
      <c r="AI285" s="9">
        <v>-1</v>
      </c>
      <c r="AJ285" s="9">
        <v>0</v>
      </c>
      <c r="AM285" s="9" t="s">
        <v>309</v>
      </c>
      <c r="AN285" s="9">
        <v>-1</v>
      </c>
      <c r="AQ285" s="9">
        <v>579</v>
      </c>
      <c r="AR285" s="9" t="s">
        <v>295</v>
      </c>
      <c r="AT285" s="9" t="s">
        <v>195</v>
      </c>
      <c r="AU285" s="9">
        <v>132.71029999999999</v>
      </c>
      <c r="AV285" s="9">
        <v>55.438568087784397</v>
      </c>
      <c r="AW285" s="9">
        <v>137.0528635478</v>
      </c>
      <c r="AX285" s="9">
        <v>0.1063267504</v>
      </c>
    </row>
    <row r="286" spans="1:50" x14ac:dyDescent="0.25">
      <c r="A286" s="142">
        <v>550000</v>
      </c>
      <c r="B286" s="142">
        <v>880000</v>
      </c>
      <c r="C286" s="142">
        <v>880000</v>
      </c>
      <c r="D286" s="9" t="s">
        <v>305</v>
      </c>
      <c r="E286" s="9" t="s">
        <v>70</v>
      </c>
      <c r="F286" s="9" t="s">
        <v>306</v>
      </c>
      <c r="G286" s="9" t="s">
        <v>307</v>
      </c>
      <c r="H286" s="9">
        <v>0.36</v>
      </c>
      <c r="I286" s="9">
        <v>0.48</v>
      </c>
      <c r="J286" s="9" t="s">
        <v>195</v>
      </c>
      <c r="K286" s="9">
        <v>4.8561583183909997E-2</v>
      </c>
      <c r="L286" s="9">
        <v>3864.5243009554501</v>
      </c>
      <c r="M286" s="9">
        <v>10.2075974246083</v>
      </c>
      <c r="N286" s="9">
        <v>1.7061783621983699</v>
      </c>
      <c r="O286" s="9">
        <v>0.49569709144306001</v>
      </c>
      <c r="P286" s="9">
        <v>8.2854722462489996E-2</v>
      </c>
      <c r="Q286" s="9">
        <v>187.66741830711999</v>
      </c>
      <c r="R286" s="9">
        <v>1200</v>
      </c>
      <c r="S286" s="9" t="s">
        <v>308</v>
      </c>
      <c r="T286" s="9">
        <v>1200</v>
      </c>
      <c r="U286" s="9" t="s">
        <v>293</v>
      </c>
      <c r="V286" s="9" t="s">
        <v>195</v>
      </c>
      <c r="Z286" s="9">
        <v>0</v>
      </c>
      <c r="AA286" s="9">
        <v>1</v>
      </c>
      <c r="AB286" s="9">
        <v>0.49569709144306001</v>
      </c>
      <c r="AC286" s="9">
        <v>8.2854722462489996E-2</v>
      </c>
      <c r="AD286" s="9">
        <v>187.66741830711899</v>
      </c>
      <c r="AF286" s="9">
        <v>-1</v>
      </c>
      <c r="AG286" s="9">
        <v>-1</v>
      </c>
      <c r="AH286" s="9">
        <v>-1</v>
      </c>
      <c r="AI286" s="9">
        <v>-1</v>
      </c>
      <c r="AJ286" s="9">
        <v>0</v>
      </c>
      <c r="AM286" s="9" t="s">
        <v>309</v>
      </c>
      <c r="AN286" s="9">
        <v>-1</v>
      </c>
      <c r="AQ286" s="9">
        <v>579</v>
      </c>
      <c r="AR286" s="9" t="s">
        <v>295</v>
      </c>
      <c r="AT286" s="9" t="s">
        <v>195</v>
      </c>
      <c r="AU286" s="9">
        <v>132.71029999999999</v>
      </c>
      <c r="AV286" s="9">
        <v>92.726772955983193</v>
      </c>
      <c r="AW286" s="9">
        <v>196.521754789749</v>
      </c>
      <c r="AX286" s="9">
        <v>0.15220390780000001</v>
      </c>
    </row>
    <row r="287" spans="1:50" x14ac:dyDescent="0.25">
      <c r="A287" s="142">
        <v>550000</v>
      </c>
      <c r="B287" s="142">
        <v>880000</v>
      </c>
      <c r="C287" s="142">
        <v>880000</v>
      </c>
      <c r="D287" s="9" t="s">
        <v>305</v>
      </c>
      <c r="E287" s="9" t="s">
        <v>70</v>
      </c>
      <c r="F287" s="9" t="s">
        <v>306</v>
      </c>
      <c r="G287" s="9" t="s">
        <v>307</v>
      </c>
      <c r="H287" s="9">
        <v>0.36</v>
      </c>
      <c r="I287" s="9">
        <v>0.48</v>
      </c>
      <c r="J287" s="9" t="s">
        <v>195</v>
      </c>
      <c r="K287" s="9">
        <v>0.20537614345798</v>
      </c>
      <c r="L287" s="9">
        <v>3864.5243009554501</v>
      </c>
      <c r="M287" s="9">
        <v>10.2075974246083</v>
      </c>
      <c r="N287" s="9">
        <v>1.7061783621983699</v>
      </c>
      <c r="O287" s="9">
        <v>2.09639699303774</v>
      </c>
      <c r="P287" s="9">
        <v>0.35040833207976002</v>
      </c>
      <c r="Q287" s="9">
        <v>793.68109722990005</v>
      </c>
      <c r="R287" s="9">
        <v>1210</v>
      </c>
      <c r="S287" s="9" t="s">
        <v>310</v>
      </c>
      <c r="T287" s="9">
        <v>1210</v>
      </c>
      <c r="U287" s="9" t="s">
        <v>293</v>
      </c>
      <c r="V287" s="9" t="s">
        <v>195</v>
      </c>
      <c r="Z287" s="9">
        <v>0</v>
      </c>
      <c r="AA287" s="9">
        <v>1</v>
      </c>
      <c r="AB287" s="9">
        <v>2.09639699303774</v>
      </c>
      <c r="AC287" s="9">
        <v>0.35040833207976002</v>
      </c>
      <c r="AD287" s="9">
        <v>793.68109722990005</v>
      </c>
      <c r="AF287" s="9">
        <v>-1</v>
      </c>
      <c r="AG287" s="9">
        <v>-1</v>
      </c>
      <c r="AH287" s="9">
        <v>-1</v>
      </c>
      <c r="AI287" s="9">
        <v>-1</v>
      </c>
      <c r="AJ287" s="9">
        <v>0</v>
      </c>
      <c r="AM287" s="9" t="s">
        <v>309</v>
      </c>
      <c r="AN287" s="9">
        <v>-1</v>
      </c>
      <c r="AQ287" s="9">
        <v>579</v>
      </c>
      <c r="AR287" s="9" t="s">
        <v>295</v>
      </c>
      <c r="AT287" s="9" t="s">
        <v>195</v>
      </c>
      <c r="AU287" s="9">
        <v>132.71029999999999</v>
      </c>
      <c r="AV287" s="9">
        <v>114.75392093264</v>
      </c>
      <c r="AW287" s="9">
        <v>831.127765160693</v>
      </c>
      <c r="AX287" s="9">
        <v>0.64369918670000004</v>
      </c>
    </row>
    <row r="288" spans="1:50" x14ac:dyDescent="0.25">
      <c r="A288" s="142">
        <v>550000</v>
      </c>
      <c r="B288" s="142">
        <v>880000</v>
      </c>
      <c r="C288" s="142">
        <v>880000</v>
      </c>
      <c r="D288" s="9" t="s">
        <v>305</v>
      </c>
      <c r="E288" s="9" t="s">
        <v>70</v>
      </c>
      <c r="F288" s="9" t="s">
        <v>306</v>
      </c>
      <c r="G288" s="9" t="s">
        <v>307</v>
      </c>
      <c r="H288" s="9">
        <v>0.36</v>
      </c>
      <c r="I288" s="9">
        <v>0.48</v>
      </c>
      <c r="J288" s="9" t="s">
        <v>195</v>
      </c>
      <c r="K288" s="9">
        <v>5.7769107583639998E-2</v>
      </c>
      <c r="L288" s="9">
        <v>3864.5243009554501</v>
      </c>
      <c r="M288" s="9">
        <v>10.2075974246083</v>
      </c>
      <c r="N288" s="9">
        <v>1.7061783621983699</v>
      </c>
      <c r="O288" s="9">
        <v>0.58968379379270996</v>
      </c>
      <c r="P288" s="9">
        <v>9.8564401362720003E-2</v>
      </c>
      <c r="Q288" s="9">
        <v>223.250120101498</v>
      </c>
      <c r="R288" s="9">
        <v>1330</v>
      </c>
      <c r="S288" s="9" t="s">
        <v>311</v>
      </c>
      <c r="T288" s="9">
        <v>1330</v>
      </c>
      <c r="U288" s="9" t="s">
        <v>293</v>
      </c>
      <c r="V288" s="9" t="s">
        <v>195</v>
      </c>
      <c r="Z288" s="9">
        <v>0</v>
      </c>
      <c r="AA288" s="9">
        <v>1</v>
      </c>
      <c r="AB288" s="9">
        <v>0.58968379379270996</v>
      </c>
      <c r="AC288" s="9">
        <v>9.8564401362720003E-2</v>
      </c>
      <c r="AD288" s="9">
        <v>223.250120101497</v>
      </c>
      <c r="AF288" s="9">
        <v>-1</v>
      </c>
      <c r="AG288" s="9">
        <v>-1</v>
      </c>
      <c r="AH288" s="9">
        <v>-1</v>
      </c>
      <c r="AI288" s="9">
        <v>-1</v>
      </c>
      <c r="AJ288" s="9">
        <v>0</v>
      </c>
      <c r="AM288" s="9" t="s">
        <v>309</v>
      </c>
      <c r="AN288" s="9">
        <v>-1</v>
      </c>
      <c r="AQ288" s="9">
        <v>579</v>
      </c>
      <c r="AR288" s="9" t="s">
        <v>295</v>
      </c>
      <c r="AT288" s="9" t="s">
        <v>195</v>
      </c>
      <c r="AU288" s="9">
        <v>132.71029999999999</v>
      </c>
      <c r="AV288" s="9">
        <v>62.320956611872703</v>
      </c>
      <c r="AW288" s="9">
        <v>233.78328404118099</v>
      </c>
      <c r="AX288" s="9">
        <v>0.18106254669999999</v>
      </c>
    </row>
    <row r="289" spans="1:50" x14ac:dyDescent="0.25">
      <c r="A289" s="142">
        <v>550000</v>
      </c>
      <c r="B289" s="142">
        <v>880000</v>
      </c>
      <c r="C289" s="142">
        <v>880000</v>
      </c>
      <c r="D289" s="9" t="s">
        <v>305</v>
      </c>
      <c r="E289" s="9" t="s">
        <v>70</v>
      </c>
      <c r="F289" s="9" t="s">
        <v>306</v>
      </c>
      <c r="G289" s="9" t="s">
        <v>307</v>
      </c>
      <c r="H289" s="9">
        <v>0.36</v>
      </c>
      <c r="I289" s="9">
        <v>0.48</v>
      </c>
      <c r="J289" s="9" t="s">
        <v>195</v>
      </c>
      <c r="K289" s="9">
        <v>6.8605633669029997E-2</v>
      </c>
      <c r="L289" s="9">
        <v>3864.5243009554501</v>
      </c>
      <c r="M289" s="9">
        <v>10.2075974246083</v>
      </c>
      <c r="N289" s="9">
        <v>1.7061783621983699</v>
      </c>
      <c r="O289" s="9">
        <v>0.70029868955361996</v>
      </c>
      <c r="P289" s="9">
        <v>0.117053447691</v>
      </c>
      <c r="Q289" s="9">
        <v>265.12813849641702</v>
      </c>
      <c r="R289" s="9">
        <v>1210</v>
      </c>
      <c r="S289" s="9" t="s">
        <v>310</v>
      </c>
      <c r="T289" s="9">
        <v>1210</v>
      </c>
      <c r="U289" s="9" t="s">
        <v>293</v>
      </c>
      <c r="V289" s="9" t="s">
        <v>195</v>
      </c>
      <c r="Z289" s="9">
        <v>0</v>
      </c>
      <c r="AA289" s="9">
        <v>1</v>
      </c>
      <c r="AB289" s="9">
        <v>0.70029868955361996</v>
      </c>
      <c r="AC289" s="9">
        <v>0.117053447691</v>
      </c>
      <c r="AD289" s="9">
        <v>265.12813849641799</v>
      </c>
      <c r="AF289" s="9">
        <v>-1</v>
      </c>
      <c r="AG289" s="9">
        <v>-1</v>
      </c>
      <c r="AH289" s="9">
        <v>-1</v>
      </c>
      <c r="AI289" s="9">
        <v>-1</v>
      </c>
      <c r="AJ289" s="9">
        <v>0</v>
      </c>
      <c r="AM289" s="9" t="s">
        <v>309</v>
      </c>
      <c r="AN289" s="9">
        <v>-1</v>
      </c>
      <c r="AQ289" s="9">
        <v>579</v>
      </c>
      <c r="AR289" s="9" t="s">
        <v>295</v>
      </c>
      <c r="AT289" s="9" t="s">
        <v>195</v>
      </c>
      <c r="AU289" s="9">
        <v>132.71029999999999</v>
      </c>
      <c r="AV289" s="9">
        <v>68.347916687404904</v>
      </c>
      <c r="AW289" s="9">
        <v>277.63714922634</v>
      </c>
      <c r="AX289" s="9">
        <v>0.2150268763</v>
      </c>
    </row>
    <row r="290" spans="1:50" x14ac:dyDescent="0.25">
      <c r="A290" s="142">
        <v>550000</v>
      </c>
      <c r="B290" s="142">
        <v>880000</v>
      </c>
      <c r="C290" s="142">
        <v>880000</v>
      </c>
      <c r="D290" s="9" t="s">
        <v>305</v>
      </c>
      <c r="E290" s="9" t="s">
        <v>70</v>
      </c>
      <c r="F290" s="9" t="s">
        <v>306</v>
      </c>
      <c r="G290" s="9" t="s">
        <v>307</v>
      </c>
      <c r="H290" s="9">
        <v>0.36</v>
      </c>
      <c r="I290" s="9">
        <v>0.48</v>
      </c>
      <c r="J290" s="9" t="s">
        <v>195</v>
      </c>
      <c r="K290" s="9">
        <v>4.2968621381869999E-2</v>
      </c>
      <c r="L290" s="9">
        <v>3864.5243009554501</v>
      </c>
      <c r="M290" s="9">
        <v>10.2075974246083</v>
      </c>
      <c r="N290" s="9">
        <v>1.7061783621983699</v>
      </c>
      <c r="O290" s="9">
        <v>0.43860638895663001</v>
      </c>
      <c r="P290" s="9">
        <v>7.3312132055250001E-2</v>
      </c>
      <c r="Q290" s="9">
        <v>166.05328150882099</v>
      </c>
      <c r="R290" s="9">
        <v>1210</v>
      </c>
      <c r="S290" s="9" t="s">
        <v>310</v>
      </c>
      <c r="T290" s="9">
        <v>1210</v>
      </c>
      <c r="U290" s="9" t="s">
        <v>293</v>
      </c>
      <c r="V290" s="9" t="s">
        <v>195</v>
      </c>
      <c r="Z290" s="9">
        <v>0</v>
      </c>
      <c r="AA290" s="9">
        <v>1</v>
      </c>
      <c r="AB290" s="9">
        <v>0.43860638895663001</v>
      </c>
      <c r="AC290" s="9">
        <v>7.3312132055250001E-2</v>
      </c>
      <c r="AD290" s="9">
        <v>166.05328150882099</v>
      </c>
      <c r="AF290" s="9">
        <v>-1</v>
      </c>
      <c r="AG290" s="9">
        <v>-1</v>
      </c>
      <c r="AH290" s="9">
        <v>-1</v>
      </c>
      <c r="AI290" s="9">
        <v>-1</v>
      </c>
      <c r="AJ290" s="9">
        <v>0</v>
      </c>
      <c r="AM290" s="9" t="s">
        <v>309</v>
      </c>
      <c r="AN290" s="9">
        <v>-1</v>
      </c>
      <c r="AQ290" s="9">
        <v>579</v>
      </c>
      <c r="AR290" s="9" t="s">
        <v>295</v>
      </c>
      <c r="AT290" s="9" t="s">
        <v>195</v>
      </c>
      <c r="AU290" s="9">
        <v>132.71029999999999</v>
      </c>
      <c r="AV290" s="9">
        <v>74.310363710964594</v>
      </c>
      <c r="AW290" s="9">
        <v>173.88784140092699</v>
      </c>
      <c r="AX290" s="9">
        <v>0.13467419420000001</v>
      </c>
    </row>
    <row r="291" spans="1:50" x14ac:dyDescent="0.25">
      <c r="A291" s="142">
        <v>550000</v>
      </c>
      <c r="B291" s="142">
        <v>880000</v>
      </c>
      <c r="C291" s="142">
        <v>880000</v>
      </c>
      <c r="D291" s="9" t="s">
        <v>305</v>
      </c>
      <c r="E291" s="9" t="s">
        <v>70</v>
      </c>
      <c r="F291" s="9" t="s">
        <v>306</v>
      </c>
      <c r="G291" s="9" t="s">
        <v>307</v>
      </c>
      <c r="H291" s="9">
        <v>0.36</v>
      </c>
      <c r="I291" s="9">
        <v>0.48</v>
      </c>
      <c r="J291" s="9" t="s">
        <v>195</v>
      </c>
      <c r="K291" s="9">
        <v>0.19448236443747999</v>
      </c>
      <c r="L291" s="9">
        <v>3864.5243009554501</v>
      </c>
      <c r="M291" s="9">
        <v>10.2075974246083</v>
      </c>
      <c r="N291" s="9">
        <v>1.7061783621983699</v>
      </c>
      <c r="O291" s="9">
        <v>1.98519768236382</v>
      </c>
      <c r="P291" s="9">
        <v>0.33182160203241001</v>
      </c>
      <c r="Q291" s="9">
        <v>751.58182347593504</v>
      </c>
      <c r="R291" s="9">
        <v>1330</v>
      </c>
      <c r="S291" s="9" t="s">
        <v>311</v>
      </c>
      <c r="T291" s="9">
        <v>1330</v>
      </c>
      <c r="U291" s="9" t="s">
        <v>293</v>
      </c>
      <c r="V291" s="9" t="s">
        <v>195</v>
      </c>
      <c r="Z291" s="9">
        <v>0</v>
      </c>
      <c r="AA291" s="9">
        <v>1</v>
      </c>
      <c r="AB291" s="9">
        <v>1.98519768236382</v>
      </c>
      <c r="AC291" s="9">
        <v>0.33182160203241001</v>
      </c>
      <c r="AD291" s="9">
        <v>751.58182347593504</v>
      </c>
      <c r="AF291" s="9">
        <v>-1</v>
      </c>
      <c r="AG291" s="9">
        <v>-1</v>
      </c>
      <c r="AH291" s="9">
        <v>-1</v>
      </c>
      <c r="AI291" s="9">
        <v>-1</v>
      </c>
      <c r="AJ291" s="9">
        <v>0</v>
      </c>
      <c r="AM291" s="9" t="s">
        <v>309</v>
      </c>
      <c r="AN291" s="9">
        <v>-1</v>
      </c>
      <c r="AQ291" s="9">
        <v>579</v>
      </c>
      <c r="AR291" s="9" t="s">
        <v>295</v>
      </c>
      <c r="AT291" s="9" t="s">
        <v>195</v>
      </c>
      <c r="AU291" s="9">
        <v>132.71029999999999</v>
      </c>
      <c r="AV291" s="9">
        <v>114.4794961013</v>
      </c>
      <c r="AW291" s="9">
        <v>787.042205567373</v>
      </c>
      <c r="AX291" s="9">
        <v>0.6095554124</v>
      </c>
    </row>
    <row r="292" spans="1:50" x14ac:dyDescent="0.25">
      <c r="A292" s="142">
        <v>550000</v>
      </c>
      <c r="B292" s="142">
        <v>880000</v>
      </c>
      <c r="C292" s="142">
        <v>880000</v>
      </c>
      <c r="D292" s="9" t="s">
        <v>305</v>
      </c>
      <c r="E292" s="9" t="s">
        <v>70</v>
      </c>
      <c r="F292" s="9" t="s">
        <v>306</v>
      </c>
      <c r="G292" s="9" t="s">
        <v>307</v>
      </c>
      <c r="H292" s="9">
        <v>0.36</v>
      </c>
      <c r="I292" s="9">
        <v>0.48</v>
      </c>
      <c r="J292" s="9" t="s">
        <v>195</v>
      </c>
      <c r="K292" s="9">
        <v>0.23434421745556</v>
      </c>
      <c r="L292" s="9">
        <v>3860.9478648834001</v>
      </c>
      <c r="M292" s="9">
        <v>9.5918438763469194</v>
      </c>
      <c r="N292" s="9">
        <v>1.40960341273731</v>
      </c>
      <c r="O292" s="9">
        <v>2.2477931471584198</v>
      </c>
      <c r="P292" s="9">
        <v>0.33033240868060998</v>
      </c>
      <c r="Q292" s="9">
        <v>904.79080603281602</v>
      </c>
      <c r="R292" s="9">
        <v>1200</v>
      </c>
      <c r="S292" s="9" t="s">
        <v>308</v>
      </c>
      <c r="T292" s="9">
        <v>1200</v>
      </c>
      <c r="U292" s="9" t="s">
        <v>293</v>
      </c>
      <c r="V292" s="9" t="s">
        <v>195</v>
      </c>
      <c r="Z292" s="9">
        <v>0</v>
      </c>
      <c r="AA292" s="9">
        <v>1</v>
      </c>
      <c r="AB292" s="9">
        <v>2.2477931471584198</v>
      </c>
      <c r="AC292" s="9">
        <v>0.33033240868060998</v>
      </c>
      <c r="AD292" s="9">
        <v>904.79080603281602</v>
      </c>
      <c r="AF292" s="9">
        <v>-1</v>
      </c>
      <c r="AG292" s="9">
        <v>-1</v>
      </c>
      <c r="AH292" s="9">
        <v>-1</v>
      </c>
      <c r="AI292" s="9">
        <v>-1</v>
      </c>
      <c r="AJ292" s="9">
        <v>0</v>
      </c>
      <c r="AM292" s="9" t="s">
        <v>309</v>
      </c>
      <c r="AN292" s="9">
        <v>-1</v>
      </c>
      <c r="AQ292" s="9">
        <v>579</v>
      </c>
      <c r="AR292" s="9" t="s">
        <v>295</v>
      </c>
      <c r="AT292" s="9" t="s">
        <v>195</v>
      </c>
      <c r="AU292" s="9">
        <v>132.71029999999999</v>
      </c>
      <c r="AV292" s="9">
        <v>191.59019105663899</v>
      </c>
      <c r="AW292" s="9">
        <v>948.35740146233604</v>
      </c>
      <c r="AX292" s="9">
        <v>0.73381249479999999</v>
      </c>
    </row>
    <row r="293" spans="1:50" x14ac:dyDescent="0.25">
      <c r="A293" s="142">
        <v>550000</v>
      </c>
      <c r="B293" s="142">
        <v>880000</v>
      </c>
      <c r="C293" s="142">
        <v>880000</v>
      </c>
      <c r="D293" s="9" t="s">
        <v>305</v>
      </c>
      <c r="E293" s="9" t="s">
        <v>70</v>
      </c>
      <c r="F293" s="9" t="s">
        <v>306</v>
      </c>
      <c r="G293" s="9" t="s">
        <v>307</v>
      </c>
      <c r="H293" s="9">
        <v>0.36</v>
      </c>
      <c r="I293" s="9">
        <v>0.48</v>
      </c>
      <c r="J293" s="9" t="s">
        <v>195</v>
      </c>
      <c r="K293" s="9">
        <v>0.26569248402661999</v>
      </c>
      <c r="L293" s="9">
        <v>3860.9478648834001</v>
      </c>
      <c r="M293" s="9">
        <v>9.5918438763469194</v>
      </c>
      <c r="N293" s="9">
        <v>1.40960341273731</v>
      </c>
      <c r="O293" s="9">
        <v>2.54848082590222</v>
      </c>
      <c r="P293" s="9">
        <v>0.37452103222258998</v>
      </c>
      <c r="Q293" s="9">
        <v>1025.8248289181799</v>
      </c>
      <c r="R293" s="9">
        <v>1210</v>
      </c>
      <c r="S293" s="9" t="s">
        <v>310</v>
      </c>
      <c r="T293" s="9">
        <v>1210</v>
      </c>
      <c r="U293" s="9" t="s">
        <v>293</v>
      </c>
      <c r="V293" s="9" t="s">
        <v>195</v>
      </c>
      <c r="Z293" s="9">
        <v>0</v>
      </c>
      <c r="AA293" s="9">
        <v>1</v>
      </c>
      <c r="AB293" s="9">
        <v>2.54848082590222</v>
      </c>
      <c r="AC293" s="9">
        <v>0.37452103222258998</v>
      </c>
      <c r="AD293" s="9">
        <v>1025.8248289181799</v>
      </c>
      <c r="AF293" s="9">
        <v>-1</v>
      </c>
      <c r="AG293" s="9">
        <v>-1</v>
      </c>
      <c r="AH293" s="9">
        <v>-1</v>
      </c>
      <c r="AI293" s="9">
        <v>-1</v>
      </c>
      <c r="AJ293" s="9">
        <v>0</v>
      </c>
      <c r="AM293" s="9" t="s">
        <v>309</v>
      </c>
      <c r="AN293" s="9">
        <v>-1</v>
      </c>
      <c r="AQ293" s="9">
        <v>579</v>
      </c>
      <c r="AR293" s="9" t="s">
        <v>295</v>
      </c>
      <c r="AT293" s="9" t="s">
        <v>195</v>
      </c>
      <c r="AU293" s="9">
        <v>132.71029999999999</v>
      </c>
      <c r="AV293" s="9">
        <v>133.953267306475</v>
      </c>
      <c r="AW293" s="9">
        <v>1075.21933536657</v>
      </c>
      <c r="AX293" s="9">
        <v>0.8319747193</v>
      </c>
    </row>
    <row r="294" spans="1:50" x14ac:dyDescent="0.25">
      <c r="A294" s="142">
        <v>550000</v>
      </c>
      <c r="B294" s="142">
        <v>880000</v>
      </c>
      <c r="C294" s="142">
        <v>880000</v>
      </c>
      <c r="D294" s="9" t="s">
        <v>305</v>
      </c>
      <c r="E294" s="9" t="s">
        <v>70</v>
      </c>
      <c r="F294" s="9" t="s">
        <v>306</v>
      </c>
      <c r="G294" s="9" t="s">
        <v>307</v>
      </c>
      <c r="H294" s="9">
        <v>0.36</v>
      </c>
      <c r="I294" s="9">
        <v>0.48</v>
      </c>
      <c r="J294" s="9" t="s">
        <v>195</v>
      </c>
      <c r="K294" s="9">
        <v>0.11772675213969</v>
      </c>
      <c r="L294" s="9">
        <v>3860.9478648834001</v>
      </c>
      <c r="M294" s="9">
        <v>9.5918438763469194</v>
      </c>
      <c r="N294" s="9">
        <v>1.40960341273731</v>
      </c>
      <c r="O294" s="9">
        <v>1.1292166265933601</v>
      </c>
      <c r="P294" s="9">
        <v>0.16594803158658999</v>
      </c>
      <c r="Q294" s="9">
        <v>454.53685231342001</v>
      </c>
      <c r="R294" s="9">
        <v>1210</v>
      </c>
      <c r="S294" s="9" t="s">
        <v>310</v>
      </c>
      <c r="T294" s="9">
        <v>1210</v>
      </c>
      <c r="U294" s="9" t="s">
        <v>293</v>
      </c>
      <c r="V294" s="9" t="s">
        <v>195</v>
      </c>
      <c r="Z294" s="9">
        <v>0</v>
      </c>
      <c r="AA294" s="9">
        <v>1</v>
      </c>
      <c r="AB294" s="9">
        <v>1.1292166265933601</v>
      </c>
      <c r="AC294" s="9">
        <v>0.16594803158658999</v>
      </c>
      <c r="AD294" s="9">
        <v>454.53685231342001</v>
      </c>
      <c r="AF294" s="9">
        <v>-1</v>
      </c>
      <c r="AG294" s="9">
        <v>-1</v>
      </c>
      <c r="AH294" s="9">
        <v>-1</v>
      </c>
      <c r="AI294" s="9">
        <v>-1</v>
      </c>
      <c r="AJ294" s="9">
        <v>0</v>
      </c>
      <c r="AM294" s="9" t="s">
        <v>309</v>
      </c>
      <c r="AN294" s="9">
        <v>-1</v>
      </c>
      <c r="AQ294" s="9">
        <v>579</v>
      </c>
      <c r="AR294" s="9" t="s">
        <v>295</v>
      </c>
      <c r="AT294" s="9" t="s">
        <v>195</v>
      </c>
      <c r="AU294" s="9">
        <v>132.71029999999999</v>
      </c>
      <c r="AV294" s="9">
        <v>115.25270347779799</v>
      </c>
      <c r="AW294" s="9">
        <v>476.42326298482402</v>
      </c>
      <c r="AX294" s="9">
        <v>0.36864302700000001</v>
      </c>
    </row>
    <row r="295" spans="1:50" x14ac:dyDescent="0.25">
      <c r="A295" s="142">
        <v>550000</v>
      </c>
      <c r="B295" s="142">
        <v>880000</v>
      </c>
      <c r="C295" s="142">
        <v>880000</v>
      </c>
      <c r="D295" s="9" t="s">
        <v>305</v>
      </c>
      <c r="E295" s="9" t="s">
        <v>70</v>
      </c>
      <c r="F295" s="9" t="s">
        <v>306</v>
      </c>
      <c r="G295" s="9" t="s">
        <v>307</v>
      </c>
      <c r="H295" s="9">
        <v>0.36</v>
      </c>
      <c r="I295" s="9">
        <v>0.48</v>
      </c>
      <c r="J295" s="9" t="s">
        <v>195</v>
      </c>
      <c r="K295" s="9">
        <v>0.31639204599684001</v>
      </c>
      <c r="L295" s="9">
        <v>3853.98804870812</v>
      </c>
      <c r="M295" s="9">
        <v>9.4552695037413503</v>
      </c>
      <c r="N295" s="9">
        <v>1.3814428955194999</v>
      </c>
      <c r="O295" s="9">
        <v>2.9915720637402599</v>
      </c>
      <c r="P295" s="9">
        <v>0.43707754414120997</v>
      </c>
      <c r="Q295" s="9">
        <v>1219.37116397813</v>
      </c>
      <c r="R295" s="9">
        <v>1200</v>
      </c>
      <c r="S295" s="9" t="s">
        <v>308</v>
      </c>
      <c r="T295" s="9">
        <v>1200</v>
      </c>
      <c r="U295" s="9" t="s">
        <v>293</v>
      </c>
      <c r="V295" s="9" t="s">
        <v>195</v>
      </c>
      <c r="Z295" s="9">
        <v>0</v>
      </c>
      <c r="AA295" s="9">
        <v>1</v>
      </c>
      <c r="AB295" s="9">
        <v>2.9915720637402599</v>
      </c>
      <c r="AC295" s="9">
        <v>0.43707754414120997</v>
      </c>
      <c r="AD295" s="9">
        <v>1219.37116397813</v>
      </c>
      <c r="AF295" s="9">
        <v>-1</v>
      </c>
      <c r="AG295" s="9">
        <v>-1</v>
      </c>
      <c r="AH295" s="9">
        <v>-1</v>
      </c>
      <c r="AI295" s="9">
        <v>-1</v>
      </c>
      <c r="AJ295" s="9">
        <v>0</v>
      </c>
      <c r="AM295" s="9" t="s">
        <v>309</v>
      </c>
      <c r="AN295" s="9">
        <v>-1</v>
      </c>
      <c r="AQ295" s="9">
        <v>579</v>
      </c>
      <c r="AR295" s="9" t="s">
        <v>295</v>
      </c>
      <c r="AT295" s="9" t="s">
        <v>195</v>
      </c>
      <c r="AU295" s="9">
        <v>132.71029999999999</v>
      </c>
      <c r="AV295" s="9">
        <v>200.26297318420399</v>
      </c>
      <c r="AW295" s="9">
        <v>1280.39318333859</v>
      </c>
      <c r="AX295" s="9">
        <v>0.98894660499999998</v>
      </c>
    </row>
    <row r="296" spans="1:50" x14ac:dyDescent="0.25">
      <c r="A296" s="142">
        <v>550000</v>
      </c>
      <c r="B296" s="142">
        <v>880000</v>
      </c>
      <c r="C296" s="142">
        <v>880000</v>
      </c>
      <c r="D296" s="9" t="s">
        <v>305</v>
      </c>
      <c r="E296" s="9" t="s">
        <v>70</v>
      </c>
      <c r="F296" s="9" t="s">
        <v>306</v>
      </c>
      <c r="G296" s="9" t="s">
        <v>307</v>
      </c>
      <c r="H296" s="9">
        <v>0.36</v>
      </c>
      <c r="I296" s="9">
        <v>0.48</v>
      </c>
      <c r="J296" s="9" t="s">
        <v>195</v>
      </c>
      <c r="K296" s="9">
        <v>2.2876223118320001E-2</v>
      </c>
      <c r="L296" s="9">
        <v>3853.98804870812</v>
      </c>
      <c r="M296" s="9">
        <v>9.4552695037413503</v>
      </c>
      <c r="N296" s="9">
        <v>1.3814428955194999</v>
      </c>
      <c r="O296" s="9">
        <v>0.21630085481142999</v>
      </c>
      <c r="P296" s="9">
        <v>3.1602195903120002E-2</v>
      </c>
      <c r="Q296" s="9">
        <v>88.164690497585596</v>
      </c>
      <c r="R296" s="9">
        <v>1700</v>
      </c>
      <c r="S296" s="9" t="s">
        <v>314</v>
      </c>
      <c r="T296" s="9">
        <v>1700</v>
      </c>
      <c r="U296" s="9" t="s">
        <v>293</v>
      </c>
      <c r="V296" s="9" t="s">
        <v>195</v>
      </c>
      <c r="Z296" s="9">
        <v>0</v>
      </c>
      <c r="AA296" s="9">
        <v>1</v>
      </c>
      <c r="AB296" s="9">
        <v>0.21630085481142999</v>
      </c>
      <c r="AC296" s="9">
        <v>3.1602195903120002E-2</v>
      </c>
      <c r="AD296" s="9">
        <v>131.91181665544599</v>
      </c>
      <c r="AF296" s="9">
        <v>-1</v>
      </c>
      <c r="AG296" s="9">
        <v>-1</v>
      </c>
      <c r="AH296" s="9">
        <v>-1</v>
      </c>
      <c r="AI296" s="9">
        <v>-1</v>
      </c>
      <c r="AJ296" s="9">
        <v>0</v>
      </c>
      <c r="AM296" s="9" t="s">
        <v>309</v>
      </c>
      <c r="AN296" s="9">
        <v>-1</v>
      </c>
      <c r="AQ296" s="9">
        <v>579</v>
      </c>
      <c r="AR296" s="9" t="s">
        <v>295</v>
      </c>
      <c r="AT296" s="9" t="s">
        <v>195</v>
      </c>
      <c r="AU296" s="9">
        <v>132.71029999999999</v>
      </c>
      <c r="AV296" s="9">
        <v>67.836425162967998</v>
      </c>
      <c r="AW296" s="9">
        <v>92.576790446630099</v>
      </c>
      <c r="AX296" s="9">
        <v>0.1069844417</v>
      </c>
    </row>
    <row r="297" spans="1:50" x14ac:dyDescent="0.25">
      <c r="A297" s="142">
        <v>550000</v>
      </c>
      <c r="B297" s="142">
        <v>880000</v>
      </c>
      <c r="C297" s="142">
        <v>880000</v>
      </c>
      <c r="D297" s="9" t="s">
        <v>305</v>
      </c>
      <c r="E297" s="9" t="s">
        <v>70</v>
      </c>
      <c r="F297" s="9" t="s">
        <v>306</v>
      </c>
      <c r="G297" s="9" t="s">
        <v>307</v>
      </c>
      <c r="H297" s="9">
        <v>0.36</v>
      </c>
      <c r="I297" s="9">
        <v>0.48</v>
      </c>
      <c r="J297" s="9" t="s">
        <v>195</v>
      </c>
      <c r="K297" s="9">
        <v>5.5481896165790003E-2</v>
      </c>
      <c r="L297" s="9">
        <v>3853.98804870812</v>
      </c>
      <c r="M297" s="9">
        <v>9.4552695037413503</v>
      </c>
      <c r="N297" s="9">
        <v>1.3814428955194999</v>
      </c>
      <c r="O297" s="9">
        <v>0.52459628082619003</v>
      </c>
      <c r="P297" s="9">
        <v>7.6645071288189995E-2</v>
      </c>
      <c r="Q297" s="9">
        <v>213.82656474264201</v>
      </c>
      <c r="R297" s="9">
        <v>1210</v>
      </c>
      <c r="S297" s="9" t="s">
        <v>310</v>
      </c>
      <c r="T297" s="9">
        <v>1210</v>
      </c>
      <c r="U297" s="9" t="s">
        <v>293</v>
      </c>
      <c r="V297" s="9" t="s">
        <v>195</v>
      </c>
      <c r="Z297" s="9">
        <v>0</v>
      </c>
      <c r="AA297" s="9">
        <v>1</v>
      </c>
      <c r="AB297" s="9">
        <v>0.52459628082619003</v>
      </c>
      <c r="AC297" s="9">
        <v>7.6645071288189995E-2</v>
      </c>
      <c r="AD297" s="9">
        <v>213.826564742643</v>
      </c>
      <c r="AF297" s="9">
        <v>-1</v>
      </c>
      <c r="AG297" s="9">
        <v>-1</v>
      </c>
      <c r="AH297" s="9">
        <v>-1</v>
      </c>
      <c r="AI297" s="9">
        <v>-1</v>
      </c>
      <c r="AJ297" s="9">
        <v>0</v>
      </c>
      <c r="AM297" s="9" t="s">
        <v>309</v>
      </c>
      <c r="AN297" s="9">
        <v>-1</v>
      </c>
      <c r="AQ297" s="9">
        <v>579</v>
      </c>
      <c r="AR297" s="9" t="s">
        <v>295</v>
      </c>
      <c r="AT297" s="9" t="s">
        <v>195</v>
      </c>
      <c r="AU297" s="9">
        <v>132.71029999999999</v>
      </c>
      <c r="AV297" s="9">
        <v>78.569800445038297</v>
      </c>
      <c r="AW297" s="9">
        <v>224.527267825482</v>
      </c>
      <c r="AX297" s="9">
        <v>0.17341976049999999</v>
      </c>
    </row>
    <row r="298" spans="1:50" x14ac:dyDescent="0.25">
      <c r="A298" s="142">
        <v>550000</v>
      </c>
      <c r="B298" s="142">
        <v>880000</v>
      </c>
      <c r="C298" s="142">
        <v>880000</v>
      </c>
      <c r="D298" s="9" t="s">
        <v>305</v>
      </c>
      <c r="E298" s="9" t="s">
        <v>70</v>
      </c>
      <c r="F298" s="9" t="s">
        <v>306</v>
      </c>
      <c r="G298" s="9" t="s">
        <v>307</v>
      </c>
      <c r="H298" s="9">
        <v>0.36</v>
      </c>
      <c r="I298" s="9">
        <v>0.48</v>
      </c>
      <c r="J298" s="9" t="s">
        <v>195</v>
      </c>
      <c r="K298" s="9">
        <v>1.2439219220900001E-3</v>
      </c>
      <c r="L298" s="9">
        <v>3853.98804870812</v>
      </c>
      <c r="M298" s="9">
        <v>9.4552695037413503</v>
      </c>
      <c r="N298" s="9">
        <v>1.3814428955194999</v>
      </c>
      <c r="O298" s="9">
        <v>1.1761617014969999E-2</v>
      </c>
      <c r="P298" s="9">
        <v>1.7184071018499999E-3</v>
      </c>
      <c r="Q298" s="9">
        <v>4.7940602212608896</v>
      </c>
      <c r="R298" s="9">
        <v>1210</v>
      </c>
      <c r="S298" s="9" t="s">
        <v>310</v>
      </c>
      <c r="T298" s="9">
        <v>1210</v>
      </c>
      <c r="U298" s="9" t="s">
        <v>293</v>
      </c>
      <c r="V298" s="9" t="s">
        <v>195</v>
      </c>
      <c r="Z298" s="9">
        <v>0</v>
      </c>
      <c r="AA298" s="9">
        <v>1</v>
      </c>
      <c r="AB298" s="9">
        <v>1.1761617014969999E-2</v>
      </c>
      <c r="AC298" s="9">
        <v>1.7184071018499999E-3</v>
      </c>
      <c r="AD298" s="9">
        <v>4.7940602212598096</v>
      </c>
      <c r="AF298" s="9">
        <v>-1</v>
      </c>
      <c r="AG298" s="9">
        <v>-1</v>
      </c>
      <c r="AH298" s="9">
        <v>-1</v>
      </c>
      <c r="AI298" s="9">
        <v>-1</v>
      </c>
      <c r="AJ298" s="9">
        <v>0</v>
      </c>
      <c r="AM298" s="9" t="s">
        <v>309</v>
      </c>
      <c r="AN298" s="9">
        <v>-1</v>
      </c>
      <c r="AQ298" s="9">
        <v>579</v>
      </c>
      <c r="AR298" s="9" t="s">
        <v>295</v>
      </c>
      <c r="AT298" s="9" t="s">
        <v>195</v>
      </c>
      <c r="AU298" s="9">
        <v>132.71029999999999</v>
      </c>
      <c r="AV298" s="9">
        <v>12.8206045752533</v>
      </c>
      <c r="AW298" s="9">
        <v>5.03397341937292</v>
      </c>
      <c r="AX298" s="9">
        <v>3.8881266999999998E-3</v>
      </c>
    </row>
    <row r="299" spans="1:50" x14ac:dyDescent="0.25">
      <c r="A299" s="142">
        <v>550000</v>
      </c>
      <c r="B299" s="142">
        <v>880000</v>
      </c>
      <c r="C299" s="142">
        <v>880000</v>
      </c>
      <c r="D299" s="9" t="s">
        <v>305</v>
      </c>
      <c r="E299" s="9" t="s">
        <v>70</v>
      </c>
      <c r="F299" s="9" t="s">
        <v>306</v>
      </c>
      <c r="G299" s="9" t="s">
        <v>307</v>
      </c>
      <c r="H299" s="9">
        <v>0.36</v>
      </c>
      <c r="I299" s="9">
        <v>0.48</v>
      </c>
      <c r="J299" s="9" t="s">
        <v>195</v>
      </c>
      <c r="K299" s="9">
        <v>0.19494524938699001</v>
      </c>
      <c r="L299" s="9">
        <v>3853.98804870812</v>
      </c>
      <c r="M299" s="9">
        <v>9.4552695037413503</v>
      </c>
      <c r="N299" s="9">
        <v>1.3814428955194999</v>
      </c>
      <c r="O299" s="9">
        <v>1.8432598714280899</v>
      </c>
      <c r="P299" s="9">
        <v>0.26930572978093997</v>
      </c>
      <c r="Q299" s="9">
        <v>751.31666128989798</v>
      </c>
      <c r="R299" s="9">
        <v>1210</v>
      </c>
      <c r="S299" s="9" t="s">
        <v>310</v>
      </c>
      <c r="T299" s="9">
        <v>1210</v>
      </c>
      <c r="U299" s="9" t="s">
        <v>293</v>
      </c>
      <c r="V299" s="9" t="s">
        <v>195</v>
      </c>
      <c r="Z299" s="9">
        <v>0</v>
      </c>
      <c r="AA299" s="9">
        <v>1</v>
      </c>
      <c r="AB299" s="9">
        <v>1.8432598714280899</v>
      </c>
      <c r="AC299" s="9">
        <v>0.26930572978093997</v>
      </c>
      <c r="AD299" s="9">
        <v>751.31666128989798</v>
      </c>
      <c r="AF299" s="9">
        <v>-1</v>
      </c>
      <c r="AG299" s="9">
        <v>-1</v>
      </c>
      <c r="AH299" s="9">
        <v>-1</v>
      </c>
      <c r="AI299" s="9">
        <v>-1</v>
      </c>
      <c r="AJ299" s="9">
        <v>0</v>
      </c>
      <c r="AM299" s="9" t="s">
        <v>309</v>
      </c>
      <c r="AN299" s="9">
        <v>-1</v>
      </c>
      <c r="AQ299" s="9">
        <v>579</v>
      </c>
      <c r="AR299" s="9" t="s">
        <v>295</v>
      </c>
      <c r="AT299" s="9" t="s">
        <v>195</v>
      </c>
      <c r="AU299" s="9">
        <v>132.71029999999999</v>
      </c>
      <c r="AV299" s="9">
        <v>114.437219953995</v>
      </c>
      <c r="AW299" s="9">
        <v>788.91543449812696</v>
      </c>
      <c r="AX299" s="9">
        <v>0.60934035789999996</v>
      </c>
    </row>
    <row r="300" spans="1:50" x14ac:dyDescent="0.25">
      <c r="A300" s="142">
        <v>550000</v>
      </c>
      <c r="B300" s="142">
        <v>880000</v>
      </c>
      <c r="C300" s="142">
        <v>880000</v>
      </c>
      <c r="D300" s="9" t="s">
        <v>305</v>
      </c>
      <c r="E300" s="9" t="s">
        <v>70</v>
      </c>
      <c r="F300" s="9" t="s">
        <v>306</v>
      </c>
      <c r="G300" s="9" t="s">
        <v>307</v>
      </c>
      <c r="H300" s="9">
        <v>0.36</v>
      </c>
      <c r="I300" s="9">
        <v>0.48</v>
      </c>
      <c r="J300" s="9" t="s">
        <v>195</v>
      </c>
      <c r="K300" s="9">
        <v>0.15364518084976</v>
      </c>
      <c r="L300" s="9">
        <v>3911.9436204260901</v>
      </c>
      <c r="M300" s="9">
        <v>11.8829739104238</v>
      </c>
      <c r="N300" s="9">
        <v>1.5796208348577301</v>
      </c>
      <c r="O300" s="9">
        <v>1.8257616755000901</v>
      </c>
      <c r="P300" s="9">
        <v>0.24270112884577</v>
      </c>
      <c r="Q300" s="9">
        <v>601.05128503444803</v>
      </c>
      <c r="R300" s="9">
        <v>1400</v>
      </c>
      <c r="S300" s="9" t="s">
        <v>297</v>
      </c>
      <c r="T300" s="9">
        <v>1400</v>
      </c>
      <c r="U300" s="9" t="s">
        <v>293</v>
      </c>
      <c r="V300" s="9" t="s">
        <v>195</v>
      </c>
      <c r="Z300" s="9">
        <v>0</v>
      </c>
      <c r="AA300" s="9">
        <v>1</v>
      </c>
      <c r="AB300" s="9">
        <v>1.8257616755000901</v>
      </c>
      <c r="AC300" s="9">
        <v>0.24270112884577</v>
      </c>
      <c r="AD300" s="9">
        <v>601.05128503444803</v>
      </c>
      <c r="AF300" s="9">
        <v>-1</v>
      </c>
      <c r="AG300" s="9">
        <v>-1</v>
      </c>
      <c r="AH300" s="9">
        <v>-1</v>
      </c>
      <c r="AI300" s="9">
        <v>-1</v>
      </c>
      <c r="AJ300" s="9">
        <v>0</v>
      </c>
      <c r="AM300" s="9" t="s">
        <v>309</v>
      </c>
      <c r="AN300" s="9">
        <v>-1</v>
      </c>
      <c r="AQ300" s="9">
        <v>579</v>
      </c>
      <c r="AR300" s="9" t="s">
        <v>295</v>
      </c>
      <c r="AT300" s="9" t="s">
        <v>195</v>
      </c>
      <c r="AU300" s="9">
        <v>132.71029999999999</v>
      </c>
      <c r="AV300" s="9">
        <v>129.71693874117</v>
      </c>
      <c r="AW300" s="9">
        <v>621.77998689267804</v>
      </c>
      <c r="AX300" s="9">
        <v>0.48747062860000001</v>
      </c>
    </row>
    <row r="301" spans="1:50" x14ac:dyDescent="0.25">
      <c r="A301" s="142">
        <v>550000</v>
      </c>
      <c r="B301" s="142">
        <v>880000</v>
      </c>
      <c r="C301" s="142">
        <v>880000</v>
      </c>
      <c r="D301" s="9" t="s">
        <v>305</v>
      </c>
      <c r="E301" s="9" t="s">
        <v>70</v>
      </c>
      <c r="F301" s="9" t="s">
        <v>306</v>
      </c>
      <c r="G301" s="9" t="s">
        <v>307</v>
      </c>
      <c r="H301" s="9">
        <v>0.36</v>
      </c>
      <c r="I301" s="9">
        <v>0.48</v>
      </c>
      <c r="J301" s="9" t="s">
        <v>195</v>
      </c>
      <c r="K301" s="9">
        <v>2.8787237447929999E-2</v>
      </c>
      <c r="L301" s="9">
        <v>3911.9436204260901</v>
      </c>
      <c r="M301" s="9">
        <v>11.8829739104238</v>
      </c>
      <c r="N301" s="9">
        <v>1.5796208348577301</v>
      </c>
      <c r="O301" s="9">
        <v>0.34207799154695001</v>
      </c>
      <c r="P301" s="9">
        <v>4.5472920050750001E-2</v>
      </c>
      <c r="Q301" s="9">
        <v>112.61404988412799</v>
      </c>
      <c r="R301" s="9">
        <v>1200</v>
      </c>
      <c r="S301" s="9" t="s">
        <v>308</v>
      </c>
      <c r="T301" s="9">
        <v>1200</v>
      </c>
      <c r="U301" s="9" t="s">
        <v>293</v>
      </c>
      <c r="V301" s="9" t="s">
        <v>195</v>
      </c>
      <c r="Z301" s="9">
        <v>0</v>
      </c>
      <c r="AA301" s="9">
        <v>1</v>
      </c>
      <c r="AB301" s="9">
        <v>0.34207799154695001</v>
      </c>
      <c r="AC301" s="9">
        <v>4.5472920050750001E-2</v>
      </c>
      <c r="AD301" s="9">
        <v>112.61404988413</v>
      </c>
      <c r="AF301" s="9">
        <v>-1</v>
      </c>
      <c r="AG301" s="9">
        <v>-1</v>
      </c>
      <c r="AH301" s="9">
        <v>-1</v>
      </c>
      <c r="AI301" s="9">
        <v>-1</v>
      </c>
      <c r="AJ301" s="9">
        <v>0</v>
      </c>
      <c r="AM301" s="9" t="s">
        <v>309</v>
      </c>
      <c r="AN301" s="9">
        <v>-1</v>
      </c>
      <c r="AQ301" s="9">
        <v>579</v>
      </c>
      <c r="AR301" s="9" t="s">
        <v>295</v>
      </c>
      <c r="AT301" s="9" t="s">
        <v>195</v>
      </c>
      <c r="AU301" s="9">
        <v>132.71029999999999</v>
      </c>
      <c r="AV301" s="9">
        <v>101.474904696142</v>
      </c>
      <c r="AW301" s="9">
        <v>116.49781674931801</v>
      </c>
      <c r="AX301" s="9">
        <v>9.1333373800000006E-2</v>
      </c>
    </row>
    <row r="302" spans="1:50" x14ac:dyDescent="0.25">
      <c r="A302" s="142">
        <v>550000</v>
      </c>
      <c r="B302" s="142">
        <v>880000</v>
      </c>
      <c r="C302" s="142">
        <v>880000</v>
      </c>
      <c r="D302" s="9" t="s">
        <v>305</v>
      </c>
      <c r="E302" s="9" t="s">
        <v>70</v>
      </c>
      <c r="F302" s="9" t="s">
        <v>306</v>
      </c>
      <c r="G302" s="9" t="s">
        <v>307</v>
      </c>
      <c r="H302" s="9">
        <v>0.36</v>
      </c>
      <c r="I302" s="9">
        <v>0.48</v>
      </c>
      <c r="J302" s="9" t="s">
        <v>195</v>
      </c>
      <c r="K302" s="9">
        <v>3.5616948402999997E-2</v>
      </c>
      <c r="L302" s="9">
        <v>3911.9436204260901</v>
      </c>
      <c r="M302" s="9">
        <v>11.8829739104238</v>
      </c>
      <c r="N302" s="9">
        <v>1.5796208348577301</v>
      </c>
      <c r="O302" s="9">
        <v>0.42323526864179001</v>
      </c>
      <c r="P302" s="9">
        <v>5.6261273771429997E-2</v>
      </c>
      <c r="Q302" s="9">
        <v>139.33149408417299</v>
      </c>
      <c r="R302" s="9">
        <v>1430</v>
      </c>
      <c r="S302" s="9" t="s">
        <v>298</v>
      </c>
      <c r="T302" s="9">
        <v>1430</v>
      </c>
      <c r="U302" s="9" t="s">
        <v>293</v>
      </c>
      <c r="V302" s="9" t="s">
        <v>195</v>
      </c>
      <c r="Z302" s="9">
        <v>0</v>
      </c>
      <c r="AA302" s="9">
        <v>1</v>
      </c>
      <c r="AB302" s="9">
        <v>0.42323526864179001</v>
      </c>
      <c r="AC302" s="9">
        <v>5.6261273771429997E-2</v>
      </c>
      <c r="AD302" s="9">
        <v>139.33149408417401</v>
      </c>
      <c r="AF302" s="9">
        <v>-1</v>
      </c>
      <c r="AG302" s="9">
        <v>-1</v>
      </c>
      <c r="AH302" s="9">
        <v>-1</v>
      </c>
      <c r="AI302" s="9">
        <v>-1</v>
      </c>
      <c r="AJ302" s="9">
        <v>0</v>
      </c>
      <c r="AM302" s="9" t="s">
        <v>309</v>
      </c>
      <c r="AN302" s="9">
        <v>-1</v>
      </c>
      <c r="AQ302" s="9">
        <v>579</v>
      </c>
      <c r="AR302" s="9" t="s">
        <v>295</v>
      </c>
      <c r="AT302" s="9" t="s">
        <v>195</v>
      </c>
      <c r="AU302" s="9">
        <v>132.71029999999999</v>
      </c>
      <c r="AV302" s="9">
        <v>48.760511954874602</v>
      </c>
      <c r="AW302" s="9">
        <v>144.13667639098301</v>
      </c>
      <c r="AX302" s="9">
        <v>0.1130020228</v>
      </c>
    </row>
    <row r="303" spans="1:50" x14ac:dyDescent="0.25">
      <c r="A303" s="142">
        <v>550000</v>
      </c>
      <c r="B303" s="142">
        <v>880000</v>
      </c>
      <c r="C303" s="142">
        <v>880000</v>
      </c>
      <c r="D303" s="9" t="s">
        <v>305</v>
      </c>
      <c r="E303" s="9" t="s">
        <v>70</v>
      </c>
      <c r="F303" s="9" t="s">
        <v>306</v>
      </c>
      <c r="G303" s="9" t="s">
        <v>307</v>
      </c>
      <c r="H303" s="9">
        <v>0.36</v>
      </c>
      <c r="I303" s="9">
        <v>0.48</v>
      </c>
      <c r="J303" s="9" t="s">
        <v>195</v>
      </c>
      <c r="K303" s="9">
        <v>0.36482604698764998</v>
      </c>
      <c r="L303" s="9">
        <v>3911.9436204260901</v>
      </c>
      <c r="M303" s="9">
        <v>11.8829739104238</v>
      </c>
      <c r="N303" s="9">
        <v>1.5796208348577301</v>
      </c>
      <c r="O303" s="9">
        <v>4.33521839819735</v>
      </c>
      <c r="P303" s="9">
        <v>0.57628682492048</v>
      </c>
      <c r="Q303" s="9">
        <v>1427.1789270786201</v>
      </c>
      <c r="R303" s="9">
        <v>1410</v>
      </c>
      <c r="S303" s="9" t="s">
        <v>299</v>
      </c>
      <c r="T303" s="9">
        <v>1410</v>
      </c>
      <c r="U303" s="9" t="s">
        <v>293</v>
      </c>
      <c r="V303" s="9" t="s">
        <v>195</v>
      </c>
      <c r="Z303" s="9">
        <v>0</v>
      </c>
      <c r="AA303" s="9">
        <v>1</v>
      </c>
      <c r="AB303" s="9">
        <v>4.33521839819735</v>
      </c>
      <c r="AC303" s="9">
        <v>0.57628682492048</v>
      </c>
      <c r="AD303" s="9">
        <v>1427.1789270786201</v>
      </c>
      <c r="AF303" s="9">
        <v>-1</v>
      </c>
      <c r="AG303" s="9">
        <v>-1</v>
      </c>
      <c r="AH303" s="9">
        <v>-1</v>
      </c>
      <c r="AI303" s="9">
        <v>-1</v>
      </c>
      <c r="AJ303" s="9">
        <v>0</v>
      </c>
      <c r="AM303" s="9" t="s">
        <v>309</v>
      </c>
      <c r="AN303" s="9">
        <v>-1</v>
      </c>
      <c r="AQ303" s="9">
        <v>579</v>
      </c>
      <c r="AR303" s="9" t="s">
        <v>295</v>
      </c>
      <c r="AT303" s="9" t="s">
        <v>195</v>
      </c>
      <c r="AU303" s="9">
        <v>132.71029999999999</v>
      </c>
      <c r="AV303" s="9">
        <v>158.963372020294</v>
      </c>
      <c r="AW303" s="9">
        <v>1476.3986313107901</v>
      </c>
      <c r="AX303" s="9">
        <v>1.1574849368</v>
      </c>
    </row>
    <row r="304" spans="1:50" x14ac:dyDescent="0.25">
      <c r="A304" s="142">
        <v>550000</v>
      </c>
      <c r="B304" s="142">
        <v>880000</v>
      </c>
      <c r="C304" s="142">
        <v>880000</v>
      </c>
      <c r="D304" s="9" t="s">
        <v>305</v>
      </c>
      <c r="E304" s="9" t="s">
        <v>70</v>
      </c>
      <c r="F304" s="9" t="s">
        <v>306</v>
      </c>
      <c r="G304" s="9" t="s">
        <v>307</v>
      </c>
      <c r="H304" s="9">
        <v>0.36</v>
      </c>
      <c r="I304" s="9">
        <v>0.48</v>
      </c>
      <c r="J304" s="9" t="s">
        <v>195</v>
      </c>
      <c r="K304" s="9">
        <v>3.1354561431070002E-2</v>
      </c>
      <c r="L304" s="9">
        <v>3911.9436204260901</v>
      </c>
      <c r="M304" s="9">
        <v>11.8829739104238</v>
      </c>
      <c r="N304" s="9">
        <v>1.5796208348577301</v>
      </c>
      <c r="O304" s="9">
        <v>0.37258543545825001</v>
      </c>
      <c r="P304" s="9">
        <v>4.9528318504350001E-2</v>
      </c>
      <c r="Q304" s="9">
        <v>122.65727656155499</v>
      </c>
      <c r="R304" s="9">
        <v>1430</v>
      </c>
      <c r="S304" s="9" t="s">
        <v>298</v>
      </c>
      <c r="T304" s="9">
        <v>1430</v>
      </c>
      <c r="U304" s="9" t="s">
        <v>293</v>
      </c>
      <c r="V304" s="9" t="s">
        <v>195</v>
      </c>
      <c r="Z304" s="9">
        <v>0</v>
      </c>
      <c r="AA304" s="9">
        <v>1</v>
      </c>
      <c r="AB304" s="9">
        <v>0.37258543545825001</v>
      </c>
      <c r="AC304" s="9">
        <v>4.9528318504350001E-2</v>
      </c>
      <c r="AD304" s="9">
        <v>122.657276561557</v>
      </c>
      <c r="AF304" s="9">
        <v>-1</v>
      </c>
      <c r="AG304" s="9">
        <v>-1</v>
      </c>
      <c r="AH304" s="9">
        <v>-1</v>
      </c>
      <c r="AI304" s="9">
        <v>-1</v>
      </c>
      <c r="AJ304" s="9">
        <v>0</v>
      </c>
      <c r="AM304" s="9" t="s">
        <v>309</v>
      </c>
      <c r="AN304" s="9">
        <v>-1</v>
      </c>
      <c r="AQ304" s="9">
        <v>579</v>
      </c>
      <c r="AR304" s="9" t="s">
        <v>295</v>
      </c>
      <c r="AT304" s="9" t="s">
        <v>195</v>
      </c>
      <c r="AU304" s="9">
        <v>132.71029999999999</v>
      </c>
      <c r="AV304" s="9">
        <v>64.433939428179102</v>
      </c>
      <c r="AW304" s="9">
        <v>126.887408298886</v>
      </c>
      <c r="AX304" s="9">
        <v>9.9478732E-2</v>
      </c>
    </row>
    <row r="305" spans="1:50" x14ac:dyDescent="0.25">
      <c r="A305" s="142">
        <v>550000</v>
      </c>
      <c r="B305" s="142">
        <v>880000</v>
      </c>
      <c r="C305" s="142">
        <v>880000</v>
      </c>
      <c r="D305" s="9" t="s">
        <v>305</v>
      </c>
      <c r="E305" s="9" t="s">
        <v>70</v>
      </c>
      <c r="F305" s="9" t="s">
        <v>306</v>
      </c>
      <c r="G305" s="9" t="s">
        <v>307</v>
      </c>
      <c r="H305" s="9">
        <v>0.36</v>
      </c>
      <c r="I305" s="9">
        <v>0.48</v>
      </c>
      <c r="J305" s="9" t="s">
        <v>195</v>
      </c>
      <c r="K305" s="9">
        <v>3.53347870957E-3</v>
      </c>
      <c r="L305" s="9">
        <v>3911.9436204260901</v>
      </c>
      <c r="M305" s="9">
        <v>11.8829739104238</v>
      </c>
      <c r="N305" s="9">
        <v>1.5796208348577301</v>
      </c>
      <c r="O305" s="9">
        <v>4.1988235318949997E-2</v>
      </c>
      <c r="P305" s="9">
        <v>5.5815565891699998E-3</v>
      </c>
      <c r="Q305" s="9">
        <v>13.822769495845</v>
      </c>
      <c r="R305" s="9">
        <v>1300</v>
      </c>
      <c r="S305" s="9" t="s">
        <v>296</v>
      </c>
      <c r="T305" s="9">
        <v>1300</v>
      </c>
      <c r="U305" s="9" t="s">
        <v>293</v>
      </c>
      <c r="V305" s="9" t="s">
        <v>195</v>
      </c>
      <c r="Z305" s="9">
        <v>0</v>
      </c>
      <c r="AA305" s="9">
        <v>1</v>
      </c>
      <c r="AB305" s="9">
        <v>4.1988235318949997E-2</v>
      </c>
      <c r="AC305" s="9">
        <v>5.5815565891699998E-3</v>
      </c>
      <c r="AD305" s="9">
        <v>13.822769495844501</v>
      </c>
      <c r="AF305" s="9">
        <v>-1</v>
      </c>
      <c r="AG305" s="9">
        <v>-1</v>
      </c>
      <c r="AH305" s="9">
        <v>-1</v>
      </c>
      <c r="AI305" s="9">
        <v>-1</v>
      </c>
      <c r="AJ305" s="9">
        <v>0</v>
      </c>
      <c r="AM305" s="9" t="s">
        <v>309</v>
      </c>
      <c r="AN305" s="9">
        <v>-1</v>
      </c>
      <c r="AQ305" s="9">
        <v>579</v>
      </c>
      <c r="AR305" s="9" t="s">
        <v>295</v>
      </c>
      <c r="AT305" s="9" t="s">
        <v>195</v>
      </c>
      <c r="AU305" s="9">
        <v>132.71029999999999</v>
      </c>
      <c r="AV305" s="9">
        <v>21.732336589302601</v>
      </c>
      <c r="AW305" s="9">
        <v>14.299481009268799</v>
      </c>
      <c r="AX305" s="9">
        <v>1.1210680900000001E-2</v>
      </c>
    </row>
    <row r="306" spans="1:50" x14ac:dyDescent="0.25">
      <c r="A306" s="142">
        <v>550000</v>
      </c>
      <c r="B306" s="142">
        <v>880000</v>
      </c>
      <c r="C306" s="142">
        <v>880000</v>
      </c>
      <c r="D306" s="9" t="s">
        <v>305</v>
      </c>
      <c r="E306" s="9" t="s">
        <v>70</v>
      </c>
      <c r="F306" s="9" t="s">
        <v>306</v>
      </c>
      <c r="G306" s="9" t="s">
        <v>307</v>
      </c>
      <c r="H306" s="9">
        <v>0.36</v>
      </c>
      <c r="I306" s="9">
        <v>0.48</v>
      </c>
      <c r="J306" s="9" t="s">
        <v>195</v>
      </c>
      <c r="K306" s="9">
        <v>0.14792115176713999</v>
      </c>
      <c r="L306" s="9">
        <v>3853.7762946099801</v>
      </c>
      <c r="M306" s="9">
        <v>9.5750983413600093</v>
      </c>
      <c r="N306" s="9">
        <v>1.40717902510781</v>
      </c>
      <c r="O306" s="9">
        <v>1.4163595749376701</v>
      </c>
      <c r="P306" s="9">
        <v>0.20815154213650999</v>
      </c>
      <c r="Q306" s="9">
        <v>570.05502815163698</v>
      </c>
      <c r="R306" s="9">
        <v>1200</v>
      </c>
      <c r="S306" s="9" t="s">
        <v>308</v>
      </c>
      <c r="T306" s="9">
        <v>1200</v>
      </c>
      <c r="U306" s="9" t="s">
        <v>293</v>
      </c>
      <c r="V306" s="9" t="s">
        <v>195</v>
      </c>
      <c r="Z306" s="9">
        <v>0</v>
      </c>
      <c r="AA306" s="9">
        <v>1</v>
      </c>
      <c r="AB306" s="9">
        <v>1.4163595749376701</v>
      </c>
      <c r="AC306" s="9">
        <v>0.20815154213650999</v>
      </c>
      <c r="AD306" s="9">
        <v>570.05502815163698</v>
      </c>
      <c r="AF306" s="9">
        <v>-1</v>
      </c>
      <c r="AG306" s="9">
        <v>-1</v>
      </c>
      <c r="AH306" s="9">
        <v>-1</v>
      </c>
      <c r="AI306" s="9">
        <v>-1</v>
      </c>
      <c r="AJ306" s="9">
        <v>0</v>
      </c>
      <c r="AM306" s="9" t="s">
        <v>309</v>
      </c>
      <c r="AN306" s="9">
        <v>-1</v>
      </c>
      <c r="AQ306" s="9">
        <v>579</v>
      </c>
      <c r="AR306" s="9" t="s">
        <v>295</v>
      </c>
      <c r="AT306" s="9" t="s">
        <v>195</v>
      </c>
      <c r="AU306" s="9">
        <v>132.71029999999999</v>
      </c>
      <c r="AV306" s="9">
        <v>125.15527614119399</v>
      </c>
      <c r="AW306" s="9">
        <v>598.615663037682</v>
      </c>
      <c r="AX306" s="9">
        <v>0.4623317341</v>
      </c>
    </row>
    <row r="307" spans="1:50" x14ac:dyDescent="0.25">
      <c r="A307" s="142">
        <v>550000</v>
      </c>
      <c r="B307" s="142">
        <v>880000</v>
      </c>
      <c r="C307" s="142">
        <v>880000</v>
      </c>
      <c r="D307" s="9" t="s">
        <v>305</v>
      </c>
      <c r="E307" s="9" t="s">
        <v>70</v>
      </c>
      <c r="F307" s="9" t="s">
        <v>306</v>
      </c>
      <c r="G307" s="9" t="s">
        <v>307</v>
      </c>
      <c r="H307" s="9">
        <v>0.36</v>
      </c>
      <c r="I307" s="9">
        <v>0.48</v>
      </c>
      <c r="J307" s="9" t="s">
        <v>195</v>
      </c>
      <c r="K307" s="9">
        <v>3.3187199192499998E-3</v>
      </c>
      <c r="L307" s="9">
        <v>3853.7762946099801</v>
      </c>
      <c r="M307" s="9">
        <v>9.5750983413600093</v>
      </c>
      <c r="N307" s="9">
        <v>1.40717902510781</v>
      </c>
      <c r="O307" s="9">
        <v>3.1777069594310002E-2</v>
      </c>
      <c r="P307" s="9">
        <v>4.6700330605799999E-3</v>
      </c>
      <c r="Q307" s="9">
        <v>12.7896041532825</v>
      </c>
      <c r="R307" s="9">
        <v>1210</v>
      </c>
      <c r="S307" s="9" t="s">
        <v>310</v>
      </c>
      <c r="T307" s="9">
        <v>1210</v>
      </c>
      <c r="U307" s="9" t="s">
        <v>293</v>
      </c>
      <c r="V307" s="9" t="s">
        <v>195</v>
      </c>
      <c r="Z307" s="9">
        <v>0</v>
      </c>
      <c r="AA307" s="9">
        <v>1</v>
      </c>
      <c r="AB307" s="9">
        <v>3.1777069594310002E-2</v>
      </c>
      <c r="AC307" s="9">
        <v>4.6700330605799999E-3</v>
      </c>
      <c r="AD307" s="9">
        <v>12.7896041532835</v>
      </c>
      <c r="AF307" s="9">
        <v>-1</v>
      </c>
      <c r="AG307" s="9">
        <v>-1</v>
      </c>
      <c r="AH307" s="9">
        <v>-1</v>
      </c>
      <c r="AI307" s="9">
        <v>-1</v>
      </c>
      <c r="AJ307" s="9">
        <v>0</v>
      </c>
      <c r="AM307" s="9" t="s">
        <v>309</v>
      </c>
      <c r="AN307" s="9">
        <v>-1</v>
      </c>
      <c r="AQ307" s="9">
        <v>579</v>
      </c>
      <c r="AR307" s="9" t="s">
        <v>295</v>
      </c>
      <c r="AT307" s="9" t="s">
        <v>195</v>
      </c>
      <c r="AU307" s="9">
        <v>132.71029999999999</v>
      </c>
      <c r="AV307" s="9">
        <v>20.894076215486901</v>
      </c>
      <c r="AW307" s="9">
        <v>13.430383019393</v>
      </c>
      <c r="AX307" s="9">
        <v>1.0372752799999999E-2</v>
      </c>
    </row>
    <row r="308" spans="1:50" x14ac:dyDescent="0.25">
      <c r="A308" s="142">
        <v>550000</v>
      </c>
      <c r="B308" s="142">
        <v>880000</v>
      </c>
      <c r="C308" s="142">
        <v>880000</v>
      </c>
      <c r="D308" s="9" t="s">
        <v>305</v>
      </c>
      <c r="E308" s="9" t="s">
        <v>70</v>
      </c>
      <c r="F308" s="9" t="s">
        <v>306</v>
      </c>
      <c r="G308" s="9" t="s">
        <v>307</v>
      </c>
      <c r="H308" s="9">
        <v>0.36</v>
      </c>
      <c r="I308" s="9">
        <v>0.48</v>
      </c>
      <c r="J308" s="9" t="s">
        <v>195</v>
      </c>
      <c r="K308" s="9">
        <v>0.23733066920625001</v>
      </c>
      <c r="L308" s="9">
        <v>3853.7762946099801</v>
      </c>
      <c r="M308" s="9">
        <v>9.5750983413600093</v>
      </c>
      <c r="N308" s="9">
        <v>1.40717902510781</v>
      </c>
      <c r="O308" s="9">
        <v>2.27246449707062</v>
      </c>
      <c r="P308" s="9">
        <v>0.33396673972183</v>
      </c>
      <c r="Q308" s="9">
        <v>914.61930697097</v>
      </c>
      <c r="R308" s="9">
        <v>1210</v>
      </c>
      <c r="S308" s="9" t="s">
        <v>310</v>
      </c>
      <c r="T308" s="9">
        <v>1210</v>
      </c>
      <c r="U308" s="9" t="s">
        <v>293</v>
      </c>
      <c r="V308" s="9" t="s">
        <v>195</v>
      </c>
      <c r="Z308" s="9">
        <v>0</v>
      </c>
      <c r="AA308" s="9">
        <v>1</v>
      </c>
      <c r="AB308" s="9">
        <v>2.27246449707062</v>
      </c>
      <c r="AC308" s="9">
        <v>0.33396673972183</v>
      </c>
      <c r="AD308" s="9">
        <v>914.61930697097</v>
      </c>
      <c r="AF308" s="9">
        <v>-1</v>
      </c>
      <c r="AG308" s="9">
        <v>-1</v>
      </c>
      <c r="AH308" s="9">
        <v>-1</v>
      </c>
      <c r="AI308" s="9">
        <v>-1</v>
      </c>
      <c r="AJ308" s="9">
        <v>0</v>
      </c>
      <c r="AM308" s="9" t="s">
        <v>309</v>
      </c>
      <c r="AN308" s="9">
        <v>-1</v>
      </c>
      <c r="AQ308" s="9">
        <v>579</v>
      </c>
      <c r="AR308" s="9" t="s">
        <v>295</v>
      </c>
      <c r="AT308" s="9" t="s">
        <v>195</v>
      </c>
      <c r="AU308" s="9">
        <v>132.71029999999999</v>
      </c>
      <c r="AV308" s="9">
        <v>126.037082964164</v>
      </c>
      <c r="AW308" s="9">
        <v>960.44314290980196</v>
      </c>
      <c r="AX308" s="9">
        <v>0.74178370400000004</v>
      </c>
    </row>
    <row r="309" spans="1:50" x14ac:dyDescent="0.25">
      <c r="A309" s="142">
        <v>550000</v>
      </c>
      <c r="B309" s="142">
        <v>880000</v>
      </c>
      <c r="C309" s="142">
        <v>880000</v>
      </c>
      <c r="D309" s="9" t="s">
        <v>305</v>
      </c>
      <c r="E309" s="9" t="s">
        <v>70</v>
      </c>
      <c r="F309" s="9" t="s">
        <v>306</v>
      </c>
      <c r="G309" s="9" t="s">
        <v>307</v>
      </c>
      <c r="H309" s="9">
        <v>0.36</v>
      </c>
      <c r="I309" s="9">
        <v>0.48</v>
      </c>
      <c r="J309" s="9" t="s">
        <v>195</v>
      </c>
      <c r="K309" s="9">
        <v>0.14841596818965999</v>
      </c>
      <c r="L309" s="9">
        <v>3853.7762946099801</v>
      </c>
      <c r="M309" s="9">
        <v>9.5750983413600093</v>
      </c>
      <c r="N309" s="9">
        <v>1.40717902510781</v>
      </c>
      <c r="O309" s="9">
        <v>1.42109749084416</v>
      </c>
      <c r="P309" s="9">
        <v>0.20884783742756</v>
      </c>
      <c r="Q309" s="9">
        <v>571.96193995090505</v>
      </c>
      <c r="R309" s="9">
        <v>1210</v>
      </c>
      <c r="S309" s="9" t="s">
        <v>310</v>
      </c>
      <c r="T309" s="9">
        <v>1210</v>
      </c>
      <c r="U309" s="9" t="s">
        <v>293</v>
      </c>
      <c r="V309" s="9" t="s">
        <v>195</v>
      </c>
      <c r="Z309" s="9">
        <v>0</v>
      </c>
      <c r="AA309" s="9">
        <v>1</v>
      </c>
      <c r="AB309" s="9">
        <v>1.42109749084416</v>
      </c>
      <c r="AC309" s="9">
        <v>0.20884783742756</v>
      </c>
      <c r="AD309" s="9">
        <v>571.96193995090505</v>
      </c>
      <c r="AF309" s="9">
        <v>-1</v>
      </c>
      <c r="AG309" s="9">
        <v>-1</v>
      </c>
      <c r="AH309" s="9">
        <v>-1</v>
      </c>
      <c r="AI309" s="9">
        <v>-1</v>
      </c>
      <c r="AJ309" s="9">
        <v>0</v>
      </c>
      <c r="AM309" s="9" t="s">
        <v>309</v>
      </c>
      <c r="AN309" s="9">
        <v>-1</v>
      </c>
      <c r="AQ309" s="9">
        <v>579</v>
      </c>
      <c r="AR309" s="9" t="s">
        <v>295</v>
      </c>
      <c r="AT309" s="9" t="s">
        <v>195</v>
      </c>
      <c r="AU309" s="9">
        <v>132.71029999999999</v>
      </c>
      <c r="AV309" s="9">
        <v>99.185608867280493</v>
      </c>
      <c r="AW309" s="9">
        <v>600.61811405504295</v>
      </c>
      <c r="AX309" s="9">
        <v>0.46387829679999998</v>
      </c>
    </row>
    <row r="310" spans="1:50" x14ac:dyDescent="0.25">
      <c r="A310" s="142">
        <v>550000</v>
      </c>
      <c r="B310" s="142">
        <v>880000</v>
      </c>
      <c r="C310" s="142">
        <v>880000</v>
      </c>
      <c r="D310" s="9" t="s">
        <v>305</v>
      </c>
      <c r="E310" s="9" t="s">
        <v>70</v>
      </c>
      <c r="F310" s="9" t="s">
        <v>306</v>
      </c>
      <c r="G310" s="9" t="s">
        <v>307</v>
      </c>
      <c r="H310" s="9">
        <v>0.36</v>
      </c>
      <c r="I310" s="9">
        <v>0.48</v>
      </c>
      <c r="J310" s="9" t="s">
        <v>195</v>
      </c>
      <c r="K310" s="9">
        <v>1.3040856005540001E-2</v>
      </c>
      <c r="L310" s="9">
        <v>3853.7762946099801</v>
      </c>
      <c r="M310" s="9">
        <v>9.5750983413600093</v>
      </c>
      <c r="N310" s="9">
        <v>1.40717902510781</v>
      </c>
      <c r="O310" s="9">
        <v>0.12486747870859</v>
      </c>
      <c r="P310" s="9">
        <v>1.8350819040449998E-2</v>
      </c>
      <c r="Q310" s="9">
        <v>50.256541735583802</v>
      </c>
      <c r="R310" s="9">
        <v>1210</v>
      </c>
      <c r="S310" s="9" t="s">
        <v>310</v>
      </c>
      <c r="T310" s="9">
        <v>1210</v>
      </c>
      <c r="U310" s="9" t="s">
        <v>293</v>
      </c>
      <c r="V310" s="9" t="s">
        <v>195</v>
      </c>
      <c r="Z310" s="9">
        <v>0</v>
      </c>
      <c r="AA310" s="9">
        <v>1</v>
      </c>
      <c r="AB310" s="9">
        <v>0.12486747870859</v>
      </c>
      <c r="AC310" s="9">
        <v>1.8350819040449998E-2</v>
      </c>
      <c r="AD310" s="9">
        <v>50.256541735582303</v>
      </c>
      <c r="AF310" s="9">
        <v>-1</v>
      </c>
      <c r="AG310" s="9">
        <v>-1</v>
      </c>
      <c r="AH310" s="9">
        <v>-1</v>
      </c>
      <c r="AI310" s="9">
        <v>-1</v>
      </c>
      <c r="AJ310" s="9">
        <v>0</v>
      </c>
      <c r="AM310" s="9" t="s">
        <v>309</v>
      </c>
      <c r="AN310" s="9">
        <v>-1</v>
      </c>
      <c r="AQ310" s="9">
        <v>579</v>
      </c>
      <c r="AR310" s="9" t="s">
        <v>295</v>
      </c>
      <c r="AT310" s="9" t="s">
        <v>195</v>
      </c>
      <c r="AU310" s="9">
        <v>132.71029999999999</v>
      </c>
      <c r="AV310" s="9">
        <v>41.406700326460999</v>
      </c>
      <c r="AW310" s="9">
        <v>52.774471879623597</v>
      </c>
      <c r="AX310" s="9">
        <v>4.0759563499999998E-2</v>
      </c>
    </row>
    <row r="311" spans="1:50" x14ac:dyDescent="0.25">
      <c r="A311" s="142">
        <v>550000</v>
      </c>
      <c r="B311" s="142">
        <v>880000</v>
      </c>
      <c r="C311" s="142">
        <v>880000</v>
      </c>
      <c r="D311" s="9" t="s">
        <v>305</v>
      </c>
      <c r="E311" s="9" t="s">
        <v>70</v>
      </c>
      <c r="F311" s="9" t="s">
        <v>306</v>
      </c>
      <c r="G311" s="9" t="s">
        <v>307</v>
      </c>
      <c r="H311" s="9">
        <v>0.36</v>
      </c>
      <c r="I311" s="9">
        <v>0.48</v>
      </c>
      <c r="J311" s="9" t="s">
        <v>195</v>
      </c>
      <c r="K311" s="9">
        <v>6.7736088741150002E-2</v>
      </c>
      <c r="L311" s="9">
        <v>3853.7762946099801</v>
      </c>
      <c r="M311" s="9">
        <v>9.5750983413600093</v>
      </c>
      <c r="N311" s="9">
        <v>1.40717902510781</v>
      </c>
      <c r="O311" s="9">
        <v>0.64857971095559996</v>
      </c>
      <c r="P311" s="9">
        <v>9.531680331938E-2</v>
      </c>
      <c r="Q311" s="9">
        <v>261.039733080242</v>
      </c>
      <c r="R311" s="9">
        <v>1210</v>
      </c>
      <c r="S311" s="9" t="s">
        <v>310</v>
      </c>
      <c r="T311" s="9">
        <v>1210</v>
      </c>
      <c r="U311" s="9" t="s">
        <v>293</v>
      </c>
      <c r="V311" s="9" t="s">
        <v>195</v>
      </c>
      <c r="Z311" s="9">
        <v>0</v>
      </c>
      <c r="AA311" s="9">
        <v>1</v>
      </c>
      <c r="AB311" s="9">
        <v>0.64857971095559996</v>
      </c>
      <c r="AC311" s="9">
        <v>9.531680331938E-2</v>
      </c>
      <c r="AD311" s="9">
        <v>261.03973308024302</v>
      </c>
      <c r="AF311" s="9">
        <v>-1</v>
      </c>
      <c r="AG311" s="9">
        <v>-1</v>
      </c>
      <c r="AH311" s="9">
        <v>-1</v>
      </c>
      <c r="AI311" s="9">
        <v>-1</v>
      </c>
      <c r="AJ311" s="9">
        <v>0</v>
      </c>
      <c r="AM311" s="9" t="s">
        <v>309</v>
      </c>
      <c r="AN311" s="9">
        <v>-1</v>
      </c>
      <c r="AQ311" s="9">
        <v>579</v>
      </c>
      <c r="AR311" s="9" t="s">
        <v>295</v>
      </c>
      <c r="AT311" s="9" t="s">
        <v>195</v>
      </c>
      <c r="AU311" s="9">
        <v>132.71029999999999</v>
      </c>
      <c r="AV311" s="9">
        <v>74.017294540791099</v>
      </c>
      <c r="AW311" s="9">
        <v>274.11822575038099</v>
      </c>
      <c r="AX311" s="9">
        <v>0.21171105679999999</v>
      </c>
    </row>
    <row r="312" spans="1:50" x14ac:dyDescent="0.25">
      <c r="A312" s="142">
        <v>550000</v>
      </c>
      <c r="B312" s="142">
        <v>880000</v>
      </c>
      <c r="C312" s="142">
        <v>880000</v>
      </c>
      <c r="D312" s="9" t="s">
        <v>305</v>
      </c>
      <c r="E312" s="9" t="s">
        <v>70</v>
      </c>
      <c r="F312" s="9" t="s">
        <v>306</v>
      </c>
      <c r="G312" s="9" t="s">
        <v>307</v>
      </c>
      <c r="H312" s="9">
        <v>0.36</v>
      </c>
      <c r="I312" s="9">
        <v>0.48</v>
      </c>
      <c r="J312" s="9" t="s">
        <v>195</v>
      </c>
      <c r="K312" s="9">
        <v>9.2180522764330003E-2</v>
      </c>
      <c r="L312" s="9">
        <v>3855.3464395690798</v>
      </c>
      <c r="M312" s="9">
        <v>9.57859158916939</v>
      </c>
      <c r="N312" s="9">
        <v>1.40767849505342</v>
      </c>
      <c r="O312" s="9">
        <v>0.88295958003567998</v>
      </c>
      <c r="P312" s="9">
        <v>0.12976053955812999</v>
      </c>
      <c r="Q312" s="9">
        <v>355.38785023709102</v>
      </c>
      <c r="R312" s="9">
        <v>1200</v>
      </c>
      <c r="S312" s="9" t="s">
        <v>308</v>
      </c>
      <c r="T312" s="9">
        <v>1200</v>
      </c>
      <c r="U312" s="9" t="s">
        <v>293</v>
      </c>
      <c r="V312" s="9" t="s">
        <v>195</v>
      </c>
      <c r="Z312" s="9">
        <v>0</v>
      </c>
      <c r="AA312" s="9">
        <v>1</v>
      </c>
      <c r="AB312" s="9">
        <v>0.88295958003567998</v>
      </c>
      <c r="AC312" s="9">
        <v>0.12976053955812999</v>
      </c>
      <c r="AD312" s="9">
        <v>598.51230010659299</v>
      </c>
      <c r="AF312" s="9">
        <v>-1</v>
      </c>
      <c r="AG312" s="9">
        <v>-1</v>
      </c>
      <c r="AH312" s="9">
        <v>-1</v>
      </c>
      <c r="AI312" s="9">
        <v>-1</v>
      </c>
      <c r="AJ312" s="9">
        <v>0</v>
      </c>
      <c r="AM312" s="9" t="s">
        <v>309</v>
      </c>
      <c r="AN312" s="9">
        <v>-1</v>
      </c>
      <c r="AQ312" s="9">
        <v>579</v>
      </c>
      <c r="AR312" s="9" t="s">
        <v>295</v>
      </c>
      <c r="AT312" s="9" t="s">
        <v>195</v>
      </c>
      <c r="AU312" s="9">
        <v>132.71029999999999</v>
      </c>
      <c r="AV312" s="9">
        <v>114.943771391211</v>
      </c>
      <c r="AW312" s="9">
        <v>373.04134056903399</v>
      </c>
      <c r="AX312" s="9">
        <v>0.4854114356</v>
      </c>
    </row>
    <row r="313" spans="1:50" x14ac:dyDescent="0.25">
      <c r="A313" s="142">
        <v>550000</v>
      </c>
      <c r="B313" s="142">
        <v>880000</v>
      </c>
      <c r="C313" s="142">
        <v>880000</v>
      </c>
      <c r="D313" s="9" t="s">
        <v>305</v>
      </c>
      <c r="E313" s="9" t="s">
        <v>70</v>
      </c>
      <c r="F313" s="9" t="s">
        <v>306</v>
      </c>
      <c r="G313" s="9" t="s">
        <v>307</v>
      </c>
      <c r="H313" s="9">
        <v>0.36</v>
      </c>
      <c r="I313" s="9">
        <v>0.48</v>
      </c>
      <c r="J313" s="9" t="s">
        <v>195</v>
      </c>
      <c r="K313" s="9">
        <v>0.21932950117128</v>
      </c>
      <c r="L313" s="9">
        <v>3858.1883495439602</v>
      </c>
      <c r="M313" s="9">
        <v>9.5852546223848094</v>
      </c>
      <c r="N313" s="9">
        <v>1.40864414352596</v>
      </c>
      <c r="O313" s="9">
        <v>2.1023291149274401</v>
      </c>
      <c r="P313" s="9">
        <v>0.3089572173274</v>
      </c>
      <c r="Q313" s="9">
        <v>846.21452613035103</v>
      </c>
      <c r="R313" s="9">
        <v>1200</v>
      </c>
      <c r="S313" s="9" t="s">
        <v>308</v>
      </c>
      <c r="T313" s="9">
        <v>1200</v>
      </c>
      <c r="U313" s="9" t="s">
        <v>293</v>
      </c>
      <c r="V313" s="9" t="s">
        <v>195</v>
      </c>
      <c r="Z313" s="9">
        <v>0</v>
      </c>
      <c r="AA313" s="9">
        <v>1</v>
      </c>
      <c r="AB313" s="9">
        <v>2.1023291149274401</v>
      </c>
      <c r="AC313" s="9">
        <v>0.3089572173274</v>
      </c>
      <c r="AD313" s="9">
        <v>846.21452613035103</v>
      </c>
      <c r="AF313" s="9">
        <v>-1</v>
      </c>
      <c r="AG313" s="9">
        <v>-1</v>
      </c>
      <c r="AH313" s="9">
        <v>-1</v>
      </c>
      <c r="AI313" s="9">
        <v>-1</v>
      </c>
      <c r="AJ313" s="9">
        <v>0</v>
      </c>
      <c r="AM313" s="9" t="s">
        <v>309</v>
      </c>
      <c r="AN313" s="9">
        <v>-1</v>
      </c>
      <c r="AQ313" s="9">
        <v>579</v>
      </c>
      <c r="AR313" s="9" t="s">
        <v>295</v>
      </c>
      <c r="AT313" s="9" t="s">
        <v>195</v>
      </c>
      <c r="AU313" s="9">
        <v>132.71029999999999</v>
      </c>
      <c r="AV313" s="9">
        <v>185.65136086099699</v>
      </c>
      <c r="AW313" s="9">
        <v>887.59500043681305</v>
      </c>
      <c r="AX313" s="9">
        <v>0.68630537400000002</v>
      </c>
    </row>
    <row r="314" spans="1:50" x14ac:dyDescent="0.25">
      <c r="A314" s="142">
        <v>550000</v>
      </c>
      <c r="B314" s="142">
        <v>880000</v>
      </c>
      <c r="C314" s="142">
        <v>880000</v>
      </c>
      <c r="D314" s="9" t="s">
        <v>305</v>
      </c>
      <c r="E314" s="9" t="s">
        <v>70</v>
      </c>
      <c r="F314" s="9" t="s">
        <v>306</v>
      </c>
      <c r="G314" s="9" t="s">
        <v>307</v>
      </c>
      <c r="H314" s="9">
        <v>0.36</v>
      </c>
      <c r="I314" s="9">
        <v>0.48</v>
      </c>
      <c r="J314" s="9" t="s">
        <v>195</v>
      </c>
      <c r="K314" s="9">
        <v>3.542822476245E-2</v>
      </c>
      <c r="L314" s="9">
        <v>3858.1883495439602</v>
      </c>
      <c r="M314" s="9">
        <v>9.5852546223848094</v>
      </c>
      <c r="N314" s="9">
        <v>1.40864414352596</v>
      </c>
      <c r="O314" s="9">
        <v>0.33958855516719</v>
      </c>
      <c r="P314" s="9">
        <v>4.9905761327150001E-2</v>
      </c>
      <c r="Q314" s="9">
        <v>136.688764023521</v>
      </c>
      <c r="R314" s="9">
        <v>1210</v>
      </c>
      <c r="S314" s="9" t="s">
        <v>310</v>
      </c>
      <c r="T314" s="9">
        <v>1210</v>
      </c>
      <c r="U314" s="9" t="s">
        <v>293</v>
      </c>
      <c r="V314" s="9" t="s">
        <v>195</v>
      </c>
      <c r="Z314" s="9">
        <v>0</v>
      </c>
      <c r="AA314" s="9">
        <v>1</v>
      </c>
      <c r="AB314" s="9">
        <v>0.33958855516719</v>
      </c>
      <c r="AC314" s="9">
        <v>4.9905761327150001E-2</v>
      </c>
      <c r="AD314" s="9">
        <v>136.688764023522</v>
      </c>
      <c r="AF314" s="9">
        <v>-1</v>
      </c>
      <c r="AG314" s="9">
        <v>-1</v>
      </c>
      <c r="AH314" s="9">
        <v>-1</v>
      </c>
      <c r="AI314" s="9">
        <v>-1</v>
      </c>
      <c r="AJ314" s="9">
        <v>0</v>
      </c>
      <c r="AM314" s="9" t="s">
        <v>309</v>
      </c>
      <c r="AN314" s="9">
        <v>-1</v>
      </c>
      <c r="AQ314" s="9">
        <v>579</v>
      </c>
      <c r="AR314" s="9" t="s">
        <v>295</v>
      </c>
      <c r="AT314" s="9" t="s">
        <v>195</v>
      </c>
      <c r="AU314" s="9">
        <v>132.71029999999999</v>
      </c>
      <c r="AV314" s="9">
        <v>61.8975094318454</v>
      </c>
      <c r="AW314" s="9">
        <v>143.372938914164</v>
      </c>
      <c r="AX314" s="9">
        <v>0.1108586894</v>
      </c>
    </row>
    <row r="315" spans="1:50" x14ac:dyDescent="0.25">
      <c r="A315" s="142">
        <v>550000</v>
      </c>
      <c r="B315" s="142">
        <v>880000</v>
      </c>
      <c r="C315" s="142">
        <v>880000</v>
      </c>
      <c r="D315" s="9" t="s">
        <v>305</v>
      </c>
      <c r="E315" s="9" t="s">
        <v>70</v>
      </c>
      <c r="F315" s="9" t="s">
        <v>306</v>
      </c>
      <c r="G315" s="9" t="s">
        <v>307</v>
      </c>
      <c r="H315" s="9">
        <v>0.36</v>
      </c>
      <c r="I315" s="9">
        <v>0.48</v>
      </c>
      <c r="J315" s="9" t="s">
        <v>195</v>
      </c>
      <c r="K315" s="9">
        <v>0.22153672501011001</v>
      </c>
      <c r="L315" s="9">
        <v>3858.1883495439602</v>
      </c>
      <c r="M315" s="9">
        <v>9.5852546223848094</v>
      </c>
      <c r="N315" s="9">
        <v>1.40864414352596</v>
      </c>
      <c r="O315" s="9">
        <v>2.1234859174311902</v>
      </c>
      <c r="P315" s="9">
        <v>0.31206641026142001</v>
      </c>
      <c r="Q315" s="9">
        <v>854.73041143014905</v>
      </c>
      <c r="R315" s="9">
        <v>1210</v>
      </c>
      <c r="S315" s="9" t="s">
        <v>310</v>
      </c>
      <c r="T315" s="9">
        <v>1210</v>
      </c>
      <c r="U315" s="9" t="s">
        <v>293</v>
      </c>
      <c r="V315" s="9" t="s">
        <v>195</v>
      </c>
      <c r="Z315" s="9">
        <v>0</v>
      </c>
      <c r="AA315" s="9">
        <v>1</v>
      </c>
      <c r="AB315" s="9">
        <v>2.1234859174311902</v>
      </c>
      <c r="AC315" s="9">
        <v>0.31206641026142001</v>
      </c>
      <c r="AD315" s="9">
        <v>854.73041143014905</v>
      </c>
      <c r="AF315" s="9">
        <v>-1</v>
      </c>
      <c r="AG315" s="9">
        <v>-1</v>
      </c>
      <c r="AH315" s="9">
        <v>-1</v>
      </c>
      <c r="AI315" s="9">
        <v>-1</v>
      </c>
      <c r="AJ315" s="9">
        <v>0</v>
      </c>
      <c r="AM315" s="9" t="s">
        <v>309</v>
      </c>
      <c r="AN315" s="9">
        <v>-1</v>
      </c>
      <c r="AQ315" s="9">
        <v>579</v>
      </c>
      <c r="AR315" s="9" t="s">
        <v>295</v>
      </c>
      <c r="AT315" s="9" t="s">
        <v>195</v>
      </c>
      <c r="AU315" s="9">
        <v>132.71029999999999</v>
      </c>
      <c r="AV315" s="9">
        <v>121.462241644347</v>
      </c>
      <c r="AW315" s="9">
        <v>896.52731840464605</v>
      </c>
      <c r="AX315" s="9">
        <v>0.69321201249999997</v>
      </c>
    </row>
    <row r="316" spans="1:50" x14ac:dyDescent="0.25">
      <c r="A316" s="142">
        <v>550000</v>
      </c>
      <c r="B316" s="142">
        <v>880000</v>
      </c>
      <c r="C316" s="142">
        <v>880000</v>
      </c>
      <c r="D316" s="9" t="s">
        <v>305</v>
      </c>
      <c r="E316" s="9" t="s">
        <v>70</v>
      </c>
      <c r="F316" s="9" t="s">
        <v>306</v>
      </c>
      <c r="G316" s="9" t="s">
        <v>307</v>
      </c>
      <c r="H316" s="9">
        <v>0.36</v>
      </c>
      <c r="I316" s="9">
        <v>0.48</v>
      </c>
      <c r="J316" s="9" t="s">
        <v>195</v>
      </c>
      <c r="K316" s="9">
        <v>0.14068786855896001</v>
      </c>
      <c r="L316" s="9">
        <v>3858.1883495439602</v>
      </c>
      <c r="M316" s="9">
        <v>9.5852546223848094</v>
      </c>
      <c r="N316" s="9">
        <v>1.40864414352596</v>
      </c>
      <c r="O316" s="9">
        <v>1.3485290424182399</v>
      </c>
      <c r="P316" s="9">
        <v>0.19817914211073001</v>
      </c>
      <c r="Q316" s="9">
        <v>542.80029539635495</v>
      </c>
      <c r="R316" s="9">
        <v>1210</v>
      </c>
      <c r="S316" s="9" t="s">
        <v>310</v>
      </c>
      <c r="T316" s="9">
        <v>1210</v>
      </c>
      <c r="U316" s="9" t="s">
        <v>293</v>
      </c>
      <c r="V316" s="9" t="s">
        <v>195</v>
      </c>
      <c r="Z316" s="9">
        <v>0</v>
      </c>
      <c r="AA316" s="9">
        <v>1</v>
      </c>
      <c r="AB316" s="9">
        <v>1.3485290424182399</v>
      </c>
      <c r="AC316" s="9">
        <v>0.19817914211073001</v>
      </c>
      <c r="AD316" s="9">
        <v>542.80029539635495</v>
      </c>
      <c r="AF316" s="9">
        <v>-1</v>
      </c>
      <c r="AG316" s="9">
        <v>-1</v>
      </c>
      <c r="AH316" s="9">
        <v>-1</v>
      </c>
      <c r="AI316" s="9">
        <v>-1</v>
      </c>
      <c r="AJ316" s="9">
        <v>0</v>
      </c>
      <c r="AM316" s="9" t="s">
        <v>309</v>
      </c>
      <c r="AN316" s="9">
        <v>-1</v>
      </c>
      <c r="AQ316" s="9">
        <v>579</v>
      </c>
      <c r="AR316" s="9" t="s">
        <v>295</v>
      </c>
      <c r="AT316" s="9" t="s">
        <v>195</v>
      </c>
      <c r="AU316" s="9">
        <v>132.71029999999999</v>
      </c>
      <c r="AV316" s="9">
        <v>106.622433205151</v>
      </c>
      <c r="AW316" s="9">
        <v>569.34360443159596</v>
      </c>
      <c r="AX316" s="9">
        <v>0.44022732799999997</v>
      </c>
    </row>
    <row r="317" spans="1:50" x14ac:dyDescent="0.25">
      <c r="A317" s="142">
        <v>550000</v>
      </c>
      <c r="B317" s="142">
        <v>880000</v>
      </c>
      <c r="C317" s="142">
        <v>880000</v>
      </c>
      <c r="D317" s="9" t="s">
        <v>305</v>
      </c>
      <c r="E317" s="9" t="s">
        <v>70</v>
      </c>
      <c r="F317" s="9" t="s">
        <v>306</v>
      </c>
      <c r="G317" s="9" t="s">
        <v>307</v>
      </c>
      <c r="H317" s="9">
        <v>0.36</v>
      </c>
      <c r="I317" s="9">
        <v>0.48</v>
      </c>
      <c r="J317" s="9" t="s">
        <v>195</v>
      </c>
      <c r="K317" s="9">
        <v>7.8113432618999998E-4</v>
      </c>
      <c r="L317" s="9">
        <v>3858.1883495439602</v>
      </c>
      <c r="M317" s="9">
        <v>9.5852546223848094</v>
      </c>
      <c r="N317" s="9">
        <v>1.40864414352596</v>
      </c>
      <c r="O317" s="9">
        <v>7.48737141082E-3</v>
      </c>
      <c r="P317" s="9">
        <v>1.10034029389E-3</v>
      </c>
      <c r="Q317" s="9">
        <v>3.0137633567389801</v>
      </c>
      <c r="R317" s="9">
        <v>1210</v>
      </c>
      <c r="S317" s="9" t="s">
        <v>310</v>
      </c>
      <c r="T317" s="9">
        <v>1210</v>
      </c>
      <c r="U317" s="9" t="s">
        <v>293</v>
      </c>
      <c r="V317" s="9" t="s">
        <v>195</v>
      </c>
      <c r="Z317" s="9">
        <v>0</v>
      </c>
      <c r="AA317" s="9">
        <v>1</v>
      </c>
      <c r="AB317" s="9">
        <v>7.48737141082E-3</v>
      </c>
      <c r="AC317" s="9">
        <v>1.10034029389E-3</v>
      </c>
      <c r="AD317" s="9">
        <v>3.0137633567401698</v>
      </c>
      <c r="AF317" s="9">
        <v>-1</v>
      </c>
      <c r="AG317" s="9">
        <v>-1</v>
      </c>
      <c r="AH317" s="9">
        <v>-1</v>
      </c>
      <c r="AI317" s="9">
        <v>-1</v>
      </c>
      <c r="AJ317" s="9">
        <v>0</v>
      </c>
      <c r="AM317" s="9" t="s">
        <v>309</v>
      </c>
      <c r="AN317" s="9">
        <v>-1</v>
      </c>
      <c r="AQ317" s="9">
        <v>579</v>
      </c>
      <c r="AR317" s="9" t="s">
        <v>295</v>
      </c>
      <c r="AT317" s="9" t="s">
        <v>195</v>
      </c>
      <c r="AU317" s="9">
        <v>132.71029999999999</v>
      </c>
      <c r="AV317" s="9">
        <v>10.127195169563199</v>
      </c>
      <c r="AW317" s="9">
        <v>3.1611384647043801</v>
      </c>
      <c r="AX317" s="9">
        <v>2.4442524999999998E-3</v>
      </c>
    </row>
    <row r="318" spans="1:50" x14ac:dyDescent="0.25">
      <c r="A318" s="142">
        <v>550000</v>
      </c>
      <c r="B318" s="142">
        <v>880000</v>
      </c>
      <c r="C318" s="142">
        <v>880000</v>
      </c>
      <c r="D318" s="9" t="s">
        <v>305</v>
      </c>
      <c r="E318" s="9" t="s">
        <v>70</v>
      </c>
      <c r="F318" s="9" t="s">
        <v>306</v>
      </c>
      <c r="G318" s="9" t="s">
        <v>307</v>
      </c>
      <c r="H318" s="9">
        <v>0.36</v>
      </c>
      <c r="I318" s="9">
        <v>0.48</v>
      </c>
      <c r="J318" s="9" t="s">
        <v>195</v>
      </c>
      <c r="K318" s="9">
        <v>0.17554959363768</v>
      </c>
      <c r="L318" s="9">
        <v>3847.42469128625</v>
      </c>
      <c r="M318" s="9">
        <v>9.5601531205363504</v>
      </c>
      <c r="N318" s="9">
        <v>1.4050111376816099</v>
      </c>
      <c r="O318" s="9">
        <v>1.67828099542415</v>
      </c>
      <c r="P318" s="9">
        <v>0.24664913427641999</v>
      </c>
      <c r="Q318" s="9">
        <v>675.41384110687795</v>
      </c>
      <c r="R318" s="9">
        <v>1200</v>
      </c>
      <c r="S318" s="9" t="s">
        <v>308</v>
      </c>
      <c r="T318" s="9">
        <v>1200</v>
      </c>
      <c r="U318" s="9" t="s">
        <v>293</v>
      </c>
      <c r="V318" s="9" t="s">
        <v>195</v>
      </c>
      <c r="Z318" s="9">
        <v>0</v>
      </c>
      <c r="AA318" s="9">
        <v>1</v>
      </c>
      <c r="AB318" s="9">
        <v>1.67828099542415</v>
      </c>
      <c r="AC318" s="9">
        <v>0.24664913427641999</v>
      </c>
      <c r="AD318" s="9">
        <v>675.41384110687795</v>
      </c>
      <c r="AF318" s="9">
        <v>-1</v>
      </c>
      <c r="AG318" s="9">
        <v>-1</v>
      </c>
      <c r="AH318" s="9">
        <v>-1</v>
      </c>
      <c r="AI318" s="9">
        <v>-1</v>
      </c>
      <c r="AJ318" s="9">
        <v>0</v>
      </c>
      <c r="AM318" s="9" t="s">
        <v>309</v>
      </c>
      <c r="AN318" s="9">
        <v>-1</v>
      </c>
      <c r="AQ318" s="9">
        <v>579</v>
      </c>
      <c r="AR318" s="9" t="s">
        <v>295</v>
      </c>
      <c r="AT318" s="9" t="s">
        <v>195</v>
      </c>
      <c r="AU318" s="9">
        <v>132.71029999999999</v>
      </c>
      <c r="AV318" s="9">
        <v>129.78990070069099</v>
      </c>
      <c r="AW318" s="9">
        <v>710.42400046235696</v>
      </c>
      <c r="AX318" s="9">
        <v>0.54778089299999999</v>
      </c>
    </row>
    <row r="319" spans="1:50" x14ac:dyDescent="0.25">
      <c r="A319" s="142">
        <v>550000</v>
      </c>
      <c r="B319" s="142">
        <v>880000</v>
      </c>
      <c r="C319" s="142">
        <v>880000</v>
      </c>
      <c r="D319" s="9" t="s">
        <v>305</v>
      </c>
      <c r="E319" s="9" t="s">
        <v>70</v>
      </c>
      <c r="F319" s="9" t="s">
        <v>306</v>
      </c>
      <c r="G319" s="9" t="s">
        <v>307</v>
      </c>
      <c r="H319" s="9">
        <v>0.36</v>
      </c>
      <c r="I319" s="9">
        <v>0.48</v>
      </c>
      <c r="J319" s="9" t="s">
        <v>195</v>
      </c>
      <c r="K319" s="9">
        <v>9.0981805299999996E-4</v>
      </c>
      <c r="L319" s="9">
        <v>3847.42469128625</v>
      </c>
      <c r="M319" s="9">
        <v>9.5601531205363504</v>
      </c>
      <c r="N319" s="9">
        <v>1.4050111376816099</v>
      </c>
      <c r="O319" s="9">
        <v>8.6979998985100004E-3</v>
      </c>
      <c r="P319" s="9">
        <v>1.2783044977300001E-3</v>
      </c>
      <c r="Q319" s="9">
        <v>3.50045644169403</v>
      </c>
      <c r="R319" s="9">
        <v>1210</v>
      </c>
      <c r="S319" s="9" t="s">
        <v>310</v>
      </c>
      <c r="T319" s="9">
        <v>1210</v>
      </c>
      <c r="U319" s="9" t="s">
        <v>293</v>
      </c>
      <c r="V319" s="9" t="s">
        <v>195</v>
      </c>
      <c r="Z319" s="9">
        <v>0</v>
      </c>
      <c r="AA319" s="9">
        <v>1</v>
      </c>
      <c r="AB319" s="9">
        <v>8.6979998985100004E-3</v>
      </c>
      <c r="AC319" s="9">
        <v>1.2783044977300001E-3</v>
      </c>
      <c r="AD319" s="9">
        <v>3.50045644169403</v>
      </c>
      <c r="AF319" s="9">
        <v>-1</v>
      </c>
      <c r="AG319" s="9">
        <v>-1</v>
      </c>
      <c r="AH319" s="9">
        <v>-1</v>
      </c>
      <c r="AI319" s="9">
        <v>-1</v>
      </c>
      <c r="AJ319" s="9">
        <v>0</v>
      </c>
      <c r="AM319" s="9" t="s">
        <v>309</v>
      </c>
      <c r="AN319" s="9">
        <v>-1</v>
      </c>
      <c r="AQ319" s="9">
        <v>579</v>
      </c>
      <c r="AR319" s="9" t="s">
        <v>295</v>
      </c>
      <c r="AT319" s="9" t="s">
        <v>195</v>
      </c>
      <c r="AU319" s="9">
        <v>132.71029999999999</v>
      </c>
      <c r="AV319" s="9">
        <v>10.8536318301687</v>
      </c>
      <c r="AW319" s="9">
        <v>3.6819030310025598</v>
      </c>
      <c r="AX319" s="9">
        <v>2.8389752000000002E-3</v>
      </c>
    </row>
    <row r="320" spans="1:50" x14ac:dyDescent="0.25">
      <c r="A320" s="142">
        <v>550000</v>
      </c>
      <c r="B320" s="142">
        <v>880000</v>
      </c>
      <c r="C320" s="142">
        <v>880000</v>
      </c>
      <c r="D320" s="9" t="s">
        <v>305</v>
      </c>
      <c r="E320" s="9" t="s">
        <v>70</v>
      </c>
      <c r="F320" s="9" t="s">
        <v>306</v>
      </c>
      <c r="G320" s="9" t="s">
        <v>307</v>
      </c>
      <c r="H320" s="9">
        <v>0.36</v>
      </c>
      <c r="I320" s="9">
        <v>0.48</v>
      </c>
      <c r="J320" s="9" t="s">
        <v>195</v>
      </c>
      <c r="K320" s="9">
        <v>1.54521819443E-3</v>
      </c>
      <c r="L320" s="9">
        <v>3847.42469128625</v>
      </c>
      <c r="M320" s="9">
        <v>9.5601531205363504</v>
      </c>
      <c r="N320" s="9">
        <v>1.4050111376816099</v>
      </c>
      <c r="O320" s="9">
        <v>1.4772522543389999E-2</v>
      </c>
      <c r="P320" s="9">
        <v>2.1710487733200001E-3</v>
      </c>
      <c r="Q320" s="9">
        <v>5.9451106346785902</v>
      </c>
      <c r="R320" s="9">
        <v>1210</v>
      </c>
      <c r="S320" s="9" t="s">
        <v>310</v>
      </c>
      <c r="T320" s="9">
        <v>1210</v>
      </c>
      <c r="U320" s="9" t="s">
        <v>293</v>
      </c>
      <c r="V320" s="9" t="s">
        <v>195</v>
      </c>
      <c r="Z320" s="9">
        <v>0</v>
      </c>
      <c r="AA320" s="9">
        <v>1</v>
      </c>
      <c r="AB320" s="9">
        <v>1.4772522543389999E-2</v>
      </c>
      <c r="AC320" s="9">
        <v>2.1710487733200001E-3</v>
      </c>
      <c r="AD320" s="9">
        <v>5.9451106346783904</v>
      </c>
      <c r="AF320" s="9">
        <v>-1</v>
      </c>
      <c r="AG320" s="9">
        <v>-1</v>
      </c>
      <c r="AH320" s="9">
        <v>-1</v>
      </c>
      <c r="AI320" s="9">
        <v>-1</v>
      </c>
      <c r="AJ320" s="9">
        <v>0</v>
      </c>
      <c r="AM320" s="9" t="s">
        <v>309</v>
      </c>
      <c r="AN320" s="9">
        <v>-1</v>
      </c>
      <c r="AQ320" s="9">
        <v>579</v>
      </c>
      <c r="AR320" s="9" t="s">
        <v>295</v>
      </c>
      <c r="AT320" s="9" t="s">
        <v>195</v>
      </c>
      <c r="AU320" s="9">
        <v>132.71029999999999</v>
      </c>
      <c r="AV320" s="9">
        <v>10.1719828123636</v>
      </c>
      <c r="AW320" s="9">
        <v>6.2532761741422203</v>
      </c>
      <c r="AX320" s="9">
        <v>4.8216630999999999E-3</v>
      </c>
    </row>
    <row r="321" spans="1:50" x14ac:dyDescent="0.25">
      <c r="A321" s="142">
        <v>550000</v>
      </c>
      <c r="B321" s="142">
        <v>880000</v>
      </c>
      <c r="C321" s="142">
        <v>880000</v>
      </c>
      <c r="D321" s="9" t="s">
        <v>305</v>
      </c>
      <c r="E321" s="9" t="s">
        <v>70</v>
      </c>
      <c r="F321" s="9" t="s">
        <v>306</v>
      </c>
      <c r="G321" s="9" t="s">
        <v>307</v>
      </c>
      <c r="H321" s="9">
        <v>0.36</v>
      </c>
      <c r="I321" s="9">
        <v>0.48</v>
      </c>
      <c r="J321" s="9" t="s">
        <v>195</v>
      </c>
      <c r="K321" s="9">
        <v>1.28901964277E-3</v>
      </c>
      <c r="L321" s="9">
        <v>3847.42469128625</v>
      </c>
      <c r="M321" s="9">
        <v>9.5601531205363504</v>
      </c>
      <c r="N321" s="9">
        <v>1.4050111376816099</v>
      </c>
      <c r="O321" s="9">
        <v>1.232322516029E-2</v>
      </c>
      <c r="P321" s="9">
        <v>1.81108695478E-3</v>
      </c>
      <c r="Q321" s="9">
        <v>4.9594060011616703</v>
      </c>
      <c r="R321" s="9">
        <v>1210</v>
      </c>
      <c r="S321" s="9" t="s">
        <v>310</v>
      </c>
      <c r="T321" s="9">
        <v>1210</v>
      </c>
      <c r="U321" s="9" t="s">
        <v>293</v>
      </c>
      <c r="V321" s="9" t="s">
        <v>195</v>
      </c>
      <c r="Z321" s="9">
        <v>0</v>
      </c>
      <c r="AA321" s="9">
        <v>1</v>
      </c>
      <c r="AB321" s="9">
        <v>1.232322516029E-2</v>
      </c>
      <c r="AC321" s="9">
        <v>1.81108695478E-3</v>
      </c>
      <c r="AD321" s="9">
        <v>4.9594060011613603</v>
      </c>
      <c r="AF321" s="9">
        <v>-1</v>
      </c>
      <c r="AG321" s="9">
        <v>-1</v>
      </c>
      <c r="AH321" s="9">
        <v>-1</v>
      </c>
      <c r="AI321" s="9">
        <v>-1</v>
      </c>
      <c r="AJ321" s="9">
        <v>0</v>
      </c>
      <c r="AM321" s="9" t="s">
        <v>309</v>
      </c>
      <c r="AN321" s="9">
        <v>-1</v>
      </c>
      <c r="AQ321" s="9">
        <v>579</v>
      </c>
      <c r="AR321" s="9" t="s">
        <v>295</v>
      </c>
      <c r="AT321" s="9" t="s">
        <v>195</v>
      </c>
      <c r="AU321" s="9">
        <v>132.71029999999999</v>
      </c>
      <c r="AV321" s="9">
        <v>12.979929420111599</v>
      </c>
      <c r="AW321" s="9">
        <v>5.2164774199593902</v>
      </c>
      <c r="AX321" s="9">
        <v>4.0222271000000002E-3</v>
      </c>
    </row>
    <row r="322" spans="1:50" x14ac:dyDescent="0.25">
      <c r="A322" s="142">
        <v>550000</v>
      </c>
      <c r="B322" s="142">
        <v>880000</v>
      </c>
      <c r="C322" s="142">
        <v>880000</v>
      </c>
      <c r="D322" s="9" t="s">
        <v>305</v>
      </c>
      <c r="E322" s="9" t="s">
        <v>70</v>
      </c>
      <c r="F322" s="9" t="s">
        <v>306</v>
      </c>
      <c r="G322" s="9" t="s">
        <v>307</v>
      </c>
      <c r="H322" s="9">
        <v>0.36</v>
      </c>
      <c r="I322" s="9">
        <v>0.48</v>
      </c>
      <c r="J322" s="9" t="s">
        <v>195</v>
      </c>
      <c r="K322" s="9">
        <v>4.4135966377999998E-2</v>
      </c>
      <c r="L322" s="9">
        <v>3847.42469128625</v>
      </c>
      <c r="M322" s="9">
        <v>9.5601531205363504</v>
      </c>
      <c r="N322" s="9">
        <v>1.4050111376816099</v>
      </c>
      <c r="O322" s="9">
        <v>0.42194659669653001</v>
      </c>
      <c r="P322" s="9">
        <v>6.2011524333429997E-2</v>
      </c>
      <c r="Q322" s="9">
        <v>169.80980681649999</v>
      </c>
      <c r="R322" s="9">
        <v>1210</v>
      </c>
      <c r="S322" s="9" t="s">
        <v>310</v>
      </c>
      <c r="T322" s="9">
        <v>1210</v>
      </c>
      <c r="U322" s="9" t="s">
        <v>293</v>
      </c>
      <c r="V322" s="9" t="s">
        <v>195</v>
      </c>
      <c r="Z322" s="9">
        <v>0</v>
      </c>
      <c r="AA322" s="9">
        <v>1</v>
      </c>
      <c r="AB322" s="9">
        <v>0.42194659669653001</v>
      </c>
      <c r="AC322" s="9">
        <v>6.2011524333429997E-2</v>
      </c>
      <c r="AD322" s="9">
        <v>169.80980681649999</v>
      </c>
      <c r="AF322" s="9">
        <v>-1</v>
      </c>
      <c r="AG322" s="9">
        <v>-1</v>
      </c>
      <c r="AH322" s="9">
        <v>-1</v>
      </c>
      <c r="AI322" s="9">
        <v>-1</v>
      </c>
      <c r="AJ322" s="9">
        <v>0</v>
      </c>
      <c r="AM322" s="9" t="s">
        <v>309</v>
      </c>
      <c r="AN322" s="9">
        <v>-1</v>
      </c>
      <c r="AQ322" s="9">
        <v>579</v>
      </c>
      <c r="AR322" s="9" t="s">
        <v>295</v>
      </c>
      <c r="AT322" s="9" t="s">
        <v>195</v>
      </c>
      <c r="AU322" s="9">
        <v>132.71029999999999</v>
      </c>
      <c r="AV322" s="9">
        <v>68.9215155742787</v>
      </c>
      <c r="AW322" s="9">
        <v>178.61191899564301</v>
      </c>
      <c r="AX322" s="9">
        <v>0.13772084900000001</v>
      </c>
    </row>
    <row r="323" spans="1:50" x14ac:dyDescent="0.25">
      <c r="A323" s="142">
        <v>550000</v>
      </c>
      <c r="B323" s="142">
        <v>880000</v>
      </c>
      <c r="C323" s="142">
        <v>880000</v>
      </c>
      <c r="D323" s="9" t="s">
        <v>305</v>
      </c>
      <c r="E323" s="9" t="s">
        <v>70</v>
      </c>
      <c r="F323" s="9" t="s">
        <v>306</v>
      </c>
      <c r="G323" s="9" t="s">
        <v>307</v>
      </c>
      <c r="H323" s="9">
        <v>0.36</v>
      </c>
      <c r="I323" s="9">
        <v>0.48</v>
      </c>
      <c r="J323" s="9" t="s">
        <v>195</v>
      </c>
      <c r="K323" s="9">
        <v>0.12612857712528</v>
      </c>
      <c r="L323" s="9">
        <v>3847.42469128625</v>
      </c>
      <c r="M323" s="9">
        <v>9.5601531205363504</v>
      </c>
      <c r="N323" s="9">
        <v>1.4050111376816099</v>
      </c>
      <c r="O323" s="9">
        <v>1.20580851019307</v>
      </c>
      <c r="P323" s="9">
        <v>0.17721205564094999</v>
      </c>
      <c r="Q323" s="9">
        <v>485.27020190861202</v>
      </c>
      <c r="R323" s="9">
        <v>1210</v>
      </c>
      <c r="S323" s="9" t="s">
        <v>310</v>
      </c>
      <c r="T323" s="9">
        <v>1210</v>
      </c>
      <c r="U323" s="9" t="s">
        <v>293</v>
      </c>
      <c r="V323" s="9" t="s">
        <v>195</v>
      </c>
      <c r="Z323" s="9">
        <v>0</v>
      </c>
      <c r="AA323" s="9">
        <v>1</v>
      </c>
      <c r="AB323" s="9">
        <v>1.20580851019307</v>
      </c>
      <c r="AC323" s="9">
        <v>0.17721205564094999</v>
      </c>
      <c r="AD323" s="9">
        <v>485.27020190861202</v>
      </c>
      <c r="AF323" s="9">
        <v>-1</v>
      </c>
      <c r="AG323" s="9">
        <v>-1</v>
      </c>
      <c r="AH323" s="9">
        <v>-1</v>
      </c>
      <c r="AI323" s="9">
        <v>-1</v>
      </c>
      <c r="AJ323" s="9">
        <v>0</v>
      </c>
      <c r="AM323" s="9" t="s">
        <v>309</v>
      </c>
      <c r="AN323" s="9">
        <v>-1</v>
      </c>
      <c r="AQ323" s="9">
        <v>579</v>
      </c>
      <c r="AR323" s="9" t="s">
        <v>295</v>
      </c>
      <c r="AT323" s="9" t="s">
        <v>195</v>
      </c>
      <c r="AU323" s="9">
        <v>132.71029999999999</v>
      </c>
      <c r="AV323" s="9">
        <v>93.096041803217702</v>
      </c>
      <c r="AW323" s="9">
        <v>510.42424238762101</v>
      </c>
      <c r="AX323" s="9">
        <v>0.39356869579999998</v>
      </c>
    </row>
    <row r="324" spans="1:50" x14ac:dyDescent="0.25">
      <c r="A324" s="142">
        <v>550000</v>
      </c>
      <c r="B324" s="142">
        <v>880000</v>
      </c>
      <c r="C324" s="142">
        <v>880000</v>
      </c>
      <c r="D324" s="9" t="s">
        <v>305</v>
      </c>
      <c r="E324" s="9" t="s">
        <v>70</v>
      </c>
      <c r="F324" s="9" t="s">
        <v>306</v>
      </c>
      <c r="G324" s="9" t="s">
        <v>307</v>
      </c>
      <c r="H324" s="9">
        <v>0.36</v>
      </c>
      <c r="I324" s="9">
        <v>0.48</v>
      </c>
      <c r="J324" s="9" t="s">
        <v>195</v>
      </c>
      <c r="K324" s="9">
        <v>0.23133060478416001</v>
      </c>
      <c r="L324" s="9">
        <v>3847.42469128625</v>
      </c>
      <c r="M324" s="9">
        <v>9.5601531205363504</v>
      </c>
      <c r="N324" s="9">
        <v>1.4050111376816099</v>
      </c>
      <c r="O324" s="9">
        <v>2.2115560032028898</v>
      </c>
      <c r="P324" s="9">
        <v>0.32502207620836998</v>
      </c>
      <c r="Q324" s="9">
        <v>890.02708069677794</v>
      </c>
      <c r="R324" s="9">
        <v>1210</v>
      </c>
      <c r="S324" s="9" t="s">
        <v>310</v>
      </c>
      <c r="T324" s="9">
        <v>1210</v>
      </c>
      <c r="U324" s="9" t="s">
        <v>293</v>
      </c>
      <c r="V324" s="9" t="s">
        <v>195</v>
      </c>
      <c r="Z324" s="9">
        <v>0</v>
      </c>
      <c r="AA324" s="9">
        <v>1</v>
      </c>
      <c r="AB324" s="9">
        <v>2.2115560032028898</v>
      </c>
      <c r="AC324" s="9">
        <v>0.32502207620836998</v>
      </c>
      <c r="AD324" s="9">
        <v>890.02708069677794</v>
      </c>
      <c r="AF324" s="9">
        <v>-1</v>
      </c>
      <c r="AG324" s="9">
        <v>-1</v>
      </c>
      <c r="AH324" s="9">
        <v>-1</v>
      </c>
      <c r="AI324" s="9">
        <v>-1</v>
      </c>
      <c r="AJ324" s="9">
        <v>0</v>
      </c>
      <c r="AM324" s="9" t="s">
        <v>309</v>
      </c>
      <c r="AN324" s="9">
        <v>-1</v>
      </c>
      <c r="AQ324" s="9">
        <v>579</v>
      </c>
      <c r="AR324" s="9" t="s">
        <v>295</v>
      </c>
      <c r="AT324" s="9" t="s">
        <v>195</v>
      </c>
      <c r="AU324" s="9">
        <v>132.71029999999999</v>
      </c>
      <c r="AV324" s="9">
        <v>122.205581714332</v>
      </c>
      <c r="AW324" s="9">
        <v>936.16174366847201</v>
      </c>
      <c r="AX324" s="9">
        <v>0.72183867049999995</v>
      </c>
    </row>
    <row r="325" spans="1:50" x14ac:dyDescent="0.25">
      <c r="A325" s="142">
        <v>550000</v>
      </c>
      <c r="B325" s="142">
        <v>880000</v>
      </c>
      <c r="C325" s="142">
        <v>880000</v>
      </c>
      <c r="D325" s="9" t="s">
        <v>305</v>
      </c>
      <c r="E325" s="9" t="s">
        <v>70</v>
      </c>
      <c r="F325" s="9" t="s">
        <v>306</v>
      </c>
      <c r="G325" s="9" t="s">
        <v>307</v>
      </c>
      <c r="H325" s="9">
        <v>0.36</v>
      </c>
      <c r="I325" s="9">
        <v>0.48</v>
      </c>
      <c r="J325" s="9" t="s">
        <v>195</v>
      </c>
      <c r="K325" s="9">
        <v>3.6874655829560003E-2</v>
      </c>
      <c r="L325" s="9">
        <v>3847.42469128625</v>
      </c>
      <c r="M325" s="9">
        <v>9.5601531205363504</v>
      </c>
      <c r="N325" s="9">
        <v>1.4050111376816099</v>
      </c>
      <c r="O325" s="9">
        <v>0.35252735599773</v>
      </c>
      <c r="P325" s="9">
        <v>5.1809302138710003E-2</v>
      </c>
      <c r="Q325" s="9">
        <v>141.872461321354</v>
      </c>
      <c r="R325" s="9">
        <v>1210</v>
      </c>
      <c r="S325" s="9" t="s">
        <v>310</v>
      </c>
      <c r="T325" s="9">
        <v>1210</v>
      </c>
      <c r="U325" s="9" t="s">
        <v>293</v>
      </c>
      <c r="V325" s="9" t="s">
        <v>195</v>
      </c>
      <c r="Z325" s="9">
        <v>0</v>
      </c>
      <c r="AA325" s="9">
        <v>1</v>
      </c>
      <c r="AB325" s="9">
        <v>0.35252735599773</v>
      </c>
      <c r="AC325" s="9">
        <v>5.1809302138710003E-2</v>
      </c>
      <c r="AD325" s="9">
        <v>141.872461321354</v>
      </c>
      <c r="AF325" s="9">
        <v>-1</v>
      </c>
      <c r="AG325" s="9">
        <v>-1</v>
      </c>
      <c r="AH325" s="9">
        <v>-1</v>
      </c>
      <c r="AI325" s="9">
        <v>-1</v>
      </c>
      <c r="AJ325" s="9">
        <v>0</v>
      </c>
      <c r="AM325" s="9" t="s">
        <v>309</v>
      </c>
      <c r="AN325" s="9">
        <v>-1</v>
      </c>
      <c r="AQ325" s="9">
        <v>579</v>
      </c>
      <c r="AR325" s="9" t="s">
        <v>295</v>
      </c>
      <c r="AT325" s="9" t="s">
        <v>195</v>
      </c>
      <c r="AU325" s="9">
        <v>132.71029999999999</v>
      </c>
      <c r="AV325" s="9">
        <v>72.367678449479797</v>
      </c>
      <c r="AW325" s="9">
        <v>149.22643776766799</v>
      </c>
      <c r="AX325" s="9">
        <v>0.11506282349999999</v>
      </c>
    </row>
    <row r="326" spans="1:50" x14ac:dyDescent="0.25">
      <c r="A326" s="142">
        <v>550000</v>
      </c>
      <c r="B326" s="142">
        <v>880000</v>
      </c>
      <c r="C326" s="142">
        <v>880000</v>
      </c>
      <c r="D326" s="9" t="s">
        <v>305</v>
      </c>
      <c r="E326" s="9" t="s">
        <v>70</v>
      </c>
      <c r="F326" s="9" t="s">
        <v>306</v>
      </c>
      <c r="G326" s="9" t="s">
        <v>307</v>
      </c>
      <c r="H326" s="9">
        <v>0.36</v>
      </c>
      <c r="I326" s="9">
        <v>0.48</v>
      </c>
      <c r="J326" s="9" t="s">
        <v>195</v>
      </c>
      <c r="K326" s="9">
        <v>0.26589584432708002</v>
      </c>
      <c r="L326" s="9">
        <v>3847.42469214621</v>
      </c>
      <c r="M326" s="9">
        <v>9.5601531226732099</v>
      </c>
      <c r="N326" s="9">
        <v>1.40501113799566</v>
      </c>
      <c r="O326" s="9">
        <v>2.5420049864493701</v>
      </c>
      <c r="P326" s="9">
        <v>0.37358662282630001</v>
      </c>
      <c r="Q326" s="9">
        <v>1023.01423700307</v>
      </c>
      <c r="R326" s="9">
        <v>1200</v>
      </c>
      <c r="S326" s="9" t="s">
        <v>308</v>
      </c>
      <c r="T326" s="9">
        <v>1200</v>
      </c>
      <c r="U326" s="9" t="s">
        <v>293</v>
      </c>
      <c r="V326" s="9" t="s">
        <v>195</v>
      </c>
      <c r="Z326" s="9">
        <v>0</v>
      </c>
      <c r="AA326" s="9">
        <v>1</v>
      </c>
      <c r="AB326" s="9">
        <v>2.5420049864493701</v>
      </c>
      <c r="AC326" s="9">
        <v>0.37358662282630001</v>
      </c>
      <c r="AD326" s="9">
        <v>1023.01423700307</v>
      </c>
      <c r="AF326" s="9">
        <v>-1</v>
      </c>
      <c r="AG326" s="9">
        <v>-1</v>
      </c>
      <c r="AH326" s="9">
        <v>-1</v>
      </c>
      <c r="AI326" s="9">
        <v>-1</v>
      </c>
      <c r="AJ326" s="9">
        <v>0</v>
      </c>
      <c r="AM326" s="9" t="s">
        <v>309</v>
      </c>
      <c r="AN326" s="9">
        <v>-1</v>
      </c>
      <c r="AQ326" s="9">
        <v>579</v>
      </c>
      <c r="AR326" s="9" t="s">
        <v>295</v>
      </c>
      <c r="AT326" s="9" t="s">
        <v>195</v>
      </c>
      <c r="AU326" s="9">
        <v>132.71029999999999</v>
      </c>
      <c r="AV326" s="9">
        <v>187.77160739272199</v>
      </c>
      <c r="AW326" s="9">
        <v>1076.0423053045099</v>
      </c>
      <c r="AX326" s="9">
        <v>0.82969524490000002</v>
      </c>
    </row>
    <row r="327" spans="1:50" x14ac:dyDescent="0.25">
      <c r="A327" s="142">
        <v>550000</v>
      </c>
      <c r="B327" s="142">
        <v>880000</v>
      </c>
      <c r="C327" s="142">
        <v>880000</v>
      </c>
      <c r="D327" s="9" t="s">
        <v>305</v>
      </c>
      <c r="E327" s="9" t="s">
        <v>70</v>
      </c>
      <c r="F327" s="9" t="s">
        <v>306</v>
      </c>
      <c r="G327" s="9" t="s">
        <v>307</v>
      </c>
      <c r="H327" s="9">
        <v>0.36</v>
      </c>
      <c r="I327" s="9">
        <v>0.48</v>
      </c>
      <c r="J327" s="9" t="s">
        <v>195</v>
      </c>
      <c r="K327" s="9">
        <v>7.6272157504299998E-2</v>
      </c>
      <c r="L327" s="9">
        <v>3847.42469214621</v>
      </c>
      <c r="M327" s="9">
        <v>9.5601531226732099</v>
      </c>
      <c r="N327" s="9">
        <v>1.40501113799566</v>
      </c>
      <c r="O327" s="9">
        <v>0.72917350473775999</v>
      </c>
      <c r="P327" s="9">
        <v>0.1071632308125</v>
      </c>
      <c r="Q327" s="9">
        <v>293.45138210531297</v>
      </c>
      <c r="R327" s="9">
        <v>1210</v>
      </c>
      <c r="S327" s="9" t="s">
        <v>310</v>
      </c>
      <c r="T327" s="9">
        <v>1210</v>
      </c>
      <c r="U327" s="9" t="s">
        <v>293</v>
      </c>
      <c r="V327" s="9" t="s">
        <v>195</v>
      </c>
      <c r="Z327" s="9">
        <v>0</v>
      </c>
      <c r="AA327" s="9">
        <v>1</v>
      </c>
      <c r="AB327" s="9">
        <v>0.72917350473775999</v>
      </c>
      <c r="AC327" s="9">
        <v>0.1071632308125</v>
      </c>
      <c r="AD327" s="9">
        <v>293.451382105314</v>
      </c>
      <c r="AF327" s="9">
        <v>-1</v>
      </c>
      <c r="AG327" s="9">
        <v>-1</v>
      </c>
      <c r="AH327" s="9">
        <v>-1</v>
      </c>
      <c r="AI327" s="9">
        <v>-1</v>
      </c>
      <c r="AJ327" s="9">
        <v>0</v>
      </c>
      <c r="AM327" s="9" t="s">
        <v>309</v>
      </c>
      <c r="AN327" s="9">
        <v>-1</v>
      </c>
      <c r="AQ327" s="9">
        <v>579</v>
      </c>
      <c r="AR327" s="9" t="s">
        <v>295</v>
      </c>
      <c r="AT327" s="9" t="s">
        <v>195</v>
      </c>
      <c r="AU327" s="9">
        <v>132.71029999999999</v>
      </c>
      <c r="AV327" s="9">
        <v>84.287026745493804</v>
      </c>
      <c r="AW327" s="9">
        <v>308.66247044658502</v>
      </c>
      <c r="AX327" s="9">
        <v>0.23799787680000001</v>
      </c>
    </row>
    <row r="328" spans="1:50" x14ac:dyDescent="0.25">
      <c r="A328" s="142">
        <v>550000</v>
      </c>
      <c r="B328" s="142">
        <v>880000</v>
      </c>
      <c r="C328" s="142">
        <v>880000</v>
      </c>
      <c r="D328" s="9" t="s">
        <v>305</v>
      </c>
      <c r="E328" s="9" t="s">
        <v>70</v>
      </c>
      <c r="F328" s="9" t="s">
        <v>306</v>
      </c>
      <c r="G328" s="9" t="s">
        <v>307</v>
      </c>
      <c r="H328" s="9">
        <v>0.36</v>
      </c>
      <c r="I328" s="9">
        <v>0.48</v>
      </c>
      <c r="J328" s="9" t="s">
        <v>195</v>
      </c>
      <c r="K328" s="9">
        <v>0.20657650477017001</v>
      </c>
      <c r="L328" s="9">
        <v>3847.42469214621</v>
      </c>
      <c r="M328" s="9">
        <v>9.5601531226732099</v>
      </c>
      <c r="N328" s="9">
        <v>1.40501113799566</v>
      </c>
      <c r="O328" s="9">
        <v>1.9749030171495201</v>
      </c>
      <c r="P328" s="9">
        <v>0.29024229005030999</v>
      </c>
      <c r="Q328" s="9">
        <v>794.78754527004003</v>
      </c>
      <c r="R328" s="9">
        <v>1210</v>
      </c>
      <c r="S328" s="9" t="s">
        <v>310</v>
      </c>
      <c r="T328" s="9">
        <v>1210</v>
      </c>
      <c r="U328" s="9" t="s">
        <v>293</v>
      </c>
      <c r="V328" s="9" t="s">
        <v>195</v>
      </c>
      <c r="Z328" s="9">
        <v>0</v>
      </c>
      <c r="AA328" s="9">
        <v>1</v>
      </c>
      <c r="AB328" s="9">
        <v>1.9749030171495201</v>
      </c>
      <c r="AC328" s="9">
        <v>0.29024229005030999</v>
      </c>
      <c r="AD328" s="9">
        <v>794.78754527004003</v>
      </c>
      <c r="AF328" s="9">
        <v>-1</v>
      </c>
      <c r="AG328" s="9">
        <v>-1</v>
      </c>
      <c r="AH328" s="9">
        <v>-1</v>
      </c>
      <c r="AI328" s="9">
        <v>-1</v>
      </c>
      <c r="AJ328" s="9">
        <v>0</v>
      </c>
      <c r="AM328" s="9" t="s">
        <v>309</v>
      </c>
      <c r="AN328" s="9">
        <v>-1</v>
      </c>
      <c r="AQ328" s="9">
        <v>579</v>
      </c>
      <c r="AR328" s="9" t="s">
        <v>295</v>
      </c>
      <c r="AT328" s="9" t="s">
        <v>195</v>
      </c>
      <c r="AU328" s="9">
        <v>132.71029999999999</v>
      </c>
      <c r="AV328" s="9">
        <v>113.184018049481</v>
      </c>
      <c r="AW328" s="9">
        <v>835.98545504613503</v>
      </c>
      <c r="AX328" s="9">
        <v>0.64459654929999999</v>
      </c>
    </row>
    <row r="329" spans="1:50" x14ac:dyDescent="0.25">
      <c r="A329" s="142">
        <v>550000</v>
      </c>
      <c r="B329" s="142">
        <v>880000</v>
      </c>
      <c r="C329" s="142">
        <v>880000</v>
      </c>
      <c r="D329" s="9" t="s">
        <v>305</v>
      </c>
      <c r="E329" s="9" t="s">
        <v>70</v>
      </c>
      <c r="F329" s="9" t="s">
        <v>306</v>
      </c>
      <c r="G329" s="9" t="s">
        <v>307</v>
      </c>
      <c r="H329" s="9">
        <v>0.36</v>
      </c>
      <c r="I329" s="9">
        <v>0.48</v>
      </c>
      <c r="J329" s="9" t="s">
        <v>195</v>
      </c>
      <c r="K329" s="9">
        <v>1.9687201408469999E-2</v>
      </c>
      <c r="L329" s="9">
        <v>3847.42469214621</v>
      </c>
      <c r="M329" s="9">
        <v>9.5601531226732099</v>
      </c>
      <c r="N329" s="9">
        <v>1.40501113799566</v>
      </c>
      <c r="O329" s="9">
        <v>0.18821266002190001</v>
      </c>
      <c r="P329" s="9">
        <v>2.7660737254859999E-2</v>
      </c>
      <c r="Q329" s="9">
        <v>75.745024818210894</v>
      </c>
      <c r="R329" s="9">
        <v>1210</v>
      </c>
      <c r="S329" s="9" t="s">
        <v>310</v>
      </c>
      <c r="T329" s="9">
        <v>1210</v>
      </c>
      <c r="U329" s="9" t="s">
        <v>293</v>
      </c>
      <c r="V329" s="9" t="s">
        <v>195</v>
      </c>
      <c r="Z329" s="9">
        <v>0</v>
      </c>
      <c r="AA329" s="9">
        <v>1</v>
      </c>
      <c r="AB329" s="9">
        <v>0.18821266002190001</v>
      </c>
      <c r="AC329" s="9">
        <v>2.7660737254859999E-2</v>
      </c>
      <c r="AD329" s="9">
        <v>75.745024818210197</v>
      </c>
      <c r="AF329" s="9">
        <v>-1</v>
      </c>
      <c r="AG329" s="9">
        <v>-1</v>
      </c>
      <c r="AH329" s="9">
        <v>-1</v>
      </c>
      <c r="AI329" s="9">
        <v>-1</v>
      </c>
      <c r="AJ329" s="9">
        <v>0</v>
      </c>
      <c r="AM329" s="9" t="s">
        <v>309</v>
      </c>
      <c r="AN329" s="9">
        <v>-1</v>
      </c>
      <c r="AQ329" s="9">
        <v>579</v>
      </c>
      <c r="AR329" s="9" t="s">
        <v>295</v>
      </c>
      <c r="AT329" s="9" t="s">
        <v>195</v>
      </c>
      <c r="AU329" s="9">
        <v>132.71029999999999</v>
      </c>
      <c r="AV329" s="9">
        <v>50.904140918377401</v>
      </c>
      <c r="AW329" s="9">
        <v>79.671277458956396</v>
      </c>
      <c r="AX329" s="9">
        <v>6.1431488100000001E-2</v>
      </c>
    </row>
    <row r="330" spans="1:50" x14ac:dyDescent="0.25">
      <c r="A330" s="142">
        <v>550000</v>
      </c>
      <c r="B330" s="142">
        <v>880000</v>
      </c>
      <c r="C330" s="142">
        <v>880000</v>
      </c>
      <c r="D330" s="9" t="s">
        <v>305</v>
      </c>
      <c r="E330" s="9" t="s">
        <v>70</v>
      </c>
      <c r="F330" s="9" t="s">
        <v>306</v>
      </c>
      <c r="G330" s="9" t="s">
        <v>307</v>
      </c>
      <c r="H330" s="9">
        <v>0.36</v>
      </c>
      <c r="I330" s="9">
        <v>0.48</v>
      </c>
      <c r="J330" s="9" t="s">
        <v>195</v>
      </c>
      <c r="K330" s="9">
        <v>4.661951980917E-2</v>
      </c>
      <c r="L330" s="9">
        <v>3847.42469214621</v>
      </c>
      <c r="M330" s="9">
        <v>9.5601531226732099</v>
      </c>
      <c r="N330" s="9">
        <v>1.40501113799566</v>
      </c>
      <c r="O330" s="9">
        <v>0.44568974788118998</v>
      </c>
      <c r="P330" s="9">
        <v>6.5500944579890003E-2</v>
      </c>
      <c r="Q330" s="9">
        <v>179.36509164981101</v>
      </c>
      <c r="R330" s="9">
        <v>1210</v>
      </c>
      <c r="S330" s="9" t="s">
        <v>310</v>
      </c>
      <c r="T330" s="9">
        <v>1210</v>
      </c>
      <c r="U330" s="9" t="s">
        <v>293</v>
      </c>
      <c r="V330" s="9" t="s">
        <v>195</v>
      </c>
      <c r="Z330" s="9">
        <v>0</v>
      </c>
      <c r="AA330" s="9">
        <v>1</v>
      </c>
      <c r="AB330" s="9">
        <v>0.44568974788118998</v>
      </c>
      <c r="AC330" s="9">
        <v>6.5500944579890003E-2</v>
      </c>
      <c r="AD330" s="9">
        <v>179.365091649813</v>
      </c>
      <c r="AF330" s="9">
        <v>-1</v>
      </c>
      <c r="AG330" s="9">
        <v>-1</v>
      </c>
      <c r="AH330" s="9">
        <v>-1</v>
      </c>
      <c r="AI330" s="9">
        <v>-1</v>
      </c>
      <c r="AJ330" s="9">
        <v>0</v>
      </c>
      <c r="AM330" s="9" t="s">
        <v>309</v>
      </c>
      <c r="AN330" s="9">
        <v>-1</v>
      </c>
      <c r="AQ330" s="9">
        <v>579</v>
      </c>
      <c r="AR330" s="9" t="s">
        <v>295</v>
      </c>
      <c r="AT330" s="9" t="s">
        <v>195</v>
      </c>
      <c r="AU330" s="9">
        <v>132.71029999999999</v>
      </c>
      <c r="AV330" s="9">
        <v>57.6419049984803</v>
      </c>
      <c r="AW330" s="9">
        <v>188.662503148957</v>
      </c>
      <c r="AX330" s="9">
        <v>0.14547047169999999</v>
      </c>
    </row>
    <row r="331" spans="1:50" x14ac:dyDescent="0.25">
      <c r="A331" s="142">
        <v>550000</v>
      </c>
      <c r="B331" s="142">
        <v>880000</v>
      </c>
      <c r="C331" s="142">
        <v>880000</v>
      </c>
      <c r="D331" s="9" t="s">
        <v>305</v>
      </c>
      <c r="E331" s="9" t="s">
        <v>70</v>
      </c>
      <c r="F331" s="9" t="s">
        <v>306</v>
      </c>
      <c r="G331" s="9" t="s">
        <v>307</v>
      </c>
      <c r="H331" s="9">
        <v>0.36</v>
      </c>
      <c r="I331" s="9">
        <v>0.48</v>
      </c>
      <c r="J331" s="9" t="s">
        <v>195</v>
      </c>
      <c r="K331" s="9">
        <v>2.17598115871E-3</v>
      </c>
      <c r="L331" s="9">
        <v>3847.42469214621</v>
      </c>
      <c r="M331" s="9">
        <v>9.5601531226732099</v>
      </c>
      <c r="N331" s="9">
        <v>1.40501113799566</v>
      </c>
      <c r="O331" s="9">
        <v>2.0802713069349998E-2</v>
      </c>
      <c r="P331" s="9">
        <v>3.0572777640599999E-3</v>
      </c>
      <c r="Q331" s="9">
        <v>8.3719236396811798</v>
      </c>
      <c r="R331" s="9">
        <v>1210</v>
      </c>
      <c r="S331" s="9" t="s">
        <v>310</v>
      </c>
      <c r="T331" s="9">
        <v>1210</v>
      </c>
      <c r="U331" s="9" t="s">
        <v>293</v>
      </c>
      <c r="V331" s="9" t="s">
        <v>195</v>
      </c>
      <c r="Z331" s="9">
        <v>0</v>
      </c>
      <c r="AA331" s="9">
        <v>1</v>
      </c>
      <c r="AB331" s="9">
        <v>2.0802713069349998E-2</v>
      </c>
      <c r="AC331" s="9">
        <v>3.0572777640599999E-3</v>
      </c>
      <c r="AD331" s="9">
        <v>8.3719236396806807</v>
      </c>
      <c r="AF331" s="9">
        <v>-1</v>
      </c>
      <c r="AG331" s="9">
        <v>-1</v>
      </c>
      <c r="AH331" s="9">
        <v>-1</v>
      </c>
      <c r="AI331" s="9">
        <v>-1</v>
      </c>
      <c r="AJ331" s="9">
        <v>0</v>
      </c>
      <c r="AM331" s="9" t="s">
        <v>309</v>
      </c>
      <c r="AN331" s="9">
        <v>-1</v>
      </c>
      <c r="AQ331" s="9">
        <v>579</v>
      </c>
      <c r="AR331" s="9" t="s">
        <v>295</v>
      </c>
      <c r="AT331" s="9" t="s">
        <v>195</v>
      </c>
      <c r="AU331" s="9">
        <v>132.71029999999999</v>
      </c>
      <c r="AV331" s="9">
        <v>17.7475469030766</v>
      </c>
      <c r="AW331" s="9">
        <v>8.8058833271626007</v>
      </c>
      <c r="AX331" s="9">
        <v>6.7898812999999999E-3</v>
      </c>
    </row>
    <row r="332" spans="1:50" x14ac:dyDescent="0.25">
      <c r="A332" s="142">
        <v>550000</v>
      </c>
      <c r="B332" s="142">
        <v>880000</v>
      </c>
      <c r="C332" s="142">
        <v>880000</v>
      </c>
      <c r="D332" s="9" t="s">
        <v>305</v>
      </c>
      <c r="E332" s="9" t="s">
        <v>70</v>
      </c>
      <c r="F332" s="9" t="s">
        <v>306</v>
      </c>
      <c r="G332" s="9" t="s">
        <v>307</v>
      </c>
      <c r="H332" s="9">
        <v>0.36</v>
      </c>
      <c r="I332" s="9">
        <v>0.48</v>
      </c>
      <c r="J332" s="9" t="s">
        <v>195</v>
      </c>
      <c r="K332" s="9">
        <v>5.3624457492000002E-4</v>
      </c>
      <c r="L332" s="9">
        <v>3847.42469214621</v>
      </c>
      <c r="M332" s="9">
        <v>9.5601531226732099</v>
      </c>
      <c r="N332" s="9">
        <v>1.40501113799566</v>
      </c>
      <c r="O332" s="9">
        <v>5.1265802475099998E-3</v>
      </c>
      <c r="P332" s="9">
        <v>7.5342960045999999E-4</v>
      </c>
      <c r="Q332" s="9">
        <v>2.0631606186074398</v>
      </c>
      <c r="R332" s="9">
        <v>1210</v>
      </c>
      <c r="S332" s="9" t="s">
        <v>310</v>
      </c>
      <c r="T332" s="9">
        <v>1210</v>
      </c>
      <c r="U332" s="9" t="s">
        <v>293</v>
      </c>
      <c r="V332" s="9" t="s">
        <v>195</v>
      </c>
      <c r="Z332" s="9">
        <v>0</v>
      </c>
      <c r="AA332" s="9">
        <v>1</v>
      </c>
      <c r="AB332" s="9">
        <v>5.1265802475099998E-3</v>
      </c>
      <c r="AC332" s="9">
        <v>7.5342960045999999E-4</v>
      </c>
      <c r="AD332" s="9">
        <v>2.0631606186061999</v>
      </c>
      <c r="AF332" s="9">
        <v>-1</v>
      </c>
      <c r="AG332" s="9">
        <v>-1</v>
      </c>
      <c r="AH332" s="9">
        <v>-1</v>
      </c>
      <c r="AI332" s="9">
        <v>-1</v>
      </c>
      <c r="AJ332" s="9">
        <v>0</v>
      </c>
      <c r="AM332" s="9" t="s">
        <v>309</v>
      </c>
      <c r="AN332" s="9">
        <v>-1</v>
      </c>
      <c r="AQ332" s="9">
        <v>579</v>
      </c>
      <c r="AR332" s="9" t="s">
        <v>295</v>
      </c>
      <c r="AT332" s="9" t="s">
        <v>195</v>
      </c>
      <c r="AU332" s="9">
        <v>132.71029999999999</v>
      </c>
      <c r="AV332" s="9">
        <v>8.3222129898418409</v>
      </c>
      <c r="AW332" s="9">
        <v>2.1701048020232299</v>
      </c>
      <c r="AX332" s="9">
        <v>1.6732851999999999E-3</v>
      </c>
    </row>
    <row r="333" spans="1:50" x14ac:dyDescent="0.25">
      <c r="A333" s="142">
        <v>550000</v>
      </c>
      <c r="B333" s="142">
        <v>880000</v>
      </c>
      <c r="C333" s="142">
        <v>880000</v>
      </c>
      <c r="D333" s="9" t="s">
        <v>305</v>
      </c>
      <c r="E333" s="9" t="s">
        <v>70</v>
      </c>
      <c r="F333" s="9" t="s">
        <v>306</v>
      </c>
      <c r="G333" s="9" t="s">
        <v>307</v>
      </c>
      <c r="H333" s="9">
        <v>0.36</v>
      </c>
      <c r="I333" s="9">
        <v>0.48</v>
      </c>
      <c r="J333" s="9" t="s">
        <v>195</v>
      </c>
      <c r="K333" s="9">
        <v>0.30954731720220002</v>
      </c>
      <c r="L333" s="9">
        <v>3864.8748676034902</v>
      </c>
      <c r="M333" s="9">
        <v>9.6009378311413496</v>
      </c>
      <c r="N333" s="9">
        <v>1.41091727823991</v>
      </c>
      <c r="O333" s="9">
        <v>2.97194454825499</v>
      </c>
      <c r="P333" s="9">
        <v>0.43674565827340001</v>
      </c>
      <c r="Q333" s="9">
        <v>1196.3616465888999</v>
      </c>
      <c r="R333" s="9">
        <v>1200</v>
      </c>
      <c r="S333" s="9" t="s">
        <v>308</v>
      </c>
      <c r="T333" s="9">
        <v>1200</v>
      </c>
      <c r="U333" s="9" t="s">
        <v>293</v>
      </c>
      <c r="V333" s="9" t="s">
        <v>195</v>
      </c>
      <c r="Z333" s="9">
        <v>0</v>
      </c>
      <c r="AA333" s="9">
        <v>1</v>
      </c>
      <c r="AB333" s="9">
        <v>2.97194454825499</v>
      </c>
      <c r="AC333" s="9">
        <v>0.43674565827340001</v>
      </c>
      <c r="AD333" s="9">
        <v>1197.90560586226</v>
      </c>
      <c r="AF333" s="9">
        <v>-1</v>
      </c>
      <c r="AG333" s="9">
        <v>-1</v>
      </c>
      <c r="AH333" s="9">
        <v>-1</v>
      </c>
      <c r="AI333" s="9">
        <v>-1</v>
      </c>
      <c r="AJ333" s="9">
        <v>0</v>
      </c>
      <c r="AM333" s="9" t="s">
        <v>309</v>
      </c>
      <c r="AN333" s="9">
        <v>-1</v>
      </c>
      <c r="AQ333" s="9">
        <v>579</v>
      </c>
      <c r="AR333" s="9" t="s">
        <v>295</v>
      </c>
      <c r="AT333" s="9" t="s">
        <v>195</v>
      </c>
      <c r="AU333" s="9">
        <v>132.71029999999999</v>
      </c>
      <c r="AV333" s="9">
        <v>203.394958467864</v>
      </c>
      <c r="AW333" s="9">
        <v>1252.69354865644</v>
      </c>
      <c r="AX333" s="9">
        <v>0.97153739319999999</v>
      </c>
    </row>
    <row r="334" spans="1:50" x14ac:dyDescent="0.25">
      <c r="A334" s="142">
        <v>550000</v>
      </c>
      <c r="B334" s="142">
        <v>880000</v>
      </c>
      <c r="C334" s="142">
        <v>880000</v>
      </c>
      <c r="D334" s="9" t="s">
        <v>305</v>
      </c>
      <c r="E334" s="9" t="s">
        <v>70</v>
      </c>
      <c r="F334" s="9" t="s">
        <v>306</v>
      </c>
      <c r="G334" s="9" t="s">
        <v>307</v>
      </c>
      <c r="H334" s="9">
        <v>0.36</v>
      </c>
      <c r="I334" s="9">
        <v>0.48</v>
      </c>
      <c r="J334" s="9" t="s">
        <v>195</v>
      </c>
      <c r="K334" s="9">
        <v>0.30611002640063001</v>
      </c>
      <c r="L334" s="9">
        <v>3864.8748676034902</v>
      </c>
      <c r="M334" s="9">
        <v>9.6009378311413496</v>
      </c>
      <c r="N334" s="9">
        <v>1.41091727823991</v>
      </c>
      <c r="O334" s="9">
        <v>2.93894333296155</v>
      </c>
      <c r="P334" s="9">
        <v>0.43189592529113002</v>
      </c>
      <c r="Q334" s="9">
        <v>1183.0769477572601</v>
      </c>
      <c r="R334" s="9">
        <v>1210</v>
      </c>
      <c r="S334" s="9" t="s">
        <v>310</v>
      </c>
      <c r="T334" s="9">
        <v>1210</v>
      </c>
      <c r="U334" s="9" t="s">
        <v>293</v>
      </c>
      <c r="V334" s="9" t="s">
        <v>195</v>
      </c>
      <c r="Z334" s="9">
        <v>0</v>
      </c>
      <c r="AA334" s="9">
        <v>1</v>
      </c>
      <c r="AB334" s="9">
        <v>2.93894333296155</v>
      </c>
      <c r="AC334" s="9">
        <v>0.43189592529113002</v>
      </c>
      <c r="AD334" s="9">
        <v>1183.0769477572601</v>
      </c>
      <c r="AF334" s="9">
        <v>-1</v>
      </c>
      <c r="AG334" s="9">
        <v>-1</v>
      </c>
      <c r="AH334" s="9">
        <v>-1</v>
      </c>
      <c r="AI334" s="9">
        <v>-1</v>
      </c>
      <c r="AJ334" s="9">
        <v>0</v>
      </c>
      <c r="AM334" s="9" t="s">
        <v>309</v>
      </c>
      <c r="AN334" s="9">
        <v>-1</v>
      </c>
      <c r="AQ334" s="9">
        <v>579</v>
      </c>
      <c r="AR334" s="9" t="s">
        <v>295</v>
      </c>
      <c r="AT334" s="9" t="s">
        <v>195</v>
      </c>
      <c r="AU334" s="9">
        <v>132.71029999999999</v>
      </c>
      <c r="AV334" s="9">
        <v>144.02003734136801</v>
      </c>
      <c r="AW334" s="9">
        <v>1238.78332630045</v>
      </c>
      <c r="AX334" s="9">
        <v>0.95951090650000004</v>
      </c>
    </row>
    <row r="335" spans="1:50" x14ac:dyDescent="0.25">
      <c r="A335" s="142">
        <v>550000</v>
      </c>
      <c r="B335" s="142">
        <v>880000</v>
      </c>
      <c r="C335" s="142">
        <v>880000</v>
      </c>
      <c r="D335" s="9" t="s">
        <v>305</v>
      </c>
      <c r="E335" s="9" t="s">
        <v>70</v>
      </c>
      <c r="F335" s="9" t="s">
        <v>306</v>
      </c>
      <c r="G335" s="9" t="s">
        <v>307</v>
      </c>
      <c r="H335" s="9">
        <v>0.36</v>
      </c>
      <c r="I335" s="9">
        <v>0.48</v>
      </c>
      <c r="J335" s="9" t="s">
        <v>195</v>
      </c>
      <c r="K335" s="9">
        <v>1.70662508712E-3</v>
      </c>
      <c r="L335" s="9">
        <v>3864.8748676034902</v>
      </c>
      <c r="M335" s="9">
        <v>9.6009378311413496</v>
      </c>
      <c r="N335" s="9">
        <v>1.41091727823991</v>
      </c>
      <c r="O335" s="9">
        <v>1.638520136251E-2</v>
      </c>
      <c r="P335" s="9">
        <v>2.4079068228900001E-3</v>
      </c>
      <c r="Q335" s="9">
        <v>6.5958924076355698</v>
      </c>
      <c r="R335" s="9">
        <v>1210</v>
      </c>
      <c r="S335" s="9" t="s">
        <v>310</v>
      </c>
      <c r="T335" s="9">
        <v>1210</v>
      </c>
      <c r="U335" s="9" t="s">
        <v>293</v>
      </c>
      <c r="V335" s="9" t="s">
        <v>195</v>
      </c>
      <c r="Z335" s="9">
        <v>0</v>
      </c>
      <c r="AA335" s="9">
        <v>1</v>
      </c>
      <c r="AB335" s="9">
        <v>1.638520136251E-2</v>
      </c>
      <c r="AC335" s="9">
        <v>2.4079068228900001E-3</v>
      </c>
      <c r="AD335" s="9">
        <v>6.5958924076340297</v>
      </c>
      <c r="AF335" s="9">
        <v>-1</v>
      </c>
      <c r="AG335" s="9">
        <v>-1</v>
      </c>
      <c r="AH335" s="9">
        <v>-1</v>
      </c>
      <c r="AI335" s="9">
        <v>-1</v>
      </c>
      <c r="AJ335" s="9">
        <v>0</v>
      </c>
      <c r="AM335" s="9" t="s">
        <v>309</v>
      </c>
      <c r="AN335" s="9">
        <v>-1</v>
      </c>
      <c r="AQ335" s="9">
        <v>579</v>
      </c>
      <c r="AR335" s="9" t="s">
        <v>295</v>
      </c>
      <c r="AT335" s="9" t="s">
        <v>195</v>
      </c>
      <c r="AU335" s="9">
        <v>132.71029999999999</v>
      </c>
      <c r="AV335" s="9">
        <v>13.619926064647199</v>
      </c>
      <c r="AW335" s="9">
        <v>6.90646669444296</v>
      </c>
      <c r="AX335" s="9">
        <v>5.3494666999999996E-3</v>
      </c>
    </row>
    <row r="336" spans="1:50" x14ac:dyDescent="0.25">
      <c r="A336" s="142">
        <v>550000</v>
      </c>
      <c r="B336" s="142">
        <v>880000</v>
      </c>
      <c r="C336" s="142">
        <v>880000</v>
      </c>
      <c r="D336" s="9" t="s">
        <v>305</v>
      </c>
      <c r="E336" s="9" t="s">
        <v>70</v>
      </c>
      <c r="F336" s="9" t="s">
        <v>306</v>
      </c>
      <c r="G336" s="9" t="s">
        <v>307</v>
      </c>
      <c r="H336" s="9">
        <v>0.36</v>
      </c>
      <c r="I336" s="9">
        <v>0.48</v>
      </c>
      <c r="J336" s="9" t="s">
        <v>195</v>
      </c>
      <c r="K336" s="9">
        <v>2.7775682769500001E-3</v>
      </c>
      <c r="L336" s="9">
        <v>3685.37504009747</v>
      </c>
      <c r="M336" s="9">
        <v>8.7863066280734099</v>
      </c>
      <c r="N336" s="9">
        <v>1.2753410800626901</v>
      </c>
      <c r="O336" s="9">
        <v>2.4404566561729998E-2</v>
      </c>
      <c r="P336" s="9">
        <v>3.5423469262799998E-3</v>
      </c>
      <c r="Q336" s="9">
        <v>10.2363808000565</v>
      </c>
      <c r="R336" s="9">
        <v>1200</v>
      </c>
      <c r="S336" s="9" t="s">
        <v>308</v>
      </c>
      <c r="T336" s="9">
        <v>1200</v>
      </c>
      <c r="U336" s="9" t="s">
        <v>293</v>
      </c>
      <c r="V336" s="9" t="s">
        <v>195</v>
      </c>
      <c r="Z336" s="9">
        <v>0</v>
      </c>
      <c r="AA336" s="9">
        <v>1</v>
      </c>
      <c r="AB336" s="9">
        <v>2.4404566561729998E-2</v>
      </c>
      <c r="AC336" s="9">
        <v>3.5423469262799998E-3</v>
      </c>
      <c r="AD336" s="9">
        <v>11.416680946146499</v>
      </c>
      <c r="AF336" s="9">
        <v>-1</v>
      </c>
      <c r="AG336" s="9">
        <v>-1</v>
      </c>
      <c r="AH336" s="9">
        <v>-1</v>
      </c>
      <c r="AI336" s="9">
        <v>-1</v>
      </c>
      <c r="AJ336" s="9">
        <v>0</v>
      </c>
      <c r="AM336" s="9" t="s">
        <v>309</v>
      </c>
      <c r="AN336" s="9">
        <v>-1</v>
      </c>
      <c r="AQ336" s="9">
        <v>579</v>
      </c>
      <c r="AR336" s="9" t="s">
        <v>295</v>
      </c>
      <c r="AT336" s="9" t="s">
        <v>195</v>
      </c>
      <c r="AU336" s="9">
        <v>132.71029999999999</v>
      </c>
      <c r="AV336" s="9">
        <v>19.126893250142601</v>
      </c>
      <c r="AW336" s="9">
        <v>11.2404200202513</v>
      </c>
      <c r="AX336" s="9">
        <v>9.2592708000000003E-3</v>
      </c>
    </row>
    <row r="337" spans="1:50" x14ac:dyDescent="0.25">
      <c r="A337" s="142">
        <v>550000</v>
      </c>
      <c r="B337" s="142">
        <v>880000</v>
      </c>
      <c r="C337" s="142">
        <v>880000</v>
      </c>
      <c r="D337" s="9" t="s">
        <v>305</v>
      </c>
      <c r="E337" s="9" t="s">
        <v>70</v>
      </c>
      <c r="F337" s="9" t="s">
        <v>306</v>
      </c>
      <c r="G337" s="9" t="s">
        <v>307</v>
      </c>
      <c r="H337" s="9">
        <v>0.36</v>
      </c>
      <c r="I337" s="9">
        <v>0.48</v>
      </c>
      <c r="J337" s="9" t="s">
        <v>312</v>
      </c>
      <c r="K337" s="9">
        <v>9.0465742692089998E-2</v>
      </c>
      <c r="L337" s="9">
        <v>3685.37504009747</v>
      </c>
      <c r="M337" s="9">
        <v>8.7863066280734099</v>
      </c>
      <c r="N337" s="9">
        <v>1.2753410800626901</v>
      </c>
      <c r="O337" s="9">
        <v>0.79485975462911995</v>
      </c>
      <c r="P337" s="9">
        <v>0.1153746779936</v>
      </c>
      <c r="Q337" s="9">
        <v>333.40019010131903</v>
      </c>
      <c r="R337" s="9">
        <v>3100</v>
      </c>
      <c r="S337" s="9" t="s">
        <v>313</v>
      </c>
      <c r="T337" s="9">
        <v>3100</v>
      </c>
      <c r="U337" s="9" t="s">
        <v>293</v>
      </c>
      <c r="V337" s="9" t="s">
        <v>195</v>
      </c>
      <c r="Y337" s="9" t="s">
        <v>312</v>
      </c>
      <c r="Z337" s="9">
        <v>0</v>
      </c>
      <c r="AA337" s="9">
        <v>1</v>
      </c>
      <c r="AB337" s="9">
        <v>0.79485975462911995</v>
      </c>
      <c r="AC337" s="9">
        <v>0.1153746779936</v>
      </c>
      <c r="AD337" s="9">
        <v>337.18731726591398</v>
      </c>
      <c r="AF337" s="9">
        <v>-1</v>
      </c>
      <c r="AG337" s="9">
        <v>-1</v>
      </c>
      <c r="AH337" s="9">
        <v>-1</v>
      </c>
      <c r="AI337" s="9">
        <v>-1</v>
      </c>
      <c r="AJ337" s="9">
        <v>0</v>
      </c>
      <c r="AM337" s="9" t="s">
        <v>309</v>
      </c>
      <c r="AN337" s="9">
        <v>-1</v>
      </c>
      <c r="AQ337" s="9">
        <v>579</v>
      </c>
      <c r="AR337" s="9" t="s">
        <v>295</v>
      </c>
      <c r="AT337" s="9" t="s">
        <v>195</v>
      </c>
      <c r="AU337" s="9">
        <v>132.71029999999999</v>
      </c>
      <c r="AV337" s="9">
        <v>80.649073456019295</v>
      </c>
      <c r="AW337" s="9">
        <v>366.10187182068</v>
      </c>
      <c r="AX337" s="9">
        <v>0.2734690327</v>
      </c>
    </row>
    <row r="338" spans="1:50" x14ac:dyDescent="0.25">
      <c r="A338" s="142">
        <v>550000</v>
      </c>
      <c r="B338" s="142">
        <v>880000</v>
      </c>
      <c r="C338" s="142">
        <v>880000</v>
      </c>
      <c r="D338" s="9" t="s">
        <v>305</v>
      </c>
      <c r="E338" s="9" t="s">
        <v>70</v>
      </c>
      <c r="F338" s="9" t="s">
        <v>306</v>
      </c>
      <c r="G338" s="9" t="s">
        <v>307</v>
      </c>
      <c r="H338" s="9">
        <v>0.36</v>
      </c>
      <c r="I338" s="9">
        <v>0.48</v>
      </c>
      <c r="J338" s="9" t="s">
        <v>195</v>
      </c>
      <c r="K338" s="9">
        <v>9.7848355646030005E-2</v>
      </c>
      <c r="L338" s="9">
        <v>3685.37504009747</v>
      </c>
      <c r="M338" s="9">
        <v>8.7863066280734099</v>
      </c>
      <c r="N338" s="9">
        <v>1.2753410800626901</v>
      </c>
      <c r="O338" s="9">
        <v>0.85972565575881998</v>
      </c>
      <c r="P338" s="9">
        <v>0.12479002757197</v>
      </c>
      <c r="Q338" s="9">
        <v>360.60788761246999</v>
      </c>
      <c r="R338" s="9">
        <v>1210</v>
      </c>
      <c r="S338" s="9" t="s">
        <v>310</v>
      </c>
      <c r="T338" s="9">
        <v>1210</v>
      </c>
      <c r="U338" s="9" t="s">
        <v>293</v>
      </c>
      <c r="V338" s="9" t="s">
        <v>195</v>
      </c>
      <c r="Z338" s="9">
        <v>0</v>
      </c>
      <c r="AA338" s="9">
        <v>1</v>
      </c>
      <c r="AB338" s="9">
        <v>0.85972565575881998</v>
      </c>
      <c r="AC338" s="9">
        <v>0.12479002757197</v>
      </c>
      <c r="AD338" s="9">
        <v>360.60788761246999</v>
      </c>
      <c r="AF338" s="9">
        <v>-1</v>
      </c>
      <c r="AG338" s="9">
        <v>-1</v>
      </c>
      <c r="AH338" s="9">
        <v>-1</v>
      </c>
      <c r="AI338" s="9">
        <v>-1</v>
      </c>
      <c r="AJ338" s="9">
        <v>0</v>
      </c>
      <c r="AM338" s="9" t="s">
        <v>309</v>
      </c>
      <c r="AN338" s="9">
        <v>-1</v>
      </c>
      <c r="AQ338" s="9">
        <v>579</v>
      </c>
      <c r="AR338" s="9" t="s">
        <v>295</v>
      </c>
      <c r="AT338" s="9" t="s">
        <v>195</v>
      </c>
      <c r="AU338" s="9">
        <v>132.71029999999999</v>
      </c>
      <c r="AV338" s="9">
        <v>90.411016389822294</v>
      </c>
      <c r="AW338" s="9">
        <v>395.97824646742799</v>
      </c>
      <c r="AX338" s="9">
        <v>0.29246381799999999</v>
      </c>
    </row>
    <row r="339" spans="1:50" x14ac:dyDescent="0.25">
      <c r="A339" s="142">
        <v>550000</v>
      </c>
      <c r="B339" s="142">
        <v>880000</v>
      </c>
      <c r="C339" s="142">
        <v>880000</v>
      </c>
      <c r="D339" s="9" t="s">
        <v>305</v>
      </c>
      <c r="E339" s="9" t="s">
        <v>70</v>
      </c>
      <c r="F339" s="9" t="s">
        <v>306</v>
      </c>
      <c r="G339" s="9" t="s">
        <v>307</v>
      </c>
      <c r="H339" s="9">
        <v>0.36</v>
      </c>
      <c r="I339" s="9">
        <v>0.48</v>
      </c>
      <c r="J339" s="9" t="s">
        <v>195</v>
      </c>
      <c r="K339" s="9">
        <v>0.19822421504453999</v>
      </c>
      <c r="L339" s="9">
        <v>3685.37504009747</v>
      </c>
      <c r="M339" s="9">
        <v>8.7863066280734099</v>
      </c>
      <c r="N339" s="9">
        <v>1.2753410800626901</v>
      </c>
      <c r="O339" s="9">
        <v>1.7416587344905201</v>
      </c>
      <c r="P339" s="9">
        <v>0.25280348450947998</v>
      </c>
      <c r="Q339" s="9">
        <v>730.530574468076</v>
      </c>
      <c r="R339" s="9">
        <v>1210</v>
      </c>
      <c r="S339" s="9" t="s">
        <v>310</v>
      </c>
      <c r="T339" s="9">
        <v>1210</v>
      </c>
      <c r="U339" s="9" t="s">
        <v>293</v>
      </c>
      <c r="V339" s="9" t="s">
        <v>195</v>
      </c>
      <c r="Z339" s="9">
        <v>0</v>
      </c>
      <c r="AA339" s="9">
        <v>1</v>
      </c>
      <c r="AB339" s="9">
        <v>1.7416587344905201</v>
      </c>
      <c r="AC339" s="9">
        <v>0.25280348450947998</v>
      </c>
      <c r="AD339" s="9">
        <v>745.82388526815998</v>
      </c>
      <c r="AF339" s="9">
        <v>-1</v>
      </c>
      <c r="AG339" s="9">
        <v>-1</v>
      </c>
      <c r="AH339" s="9">
        <v>-1</v>
      </c>
      <c r="AI339" s="9">
        <v>-1</v>
      </c>
      <c r="AJ339" s="9">
        <v>0</v>
      </c>
      <c r="AM339" s="9" t="s">
        <v>309</v>
      </c>
      <c r="AN339" s="9">
        <v>-1</v>
      </c>
      <c r="AQ339" s="9">
        <v>579</v>
      </c>
      <c r="AR339" s="9" t="s">
        <v>295</v>
      </c>
      <c r="AT339" s="9" t="s">
        <v>195</v>
      </c>
      <c r="AU339" s="9">
        <v>132.71029999999999</v>
      </c>
      <c r="AV339" s="9">
        <v>117.321813026375</v>
      </c>
      <c r="AW339" s="9">
        <v>802.18493772821205</v>
      </c>
      <c r="AX339" s="9">
        <v>0.60488555170000002</v>
      </c>
    </row>
    <row r="340" spans="1:50" x14ac:dyDescent="0.25">
      <c r="A340" s="142">
        <v>550000</v>
      </c>
      <c r="B340" s="142">
        <v>880000</v>
      </c>
      <c r="C340" s="142">
        <v>880000</v>
      </c>
      <c r="D340" s="9" t="s">
        <v>305</v>
      </c>
      <c r="E340" s="9" t="s">
        <v>70</v>
      </c>
      <c r="F340" s="9" t="s">
        <v>306</v>
      </c>
      <c r="G340" s="9" t="s">
        <v>307</v>
      </c>
      <c r="H340" s="9">
        <v>0.36</v>
      </c>
      <c r="I340" s="9">
        <v>0.48</v>
      </c>
      <c r="J340" s="9" t="s">
        <v>195</v>
      </c>
      <c r="K340" s="9">
        <v>0.24989693467585999</v>
      </c>
      <c r="L340" s="9">
        <v>3857.7690402523299</v>
      </c>
      <c r="M340" s="9">
        <v>9.5843984274601208</v>
      </c>
      <c r="N340" s="9">
        <v>1.4085246426792</v>
      </c>
      <c r="O340" s="9">
        <v>2.3951117877344998</v>
      </c>
      <c r="P340" s="9">
        <v>0.35198599062094998</v>
      </c>
      <c r="Q340" s="9">
        <v>964.04465784652803</v>
      </c>
      <c r="R340" s="9">
        <v>1200</v>
      </c>
      <c r="S340" s="9" t="s">
        <v>308</v>
      </c>
      <c r="T340" s="9">
        <v>1200</v>
      </c>
      <c r="U340" s="9" t="s">
        <v>293</v>
      </c>
      <c r="V340" s="9" t="s">
        <v>195</v>
      </c>
      <c r="Z340" s="9">
        <v>0</v>
      </c>
      <c r="AA340" s="9">
        <v>1</v>
      </c>
      <c r="AB340" s="9">
        <v>2.3951117877344998</v>
      </c>
      <c r="AC340" s="9">
        <v>0.35198599062094998</v>
      </c>
      <c r="AD340" s="9">
        <v>964.04465784652803</v>
      </c>
      <c r="AF340" s="9">
        <v>-1</v>
      </c>
      <c r="AG340" s="9">
        <v>-1</v>
      </c>
      <c r="AH340" s="9">
        <v>-1</v>
      </c>
      <c r="AI340" s="9">
        <v>-1</v>
      </c>
      <c r="AJ340" s="9">
        <v>0</v>
      </c>
      <c r="AM340" s="9" t="s">
        <v>309</v>
      </c>
      <c r="AN340" s="9">
        <v>-1</v>
      </c>
      <c r="AQ340" s="9">
        <v>579</v>
      </c>
      <c r="AR340" s="9" t="s">
        <v>295</v>
      </c>
      <c r="AT340" s="9" t="s">
        <v>195</v>
      </c>
      <c r="AU340" s="9">
        <v>132.71029999999999</v>
      </c>
      <c r="AV340" s="9">
        <v>145.915814569508</v>
      </c>
      <c r="AW340" s="9">
        <v>1011.29701503111</v>
      </c>
      <c r="AX340" s="9">
        <v>0.78186914669999996</v>
      </c>
    </row>
    <row r="341" spans="1:50" x14ac:dyDescent="0.25">
      <c r="A341" s="142">
        <v>550000</v>
      </c>
      <c r="B341" s="142">
        <v>880000</v>
      </c>
      <c r="C341" s="142">
        <v>880000</v>
      </c>
      <c r="D341" s="9" t="s">
        <v>305</v>
      </c>
      <c r="E341" s="9" t="s">
        <v>70</v>
      </c>
      <c r="F341" s="9" t="s">
        <v>306</v>
      </c>
      <c r="G341" s="9" t="s">
        <v>307</v>
      </c>
      <c r="H341" s="9">
        <v>0.36</v>
      </c>
      <c r="I341" s="9">
        <v>0.48</v>
      </c>
      <c r="J341" s="9" t="s">
        <v>195</v>
      </c>
      <c r="K341" s="9">
        <v>0.17759383907569001</v>
      </c>
      <c r="L341" s="9">
        <v>3857.7690402523299</v>
      </c>
      <c r="M341" s="9">
        <v>9.5843984274601208</v>
      </c>
      <c r="N341" s="9">
        <v>1.4085246426792</v>
      </c>
      <c r="O341" s="9">
        <v>1.70213011196365</v>
      </c>
      <c r="P341" s="9">
        <v>0.25014529872611002</v>
      </c>
      <c r="Q341" s="9">
        <v>685.11601412575305</v>
      </c>
      <c r="R341" s="9">
        <v>1210</v>
      </c>
      <c r="S341" s="9" t="s">
        <v>310</v>
      </c>
      <c r="T341" s="9">
        <v>1210</v>
      </c>
      <c r="U341" s="9" t="s">
        <v>293</v>
      </c>
      <c r="V341" s="9" t="s">
        <v>195</v>
      </c>
      <c r="Z341" s="9">
        <v>0</v>
      </c>
      <c r="AA341" s="9">
        <v>1</v>
      </c>
      <c r="AB341" s="9">
        <v>1.70213011196365</v>
      </c>
      <c r="AC341" s="9">
        <v>0.25014529872611002</v>
      </c>
      <c r="AD341" s="9">
        <v>685.11601412575305</v>
      </c>
      <c r="AF341" s="9">
        <v>-1</v>
      </c>
      <c r="AG341" s="9">
        <v>-1</v>
      </c>
      <c r="AH341" s="9">
        <v>-1</v>
      </c>
      <c r="AI341" s="9">
        <v>-1</v>
      </c>
      <c r="AJ341" s="9">
        <v>0</v>
      </c>
      <c r="AM341" s="9" t="s">
        <v>309</v>
      </c>
      <c r="AN341" s="9">
        <v>-1</v>
      </c>
      <c r="AQ341" s="9">
        <v>579</v>
      </c>
      <c r="AR341" s="9" t="s">
        <v>295</v>
      </c>
      <c r="AT341" s="9" t="s">
        <v>195</v>
      </c>
      <c r="AU341" s="9">
        <v>132.71029999999999</v>
      </c>
      <c r="AV341" s="9">
        <v>106.356777267352</v>
      </c>
      <c r="AW341" s="9">
        <v>718.696768242129</v>
      </c>
      <c r="AX341" s="9">
        <v>0.55564964650000004</v>
      </c>
    </row>
    <row r="342" spans="1:50" x14ac:dyDescent="0.25">
      <c r="A342" s="142">
        <v>550000</v>
      </c>
      <c r="B342" s="142">
        <v>880000</v>
      </c>
      <c r="C342" s="142">
        <v>880000</v>
      </c>
      <c r="D342" s="9" t="s">
        <v>305</v>
      </c>
      <c r="E342" s="9" t="s">
        <v>70</v>
      </c>
      <c r="F342" s="9" t="s">
        <v>306</v>
      </c>
      <c r="G342" s="9" t="s">
        <v>307</v>
      </c>
      <c r="H342" s="9">
        <v>0.36</v>
      </c>
      <c r="I342" s="9">
        <v>0.48</v>
      </c>
      <c r="J342" s="9" t="s">
        <v>195</v>
      </c>
      <c r="K342" s="9">
        <v>8.2645309227400002E-2</v>
      </c>
      <c r="L342" s="9">
        <v>3857.7690402523299</v>
      </c>
      <c r="M342" s="9">
        <v>9.5843984274601208</v>
      </c>
      <c r="N342" s="9">
        <v>1.4085246426792</v>
      </c>
      <c r="O342" s="9">
        <v>0.79210557179606</v>
      </c>
      <c r="P342" s="9">
        <v>0.11640795464863</v>
      </c>
      <c r="Q342" s="9">
        <v>318.82651525955202</v>
      </c>
      <c r="R342" s="9">
        <v>1210</v>
      </c>
      <c r="S342" s="9" t="s">
        <v>310</v>
      </c>
      <c r="T342" s="9">
        <v>1210</v>
      </c>
      <c r="U342" s="9" t="s">
        <v>293</v>
      </c>
      <c r="V342" s="9" t="s">
        <v>195</v>
      </c>
      <c r="Z342" s="9">
        <v>0</v>
      </c>
      <c r="AA342" s="9">
        <v>1</v>
      </c>
      <c r="AB342" s="9">
        <v>0.79210557179606</v>
      </c>
      <c r="AC342" s="9">
        <v>0.11640795464863</v>
      </c>
      <c r="AD342" s="9">
        <v>318.82651525954998</v>
      </c>
      <c r="AF342" s="9">
        <v>-1</v>
      </c>
      <c r="AG342" s="9">
        <v>-1</v>
      </c>
      <c r="AH342" s="9">
        <v>-1</v>
      </c>
      <c r="AI342" s="9">
        <v>-1</v>
      </c>
      <c r="AJ342" s="9">
        <v>0</v>
      </c>
      <c r="AM342" s="9" t="s">
        <v>309</v>
      </c>
      <c r="AN342" s="9">
        <v>-1</v>
      </c>
      <c r="AQ342" s="9">
        <v>579</v>
      </c>
      <c r="AR342" s="9" t="s">
        <v>295</v>
      </c>
      <c r="AT342" s="9" t="s">
        <v>195</v>
      </c>
      <c r="AU342" s="9">
        <v>132.71029999999999</v>
      </c>
      <c r="AV342" s="9">
        <v>74.854809511576903</v>
      </c>
      <c r="AW342" s="9">
        <v>334.45370042814397</v>
      </c>
      <c r="AX342" s="9">
        <v>0.25857787129999998</v>
      </c>
    </row>
    <row r="343" spans="1:50" x14ac:dyDescent="0.25">
      <c r="A343" s="142">
        <v>550000</v>
      </c>
      <c r="B343" s="142">
        <v>880000</v>
      </c>
      <c r="C343" s="142">
        <v>880000</v>
      </c>
      <c r="D343" s="9" t="s">
        <v>305</v>
      </c>
      <c r="E343" s="9" t="s">
        <v>70</v>
      </c>
      <c r="F343" s="9" t="s">
        <v>306</v>
      </c>
      <c r="G343" s="9" t="s">
        <v>307</v>
      </c>
      <c r="H343" s="9">
        <v>0.36</v>
      </c>
      <c r="I343" s="9">
        <v>0.48</v>
      </c>
      <c r="J343" s="9" t="s">
        <v>195</v>
      </c>
      <c r="K343" s="9">
        <v>3.4064753917599998E-3</v>
      </c>
      <c r="L343" s="9">
        <v>3857.7690402523299</v>
      </c>
      <c r="M343" s="9">
        <v>9.5843984274601208</v>
      </c>
      <c r="N343" s="9">
        <v>1.4085246426792</v>
      </c>
      <c r="O343" s="9">
        <v>3.264901738802E-2</v>
      </c>
      <c r="P343" s="9">
        <v>4.7981045339800001E-3</v>
      </c>
      <c r="Q343" s="9">
        <v>13.141395302736299</v>
      </c>
      <c r="R343" s="9">
        <v>1210</v>
      </c>
      <c r="S343" s="9" t="s">
        <v>310</v>
      </c>
      <c r="T343" s="9">
        <v>1210</v>
      </c>
      <c r="U343" s="9" t="s">
        <v>293</v>
      </c>
      <c r="V343" s="9" t="s">
        <v>195</v>
      </c>
      <c r="Z343" s="9">
        <v>0</v>
      </c>
      <c r="AA343" s="9">
        <v>1</v>
      </c>
      <c r="AB343" s="9">
        <v>3.264901738802E-2</v>
      </c>
      <c r="AC343" s="9">
        <v>4.7981045339800001E-3</v>
      </c>
      <c r="AD343" s="9">
        <v>13.1413953027366</v>
      </c>
      <c r="AF343" s="9">
        <v>-1</v>
      </c>
      <c r="AG343" s="9">
        <v>-1</v>
      </c>
      <c r="AH343" s="9">
        <v>-1</v>
      </c>
      <c r="AI343" s="9">
        <v>-1</v>
      </c>
      <c r="AJ343" s="9">
        <v>0</v>
      </c>
      <c r="AM343" s="9" t="s">
        <v>309</v>
      </c>
      <c r="AN343" s="9">
        <v>-1</v>
      </c>
      <c r="AQ343" s="9">
        <v>579</v>
      </c>
      <c r="AR343" s="9" t="s">
        <v>295</v>
      </c>
      <c r="AT343" s="9" t="s">
        <v>195</v>
      </c>
      <c r="AU343" s="9">
        <v>132.71029999999999</v>
      </c>
      <c r="AV343" s="9">
        <v>21.182141705521101</v>
      </c>
      <c r="AW343" s="9">
        <v>13.785516816915999</v>
      </c>
      <c r="AX343" s="9">
        <v>1.0658065899999999E-2</v>
      </c>
    </row>
    <row r="344" spans="1:50" x14ac:dyDescent="0.25">
      <c r="A344" s="142">
        <v>550000</v>
      </c>
      <c r="B344" s="142">
        <v>880000</v>
      </c>
      <c r="C344" s="142">
        <v>880000</v>
      </c>
      <c r="D344" s="9" t="s">
        <v>305</v>
      </c>
      <c r="E344" s="9" t="s">
        <v>70</v>
      </c>
      <c r="F344" s="9" t="s">
        <v>306</v>
      </c>
      <c r="G344" s="9" t="s">
        <v>307</v>
      </c>
      <c r="H344" s="9">
        <v>0.36</v>
      </c>
      <c r="I344" s="9">
        <v>0.48</v>
      </c>
      <c r="J344" s="9" t="s">
        <v>195</v>
      </c>
      <c r="K344" s="9">
        <v>5.7070265615020002E-2</v>
      </c>
      <c r="L344" s="9">
        <v>3857.7690402523299</v>
      </c>
      <c r="M344" s="9">
        <v>9.5843984274601208</v>
      </c>
      <c r="N344" s="9">
        <v>1.4085246426792</v>
      </c>
      <c r="O344" s="9">
        <v>0.54698416401538996</v>
      </c>
      <c r="P344" s="9">
        <v>8.0384875483010002E-2</v>
      </c>
      <c r="Q344" s="9">
        <v>220.16390380862799</v>
      </c>
      <c r="R344" s="9">
        <v>1210</v>
      </c>
      <c r="S344" s="9" t="s">
        <v>310</v>
      </c>
      <c r="T344" s="9">
        <v>1210</v>
      </c>
      <c r="U344" s="9" t="s">
        <v>293</v>
      </c>
      <c r="V344" s="9" t="s">
        <v>195</v>
      </c>
      <c r="Z344" s="9">
        <v>0</v>
      </c>
      <c r="AA344" s="9">
        <v>1</v>
      </c>
      <c r="AB344" s="9">
        <v>0.54698416401538996</v>
      </c>
      <c r="AC344" s="9">
        <v>8.0384875483010002E-2</v>
      </c>
      <c r="AD344" s="9">
        <v>220.16390380862899</v>
      </c>
      <c r="AF344" s="9">
        <v>-1</v>
      </c>
      <c r="AG344" s="9">
        <v>-1</v>
      </c>
      <c r="AH344" s="9">
        <v>-1</v>
      </c>
      <c r="AI344" s="9">
        <v>-1</v>
      </c>
      <c r="AJ344" s="9">
        <v>0</v>
      </c>
      <c r="AM344" s="9" t="s">
        <v>309</v>
      </c>
      <c r="AN344" s="9">
        <v>-1</v>
      </c>
      <c r="AQ344" s="9">
        <v>579</v>
      </c>
      <c r="AR344" s="9" t="s">
        <v>295</v>
      </c>
      <c r="AT344" s="9" t="s">
        <v>195</v>
      </c>
      <c r="AU344" s="9">
        <v>132.71029999999999</v>
      </c>
      <c r="AV344" s="9">
        <v>74.573817900778096</v>
      </c>
      <c r="AW344" s="9">
        <v>230.95517093224601</v>
      </c>
      <c r="AX344" s="9">
        <v>0.1785595327</v>
      </c>
    </row>
    <row r="345" spans="1:50" x14ac:dyDescent="0.25">
      <c r="A345" s="142">
        <v>550000</v>
      </c>
      <c r="B345" s="142">
        <v>880000</v>
      </c>
      <c r="C345" s="142">
        <v>880000</v>
      </c>
      <c r="D345" s="9" t="s">
        <v>305</v>
      </c>
      <c r="E345" s="9" t="s">
        <v>70</v>
      </c>
      <c r="F345" s="9" t="s">
        <v>306</v>
      </c>
      <c r="G345" s="9" t="s">
        <v>307</v>
      </c>
      <c r="H345" s="9">
        <v>0.36</v>
      </c>
      <c r="I345" s="9">
        <v>0.48</v>
      </c>
      <c r="J345" s="9" t="s">
        <v>195</v>
      </c>
      <c r="K345" s="9">
        <v>4.1138072677229999E-2</v>
      </c>
      <c r="L345" s="9">
        <v>3857.7690402523299</v>
      </c>
      <c r="M345" s="9">
        <v>9.5843984274601208</v>
      </c>
      <c r="N345" s="9">
        <v>1.4085246426792</v>
      </c>
      <c r="O345" s="9">
        <v>0.39428367907647</v>
      </c>
      <c r="P345" s="9">
        <v>5.7943989118209999E-2</v>
      </c>
      <c r="Q345" s="9">
        <v>158.70118314990299</v>
      </c>
      <c r="R345" s="9">
        <v>1210</v>
      </c>
      <c r="S345" s="9" t="s">
        <v>310</v>
      </c>
      <c r="T345" s="9">
        <v>1210</v>
      </c>
      <c r="U345" s="9" t="s">
        <v>293</v>
      </c>
      <c r="V345" s="9" t="s">
        <v>195</v>
      </c>
      <c r="Z345" s="9">
        <v>0</v>
      </c>
      <c r="AA345" s="9">
        <v>1</v>
      </c>
      <c r="AB345" s="9">
        <v>0.39428367907647</v>
      </c>
      <c r="AC345" s="9">
        <v>5.7943989118209999E-2</v>
      </c>
      <c r="AD345" s="9">
        <v>158.70118314990299</v>
      </c>
      <c r="AF345" s="9">
        <v>-1</v>
      </c>
      <c r="AG345" s="9">
        <v>-1</v>
      </c>
      <c r="AH345" s="9">
        <v>-1</v>
      </c>
      <c r="AI345" s="9">
        <v>-1</v>
      </c>
      <c r="AJ345" s="9">
        <v>0</v>
      </c>
      <c r="AM345" s="9" t="s">
        <v>309</v>
      </c>
      <c r="AN345" s="9">
        <v>-1</v>
      </c>
      <c r="AQ345" s="9">
        <v>579</v>
      </c>
      <c r="AR345" s="9" t="s">
        <v>295</v>
      </c>
      <c r="AT345" s="9" t="s">
        <v>195</v>
      </c>
      <c r="AU345" s="9">
        <v>132.71029999999999</v>
      </c>
      <c r="AV345" s="9">
        <v>52.914271024292702</v>
      </c>
      <c r="AW345" s="9">
        <v>166.479873619042</v>
      </c>
      <c r="AX345" s="9">
        <v>0.12871142190000001</v>
      </c>
    </row>
    <row r="346" spans="1:50" x14ac:dyDescent="0.25">
      <c r="A346" s="142">
        <v>550000</v>
      </c>
      <c r="B346" s="142">
        <v>880000</v>
      </c>
      <c r="C346" s="142">
        <v>880000</v>
      </c>
      <c r="D346" s="9" t="s">
        <v>305</v>
      </c>
      <c r="E346" s="9" t="s">
        <v>70</v>
      </c>
      <c r="F346" s="9" t="s">
        <v>306</v>
      </c>
      <c r="G346" s="9" t="s">
        <v>307</v>
      </c>
      <c r="H346" s="9">
        <v>0.36</v>
      </c>
      <c r="I346" s="9">
        <v>0.48</v>
      </c>
      <c r="J346" s="9" t="s">
        <v>195</v>
      </c>
      <c r="K346" s="9">
        <v>6.0125571199799999E-3</v>
      </c>
      <c r="L346" s="9">
        <v>3857.7690402523299</v>
      </c>
      <c r="M346" s="9">
        <v>9.5843984274601208</v>
      </c>
      <c r="N346" s="9">
        <v>1.4085246426792</v>
      </c>
      <c r="O346" s="9">
        <v>5.7626743005819998E-2</v>
      </c>
      <c r="P346" s="9">
        <v>8.4688348690100008E-3</v>
      </c>
      <c r="Q346" s="9">
        <v>23.195056710238401</v>
      </c>
      <c r="R346" s="9">
        <v>1210</v>
      </c>
      <c r="S346" s="9" t="s">
        <v>310</v>
      </c>
      <c r="T346" s="9">
        <v>1210</v>
      </c>
      <c r="U346" s="9" t="s">
        <v>293</v>
      </c>
      <c r="V346" s="9" t="s">
        <v>195</v>
      </c>
      <c r="Z346" s="9">
        <v>0</v>
      </c>
      <c r="AA346" s="9">
        <v>1</v>
      </c>
      <c r="AB346" s="9">
        <v>5.7626743005819998E-2</v>
      </c>
      <c r="AC346" s="9">
        <v>8.4688348690100008E-3</v>
      </c>
      <c r="AD346" s="9">
        <v>23.195056710238099</v>
      </c>
      <c r="AF346" s="9">
        <v>-1</v>
      </c>
      <c r="AG346" s="9">
        <v>-1</v>
      </c>
      <c r="AH346" s="9">
        <v>-1</v>
      </c>
      <c r="AI346" s="9">
        <v>-1</v>
      </c>
      <c r="AJ346" s="9">
        <v>0</v>
      </c>
      <c r="AM346" s="9" t="s">
        <v>309</v>
      </c>
      <c r="AN346" s="9">
        <v>-1</v>
      </c>
      <c r="AQ346" s="9">
        <v>579</v>
      </c>
      <c r="AR346" s="9" t="s">
        <v>295</v>
      </c>
      <c r="AT346" s="9" t="s">
        <v>195</v>
      </c>
      <c r="AU346" s="9">
        <v>132.71029999999999</v>
      </c>
      <c r="AV346" s="9">
        <v>29.122243891540499</v>
      </c>
      <c r="AW346" s="9">
        <v>24.331955396069901</v>
      </c>
      <c r="AX346" s="9">
        <v>1.8811886999999999E-2</v>
      </c>
    </row>
    <row r="347" spans="1:50" x14ac:dyDescent="0.25">
      <c r="A347" s="142">
        <v>550000</v>
      </c>
      <c r="B347" s="142">
        <v>880000</v>
      </c>
      <c r="C347" s="142">
        <v>880000</v>
      </c>
      <c r="D347" s="9" t="s">
        <v>305</v>
      </c>
      <c r="E347" s="9" t="s">
        <v>70</v>
      </c>
      <c r="F347" s="9" t="s">
        <v>306</v>
      </c>
      <c r="G347" s="9" t="s">
        <v>307</v>
      </c>
      <c r="H347" s="9">
        <v>0.36</v>
      </c>
      <c r="I347" s="9">
        <v>0.48</v>
      </c>
      <c r="J347" s="9" t="s">
        <v>195</v>
      </c>
      <c r="K347" s="9">
        <v>1.0931530456909999E-2</v>
      </c>
      <c r="L347" s="9">
        <v>3886.8947493065398</v>
      </c>
      <c r="M347" s="9">
        <v>11.085217187200399</v>
      </c>
      <c r="N347" s="9">
        <v>2.11502450100047</v>
      </c>
      <c r="O347" s="9">
        <v>0.12117838930338</v>
      </c>
      <c r="P347" s="9">
        <v>2.3120454749799998E-2</v>
      </c>
      <c r="Q347" s="9">
        <v>42.4897083348636</v>
      </c>
      <c r="R347" s="9">
        <v>1200</v>
      </c>
      <c r="S347" s="9" t="s">
        <v>308</v>
      </c>
      <c r="T347" s="9">
        <v>1200</v>
      </c>
      <c r="U347" s="9" t="s">
        <v>293</v>
      </c>
      <c r="V347" s="9" t="s">
        <v>195</v>
      </c>
      <c r="Z347" s="9">
        <v>0</v>
      </c>
      <c r="AA347" s="9">
        <v>1</v>
      </c>
      <c r="AB347" s="9">
        <v>0.12117838930338</v>
      </c>
      <c r="AC347" s="9">
        <v>2.3120454749799998E-2</v>
      </c>
      <c r="AD347" s="9">
        <v>42.489708334862001</v>
      </c>
      <c r="AF347" s="9">
        <v>-1</v>
      </c>
      <c r="AG347" s="9">
        <v>-1</v>
      </c>
      <c r="AH347" s="9">
        <v>-1</v>
      </c>
      <c r="AI347" s="9">
        <v>-1</v>
      </c>
      <c r="AJ347" s="9">
        <v>0</v>
      </c>
      <c r="AM347" s="9" t="s">
        <v>309</v>
      </c>
      <c r="AN347" s="9">
        <v>-1</v>
      </c>
      <c r="AQ347" s="9">
        <v>579</v>
      </c>
      <c r="AR347" s="9" t="s">
        <v>295</v>
      </c>
      <c r="AT347" s="9" t="s">
        <v>195</v>
      </c>
      <c r="AU347" s="9">
        <v>132.71029999999999</v>
      </c>
      <c r="AV347" s="9">
        <v>37.7041893710037</v>
      </c>
      <c r="AW347" s="9">
        <v>44.238334236221803</v>
      </c>
      <c r="AX347" s="9">
        <v>3.4460428500000001E-2</v>
      </c>
    </row>
    <row r="348" spans="1:50" x14ac:dyDescent="0.25">
      <c r="A348" s="142">
        <v>550000</v>
      </c>
      <c r="B348" s="142">
        <v>880000</v>
      </c>
      <c r="C348" s="142">
        <v>880000</v>
      </c>
      <c r="D348" s="9" t="s">
        <v>305</v>
      </c>
      <c r="E348" s="9" t="s">
        <v>70</v>
      </c>
      <c r="F348" s="9" t="s">
        <v>306</v>
      </c>
      <c r="G348" s="9" t="s">
        <v>307</v>
      </c>
      <c r="H348" s="9">
        <v>0.36</v>
      </c>
      <c r="I348" s="9">
        <v>0.48</v>
      </c>
      <c r="J348" s="9" t="s">
        <v>195</v>
      </c>
      <c r="K348" s="9">
        <v>0.14563663338697</v>
      </c>
      <c r="L348" s="9">
        <v>3886.8947493065398</v>
      </c>
      <c r="M348" s="9">
        <v>11.085217187200399</v>
      </c>
      <c r="N348" s="9">
        <v>2.11502450100047</v>
      </c>
      <c r="O348" s="9">
        <v>1.61441371150735</v>
      </c>
      <c r="P348" s="9">
        <v>0.30802504785668</v>
      </c>
      <c r="Q348" s="9">
        <v>566.07426561853094</v>
      </c>
      <c r="R348" s="9">
        <v>1330</v>
      </c>
      <c r="S348" s="9" t="s">
        <v>311</v>
      </c>
      <c r="T348" s="9">
        <v>1330</v>
      </c>
      <c r="U348" s="9" t="s">
        <v>293</v>
      </c>
      <c r="V348" s="9" t="s">
        <v>195</v>
      </c>
      <c r="Z348" s="9">
        <v>0</v>
      </c>
      <c r="AA348" s="9">
        <v>1</v>
      </c>
      <c r="AB348" s="9">
        <v>1.61441371150735</v>
      </c>
      <c r="AC348" s="9">
        <v>0.30802504785668</v>
      </c>
      <c r="AD348" s="9">
        <v>566.07426561853094</v>
      </c>
      <c r="AF348" s="9">
        <v>-1</v>
      </c>
      <c r="AG348" s="9">
        <v>-1</v>
      </c>
      <c r="AH348" s="9">
        <v>-1</v>
      </c>
      <c r="AI348" s="9">
        <v>-1</v>
      </c>
      <c r="AJ348" s="9">
        <v>0</v>
      </c>
      <c r="AM348" s="9" t="s">
        <v>309</v>
      </c>
      <c r="AN348" s="9">
        <v>-1</v>
      </c>
      <c r="AQ348" s="9">
        <v>579</v>
      </c>
      <c r="AR348" s="9" t="s">
        <v>295</v>
      </c>
      <c r="AT348" s="9" t="s">
        <v>195</v>
      </c>
      <c r="AU348" s="9">
        <v>132.71029999999999</v>
      </c>
      <c r="AV348" s="9">
        <v>100.88614734076999</v>
      </c>
      <c r="AW348" s="9">
        <v>589.37054515881096</v>
      </c>
      <c r="AX348" s="9">
        <v>0.4591032162</v>
      </c>
    </row>
    <row r="349" spans="1:50" x14ac:dyDescent="0.25">
      <c r="A349" s="142">
        <v>550000</v>
      </c>
      <c r="B349" s="142">
        <v>880000</v>
      </c>
      <c r="C349" s="142">
        <v>880000</v>
      </c>
      <c r="D349" s="9" t="s">
        <v>305</v>
      </c>
      <c r="E349" s="9" t="s">
        <v>70</v>
      </c>
      <c r="F349" s="9" t="s">
        <v>306</v>
      </c>
      <c r="G349" s="9" t="s">
        <v>307</v>
      </c>
      <c r="H349" s="9">
        <v>0.36</v>
      </c>
      <c r="I349" s="9">
        <v>0.48</v>
      </c>
      <c r="J349" s="9" t="s">
        <v>195</v>
      </c>
      <c r="K349" s="9">
        <v>1.1541335973069999E-2</v>
      </c>
      <c r="L349" s="9">
        <v>3886.8947493065398</v>
      </c>
      <c r="M349" s="9">
        <v>11.085217187200399</v>
      </c>
      <c r="N349" s="9">
        <v>2.11502450100047</v>
      </c>
      <c r="O349" s="9">
        <v>0.12793821589193</v>
      </c>
      <c r="P349" s="9">
        <v>2.4410208357319999E-2</v>
      </c>
      <c r="Q349" s="9">
        <v>44.859958193708501</v>
      </c>
      <c r="R349" s="9">
        <v>1210</v>
      </c>
      <c r="S349" s="9" t="s">
        <v>310</v>
      </c>
      <c r="T349" s="9">
        <v>1210</v>
      </c>
      <c r="U349" s="9" t="s">
        <v>293</v>
      </c>
      <c r="V349" s="9" t="s">
        <v>195</v>
      </c>
      <c r="Z349" s="9">
        <v>0</v>
      </c>
      <c r="AA349" s="9">
        <v>1</v>
      </c>
      <c r="AB349" s="9">
        <v>0.12793821589193</v>
      </c>
      <c r="AC349" s="9">
        <v>2.4410208357319999E-2</v>
      </c>
      <c r="AD349" s="9">
        <v>44.859958193710497</v>
      </c>
      <c r="AF349" s="9">
        <v>-1</v>
      </c>
      <c r="AG349" s="9">
        <v>-1</v>
      </c>
      <c r="AH349" s="9">
        <v>-1</v>
      </c>
      <c r="AI349" s="9">
        <v>-1</v>
      </c>
      <c r="AJ349" s="9">
        <v>0</v>
      </c>
      <c r="AM349" s="9" t="s">
        <v>309</v>
      </c>
      <c r="AN349" s="9">
        <v>-1</v>
      </c>
      <c r="AQ349" s="9">
        <v>579</v>
      </c>
      <c r="AR349" s="9" t="s">
        <v>295</v>
      </c>
      <c r="AT349" s="9" t="s">
        <v>195</v>
      </c>
      <c r="AU349" s="9">
        <v>132.71029999999999</v>
      </c>
      <c r="AV349" s="9">
        <v>39.698987049682998</v>
      </c>
      <c r="AW349" s="9">
        <v>46.706129605696297</v>
      </c>
      <c r="AX349" s="9">
        <v>3.6382772299999998E-2</v>
      </c>
    </row>
    <row r="350" spans="1:50" x14ac:dyDescent="0.25">
      <c r="A350" s="142">
        <v>550000</v>
      </c>
      <c r="B350" s="142">
        <v>880000</v>
      </c>
      <c r="C350" s="142">
        <v>880000</v>
      </c>
      <c r="D350" s="9" t="s">
        <v>305</v>
      </c>
      <c r="E350" s="9" t="s">
        <v>70</v>
      </c>
      <c r="F350" s="9" t="s">
        <v>306</v>
      </c>
      <c r="G350" s="9" t="s">
        <v>307</v>
      </c>
      <c r="H350" s="9">
        <v>0.36</v>
      </c>
      <c r="I350" s="9">
        <v>0.48</v>
      </c>
      <c r="J350" s="9" t="s">
        <v>195</v>
      </c>
      <c r="K350" s="9">
        <v>0.17943136338212001</v>
      </c>
      <c r="L350" s="9">
        <v>3886.8947493065398</v>
      </c>
      <c r="M350" s="9">
        <v>11.085217187200399</v>
      </c>
      <c r="N350" s="9">
        <v>2.11502450100047</v>
      </c>
      <c r="O350" s="9">
        <v>1.9890356332863499</v>
      </c>
      <c r="P350" s="9">
        <v>0.37950172980111002</v>
      </c>
      <c r="Q350" s="9">
        <v>697.43082419090001</v>
      </c>
      <c r="R350" s="9">
        <v>1330</v>
      </c>
      <c r="S350" s="9" t="s">
        <v>311</v>
      </c>
      <c r="T350" s="9">
        <v>1330</v>
      </c>
      <c r="U350" s="9" t="s">
        <v>293</v>
      </c>
      <c r="V350" s="9" t="s">
        <v>195</v>
      </c>
      <c r="Z350" s="9">
        <v>0</v>
      </c>
      <c r="AA350" s="9">
        <v>1</v>
      </c>
      <c r="AB350" s="9">
        <v>1.9890356332863499</v>
      </c>
      <c r="AC350" s="9">
        <v>0.37950172980111002</v>
      </c>
      <c r="AD350" s="9">
        <v>697.43082419090001</v>
      </c>
      <c r="AF350" s="9">
        <v>-1</v>
      </c>
      <c r="AG350" s="9">
        <v>-1</v>
      </c>
      <c r="AH350" s="9">
        <v>-1</v>
      </c>
      <c r="AI350" s="9">
        <v>-1</v>
      </c>
      <c r="AJ350" s="9">
        <v>0</v>
      </c>
      <c r="AM350" s="9" t="s">
        <v>309</v>
      </c>
      <c r="AN350" s="9">
        <v>-1</v>
      </c>
      <c r="AQ350" s="9">
        <v>579</v>
      </c>
      <c r="AR350" s="9" t="s">
        <v>295</v>
      </c>
      <c r="AT350" s="9" t="s">
        <v>195</v>
      </c>
      <c r="AU350" s="9">
        <v>132.71029999999999</v>
      </c>
      <c r="AV350" s="9">
        <v>106.88244100175299</v>
      </c>
      <c r="AW350" s="9">
        <v>726.13296528294495</v>
      </c>
      <c r="AX350" s="9">
        <v>0.56563732700000002</v>
      </c>
    </row>
    <row r="351" spans="1:50" x14ac:dyDescent="0.25">
      <c r="A351" s="142">
        <v>550000</v>
      </c>
      <c r="B351" s="142">
        <v>880000</v>
      </c>
      <c r="C351" s="142">
        <v>880000</v>
      </c>
      <c r="D351" s="9" t="s">
        <v>305</v>
      </c>
      <c r="E351" s="9" t="s">
        <v>70</v>
      </c>
      <c r="F351" s="9" t="s">
        <v>306</v>
      </c>
      <c r="G351" s="9" t="s">
        <v>307</v>
      </c>
      <c r="H351" s="9">
        <v>0.36</v>
      </c>
      <c r="I351" s="9">
        <v>0.48</v>
      </c>
      <c r="J351" s="9" t="s">
        <v>195</v>
      </c>
      <c r="K351" s="9">
        <v>0.19279911501044</v>
      </c>
      <c r="L351" s="9">
        <v>3886.8947493065398</v>
      </c>
      <c r="M351" s="9">
        <v>11.085217187200399</v>
      </c>
      <c r="N351" s="9">
        <v>2.11502450100047</v>
      </c>
      <c r="O351" s="9">
        <v>2.13722006339085</v>
      </c>
      <c r="P351" s="9">
        <v>0.40777485201829999</v>
      </c>
      <c r="Q351" s="9">
        <v>749.389867805059</v>
      </c>
      <c r="R351" s="9">
        <v>1330</v>
      </c>
      <c r="S351" s="9" t="s">
        <v>311</v>
      </c>
      <c r="T351" s="9">
        <v>1330</v>
      </c>
      <c r="U351" s="9" t="s">
        <v>293</v>
      </c>
      <c r="V351" s="9" t="s">
        <v>195</v>
      </c>
      <c r="Z351" s="9">
        <v>0</v>
      </c>
      <c r="AA351" s="9">
        <v>1</v>
      </c>
      <c r="AB351" s="9">
        <v>2.13722006339085</v>
      </c>
      <c r="AC351" s="9">
        <v>0.40777485201829999</v>
      </c>
      <c r="AD351" s="9">
        <v>749.389867805059</v>
      </c>
      <c r="AF351" s="9">
        <v>-1</v>
      </c>
      <c r="AG351" s="9">
        <v>-1</v>
      </c>
      <c r="AH351" s="9">
        <v>-1</v>
      </c>
      <c r="AI351" s="9">
        <v>-1</v>
      </c>
      <c r="AJ351" s="9">
        <v>0</v>
      </c>
      <c r="AM351" s="9" t="s">
        <v>309</v>
      </c>
      <c r="AN351" s="9">
        <v>-1</v>
      </c>
      <c r="AQ351" s="9">
        <v>579</v>
      </c>
      <c r="AR351" s="9" t="s">
        <v>295</v>
      </c>
      <c r="AT351" s="9" t="s">
        <v>195</v>
      </c>
      <c r="AU351" s="9">
        <v>132.71029999999999</v>
      </c>
      <c r="AV351" s="9">
        <v>113.583723658415</v>
      </c>
      <c r="AW351" s="9">
        <v>780.23033681306902</v>
      </c>
      <c r="AX351" s="9">
        <v>0.60777767059999999</v>
      </c>
    </row>
    <row r="352" spans="1:50" x14ac:dyDescent="0.25">
      <c r="A352" s="142">
        <v>550000</v>
      </c>
      <c r="B352" s="142">
        <v>880000</v>
      </c>
      <c r="C352" s="142">
        <v>880000</v>
      </c>
      <c r="D352" s="9" t="s">
        <v>305</v>
      </c>
      <c r="E352" s="9" t="s">
        <v>70</v>
      </c>
      <c r="F352" s="9" t="s">
        <v>306</v>
      </c>
      <c r="G352" s="9" t="s">
        <v>307</v>
      </c>
      <c r="H352" s="9">
        <v>0.36</v>
      </c>
      <c r="I352" s="9">
        <v>0.48</v>
      </c>
      <c r="J352" s="9" t="s">
        <v>195</v>
      </c>
      <c r="K352" s="9">
        <v>7.7423475435360004E-2</v>
      </c>
      <c r="L352" s="9">
        <v>3886.8947493065398</v>
      </c>
      <c r="M352" s="9">
        <v>11.085217187200399</v>
      </c>
      <c r="N352" s="9">
        <v>2.11502450100047</v>
      </c>
      <c r="O352" s="9">
        <v>0.85825604058885996</v>
      </c>
      <c r="P352" s="9">
        <v>0.16375254749838999</v>
      </c>
      <c r="Q352" s="9">
        <v>300.93690014277303</v>
      </c>
      <c r="R352" s="9">
        <v>1330</v>
      </c>
      <c r="S352" s="9" t="s">
        <v>311</v>
      </c>
      <c r="T352" s="9">
        <v>1330</v>
      </c>
      <c r="U352" s="9" t="s">
        <v>293</v>
      </c>
      <c r="V352" s="9" t="s">
        <v>195</v>
      </c>
      <c r="Z352" s="9">
        <v>0</v>
      </c>
      <c r="AA352" s="9">
        <v>1</v>
      </c>
      <c r="AB352" s="9">
        <v>0.85825604058885996</v>
      </c>
      <c r="AC352" s="9">
        <v>0.16375254749838999</v>
      </c>
      <c r="AD352" s="9">
        <v>300.93690014277303</v>
      </c>
      <c r="AF352" s="9">
        <v>-1</v>
      </c>
      <c r="AG352" s="9">
        <v>-1</v>
      </c>
      <c r="AH352" s="9">
        <v>-1</v>
      </c>
      <c r="AI352" s="9">
        <v>-1</v>
      </c>
      <c r="AJ352" s="9">
        <v>0</v>
      </c>
      <c r="AM352" s="9" t="s">
        <v>309</v>
      </c>
      <c r="AN352" s="9">
        <v>-1</v>
      </c>
      <c r="AQ352" s="9">
        <v>579</v>
      </c>
      <c r="AR352" s="9" t="s">
        <v>295</v>
      </c>
      <c r="AT352" s="9" t="s">
        <v>195</v>
      </c>
      <c r="AU352" s="9">
        <v>132.71029999999999</v>
      </c>
      <c r="AV352" s="9">
        <v>72.131560860606101</v>
      </c>
      <c r="AW352" s="9">
        <v>313.32168881012399</v>
      </c>
      <c r="AX352" s="9">
        <v>0.24406885659999999</v>
      </c>
    </row>
    <row r="353" spans="1:50" x14ac:dyDescent="0.25">
      <c r="A353" s="142">
        <v>550000</v>
      </c>
      <c r="B353" s="142">
        <v>880000</v>
      </c>
      <c r="C353" s="142">
        <v>890000</v>
      </c>
      <c r="D353" s="9" t="s">
        <v>305</v>
      </c>
      <c r="E353" s="9" t="s">
        <v>70</v>
      </c>
      <c r="F353" s="9" t="s">
        <v>306</v>
      </c>
      <c r="G353" s="9" t="s">
        <v>307</v>
      </c>
      <c r="H353" s="9">
        <v>0.36</v>
      </c>
      <c r="I353" s="9">
        <v>0.48</v>
      </c>
      <c r="J353" s="9" t="s">
        <v>195</v>
      </c>
      <c r="K353" s="9">
        <v>0.17613573458750001</v>
      </c>
      <c r="L353" s="9">
        <v>3847.42469128625</v>
      </c>
      <c r="M353" s="9">
        <v>9.5601531205363504</v>
      </c>
      <c r="N353" s="9">
        <v>1.4050111376816099</v>
      </c>
      <c r="O353" s="9">
        <v>1.6838845926547099</v>
      </c>
      <c r="P353" s="9">
        <v>0.24747266883918001</v>
      </c>
      <c r="Q353" s="9">
        <v>677.66897426981598</v>
      </c>
      <c r="R353" s="9">
        <v>1200</v>
      </c>
      <c r="S353" s="9" t="s">
        <v>308</v>
      </c>
      <c r="T353" s="9">
        <v>1200</v>
      </c>
      <c r="U353" s="9" t="s">
        <v>293</v>
      </c>
      <c r="V353" s="9" t="s">
        <v>195</v>
      </c>
      <c r="Z353" s="9">
        <v>0</v>
      </c>
      <c r="AA353" s="9">
        <v>1</v>
      </c>
      <c r="AB353" s="9">
        <v>1.6838845926547099</v>
      </c>
      <c r="AC353" s="9">
        <v>0.24747266883918001</v>
      </c>
      <c r="AD353" s="9">
        <v>677.66897426981598</v>
      </c>
      <c r="AF353" s="9">
        <v>-1</v>
      </c>
      <c r="AG353" s="9">
        <v>-1</v>
      </c>
      <c r="AH353" s="9">
        <v>-1</v>
      </c>
      <c r="AI353" s="9">
        <v>-1</v>
      </c>
      <c r="AJ353" s="9">
        <v>0</v>
      </c>
      <c r="AM353" s="9" t="s">
        <v>309</v>
      </c>
      <c r="AN353" s="9">
        <v>-1</v>
      </c>
      <c r="AQ353" s="9">
        <v>579</v>
      </c>
      <c r="AR353" s="9" t="s">
        <v>295</v>
      </c>
      <c r="AT353" s="9" t="s">
        <v>195</v>
      </c>
      <c r="AU353" s="9">
        <v>132.71029999999999</v>
      </c>
      <c r="AV353" s="9">
        <v>161.28769430199</v>
      </c>
      <c r="AW353" s="9">
        <v>712.79602872959299</v>
      </c>
      <c r="AX353" s="9">
        <v>0.54960987370000003</v>
      </c>
    </row>
    <row r="354" spans="1:50" x14ac:dyDescent="0.25">
      <c r="A354" s="142">
        <v>550000</v>
      </c>
      <c r="B354" s="142">
        <v>880000</v>
      </c>
      <c r="C354" s="142">
        <v>890000</v>
      </c>
      <c r="D354" s="9" t="s">
        <v>305</v>
      </c>
      <c r="E354" s="9" t="s">
        <v>70</v>
      </c>
      <c r="F354" s="9" t="s">
        <v>306</v>
      </c>
      <c r="G354" s="9" t="s">
        <v>307</v>
      </c>
      <c r="H354" s="9">
        <v>0.36</v>
      </c>
      <c r="I354" s="9">
        <v>0.48</v>
      </c>
      <c r="J354" s="9" t="s">
        <v>195</v>
      </c>
      <c r="K354" s="9">
        <v>7.8021601288599998E-3</v>
      </c>
      <c r="L354" s="9">
        <v>3847.42469128625</v>
      </c>
      <c r="M354" s="9">
        <v>9.5601531205363504</v>
      </c>
      <c r="N354" s="9">
        <v>1.4050111376816099</v>
      </c>
      <c r="O354" s="9">
        <v>7.4589845502930005E-2</v>
      </c>
      <c r="P354" s="9">
        <v>1.096212187903E-2</v>
      </c>
      <c r="Q354" s="9">
        <v>30.0182235251797</v>
      </c>
      <c r="R354" s="9">
        <v>1210</v>
      </c>
      <c r="S354" s="9" t="s">
        <v>310</v>
      </c>
      <c r="T354" s="9">
        <v>1210</v>
      </c>
      <c r="U354" s="9" t="s">
        <v>293</v>
      </c>
      <c r="V354" s="9" t="s">
        <v>195</v>
      </c>
      <c r="Z354" s="9">
        <v>0</v>
      </c>
      <c r="AA354" s="9">
        <v>1</v>
      </c>
      <c r="AB354" s="9">
        <v>7.4589845502930005E-2</v>
      </c>
      <c r="AC354" s="9">
        <v>1.096212187903E-2</v>
      </c>
      <c r="AD354" s="9">
        <v>30.018223525179799</v>
      </c>
      <c r="AF354" s="9">
        <v>-1</v>
      </c>
      <c r="AG354" s="9">
        <v>-1</v>
      </c>
      <c r="AH354" s="9">
        <v>-1</v>
      </c>
      <c r="AI354" s="9">
        <v>-1</v>
      </c>
      <c r="AJ354" s="9">
        <v>0</v>
      </c>
      <c r="AM354" s="9" t="s">
        <v>309</v>
      </c>
      <c r="AN354" s="9">
        <v>-1</v>
      </c>
      <c r="AQ354" s="9">
        <v>579</v>
      </c>
      <c r="AR354" s="9" t="s">
        <v>295</v>
      </c>
      <c r="AT354" s="9" t="s">
        <v>195</v>
      </c>
      <c r="AU354" s="9">
        <v>132.71029999999999</v>
      </c>
      <c r="AV354" s="9">
        <v>32.950459313029803</v>
      </c>
      <c r="AW354" s="9">
        <v>31.5742218261068</v>
      </c>
      <c r="AX354" s="9">
        <v>2.4345680099999999E-2</v>
      </c>
    </row>
    <row r="355" spans="1:50" x14ac:dyDescent="0.25">
      <c r="A355" s="142">
        <v>550000</v>
      </c>
      <c r="B355" s="142">
        <v>880000</v>
      </c>
      <c r="C355" s="142">
        <v>890000</v>
      </c>
      <c r="D355" s="9" t="s">
        <v>305</v>
      </c>
      <c r="E355" s="9" t="s">
        <v>70</v>
      </c>
      <c r="F355" s="9" t="s">
        <v>306</v>
      </c>
      <c r="G355" s="9" t="s">
        <v>307</v>
      </c>
      <c r="H355" s="9">
        <v>0.36</v>
      </c>
      <c r="I355" s="9">
        <v>0.48</v>
      </c>
      <c r="J355" s="9" t="s">
        <v>195</v>
      </c>
      <c r="K355" s="9">
        <v>0.10502312924805</v>
      </c>
      <c r="L355" s="9">
        <v>3847.42469128625</v>
      </c>
      <c r="M355" s="9">
        <v>9.5601531205363504</v>
      </c>
      <c r="N355" s="9">
        <v>1.4050111376816099</v>
      </c>
      <c r="O355" s="9">
        <v>1.0040371968092801</v>
      </c>
      <c r="P355" s="9">
        <v>0.14755866630768999</v>
      </c>
      <c r="Q355" s="9">
        <v>404.06858062511401</v>
      </c>
      <c r="R355" s="9">
        <v>1210</v>
      </c>
      <c r="S355" s="9" t="s">
        <v>310</v>
      </c>
      <c r="T355" s="9">
        <v>1210</v>
      </c>
      <c r="U355" s="9" t="s">
        <v>293</v>
      </c>
      <c r="V355" s="9" t="s">
        <v>195</v>
      </c>
      <c r="Z355" s="9">
        <v>0</v>
      </c>
      <c r="AA355" s="9">
        <v>1</v>
      </c>
      <c r="AB355" s="9">
        <v>1.0040371968092801</v>
      </c>
      <c r="AC355" s="9">
        <v>0.14755866630768999</v>
      </c>
      <c r="AD355" s="9">
        <v>404.06858062511401</v>
      </c>
      <c r="AF355" s="9">
        <v>-1</v>
      </c>
      <c r="AG355" s="9">
        <v>-1</v>
      </c>
      <c r="AH355" s="9">
        <v>-1</v>
      </c>
      <c r="AI355" s="9">
        <v>-1</v>
      </c>
      <c r="AJ355" s="9">
        <v>0</v>
      </c>
      <c r="AM355" s="9" t="s">
        <v>309</v>
      </c>
      <c r="AN355" s="9">
        <v>-1</v>
      </c>
      <c r="AQ355" s="9">
        <v>579</v>
      </c>
      <c r="AR355" s="9" t="s">
        <v>295</v>
      </c>
      <c r="AT355" s="9" t="s">
        <v>195</v>
      </c>
      <c r="AU355" s="9">
        <v>132.71029999999999</v>
      </c>
      <c r="AV355" s="9">
        <v>89.740342090268001</v>
      </c>
      <c r="AW355" s="9">
        <v>425.01352509803701</v>
      </c>
      <c r="AX355" s="9">
        <v>0.32771174419999999</v>
      </c>
    </row>
    <row r="356" spans="1:50" x14ac:dyDescent="0.25">
      <c r="A356" s="142">
        <v>550000</v>
      </c>
      <c r="B356" s="142">
        <v>880000</v>
      </c>
      <c r="C356" s="142">
        <v>890000</v>
      </c>
      <c r="D356" s="9" t="s">
        <v>305</v>
      </c>
      <c r="E356" s="9" t="s">
        <v>70</v>
      </c>
      <c r="F356" s="9" t="s">
        <v>306</v>
      </c>
      <c r="G356" s="9" t="s">
        <v>307</v>
      </c>
      <c r="H356" s="9">
        <v>0.36</v>
      </c>
      <c r="I356" s="9">
        <v>0.48</v>
      </c>
      <c r="J356" s="9" t="s">
        <v>195</v>
      </c>
      <c r="K356" s="9">
        <v>0.10060249584974</v>
      </c>
      <c r="L356" s="9">
        <v>3847.42469128625</v>
      </c>
      <c r="M356" s="9">
        <v>9.5601531205363504</v>
      </c>
      <c r="N356" s="9">
        <v>1.4050111376816099</v>
      </c>
      <c r="O356" s="9">
        <v>0.96177526463167995</v>
      </c>
      <c r="P356" s="9">
        <v>0.14134762714745999</v>
      </c>
      <c r="Q356" s="9">
        <v>387.06052653733099</v>
      </c>
      <c r="R356" s="9">
        <v>1210</v>
      </c>
      <c r="S356" s="9" t="s">
        <v>310</v>
      </c>
      <c r="T356" s="9">
        <v>1210</v>
      </c>
      <c r="U356" s="9" t="s">
        <v>293</v>
      </c>
      <c r="V356" s="9" t="s">
        <v>195</v>
      </c>
      <c r="Z356" s="9">
        <v>0</v>
      </c>
      <c r="AA356" s="9">
        <v>1</v>
      </c>
      <c r="AB356" s="9">
        <v>0.96177526463167995</v>
      </c>
      <c r="AC356" s="9">
        <v>0.14134762714745999</v>
      </c>
      <c r="AD356" s="9">
        <v>387.06052653733099</v>
      </c>
      <c r="AF356" s="9">
        <v>-1</v>
      </c>
      <c r="AG356" s="9">
        <v>-1</v>
      </c>
      <c r="AH356" s="9">
        <v>-1</v>
      </c>
      <c r="AI356" s="9">
        <v>-1</v>
      </c>
      <c r="AJ356" s="9">
        <v>0</v>
      </c>
      <c r="AM356" s="9" t="s">
        <v>309</v>
      </c>
      <c r="AN356" s="9">
        <v>-1</v>
      </c>
      <c r="AQ356" s="9">
        <v>579</v>
      </c>
      <c r="AR356" s="9" t="s">
        <v>295</v>
      </c>
      <c r="AT356" s="9" t="s">
        <v>195</v>
      </c>
      <c r="AU356" s="9">
        <v>132.71029999999999</v>
      </c>
      <c r="AV356" s="9">
        <v>82.508768507019298</v>
      </c>
      <c r="AW356" s="9">
        <v>407.12385643900899</v>
      </c>
      <c r="AX356" s="9">
        <v>0.31391770200000002</v>
      </c>
    </row>
    <row r="357" spans="1:50" x14ac:dyDescent="0.25">
      <c r="A357" s="142">
        <v>550000</v>
      </c>
      <c r="B357" s="142">
        <v>880000</v>
      </c>
      <c r="C357" s="142">
        <v>890000</v>
      </c>
      <c r="D357" s="9" t="s">
        <v>305</v>
      </c>
      <c r="E357" s="9" t="s">
        <v>70</v>
      </c>
      <c r="F357" s="9" t="s">
        <v>306</v>
      </c>
      <c r="G357" s="9" t="s">
        <v>307</v>
      </c>
      <c r="H357" s="9">
        <v>0.36</v>
      </c>
      <c r="I357" s="9">
        <v>0.48</v>
      </c>
      <c r="J357" s="9" t="s">
        <v>195</v>
      </c>
      <c r="K357" s="9">
        <v>0.16442895426849</v>
      </c>
      <c r="L357" s="9">
        <v>3847.42469128625</v>
      </c>
      <c r="M357" s="9">
        <v>9.5601531205363504</v>
      </c>
      <c r="N357" s="9">
        <v>1.4050111376816099</v>
      </c>
      <c r="O357" s="9">
        <v>1.5719659802564401</v>
      </c>
      <c r="P357" s="9">
        <v>0.23102451210457001</v>
      </c>
      <c r="Q357" s="9">
        <v>632.62801861496996</v>
      </c>
      <c r="R357" s="9">
        <v>1210</v>
      </c>
      <c r="S357" s="9" t="s">
        <v>310</v>
      </c>
      <c r="T357" s="9">
        <v>1210</v>
      </c>
      <c r="U357" s="9" t="s">
        <v>293</v>
      </c>
      <c r="V357" s="9" t="s">
        <v>195</v>
      </c>
      <c r="Z357" s="9">
        <v>0</v>
      </c>
      <c r="AA357" s="9">
        <v>1</v>
      </c>
      <c r="AB357" s="9">
        <v>1.5719659802564401</v>
      </c>
      <c r="AC357" s="9">
        <v>0.23102451210457001</v>
      </c>
      <c r="AD357" s="9">
        <v>632.62801861496996</v>
      </c>
      <c r="AF357" s="9">
        <v>-1</v>
      </c>
      <c r="AG357" s="9">
        <v>-1</v>
      </c>
      <c r="AH357" s="9">
        <v>-1</v>
      </c>
      <c r="AI357" s="9">
        <v>-1</v>
      </c>
      <c r="AJ357" s="9">
        <v>0</v>
      </c>
      <c r="AM357" s="9" t="s">
        <v>309</v>
      </c>
      <c r="AN357" s="9">
        <v>-1</v>
      </c>
      <c r="AQ357" s="9">
        <v>579</v>
      </c>
      <c r="AR357" s="9" t="s">
        <v>295</v>
      </c>
      <c r="AT357" s="9" t="s">
        <v>195</v>
      </c>
      <c r="AU357" s="9">
        <v>132.71029999999999</v>
      </c>
      <c r="AV357" s="9">
        <v>104.033976311404</v>
      </c>
      <c r="AW357" s="9">
        <v>665.42036960995802</v>
      </c>
      <c r="AX357" s="9">
        <v>0.51308030709999997</v>
      </c>
    </row>
    <row r="358" spans="1:50" x14ac:dyDescent="0.25">
      <c r="A358" s="142">
        <v>550000</v>
      </c>
      <c r="B358" s="142">
        <v>880000</v>
      </c>
      <c r="C358" s="142">
        <v>890000</v>
      </c>
      <c r="D358" s="9" t="s">
        <v>305</v>
      </c>
      <c r="E358" s="9" t="s">
        <v>70</v>
      </c>
      <c r="F358" s="9" t="s">
        <v>306</v>
      </c>
      <c r="G358" s="9" t="s">
        <v>307</v>
      </c>
      <c r="H358" s="9">
        <v>0.36</v>
      </c>
      <c r="I358" s="9">
        <v>0.48</v>
      </c>
      <c r="J358" s="9" t="s">
        <v>195</v>
      </c>
      <c r="K358" s="9">
        <v>6.3770979654279997E-2</v>
      </c>
      <c r="L358" s="9">
        <v>3847.42469128625</v>
      </c>
      <c r="M358" s="9">
        <v>9.5601531205363504</v>
      </c>
      <c r="N358" s="9">
        <v>1.4050111376816099</v>
      </c>
      <c r="O358" s="9">
        <v>0.60966033014159005</v>
      </c>
      <c r="P358" s="9">
        <v>8.9598936675140003E-2</v>
      </c>
      <c r="Q358" s="9">
        <v>245.354041709417</v>
      </c>
      <c r="R358" s="9">
        <v>1210</v>
      </c>
      <c r="S358" s="9" t="s">
        <v>310</v>
      </c>
      <c r="T358" s="9">
        <v>1210</v>
      </c>
      <c r="U358" s="9" t="s">
        <v>293</v>
      </c>
      <c r="V358" s="9" t="s">
        <v>195</v>
      </c>
      <c r="Z358" s="9">
        <v>0</v>
      </c>
      <c r="AA358" s="9">
        <v>1</v>
      </c>
      <c r="AB358" s="9">
        <v>0.60966033014159005</v>
      </c>
      <c r="AC358" s="9">
        <v>8.9598936675140003E-2</v>
      </c>
      <c r="AD358" s="9">
        <v>245.354041709417</v>
      </c>
      <c r="AF358" s="9">
        <v>-1</v>
      </c>
      <c r="AG358" s="9">
        <v>-1</v>
      </c>
      <c r="AH358" s="9">
        <v>-1</v>
      </c>
      <c r="AI358" s="9">
        <v>-1</v>
      </c>
      <c r="AJ358" s="9">
        <v>0</v>
      </c>
      <c r="AM358" s="9" t="s">
        <v>309</v>
      </c>
      <c r="AN358" s="9">
        <v>-1</v>
      </c>
      <c r="AQ358" s="9">
        <v>579</v>
      </c>
      <c r="AR358" s="9" t="s">
        <v>295</v>
      </c>
      <c r="AT358" s="9" t="s">
        <v>195</v>
      </c>
      <c r="AU358" s="9">
        <v>132.71029999999999</v>
      </c>
      <c r="AV358" s="9">
        <v>75.514436019140902</v>
      </c>
      <c r="AW358" s="9">
        <v>258.07199857669099</v>
      </c>
      <c r="AX358" s="9">
        <v>0.1989894904</v>
      </c>
    </row>
    <row r="359" spans="1:50" x14ac:dyDescent="0.25">
      <c r="A359" s="142">
        <v>550000</v>
      </c>
      <c r="B359" s="142">
        <v>880000</v>
      </c>
      <c r="C359" s="142">
        <v>890000</v>
      </c>
      <c r="D359" s="9" t="s">
        <v>305</v>
      </c>
      <c r="E359" s="9" t="s">
        <v>70</v>
      </c>
      <c r="F359" s="9" t="s">
        <v>306</v>
      </c>
      <c r="G359" s="9" t="s">
        <v>307</v>
      </c>
      <c r="H359" s="9">
        <v>0.36</v>
      </c>
      <c r="I359" s="9">
        <v>0.48</v>
      </c>
      <c r="J359" s="9" t="s">
        <v>195</v>
      </c>
      <c r="K359" s="9">
        <v>5.80445269645E-3</v>
      </c>
      <c r="L359" s="9">
        <v>3850.6255303293601</v>
      </c>
      <c r="M359" s="9">
        <v>9.5675464958490792</v>
      </c>
      <c r="N359" s="9">
        <v>1.4060786152246301</v>
      </c>
      <c r="O359" s="9">
        <v>5.5534371056289999E-2</v>
      </c>
      <c r="P359" s="9">
        <v>8.1615168095700002E-3</v>
      </c>
      <c r="Q359" s="9">
        <v>22.350773742562598</v>
      </c>
      <c r="R359" s="9">
        <v>1200</v>
      </c>
      <c r="S359" s="9" t="s">
        <v>308</v>
      </c>
      <c r="T359" s="9">
        <v>1200</v>
      </c>
      <c r="U359" s="9" t="s">
        <v>293</v>
      </c>
      <c r="V359" s="9" t="s">
        <v>195</v>
      </c>
      <c r="Z359" s="9">
        <v>0</v>
      </c>
      <c r="AA359" s="9">
        <v>1</v>
      </c>
      <c r="AB359" s="9">
        <v>5.5534371056289999E-2</v>
      </c>
      <c r="AC359" s="9">
        <v>8.1615168095700002E-3</v>
      </c>
      <c r="AD359" s="9">
        <v>22.3507737425616</v>
      </c>
      <c r="AF359" s="9">
        <v>-1</v>
      </c>
      <c r="AG359" s="9">
        <v>-1</v>
      </c>
      <c r="AH359" s="9">
        <v>-1</v>
      </c>
      <c r="AI359" s="9">
        <v>-1</v>
      </c>
      <c r="AJ359" s="9">
        <v>0</v>
      </c>
      <c r="AM359" s="9" t="s">
        <v>309</v>
      </c>
      <c r="AN359" s="9">
        <v>-1</v>
      </c>
      <c r="AQ359" s="9">
        <v>579</v>
      </c>
      <c r="AR359" s="9" t="s">
        <v>295</v>
      </c>
      <c r="AT359" s="9" t="s">
        <v>195</v>
      </c>
      <c r="AU359" s="9">
        <v>132.71029999999999</v>
      </c>
      <c r="AV359" s="9">
        <v>32.765258747830302</v>
      </c>
      <c r="AW359" s="9">
        <v>23.489786673168901</v>
      </c>
      <c r="AX359" s="9">
        <v>1.8127148199999998E-2</v>
      </c>
    </row>
    <row r="360" spans="1:50" x14ac:dyDescent="0.25">
      <c r="A360" s="142">
        <v>550000</v>
      </c>
      <c r="B360" s="142">
        <v>880000</v>
      </c>
      <c r="C360" s="142">
        <v>890000</v>
      </c>
      <c r="D360" s="9" t="s">
        <v>305</v>
      </c>
      <c r="E360" s="9" t="s">
        <v>70</v>
      </c>
      <c r="F360" s="9" t="s">
        <v>306</v>
      </c>
      <c r="G360" s="9" t="s">
        <v>307</v>
      </c>
      <c r="H360" s="9">
        <v>0.36</v>
      </c>
      <c r="I360" s="9">
        <v>0.48</v>
      </c>
      <c r="J360" s="9" t="s">
        <v>195</v>
      </c>
      <c r="K360" s="9">
        <v>0.19163315778994999</v>
      </c>
      <c r="L360" s="9">
        <v>3850.6255303293601</v>
      </c>
      <c r="M360" s="9">
        <v>9.5675464958490792</v>
      </c>
      <c r="N360" s="9">
        <v>1.4060786152246301</v>
      </c>
      <c r="O360" s="9">
        <v>1.8334591473017501</v>
      </c>
      <c r="P360" s="9">
        <v>0.26945128513640998</v>
      </c>
      <c r="Q360" s="9">
        <v>737.90752984362496</v>
      </c>
      <c r="R360" s="9">
        <v>1210</v>
      </c>
      <c r="S360" s="9" t="s">
        <v>310</v>
      </c>
      <c r="T360" s="9">
        <v>1210</v>
      </c>
      <c r="U360" s="9" t="s">
        <v>293</v>
      </c>
      <c r="V360" s="9" t="s">
        <v>195</v>
      </c>
      <c r="Z360" s="9">
        <v>0</v>
      </c>
      <c r="AA360" s="9">
        <v>1</v>
      </c>
      <c r="AB360" s="9">
        <v>1.8334591473017501</v>
      </c>
      <c r="AC360" s="9">
        <v>0.26945128513640998</v>
      </c>
      <c r="AD360" s="9">
        <v>737.90752984362496</v>
      </c>
      <c r="AF360" s="9">
        <v>-1</v>
      </c>
      <c r="AG360" s="9">
        <v>-1</v>
      </c>
      <c r="AH360" s="9">
        <v>-1</v>
      </c>
      <c r="AI360" s="9">
        <v>-1</v>
      </c>
      <c r="AJ360" s="9">
        <v>0</v>
      </c>
      <c r="AM360" s="9" t="s">
        <v>309</v>
      </c>
      <c r="AN360" s="9">
        <v>-1</v>
      </c>
      <c r="AQ360" s="9">
        <v>579</v>
      </c>
      <c r="AR360" s="9" t="s">
        <v>295</v>
      </c>
      <c r="AT360" s="9" t="s">
        <v>195</v>
      </c>
      <c r="AU360" s="9">
        <v>132.71029999999999</v>
      </c>
      <c r="AV360" s="9">
        <v>119.57566254701599</v>
      </c>
      <c r="AW360" s="9">
        <v>775.511875347059</v>
      </c>
      <c r="AX360" s="9">
        <v>0.59846514989999999</v>
      </c>
    </row>
    <row r="361" spans="1:50" x14ac:dyDescent="0.25">
      <c r="A361" s="142">
        <v>550000</v>
      </c>
      <c r="B361" s="142">
        <v>880000</v>
      </c>
      <c r="C361" s="142">
        <v>890000</v>
      </c>
      <c r="D361" s="9" t="s">
        <v>305</v>
      </c>
      <c r="E361" s="9" t="s">
        <v>70</v>
      </c>
      <c r="F361" s="9" t="s">
        <v>306</v>
      </c>
      <c r="G361" s="9" t="s">
        <v>307</v>
      </c>
      <c r="H361" s="9">
        <v>0.36</v>
      </c>
      <c r="I361" s="9">
        <v>0.48</v>
      </c>
      <c r="J361" s="9" t="s">
        <v>195</v>
      </c>
      <c r="K361" s="9">
        <v>0.11355136045204001</v>
      </c>
      <c r="L361" s="9">
        <v>3850.6255303293601</v>
      </c>
      <c r="M361" s="9">
        <v>9.5675464958490792</v>
      </c>
      <c r="N361" s="9">
        <v>1.4060786152246301</v>
      </c>
      <c r="O361" s="9">
        <v>1.08640792079186</v>
      </c>
      <c r="P361" s="9">
        <v>0.15966213966128001</v>
      </c>
      <c r="Q361" s="9">
        <v>437.24376756027999</v>
      </c>
      <c r="R361" s="9">
        <v>1210</v>
      </c>
      <c r="S361" s="9" t="s">
        <v>310</v>
      </c>
      <c r="T361" s="9">
        <v>1210</v>
      </c>
      <c r="U361" s="9" t="s">
        <v>293</v>
      </c>
      <c r="V361" s="9" t="s">
        <v>195</v>
      </c>
      <c r="Z361" s="9">
        <v>0</v>
      </c>
      <c r="AA361" s="9">
        <v>1</v>
      </c>
      <c r="AB361" s="9">
        <v>1.08640792079186</v>
      </c>
      <c r="AC361" s="9">
        <v>0.15966213966128001</v>
      </c>
      <c r="AD361" s="9">
        <v>437.24376756027999</v>
      </c>
      <c r="AF361" s="9">
        <v>-1</v>
      </c>
      <c r="AG361" s="9">
        <v>-1</v>
      </c>
      <c r="AH361" s="9">
        <v>-1</v>
      </c>
      <c r="AI361" s="9">
        <v>-1</v>
      </c>
      <c r="AJ361" s="9">
        <v>0</v>
      </c>
      <c r="AM361" s="9" t="s">
        <v>309</v>
      </c>
      <c r="AN361" s="9">
        <v>-1</v>
      </c>
      <c r="AQ361" s="9">
        <v>579</v>
      </c>
      <c r="AR361" s="9" t="s">
        <v>295</v>
      </c>
      <c r="AT361" s="9" t="s">
        <v>195</v>
      </c>
      <c r="AU361" s="9">
        <v>132.71029999999999</v>
      </c>
      <c r="AV361" s="9">
        <v>87.253657581412895</v>
      </c>
      <c r="AW361" s="9">
        <v>459.526052317618</v>
      </c>
      <c r="AX361" s="9">
        <v>0.35461781640000001</v>
      </c>
    </row>
    <row r="362" spans="1:50" x14ac:dyDescent="0.25">
      <c r="A362" s="142">
        <v>550000</v>
      </c>
      <c r="B362" s="142">
        <v>880000</v>
      </c>
      <c r="C362" s="142">
        <v>890000</v>
      </c>
      <c r="D362" s="9" t="s">
        <v>305</v>
      </c>
      <c r="E362" s="9" t="s">
        <v>70</v>
      </c>
      <c r="F362" s="9" t="s">
        <v>306</v>
      </c>
      <c r="G362" s="9" t="s">
        <v>307</v>
      </c>
      <c r="H362" s="9">
        <v>0.36</v>
      </c>
      <c r="I362" s="9">
        <v>0.48</v>
      </c>
      <c r="J362" s="9" t="s">
        <v>195</v>
      </c>
      <c r="K362" s="9">
        <v>7.8184049323610005E-2</v>
      </c>
      <c r="L362" s="9">
        <v>3850.6255303293601</v>
      </c>
      <c r="M362" s="9">
        <v>9.5675464958490792</v>
      </c>
      <c r="N362" s="9">
        <v>1.4060786152246301</v>
      </c>
      <c r="O362" s="9">
        <v>0.74802952713743998</v>
      </c>
      <c r="P362" s="9">
        <v>0.10993291980559999</v>
      </c>
      <c r="Q362" s="9">
        <v>301.05749639004199</v>
      </c>
      <c r="R362" s="9">
        <v>1210</v>
      </c>
      <c r="S362" s="9" t="s">
        <v>310</v>
      </c>
      <c r="T362" s="9">
        <v>1210</v>
      </c>
      <c r="U362" s="9" t="s">
        <v>293</v>
      </c>
      <c r="V362" s="9" t="s">
        <v>195</v>
      </c>
      <c r="Z362" s="9">
        <v>0</v>
      </c>
      <c r="AA362" s="9">
        <v>1</v>
      </c>
      <c r="AB362" s="9">
        <v>0.74802952713743998</v>
      </c>
      <c r="AC362" s="9">
        <v>0.10993291980559999</v>
      </c>
      <c r="AD362" s="9">
        <v>301.05749639004102</v>
      </c>
      <c r="AF362" s="9">
        <v>-1</v>
      </c>
      <c r="AG362" s="9">
        <v>-1</v>
      </c>
      <c r="AH362" s="9">
        <v>-1</v>
      </c>
      <c r="AI362" s="9">
        <v>-1</v>
      </c>
      <c r="AJ362" s="9">
        <v>0</v>
      </c>
      <c r="AM362" s="9" t="s">
        <v>309</v>
      </c>
      <c r="AN362" s="9">
        <v>-1</v>
      </c>
      <c r="AQ362" s="9">
        <v>579</v>
      </c>
      <c r="AR362" s="9" t="s">
        <v>295</v>
      </c>
      <c r="AT362" s="9" t="s">
        <v>195</v>
      </c>
      <c r="AU362" s="9">
        <v>132.71029999999999</v>
      </c>
      <c r="AV362" s="9">
        <v>80.064298172471396</v>
      </c>
      <c r="AW362" s="9">
        <v>316.39962213450798</v>
      </c>
      <c r="AX362" s="9">
        <v>0.24416666370000001</v>
      </c>
    </row>
    <row r="363" spans="1:50" x14ac:dyDescent="0.25">
      <c r="A363" s="142">
        <v>550000</v>
      </c>
      <c r="B363" s="142">
        <v>880000</v>
      </c>
      <c r="C363" s="142">
        <v>890000</v>
      </c>
      <c r="D363" s="9" t="s">
        <v>305</v>
      </c>
      <c r="E363" s="9" t="s">
        <v>70</v>
      </c>
      <c r="F363" s="9" t="s">
        <v>306</v>
      </c>
      <c r="G363" s="9" t="s">
        <v>307</v>
      </c>
      <c r="H363" s="9">
        <v>0.36</v>
      </c>
      <c r="I363" s="9">
        <v>0.48</v>
      </c>
      <c r="J363" s="9" t="s">
        <v>195</v>
      </c>
      <c r="K363" s="9">
        <v>0.22859043347488001</v>
      </c>
      <c r="L363" s="9">
        <v>3850.6255303293601</v>
      </c>
      <c r="M363" s="9">
        <v>9.5675464958490792</v>
      </c>
      <c r="N363" s="9">
        <v>1.4060786152246301</v>
      </c>
      <c r="O363" s="9">
        <v>2.18704960077726</v>
      </c>
      <c r="P363" s="9">
        <v>0.32141612015395998</v>
      </c>
      <c r="Q363" s="9">
        <v>880.21615912745301</v>
      </c>
      <c r="R363" s="9">
        <v>1210</v>
      </c>
      <c r="S363" s="9" t="s">
        <v>310</v>
      </c>
      <c r="T363" s="9">
        <v>1210</v>
      </c>
      <c r="U363" s="9" t="s">
        <v>293</v>
      </c>
      <c r="V363" s="9" t="s">
        <v>195</v>
      </c>
      <c r="Z363" s="9">
        <v>0</v>
      </c>
      <c r="AA363" s="9">
        <v>1</v>
      </c>
      <c r="AB363" s="9">
        <v>2.18704960077726</v>
      </c>
      <c r="AC363" s="9">
        <v>0.32141612015395998</v>
      </c>
      <c r="AD363" s="9">
        <v>880.21615912745301</v>
      </c>
      <c r="AF363" s="9">
        <v>-1</v>
      </c>
      <c r="AG363" s="9">
        <v>-1</v>
      </c>
      <c r="AH363" s="9">
        <v>-1</v>
      </c>
      <c r="AI363" s="9">
        <v>-1</v>
      </c>
      <c r="AJ363" s="9">
        <v>0</v>
      </c>
      <c r="AM363" s="9" t="s">
        <v>309</v>
      </c>
      <c r="AN363" s="9">
        <v>-1</v>
      </c>
      <c r="AQ363" s="9">
        <v>579</v>
      </c>
      <c r="AR363" s="9" t="s">
        <v>295</v>
      </c>
      <c r="AT363" s="9" t="s">
        <v>195</v>
      </c>
      <c r="AU363" s="9">
        <v>132.71029999999999</v>
      </c>
      <c r="AV363" s="9">
        <v>121.841829328606</v>
      </c>
      <c r="AW363" s="9">
        <v>925.07266380704095</v>
      </c>
      <c r="AX363" s="9">
        <v>0.71388171869999995</v>
      </c>
    </row>
    <row r="364" spans="1:50" x14ac:dyDescent="0.25">
      <c r="A364" s="142">
        <v>550000</v>
      </c>
      <c r="B364" s="142">
        <v>890000</v>
      </c>
      <c r="C364" s="142">
        <v>890000</v>
      </c>
      <c r="D364" s="9" t="s">
        <v>305</v>
      </c>
      <c r="E364" s="9" t="s">
        <v>70</v>
      </c>
      <c r="F364" s="9" t="s">
        <v>306</v>
      </c>
      <c r="G364" s="9" t="s">
        <v>307</v>
      </c>
      <c r="H364" s="9">
        <v>0.36</v>
      </c>
      <c r="I364" s="9">
        <v>0.48</v>
      </c>
      <c r="J364" s="9" t="s">
        <v>195</v>
      </c>
      <c r="K364" s="9">
        <v>1.2797737940529999E-2</v>
      </c>
      <c r="L364" s="9">
        <v>3880.3617842902099</v>
      </c>
      <c r="M364" s="9">
        <v>10.739264824427099</v>
      </c>
      <c r="N364" s="9">
        <v>1.9520287775634899</v>
      </c>
      <c r="O364" s="9">
        <v>0.13743829689705001</v>
      </c>
      <c r="P364" s="9">
        <v>2.4981552747639999E-2</v>
      </c>
      <c r="Q364" s="9">
        <v>49.659853229824499</v>
      </c>
      <c r="R364" s="9">
        <v>1200</v>
      </c>
      <c r="S364" s="9" t="s">
        <v>308</v>
      </c>
      <c r="T364" s="9">
        <v>1200</v>
      </c>
      <c r="U364" s="9" t="s">
        <v>293</v>
      </c>
      <c r="V364" s="9" t="s">
        <v>195</v>
      </c>
      <c r="Z364" s="9">
        <v>0</v>
      </c>
      <c r="AA364" s="9">
        <v>1</v>
      </c>
      <c r="AB364" s="9">
        <v>0.13743829689705001</v>
      </c>
      <c r="AC364" s="9">
        <v>2.4981552747639999E-2</v>
      </c>
      <c r="AD364" s="9">
        <v>49.659853229825302</v>
      </c>
      <c r="AF364" s="9">
        <v>-1</v>
      </c>
      <c r="AG364" s="9">
        <v>-1</v>
      </c>
      <c r="AH364" s="9">
        <v>-1</v>
      </c>
      <c r="AI364" s="9">
        <v>-1</v>
      </c>
      <c r="AJ364" s="9">
        <v>0</v>
      </c>
      <c r="AM364" s="9" t="s">
        <v>309</v>
      </c>
      <c r="AN364" s="9">
        <v>-1</v>
      </c>
      <c r="AQ364" s="9">
        <v>579</v>
      </c>
      <c r="AR364" s="9" t="s">
        <v>295</v>
      </c>
      <c r="AT364" s="9" t="s">
        <v>195</v>
      </c>
      <c r="AU364" s="9">
        <v>132.71029999999999</v>
      </c>
      <c r="AV364" s="9">
        <v>41.0107597802171</v>
      </c>
      <c r="AW364" s="9">
        <v>51.790607976859</v>
      </c>
      <c r="AX364" s="9">
        <v>4.0275631200000002E-2</v>
      </c>
    </row>
    <row r="365" spans="1:50" x14ac:dyDescent="0.25">
      <c r="A365" s="142">
        <v>550000</v>
      </c>
      <c r="B365" s="142">
        <v>890000</v>
      </c>
      <c r="C365" s="142">
        <v>890000</v>
      </c>
      <c r="D365" s="9" t="s">
        <v>305</v>
      </c>
      <c r="E365" s="9" t="s">
        <v>70</v>
      </c>
      <c r="F365" s="9" t="s">
        <v>306</v>
      </c>
      <c r="G365" s="9" t="s">
        <v>307</v>
      </c>
      <c r="H365" s="9">
        <v>0.36</v>
      </c>
      <c r="I365" s="9">
        <v>0.48</v>
      </c>
      <c r="J365" s="9" t="s">
        <v>195</v>
      </c>
      <c r="K365" s="9">
        <v>0.25791836662817003</v>
      </c>
      <c r="L365" s="9">
        <v>3880.3617842902099</v>
      </c>
      <c r="M365" s="9">
        <v>10.739264824427099</v>
      </c>
      <c r="N365" s="9">
        <v>1.9520287775634899</v>
      </c>
      <c r="O365" s="9">
        <v>2.7698536423036302</v>
      </c>
      <c r="P365" s="9">
        <v>0.50346407392035997</v>
      </c>
      <c r="Q365" s="9">
        <v>1000.81657333051</v>
      </c>
      <c r="R365" s="9">
        <v>1330</v>
      </c>
      <c r="S365" s="9" t="s">
        <v>311</v>
      </c>
      <c r="T365" s="9">
        <v>1330</v>
      </c>
      <c r="U365" s="9" t="s">
        <v>293</v>
      </c>
      <c r="V365" s="9" t="s">
        <v>195</v>
      </c>
      <c r="Z365" s="9">
        <v>0</v>
      </c>
      <c r="AA365" s="9">
        <v>1</v>
      </c>
      <c r="AB365" s="9">
        <v>2.7698536423036302</v>
      </c>
      <c r="AC365" s="9">
        <v>0.50346407392035997</v>
      </c>
      <c r="AD365" s="9">
        <v>1000.81657333051</v>
      </c>
      <c r="AF365" s="9">
        <v>-1</v>
      </c>
      <c r="AG365" s="9">
        <v>-1</v>
      </c>
      <c r="AH365" s="9">
        <v>-1</v>
      </c>
      <c r="AI365" s="9">
        <v>-1</v>
      </c>
      <c r="AJ365" s="9">
        <v>0</v>
      </c>
      <c r="AM365" s="9" t="s">
        <v>309</v>
      </c>
      <c r="AN365" s="9">
        <v>-1</v>
      </c>
      <c r="AQ365" s="9">
        <v>579</v>
      </c>
      <c r="AR365" s="9" t="s">
        <v>295</v>
      </c>
      <c r="AT365" s="9" t="s">
        <v>195</v>
      </c>
      <c r="AU365" s="9">
        <v>132.71029999999999</v>
      </c>
      <c r="AV365" s="9">
        <v>128.75589768122501</v>
      </c>
      <c r="AW365" s="9">
        <v>1043.75859844413</v>
      </c>
      <c r="AX365" s="9">
        <v>0.81169227359999996</v>
      </c>
    </row>
    <row r="366" spans="1:50" x14ac:dyDescent="0.25">
      <c r="A366" s="142">
        <v>550000</v>
      </c>
      <c r="B366" s="142">
        <v>890000</v>
      </c>
      <c r="C366" s="142">
        <v>890000</v>
      </c>
      <c r="D366" s="9" t="s">
        <v>305</v>
      </c>
      <c r="E366" s="9" t="s">
        <v>70</v>
      </c>
      <c r="F366" s="9" t="s">
        <v>306</v>
      </c>
      <c r="G366" s="9" t="s">
        <v>307</v>
      </c>
      <c r="H366" s="9">
        <v>0.36</v>
      </c>
      <c r="I366" s="9">
        <v>0.48</v>
      </c>
      <c r="J366" s="9" t="s">
        <v>195</v>
      </c>
      <c r="K366" s="9">
        <v>5.597439529381E-2</v>
      </c>
      <c r="L366" s="9">
        <v>3880.3617842902099</v>
      </c>
      <c r="M366" s="9">
        <v>10.739264824427099</v>
      </c>
      <c r="N366" s="9">
        <v>1.9520287775634899</v>
      </c>
      <c r="O366" s="9">
        <v>0.60112385444739003</v>
      </c>
      <c r="P366" s="9">
        <v>0.10926363042023</v>
      </c>
      <c r="Q366" s="9">
        <v>217.20090439685401</v>
      </c>
      <c r="R366" s="9">
        <v>1200</v>
      </c>
      <c r="S366" s="9" t="s">
        <v>308</v>
      </c>
      <c r="T366" s="9">
        <v>1200</v>
      </c>
      <c r="U366" s="9" t="s">
        <v>293</v>
      </c>
      <c r="V366" s="9" t="s">
        <v>195</v>
      </c>
      <c r="Z366" s="9">
        <v>0</v>
      </c>
      <c r="AA366" s="9">
        <v>1</v>
      </c>
      <c r="AB366" s="9">
        <v>0.60112385444739003</v>
      </c>
      <c r="AC366" s="9">
        <v>0.10926363042023</v>
      </c>
      <c r="AD366" s="9">
        <v>217.20090439685401</v>
      </c>
      <c r="AF366" s="9">
        <v>-1</v>
      </c>
      <c r="AG366" s="9">
        <v>-1</v>
      </c>
      <c r="AH366" s="9">
        <v>-1</v>
      </c>
      <c r="AI366" s="9">
        <v>-1</v>
      </c>
      <c r="AJ366" s="9">
        <v>0</v>
      </c>
      <c r="AM366" s="9" t="s">
        <v>309</v>
      </c>
      <c r="AN366" s="9">
        <v>-1</v>
      </c>
      <c r="AQ366" s="9">
        <v>579</v>
      </c>
      <c r="AR366" s="9" t="s">
        <v>295</v>
      </c>
      <c r="AT366" s="9" t="s">
        <v>195</v>
      </c>
      <c r="AU366" s="9">
        <v>132.71029999999999</v>
      </c>
      <c r="AV366" s="9">
        <v>62.549086488460297</v>
      </c>
      <c r="AW366" s="9">
        <v>226.52034108471099</v>
      </c>
      <c r="AX366" s="9">
        <v>0.17615645129999999</v>
      </c>
    </row>
    <row r="367" spans="1:50" x14ac:dyDescent="0.25">
      <c r="A367" s="142">
        <v>550000</v>
      </c>
      <c r="B367" s="142">
        <v>890000</v>
      </c>
      <c r="C367" s="142">
        <v>890000</v>
      </c>
      <c r="D367" s="9" t="s">
        <v>305</v>
      </c>
      <c r="E367" s="9" t="s">
        <v>70</v>
      </c>
      <c r="F367" s="9" t="s">
        <v>306</v>
      </c>
      <c r="G367" s="9" t="s">
        <v>307</v>
      </c>
      <c r="H367" s="9">
        <v>0.36</v>
      </c>
      <c r="I367" s="9">
        <v>0.48</v>
      </c>
      <c r="J367" s="9" t="s">
        <v>195</v>
      </c>
      <c r="K367" s="9">
        <v>9.1426394946130002E-2</v>
      </c>
      <c r="L367" s="9">
        <v>3880.3617842902099</v>
      </c>
      <c r="M367" s="9">
        <v>10.739264824427099</v>
      </c>
      <c r="N367" s="9">
        <v>1.9520287775634899</v>
      </c>
      <c r="O367" s="9">
        <v>0.98185226726924002</v>
      </c>
      <c r="P367" s="9">
        <v>0.17846695396373999</v>
      </c>
      <c r="Q367" s="9">
        <v>354.76748902441699</v>
      </c>
      <c r="R367" s="9">
        <v>1210</v>
      </c>
      <c r="S367" s="9" t="s">
        <v>310</v>
      </c>
      <c r="T367" s="9">
        <v>1210</v>
      </c>
      <c r="U367" s="9" t="s">
        <v>293</v>
      </c>
      <c r="V367" s="9" t="s">
        <v>195</v>
      </c>
      <c r="Z367" s="9">
        <v>0</v>
      </c>
      <c r="AA367" s="9">
        <v>1</v>
      </c>
      <c r="AB367" s="9">
        <v>0.98185226726924002</v>
      </c>
      <c r="AC367" s="9">
        <v>0.17846695396373999</v>
      </c>
      <c r="AD367" s="9">
        <v>354.76748902441602</v>
      </c>
      <c r="AF367" s="9">
        <v>-1</v>
      </c>
      <c r="AG367" s="9">
        <v>-1</v>
      </c>
      <c r="AH367" s="9">
        <v>-1</v>
      </c>
      <c r="AI367" s="9">
        <v>-1</v>
      </c>
      <c r="AJ367" s="9">
        <v>0</v>
      </c>
      <c r="AM367" s="9" t="s">
        <v>309</v>
      </c>
      <c r="AN367" s="9">
        <v>-1</v>
      </c>
      <c r="AQ367" s="9">
        <v>579</v>
      </c>
      <c r="AR367" s="9" t="s">
        <v>295</v>
      </c>
      <c r="AT367" s="9" t="s">
        <v>195</v>
      </c>
      <c r="AU367" s="9">
        <v>132.71029999999999</v>
      </c>
      <c r="AV367" s="9">
        <v>97.703904606224796</v>
      </c>
      <c r="AW367" s="9">
        <v>369.98949356465602</v>
      </c>
      <c r="AX367" s="9">
        <v>0.28772707949999998</v>
      </c>
    </row>
    <row r="368" spans="1:50" x14ac:dyDescent="0.25">
      <c r="A368" s="142">
        <v>550000</v>
      </c>
      <c r="B368" s="142">
        <v>890000</v>
      </c>
      <c r="C368" s="142">
        <v>890000</v>
      </c>
      <c r="D368" s="9" t="s">
        <v>305</v>
      </c>
      <c r="E368" s="9" t="s">
        <v>70</v>
      </c>
      <c r="F368" s="9" t="s">
        <v>306</v>
      </c>
      <c r="G368" s="9" t="s">
        <v>307</v>
      </c>
      <c r="H368" s="9">
        <v>0.36</v>
      </c>
      <c r="I368" s="9">
        <v>0.48</v>
      </c>
      <c r="J368" s="9" t="s">
        <v>195</v>
      </c>
      <c r="K368" s="9">
        <v>4.2428327574769997E-2</v>
      </c>
      <c r="L368" s="9">
        <v>3880.3617842902099</v>
      </c>
      <c r="M368" s="9">
        <v>10.739264824427099</v>
      </c>
      <c r="N368" s="9">
        <v>1.9520287775634899</v>
      </c>
      <c r="O368" s="9">
        <v>0.45564904588306998</v>
      </c>
      <c r="P368" s="9">
        <v>8.2821316409849993E-2</v>
      </c>
      <c r="Q368" s="9">
        <v>164.63726089251099</v>
      </c>
      <c r="R368" s="9">
        <v>1330</v>
      </c>
      <c r="S368" s="9" t="s">
        <v>311</v>
      </c>
      <c r="T368" s="9">
        <v>1330</v>
      </c>
      <c r="U368" s="9" t="s">
        <v>293</v>
      </c>
      <c r="V368" s="9" t="s">
        <v>195</v>
      </c>
      <c r="Z368" s="9">
        <v>0</v>
      </c>
      <c r="AA368" s="9">
        <v>1</v>
      </c>
      <c r="AB368" s="9">
        <v>0.45564904588306998</v>
      </c>
      <c r="AC368" s="9">
        <v>8.2821316409849993E-2</v>
      </c>
      <c r="AD368" s="9">
        <v>164.63726089251</v>
      </c>
      <c r="AF368" s="9">
        <v>-1</v>
      </c>
      <c r="AG368" s="9">
        <v>-1</v>
      </c>
      <c r="AH368" s="9">
        <v>-1</v>
      </c>
      <c r="AI368" s="9">
        <v>-1</v>
      </c>
      <c r="AJ368" s="9">
        <v>0</v>
      </c>
      <c r="AM368" s="9" t="s">
        <v>309</v>
      </c>
      <c r="AN368" s="9">
        <v>-1</v>
      </c>
      <c r="AQ368" s="9">
        <v>579</v>
      </c>
      <c r="AR368" s="9" t="s">
        <v>295</v>
      </c>
      <c r="AT368" s="9" t="s">
        <v>195</v>
      </c>
      <c r="AU368" s="9">
        <v>132.71029999999999</v>
      </c>
      <c r="AV368" s="9">
        <v>71.374326142956704</v>
      </c>
      <c r="AW368" s="9">
        <v>171.70134993767601</v>
      </c>
      <c r="AX368" s="9">
        <v>0.13352575899999999</v>
      </c>
    </row>
    <row r="369" spans="1:50" x14ac:dyDescent="0.25">
      <c r="A369" s="142">
        <v>550000</v>
      </c>
      <c r="B369" s="142">
        <v>890000</v>
      </c>
      <c r="C369" s="142">
        <v>890000</v>
      </c>
      <c r="D369" s="9" t="s">
        <v>305</v>
      </c>
      <c r="E369" s="9" t="s">
        <v>70</v>
      </c>
      <c r="F369" s="9" t="s">
        <v>306</v>
      </c>
      <c r="G369" s="9" t="s">
        <v>307</v>
      </c>
      <c r="H369" s="9">
        <v>0.36</v>
      </c>
      <c r="I369" s="9">
        <v>0.48</v>
      </c>
      <c r="J369" s="9" t="s">
        <v>195</v>
      </c>
      <c r="K369" s="9">
        <v>0.15721823114639</v>
      </c>
      <c r="L369" s="9">
        <v>3880.3617842902099</v>
      </c>
      <c r="M369" s="9">
        <v>10.739264824427099</v>
      </c>
      <c r="N369" s="9">
        <v>1.9520287775634899</v>
      </c>
      <c r="O369" s="9">
        <v>1.6884082195091601</v>
      </c>
      <c r="P369" s="9">
        <v>0.30689451155538999</v>
      </c>
      <c r="Q369" s="9">
        <v>610.06361593418706</v>
      </c>
      <c r="R369" s="9">
        <v>1330</v>
      </c>
      <c r="S369" s="9" t="s">
        <v>311</v>
      </c>
      <c r="T369" s="9">
        <v>1330</v>
      </c>
      <c r="U369" s="9" t="s">
        <v>293</v>
      </c>
      <c r="V369" s="9" t="s">
        <v>195</v>
      </c>
      <c r="Z369" s="9">
        <v>0</v>
      </c>
      <c r="AA369" s="9">
        <v>1</v>
      </c>
      <c r="AB369" s="9">
        <v>1.6884082195091601</v>
      </c>
      <c r="AC369" s="9">
        <v>0.30689451155538999</v>
      </c>
      <c r="AD369" s="9">
        <v>610.06361593418706</v>
      </c>
      <c r="AF369" s="9">
        <v>-1</v>
      </c>
      <c r="AG369" s="9">
        <v>-1</v>
      </c>
      <c r="AH369" s="9">
        <v>-1</v>
      </c>
      <c r="AI369" s="9">
        <v>-1</v>
      </c>
      <c r="AJ369" s="9">
        <v>0</v>
      </c>
      <c r="AM369" s="9" t="s">
        <v>309</v>
      </c>
      <c r="AN369" s="9">
        <v>-1</v>
      </c>
      <c r="AQ369" s="9">
        <v>579</v>
      </c>
      <c r="AR369" s="9" t="s">
        <v>295</v>
      </c>
      <c r="AT369" s="9" t="s">
        <v>195</v>
      </c>
      <c r="AU369" s="9">
        <v>132.71029999999999</v>
      </c>
      <c r="AV369" s="9">
        <v>112.79114677568001</v>
      </c>
      <c r="AW369" s="9">
        <v>636.23960843316797</v>
      </c>
      <c r="AX369" s="9">
        <v>0.4947798994</v>
      </c>
    </row>
    <row r="370" spans="1:50" x14ac:dyDescent="0.25">
      <c r="A370" s="142">
        <v>550000</v>
      </c>
      <c r="B370" s="142">
        <v>890000</v>
      </c>
      <c r="C370" s="142">
        <v>890000</v>
      </c>
      <c r="D370" s="9" t="s">
        <v>305</v>
      </c>
      <c r="E370" s="9" t="s">
        <v>70</v>
      </c>
      <c r="F370" s="9" t="s">
        <v>306</v>
      </c>
      <c r="G370" s="9" t="s">
        <v>307</v>
      </c>
      <c r="H370" s="9">
        <v>0.36</v>
      </c>
      <c r="I370" s="9">
        <v>0.48</v>
      </c>
      <c r="J370" s="9" t="s">
        <v>195</v>
      </c>
      <c r="K370" s="9">
        <v>6.3710390183899998E-3</v>
      </c>
      <c r="L370" s="9">
        <v>3909.3303372446599</v>
      </c>
      <c r="M370" s="9">
        <v>10.3188745622535</v>
      </c>
      <c r="N370" s="9">
        <v>1.4354386428503101</v>
      </c>
      <c r="O370" s="9">
        <v>6.5741952462059994E-2</v>
      </c>
      <c r="P370" s="9">
        <v>9.1452356021100006E-3</v>
      </c>
      <c r="Q370" s="9">
        <v>24.906496114388801</v>
      </c>
      <c r="R370" s="9">
        <v>1400</v>
      </c>
      <c r="S370" s="9" t="s">
        <v>297</v>
      </c>
      <c r="T370" s="9">
        <v>1400</v>
      </c>
      <c r="U370" s="9" t="s">
        <v>293</v>
      </c>
      <c r="V370" s="9" t="s">
        <v>195</v>
      </c>
      <c r="Z370" s="9">
        <v>0</v>
      </c>
      <c r="AA370" s="9">
        <v>1</v>
      </c>
      <c r="AB370" s="9">
        <v>6.5741952462059994E-2</v>
      </c>
      <c r="AC370" s="9">
        <v>9.1452356021100006E-3</v>
      </c>
      <c r="AD370" s="9">
        <v>24.9064961143884</v>
      </c>
      <c r="AF370" s="9">
        <v>-1</v>
      </c>
      <c r="AG370" s="9">
        <v>-1</v>
      </c>
      <c r="AH370" s="9">
        <v>-1</v>
      </c>
      <c r="AI370" s="9">
        <v>-1</v>
      </c>
      <c r="AJ370" s="9">
        <v>0</v>
      </c>
      <c r="AM370" s="9" t="s">
        <v>309</v>
      </c>
      <c r="AN370" s="9">
        <v>-1</v>
      </c>
      <c r="AQ370" s="9">
        <v>579</v>
      </c>
      <c r="AR370" s="9" t="s">
        <v>295</v>
      </c>
      <c r="AT370" s="9" t="s">
        <v>195</v>
      </c>
      <c r="AU370" s="9">
        <v>132.71029999999999</v>
      </c>
      <c r="AV370" s="9">
        <v>29.1121611205145</v>
      </c>
      <c r="AW370" s="9">
        <v>25.7826801689604</v>
      </c>
      <c r="AX370" s="9">
        <v>2.0199915700000001E-2</v>
      </c>
    </row>
    <row r="371" spans="1:50" x14ac:dyDescent="0.25">
      <c r="A371" s="142">
        <v>550000</v>
      </c>
      <c r="B371" s="142">
        <v>890000</v>
      </c>
      <c r="C371" s="142">
        <v>890000</v>
      </c>
      <c r="D371" s="9" t="s">
        <v>305</v>
      </c>
      <c r="E371" s="9" t="s">
        <v>70</v>
      </c>
      <c r="F371" s="9" t="s">
        <v>306</v>
      </c>
      <c r="G371" s="9" t="s">
        <v>307</v>
      </c>
      <c r="H371" s="9">
        <v>0.36</v>
      </c>
      <c r="I371" s="9">
        <v>0.48</v>
      </c>
      <c r="J371" s="9" t="s">
        <v>195</v>
      </c>
      <c r="K371" s="9">
        <v>4.6704664243670001E-2</v>
      </c>
      <c r="L371" s="9">
        <v>3909.3303372446599</v>
      </c>
      <c r="M371" s="9">
        <v>10.3188745622535</v>
      </c>
      <c r="N371" s="9">
        <v>1.4354386428503101</v>
      </c>
      <c r="O371" s="9">
        <v>0.48193957180262997</v>
      </c>
      <c r="P371" s="9">
        <v>6.7041679856710001E-2</v>
      </c>
      <c r="Q371" s="9">
        <v>182.58396081861699</v>
      </c>
      <c r="R371" s="9">
        <v>1200</v>
      </c>
      <c r="S371" s="9" t="s">
        <v>308</v>
      </c>
      <c r="T371" s="9">
        <v>1200</v>
      </c>
      <c r="U371" s="9" t="s">
        <v>293</v>
      </c>
      <c r="V371" s="9" t="s">
        <v>195</v>
      </c>
      <c r="Z371" s="9">
        <v>0</v>
      </c>
      <c r="AA371" s="9">
        <v>1</v>
      </c>
      <c r="AB371" s="9">
        <v>0.48193957180262997</v>
      </c>
      <c r="AC371" s="9">
        <v>6.7041679856710001E-2</v>
      </c>
      <c r="AD371" s="9">
        <v>182.58396081861699</v>
      </c>
      <c r="AF371" s="9">
        <v>-1</v>
      </c>
      <c r="AG371" s="9">
        <v>-1</v>
      </c>
      <c r="AH371" s="9">
        <v>-1</v>
      </c>
      <c r="AI371" s="9">
        <v>-1</v>
      </c>
      <c r="AJ371" s="9">
        <v>0</v>
      </c>
      <c r="AM371" s="9" t="s">
        <v>309</v>
      </c>
      <c r="AN371" s="9">
        <v>-1</v>
      </c>
      <c r="AQ371" s="9">
        <v>579</v>
      </c>
      <c r="AR371" s="9" t="s">
        <v>295</v>
      </c>
      <c r="AT371" s="9" t="s">
        <v>195</v>
      </c>
      <c r="AU371" s="9">
        <v>132.71029999999999</v>
      </c>
      <c r="AV371" s="9">
        <v>115.54989902361299</v>
      </c>
      <c r="AW371" s="9">
        <v>189.00707045054301</v>
      </c>
      <c r="AX371" s="9">
        <v>0.1480810712</v>
      </c>
    </row>
    <row r="372" spans="1:50" x14ac:dyDescent="0.25">
      <c r="A372" s="142">
        <v>550000</v>
      </c>
      <c r="B372" s="142">
        <v>890000</v>
      </c>
      <c r="C372" s="142">
        <v>890000</v>
      </c>
      <c r="D372" s="9" t="s">
        <v>305</v>
      </c>
      <c r="E372" s="9" t="s">
        <v>70</v>
      </c>
      <c r="F372" s="9" t="s">
        <v>306</v>
      </c>
      <c r="G372" s="9" t="s">
        <v>307</v>
      </c>
      <c r="H372" s="9">
        <v>0.36</v>
      </c>
      <c r="I372" s="9">
        <v>0.48</v>
      </c>
      <c r="J372" s="9" t="s">
        <v>195</v>
      </c>
      <c r="K372" s="9">
        <v>0.21077073570718999</v>
      </c>
      <c r="L372" s="9">
        <v>3909.3303372446599</v>
      </c>
      <c r="M372" s="9">
        <v>10.3188745622535</v>
      </c>
      <c r="N372" s="9">
        <v>1.4354386428503101</v>
      </c>
      <c r="O372" s="9">
        <v>2.1749167831564602</v>
      </c>
      <c r="P372" s="9">
        <v>0.30254845881609999</v>
      </c>
      <c r="Q372" s="9">
        <v>823.97243130352297</v>
      </c>
      <c r="R372" s="9">
        <v>1410</v>
      </c>
      <c r="S372" s="9" t="s">
        <v>299</v>
      </c>
      <c r="T372" s="9">
        <v>1410</v>
      </c>
      <c r="U372" s="9" t="s">
        <v>293</v>
      </c>
      <c r="V372" s="9" t="s">
        <v>195</v>
      </c>
      <c r="Z372" s="9">
        <v>0</v>
      </c>
      <c r="AA372" s="9">
        <v>1</v>
      </c>
      <c r="AB372" s="9">
        <v>2.1749167831564602</v>
      </c>
      <c r="AC372" s="9">
        <v>0.30254845881609999</v>
      </c>
      <c r="AD372" s="9">
        <v>823.97243130352297</v>
      </c>
      <c r="AF372" s="9">
        <v>-1</v>
      </c>
      <c r="AG372" s="9">
        <v>-1</v>
      </c>
      <c r="AH372" s="9">
        <v>-1</v>
      </c>
      <c r="AI372" s="9">
        <v>-1</v>
      </c>
      <c r="AJ372" s="9">
        <v>0</v>
      </c>
      <c r="AM372" s="9" t="s">
        <v>309</v>
      </c>
      <c r="AN372" s="9">
        <v>-1</v>
      </c>
      <c r="AQ372" s="9">
        <v>579</v>
      </c>
      <c r="AR372" s="9" t="s">
        <v>295</v>
      </c>
      <c r="AT372" s="9" t="s">
        <v>195</v>
      </c>
      <c r="AU372" s="9">
        <v>132.71029999999999</v>
      </c>
      <c r="AV372" s="9">
        <v>115.23676052772799</v>
      </c>
      <c r="AW372" s="9">
        <v>852.95890545064401</v>
      </c>
      <c r="AX372" s="9">
        <v>0.66826636760000002</v>
      </c>
    </row>
    <row r="373" spans="1:50" x14ac:dyDescent="0.25">
      <c r="A373" s="142">
        <v>550000</v>
      </c>
      <c r="B373" s="142">
        <v>890000</v>
      </c>
      <c r="C373" s="142">
        <v>890000</v>
      </c>
      <c r="D373" s="9" t="s">
        <v>305</v>
      </c>
      <c r="E373" s="9" t="s">
        <v>70</v>
      </c>
      <c r="F373" s="9" t="s">
        <v>306</v>
      </c>
      <c r="G373" s="9" t="s">
        <v>307</v>
      </c>
      <c r="H373" s="9">
        <v>0.36</v>
      </c>
      <c r="I373" s="9">
        <v>0.48</v>
      </c>
      <c r="J373" s="9" t="s">
        <v>195</v>
      </c>
      <c r="K373" s="9">
        <v>7.9689810239740005E-2</v>
      </c>
      <c r="L373" s="9">
        <v>3909.3303372446599</v>
      </c>
      <c r="M373" s="9">
        <v>10.3188745622535</v>
      </c>
      <c r="N373" s="9">
        <v>1.4354386428503101</v>
      </c>
      <c r="O373" s="9">
        <v>0.82230915575375996</v>
      </c>
      <c r="P373" s="9">
        <v>0.11438983305953999</v>
      </c>
      <c r="Q373" s="9">
        <v>311.533792739521</v>
      </c>
      <c r="R373" s="9">
        <v>1210</v>
      </c>
      <c r="S373" s="9" t="s">
        <v>310</v>
      </c>
      <c r="T373" s="9">
        <v>1210</v>
      </c>
      <c r="U373" s="9" t="s">
        <v>293</v>
      </c>
      <c r="V373" s="9" t="s">
        <v>195</v>
      </c>
      <c r="Z373" s="9">
        <v>0</v>
      </c>
      <c r="AA373" s="9">
        <v>1</v>
      </c>
      <c r="AB373" s="9">
        <v>0.82230915575375996</v>
      </c>
      <c r="AC373" s="9">
        <v>0.11438983305953999</v>
      </c>
      <c r="AD373" s="9">
        <v>311.53379273952203</v>
      </c>
      <c r="AF373" s="9">
        <v>-1</v>
      </c>
      <c r="AG373" s="9">
        <v>-1</v>
      </c>
      <c r="AH373" s="9">
        <v>-1</v>
      </c>
      <c r="AI373" s="9">
        <v>-1</v>
      </c>
      <c r="AJ373" s="9">
        <v>0</v>
      </c>
      <c r="AM373" s="9" t="s">
        <v>309</v>
      </c>
      <c r="AN373" s="9">
        <v>-1</v>
      </c>
      <c r="AQ373" s="9">
        <v>579</v>
      </c>
      <c r="AR373" s="9" t="s">
        <v>295</v>
      </c>
      <c r="AT373" s="9" t="s">
        <v>195</v>
      </c>
      <c r="AU373" s="9">
        <v>132.71029999999999</v>
      </c>
      <c r="AV373" s="9">
        <v>76.055800086182202</v>
      </c>
      <c r="AW373" s="9">
        <v>322.49322036856603</v>
      </c>
      <c r="AX373" s="9">
        <v>0.25266325449999999</v>
      </c>
    </row>
    <row r="374" spans="1:50" x14ac:dyDescent="0.25">
      <c r="A374" s="142">
        <v>550000</v>
      </c>
      <c r="B374" s="142">
        <v>890000</v>
      </c>
      <c r="C374" s="142">
        <v>890000</v>
      </c>
      <c r="D374" s="9" t="s">
        <v>305</v>
      </c>
      <c r="E374" s="9" t="s">
        <v>70</v>
      </c>
      <c r="F374" s="9" t="s">
        <v>306</v>
      </c>
      <c r="G374" s="9" t="s">
        <v>307</v>
      </c>
      <c r="H374" s="9">
        <v>0.36</v>
      </c>
      <c r="I374" s="9">
        <v>0.48</v>
      </c>
      <c r="J374" s="9" t="s">
        <v>195</v>
      </c>
      <c r="K374" s="9">
        <v>0.11182035339105</v>
      </c>
      <c r="L374" s="9">
        <v>3909.3303372446599</v>
      </c>
      <c r="M374" s="9">
        <v>10.3188745622535</v>
      </c>
      <c r="N374" s="9">
        <v>1.4354386428503101</v>
      </c>
      <c r="O374" s="9">
        <v>1.15386020014917</v>
      </c>
      <c r="P374" s="9">
        <v>0.16051125631470001</v>
      </c>
      <c r="Q374" s="9">
        <v>437.14269983307503</v>
      </c>
      <c r="R374" s="9">
        <v>1430</v>
      </c>
      <c r="S374" s="9" t="s">
        <v>298</v>
      </c>
      <c r="T374" s="9">
        <v>1430</v>
      </c>
      <c r="U374" s="9" t="s">
        <v>293</v>
      </c>
      <c r="V374" s="9" t="s">
        <v>195</v>
      </c>
      <c r="Z374" s="9">
        <v>0</v>
      </c>
      <c r="AA374" s="9">
        <v>1</v>
      </c>
      <c r="AB374" s="9">
        <v>1.15386020014917</v>
      </c>
      <c r="AC374" s="9">
        <v>0.16051125631470001</v>
      </c>
      <c r="AD374" s="9">
        <v>437.14269983307503</v>
      </c>
      <c r="AF374" s="9">
        <v>-1</v>
      </c>
      <c r="AG374" s="9">
        <v>-1</v>
      </c>
      <c r="AH374" s="9">
        <v>-1</v>
      </c>
      <c r="AI374" s="9">
        <v>-1</v>
      </c>
      <c r="AJ374" s="9">
        <v>0</v>
      </c>
      <c r="AM374" s="9" t="s">
        <v>309</v>
      </c>
      <c r="AN374" s="9">
        <v>-1</v>
      </c>
      <c r="AQ374" s="9">
        <v>579</v>
      </c>
      <c r="AR374" s="9" t="s">
        <v>295</v>
      </c>
      <c r="AT374" s="9" t="s">
        <v>195</v>
      </c>
      <c r="AU374" s="9">
        <v>132.71029999999999</v>
      </c>
      <c r="AV374" s="9">
        <v>91.631222348300398</v>
      </c>
      <c r="AW374" s="9">
        <v>452.520915275633</v>
      </c>
      <c r="AX374" s="9">
        <v>0.35453584739999999</v>
      </c>
    </row>
    <row r="375" spans="1:50" x14ac:dyDescent="0.25">
      <c r="A375" s="142">
        <v>550000</v>
      </c>
      <c r="B375" s="142">
        <v>890000</v>
      </c>
      <c r="C375" s="142">
        <v>890000</v>
      </c>
      <c r="D375" s="9" t="s">
        <v>305</v>
      </c>
      <c r="E375" s="9" t="s">
        <v>70</v>
      </c>
      <c r="F375" s="9" t="s">
        <v>306</v>
      </c>
      <c r="G375" s="9" t="s">
        <v>307</v>
      </c>
      <c r="H375" s="9">
        <v>0.36</v>
      </c>
      <c r="I375" s="9">
        <v>0.48</v>
      </c>
      <c r="J375" s="9" t="s">
        <v>195</v>
      </c>
      <c r="K375" s="9">
        <v>8.260508459674E-2</v>
      </c>
      <c r="L375" s="9">
        <v>3909.3303372446599</v>
      </c>
      <c r="M375" s="9">
        <v>10.3188745622535</v>
      </c>
      <c r="N375" s="9">
        <v>1.4354386428503101</v>
      </c>
      <c r="O375" s="9">
        <v>0.85239150615818005</v>
      </c>
      <c r="P375" s="9">
        <v>0.11857453052609</v>
      </c>
      <c r="Q375" s="9">
        <v>322.93056322472899</v>
      </c>
      <c r="R375" s="9">
        <v>1210</v>
      </c>
      <c r="S375" s="9" t="s">
        <v>310</v>
      </c>
      <c r="T375" s="9">
        <v>1210</v>
      </c>
      <c r="U375" s="9" t="s">
        <v>293</v>
      </c>
      <c r="V375" s="9" t="s">
        <v>195</v>
      </c>
      <c r="Z375" s="9">
        <v>0</v>
      </c>
      <c r="AA375" s="9">
        <v>1</v>
      </c>
      <c r="AB375" s="9">
        <v>0.85239150615818005</v>
      </c>
      <c r="AC375" s="9">
        <v>0.11857453052609</v>
      </c>
      <c r="AD375" s="9">
        <v>322.93056322473001</v>
      </c>
      <c r="AF375" s="9">
        <v>-1</v>
      </c>
      <c r="AG375" s="9">
        <v>-1</v>
      </c>
      <c r="AH375" s="9">
        <v>-1</v>
      </c>
      <c r="AI375" s="9">
        <v>-1</v>
      </c>
      <c r="AJ375" s="9">
        <v>0</v>
      </c>
      <c r="AM375" s="9" t="s">
        <v>309</v>
      </c>
      <c r="AN375" s="9">
        <v>-1</v>
      </c>
      <c r="AQ375" s="9">
        <v>579</v>
      </c>
      <c r="AR375" s="9" t="s">
        <v>295</v>
      </c>
      <c r="AT375" s="9" t="s">
        <v>195</v>
      </c>
      <c r="AU375" s="9">
        <v>132.71029999999999</v>
      </c>
      <c r="AV375" s="9">
        <v>74.8554693121566</v>
      </c>
      <c r="AW375" s="9">
        <v>334.290917123246</v>
      </c>
      <c r="AX375" s="9">
        <v>0.26190637729999999</v>
      </c>
    </row>
    <row r="376" spans="1:50" x14ac:dyDescent="0.25">
      <c r="A376" s="142">
        <v>550000</v>
      </c>
      <c r="B376" s="142">
        <v>890000</v>
      </c>
      <c r="C376" s="142">
        <v>890000</v>
      </c>
      <c r="D376" s="9" t="s">
        <v>305</v>
      </c>
      <c r="E376" s="9" t="s">
        <v>70</v>
      </c>
      <c r="F376" s="9" t="s">
        <v>306</v>
      </c>
      <c r="G376" s="9" t="s">
        <v>307</v>
      </c>
      <c r="H376" s="9">
        <v>0.36</v>
      </c>
      <c r="I376" s="9">
        <v>0.48</v>
      </c>
      <c r="J376" s="9" t="s">
        <v>195</v>
      </c>
      <c r="K376" s="9">
        <v>7.9801766356020001E-2</v>
      </c>
      <c r="L376" s="9">
        <v>3909.3303372446599</v>
      </c>
      <c r="M376" s="9">
        <v>10.3188745622535</v>
      </c>
      <c r="N376" s="9">
        <v>1.4354386428503101</v>
      </c>
      <c r="O376" s="9">
        <v>0.82346441687408001</v>
      </c>
      <c r="P376" s="9">
        <v>0.11455053919515</v>
      </c>
      <c r="Q376" s="9">
        <v>311.97146618131899</v>
      </c>
      <c r="R376" s="9">
        <v>1210</v>
      </c>
      <c r="S376" s="9" t="s">
        <v>310</v>
      </c>
      <c r="T376" s="9">
        <v>1210</v>
      </c>
      <c r="U376" s="9" t="s">
        <v>293</v>
      </c>
      <c r="V376" s="9" t="s">
        <v>195</v>
      </c>
      <c r="Z376" s="9">
        <v>0</v>
      </c>
      <c r="AA376" s="9">
        <v>1</v>
      </c>
      <c r="AB376" s="9">
        <v>0.82346441687408001</v>
      </c>
      <c r="AC376" s="9">
        <v>0.11455053919515</v>
      </c>
      <c r="AD376" s="9">
        <v>311.97146618131899</v>
      </c>
      <c r="AF376" s="9">
        <v>-1</v>
      </c>
      <c r="AG376" s="9">
        <v>-1</v>
      </c>
      <c r="AH376" s="9">
        <v>-1</v>
      </c>
      <c r="AI376" s="9">
        <v>-1</v>
      </c>
      <c r="AJ376" s="9">
        <v>0</v>
      </c>
      <c r="AM376" s="9" t="s">
        <v>309</v>
      </c>
      <c r="AN376" s="9">
        <v>-1</v>
      </c>
      <c r="AQ376" s="9">
        <v>579</v>
      </c>
      <c r="AR376" s="9" t="s">
        <v>295</v>
      </c>
      <c r="AT376" s="9" t="s">
        <v>195</v>
      </c>
      <c r="AU376" s="9">
        <v>132.71029999999999</v>
      </c>
      <c r="AV376" s="9">
        <v>74.606106295472301</v>
      </c>
      <c r="AW376" s="9">
        <v>322.94629069674301</v>
      </c>
      <c r="AX376" s="9">
        <v>0.25301822070000002</v>
      </c>
    </row>
    <row r="377" spans="1:50" x14ac:dyDescent="0.25">
      <c r="A377" s="142">
        <v>550000</v>
      </c>
      <c r="B377" s="142">
        <v>890000</v>
      </c>
      <c r="C377" s="142">
        <v>890000</v>
      </c>
      <c r="D377" s="9" t="s">
        <v>305</v>
      </c>
      <c r="E377" s="9" t="s">
        <v>70</v>
      </c>
      <c r="F377" s="9" t="s">
        <v>306</v>
      </c>
      <c r="G377" s="9" t="s">
        <v>307</v>
      </c>
      <c r="H377" s="9">
        <v>0.36</v>
      </c>
      <c r="I377" s="9">
        <v>0.48</v>
      </c>
      <c r="J377" s="9" t="s">
        <v>195</v>
      </c>
      <c r="K377" s="9">
        <v>0.39713673404316002</v>
      </c>
      <c r="L377" s="9">
        <v>3845.04718043086</v>
      </c>
      <c r="M377" s="9">
        <v>9.5546415526452808</v>
      </c>
      <c r="N377" s="9">
        <v>1.40421463008834</v>
      </c>
      <c r="O377" s="9">
        <v>3.7944991411706899</v>
      </c>
      <c r="P377" s="9">
        <v>0.55766521208891995</v>
      </c>
      <c r="Q377" s="9">
        <v>1527.0094794782001</v>
      </c>
      <c r="R377" s="9">
        <v>1200</v>
      </c>
      <c r="S377" s="9" t="s">
        <v>308</v>
      </c>
      <c r="T377" s="9">
        <v>1200</v>
      </c>
      <c r="U377" s="9" t="s">
        <v>293</v>
      </c>
      <c r="V377" s="9" t="s">
        <v>195</v>
      </c>
      <c r="Z377" s="9">
        <v>0</v>
      </c>
      <c r="AA377" s="9">
        <v>1</v>
      </c>
      <c r="AB377" s="9">
        <v>3.7944991411706899</v>
      </c>
      <c r="AC377" s="9">
        <v>0.55766521208891995</v>
      </c>
      <c r="AD377" s="9">
        <v>1527.0094794782001</v>
      </c>
      <c r="AF377" s="9">
        <v>-1</v>
      </c>
      <c r="AG377" s="9">
        <v>-1</v>
      </c>
      <c r="AH377" s="9">
        <v>-1</v>
      </c>
      <c r="AI377" s="9">
        <v>-1</v>
      </c>
      <c r="AJ377" s="9">
        <v>0</v>
      </c>
      <c r="AM377" s="9" t="s">
        <v>309</v>
      </c>
      <c r="AN377" s="9">
        <v>-1</v>
      </c>
      <c r="AQ377" s="9">
        <v>579</v>
      </c>
      <c r="AR377" s="9" t="s">
        <v>295</v>
      </c>
      <c r="AT377" s="9" t="s">
        <v>195</v>
      </c>
      <c r="AU377" s="9">
        <v>132.71029999999999</v>
      </c>
      <c r="AV377" s="9">
        <v>215.37639831934001</v>
      </c>
      <c r="AW377" s="9">
        <v>1607.15534273355</v>
      </c>
      <c r="AX377" s="9">
        <v>1.2384505105000001</v>
      </c>
    </row>
    <row r="378" spans="1:50" x14ac:dyDescent="0.25">
      <c r="A378" s="142">
        <v>550000</v>
      </c>
      <c r="B378" s="142">
        <v>890000</v>
      </c>
      <c r="C378" s="142">
        <v>890000</v>
      </c>
      <c r="D378" s="9" t="s">
        <v>305</v>
      </c>
      <c r="E378" s="9" t="s">
        <v>70</v>
      </c>
      <c r="F378" s="9" t="s">
        <v>306</v>
      </c>
      <c r="G378" s="9" t="s">
        <v>307</v>
      </c>
      <c r="H378" s="9">
        <v>0.36</v>
      </c>
      <c r="I378" s="9">
        <v>0.48</v>
      </c>
      <c r="J378" s="9" t="s">
        <v>195</v>
      </c>
      <c r="K378" s="9">
        <v>4.9694777535659998E-2</v>
      </c>
      <c r="L378" s="9">
        <v>3845.04718043086</v>
      </c>
      <c r="M378" s="9">
        <v>9.5546415526452808</v>
      </c>
      <c r="N378" s="9">
        <v>1.40421463008834</v>
      </c>
      <c r="O378" s="9">
        <v>0.47481578639168998</v>
      </c>
      <c r="P378" s="9">
        <v>6.978213365456E-2</v>
      </c>
      <c r="Q378" s="9">
        <v>191.07876424563199</v>
      </c>
      <c r="R378" s="9">
        <v>1210</v>
      </c>
      <c r="S378" s="9" t="s">
        <v>310</v>
      </c>
      <c r="T378" s="9">
        <v>1210</v>
      </c>
      <c r="U378" s="9" t="s">
        <v>293</v>
      </c>
      <c r="V378" s="9" t="s">
        <v>195</v>
      </c>
      <c r="Z378" s="9">
        <v>0</v>
      </c>
      <c r="AA378" s="9">
        <v>1</v>
      </c>
      <c r="AB378" s="9">
        <v>0.47481578639168998</v>
      </c>
      <c r="AC378" s="9">
        <v>6.978213365456E-2</v>
      </c>
      <c r="AD378" s="9">
        <v>191.07876424563099</v>
      </c>
      <c r="AF378" s="9">
        <v>-1</v>
      </c>
      <c r="AG378" s="9">
        <v>-1</v>
      </c>
      <c r="AH378" s="9">
        <v>-1</v>
      </c>
      <c r="AI378" s="9">
        <v>-1</v>
      </c>
      <c r="AJ378" s="9">
        <v>0</v>
      </c>
      <c r="AM378" s="9" t="s">
        <v>309</v>
      </c>
      <c r="AN378" s="9">
        <v>-1</v>
      </c>
      <c r="AQ378" s="9">
        <v>579</v>
      </c>
      <c r="AR378" s="9" t="s">
        <v>295</v>
      </c>
      <c r="AT378" s="9" t="s">
        <v>195</v>
      </c>
      <c r="AU378" s="9">
        <v>132.71029999999999</v>
      </c>
      <c r="AV378" s="9">
        <v>67.965206679306803</v>
      </c>
      <c r="AW378" s="9">
        <v>201.107629629927</v>
      </c>
      <c r="AX378" s="9">
        <v>0.15497061170000001</v>
      </c>
    </row>
    <row r="379" spans="1:50" x14ac:dyDescent="0.25">
      <c r="A379" s="142">
        <v>550000</v>
      </c>
      <c r="B379" s="142">
        <v>890000</v>
      </c>
      <c r="C379" s="142">
        <v>890000</v>
      </c>
      <c r="D379" s="9" t="s">
        <v>305</v>
      </c>
      <c r="E379" s="9" t="s">
        <v>70</v>
      </c>
      <c r="F379" s="9" t="s">
        <v>306</v>
      </c>
      <c r="G379" s="9" t="s">
        <v>307</v>
      </c>
      <c r="H379" s="9">
        <v>0.36</v>
      </c>
      <c r="I379" s="9">
        <v>0.48</v>
      </c>
      <c r="J379" s="9" t="s">
        <v>195</v>
      </c>
      <c r="K379" s="9">
        <v>5.3983917679450003E-2</v>
      </c>
      <c r="L379" s="9">
        <v>3845.04718043086</v>
      </c>
      <c r="M379" s="9">
        <v>9.5546415526452808</v>
      </c>
      <c r="N379" s="9">
        <v>1.40421463008834</v>
      </c>
      <c r="O379" s="9">
        <v>0.51579698303471999</v>
      </c>
      <c r="P379" s="9">
        <v>7.5805006994970003E-2</v>
      </c>
      <c r="Q379" s="9">
        <v>207.57071046200701</v>
      </c>
      <c r="R379" s="9">
        <v>1210</v>
      </c>
      <c r="S379" s="9" t="s">
        <v>310</v>
      </c>
      <c r="T379" s="9">
        <v>1210</v>
      </c>
      <c r="U379" s="9" t="s">
        <v>293</v>
      </c>
      <c r="V379" s="9" t="s">
        <v>195</v>
      </c>
      <c r="Z379" s="9">
        <v>0</v>
      </c>
      <c r="AA379" s="9">
        <v>1</v>
      </c>
      <c r="AB379" s="9">
        <v>0.51579698303471999</v>
      </c>
      <c r="AC379" s="9">
        <v>7.5805006994970003E-2</v>
      </c>
      <c r="AD379" s="9">
        <v>207.570710462009</v>
      </c>
      <c r="AF379" s="9">
        <v>-1</v>
      </c>
      <c r="AG379" s="9">
        <v>-1</v>
      </c>
      <c r="AH379" s="9">
        <v>-1</v>
      </c>
      <c r="AI379" s="9">
        <v>-1</v>
      </c>
      <c r="AJ379" s="9">
        <v>0</v>
      </c>
      <c r="AM379" s="9" t="s">
        <v>309</v>
      </c>
      <c r="AN379" s="9">
        <v>-1</v>
      </c>
      <c r="AQ379" s="9">
        <v>579</v>
      </c>
      <c r="AR379" s="9" t="s">
        <v>295</v>
      </c>
      <c r="AT379" s="9" t="s">
        <v>195</v>
      </c>
      <c r="AU379" s="9">
        <v>132.71029999999999</v>
      </c>
      <c r="AV379" s="9">
        <v>61.478624014112299</v>
      </c>
      <c r="AW379" s="9">
        <v>218.46516396742501</v>
      </c>
      <c r="AX379" s="9">
        <v>0.16834607500000001</v>
      </c>
    </row>
    <row r="380" spans="1:50" x14ac:dyDescent="0.25">
      <c r="A380" s="142">
        <v>550000</v>
      </c>
      <c r="B380" s="142">
        <v>890000</v>
      </c>
      <c r="C380" s="142">
        <v>890000</v>
      </c>
      <c r="D380" s="9" t="s">
        <v>305</v>
      </c>
      <c r="E380" s="9" t="s">
        <v>70</v>
      </c>
      <c r="F380" s="9" t="s">
        <v>306</v>
      </c>
      <c r="G380" s="9" t="s">
        <v>307</v>
      </c>
      <c r="H380" s="9">
        <v>0.36</v>
      </c>
      <c r="I380" s="9">
        <v>0.48</v>
      </c>
      <c r="J380" s="9" t="s">
        <v>195</v>
      </c>
      <c r="K380" s="9">
        <v>3.3071971996860003E-2</v>
      </c>
      <c r="L380" s="9">
        <v>3845.04718043086</v>
      </c>
      <c r="M380" s="9">
        <v>9.5546415526452808</v>
      </c>
      <c r="N380" s="9">
        <v>1.40421463008834</v>
      </c>
      <c r="O380" s="9">
        <v>0.31599083786920001</v>
      </c>
      <c r="P380" s="9">
        <v>4.6440146923870003E-2</v>
      </c>
      <c r="Q380" s="9">
        <v>127.163292677849</v>
      </c>
      <c r="R380" s="9">
        <v>1210</v>
      </c>
      <c r="S380" s="9" t="s">
        <v>310</v>
      </c>
      <c r="T380" s="9">
        <v>1210</v>
      </c>
      <c r="U380" s="9" t="s">
        <v>293</v>
      </c>
      <c r="V380" s="9" t="s">
        <v>195</v>
      </c>
      <c r="Z380" s="9">
        <v>0</v>
      </c>
      <c r="AA380" s="9">
        <v>1</v>
      </c>
      <c r="AB380" s="9">
        <v>0.31599083786920001</v>
      </c>
      <c r="AC380" s="9">
        <v>4.6440146923870003E-2</v>
      </c>
      <c r="AD380" s="9">
        <v>127.16329267785</v>
      </c>
      <c r="AF380" s="9">
        <v>-1</v>
      </c>
      <c r="AG380" s="9">
        <v>-1</v>
      </c>
      <c r="AH380" s="9">
        <v>-1</v>
      </c>
      <c r="AI380" s="9">
        <v>-1</v>
      </c>
      <c r="AJ380" s="9">
        <v>0</v>
      </c>
      <c r="AM380" s="9" t="s">
        <v>309</v>
      </c>
      <c r="AN380" s="9">
        <v>-1</v>
      </c>
      <c r="AQ380" s="9">
        <v>579</v>
      </c>
      <c r="AR380" s="9" t="s">
        <v>295</v>
      </c>
      <c r="AT380" s="9" t="s">
        <v>195</v>
      </c>
      <c r="AU380" s="9">
        <v>132.71029999999999</v>
      </c>
      <c r="AV380" s="9">
        <v>53.204533305895602</v>
      </c>
      <c r="AW380" s="9">
        <v>133.837522276963</v>
      </c>
      <c r="AX380" s="9">
        <v>0.10313324629999999</v>
      </c>
    </row>
    <row r="381" spans="1:50" x14ac:dyDescent="0.25">
      <c r="A381" s="142">
        <v>550000</v>
      </c>
      <c r="B381" s="142">
        <v>890000</v>
      </c>
      <c r="C381" s="142">
        <v>890000</v>
      </c>
      <c r="D381" s="9" t="s">
        <v>305</v>
      </c>
      <c r="E381" s="9" t="s">
        <v>70</v>
      </c>
      <c r="F381" s="9" t="s">
        <v>306</v>
      </c>
      <c r="G381" s="9" t="s">
        <v>307</v>
      </c>
      <c r="H381" s="9">
        <v>0.36</v>
      </c>
      <c r="I381" s="9">
        <v>0.48</v>
      </c>
      <c r="J381" s="9" t="s">
        <v>195</v>
      </c>
      <c r="K381" s="9">
        <v>8.3876052389739997E-2</v>
      </c>
      <c r="L381" s="9">
        <v>3845.04718043086</v>
      </c>
      <c r="M381" s="9">
        <v>9.5546415526452808</v>
      </c>
      <c r="N381" s="9">
        <v>1.40421463008834</v>
      </c>
      <c r="O381" s="9">
        <v>0.80140561543489996</v>
      </c>
      <c r="P381" s="9">
        <v>0.11777997987973</v>
      </c>
      <c r="Q381" s="9">
        <v>322.50737874685598</v>
      </c>
      <c r="R381" s="9">
        <v>1210</v>
      </c>
      <c r="S381" s="9" t="s">
        <v>310</v>
      </c>
      <c r="T381" s="9">
        <v>1210</v>
      </c>
      <c r="U381" s="9" t="s">
        <v>293</v>
      </c>
      <c r="V381" s="9" t="s">
        <v>195</v>
      </c>
      <c r="Z381" s="9">
        <v>0</v>
      </c>
      <c r="AA381" s="9">
        <v>1</v>
      </c>
      <c r="AB381" s="9">
        <v>0.80140561543489996</v>
      </c>
      <c r="AC381" s="9">
        <v>0.11777997987973</v>
      </c>
      <c r="AD381" s="9">
        <v>322.50737874685802</v>
      </c>
      <c r="AF381" s="9">
        <v>-1</v>
      </c>
      <c r="AG381" s="9">
        <v>-1</v>
      </c>
      <c r="AH381" s="9">
        <v>-1</v>
      </c>
      <c r="AI381" s="9">
        <v>-1</v>
      </c>
      <c r="AJ381" s="9">
        <v>0</v>
      </c>
      <c r="AM381" s="9" t="s">
        <v>309</v>
      </c>
      <c r="AN381" s="9">
        <v>-1</v>
      </c>
      <c r="AQ381" s="9">
        <v>579</v>
      </c>
      <c r="AR381" s="9" t="s">
        <v>295</v>
      </c>
      <c r="AT381" s="9" t="s">
        <v>195</v>
      </c>
      <c r="AU381" s="9">
        <v>132.71029999999999</v>
      </c>
      <c r="AV381" s="9">
        <v>77.1463841523219</v>
      </c>
      <c r="AW381" s="9">
        <v>339.434341298996</v>
      </c>
      <c r="AX381" s="9">
        <v>0.26156316200000002</v>
      </c>
    </row>
    <row r="382" spans="1:50" x14ac:dyDescent="0.25">
      <c r="A382" s="142">
        <v>550000</v>
      </c>
      <c r="B382" s="142">
        <v>890000</v>
      </c>
      <c r="C382" s="142">
        <v>890000</v>
      </c>
      <c r="D382" s="9" t="s">
        <v>305</v>
      </c>
      <c r="E382" s="9" t="s">
        <v>70</v>
      </c>
      <c r="F382" s="9" t="s">
        <v>306</v>
      </c>
      <c r="G382" s="9" t="s">
        <v>307</v>
      </c>
      <c r="H382" s="9">
        <v>0.36</v>
      </c>
      <c r="I382" s="9">
        <v>0.48</v>
      </c>
      <c r="J382" s="9" t="s">
        <v>195</v>
      </c>
      <c r="K382" s="9">
        <v>0.26804511294084998</v>
      </c>
      <c r="L382" s="9">
        <v>3855.9759428646498</v>
      </c>
      <c r="M382" s="9">
        <v>9.5802544293604104</v>
      </c>
      <c r="N382" s="9">
        <v>1.40792623708094</v>
      </c>
      <c r="O382" s="9">
        <v>2.56794038052006</v>
      </c>
      <c r="P382" s="9">
        <v>0.37738774723075003</v>
      </c>
      <c r="Q382" s="9">
        <v>1033.57550710238</v>
      </c>
      <c r="R382" s="9">
        <v>1200</v>
      </c>
      <c r="S382" s="9" t="s">
        <v>308</v>
      </c>
      <c r="T382" s="9">
        <v>1200</v>
      </c>
      <c r="U382" s="9" t="s">
        <v>293</v>
      </c>
      <c r="V382" s="9" t="s">
        <v>195</v>
      </c>
      <c r="Z382" s="9">
        <v>0</v>
      </c>
      <c r="AA382" s="9">
        <v>1</v>
      </c>
      <c r="AB382" s="9">
        <v>2.56794038052006</v>
      </c>
      <c r="AC382" s="9">
        <v>0.37738774723075003</v>
      </c>
      <c r="AD382" s="9">
        <v>1033.57550710238</v>
      </c>
      <c r="AF382" s="9">
        <v>-1</v>
      </c>
      <c r="AG382" s="9">
        <v>-1</v>
      </c>
      <c r="AH382" s="9">
        <v>-1</v>
      </c>
      <c r="AI382" s="9">
        <v>-1</v>
      </c>
      <c r="AJ382" s="9">
        <v>0</v>
      </c>
      <c r="AM382" s="9" t="s">
        <v>309</v>
      </c>
      <c r="AN382" s="9">
        <v>-1</v>
      </c>
      <c r="AQ382" s="9">
        <v>579</v>
      </c>
      <c r="AR382" s="9" t="s">
        <v>295</v>
      </c>
      <c r="AT382" s="9" t="s">
        <v>195</v>
      </c>
      <c r="AU382" s="9">
        <v>132.71029999999999</v>
      </c>
      <c r="AV382" s="9">
        <v>181.079292700504</v>
      </c>
      <c r="AW382" s="9">
        <v>1084.7400867976401</v>
      </c>
      <c r="AX382" s="9">
        <v>0.83826075190000005</v>
      </c>
    </row>
    <row r="383" spans="1:50" x14ac:dyDescent="0.25">
      <c r="A383" s="142">
        <v>550000</v>
      </c>
      <c r="B383" s="142">
        <v>890000</v>
      </c>
      <c r="C383" s="142">
        <v>890000</v>
      </c>
      <c r="D383" s="9" t="s">
        <v>305</v>
      </c>
      <c r="E383" s="9" t="s">
        <v>70</v>
      </c>
      <c r="F383" s="9" t="s">
        <v>306</v>
      </c>
      <c r="G383" s="9" t="s">
        <v>307</v>
      </c>
      <c r="H383" s="9">
        <v>0.36</v>
      </c>
      <c r="I383" s="9">
        <v>0.48</v>
      </c>
      <c r="J383" s="9" t="s">
        <v>195</v>
      </c>
      <c r="K383" s="9">
        <v>9.6279831749189998E-2</v>
      </c>
      <c r="L383" s="9">
        <v>3855.9759428646498</v>
      </c>
      <c r="M383" s="9">
        <v>9.5802544293604104</v>
      </c>
      <c r="N383" s="9">
        <v>1.40792623708094</v>
      </c>
      <c r="O383" s="9">
        <v>0.92238528457324998</v>
      </c>
      <c r="P383" s="9">
        <v>0.13555490122142</v>
      </c>
      <c r="Q383" s="9">
        <v>371.25271500793298</v>
      </c>
      <c r="R383" s="9">
        <v>1210</v>
      </c>
      <c r="S383" s="9" t="s">
        <v>310</v>
      </c>
      <c r="T383" s="9">
        <v>1210</v>
      </c>
      <c r="U383" s="9" t="s">
        <v>293</v>
      </c>
      <c r="V383" s="9" t="s">
        <v>195</v>
      </c>
      <c r="Z383" s="9">
        <v>0</v>
      </c>
      <c r="AA383" s="9">
        <v>1</v>
      </c>
      <c r="AB383" s="9">
        <v>0.92238528457324998</v>
      </c>
      <c r="AC383" s="9">
        <v>0.13555490122142</v>
      </c>
      <c r="AD383" s="9">
        <v>371.25271500793201</v>
      </c>
      <c r="AF383" s="9">
        <v>-1</v>
      </c>
      <c r="AG383" s="9">
        <v>-1</v>
      </c>
      <c r="AH383" s="9">
        <v>-1</v>
      </c>
      <c r="AI383" s="9">
        <v>-1</v>
      </c>
      <c r="AJ383" s="9">
        <v>0</v>
      </c>
      <c r="AM383" s="9" t="s">
        <v>309</v>
      </c>
      <c r="AN383" s="9">
        <v>-1</v>
      </c>
      <c r="AQ383" s="9">
        <v>579</v>
      </c>
      <c r="AR383" s="9" t="s">
        <v>295</v>
      </c>
      <c r="AT383" s="9" t="s">
        <v>195</v>
      </c>
      <c r="AU383" s="9">
        <v>132.71029999999999</v>
      </c>
      <c r="AV383" s="9">
        <v>112.539183193307</v>
      </c>
      <c r="AW383" s="9">
        <v>389.63065546180002</v>
      </c>
      <c r="AX383" s="9">
        <v>0.3010970925</v>
      </c>
    </row>
    <row r="384" spans="1:50" x14ac:dyDescent="0.25">
      <c r="A384" s="142">
        <v>550000</v>
      </c>
      <c r="B384" s="142">
        <v>890000</v>
      </c>
      <c r="C384" s="142">
        <v>890000</v>
      </c>
      <c r="D384" s="9" t="s">
        <v>305</v>
      </c>
      <c r="E384" s="9" t="s">
        <v>70</v>
      </c>
      <c r="F384" s="9" t="s">
        <v>306</v>
      </c>
      <c r="G384" s="9" t="s">
        <v>307</v>
      </c>
      <c r="H384" s="9">
        <v>0.36</v>
      </c>
      <c r="I384" s="9">
        <v>0.48</v>
      </c>
      <c r="J384" s="9" t="s">
        <v>195</v>
      </c>
      <c r="K384" s="9">
        <v>0.25343850913895999</v>
      </c>
      <c r="L384" s="9">
        <v>3855.9759428646498</v>
      </c>
      <c r="M384" s="9">
        <v>9.5802544293604104</v>
      </c>
      <c r="N384" s="9">
        <v>1.40792623708094</v>
      </c>
      <c r="O384" s="9">
        <v>2.4280053997490199</v>
      </c>
      <c r="P384" s="9">
        <v>0.35682272650341001</v>
      </c>
      <c r="Q384" s="9">
        <v>977.25279423531299</v>
      </c>
      <c r="R384" s="9">
        <v>1210</v>
      </c>
      <c r="S384" s="9" t="s">
        <v>310</v>
      </c>
      <c r="T384" s="9">
        <v>1210</v>
      </c>
      <c r="U384" s="9" t="s">
        <v>293</v>
      </c>
      <c r="V384" s="9" t="s">
        <v>195</v>
      </c>
      <c r="Z384" s="9">
        <v>0</v>
      </c>
      <c r="AA384" s="9">
        <v>1</v>
      </c>
      <c r="AB384" s="9">
        <v>2.4280053997490199</v>
      </c>
      <c r="AC384" s="9">
        <v>0.35682272650341001</v>
      </c>
      <c r="AD384" s="9">
        <v>977.25279423531299</v>
      </c>
      <c r="AF384" s="9">
        <v>-1</v>
      </c>
      <c r="AG384" s="9">
        <v>-1</v>
      </c>
      <c r="AH384" s="9">
        <v>-1</v>
      </c>
      <c r="AI384" s="9">
        <v>-1</v>
      </c>
      <c r="AJ384" s="9">
        <v>0</v>
      </c>
      <c r="AM384" s="9" t="s">
        <v>309</v>
      </c>
      <c r="AN384" s="9">
        <v>-1</v>
      </c>
      <c r="AQ384" s="9">
        <v>579</v>
      </c>
      <c r="AR384" s="9" t="s">
        <v>295</v>
      </c>
      <c r="AT384" s="9" t="s">
        <v>195</v>
      </c>
      <c r="AU384" s="9">
        <v>132.71029999999999</v>
      </c>
      <c r="AV384" s="9">
        <v>135.840059168094</v>
      </c>
      <c r="AW384" s="9">
        <v>1025.6292583924801</v>
      </c>
      <c r="AX384" s="9">
        <v>0.79258134160000004</v>
      </c>
    </row>
    <row r="385" spans="1:50" x14ac:dyDescent="0.25">
      <c r="A385" s="142">
        <v>550000</v>
      </c>
      <c r="B385" s="142">
        <v>890000</v>
      </c>
      <c r="C385" s="142">
        <v>890000</v>
      </c>
      <c r="D385" s="9" t="s">
        <v>305</v>
      </c>
      <c r="E385" s="9" t="s">
        <v>70</v>
      </c>
      <c r="F385" s="9" t="s">
        <v>306</v>
      </c>
      <c r="G385" s="9" t="s">
        <v>307</v>
      </c>
      <c r="H385" s="9">
        <v>0.36</v>
      </c>
      <c r="I385" s="9">
        <v>0.48</v>
      </c>
      <c r="J385" s="9" t="s">
        <v>195</v>
      </c>
      <c r="K385" s="9">
        <v>8.6510914983560006E-2</v>
      </c>
      <c r="L385" s="9">
        <v>3857.76904226432</v>
      </c>
      <c r="M385" s="9">
        <v>9.5843984324587694</v>
      </c>
      <c r="N385" s="9">
        <v>1.4085246434137999</v>
      </c>
      <c r="O385" s="9">
        <v>0.82915507795900001</v>
      </c>
      <c r="P385" s="9">
        <v>0.12185275567862</v>
      </c>
      <c r="Q385" s="9">
        <v>333.739129641538</v>
      </c>
      <c r="R385" s="9">
        <v>1200</v>
      </c>
      <c r="S385" s="9" t="s">
        <v>308</v>
      </c>
      <c r="T385" s="9">
        <v>1200</v>
      </c>
      <c r="U385" s="9" t="s">
        <v>293</v>
      </c>
      <c r="V385" s="9" t="s">
        <v>195</v>
      </c>
      <c r="Z385" s="9">
        <v>0</v>
      </c>
      <c r="AA385" s="9">
        <v>1</v>
      </c>
      <c r="AB385" s="9">
        <v>0.82915507795900001</v>
      </c>
      <c r="AC385" s="9">
        <v>0.12185275567862</v>
      </c>
      <c r="AD385" s="9">
        <v>333.73912964153698</v>
      </c>
      <c r="AF385" s="9">
        <v>-1</v>
      </c>
      <c r="AG385" s="9">
        <v>-1</v>
      </c>
      <c r="AH385" s="9">
        <v>-1</v>
      </c>
      <c r="AI385" s="9">
        <v>-1</v>
      </c>
      <c r="AJ385" s="9">
        <v>0</v>
      </c>
      <c r="AM385" s="9" t="s">
        <v>309</v>
      </c>
      <c r="AN385" s="9">
        <v>-1</v>
      </c>
      <c r="AQ385" s="9">
        <v>579</v>
      </c>
      <c r="AR385" s="9" t="s">
        <v>295</v>
      </c>
      <c r="AT385" s="9" t="s">
        <v>195</v>
      </c>
      <c r="AU385" s="9">
        <v>132.71029999999999</v>
      </c>
      <c r="AV385" s="9">
        <v>106.511822859887</v>
      </c>
      <c r="AW385" s="9">
        <v>350.097251908918</v>
      </c>
      <c r="AX385" s="9">
        <v>0.27067244899999998</v>
      </c>
    </row>
    <row r="386" spans="1:50" x14ac:dyDescent="0.25">
      <c r="A386" s="142">
        <v>550000</v>
      </c>
      <c r="B386" s="142">
        <v>890000</v>
      </c>
      <c r="C386" s="142">
        <v>890000</v>
      </c>
      <c r="D386" s="9" t="s">
        <v>305</v>
      </c>
      <c r="E386" s="9" t="s">
        <v>70</v>
      </c>
      <c r="F386" s="9" t="s">
        <v>306</v>
      </c>
      <c r="G386" s="9" t="s">
        <v>307</v>
      </c>
      <c r="H386" s="9">
        <v>0.36</v>
      </c>
      <c r="I386" s="9">
        <v>0.48</v>
      </c>
      <c r="J386" s="9" t="s">
        <v>195</v>
      </c>
      <c r="K386" s="9">
        <v>1.501343049114E-2</v>
      </c>
      <c r="L386" s="9">
        <v>3857.76904226432</v>
      </c>
      <c r="M386" s="9">
        <v>9.5843984324587694</v>
      </c>
      <c r="N386" s="9">
        <v>1.4085246434137999</v>
      </c>
      <c r="O386" s="9">
        <v>0.14389469966519</v>
      </c>
      <c r="P386" s="9">
        <v>2.1146786828959999E-2</v>
      </c>
      <c r="Q386" s="9">
        <v>57.918347366941802</v>
      </c>
      <c r="R386" s="9">
        <v>1210</v>
      </c>
      <c r="S386" s="9" t="s">
        <v>310</v>
      </c>
      <c r="T386" s="9">
        <v>1210</v>
      </c>
      <c r="U386" s="9" t="s">
        <v>293</v>
      </c>
      <c r="V386" s="9" t="s">
        <v>195</v>
      </c>
      <c r="Z386" s="9">
        <v>0</v>
      </c>
      <c r="AA386" s="9">
        <v>1</v>
      </c>
      <c r="AB386" s="9">
        <v>0.14389469966519</v>
      </c>
      <c r="AC386" s="9">
        <v>2.1146786828959999E-2</v>
      </c>
      <c r="AD386" s="9">
        <v>57.918347366941397</v>
      </c>
      <c r="AF386" s="9">
        <v>-1</v>
      </c>
      <c r="AG386" s="9">
        <v>-1</v>
      </c>
      <c r="AH386" s="9">
        <v>-1</v>
      </c>
      <c r="AI386" s="9">
        <v>-1</v>
      </c>
      <c r="AJ386" s="9">
        <v>0</v>
      </c>
      <c r="AM386" s="9" t="s">
        <v>309</v>
      </c>
      <c r="AN386" s="9">
        <v>-1</v>
      </c>
      <c r="AQ386" s="9">
        <v>579</v>
      </c>
      <c r="AR386" s="9" t="s">
        <v>295</v>
      </c>
      <c r="AT386" s="9" t="s">
        <v>195</v>
      </c>
      <c r="AU386" s="9">
        <v>132.71029999999999</v>
      </c>
      <c r="AV386" s="9">
        <v>31.809675820511998</v>
      </c>
      <c r="AW386" s="9">
        <v>60.757197605362002</v>
      </c>
      <c r="AX386" s="9">
        <v>4.6973517700000002E-2</v>
      </c>
    </row>
    <row r="387" spans="1:50" x14ac:dyDescent="0.25">
      <c r="A387" s="142">
        <v>550000</v>
      </c>
      <c r="B387" s="142">
        <v>890000</v>
      </c>
      <c r="C387" s="142">
        <v>890000</v>
      </c>
      <c r="D387" s="9" t="s">
        <v>305</v>
      </c>
      <c r="E387" s="9" t="s">
        <v>70</v>
      </c>
      <c r="F387" s="9" t="s">
        <v>306</v>
      </c>
      <c r="G387" s="9" t="s">
        <v>307</v>
      </c>
      <c r="H387" s="9">
        <v>0.36</v>
      </c>
      <c r="I387" s="9">
        <v>0.48</v>
      </c>
      <c r="J387" s="9" t="s">
        <v>195</v>
      </c>
      <c r="K387" s="9">
        <v>0.14595199532066999</v>
      </c>
      <c r="L387" s="9">
        <v>3857.76904226432</v>
      </c>
      <c r="M387" s="9">
        <v>9.5843984324587694</v>
      </c>
      <c r="N387" s="9">
        <v>1.4085246434137999</v>
      </c>
      <c r="O387" s="9">
        <v>1.3988620751656899</v>
      </c>
      <c r="P387" s="9">
        <v>0.20557698216458001</v>
      </c>
      <c r="Q387" s="9">
        <v>563.04908920480295</v>
      </c>
      <c r="R387" s="9">
        <v>1210</v>
      </c>
      <c r="S387" s="9" t="s">
        <v>310</v>
      </c>
      <c r="T387" s="9">
        <v>1210</v>
      </c>
      <c r="U387" s="9" t="s">
        <v>293</v>
      </c>
      <c r="V387" s="9" t="s">
        <v>195</v>
      </c>
      <c r="Z387" s="9">
        <v>0</v>
      </c>
      <c r="AA387" s="9">
        <v>1</v>
      </c>
      <c r="AB387" s="9">
        <v>1.3988620751656899</v>
      </c>
      <c r="AC387" s="9">
        <v>0.20557698216458001</v>
      </c>
      <c r="AD387" s="9">
        <v>563.04908920480295</v>
      </c>
      <c r="AF387" s="9">
        <v>-1</v>
      </c>
      <c r="AG387" s="9">
        <v>-1</v>
      </c>
      <c r="AH387" s="9">
        <v>-1</v>
      </c>
      <c r="AI387" s="9">
        <v>-1</v>
      </c>
      <c r="AJ387" s="9">
        <v>0</v>
      </c>
      <c r="AM387" s="9" t="s">
        <v>309</v>
      </c>
      <c r="AN387" s="9">
        <v>-1</v>
      </c>
      <c r="AQ387" s="9">
        <v>579</v>
      </c>
      <c r="AR387" s="9" t="s">
        <v>295</v>
      </c>
      <c r="AT387" s="9" t="s">
        <v>195</v>
      </c>
      <c r="AU387" s="9">
        <v>132.71029999999999</v>
      </c>
      <c r="AV387" s="9">
        <v>109.374314844552</v>
      </c>
      <c r="AW387" s="9">
        <v>590.64676962556496</v>
      </c>
      <c r="AX387" s="9">
        <v>0.45664970739999999</v>
      </c>
    </row>
    <row r="388" spans="1:50" x14ac:dyDescent="0.25">
      <c r="A388" s="142">
        <v>550000</v>
      </c>
      <c r="B388" s="142">
        <v>890000</v>
      </c>
      <c r="C388" s="142">
        <v>890000</v>
      </c>
      <c r="D388" s="9" t="s">
        <v>305</v>
      </c>
      <c r="E388" s="9" t="s">
        <v>70</v>
      </c>
      <c r="F388" s="9" t="s">
        <v>306</v>
      </c>
      <c r="G388" s="9" t="s">
        <v>307</v>
      </c>
      <c r="H388" s="9">
        <v>0.36</v>
      </c>
      <c r="I388" s="9">
        <v>0.48</v>
      </c>
      <c r="J388" s="9" t="s">
        <v>195</v>
      </c>
      <c r="K388" s="9">
        <v>1.9256291648670001E-2</v>
      </c>
      <c r="L388" s="9">
        <v>3857.76904226432</v>
      </c>
      <c r="M388" s="9">
        <v>9.5843984324587694</v>
      </c>
      <c r="N388" s="9">
        <v>1.4085246434137999</v>
      </c>
      <c r="O388" s="9">
        <v>0.18455997149254</v>
      </c>
      <c r="P388" s="9">
        <v>2.7122961327920001E-2</v>
      </c>
      <c r="Q388" s="9">
        <v>74.286325791079094</v>
      </c>
      <c r="R388" s="9">
        <v>1210</v>
      </c>
      <c r="S388" s="9" t="s">
        <v>310</v>
      </c>
      <c r="T388" s="9">
        <v>1210</v>
      </c>
      <c r="U388" s="9" t="s">
        <v>293</v>
      </c>
      <c r="V388" s="9" t="s">
        <v>195</v>
      </c>
      <c r="Z388" s="9">
        <v>0</v>
      </c>
      <c r="AA388" s="9">
        <v>1</v>
      </c>
      <c r="AB388" s="9">
        <v>0.18455997149254</v>
      </c>
      <c r="AC388" s="9">
        <v>2.7122961327920001E-2</v>
      </c>
      <c r="AD388" s="9">
        <v>74.286325791080998</v>
      </c>
      <c r="AF388" s="9">
        <v>-1</v>
      </c>
      <c r="AG388" s="9">
        <v>-1</v>
      </c>
      <c r="AH388" s="9">
        <v>-1</v>
      </c>
      <c r="AI388" s="9">
        <v>-1</v>
      </c>
      <c r="AJ388" s="9">
        <v>0</v>
      </c>
      <c r="AM388" s="9" t="s">
        <v>309</v>
      </c>
      <c r="AN388" s="9">
        <v>-1</v>
      </c>
      <c r="AQ388" s="9">
        <v>579</v>
      </c>
      <c r="AR388" s="9" t="s">
        <v>295</v>
      </c>
      <c r="AT388" s="9" t="s">
        <v>195</v>
      </c>
      <c r="AU388" s="9">
        <v>132.71029999999999</v>
      </c>
      <c r="AV388" s="9">
        <v>50.211580023134303</v>
      </c>
      <c r="AW388" s="9">
        <v>77.927447530058004</v>
      </c>
      <c r="AX388" s="9">
        <v>6.0248439399999999E-2</v>
      </c>
    </row>
    <row r="389" spans="1:50" x14ac:dyDescent="0.25">
      <c r="A389" s="142">
        <v>550000</v>
      </c>
      <c r="B389" s="142">
        <v>890000</v>
      </c>
      <c r="C389" s="142">
        <v>890000</v>
      </c>
      <c r="D389" s="9" t="s">
        <v>305</v>
      </c>
      <c r="E389" s="9" t="s">
        <v>70</v>
      </c>
      <c r="F389" s="9" t="s">
        <v>306</v>
      </c>
      <c r="G389" s="9" t="s">
        <v>307</v>
      </c>
      <c r="H389" s="9">
        <v>0.36</v>
      </c>
      <c r="I389" s="9">
        <v>0.48</v>
      </c>
      <c r="J389" s="9" t="s">
        <v>195</v>
      </c>
      <c r="K389" s="9">
        <v>5.7045060704919999E-2</v>
      </c>
      <c r="L389" s="9">
        <v>3857.76904226432</v>
      </c>
      <c r="M389" s="9">
        <v>9.5843984324587694</v>
      </c>
      <c r="N389" s="9">
        <v>1.4085246434137999</v>
      </c>
      <c r="O389" s="9">
        <v>0.54674259039976003</v>
      </c>
      <c r="P389" s="9">
        <v>8.0349373787910003E-2</v>
      </c>
      <c r="Q389" s="9">
        <v>220.06666920153299</v>
      </c>
      <c r="R389" s="9">
        <v>1210</v>
      </c>
      <c r="S389" s="9" t="s">
        <v>310</v>
      </c>
      <c r="T389" s="9">
        <v>1210</v>
      </c>
      <c r="U389" s="9" t="s">
        <v>293</v>
      </c>
      <c r="V389" s="9" t="s">
        <v>195</v>
      </c>
      <c r="Z389" s="9">
        <v>0</v>
      </c>
      <c r="AA389" s="9">
        <v>1</v>
      </c>
      <c r="AB389" s="9">
        <v>0.54674259039976003</v>
      </c>
      <c r="AC389" s="9">
        <v>8.0349373787910003E-2</v>
      </c>
      <c r="AD389" s="9">
        <v>220.06666920153401</v>
      </c>
      <c r="AF389" s="9">
        <v>-1</v>
      </c>
      <c r="AG389" s="9">
        <v>-1</v>
      </c>
      <c r="AH389" s="9">
        <v>-1</v>
      </c>
      <c r="AI389" s="9">
        <v>-1</v>
      </c>
      <c r="AJ389" s="9">
        <v>0</v>
      </c>
      <c r="AM389" s="9" t="s">
        <v>309</v>
      </c>
      <c r="AN389" s="9">
        <v>-1</v>
      </c>
      <c r="AQ389" s="9">
        <v>579</v>
      </c>
      <c r="AR389" s="9" t="s">
        <v>295</v>
      </c>
      <c r="AT389" s="9" t="s">
        <v>195</v>
      </c>
      <c r="AU389" s="9">
        <v>132.71029999999999</v>
      </c>
      <c r="AV389" s="9">
        <v>83.742572137523695</v>
      </c>
      <c r="AW389" s="9">
        <v>230.853170279908</v>
      </c>
      <c r="AX389" s="9">
        <v>0.17848067249999999</v>
      </c>
    </row>
    <row r="390" spans="1:50" x14ac:dyDescent="0.25">
      <c r="A390" s="142">
        <v>550000</v>
      </c>
      <c r="B390" s="142">
        <v>890000</v>
      </c>
      <c r="C390" s="142">
        <v>890000</v>
      </c>
      <c r="D390" s="9" t="s">
        <v>305</v>
      </c>
      <c r="E390" s="9" t="s">
        <v>70</v>
      </c>
      <c r="F390" s="9" t="s">
        <v>306</v>
      </c>
      <c r="G390" s="9" t="s">
        <v>307</v>
      </c>
      <c r="H390" s="9">
        <v>0.36</v>
      </c>
      <c r="I390" s="9">
        <v>0.48</v>
      </c>
      <c r="J390" s="9" t="s">
        <v>195</v>
      </c>
      <c r="K390" s="9">
        <v>0.29398576017373002</v>
      </c>
      <c r="L390" s="9">
        <v>3857.76904226432</v>
      </c>
      <c r="M390" s="9">
        <v>9.5843984324587694</v>
      </c>
      <c r="N390" s="9">
        <v>1.4085246434137999</v>
      </c>
      <c r="O390" s="9">
        <v>2.8176766589743001</v>
      </c>
      <c r="P390" s="9">
        <v>0.41408618801744002</v>
      </c>
      <c r="Q390" s="9">
        <v>1134.1291644647499</v>
      </c>
      <c r="R390" s="9">
        <v>1210</v>
      </c>
      <c r="S390" s="9" t="s">
        <v>310</v>
      </c>
      <c r="T390" s="9">
        <v>1210</v>
      </c>
      <c r="U390" s="9" t="s">
        <v>293</v>
      </c>
      <c r="V390" s="9" t="s">
        <v>195</v>
      </c>
      <c r="Z390" s="9">
        <v>0</v>
      </c>
      <c r="AA390" s="9">
        <v>1</v>
      </c>
      <c r="AB390" s="9">
        <v>2.8176766589743001</v>
      </c>
      <c r="AC390" s="9">
        <v>0.41408618801744002</v>
      </c>
      <c r="AD390" s="9">
        <v>1134.1291644647499</v>
      </c>
      <c r="AF390" s="9">
        <v>-1</v>
      </c>
      <c r="AG390" s="9">
        <v>-1</v>
      </c>
      <c r="AH390" s="9">
        <v>-1</v>
      </c>
      <c r="AI390" s="9">
        <v>-1</v>
      </c>
      <c r="AJ390" s="9">
        <v>0</v>
      </c>
      <c r="AM390" s="9" t="s">
        <v>309</v>
      </c>
      <c r="AN390" s="9">
        <v>-1</v>
      </c>
      <c r="AQ390" s="9">
        <v>579</v>
      </c>
      <c r="AR390" s="9" t="s">
        <v>295</v>
      </c>
      <c r="AT390" s="9" t="s">
        <v>195</v>
      </c>
      <c r="AU390" s="9">
        <v>132.71029999999999</v>
      </c>
      <c r="AV390" s="9">
        <v>137.22862048698801</v>
      </c>
      <c r="AW390" s="9">
        <v>1189.7181616532</v>
      </c>
      <c r="AX390" s="9">
        <v>0.91981278550000001</v>
      </c>
    </row>
    <row r="391" spans="1:50" x14ac:dyDescent="0.25">
      <c r="A391" s="142">
        <v>550000</v>
      </c>
      <c r="B391" s="142">
        <v>890000</v>
      </c>
      <c r="C391" s="142">
        <v>890000</v>
      </c>
      <c r="D391" s="9" t="s">
        <v>305</v>
      </c>
      <c r="E391" s="9" t="s">
        <v>70</v>
      </c>
      <c r="F391" s="9" t="s">
        <v>306</v>
      </c>
      <c r="G391" s="9" t="s">
        <v>307</v>
      </c>
      <c r="H391" s="9">
        <v>0.36</v>
      </c>
      <c r="I391" s="9">
        <v>0.48</v>
      </c>
      <c r="J391" s="9" t="s">
        <v>195</v>
      </c>
      <c r="K391" s="9">
        <v>5.5426670412279999E-2</v>
      </c>
      <c r="L391" s="9">
        <v>3858.1883496876799</v>
      </c>
      <c r="M391" s="9">
        <v>9.5852546227418909</v>
      </c>
      <c r="N391" s="9">
        <v>1.40864414357844</v>
      </c>
      <c r="O391" s="9">
        <v>0.53127874879256998</v>
      </c>
      <c r="P391" s="9">
        <v>7.8076454674320006E-2</v>
      </c>
      <c r="Q391" s="9">
        <v>213.84653404666801</v>
      </c>
      <c r="R391" s="9">
        <v>1200</v>
      </c>
      <c r="S391" s="9" t="s">
        <v>308</v>
      </c>
      <c r="T391" s="9">
        <v>1200</v>
      </c>
      <c r="U391" s="9" t="s">
        <v>293</v>
      </c>
      <c r="V391" s="9" t="s">
        <v>195</v>
      </c>
      <c r="Z391" s="9">
        <v>0</v>
      </c>
      <c r="AA391" s="9">
        <v>1</v>
      </c>
      <c r="AB391" s="9">
        <v>0.53127874879256998</v>
      </c>
      <c r="AC391" s="9">
        <v>7.8076454674320006E-2</v>
      </c>
      <c r="AD391" s="9">
        <v>438.56850639652703</v>
      </c>
      <c r="AF391" s="9">
        <v>-1</v>
      </c>
      <c r="AG391" s="9">
        <v>-1</v>
      </c>
      <c r="AH391" s="9">
        <v>-1</v>
      </c>
      <c r="AI391" s="9">
        <v>-1</v>
      </c>
      <c r="AJ391" s="9">
        <v>0</v>
      </c>
      <c r="AM391" s="9" t="s">
        <v>309</v>
      </c>
      <c r="AN391" s="9">
        <v>-1</v>
      </c>
      <c r="AQ391" s="9">
        <v>579</v>
      </c>
      <c r="AR391" s="9" t="s">
        <v>295</v>
      </c>
      <c r="AT391" s="9" t="s">
        <v>195</v>
      </c>
      <c r="AU391" s="9">
        <v>132.71029999999999</v>
      </c>
      <c r="AV391" s="9">
        <v>108.99426948365</v>
      </c>
      <c r="AW391" s="9">
        <v>224.30377713021599</v>
      </c>
      <c r="AX391" s="9">
        <v>0.3556922193</v>
      </c>
    </row>
    <row r="392" spans="1:50" x14ac:dyDescent="0.25">
      <c r="A392" s="142">
        <v>550000</v>
      </c>
      <c r="B392" s="142">
        <v>890000</v>
      </c>
      <c r="C392" s="142">
        <v>890000</v>
      </c>
      <c r="D392" s="9" t="s">
        <v>305</v>
      </c>
      <c r="E392" s="9" t="s">
        <v>70</v>
      </c>
      <c r="F392" s="9" t="s">
        <v>306</v>
      </c>
      <c r="G392" s="9" t="s">
        <v>307</v>
      </c>
      <c r="H392" s="9">
        <v>0.36</v>
      </c>
      <c r="I392" s="9">
        <v>0.48</v>
      </c>
      <c r="J392" s="9" t="s">
        <v>195</v>
      </c>
      <c r="K392" s="9">
        <v>1.295772798048E-2</v>
      </c>
      <c r="L392" s="9">
        <v>3852.56137521749</v>
      </c>
      <c r="M392" s="9">
        <v>9.5721902011285902</v>
      </c>
      <c r="N392" s="9">
        <v>1.4067554030589899</v>
      </c>
      <c r="O392" s="9">
        <v>0.12403383680365999</v>
      </c>
      <c r="P392" s="9">
        <v>1.8228353847909998E-2</v>
      </c>
      <c r="Q392" s="9">
        <v>49.920442328183697</v>
      </c>
      <c r="R392" s="9">
        <v>1210</v>
      </c>
      <c r="S392" s="9" t="s">
        <v>310</v>
      </c>
      <c r="T392" s="9">
        <v>1210</v>
      </c>
      <c r="U392" s="9" t="s">
        <v>293</v>
      </c>
      <c r="V392" s="9" t="s">
        <v>195</v>
      </c>
      <c r="Z392" s="9">
        <v>0</v>
      </c>
      <c r="AA392" s="9">
        <v>1</v>
      </c>
      <c r="AB392" s="9">
        <v>0.12403383680365999</v>
      </c>
      <c r="AC392" s="9">
        <v>1.8228353847909998E-2</v>
      </c>
      <c r="AD392" s="9">
        <v>49.920442328183398</v>
      </c>
      <c r="AF392" s="9">
        <v>-1</v>
      </c>
      <c r="AG392" s="9">
        <v>-1</v>
      </c>
      <c r="AH392" s="9">
        <v>-1</v>
      </c>
      <c r="AI392" s="9">
        <v>-1</v>
      </c>
      <c r="AJ392" s="9">
        <v>0</v>
      </c>
      <c r="AM392" s="9" t="s">
        <v>309</v>
      </c>
      <c r="AN392" s="9">
        <v>-1</v>
      </c>
      <c r="AQ392" s="9">
        <v>579</v>
      </c>
      <c r="AR392" s="9" t="s">
        <v>295</v>
      </c>
      <c r="AT392" s="9" t="s">
        <v>195</v>
      </c>
      <c r="AU392" s="9">
        <v>132.71029999999999</v>
      </c>
      <c r="AV392" s="9">
        <v>36.6212773804547</v>
      </c>
      <c r="AW392" s="9">
        <v>52.438064697529299</v>
      </c>
      <c r="AX392" s="9">
        <v>4.0486976700000003E-2</v>
      </c>
    </row>
    <row r="393" spans="1:50" x14ac:dyDescent="0.25">
      <c r="A393" s="142">
        <v>550000</v>
      </c>
      <c r="B393" s="142">
        <v>890000</v>
      </c>
      <c r="C393" s="142">
        <v>890000</v>
      </c>
      <c r="D393" s="9" t="s">
        <v>305</v>
      </c>
      <c r="E393" s="9" t="s">
        <v>70</v>
      </c>
      <c r="F393" s="9" t="s">
        <v>306</v>
      </c>
      <c r="G393" s="9" t="s">
        <v>307</v>
      </c>
      <c r="H393" s="9">
        <v>0.36</v>
      </c>
      <c r="I393" s="9">
        <v>0.48</v>
      </c>
      <c r="J393" s="9" t="s">
        <v>195</v>
      </c>
      <c r="K393" s="9">
        <v>0.19362689525664001</v>
      </c>
      <c r="L393" s="9">
        <v>3852.56137521749</v>
      </c>
      <c r="M393" s="9">
        <v>9.5721902011285902</v>
      </c>
      <c r="N393" s="9">
        <v>1.4067554030589899</v>
      </c>
      <c r="O393" s="9">
        <v>1.8534334694505801</v>
      </c>
      <c r="P393" s="9">
        <v>0.27238568107981997</v>
      </c>
      <c r="Q393" s="9">
        <v>745.95949786902202</v>
      </c>
      <c r="R393" s="9">
        <v>1210</v>
      </c>
      <c r="S393" s="9" t="s">
        <v>310</v>
      </c>
      <c r="T393" s="9">
        <v>1210</v>
      </c>
      <c r="U393" s="9" t="s">
        <v>293</v>
      </c>
      <c r="V393" s="9" t="s">
        <v>195</v>
      </c>
      <c r="Z393" s="9">
        <v>0</v>
      </c>
      <c r="AA393" s="9">
        <v>1</v>
      </c>
      <c r="AB393" s="9">
        <v>1.8534334694505801</v>
      </c>
      <c r="AC393" s="9">
        <v>0.27238568107981997</v>
      </c>
      <c r="AD393" s="9">
        <v>745.95949786902202</v>
      </c>
      <c r="AF393" s="9">
        <v>-1</v>
      </c>
      <c r="AG393" s="9">
        <v>-1</v>
      </c>
      <c r="AH393" s="9">
        <v>-1</v>
      </c>
      <c r="AI393" s="9">
        <v>-1</v>
      </c>
      <c r="AJ393" s="9">
        <v>0</v>
      </c>
      <c r="AM393" s="9" t="s">
        <v>309</v>
      </c>
      <c r="AN393" s="9">
        <v>-1</v>
      </c>
      <c r="AQ393" s="9">
        <v>579</v>
      </c>
      <c r="AR393" s="9" t="s">
        <v>295</v>
      </c>
      <c r="AT393" s="9" t="s">
        <v>195</v>
      </c>
      <c r="AU393" s="9">
        <v>132.71029999999999</v>
      </c>
      <c r="AV393" s="9">
        <v>112.65625337237999</v>
      </c>
      <c r="AW393" s="9">
        <v>783.58024461871196</v>
      </c>
      <c r="AX393" s="9">
        <v>0.60499553760000002</v>
      </c>
    </row>
    <row r="394" spans="1:50" x14ac:dyDescent="0.25">
      <c r="A394" s="142">
        <v>550000</v>
      </c>
      <c r="B394" s="142">
        <v>890000</v>
      </c>
      <c r="C394" s="142">
        <v>890000</v>
      </c>
      <c r="D394" s="9" t="s">
        <v>305</v>
      </c>
      <c r="E394" s="9" t="s">
        <v>70</v>
      </c>
      <c r="F394" s="9" t="s">
        <v>306</v>
      </c>
      <c r="G394" s="9" t="s">
        <v>307</v>
      </c>
      <c r="H394" s="9">
        <v>0.36</v>
      </c>
      <c r="I394" s="9">
        <v>0.48</v>
      </c>
      <c r="J394" s="9" t="s">
        <v>195</v>
      </c>
      <c r="K394" s="9">
        <v>0.12233822162589</v>
      </c>
      <c r="L394" s="9">
        <v>3852.56137521749</v>
      </c>
      <c r="M394" s="9">
        <v>9.5721902011285902</v>
      </c>
      <c r="N394" s="9">
        <v>1.4067554030589899</v>
      </c>
      <c r="O394" s="9">
        <v>1.1710447262709101</v>
      </c>
      <c r="P394" s="9">
        <v>0.17209995427286001</v>
      </c>
      <c r="Q394" s="9">
        <v>471.31550734872798</v>
      </c>
      <c r="R394" s="9">
        <v>1210</v>
      </c>
      <c r="S394" s="9" t="s">
        <v>310</v>
      </c>
      <c r="T394" s="9">
        <v>1210</v>
      </c>
      <c r="U394" s="9" t="s">
        <v>293</v>
      </c>
      <c r="V394" s="9" t="s">
        <v>195</v>
      </c>
      <c r="Z394" s="9">
        <v>0</v>
      </c>
      <c r="AA394" s="9">
        <v>1</v>
      </c>
      <c r="AB394" s="9">
        <v>1.1710447262709101</v>
      </c>
      <c r="AC394" s="9">
        <v>0.17209995427286001</v>
      </c>
      <c r="AD394" s="9">
        <v>471.31550734872798</v>
      </c>
      <c r="AF394" s="9">
        <v>-1</v>
      </c>
      <c r="AG394" s="9">
        <v>-1</v>
      </c>
      <c r="AH394" s="9">
        <v>-1</v>
      </c>
      <c r="AI394" s="9">
        <v>-1</v>
      </c>
      <c r="AJ394" s="9">
        <v>0</v>
      </c>
      <c r="AM394" s="9" t="s">
        <v>309</v>
      </c>
      <c r="AN394" s="9">
        <v>-1</v>
      </c>
      <c r="AQ394" s="9">
        <v>579</v>
      </c>
      <c r="AR394" s="9" t="s">
        <v>295</v>
      </c>
      <c r="AT394" s="9" t="s">
        <v>195</v>
      </c>
      <c r="AU394" s="9">
        <v>132.71029999999999</v>
      </c>
      <c r="AV394" s="9">
        <v>93.256098874080905</v>
      </c>
      <c r="AW394" s="9">
        <v>495.08521789175398</v>
      </c>
      <c r="AX394" s="9">
        <v>0.38225101970000003</v>
      </c>
    </row>
    <row r="395" spans="1:50" x14ac:dyDescent="0.25">
      <c r="A395" s="142">
        <v>550000</v>
      </c>
      <c r="B395" s="142">
        <v>890000</v>
      </c>
      <c r="C395" s="142">
        <v>890000</v>
      </c>
      <c r="D395" s="9" t="s">
        <v>305</v>
      </c>
      <c r="E395" s="9" t="s">
        <v>70</v>
      </c>
      <c r="F395" s="9" t="s">
        <v>306</v>
      </c>
      <c r="G395" s="9" t="s">
        <v>307</v>
      </c>
      <c r="H395" s="9">
        <v>0.36</v>
      </c>
      <c r="I395" s="9">
        <v>0.48</v>
      </c>
      <c r="J395" s="9" t="s">
        <v>195</v>
      </c>
      <c r="K395" s="9">
        <v>0.15098740052767001</v>
      </c>
      <c r="L395" s="9">
        <v>3852.56137521749</v>
      </c>
      <c r="M395" s="9">
        <v>9.5721902011285902</v>
      </c>
      <c r="N395" s="9">
        <v>1.4067554030589899</v>
      </c>
      <c r="O395" s="9">
        <v>1.4452801158248401</v>
      </c>
      <c r="P395" s="9">
        <v>0.21240234148612999</v>
      </c>
      <c r="Q395" s="9">
        <v>581.68822741739405</v>
      </c>
      <c r="R395" s="9">
        <v>1210</v>
      </c>
      <c r="S395" s="9" t="s">
        <v>310</v>
      </c>
      <c r="T395" s="9">
        <v>1210</v>
      </c>
      <c r="U395" s="9" t="s">
        <v>293</v>
      </c>
      <c r="V395" s="9" t="s">
        <v>195</v>
      </c>
      <c r="Z395" s="9">
        <v>0</v>
      </c>
      <c r="AA395" s="9">
        <v>1</v>
      </c>
      <c r="AB395" s="9">
        <v>1.4452801158248401</v>
      </c>
      <c r="AC395" s="9">
        <v>0.21240234148612999</v>
      </c>
      <c r="AD395" s="9">
        <v>581.68822741739405</v>
      </c>
      <c r="AF395" s="9">
        <v>-1</v>
      </c>
      <c r="AG395" s="9">
        <v>-1</v>
      </c>
      <c r="AH395" s="9">
        <v>-1</v>
      </c>
      <c r="AI395" s="9">
        <v>-1</v>
      </c>
      <c r="AJ395" s="9">
        <v>0</v>
      </c>
      <c r="AM395" s="9" t="s">
        <v>309</v>
      </c>
      <c r="AN395" s="9">
        <v>-1</v>
      </c>
      <c r="AQ395" s="9">
        <v>579</v>
      </c>
      <c r="AR395" s="9" t="s">
        <v>295</v>
      </c>
      <c r="AT395" s="9" t="s">
        <v>195</v>
      </c>
      <c r="AU395" s="9">
        <v>132.71029999999999</v>
      </c>
      <c r="AV395" s="9">
        <v>102.031805969655</v>
      </c>
      <c r="AW395" s="9">
        <v>611.02433152688297</v>
      </c>
      <c r="AX395" s="9">
        <v>0.47176660780000002</v>
      </c>
    </row>
    <row r="396" spans="1:50" x14ac:dyDescent="0.25">
      <c r="A396" s="142">
        <v>550000</v>
      </c>
      <c r="B396" s="142">
        <v>890000</v>
      </c>
      <c r="C396" s="142">
        <v>890000</v>
      </c>
      <c r="D396" s="9" t="s">
        <v>305</v>
      </c>
      <c r="E396" s="9" t="s">
        <v>70</v>
      </c>
      <c r="F396" s="9" t="s">
        <v>306</v>
      </c>
      <c r="G396" s="9" t="s">
        <v>307</v>
      </c>
      <c r="H396" s="9">
        <v>0.36</v>
      </c>
      <c r="I396" s="9">
        <v>0.48</v>
      </c>
      <c r="J396" s="9" t="s">
        <v>195</v>
      </c>
      <c r="K396" s="9">
        <v>7.6900233060000003E-4</v>
      </c>
      <c r="L396" s="9">
        <v>3852.56137521749</v>
      </c>
      <c r="M396" s="9">
        <v>9.5721902011285902</v>
      </c>
      <c r="N396" s="9">
        <v>1.4067554030589899</v>
      </c>
      <c r="O396" s="9">
        <v>7.3610365736399997E-3</v>
      </c>
      <c r="P396" s="9">
        <v>1.08179818354E-3</v>
      </c>
      <c r="Q396" s="9">
        <v>2.9626286763333498</v>
      </c>
      <c r="R396" s="9">
        <v>1210</v>
      </c>
      <c r="S396" s="9" t="s">
        <v>310</v>
      </c>
      <c r="T396" s="9">
        <v>1210</v>
      </c>
      <c r="U396" s="9" t="s">
        <v>293</v>
      </c>
      <c r="V396" s="9" t="s">
        <v>195</v>
      </c>
      <c r="Z396" s="9">
        <v>0</v>
      </c>
      <c r="AA396" s="9">
        <v>1</v>
      </c>
      <c r="AB396" s="9">
        <v>7.3610365736399997E-3</v>
      </c>
      <c r="AC396" s="9">
        <v>1.08179818354E-3</v>
      </c>
      <c r="AD396" s="9">
        <v>2.9626286763348002</v>
      </c>
      <c r="AF396" s="9">
        <v>-1</v>
      </c>
      <c r="AG396" s="9">
        <v>-1</v>
      </c>
      <c r="AH396" s="9">
        <v>-1</v>
      </c>
      <c r="AI396" s="9">
        <v>-1</v>
      </c>
      <c r="AJ396" s="9">
        <v>0</v>
      </c>
      <c r="AM396" s="9" t="s">
        <v>309</v>
      </c>
      <c r="AN396" s="9">
        <v>-1</v>
      </c>
      <c r="AQ396" s="9">
        <v>579</v>
      </c>
      <c r="AR396" s="9" t="s">
        <v>295</v>
      </c>
      <c r="AT396" s="9" t="s">
        <v>195</v>
      </c>
      <c r="AU396" s="9">
        <v>132.71029999999999</v>
      </c>
      <c r="AV396" s="9">
        <v>10.204827182418301</v>
      </c>
      <c r="AW396" s="9">
        <v>3.1120420204428401</v>
      </c>
      <c r="AX396" s="9">
        <v>2.4027808E-3</v>
      </c>
    </row>
    <row r="397" spans="1:50" x14ac:dyDescent="0.25">
      <c r="A397" s="142">
        <v>550000</v>
      </c>
      <c r="B397" s="142">
        <v>890000</v>
      </c>
      <c r="C397" s="142">
        <v>890000</v>
      </c>
      <c r="D397" s="9" t="s">
        <v>305</v>
      </c>
      <c r="E397" s="9" t="s">
        <v>70</v>
      </c>
      <c r="F397" s="9" t="s">
        <v>306</v>
      </c>
      <c r="G397" s="9" t="s">
        <v>307</v>
      </c>
      <c r="H397" s="9">
        <v>0.36</v>
      </c>
      <c r="I397" s="9">
        <v>0.48</v>
      </c>
      <c r="J397" s="9" t="s">
        <v>195</v>
      </c>
      <c r="K397" s="9">
        <v>0.13708420601565</v>
      </c>
      <c r="L397" s="9">
        <v>3852.56137521749</v>
      </c>
      <c r="M397" s="9">
        <v>9.5721902011285902</v>
      </c>
      <c r="N397" s="9">
        <v>1.4067554030589899</v>
      </c>
      <c r="O397" s="9">
        <v>1.31219609355258</v>
      </c>
      <c r="P397" s="9">
        <v>0.19284394748657999</v>
      </c>
      <c r="Q397" s="9">
        <v>528.125317248285</v>
      </c>
      <c r="R397" s="9">
        <v>1210</v>
      </c>
      <c r="S397" s="9" t="s">
        <v>310</v>
      </c>
      <c r="T397" s="9">
        <v>1210</v>
      </c>
      <c r="U397" s="9" t="s">
        <v>293</v>
      </c>
      <c r="V397" s="9" t="s">
        <v>195</v>
      </c>
      <c r="Z397" s="9">
        <v>0</v>
      </c>
      <c r="AA397" s="9">
        <v>1</v>
      </c>
      <c r="AB397" s="9">
        <v>1.31219609355258</v>
      </c>
      <c r="AC397" s="9">
        <v>0.19284394748657999</v>
      </c>
      <c r="AD397" s="9">
        <v>528.125317248285</v>
      </c>
      <c r="AF397" s="9">
        <v>-1</v>
      </c>
      <c r="AG397" s="9">
        <v>-1</v>
      </c>
      <c r="AH397" s="9">
        <v>-1</v>
      </c>
      <c r="AI397" s="9">
        <v>-1</v>
      </c>
      <c r="AJ397" s="9">
        <v>0</v>
      </c>
      <c r="AM397" s="9" t="s">
        <v>309</v>
      </c>
      <c r="AN397" s="9">
        <v>-1</v>
      </c>
      <c r="AQ397" s="9">
        <v>579</v>
      </c>
      <c r="AR397" s="9" t="s">
        <v>295</v>
      </c>
      <c r="AT397" s="9" t="s">
        <v>195</v>
      </c>
      <c r="AU397" s="9">
        <v>132.71029999999999</v>
      </c>
      <c r="AV397" s="9">
        <v>95.795295715908097</v>
      </c>
      <c r="AW397" s="9">
        <v>554.76009952407401</v>
      </c>
      <c r="AX397" s="9">
        <v>0.42832548030000001</v>
      </c>
    </row>
    <row r="398" spans="1:50" x14ac:dyDescent="0.25">
      <c r="A398" s="142">
        <v>550000</v>
      </c>
      <c r="B398" s="142">
        <v>890000</v>
      </c>
      <c r="C398" s="142">
        <v>890000</v>
      </c>
      <c r="D398" s="9" t="s">
        <v>305</v>
      </c>
      <c r="E398" s="9" t="s">
        <v>70</v>
      </c>
      <c r="F398" s="9" t="s">
        <v>306</v>
      </c>
      <c r="G398" s="9" t="s">
        <v>307</v>
      </c>
      <c r="H398" s="9">
        <v>0.36</v>
      </c>
      <c r="I398" s="9">
        <v>0.48</v>
      </c>
      <c r="J398" s="9" t="s">
        <v>195</v>
      </c>
      <c r="K398" s="9">
        <v>0.27373114553328998</v>
      </c>
      <c r="L398" s="9">
        <v>3860.0828650082499</v>
      </c>
      <c r="M398" s="9">
        <v>9.5896964663599604</v>
      </c>
      <c r="N398" s="9">
        <v>1.40928788463986</v>
      </c>
      <c r="O398" s="9">
        <v>2.6249985990533098</v>
      </c>
      <c r="P398" s="9">
        <v>0.38576598704866</v>
      </c>
      <c r="Q398" s="9">
        <v>1056.6249044921501</v>
      </c>
      <c r="R398" s="9">
        <v>1200</v>
      </c>
      <c r="S398" s="9" t="s">
        <v>308</v>
      </c>
      <c r="T398" s="9">
        <v>1200</v>
      </c>
      <c r="U398" s="9" t="s">
        <v>293</v>
      </c>
      <c r="V398" s="9" t="s">
        <v>195</v>
      </c>
      <c r="Z398" s="9">
        <v>0</v>
      </c>
      <c r="AA398" s="9">
        <v>1</v>
      </c>
      <c r="AB398" s="9">
        <v>2.6249985990533098</v>
      </c>
      <c r="AC398" s="9">
        <v>0.38576598704866</v>
      </c>
      <c r="AD398" s="9">
        <v>1056.6249044921501</v>
      </c>
      <c r="AF398" s="9">
        <v>-1</v>
      </c>
      <c r="AG398" s="9">
        <v>-1</v>
      </c>
      <c r="AH398" s="9">
        <v>-1</v>
      </c>
      <c r="AI398" s="9">
        <v>-1</v>
      </c>
      <c r="AJ398" s="9">
        <v>0</v>
      </c>
      <c r="AM398" s="9" t="s">
        <v>309</v>
      </c>
      <c r="AN398" s="9">
        <v>-1</v>
      </c>
      <c r="AQ398" s="9">
        <v>579</v>
      </c>
      <c r="AR398" s="9" t="s">
        <v>295</v>
      </c>
      <c r="AT398" s="9" t="s">
        <v>195</v>
      </c>
      <c r="AU398" s="9">
        <v>132.71029999999999</v>
      </c>
      <c r="AV398" s="9">
        <v>203.78666695849</v>
      </c>
      <c r="AW398" s="9">
        <v>1107.75064431232</v>
      </c>
      <c r="AX398" s="9">
        <v>0.85695450490000002</v>
      </c>
    </row>
    <row r="399" spans="1:50" x14ac:dyDescent="0.25">
      <c r="A399" s="142">
        <v>550000</v>
      </c>
      <c r="B399" s="142">
        <v>890000</v>
      </c>
      <c r="C399" s="142">
        <v>890000</v>
      </c>
      <c r="D399" s="9" t="s">
        <v>305</v>
      </c>
      <c r="E399" s="9" t="s">
        <v>70</v>
      </c>
      <c r="F399" s="9" t="s">
        <v>306</v>
      </c>
      <c r="G399" s="9" t="s">
        <v>307</v>
      </c>
      <c r="H399" s="9">
        <v>0.36</v>
      </c>
      <c r="I399" s="9">
        <v>0.48</v>
      </c>
      <c r="J399" s="9" t="s">
        <v>195</v>
      </c>
      <c r="K399" s="9">
        <v>9.443258761362E-2</v>
      </c>
      <c r="L399" s="9">
        <v>3860.0828650082499</v>
      </c>
      <c r="M399" s="9">
        <v>9.5896964663599604</v>
      </c>
      <c r="N399" s="9">
        <v>1.40928788463986</v>
      </c>
      <c r="O399" s="9">
        <v>0.90557985174761002</v>
      </c>
      <c r="P399" s="9">
        <v>0.13308270163906999</v>
      </c>
      <c r="Q399" s="9">
        <v>364.51761334574798</v>
      </c>
      <c r="R399" s="9">
        <v>1210</v>
      </c>
      <c r="S399" s="9" t="s">
        <v>310</v>
      </c>
      <c r="T399" s="9">
        <v>1210</v>
      </c>
      <c r="U399" s="9" t="s">
        <v>293</v>
      </c>
      <c r="V399" s="9" t="s">
        <v>195</v>
      </c>
      <c r="Z399" s="9">
        <v>0</v>
      </c>
      <c r="AA399" s="9">
        <v>1</v>
      </c>
      <c r="AB399" s="9">
        <v>0.90557985174761002</v>
      </c>
      <c r="AC399" s="9">
        <v>0.13308270163906999</v>
      </c>
      <c r="AD399" s="9">
        <v>364.51761334574599</v>
      </c>
      <c r="AF399" s="9">
        <v>-1</v>
      </c>
      <c r="AG399" s="9">
        <v>-1</v>
      </c>
      <c r="AH399" s="9">
        <v>-1</v>
      </c>
      <c r="AI399" s="9">
        <v>-1</v>
      </c>
      <c r="AJ399" s="9">
        <v>0</v>
      </c>
      <c r="AM399" s="9" t="s">
        <v>309</v>
      </c>
      <c r="AN399" s="9">
        <v>-1</v>
      </c>
      <c r="AQ399" s="9">
        <v>579</v>
      </c>
      <c r="AR399" s="9" t="s">
        <v>295</v>
      </c>
      <c r="AT399" s="9" t="s">
        <v>195</v>
      </c>
      <c r="AU399" s="9">
        <v>132.71029999999999</v>
      </c>
      <c r="AV399" s="9">
        <v>80.056475172796596</v>
      </c>
      <c r="AW399" s="9">
        <v>382.15512366805098</v>
      </c>
      <c r="AX399" s="9">
        <v>0.29563472289999998</v>
      </c>
    </row>
    <row r="400" spans="1:50" x14ac:dyDescent="0.25">
      <c r="A400" s="142">
        <v>550000</v>
      </c>
      <c r="B400" s="142">
        <v>890000</v>
      </c>
      <c r="C400" s="142">
        <v>890000</v>
      </c>
      <c r="D400" s="9" t="s">
        <v>305</v>
      </c>
      <c r="E400" s="9" t="s">
        <v>70</v>
      </c>
      <c r="F400" s="9" t="s">
        <v>306</v>
      </c>
      <c r="G400" s="9" t="s">
        <v>307</v>
      </c>
      <c r="H400" s="9">
        <v>0.36</v>
      </c>
      <c r="I400" s="9">
        <v>0.48</v>
      </c>
      <c r="J400" s="9" t="s">
        <v>195</v>
      </c>
      <c r="K400" s="9">
        <v>9.9198431142609997E-2</v>
      </c>
      <c r="L400" s="9">
        <v>3860.0828650082499</v>
      </c>
      <c r="M400" s="9">
        <v>9.5896964663599604</v>
      </c>
      <c r="N400" s="9">
        <v>1.40928788463986</v>
      </c>
      <c r="O400" s="9">
        <v>0.95128284459673995</v>
      </c>
      <c r="P400" s="9">
        <v>0.13979914718455999</v>
      </c>
      <c r="Q400" s="9">
        <v>382.91416428929301</v>
      </c>
      <c r="R400" s="9">
        <v>1210</v>
      </c>
      <c r="S400" s="9" t="s">
        <v>310</v>
      </c>
      <c r="T400" s="9">
        <v>1210</v>
      </c>
      <c r="U400" s="9" t="s">
        <v>293</v>
      </c>
      <c r="V400" s="9" t="s">
        <v>195</v>
      </c>
      <c r="Z400" s="9">
        <v>0</v>
      </c>
      <c r="AA400" s="9">
        <v>1</v>
      </c>
      <c r="AB400" s="9">
        <v>0.95128284459673995</v>
      </c>
      <c r="AC400" s="9">
        <v>0.13979914718455999</v>
      </c>
      <c r="AD400" s="9">
        <v>382.91416428929199</v>
      </c>
      <c r="AF400" s="9">
        <v>-1</v>
      </c>
      <c r="AG400" s="9">
        <v>-1</v>
      </c>
      <c r="AH400" s="9">
        <v>-1</v>
      </c>
      <c r="AI400" s="9">
        <v>-1</v>
      </c>
      <c r="AJ400" s="9">
        <v>0</v>
      </c>
      <c r="AM400" s="9" t="s">
        <v>309</v>
      </c>
      <c r="AN400" s="9">
        <v>-1</v>
      </c>
      <c r="AQ400" s="9">
        <v>579</v>
      </c>
      <c r="AR400" s="9" t="s">
        <v>295</v>
      </c>
      <c r="AT400" s="9" t="s">
        <v>195</v>
      </c>
      <c r="AU400" s="9">
        <v>132.71029999999999</v>
      </c>
      <c r="AV400" s="9">
        <v>83.758301212120102</v>
      </c>
      <c r="AW400" s="9">
        <v>401.44180816147798</v>
      </c>
      <c r="AX400" s="9">
        <v>0.31055487780000002</v>
      </c>
    </row>
    <row r="401" spans="1:50" x14ac:dyDescent="0.25">
      <c r="A401" s="142">
        <v>550000</v>
      </c>
      <c r="B401" s="142">
        <v>890000</v>
      </c>
      <c r="C401" s="142">
        <v>890000</v>
      </c>
      <c r="D401" s="9" t="s">
        <v>305</v>
      </c>
      <c r="E401" s="9" t="s">
        <v>70</v>
      </c>
      <c r="F401" s="9" t="s">
        <v>306</v>
      </c>
      <c r="G401" s="9" t="s">
        <v>307</v>
      </c>
      <c r="H401" s="9">
        <v>0.36</v>
      </c>
      <c r="I401" s="9">
        <v>0.48</v>
      </c>
      <c r="J401" s="9" t="s">
        <v>195</v>
      </c>
      <c r="K401" s="9">
        <v>0.15040128937837999</v>
      </c>
      <c r="L401" s="9">
        <v>3860.0828650082499</v>
      </c>
      <c r="M401" s="9">
        <v>9.5896964663599604</v>
      </c>
      <c r="N401" s="9">
        <v>1.40928788463986</v>
      </c>
      <c r="O401" s="9">
        <v>1.4423027132878401</v>
      </c>
      <c r="P401" s="9">
        <v>0.21195871495516</v>
      </c>
      <c r="Q401" s="9">
        <v>580.56144000463496</v>
      </c>
      <c r="R401" s="9">
        <v>1210</v>
      </c>
      <c r="S401" s="9" t="s">
        <v>310</v>
      </c>
      <c r="T401" s="9">
        <v>1210</v>
      </c>
      <c r="U401" s="9" t="s">
        <v>293</v>
      </c>
      <c r="V401" s="9" t="s">
        <v>195</v>
      </c>
      <c r="Z401" s="9">
        <v>0</v>
      </c>
      <c r="AA401" s="9">
        <v>1</v>
      </c>
      <c r="AB401" s="9">
        <v>1.4423027132878401</v>
      </c>
      <c r="AC401" s="9">
        <v>0.21195871495516</v>
      </c>
      <c r="AD401" s="9">
        <v>580.56144000463496</v>
      </c>
      <c r="AF401" s="9">
        <v>-1</v>
      </c>
      <c r="AG401" s="9">
        <v>-1</v>
      </c>
      <c r="AH401" s="9">
        <v>-1</v>
      </c>
      <c r="AI401" s="9">
        <v>-1</v>
      </c>
      <c r="AJ401" s="9">
        <v>0</v>
      </c>
      <c r="AM401" s="9" t="s">
        <v>309</v>
      </c>
      <c r="AN401" s="9">
        <v>-1</v>
      </c>
      <c r="AQ401" s="9">
        <v>579</v>
      </c>
      <c r="AR401" s="9" t="s">
        <v>295</v>
      </c>
      <c r="AT401" s="9" t="s">
        <v>195</v>
      </c>
      <c r="AU401" s="9">
        <v>132.71029999999999</v>
      </c>
      <c r="AV401" s="9">
        <v>117.053471198377</v>
      </c>
      <c r="AW401" s="9">
        <v>608.65242385814304</v>
      </c>
      <c r="AX401" s="9">
        <v>0.47085274939999999</v>
      </c>
    </row>
    <row r="402" spans="1:50" x14ac:dyDescent="0.25">
      <c r="A402" s="142">
        <v>550000</v>
      </c>
      <c r="B402" s="142">
        <v>890000</v>
      </c>
      <c r="C402" s="142">
        <v>890000</v>
      </c>
      <c r="D402" s="9" t="s">
        <v>305</v>
      </c>
      <c r="E402" s="9" t="s">
        <v>70</v>
      </c>
      <c r="F402" s="9" t="s">
        <v>306</v>
      </c>
      <c r="G402" s="9" t="s">
        <v>307</v>
      </c>
      <c r="H402" s="9">
        <v>0.36</v>
      </c>
      <c r="I402" s="9">
        <v>0.48</v>
      </c>
      <c r="J402" s="9" t="s">
        <v>195</v>
      </c>
      <c r="K402" s="9">
        <v>4.0476675257549999E-2</v>
      </c>
      <c r="L402" s="9">
        <v>3853.67543569186</v>
      </c>
      <c r="M402" s="9">
        <v>9.5747508243389401</v>
      </c>
      <c r="N402" s="9">
        <v>1.40712464922532</v>
      </c>
      <c r="O402" s="9">
        <v>0.38755407978873002</v>
      </c>
      <c r="P402" s="9">
        <v>5.6955727473579999E-2</v>
      </c>
      <c r="Q402" s="9">
        <v>155.9839691585</v>
      </c>
      <c r="R402" s="9">
        <v>1200</v>
      </c>
      <c r="S402" s="9" t="s">
        <v>308</v>
      </c>
      <c r="T402" s="9">
        <v>1200</v>
      </c>
      <c r="U402" s="9" t="s">
        <v>293</v>
      </c>
      <c r="V402" s="9" t="s">
        <v>195</v>
      </c>
      <c r="Z402" s="9">
        <v>0</v>
      </c>
      <c r="AA402" s="9">
        <v>1</v>
      </c>
      <c r="AB402" s="9">
        <v>0.38755407978873002</v>
      </c>
      <c r="AC402" s="9">
        <v>5.6955727473579999E-2</v>
      </c>
      <c r="AD402" s="9">
        <v>155.983969158501</v>
      </c>
      <c r="AF402" s="9">
        <v>-1</v>
      </c>
      <c r="AG402" s="9">
        <v>-1</v>
      </c>
      <c r="AH402" s="9">
        <v>-1</v>
      </c>
      <c r="AI402" s="9">
        <v>-1</v>
      </c>
      <c r="AJ402" s="9">
        <v>0</v>
      </c>
      <c r="AM402" s="9" t="s">
        <v>309</v>
      </c>
      <c r="AN402" s="9">
        <v>-1</v>
      </c>
      <c r="AQ402" s="9">
        <v>579</v>
      </c>
      <c r="AR402" s="9" t="s">
        <v>295</v>
      </c>
      <c r="AT402" s="9" t="s">
        <v>195</v>
      </c>
      <c r="AU402" s="9">
        <v>132.71029999999999</v>
      </c>
      <c r="AV402" s="9">
        <v>72.757927141583806</v>
      </c>
      <c r="AW402" s="9">
        <v>163.80329322341899</v>
      </c>
      <c r="AX402" s="9">
        <v>0.12650767979999999</v>
      </c>
    </row>
    <row r="403" spans="1:50" x14ac:dyDescent="0.25">
      <c r="A403" s="142">
        <v>550000</v>
      </c>
      <c r="B403" s="142">
        <v>890000</v>
      </c>
      <c r="C403" s="142">
        <v>890000</v>
      </c>
      <c r="D403" s="9" t="s">
        <v>305</v>
      </c>
      <c r="E403" s="9" t="s">
        <v>70</v>
      </c>
      <c r="F403" s="9" t="s">
        <v>306</v>
      </c>
      <c r="G403" s="9" t="s">
        <v>307</v>
      </c>
      <c r="H403" s="9">
        <v>0.36</v>
      </c>
      <c r="I403" s="9">
        <v>0.48</v>
      </c>
      <c r="J403" s="9" t="s">
        <v>195</v>
      </c>
      <c r="K403" s="9">
        <v>7.3931112134150004E-2</v>
      </c>
      <c r="L403" s="9">
        <v>3853.67543569186</v>
      </c>
      <c r="M403" s="9">
        <v>9.5747508243389401</v>
      </c>
      <c r="N403" s="9">
        <v>1.40712464922532</v>
      </c>
      <c r="O403" s="9">
        <v>0.70787197685078995</v>
      </c>
      <c r="P403" s="9">
        <v>0.10403029022861</v>
      </c>
      <c r="Q403" s="9">
        <v>284.90651076477297</v>
      </c>
      <c r="R403" s="9">
        <v>1210</v>
      </c>
      <c r="S403" s="9" t="s">
        <v>310</v>
      </c>
      <c r="T403" s="9">
        <v>1210</v>
      </c>
      <c r="U403" s="9" t="s">
        <v>293</v>
      </c>
      <c r="V403" s="9" t="s">
        <v>195</v>
      </c>
      <c r="Z403" s="9">
        <v>0</v>
      </c>
      <c r="AA403" s="9">
        <v>1</v>
      </c>
      <c r="AB403" s="9">
        <v>0.70787197685078995</v>
      </c>
      <c r="AC403" s="9">
        <v>0.10403029022861</v>
      </c>
      <c r="AD403" s="9">
        <v>284.90651076477297</v>
      </c>
      <c r="AF403" s="9">
        <v>-1</v>
      </c>
      <c r="AG403" s="9">
        <v>-1</v>
      </c>
      <c r="AH403" s="9">
        <v>-1</v>
      </c>
      <c r="AI403" s="9">
        <v>-1</v>
      </c>
      <c r="AJ403" s="9">
        <v>0</v>
      </c>
      <c r="AM403" s="9" t="s">
        <v>309</v>
      </c>
      <c r="AN403" s="9">
        <v>-1</v>
      </c>
      <c r="AQ403" s="9">
        <v>579</v>
      </c>
      <c r="AR403" s="9" t="s">
        <v>295</v>
      </c>
      <c r="AT403" s="9" t="s">
        <v>195</v>
      </c>
      <c r="AU403" s="9">
        <v>132.71029999999999</v>
      </c>
      <c r="AV403" s="9">
        <v>78.107671402250105</v>
      </c>
      <c r="AW403" s="9">
        <v>299.18859595527903</v>
      </c>
      <c r="AX403" s="9">
        <v>0.2310677297</v>
      </c>
    </row>
    <row r="404" spans="1:50" x14ac:dyDescent="0.25">
      <c r="A404" s="142">
        <v>550000</v>
      </c>
      <c r="B404" s="142">
        <v>890000</v>
      </c>
      <c r="C404" s="142">
        <v>890000</v>
      </c>
      <c r="D404" s="9" t="s">
        <v>305</v>
      </c>
      <c r="E404" s="9" t="s">
        <v>70</v>
      </c>
      <c r="F404" s="9" t="s">
        <v>306</v>
      </c>
      <c r="G404" s="9" t="s">
        <v>307</v>
      </c>
      <c r="H404" s="9">
        <v>0.36</v>
      </c>
      <c r="I404" s="9">
        <v>0.48</v>
      </c>
      <c r="J404" s="9" t="s">
        <v>195</v>
      </c>
      <c r="K404" s="9">
        <v>1.13297894692E-2</v>
      </c>
      <c r="L404" s="9">
        <v>3853.67543569186</v>
      </c>
      <c r="M404" s="9">
        <v>9.5747508243389401</v>
      </c>
      <c r="N404" s="9">
        <v>1.40712464922532</v>
      </c>
      <c r="O404" s="9">
        <v>0.10847991105988</v>
      </c>
      <c r="P404" s="9">
        <v>1.594242603265E-2</v>
      </c>
      <c r="Q404" s="9">
        <v>43.661331369047097</v>
      </c>
      <c r="R404" s="9">
        <v>1210</v>
      </c>
      <c r="S404" s="9" t="s">
        <v>310</v>
      </c>
      <c r="T404" s="9">
        <v>1210</v>
      </c>
      <c r="U404" s="9" t="s">
        <v>293</v>
      </c>
      <c r="V404" s="9" t="s">
        <v>195</v>
      </c>
      <c r="Z404" s="9">
        <v>0</v>
      </c>
      <c r="AA404" s="9">
        <v>1</v>
      </c>
      <c r="AB404" s="9">
        <v>0.10847991105988</v>
      </c>
      <c r="AC404" s="9">
        <v>1.594242603265E-2</v>
      </c>
      <c r="AD404" s="9">
        <v>43.6613313690467</v>
      </c>
      <c r="AF404" s="9">
        <v>-1</v>
      </c>
      <c r="AG404" s="9">
        <v>-1</v>
      </c>
      <c r="AH404" s="9">
        <v>-1</v>
      </c>
      <c r="AI404" s="9">
        <v>-1</v>
      </c>
      <c r="AJ404" s="9">
        <v>0</v>
      </c>
      <c r="AM404" s="9" t="s">
        <v>309</v>
      </c>
      <c r="AN404" s="9">
        <v>-1</v>
      </c>
      <c r="AQ404" s="9">
        <v>579</v>
      </c>
      <c r="AR404" s="9" t="s">
        <v>295</v>
      </c>
      <c r="AT404" s="9" t="s">
        <v>195</v>
      </c>
      <c r="AU404" s="9">
        <v>132.71029999999999</v>
      </c>
      <c r="AV404" s="9">
        <v>38.439801301279502</v>
      </c>
      <c r="AW404" s="9">
        <v>45.850031277903703</v>
      </c>
      <c r="AX404" s="9">
        <v>3.5410649900000001E-2</v>
      </c>
    </row>
    <row r="405" spans="1:50" x14ac:dyDescent="0.25">
      <c r="A405" s="142">
        <v>550000</v>
      </c>
      <c r="B405" s="142">
        <v>890000</v>
      </c>
      <c r="C405" s="142">
        <v>890000</v>
      </c>
      <c r="D405" s="9" t="s">
        <v>305</v>
      </c>
      <c r="E405" s="9" t="s">
        <v>70</v>
      </c>
      <c r="F405" s="9" t="s">
        <v>306</v>
      </c>
      <c r="G405" s="9" t="s">
        <v>307</v>
      </c>
      <c r="H405" s="9">
        <v>0.36</v>
      </c>
      <c r="I405" s="9">
        <v>0.48</v>
      </c>
      <c r="J405" s="9" t="s">
        <v>195</v>
      </c>
      <c r="K405" s="9">
        <v>0.15401209418949999</v>
      </c>
      <c r="L405" s="9">
        <v>3853.67543569186</v>
      </c>
      <c r="M405" s="9">
        <v>9.5747508243389401</v>
      </c>
      <c r="N405" s="9">
        <v>1.40712464922532</v>
      </c>
      <c r="O405" s="9">
        <v>1.4746274257991401</v>
      </c>
      <c r="P405" s="9">
        <v>0.21671421401286001</v>
      </c>
      <c r="Q405" s="9">
        <v>593.51262417756004</v>
      </c>
      <c r="R405" s="9">
        <v>1210</v>
      </c>
      <c r="S405" s="9" t="s">
        <v>310</v>
      </c>
      <c r="T405" s="9">
        <v>1210</v>
      </c>
      <c r="U405" s="9" t="s">
        <v>293</v>
      </c>
      <c r="V405" s="9" t="s">
        <v>195</v>
      </c>
      <c r="Z405" s="9">
        <v>0</v>
      </c>
      <c r="AA405" s="9">
        <v>1</v>
      </c>
      <c r="AB405" s="9">
        <v>1.4746274257991401</v>
      </c>
      <c r="AC405" s="9">
        <v>0.21671421401286001</v>
      </c>
      <c r="AD405" s="9">
        <v>593.51262417756004</v>
      </c>
      <c r="AF405" s="9">
        <v>-1</v>
      </c>
      <c r="AG405" s="9">
        <v>-1</v>
      </c>
      <c r="AH405" s="9">
        <v>-1</v>
      </c>
      <c r="AI405" s="9">
        <v>-1</v>
      </c>
      <c r="AJ405" s="9">
        <v>0</v>
      </c>
      <c r="AM405" s="9" t="s">
        <v>309</v>
      </c>
      <c r="AN405" s="9">
        <v>-1</v>
      </c>
      <c r="AQ405" s="9">
        <v>579</v>
      </c>
      <c r="AR405" s="9" t="s">
        <v>295</v>
      </c>
      <c r="AT405" s="9" t="s">
        <v>195</v>
      </c>
      <c r="AU405" s="9">
        <v>132.71029999999999</v>
      </c>
      <c r="AV405" s="9">
        <v>109.966454763906</v>
      </c>
      <c r="AW405" s="9">
        <v>623.264832498077</v>
      </c>
      <c r="AX405" s="9">
        <v>0.48135654839999997</v>
      </c>
    </row>
    <row r="406" spans="1:50" x14ac:dyDescent="0.25">
      <c r="A406" s="142">
        <v>550000</v>
      </c>
      <c r="B406" s="142">
        <v>890000</v>
      </c>
      <c r="C406" s="142">
        <v>890000</v>
      </c>
      <c r="D406" s="9" t="s">
        <v>305</v>
      </c>
      <c r="E406" s="9" t="s">
        <v>70</v>
      </c>
      <c r="F406" s="9" t="s">
        <v>306</v>
      </c>
      <c r="G406" s="9" t="s">
        <v>307</v>
      </c>
      <c r="H406" s="9">
        <v>0.36</v>
      </c>
      <c r="I406" s="9">
        <v>0.48</v>
      </c>
      <c r="J406" s="9" t="s">
        <v>195</v>
      </c>
      <c r="K406" s="9">
        <v>2.5858599507000001E-4</v>
      </c>
      <c r="L406" s="9">
        <v>3853.67543569186</v>
      </c>
      <c r="M406" s="9">
        <v>9.5747508243389401</v>
      </c>
      <c r="N406" s="9">
        <v>1.40712464922532</v>
      </c>
      <c r="O406" s="9">
        <v>2.4758964694700002E-3</v>
      </c>
      <c r="P406" s="9">
        <v>3.6386272760999998E-4</v>
      </c>
      <c r="Q406" s="9">
        <v>0.99650649722289997</v>
      </c>
      <c r="R406" s="9">
        <v>1210</v>
      </c>
      <c r="S406" s="9" t="s">
        <v>310</v>
      </c>
      <c r="T406" s="9">
        <v>1210</v>
      </c>
      <c r="U406" s="9" t="s">
        <v>293</v>
      </c>
      <c r="V406" s="9" t="s">
        <v>195</v>
      </c>
      <c r="Z406" s="9">
        <v>0</v>
      </c>
      <c r="AA406" s="9">
        <v>1</v>
      </c>
      <c r="AB406" s="9">
        <v>2.4758964694700002E-3</v>
      </c>
      <c r="AC406" s="9">
        <v>3.6386272760999998E-4</v>
      </c>
      <c r="AD406" s="9">
        <v>0.99650649722365003</v>
      </c>
      <c r="AF406" s="9">
        <v>-1</v>
      </c>
      <c r="AG406" s="9">
        <v>-1</v>
      </c>
      <c r="AH406" s="9">
        <v>-1</v>
      </c>
      <c r="AI406" s="9">
        <v>-1</v>
      </c>
      <c r="AJ406" s="9">
        <v>0</v>
      </c>
      <c r="AM406" s="9" t="s">
        <v>309</v>
      </c>
      <c r="AN406" s="9">
        <v>-1</v>
      </c>
      <c r="AQ406" s="9">
        <v>579</v>
      </c>
      <c r="AR406" s="9" t="s">
        <v>295</v>
      </c>
      <c r="AT406" s="9" t="s">
        <v>195</v>
      </c>
      <c r="AU406" s="9">
        <v>132.71029999999999</v>
      </c>
      <c r="AV406" s="9">
        <v>6.0280522912746601</v>
      </c>
      <c r="AW406" s="9">
        <v>1.0464603949005999</v>
      </c>
      <c r="AX406" s="9">
        <v>8.0819669999999998E-4</v>
      </c>
    </row>
    <row r="407" spans="1:50" x14ac:dyDescent="0.25">
      <c r="A407" s="142">
        <v>550000</v>
      </c>
      <c r="B407" s="142">
        <v>890000</v>
      </c>
      <c r="C407" s="142">
        <v>890000</v>
      </c>
      <c r="D407" s="9" t="s">
        <v>305</v>
      </c>
      <c r="E407" s="9" t="s">
        <v>70</v>
      </c>
      <c r="F407" s="9" t="s">
        <v>306</v>
      </c>
      <c r="G407" s="9" t="s">
        <v>307</v>
      </c>
      <c r="H407" s="9">
        <v>0.36</v>
      </c>
      <c r="I407" s="9">
        <v>0.48</v>
      </c>
      <c r="J407" s="9" t="s">
        <v>195</v>
      </c>
      <c r="K407" s="9">
        <v>0.28284765033728998</v>
      </c>
      <c r="L407" s="9">
        <v>3853.67543569186</v>
      </c>
      <c r="M407" s="9">
        <v>9.5747508243389401</v>
      </c>
      <c r="N407" s="9">
        <v>1.40712464922532</v>
      </c>
      <c r="O407" s="9">
        <v>2.70819577322938</v>
      </c>
      <c r="P407" s="9">
        <v>0.39800190076507003</v>
      </c>
      <c r="Q407" s="9">
        <v>1090.0030421480001</v>
      </c>
      <c r="R407" s="9">
        <v>1210</v>
      </c>
      <c r="S407" s="9" t="s">
        <v>310</v>
      </c>
      <c r="T407" s="9">
        <v>1210</v>
      </c>
      <c r="U407" s="9" t="s">
        <v>293</v>
      </c>
      <c r="V407" s="9" t="s">
        <v>195</v>
      </c>
      <c r="Z407" s="9">
        <v>0</v>
      </c>
      <c r="AA407" s="9">
        <v>1</v>
      </c>
      <c r="AB407" s="9">
        <v>2.70819577322938</v>
      </c>
      <c r="AC407" s="9">
        <v>0.39800190076507003</v>
      </c>
      <c r="AD407" s="9">
        <v>1090.0030421480001</v>
      </c>
      <c r="AF407" s="9">
        <v>-1</v>
      </c>
      <c r="AG407" s="9">
        <v>-1</v>
      </c>
      <c r="AH407" s="9">
        <v>-1</v>
      </c>
      <c r="AI407" s="9">
        <v>-1</v>
      </c>
      <c r="AJ407" s="9">
        <v>0</v>
      </c>
      <c r="AM407" s="9" t="s">
        <v>309</v>
      </c>
      <c r="AN407" s="9">
        <v>-1</v>
      </c>
      <c r="AQ407" s="9">
        <v>579</v>
      </c>
      <c r="AR407" s="9" t="s">
        <v>295</v>
      </c>
      <c r="AT407" s="9" t="s">
        <v>195</v>
      </c>
      <c r="AU407" s="9">
        <v>132.71029999999999</v>
      </c>
      <c r="AV407" s="9">
        <v>134.90328923656099</v>
      </c>
      <c r="AW407" s="9">
        <v>1144.64383032824</v>
      </c>
      <c r="AX407" s="9">
        <v>0.88402517609999998</v>
      </c>
    </row>
    <row r="408" spans="1:50" x14ac:dyDescent="0.25">
      <c r="A408" s="142">
        <v>550000</v>
      </c>
      <c r="B408" s="142">
        <v>890000</v>
      </c>
      <c r="C408" s="142">
        <v>890000</v>
      </c>
      <c r="D408" s="9" t="s">
        <v>305</v>
      </c>
      <c r="E408" s="9" t="s">
        <v>70</v>
      </c>
      <c r="F408" s="9" t="s">
        <v>306</v>
      </c>
      <c r="G408" s="9" t="s">
        <v>307</v>
      </c>
      <c r="H408" s="9">
        <v>0.36</v>
      </c>
      <c r="I408" s="9">
        <v>0.48</v>
      </c>
      <c r="J408" s="9" t="s">
        <v>195</v>
      </c>
      <c r="K408" s="9">
        <v>5.490754619306E-2</v>
      </c>
      <c r="L408" s="9">
        <v>3853.67543569186</v>
      </c>
      <c r="M408" s="9">
        <v>9.5747508243389401</v>
      </c>
      <c r="N408" s="9">
        <v>1.40712464922532</v>
      </c>
      <c r="O408" s="9">
        <v>0.52572607317450004</v>
      </c>
      <c r="P408" s="9">
        <v>7.7261761676739996E-2</v>
      </c>
      <c r="Q408" s="9">
        <v>211.595861998342</v>
      </c>
      <c r="R408" s="9">
        <v>1210</v>
      </c>
      <c r="S408" s="9" t="s">
        <v>310</v>
      </c>
      <c r="T408" s="9">
        <v>1210</v>
      </c>
      <c r="U408" s="9" t="s">
        <v>293</v>
      </c>
      <c r="V408" s="9" t="s">
        <v>195</v>
      </c>
      <c r="Z408" s="9">
        <v>0</v>
      </c>
      <c r="AA408" s="9">
        <v>1</v>
      </c>
      <c r="AB408" s="9">
        <v>0.52572607317450004</v>
      </c>
      <c r="AC408" s="9">
        <v>7.7261761676739996E-2</v>
      </c>
      <c r="AD408" s="9">
        <v>211.595861998342</v>
      </c>
      <c r="AF408" s="9">
        <v>-1</v>
      </c>
      <c r="AG408" s="9">
        <v>-1</v>
      </c>
      <c r="AH408" s="9">
        <v>-1</v>
      </c>
      <c r="AI408" s="9">
        <v>-1</v>
      </c>
      <c r="AJ408" s="9">
        <v>0</v>
      </c>
      <c r="AM408" s="9" t="s">
        <v>309</v>
      </c>
      <c r="AN408" s="9">
        <v>-1</v>
      </c>
      <c r="AQ408" s="9">
        <v>579</v>
      </c>
      <c r="AR408" s="9" t="s">
        <v>295</v>
      </c>
      <c r="AT408" s="9" t="s">
        <v>195</v>
      </c>
      <c r="AU408" s="9">
        <v>132.71029999999999</v>
      </c>
      <c r="AV408" s="9">
        <v>83.605491199707799</v>
      </c>
      <c r="AW408" s="9">
        <v>222.20295594964199</v>
      </c>
      <c r="AX408" s="9">
        <v>0.17161059370000001</v>
      </c>
    </row>
    <row r="409" spans="1:50" x14ac:dyDescent="0.25">
      <c r="A409" s="142">
        <v>550000</v>
      </c>
      <c r="B409" s="142">
        <v>890000</v>
      </c>
      <c r="C409" s="142">
        <v>890000</v>
      </c>
      <c r="D409" s="9" t="s">
        <v>305</v>
      </c>
      <c r="E409" s="9" t="s">
        <v>70</v>
      </c>
      <c r="F409" s="9" t="s">
        <v>306</v>
      </c>
      <c r="G409" s="9" t="s">
        <v>307</v>
      </c>
      <c r="H409" s="9">
        <v>0.36</v>
      </c>
      <c r="I409" s="9">
        <v>0.48</v>
      </c>
      <c r="J409" s="9" t="s">
        <v>195</v>
      </c>
      <c r="K409" s="9">
        <v>8.0285593057420002E-2</v>
      </c>
      <c r="L409" s="9">
        <v>3850.6255307596998</v>
      </c>
      <c r="M409" s="9">
        <v>9.5675464969183395</v>
      </c>
      <c r="N409" s="9">
        <v>1.4060786153817699</v>
      </c>
      <c r="O409" s="9">
        <v>0.7681361446096</v>
      </c>
      <c r="P409" s="9">
        <v>0.11288785552129001</v>
      </c>
      <c r="Q409" s="9">
        <v>309.14975437911602</v>
      </c>
      <c r="R409" s="9">
        <v>1200</v>
      </c>
      <c r="S409" s="9" t="s">
        <v>308</v>
      </c>
      <c r="T409" s="9">
        <v>1200</v>
      </c>
      <c r="U409" s="9" t="s">
        <v>293</v>
      </c>
      <c r="V409" s="9" t="s">
        <v>195</v>
      </c>
      <c r="Z409" s="9">
        <v>0</v>
      </c>
      <c r="AA409" s="9">
        <v>1</v>
      </c>
      <c r="AB409" s="9">
        <v>0.7681361446096</v>
      </c>
      <c r="AC409" s="9">
        <v>0.11288785552129001</v>
      </c>
      <c r="AD409" s="9">
        <v>309.14975437911397</v>
      </c>
      <c r="AF409" s="9">
        <v>-1</v>
      </c>
      <c r="AG409" s="9">
        <v>-1</v>
      </c>
      <c r="AH409" s="9">
        <v>-1</v>
      </c>
      <c r="AI409" s="9">
        <v>-1</v>
      </c>
      <c r="AJ409" s="9">
        <v>0</v>
      </c>
      <c r="AM409" s="9" t="s">
        <v>309</v>
      </c>
      <c r="AN409" s="9">
        <v>-1</v>
      </c>
      <c r="AQ409" s="9">
        <v>579</v>
      </c>
      <c r="AR409" s="9" t="s">
        <v>295</v>
      </c>
      <c r="AT409" s="9" t="s">
        <v>195</v>
      </c>
      <c r="AU409" s="9">
        <v>132.71029999999999</v>
      </c>
      <c r="AV409" s="9">
        <v>101.333660321106</v>
      </c>
      <c r="AW409" s="9">
        <v>324.90426789064298</v>
      </c>
      <c r="AX409" s="9">
        <v>0.25072972780000002</v>
      </c>
    </row>
    <row r="410" spans="1:50" x14ac:dyDescent="0.25">
      <c r="A410" s="142">
        <v>550000</v>
      </c>
      <c r="B410" s="142">
        <v>890000</v>
      </c>
      <c r="C410" s="142">
        <v>890000</v>
      </c>
      <c r="D410" s="9" t="s">
        <v>305</v>
      </c>
      <c r="E410" s="9" t="s">
        <v>70</v>
      </c>
      <c r="F410" s="9" t="s">
        <v>306</v>
      </c>
      <c r="G410" s="9" t="s">
        <v>307</v>
      </c>
      <c r="H410" s="9">
        <v>0.36</v>
      </c>
      <c r="I410" s="9">
        <v>0.48</v>
      </c>
      <c r="J410" s="9" t="s">
        <v>195</v>
      </c>
      <c r="K410" s="9">
        <v>3.8866264600560002E-2</v>
      </c>
      <c r="L410" s="9">
        <v>3850.6255307596998</v>
      </c>
      <c r="M410" s="9">
        <v>9.5675464969183395</v>
      </c>
      <c r="N410" s="9">
        <v>1.4060786153817699</v>
      </c>
      <c r="O410" s="9">
        <v>0.37185479372741997</v>
      </c>
      <c r="P410" s="9">
        <v>5.4649023514619997E-2</v>
      </c>
      <c r="Q410" s="9">
        <v>149.65943075619401</v>
      </c>
      <c r="R410" s="9">
        <v>1210</v>
      </c>
      <c r="S410" s="9" t="s">
        <v>310</v>
      </c>
      <c r="T410" s="9">
        <v>1210</v>
      </c>
      <c r="U410" s="9" t="s">
        <v>293</v>
      </c>
      <c r="V410" s="9" t="s">
        <v>195</v>
      </c>
      <c r="Z410" s="9">
        <v>0</v>
      </c>
      <c r="AA410" s="9">
        <v>1</v>
      </c>
      <c r="AB410" s="9">
        <v>0.37185479372741997</v>
      </c>
      <c r="AC410" s="9">
        <v>5.4649023514619997E-2</v>
      </c>
      <c r="AD410" s="9">
        <v>149.65943075619401</v>
      </c>
      <c r="AF410" s="9">
        <v>-1</v>
      </c>
      <c r="AG410" s="9">
        <v>-1</v>
      </c>
      <c r="AH410" s="9">
        <v>-1</v>
      </c>
      <c r="AI410" s="9">
        <v>-1</v>
      </c>
      <c r="AJ410" s="9">
        <v>0</v>
      </c>
      <c r="AM410" s="9" t="s">
        <v>309</v>
      </c>
      <c r="AN410" s="9">
        <v>-1</v>
      </c>
      <c r="AQ410" s="9">
        <v>579</v>
      </c>
      <c r="AR410" s="9" t="s">
        <v>295</v>
      </c>
      <c r="AT410" s="9" t="s">
        <v>195</v>
      </c>
      <c r="AU410" s="9">
        <v>132.71029999999999</v>
      </c>
      <c r="AV410" s="9">
        <v>55.271781155618903</v>
      </c>
      <c r="AW410" s="9">
        <v>157.28619251349099</v>
      </c>
      <c r="AX410" s="9">
        <v>0.1213782893</v>
      </c>
    </row>
    <row r="411" spans="1:50" x14ac:dyDescent="0.25">
      <c r="A411" s="142">
        <v>550000</v>
      </c>
      <c r="B411" s="142">
        <v>890000</v>
      </c>
      <c r="C411" s="142">
        <v>890000</v>
      </c>
      <c r="D411" s="9" t="s">
        <v>305</v>
      </c>
      <c r="E411" s="9" t="s">
        <v>70</v>
      </c>
      <c r="F411" s="9" t="s">
        <v>306</v>
      </c>
      <c r="G411" s="9" t="s">
        <v>307</v>
      </c>
      <c r="H411" s="9">
        <v>0.36</v>
      </c>
      <c r="I411" s="9">
        <v>0.48</v>
      </c>
      <c r="J411" s="9" t="s">
        <v>195</v>
      </c>
      <c r="K411" s="9">
        <v>1.46267250569E-3</v>
      </c>
      <c r="L411" s="9">
        <v>3850.6255307596998</v>
      </c>
      <c r="M411" s="9">
        <v>9.5675464969183395</v>
      </c>
      <c r="N411" s="9">
        <v>1.4060786153817699</v>
      </c>
      <c r="O411" s="9">
        <v>1.3994187208029999E-2</v>
      </c>
      <c r="P411" s="9">
        <v>2.0566325315600001E-3</v>
      </c>
      <c r="Q411" s="9">
        <v>5.6322040935809898</v>
      </c>
      <c r="R411" s="9">
        <v>1210</v>
      </c>
      <c r="S411" s="9" t="s">
        <v>310</v>
      </c>
      <c r="T411" s="9">
        <v>1210</v>
      </c>
      <c r="U411" s="9" t="s">
        <v>293</v>
      </c>
      <c r="V411" s="9" t="s">
        <v>195</v>
      </c>
      <c r="Z411" s="9">
        <v>0</v>
      </c>
      <c r="AA411" s="9">
        <v>1</v>
      </c>
      <c r="AB411" s="9">
        <v>1.3994187208029999E-2</v>
      </c>
      <c r="AC411" s="9">
        <v>2.0566325315600001E-3</v>
      </c>
      <c r="AD411" s="9">
        <v>5.6322040935827999</v>
      </c>
      <c r="AF411" s="9">
        <v>-1</v>
      </c>
      <c r="AG411" s="9">
        <v>-1</v>
      </c>
      <c r="AH411" s="9">
        <v>-1</v>
      </c>
      <c r="AI411" s="9">
        <v>-1</v>
      </c>
      <c r="AJ411" s="9">
        <v>0</v>
      </c>
      <c r="AM411" s="9" t="s">
        <v>309</v>
      </c>
      <c r="AN411" s="9">
        <v>-1</v>
      </c>
      <c r="AQ411" s="9">
        <v>579</v>
      </c>
      <c r="AR411" s="9" t="s">
        <v>295</v>
      </c>
      <c r="AT411" s="9" t="s">
        <v>195</v>
      </c>
      <c r="AU411" s="9">
        <v>132.71029999999999</v>
      </c>
      <c r="AV411" s="9">
        <v>14.625082701850801</v>
      </c>
      <c r="AW411" s="9">
        <v>5.9192256235537704</v>
      </c>
      <c r="AX411" s="9">
        <v>4.5678864999999999E-3</v>
      </c>
    </row>
    <row r="412" spans="1:50" x14ac:dyDescent="0.25">
      <c r="A412" s="142">
        <v>550000</v>
      </c>
      <c r="B412" s="142">
        <v>890000</v>
      </c>
      <c r="C412" s="142">
        <v>890000</v>
      </c>
      <c r="D412" s="9" t="s">
        <v>305</v>
      </c>
      <c r="E412" s="9" t="s">
        <v>70</v>
      </c>
      <c r="F412" s="9" t="s">
        <v>306</v>
      </c>
      <c r="G412" s="9" t="s">
        <v>307</v>
      </c>
      <c r="H412" s="9">
        <v>0.36</v>
      </c>
      <c r="I412" s="9">
        <v>0.48</v>
      </c>
      <c r="J412" s="9" t="s">
        <v>195</v>
      </c>
      <c r="K412" s="9">
        <v>1.3782786806799999E-3</v>
      </c>
      <c r="L412" s="9">
        <v>3850.6255307596998</v>
      </c>
      <c r="M412" s="9">
        <v>9.5675464969183395</v>
      </c>
      <c r="N412" s="9">
        <v>1.4060786153817699</v>
      </c>
      <c r="O412" s="9">
        <v>1.318674536311E-2</v>
      </c>
      <c r="P412" s="9">
        <v>1.93796817894E-3</v>
      </c>
      <c r="Q412" s="9">
        <v>5.3072350763282099</v>
      </c>
      <c r="R412" s="9">
        <v>1210</v>
      </c>
      <c r="S412" s="9" t="s">
        <v>310</v>
      </c>
      <c r="T412" s="9">
        <v>1210</v>
      </c>
      <c r="U412" s="9" t="s">
        <v>293</v>
      </c>
      <c r="V412" s="9" t="s">
        <v>195</v>
      </c>
      <c r="Z412" s="9">
        <v>0</v>
      </c>
      <c r="AA412" s="9">
        <v>1</v>
      </c>
      <c r="AB412" s="9">
        <v>1.318674536311E-2</v>
      </c>
      <c r="AC412" s="9">
        <v>1.93796817894E-3</v>
      </c>
      <c r="AD412" s="9">
        <v>5.30723507633006</v>
      </c>
      <c r="AF412" s="9">
        <v>-1</v>
      </c>
      <c r="AG412" s="9">
        <v>-1</v>
      </c>
      <c r="AH412" s="9">
        <v>-1</v>
      </c>
      <c r="AI412" s="9">
        <v>-1</v>
      </c>
      <c r="AJ412" s="9">
        <v>0</v>
      </c>
      <c r="AM412" s="9" t="s">
        <v>309</v>
      </c>
      <c r="AN412" s="9">
        <v>-1</v>
      </c>
      <c r="AQ412" s="9">
        <v>579</v>
      </c>
      <c r="AR412" s="9" t="s">
        <v>295</v>
      </c>
      <c r="AT412" s="9" t="s">
        <v>195</v>
      </c>
      <c r="AU412" s="9">
        <v>132.71029999999999</v>
      </c>
      <c r="AV412" s="9">
        <v>13.987031038292001</v>
      </c>
      <c r="AW412" s="9">
        <v>5.5776959307688099</v>
      </c>
      <c r="AX412" s="9">
        <v>4.3043268999999997E-3</v>
      </c>
    </row>
    <row r="413" spans="1:50" x14ac:dyDescent="0.25">
      <c r="A413" s="142">
        <v>550000</v>
      </c>
      <c r="B413" s="142">
        <v>890000</v>
      </c>
      <c r="C413" s="142">
        <v>890000</v>
      </c>
      <c r="D413" s="9" t="s">
        <v>305</v>
      </c>
      <c r="E413" s="9" t="s">
        <v>70</v>
      </c>
      <c r="F413" s="9" t="s">
        <v>306</v>
      </c>
      <c r="G413" s="9" t="s">
        <v>307</v>
      </c>
      <c r="H413" s="9">
        <v>0.36</v>
      </c>
      <c r="I413" s="9">
        <v>0.48</v>
      </c>
      <c r="J413" s="9" t="s">
        <v>195</v>
      </c>
      <c r="K413" s="9">
        <v>0.25145373644924002</v>
      </c>
      <c r="L413" s="9">
        <v>3850.6255307596998</v>
      </c>
      <c r="M413" s="9">
        <v>9.5675464969183395</v>
      </c>
      <c r="N413" s="9">
        <v>1.4060786153817699</v>
      </c>
      <c r="O413" s="9">
        <v>2.4057953153019902</v>
      </c>
      <c r="P413" s="9">
        <v>0.35356372157912003</v>
      </c>
      <c r="Q413" s="9">
        <v>968.25417737638202</v>
      </c>
      <c r="R413" s="9">
        <v>1210</v>
      </c>
      <c r="S413" s="9" t="s">
        <v>310</v>
      </c>
      <c r="T413" s="9">
        <v>1210</v>
      </c>
      <c r="U413" s="9" t="s">
        <v>293</v>
      </c>
      <c r="V413" s="9" t="s">
        <v>195</v>
      </c>
      <c r="Z413" s="9">
        <v>0</v>
      </c>
      <c r="AA413" s="9">
        <v>1</v>
      </c>
      <c r="AB413" s="9">
        <v>2.4057953153019902</v>
      </c>
      <c r="AC413" s="9">
        <v>0.35356372157912003</v>
      </c>
      <c r="AD413" s="9">
        <v>968.25417737638202</v>
      </c>
      <c r="AF413" s="9">
        <v>-1</v>
      </c>
      <c r="AG413" s="9">
        <v>-1</v>
      </c>
      <c r="AH413" s="9">
        <v>-1</v>
      </c>
      <c r="AI413" s="9">
        <v>-1</v>
      </c>
      <c r="AJ413" s="9">
        <v>0</v>
      </c>
      <c r="AM413" s="9" t="s">
        <v>309</v>
      </c>
      <c r="AN413" s="9">
        <v>-1</v>
      </c>
      <c r="AQ413" s="9">
        <v>579</v>
      </c>
      <c r="AR413" s="9" t="s">
        <v>295</v>
      </c>
      <c r="AT413" s="9" t="s">
        <v>195</v>
      </c>
      <c r="AU413" s="9">
        <v>132.71029999999999</v>
      </c>
      <c r="AV413" s="9">
        <v>128.17534552933199</v>
      </c>
      <c r="AW413" s="9">
        <v>1017.5971682861</v>
      </c>
      <c r="AX413" s="9">
        <v>0.78528319329999996</v>
      </c>
    </row>
    <row r="414" spans="1:50" x14ac:dyDescent="0.25">
      <c r="A414" s="142">
        <v>550000</v>
      </c>
      <c r="B414" s="142">
        <v>890000</v>
      </c>
      <c r="C414" s="142">
        <v>890000</v>
      </c>
      <c r="D414" s="9" t="s">
        <v>305</v>
      </c>
      <c r="E414" s="9" t="s">
        <v>70</v>
      </c>
      <c r="F414" s="9" t="s">
        <v>306</v>
      </c>
      <c r="G414" s="9" t="s">
        <v>307</v>
      </c>
      <c r="H414" s="9">
        <v>0.36</v>
      </c>
      <c r="I414" s="9">
        <v>0.48</v>
      </c>
      <c r="J414" s="9" t="s">
        <v>195</v>
      </c>
      <c r="K414" s="9">
        <v>0.23551502597495999</v>
      </c>
      <c r="L414" s="9">
        <v>3850.6255307596998</v>
      </c>
      <c r="M414" s="9">
        <v>9.5675464969183395</v>
      </c>
      <c r="N414" s="9">
        <v>1.4060786153817699</v>
      </c>
      <c r="O414" s="9">
        <v>2.2533009617384301</v>
      </c>
      <c r="P414" s="9">
        <v>0.33115264162447999</v>
      </c>
      <c r="Q414" s="9">
        <v>906.88017189674702</v>
      </c>
      <c r="R414" s="9">
        <v>1210</v>
      </c>
      <c r="S414" s="9" t="s">
        <v>310</v>
      </c>
      <c r="T414" s="9">
        <v>1210</v>
      </c>
      <c r="U414" s="9" t="s">
        <v>293</v>
      </c>
      <c r="V414" s="9" t="s">
        <v>195</v>
      </c>
      <c r="Z414" s="9">
        <v>0</v>
      </c>
      <c r="AA414" s="9">
        <v>1</v>
      </c>
      <c r="AB414" s="9">
        <v>2.2533009617384301</v>
      </c>
      <c r="AC414" s="9">
        <v>0.33115264162447999</v>
      </c>
      <c r="AD414" s="9">
        <v>906.88017189674702</v>
      </c>
      <c r="AF414" s="9">
        <v>-1</v>
      </c>
      <c r="AG414" s="9">
        <v>-1</v>
      </c>
      <c r="AH414" s="9">
        <v>-1</v>
      </c>
      <c r="AI414" s="9">
        <v>-1</v>
      </c>
      <c r="AJ414" s="9">
        <v>0</v>
      </c>
      <c r="AM414" s="9" t="s">
        <v>309</v>
      </c>
      <c r="AN414" s="9">
        <v>-1</v>
      </c>
      <c r="AQ414" s="9">
        <v>579</v>
      </c>
      <c r="AR414" s="9" t="s">
        <v>295</v>
      </c>
      <c r="AT414" s="9" t="s">
        <v>195</v>
      </c>
      <c r="AU414" s="9">
        <v>132.71029999999999</v>
      </c>
      <c r="AV414" s="9">
        <v>123.06060989368</v>
      </c>
      <c r="AW414" s="9">
        <v>953.09549543850096</v>
      </c>
      <c r="AX414" s="9">
        <v>0.73550703319999999</v>
      </c>
    </row>
    <row r="415" spans="1:50" x14ac:dyDescent="0.25">
      <c r="A415" s="142">
        <v>550000</v>
      </c>
      <c r="B415" s="142">
        <v>890000</v>
      </c>
      <c r="C415" s="142">
        <v>890000</v>
      </c>
      <c r="D415" s="9" t="s">
        <v>305</v>
      </c>
      <c r="E415" s="9" t="s">
        <v>70</v>
      </c>
      <c r="F415" s="9" t="s">
        <v>306</v>
      </c>
      <c r="G415" s="9" t="s">
        <v>307</v>
      </c>
      <c r="H415" s="9">
        <v>0.36</v>
      </c>
      <c r="I415" s="9">
        <v>0.48</v>
      </c>
      <c r="J415" s="9" t="s">
        <v>195</v>
      </c>
      <c r="K415" s="9">
        <v>8.8018822612499995E-3</v>
      </c>
      <c r="L415" s="9">
        <v>3850.6255307596998</v>
      </c>
      <c r="M415" s="9">
        <v>9.5675464969183395</v>
      </c>
      <c r="N415" s="9">
        <v>1.4060786153817699</v>
      </c>
      <c r="O415" s="9">
        <v>8.4212417794909997E-2</v>
      </c>
      <c r="P415" s="9">
        <v>1.237613842265E-2</v>
      </c>
      <c r="Q415" s="9">
        <v>33.892752553910199</v>
      </c>
      <c r="R415" s="9">
        <v>1210</v>
      </c>
      <c r="S415" s="9" t="s">
        <v>310</v>
      </c>
      <c r="T415" s="9">
        <v>1210</v>
      </c>
      <c r="U415" s="9" t="s">
        <v>293</v>
      </c>
      <c r="V415" s="9" t="s">
        <v>195</v>
      </c>
      <c r="Z415" s="9">
        <v>0</v>
      </c>
      <c r="AA415" s="9">
        <v>1</v>
      </c>
      <c r="AB415" s="9">
        <v>8.4212417794909997E-2</v>
      </c>
      <c r="AC415" s="9">
        <v>1.237613842265E-2</v>
      </c>
      <c r="AD415" s="9">
        <v>33.892752553909901</v>
      </c>
      <c r="AF415" s="9">
        <v>-1</v>
      </c>
      <c r="AG415" s="9">
        <v>-1</v>
      </c>
      <c r="AH415" s="9">
        <v>-1</v>
      </c>
      <c r="AI415" s="9">
        <v>-1</v>
      </c>
      <c r="AJ415" s="9">
        <v>0</v>
      </c>
      <c r="AM415" s="9" t="s">
        <v>309</v>
      </c>
      <c r="AN415" s="9">
        <v>-1</v>
      </c>
      <c r="AQ415" s="9">
        <v>579</v>
      </c>
      <c r="AR415" s="9" t="s">
        <v>295</v>
      </c>
      <c r="AT415" s="9" t="s">
        <v>195</v>
      </c>
      <c r="AU415" s="9">
        <v>132.71029999999999</v>
      </c>
      <c r="AV415" s="9">
        <v>34.0295089812643</v>
      </c>
      <c r="AW415" s="9">
        <v>35.619953758147801</v>
      </c>
      <c r="AX415" s="9">
        <v>2.7488039400000001E-2</v>
      </c>
    </row>
    <row r="416" spans="1:50" x14ac:dyDescent="0.25">
      <c r="A416" s="142">
        <v>550000</v>
      </c>
      <c r="B416" s="142">
        <v>890000</v>
      </c>
      <c r="C416" s="142">
        <v>890000</v>
      </c>
      <c r="D416" s="9" t="s">
        <v>305</v>
      </c>
      <c r="E416" s="9" t="s">
        <v>70</v>
      </c>
      <c r="F416" s="9" t="s">
        <v>306</v>
      </c>
      <c r="G416" s="9" t="s">
        <v>307</v>
      </c>
      <c r="H416" s="9">
        <v>0.36</v>
      </c>
      <c r="I416" s="9">
        <v>0.48</v>
      </c>
      <c r="J416" s="9" t="s">
        <v>195</v>
      </c>
      <c r="K416" s="9">
        <v>4.5134897770000002E-4</v>
      </c>
      <c r="L416" s="9">
        <v>3897.8732646564899</v>
      </c>
      <c r="M416" s="9">
        <v>11.090653479715399</v>
      </c>
      <c r="N416" s="9">
        <v>1.62541768403405</v>
      </c>
      <c r="O416" s="9">
        <v>5.0057551101199997E-3</v>
      </c>
      <c r="P416" s="9">
        <v>7.3363061001999999E-4</v>
      </c>
      <c r="Q416" s="9">
        <v>1.7593011132185601</v>
      </c>
      <c r="R416" s="9">
        <v>1400</v>
      </c>
      <c r="S416" s="9" t="s">
        <v>297</v>
      </c>
      <c r="T416" s="9">
        <v>1400</v>
      </c>
      <c r="U416" s="9" t="s">
        <v>293</v>
      </c>
      <c r="V416" s="9" t="s">
        <v>195</v>
      </c>
      <c r="Z416" s="9">
        <v>0</v>
      </c>
      <c r="AA416" s="9">
        <v>1</v>
      </c>
      <c r="AB416" s="9">
        <v>5.0057551101199997E-3</v>
      </c>
      <c r="AC416" s="9">
        <v>7.3363061001999999E-4</v>
      </c>
      <c r="AD416" s="9">
        <v>1.7593011132187799</v>
      </c>
      <c r="AF416" s="9">
        <v>-1</v>
      </c>
      <c r="AG416" s="9">
        <v>-1</v>
      </c>
      <c r="AH416" s="9">
        <v>-1</v>
      </c>
      <c r="AI416" s="9">
        <v>-1</v>
      </c>
      <c r="AJ416" s="9">
        <v>0</v>
      </c>
      <c r="AM416" s="9" t="s">
        <v>309</v>
      </c>
      <c r="AN416" s="9">
        <v>-1</v>
      </c>
      <c r="AQ416" s="9">
        <v>579</v>
      </c>
      <c r="AR416" s="9" t="s">
        <v>295</v>
      </c>
      <c r="AT416" s="9" t="s">
        <v>195</v>
      </c>
      <c r="AU416" s="9">
        <v>132.71029999999999</v>
      </c>
      <c r="AV416" s="9">
        <v>7.7570008933805203</v>
      </c>
      <c r="AW416" s="9">
        <v>1.82654450916128</v>
      </c>
      <c r="AX416" s="9">
        <v>1.4268460000000001E-3</v>
      </c>
    </row>
    <row r="417" spans="1:50" x14ac:dyDescent="0.25">
      <c r="A417" s="142">
        <v>550000</v>
      </c>
      <c r="B417" s="142">
        <v>890000</v>
      </c>
      <c r="C417" s="142">
        <v>890000</v>
      </c>
      <c r="D417" s="9" t="s">
        <v>305</v>
      </c>
      <c r="E417" s="9" t="s">
        <v>70</v>
      </c>
      <c r="F417" s="9" t="s">
        <v>306</v>
      </c>
      <c r="G417" s="9" t="s">
        <v>307</v>
      </c>
      <c r="H417" s="9">
        <v>0.36</v>
      </c>
      <c r="I417" s="9">
        <v>0.48</v>
      </c>
      <c r="J417" s="9" t="s">
        <v>195</v>
      </c>
      <c r="K417" s="9">
        <v>1.515157789122E-2</v>
      </c>
      <c r="L417" s="9">
        <v>3897.8732646564899</v>
      </c>
      <c r="M417" s="9">
        <v>11.090653479715399</v>
      </c>
      <c r="N417" s="9">
        <v>1.62541768403405</v>
      </c>
      <c r="O417" s="9">
        <v>0.16804090006246</v>
      </c>
      <c r="P417" s="9">
        <v>2.4627642645410001E-2</v>
      </c>
      <c r="Q417" s="9">
        <v>59.058930379554702</v>
      </c>
      <c r="R417" s="9">
        <v>1200</v>
      </c>
      <c r="S417" s="9" t="s">
        <v>308</v>
      </c>
      <c r="T417" s="9">
        <v>1200</v>
      </c>
      <c r="U417" s="9" t="s">
        <v>293</v>
      </c>
      <c r="V417" s="9" t="s">
        <v>195</v>
      </c>
      <c r="Z417" s="9">
        <v>0</v>
      </c>
      <c r="AA417" s="9">
        <v>1</v>
      </c>
      <c r="AB417" s="9">
        <v>0.16804090006246</v>
      </c>
      <c r="AC417" s="9">
        <v>2.4627642645410001E-2</v>
      </c>
      <c r="AD417" s="9">
        <v>59.058930379553502</v>
      </c>
      <c r="AF417" s="9">
        <v>-1</v>
      </c>
      <c r="AG417" s="9">
        <v>-1</v>
      </c>
      <c r="AH417" s="9">
        <v>-1</v>
      </c>
      <c r="AI417" s="9">
        <v>-1</v>
      </c>
      <c r="AJ417" s="9">
        <v>0</v>
      </c>
      <c r="AM417" s="9" t="s">
        <v>309</v>
      </c>
      <c r="AN417" s="9">
        <v>-1</v>
      </c>
      <c r="AQ417" s="9">
        <v>579</v>
      </c>
      <c r="AR417" s="9" t="s">
        <v>295</v>
      </c>
      <c r="AT417" s="9" t="s">
        <v>195</v>
      </c>
      <c r="AU417" s="9">
        <v>132.71029999999999</v>
      </c>
      <c r="AV417" s="9">
        <v>64.388686719086195</v>
      </c>
      <c r="AW417" s="9">
        <v>61.316260298584197</v>
      </c>
      <c r="AX417" s="9">
        <v>4.7898564800000001E-2</v>
      </c>
    </row>
    <row r="418" spans="1:50" x14ac:dyDescent="0.25">
      <c r="A418" s="142">
        <v>550000</v>
      </c>
      <c r="B418" s="142">
        <v>890000</v>
      </c>
      <c r="C418" s="142">
        <v>890000</v>
      </c>
      <c r="D418" s="9" t="s">
        <v>305</v>
      </c>
      <c r="E418" s="9" t="s">
        <v>70</v>
      </c>
      <c r="F418" s="9" t="s">
        <v>306</v>
      </c>
      <c r="G418" s="9" t="s">
        <v>307</v>
      </c>
      <c r="H418" s="9">
        <v>0.36</v>
      </c>
      <c r="I418" s="9">
        <v>0.48</v>
      </c>
      <c r="J418" s="9" t="s">
        <v>195</v>
      </c>
      <c r="K418" s="9">
        <v>3.4976907523799998E-2</v>
      </c>
      <c r="L418" s="9">
        <v>3897.8732646564899</v>
      </c>
      <c r="M418" s="9">
        <v>11.090653479715399</v>
      </c>
      <c r="N418" s="9">
        <v>1.62541768403405</v>
      </c>
      <c r="O418" s="9">
        <v>0.38791676113856</v>
      </c>
      <c r="P418" s="9">
        <v>5.6852084022010002E-2</v>
      </c>
      <c r="Q418" s="9">
        <v>136.335552717398</v>
      </c>
      <c r="R418" s="9">
        <v>1430</v>
      </c>
      <c r="S418" s="9" t="s">
        <v>298</v>
      </c>
      <c r="T418" s="9">
        <v>1430</v>
      </c>
      <c r="U418" s="9" t="s">
        <v>293</v>
      </c>
      <c r="V418" s="9" t="s">
        <v>195</v>
      </c>
      <c r="Z418" s="9">
        <v>0</v>
      </c>
      <c r="AA418" s="9">
        <v>1</v>
      </c>
      <c r="AB418" s="9">
        <v>0.38791676113856</v>
      </c>
      <c r="AC418" s="9">
        <v>5.6852084022010002E-2</v>
      </c>
      <c r="AD418" s="9">
        <v>136.335552717398</v>
      </c>
      <c r="AF418" s="9">
        <v>-1</v>
      </c>
      <c r="AG418" s="9">
        <v>-1</v>
      </c>
      <c r="AH418" s="9">
        <v>-1</v>
      </c>
      <c r="AI418" s="9">
        <v>-1</v>
      </c>
      <c r="AJ418" s="9">
        <v>0</v>
      </c>
      <c r="AM418" s="9" t="s">
        <v>309</v>
      </c>
      <c r="AN418" s="9">
        <v>-1</v>
      </c>
      <c r="AQ418" s="9">
        <v>579</v>
      </c>
      <c r="AR418" s="9" t="s">
        <v>295</v>
      </c>
      <c r="AT418" s="9" t="s">
        <v>195</v>
      </c>
      <c r="AU418" s="9">
        <v>132.71029999999999</v>
      </c>
      <c r="AV418" s="9">
        <v>52.469962043772803</v>
      </c>
      <c r="AW418" s="9">
        <v>141.54652284839699</v>
      </c>
      <c r="AX418" s="9">
        <v>0.1105722244</v>
      </c>
    </row>
    <row r="419" spans="1:50" x14ac:dyDescent="0.25">
      <c r="A419" s="142">
        <v>550000</v>
      </c>
      <c r="B419" s="142">
        <v>890000</v>
      </c>
      <c r="C419" s="142">
        <v>890000</v>
      </c>
      <c r="D419" s="9" t="s">
        <v>305</v>
      </c>
      <c r="E419" s="9" t="s">
        <v>70</v>
      </c>
      <c r="F419" s="9" t="s">
        <v>306</v>
      </c>
      <c r="G419" s="9" t="s">
        <v>307</v>
      </c>
      <c r="H419" s="9">
        <v>0.36</v>
      </c>
      <c r="I419" s="9">
        <v>0.48</v>
      </c>
      <c r="J419" s="9" t="s">
        <v>195</v>
      </c>
      <c r="K419" s="9">
        <v>0.15665311810424001</v>
      </c>
      <c r="L419" s="9">
        <v>3897.8732646564899</v>
      </c>
      <c r="M419" s="9">
        <v>11.090653479715399</v>
      </c>
      <c r="N419" s="9">
        <v>1.62541768403405</v>
      </c>
      <c r="O419" s="9">
        <v>1.73738544941114</v>
      </c>
      <c r="P419" s="9">
        <v>0.25462674842571997</v>
      </c>
      <c r="Q419" s="9">
        <v>610.61400088362495</v>
      </c>
      <c r="R419" s="9">
        <v>1210</v>
      </c>
      <c r="S419" s="9" t="s">
        <v>310</v>
      </c>
      <c r="T419" s="9">
        <v>1210</v>
      </c>
      <c r="U419" s="9" t="s">
        <v>293</v>
      </c>
      <c r="V419" s="9" t="s">
        <v>195</v>
      </c>
      <c r="Z419" s="9">
        <v>0</v>
      </c>
      <c r="AA419" s="9">
        <v>1</v>
      </c>
      <c r="AB419" s="9">
        <v>1.73738544941114</v>
      </c>
      <c r="AC419" s="9">
        <v>0.25462674842571997</v>
      </c>
      <c r="AD419" s="9">
        <v>610.61400088362495</v>
      </c>
      <c r="AF419" s="9">
        <v>-1</v>
      </c>
      <c r="AG419" s="9">
        <v>-1</v>
      </c>
      <c r="AH419" s="9">
        <v>-1</v>
      </c>
      <c r="AI419" s="9">
        <v>-1</v>
      </c>
      <c r="AJ419" s="9">
        <v>0</v>
      </c>
      <c r="AM419" s="9" t="s">
        <v>309</v>
      </c>
      <c r="AN419" s="9">
        <v>-1</v>
      </c>
      <c r="AQ419" s="9">
        <v>579</v>
      </c>
      <c r="AR419" s="9" t="s">
        <v>295</v>
      </c>
      <c r="AT419" s="9" t="s">
        <v>195</v>
      </c>
      <c r="AU419" s="9">
        <v>132.71029999999999</v>
      </c>
      <c r="AV419" s="9">
        <v>102.994392835282</v>
      </c>
      <c r="AW419" s="9">
        <v>633.95267708915901</v>
      </c>
      <c r="AX419" s="9">
        <v>0.49522627809999997</v>
      </c>
    </row>
    <row r="420" spans="1:50" x14ac:dyDescent="0.25">
      <c r="A420" s="142">
        <v>550000</v>
      </c>
      <c r="B420" s="142">
        <v>890000</v>
      </c>
      <c r="C420" s="142">
        <v>890000</v>
      </c>
      <c r="D420" s="9" t="s">
        <v>305</v>
      </c>
      <c r="E420" s="9" t="s">
        <v>70</v>
      </c>
      <c r="F420" s="9" t="s">
        <v>306</v>
      </c>
      <c r="G420" s="9" t="s">
        <v>307</v>
      </c>
      <c r="H420" s="9">
        <v>0.36</v>
      </c>
      <c r="I420" s="9">
        <v>0.48</v>
      </c>
      <c r="J420" s="9" t="s">
        <v>195</v>
      </c>
      <c r="K420" s="9">
        <v>2.641538601181E-2</v>
      </c>
      <c r="L420" s="9">
        <v>3897.8732646564899</v>
      </c>
      <c r="M420" s="9">
        <v>11.090653479715399</v>
      </c>
      <c r="N420" s="9">
        <v>1.62541768403405</v>
      </c>
      <c r="O420" s="9">
        <v>0.29296389278989998</v>
      </c>
      <c r="P420" s="9">
        <v>4.2936035554179998E-2</v>
      </c>
      <c r="Q420" s="9">
        <v>102.963826911015</v>
      </c>
      <c r="R420" s="9">
        <v>1210</v>
      </c>
      <c r="S420" s="9" t="s">
        <v>310</v>
      </c>
      <c r="T420" s="9">
        <v>1210</v>
      </c>
      <c r="U420" s="9" t="s">
        <v>293</v>
      </c>
      <c r="V420" s="9" t="s">
        <v>195</v>
      </c>
      <c r="Z420" s="9">
        <v>0</v>
      </c>
      <c r="AA420" s="9">
        <v>1</v>
      </c>
      <c r="AB420" s="9">
        <v>0.29296389278989998</v>
      </c>
      <c r="AC420" s="9">
        <v>4.2936035554179998E-2</v>
      </c>
      <c r="AD420" s="9">
        <v>102.963826911015</v>
      </c>
      <c r="AF420" s="9">
        <v>-1</v>
      </c>
      <c r="AG420" s="9">
        <v>-1</v>
      </c>
      <c r="AH420" s="9">
        <v>-1</v>
      </c>
      <c r="AI420" s="9">
        <v>-1</v>
      </c>
      <c r="AJ420" s="9">
        <v>0</v>
      </c>
      <c r="AM420" s="9" t="s">
        <v>309</v>
      </c>
      <c r="AN420" s="9">
        <v>-1</v>
      </c>
      <c r="AQ420" s="9">
        <v>579</v>
      </c>
      <c r="AR420" s="9" t="s">
        <v>295</v>
      </c>
      <c r="AT420" s="9" t="s">
        <v>195</v>
      </c>
      <c r="AU420" s="9">
        <v>132.71029999999999</v>
      </c>
      <c r="AV420" s="9">
        <v>46.601293988630196</v>
      </c>
      <c r="AW420" s="9">
        <v>106.89927453206801</v>
      </c>
      <c r="AX420" s="9">
        <v>8.3506753399999994E-2</v>
      </c>
    </row>
    <row r="421" spans="1:50" x14ac:dyDescent="0.25">
      <c r="A421" s="142">
        <v>550000</v>
      </c>
      <c r="B421" s="142">
        <v>890000</v>
      </c>
      <c r="C421" s="142">
        <v>890000</v>
      </c>
      <c r="D421" s="9" t="s">
        <v>305</v>
      </c>
      <c r="E421" s="9" t="s">
        <v>70</v>
      </c>
      <c r="F421" s="9" t="s">
        <v>306</v>
      </c>
      <c r="G421" s="9" t="s">
        <v>307</v>
      </c>
      <c r="H421" s="9">
        <v>0.36</v>
      </c>
      <c r="I421" s="9">
        <v>0.48</v>
      </c>
      <c r="J421" s="9" t="s">
        <v>195</v>
      </c>
      <c r="K421" s="9">
        <v>0.27272294425947002</v>
      </c>
      <c r="L421" s="9">
        <v>3897.8732646564899</v>
      </c>
      <c r="M421" s="9">
        <v>11.090653479715399</v>
      </c>
      <c r="N421" s="9">
        <v>1.62541768403405</v>
      </c>
      <c r="O421" s="9">
        <v>3.0246756707496001</v>
      </c>
      <c r="P421" s="9">
        <v>0.44328869644118002</v>
      </c>
      <c r="Q421" s="9">
        <v>1063.03947308741</v>
      </c>
      <c r="R421" s="9">
        <v>1430</v>
      </c>
      <c r="S421" s="9" t="s">
        <v>298</v>
      </c>
      <c r="T421" s="9">
        <v>1430</v>
      </c>
      <c r="U421" s="9" t="s">
        <v>293</v>
      </c>
      <c r="V421" s="9" t="s">
        <v>195</v>
      </c>
      <c r="Z421" s="9">
        <v>0</v>
      </c>
      <c r="AA421" s="9">
        <v>1</v>
      </c>
      <c r="AB421" s="9">
        <v>3.0246756707496001</v>
      </c>
      <c r="AC421" s="9">
        <v>0.44328869644118002</v>
      </c>
      <c r="AD421" s="9">
        <v>1063.03947308741</v>
      </c>
      <c r="AF421" s="9">
        <v>-1</v>
      </c>
      <c r="AG421" s="9">
        <v>-1</v>
      </c>
      <c r="AH421" s="9">
        <v>-1</v>
      </c>
      <c r="AI421" s="9">
        <v>-1</v>
      </c>
      <c r="AJ421" s="9">
        <v>0</v>
      </c>
      <c r="AM421" s="9" t="s">
        <v>309</v>
      </c>
      <c r="AN421" s="9">
        <v>-1</v>
      </c>
      <c r="AQ421" s="9">
        <v>579</v>
      </c>
      <c r="AR421" s="9" t="s">
        <v>295</v>
      </c>
      <c r="AT421" s="9" t="s">
        <v>195</v>
      </c>
      <c r="AU421" s="9">
        <v>132.71029999999999</v>
      </c>
      <c r="AV421" s="9">
        <v>133.24571015599801</v>
      </c>
      <c r="AW421" s="9">
        <v>1103.6705985123001</v>
      </c>
      <c r="AX421" s="9">
        <v>0.86215691250000004</v>
      </c>
    </row>
    <row r="422" spans="1:50" x14ac:dyDescent="0.25">
      <c r="A422" s="142">
        <v>550000</v>
      </c>
      <c r="B422" s="142">
        <v>890000</v>
      </c>
      <c r="C422" s="142">
        <v>890000</v>
      </c>
      <c r="D422" s="9" t="s">
        <v>305</v>
      </c>
      <c r="E422" s="9" t="s">
        <v>70</v>
      </c>
      <c r="F422" s="9" t="s">
        <v>306</v>
      </c>
      <c r="G422" s="9" t="s">
        <v>307</v>
      </c>
      <c r="H422" s="9">
        <v>0.36</v>
      </c>
      <c r="I422" s="9">
        <v>0.48</v>
      </c>
      <c r="J422" s="9" t="s">
        <v>195</v>
      </c>
      <c r="K422" s="9">
        <v>5.6174993625199999E-3</v>
      </c>
      <c r="L422" s="9">
        <v>3897.8732646564899</v>
      </c>
      <c r="M422" s="9">
        <v>11.090653479715399</v>
      </c>
      <c r="N422" s="9">
        <v>1.62541768403405</v>
      </c>
      <c r="O422" s="9">
        <v>6.2301738852260001E-2</v>
      </c>
      <c r="P422" s="9">
        <v>9.1307828038900002E-3</v>
      </c>
      <c r="Q422" s="9">
        <v>21.896300579403299</v>
      </c>
      <c r="R422" s="9">
        <v>1430</v>
      </c>
      <c r="S422" s="9" t="s">
        <v>298</v>
      </c>
      <c r="T422" s="9">
        <v>1430</v>
      </c>
      <c r="U422" s="9" t="s">
        <v>293</v>
      </c>
      <c r="V422" s="9" t="s">
        <v>195</v>
      </c>
      <c r="Z422" s="9">
        <v>0</v>
      </c>
      <c r="AA422" s="9">
        <v>1</v>
      </c>
      <c r="AB422" s="9">
        <v>6.2301738852260001E-2</v>
      </c>
      <c r="AC422" s="9">
        <v>9.1307828038900002E-3</v>
      </c>
      <c r="AD422" s="9">
        <v>21.896300579404102</v>
      </c>
      <c r="AF422" s="9">
        <v>-1</v>
      </c>
      <c r="AG422" s="9">
        <v>-1</v>
      </c>
      <c r="AH422" s="9">
        <v>-1</v>
      </c>
      <c r="AI422" s="9">
        <v>-1</v>
      </c>
      <c r="AJ422" s="9">
        <v>0</v>
      </c>
      <c r="AM422" s="9" t="s">
        <v>309</v>
      </c>
      <c r="AN422" s="9">
        <v>-1</v>
      </c>
      <c r="AQ422" s="9">
        <v>579</v>
      </c>
      <c r="AR422" s="9" t="s">
        <v>295</v>
      </c>
      <c r="AT422" s="9" t="s">
        <v>195</v>
      </c>
      <c r="AU422" s="9">
        <v>132.71029999999999</v>
      </c>
      <c r="AV422" s="9">
        <v>28.438703814825899</v>
      </c>
      <c r="AW422" s="9">
        <v>22.733213373054902</v>
      </c>
      <c r="AX422" s="9">
        <v>1.7758556799999999E-2</v>
      </c>
    </row>
    <row r="423" spans="1:50" x14ac:dyDescent="0.25">
      <c r="A423" s="142">
        <v>550000</v>
      </c>
      <c r="B423" s="142">
        <v>890000</v>
      </c>
      <c r="C423" s="142">
        <v>890000</v>
      </c>
      <c r="D423" s="9" t="s">
        <v>305</v>
      </c>
      <c r="E423" s="9" t="s">
        <v>70</v>
      </c>
      <c r="F423" s="9" t="s">
        <v>306</v>
      </c>
      <c r="G423" s="9" t="s">
        <v>307</v>
      </c>
      <c r="H423" s="9">
        <v>0.36</v>
      </c>
      <c r="I423" s="9">
        <v>0.48</v>
      </c>
      <c r="J423" s="9" t="s">
        <v>195</v>
      </c>
      <c r="K423" s="9">
        <v>0.10577467169822</v>
      </c>
      <c r="L423" s="9">
        <v>3897.8732646564899</v>
      </c>
      <c r="M423" s="9">
        <v>11.090653479715399</v>
      </c>
      <c r="N423" s="9">
        <v>1.62541768403405</v>
      </c>
      <c r="O423" s="9">
        <v>1.17311023073562</v>
      </c>
      <c r="P423" s="9">
        <v>0.17192802190118001</v>
      </c>
      <c r="Q423" s="9">
        <v>412.29626489031398</v>
      </c>
      <c r="R423" s="9">
        <v>1330</v>
      </c>
      <c r="S423" s="9" t="s">
        <v>311</v>
      </c>
      <c r="T423" s="9">
        <v>1330</v>
      </c>
      <c r="U423" s="9" t="s">
        <v>293</v>
      </c>
      <c r="V423" s="9" t="s">
        <v>195</v>
      </c>
      <c r="Z423" s="9">
        <v>0</v>
      </c>
      <c r="AA423" s="9">
        <v>1</v>
      </c>
      <c r="AB423" s="9">
        <v>1.17311023073562</v>
      </c>
      <c r="AC423" s="9">
        <v>0.17192802190118001</v>
      </c>
      <c r="AD423" s="9">
        <v>412.29626489031398</v>
      </c>
      <c r="AF423" s="9">
        <v>-1</v>
      </c>
      <c r="AG423" s="9">
        <v>-1</v>
      </c>
      <c r="AH423" s="9">
        <v>-1</v>
      </c>
      <c r="AI423" s="9">
        <v>-1</v>
      </c>
      <c r="AJ423" s="9">
        <v>0</v>
      </c>
      <c r="AM423" s="9" t="s">
        <v>309</v>
      </c>
      <c r="AN423" s="9">
        <v>-1</v>
      </c>
      <c r="AQ423" s="9">
        <v>579</v>
      </c>
      <c r="AR423" s="9" t="s">
        <v>295</v>
      </c>
      <c r="AT423" s="9" t="s">
        <v>195</v>
      </c>
      <c r="AU423" s="9">
        <v>132.71029999999999</v>
      </c>
      <c r="AV423" s="9">
        <v>86.283525035204505</v>
      </c>
      <c r="AW423" s="9">
        <v>428.05490948919697</v>
      </c>
      <c r="AX423" s="9">
        <v>0.33438464309999999</v>
      </c>
    </row>
    <row r="424" spans="1:50" x14ac:dyDescent="0.25">
      <c r="A424" s="142">
        <v>550000</v>
      </c>
      <c r="B424" s="142">
        <v>890000</v>
      </c>
      <c r="C424" s="142">
        <v>890000</v>
      </c>
      <c r="D424" s="9" t="s">
        <v>305</v>
      </c>
      <c r="E424" s="9" t="s">
        <v>70</v>
      </c>
      <c r="F424" s="9" t="s">
        <v>306</v>
      </c>
      <c r="G424" s="9" t="s">
        <v>307</v>
      </c>
      <c r="H424" s="9">
        <v>0.36</v>
      </c>
      <c r="I424" s="9">
        <v>0.48</v>
      </c>
      <c r="J424" s="9" t="s">
        <v>195</v>
      </c>
      <c r="K424" s="9">
        <v>0.10731677174235001</v>
      </c>
      <c r="L424" s="9">
        <v>3860.0828661586402</v>
      </c>
      <c r="M424" s="9">
        <v>9.5896964692179107</v>
      </c>
      <c r="N424" s="9">
        <v>1.40928788505986</v>
      </c>
      <c r="O424" s="9">
        <v>1.02913526706553</v>
      </c>
      <c r="P424" s="9">
        <v>0.15124022628023001</v>
      </c>
      <c r="Q424" s="9">
        <v>414.251631854126</v>
      </c>
      <c r="R424" s="9">
        <v>1200</v>
      </c>
      <c r="S424" s="9" t="s">
        <v>308</v>
      </c>
      <c r="T424" s="9">
        <v>1200</v>
      </c>
      <c r="U424" s="9" t="s">
        <v>293</v>
      </c>
      <c r="V424" s="9" t="s">
        <v>195</v>
      </c>
      <c r="Z424" s="9">
        <v>0</v>
      </c>
      <c r="AA424" s="9">
        <v>1</v>
      </c>
      <c r="AB424" s="9">
        <v>1.02913526706553</v>
      </c>
      <c r="AC424" s="9">
        <v>0.15124022628023001</v>
      </c>
      <c r="AD424" s="9">
        <v>414.251631854126</v>
      </c>
      <c r="AF424" s="9">
        <v>-1</v>
      </c>
      <c r="AG424" s="9">
        <v>-1</v>
      </c>
      <c r="AH424" s="9">
        <v>-1</v>
      </c>
      <c r="AI424" s="9">
        <v>-1</v>
      </c>
      <c r="AJ424" s="9">
        <v>0</v>
      </c>
      <c r="AM424" s="9" t="s">
        <v>309</v>
      </c>
      <c r="AN424" s="9">
        <v>-1</v>
      </c>
      <c r="AQ424" s="9">
        <v>579</v>
      </c>
      <c r="AR424" s="9" t="s">
        <v>295</v>
      </c>
      <c r="AT424" s="9" t="s">
        <v>195</v>
      </c>
      <c r="AU424" s="9">
        <v>132.71029999999999</v>
      </c>
      <c r="AV424" s="9">
        <v>119.012249123527</v>
      </c>
      <c r="AW424" s="9">
        <v>434.29556695678701</v>
      </c>
      <c r="AX424" s="9">
        <v>0.33597050429999997</v>
      </c>
    </row>
    <row r="425" spans="1:50" x14ac:dyDescent="0.25">
      <c r="A425" s="142">
        <v>550000</v>
      </c>
      <c r="B425" s="142">
        <v>890000</v>
      </c>
      <c r="C425" s="142">
        <v>890000</v>
      </c>
      <c r="D425" s="9" t="s">
        <v>305</v>
      </c>
      <c r="E425" s="9" t="s">
        <v>70</v>
      </c>
      <c r="F425" s="9" t="s">
        <v>306</v>
      </c>
      <c r="G425" s="9" t="s">
        <v>307</v>
      </c>
      <c r="H425" s="9">
        <v>0.36</v>
      </c>
      <c r="I425" s="9">
        <v>0.48</v>
      </c>
      <c r="J425" s="9" t="s">
        <v>195</v>
      </c>
      <c r="K425" s="9">
        <v>2.9392215329639999E-2</v>
      </c>
      <c r="L425" s="9">
        <v>3860.0828661586402</v>
      </c>
      <c r="M425" s="9">
        <v>9.5896964692179107</v>
      </c>
      <c r="N425" s="9">
        <v>1.40928788505986</v>
      </c>
      <c r="O425" s="9">
        <v>0.28186242356920999</v>
      </c>
      <c r="P425" s="9">
        <v>4.1422092979139999E-2</v>
      </c>
      <c r="Q425" s="9">
        <v>113.456386792419</v>
      </c>
      <c r="R425" s="9">
        <v>1210</v>
      </c>
      <c r="S425" s="9" t="s">
        <v>310</v>
      </c>
      <c r="T425" s="9">
        <v>1210</v>
      </c>
      <c r="U425" s="9" t="s">
        <v>293</v>
      </c>
      <c r="V425" s="9" t="s">
        <v>195</v>
      </c>
      <c r="Z425" s="9">
        <v>0</v>
      </c>
      <c r="AA425" s="9">
        <v>1</v>
      </c>
      <c r="AB425" s="9">
        <v>0.28186242356920999</v>
      </c>
      <c r="AC425" s="9">
        <v>4.1422092979139999E-2</v>
      </c>
      <c r="AD425" s="9">
        <v>113.456386792418</v>
      </c>
      <c r="AF425" s="9">
        <v>-1</v>
      </c>
      <c r="AG425" s="9">
        <v>-1</v>
      </c>
      <c r="AH425" s="9">
        <v>-1</v>
      </c>
      <c r="AI425" s="9">
        <v>-1</v>
      </c>
      <c r="AJ425" s="9">
        <v>0</v>
      </c>
      <c r="AM425" s="9" t="s">
        <v>309</v>
      </c>
      <c r="AN425" s="9">
        <v>-1</v>
      </c>
      <c r="AQ425" s="9">
        <v>579</v>
      </c>
      <c r="AR425" s="9" t="s">
        <v>295</v>
      </c>
      <c r="AT425" s="9" t="s">
        <v>195</v>
      </c>
      <c r="AU425" s="9">
        <v>132.71029999999999</v>
      </c>
      <c r="AV425" s="9">
        <v>44.289709853690503</v>
      </c>
      <c r="AW425" s="9">
        <v>118.946075375348</v>
      </c>
      <c r="AX425" s="9">
        <v>9.2016534299999994E-2</v>
      </c>
    </row>
    <row r="426" spans="1:50" x14ac:dyDescent="0.25">
      <c r="A426" s="142">
        <v>550000</v>
      </c>
      <c r="B426" s="142">
        <v>890000</v>
      </c>
      <c r="C426" s="142">
        <v>890000</v>
      </c>
      <c r="D426" s="9" t="s">
        <v>305</v>
      </c>
      <c r="E426" s="9" t="s">
        <v>70</v>
      </c>
      <c r="F426" s="9" t="s">
        <v>306</v>
      </c>
      <c r="G426" s="9" t="s">
        <v>307</v>
      </c>
      <c r="H426" s="9">
        <v>0.36</v>
      </c>
      <c r="I426" s="9">
        <v>0.48</v>
      </c>
      <c r="J426" s="9" t="s">
        <v>195</v>
      </c>
      <c r="K426" s="9">
        <v>0.26989773448734</v>
      </c>
      <c r="L426" s="9">
        <v>3860.0828661586402</v>
      </c>
      <c r="M426" s="9">
        <v>9.5896964692179107</v>
      </c>
      <c r="N426" s="9">
        <v>1.40928788505986</v>
      </c>
      <c r="O426" s="9">
        <v>2.5882373514631598</v>
      </c>
      <c r="P426" s="9">
        <v>0.38036360741810998</v>
      </c>
      <c r="Q426" s="9">
        <v>1041.8276205096199</v>
      </c>
      <c r="R426" s="9">
        <v>1210</v>
      </c>
      <c r="S426" s="9" t="s">
        <v>310</v>
      </c>
      <c r="T426" s="9">
        <v>1210</v>
      </c>
      <c r="U426" s="9" t="s">
        <v>293</v>
      </c>
      <c r="V426" s="9" t="s">
        <v>195</v>
      </c>
      <c r="Z426" s="9">
        <v>0</v>
      </c>
      <c r="AA426" s="9">
        <v>1</v>
      </c>
      <c r="AB426" s="9">
        <v>2.5882373514631598</v>
      </c>
      <c r="AC426" s="9">
        <v>0.38036360741810998</v>
      </c>
      <c r="AD426" s="9">
        <v>1041.8276205096199</v>
      </c>
      <c r="AF426" s="9">
        <v>-1</v>
      </c>
      <c r="AG426" s="9">
        <v>-1</v>
      </c>
      <c r="AH426" s="9">
        <v>-1</v>
      </c>
      <c r="AI426" s="9">
        <v>-1</v>
      </c>
      <c r="AJ426" s="9">
        <v>0</v>
      </c>
      <c r="AM426" s="9" t="s">
        <v>309</v>
      </c>
      <c r="AN426" s="9">
        <v>-1</v>
      </c>
      <c r="AQ426" s="9">
        <v>579</v>
      </c>
      <c r="AR426" s="9" t="s">
        <v>295</v>
      </c>
      <c r="AT426" s="9" t="s">
        <v>195</v>
      </c>
      <c r="AU426" s="9">
        <v>132.71029999999999</v>
      </c>
      <c r="AV426" s="9">
        <v>133.83691873437499</v>
      </c>
      <c r="AW426" s="9">
        <v>1092.2373802013001</v>
      </c>
      <c r="AX426" s="9">
        <v>0.8449534635</v>
      </c>
    </row>
    <row r="427" spans="1:50" x14ac:dyDescent="0.25">
      <c r="A427" s="142">
        <v>550000</v>
      </c>
      <c r="B427" s="142">
        <v>890000</v>
      </c>
      <c r="C427" s="142">
        <v>890000</v>
      </c>
      <c r="D427" s="9" t="s">
        <v>305</v>
      </c>
      <c r="E427" s="9" t="s">
        <v>70</v>
      </c>
      <c r="F427" s="9" t="s">
        <v>306</v>
      </c>
      <c r="G427" s="9" t="s">
        <v>307</v>
      </c>
      <c r="H427" s="9">
        <v>0.36</v>
      </c>
      <c r="I427" s="9">
        <v>0.48</v>
      </c>
      <c r="J427" s="9" t="s">
        <v>195</v>
      </c>
      <c r="K427" s="9">
        <v>0.1793207665247</v>
      </c>
      <c r="L427" s="9">
        <v>3860.0828661586402</v>
      </c>
      <c r="M427" s="9">
        <v>9.5896964692179107</v>
      </c>
      <c r="N427" s="9">
        <v>1.40928788505986</v>
      </c>
      <c r="O427" s="9">
        <v>1.7196317215994099</v>
      </c>
      <c r="P427" s="9">
        <v>0.25271458380291001</v>
      </c>
      <c r="Q427" s="9">
        <v>692.19301840844798</v>
      </c>
      <c r="R427" s="9">
        <v>1210</v>
      </c>
      <c r="S427" s="9" t="s">
        <v>310</v>
      </c>
      <c r="T427" s="9">
        <v>1210</v>
      </c>
      <c r="U427" s="9" t="s">
        <v>293</v>
      </c>
      <c r="V427" s="9" t="s">
        <v>195</v>
      </c>
      <c r="Z427" s="9">
        <v>0</v>
      </c>
      <c r="AA427" s="9">
        <v>1</v>
      </c>
      <c r="AB427" s="9">
        <v>1.7196317215994099</v>
      </c>
      <c r="AC427" s="9">
        <v>0.25271458380291001</v>
      </c>
      <c r="AD427" s="9">
        <v>692.19301840844798</v>
      </c>
      <c r="AF427" s="9">
        <v>-1</v>
      </c>
      <c r="AG427" s="9">
        <v>-1</v>
      </c>
      <c r="AH427" s="9">
        <v>-1</v>
      </c>
      <c r="AI427" s="9">
        <v>-1</v>
      </c>
      <c r="AJ427" s="9">
        <v>0</v>
      </c>
      <c r="AM427" s="9" t="s">
        <v>309</v>
      </c>
      <c r="AN427" s="9">
        <v>-1</v>
      </c>
      <c r="AQ427" s="9">
        <v>579</v>
      </c>
      <c r="AR427" s="9" t="s">
        <v>295</v>
      </c>
      <c r="AT427" s="9" t="s">
        <v>195</v>
      </c>
      <c r="AU427" s="9">
        <v>132.71029999999999</v>
      </c>
      <c r="AV427" s="9">
        <v>114.786090818955</v>
      </c>
      <c r="AW427" s="9">
        <v>725.68539568019401</v>
      </c>
      <c r="AX427" s="9">
        <v>0.56138930929999997</v>
      </c>
    </row>
    <row r="428" spans="1:50" x14ac:dyDescent="0.25">
      <c r="A428" s="142">
        <v>550000</v>
      </c>
      <c r="B428" s="142">
        <v>890000</v>
      </c>
      <c r="C428" s="142">
        <v>890000</v>
      </c>
      <c r="D428" s="9" t="s">
        <v>305</v>
      </c>
      <c r="E428" s="9" t="s">
        <v>70</v>
      </c>
      <c r="F428" s="9" t="s">
        <v>306</v>
      </c>
      <c r="G428" s="9" t="s">
        <v>307</v>
      </c>
      <c r="H428" s="9">
        <v>0.36</v>
      </c>
      <c r="I428" s="9">
        <v>0.48</v>
      </c>
      <c r="J428" s="9" t="s">
        <v>195</v>
      </c>
      <c r="K428" s="9">
        <v>3.1835965307699998E-2</v>
      </c>
      <c r="L428" s="9">
        <v>3860.0828661586402</v>
      </c>
      <c r="M428" s="9">
        <v>9.5896964692179107</v>
      </c>
      <c r="N428" s="9">
        <v>1.40928788505986</v>
      </c>
      <c r="O428" s="9">
        <v>0.30529724410540998</v>
      </c>
      <c r="P428" s="9">
        <v>4.4866040217329997E-2</v>
      </c>
      <c r="Q428" s="9">
        <v>122.88946421188101</v>
      </c>
      <c r="R428" s="9">
        <v>1210</v>
      </c>
      <c r="S428" s="9" t="s">
        <v>310</v>
      </c>
      <c r="T428" s="9">
        <v>1210</v>
      </c>
      <c r="U428" s="9" t="s">
        <v>293</v>
      </c>
      <c r="V428" s="9" t="s">
        <v>195</v>
      </c>
      <c r="Z428" s="9">
        <v>0</v>
      </c>
      <c r="AA428" s="9">
        <v>1</v>
      </c>
      <c r="AB428" s="9">
        <v>0.30529724410540998</v>
      </c>
      <c r="AC428" s="9">
        <v>4.4866040217329997E-2</v>
      </c>
      <c r="AD428" s="9">
        <v>122.889464211882</v>
      </c>
      <c r="AF428" s="9">
        <v>-1</v>
      </c>
      <c r="AG428" s="9">
        <v>-1</v>
      </c>
      <c r="AH428" s="9">
        <v>-1</v>
      </c>
      <c r="AI428" s="9">
        <v>-1</v>
      </c>
      <c r="AJ428" s="9">
        <v>0</v>
      </c>
      <c r="AM428" s="9" t="s">
        <v>309</v>
      </c>
      <c r="AN428" s="9">
        <v>-1</v>
      </c>
      <c r="AQ428" s="9">
        <v>579</v>
      </c>
      <c r="AR428" s="9" t="s">
        <v>295</v>
      </c>
      <c r="AT428" s="9" t="s">
        <v>195</v>
      </c>
      <c r="AU428" s="9">
        <v>132.71029999999999</v>
      </c>
      <c r="AV428" s="9">
        <v>64.8188957144489</v>
      </c>
      <c r="AW428" s="9">
        <v>128.83558066877799</v>
      </c>
      <c r="AX428" s="9">
        <v>9.96670432E-2</v>
      </c>
    </row>
    <row r="429" spans="1:50" x14ac:dyDescent="0.25">
      <c r="A429" s="142">
        <v>550000</v>
      </c>
      <c r="B429" s="142">
        <v>890000</v>
      </c>
      <c r="C429" s="142">
        <v>890000</v>
      </c>
      <c r="D429" s="9" t="s">
        <v>305</v>
      </c>
      <c r="E429" s="9" t="s">
        <v>70</v>
      </c>
      <c r="F429" s="9" t="s">
        <v>306</v>
      </c>
      <c r="G429" s="9" t="s">
        <v>307</v>
      </c>
      <c r="H429" s="9">
        <v>0.36</v>
      </c>
      <c r="I429" s="9">
        <v>0.48</v>
      </c>
      <c r="J429" s="9" t="s">
        <v>195</v>
      </c>
      <c r="K429" s="9">
        <v>0.43704239953078</v>
      </c>
      <c r="L429" s="9">
        <v>3864.8748671715598</v>
      </c>
      <c r="M429" s="9">
        <v>9.6009378300683696</v>
      </c>
      <c r="N429" s="9">
        <v>1.4109172780822199</v>
      </c>
      <c r="O429" s="9">
        <v>4.1960169069989197</v>
      </c>
      <c r="P429" s="9">
        <v>0.61663067275248995</v>
      </c>
      <c r="Q429" s="9">
        <v>1689.1141858348601</v>
      </c>
      <c r="R429" s="9">
        <v>1200</v>
      </c>
      <c r="S429" s="9" t="s">
        <v>308</v>
      </c>
      <c r="T429" s="9">
        <v>1200</v>
      </c>
      <c r="U429" s="9" t="s">
        <v>293</v>
      </c>
      <c r="V429" s="9" t="s">
        <v>195</v>
      </c>
      <c r="Z429" s="9">
        <v>0</v>
      </c>
      <c r="AA429" s="9">
        <v>1</v>
      </c>
      <c r="AB429" s="9">
        <v>4.1960169069989197</v>
      </c>
      <c r="AC429" s="9">
        <v>0.61663067275248995</v>
      </c>
      <c r="AD429" s="9">
        <v>1689.1141858348601</v>
      </c>
      <c r="AF429" s="9">
        <v>-1</v>
      </c>
      <c r="AG429" s="9">
        <v>-1</v>
      </c>
      <c r="AH429" s="9">
        <v>-1</v>
      </c>
      <c r="AI429" s="9">
        <v>-1</v>
      </c>
      <c r="AJ429" s="9">
        <v>0</v>
      </c>
      <c r="AM429" s="9" t="s">
        <v>309</v>
      </c>
      <c r="AN429" s="9">
        <v>-1</v>
      </c>
      <c r="AQ429" s="9">
        <v>579</v>
      </c>
      <c r="AR429" s="9" t="s">
        <v>295</v>
      </c>
      <c r="AT429" s="9" t="s">
        <v>195</v>
      </c>
      <c r="AU429" s="9">
        <v>132.71029999999999</v>
      </c>
      <c r="AV429" s="9">
        <v>199.18439811646201</v>
      </c>
      <c r="AW429" s="9">
        <v>1768.6478414022399</v>
      </c>
      <c r="AX429" s="9">
        <v>1.3699222918</v>
      </c>
    </row>
    <row r="430" spans="1:50" x14ac:dyDescent="0.25">
      <c r="A430" s="142">
        <v>550000</v>
      </c>
      <c r="B430" s="142">
        <v>890000</v>
      </c>
      <c r="C430" s="142">
        <v>890000</v>
      </c>
      <c r="D430" s="9" t="s">
        <v>305</v>
      </c>
      <c r="E430" s="9" t="s">
        <v>70</v>
      </c>
      <c r="F430" s="9" t="s">
        <v>306</v>
      </c>
      <c r="G430" s="9" t="s">
        <v>307</v>
      </c>
      <c r="H430" s="9">
        <v>0.36</v>
      </c>
      <c r="I430" s="9">
        <v>0.48</v>
      </c>
      <c r="J430" s="9" t="s">
        <v>195</v>
      </c>
      <c r="K430" s="9">
        <v>7.3746115627619999E-2</v>
      </c>
      <c r="L430" s="9">
        <v>3864.8748671715598</v>
      </c>
      <c r="M430" s="9">
        <v>9.6009378300683696</v>
      </c>
      <c r="N430" s="9">
        <v>1.4109172780822199</v>
      </c>
      <c r="O430" s="9">
        <v>0.70803187134981005</v>
      </c>
      <c r="P430" s="9">
        <v>0.10404966873045</v>
      </c>
      <c r="Q430" s="9">
        <v>285.01950884071601</v>
      </c>
      <c r="R430" s="9">
        <v>1210</v>
      </c>
      <c r="S430" s="9" t="s">
        <v>310</v>
      </c>
      <c r="T430" s="9">
        <v>1210</v>
      </c>
      <c r="U430" s="9" t="s">
        <v>293</v>
      </c>
      <c r="V430" s="9" t="s">
        <v>195</v>
      </c>
      <c r="Z430" s="9">
        <v>0</v>
      </c>
      <c r="AA430" s="9">
        <v>1</v>
      </c>
      <c r="AB430" s="9">
        <v>0.70803187134981005</v>
      </c>
      <c r="AC430" s="9">
        <v>0.10404966873045</v>
      </c>
      <c r="AD430" s="9">
        <v>285.01950884071698</v>
      </c>
      <c r="AF430" s="9">
        <v>-1</v>
      </c>
      <c r="AG430" s="9">
        <v>-1</v>
      </c>
      <c r="AH430" s="9">
        <v>-1</v>
      </c>
      <c r="AI430" s="9">
        <v>-1</v>
      </c>
      <c r="AJ430" s="9">
        <v>0</v>
      </c>
      <c r="AM430" s="9" t="s">
        <v>309</v>
      </c>
      <c r="AN430" s="9">
        <v>-1</v>
      </c>
      <c r="AQ430" s="9">
        <v>579</v>
      </c>
      <c r="AR430" s="9" t="s">
        <v>295</v>
      </c>
      <c r="AT430" s="9" t="s">
        <v>195</v>
      </c>
      <c r="AU430" s="9">
        <v>132.71029999999999</v>
      </c>
      <c r="AV430" s="9">
        <v>74.214248017786105</v>
      </c>
      <c r="AW430" s="9">
        <v>298.439941654687</v>
      </c>
      <c r="AX430" s="9">
        <v>0.23115937459999999</v>
      </c>
    </row>
    <row r="431" spans="1:50" x14ac:dyDescent="0.25">
      <c r="A431" s="142">
        <v>550000</v>
      </c>
      <c r="B431" s="142">
        <v>890000</v>
      </c>
      <c r="C431" s="142">
        <v>890000</v>
      </c>
      <c r="D431" s="9" t="s">
        <v>305</v>
      </c>
      <c r="E431" s="9" t="s">
        <v>70</v>
      </c>
      <c r="F431" s="9" t="s">
        <v>306</v>
      </c>
      <c r="G431" s="9" t="s">
        <v>307</v>
      </c>
      <c r="H431" s="9">
        <v>0.36</v>
      </c>
      <c r="I431" s="9">
        <v>0.48</v>
      </c>
      <c r="J431" s="9" t="s">
        <v>195</v>
      </c>
      <c r="K431" s="9">
        <v>2.387801515307E-2</v>
      </c>
      <c r="L431" s="9">
        <v>3864.8748671715598</v>
      </c>
      <c r="M431" s="9">
        <v>9.6009378300683696</v>
      </c>
      <c r="N431" s="9">
        <v>1.4109172780822199</v>
      </c>
      <c r="O431" s="9">
        <v>0.22925133899014</v>
      </c>
      <c r="P431" s="9">
        <v>3.3689904145779999E-2</v>
      </c>
      <c r="Q431" s="9">
        <v>92.2855406430767</v>
      </c>
      <c r="R431" s="9">
        <v>1210</v>
      </c>
      <c r="S431" s="9" t="s">
        <v>310</v>
      </c>
      <c r="T431" s="9">
        <v>1210</v>
      </c>
      <c r="U431" s="9" t="s">
        <v>293</v>
      </c>
      <c r="V431" s="9" t="s">
        <v>195</v>
      </c>
      <c r="Z431" s="9">
        <v>0</v>
      </c>
      <c r="AA431" s="9">
        <v>1</v>
      </c>
      <c r="AB431" s="9">
        <v>0.22925133899014</v>
      </c>
      <c r="AC431" s="9">
        <v>3.3689904145779999E-2</v>
      </c>
      <c r="AD431" s="9">
        <v>92.285540643077397</v>
      </c>
      <c r="AF431" s="9">
        <v>-1</v>
      </c>
      <c r="AG431" s="9">
        <v>-1</v>
      </c>
      <c r="AH431" s="9">
        <v>-1</v>
      </c>
      <c r="AI431" s="9">
        <v>-1</v>
      </c>
      <c r="AJ431" s="9">
        <v>0</v>
      </c>
      <c r="AM431" s="9" t="s">
        <v>309</v>
      </c>
      <c r="AN431" s="9">
        <v>-1</v>
      </c>
      <c r="AQ431" s="9">
        <v>579</v>
      </c>
      <c r="AR431" s="9" t="s">
        <v>295</v>
      </c>
      <c r="AT431" s="9" t="s">
        <v>195</v>
      </c>
      <c r="AU431" s="9">
        <v>132.71029999999999</v>
      </c>
      <c r="AV431" s="9">
        <v>56.211943735643601</v>
      </c>
      <c r="AW431" s="9">
        <v>96.630898976402904</v>
      </c>
      <c r="AX431" s="9">
        <v>7.4846342799999993E-2</v>
      </c>
    </row>
    <row r="432" spans="1:50" x14ac:dyDescent="0.25">
      <c r="A432" s="142">
        <v>550000</v>
      </c>
      <c r="B432" s="142">
        <v>890000</v>
      </c>
      <c r="C432" s="142">
        <v>890000</v>
      </c>
      <c r="D432" s="9" t="s">
        <v>305</v>
      </c>
      <c r="E432" s="9" t="s">
        <v>70</v>
      </c>
      <c r="F432" s="9" t="s">
        <v>306</v>
      </c>
      <c r="G432" s="9" t="s">
        <v>307</v>
      </c>
      <c r="H432" s="9">
        <v>0.36</v>
      </c>
      <c r="I432" s="9">
        <v>0.48</v>
      </c>
      <c r="J432" s="9" t="s">
        <v>195</v>
      </c>
      <c r="K432" s="9">
        <v>8.3096923425469996E-2</v>
      </c>
      <c r="L432" s="9">
        <v>3864.8748671715598</v>
      </c>
      <c r="M432" s="9">
        <v>9.6009378300683696</v>
      </c>
      <c r="N432" s="9">
        <v>1.4109172780822199</v>
      </c>
      <c r="O432" s="9">
        <v>0.79780839567793005</v>
      </c>
      <c r="P432" s="9">
        <v>0.11724288501647</v>
      </c>
      <c r="Q432" s="9">
        <v>321.159210886398</v>
      </c>
      <c r="R432" s="9">
        <v>1210</v>
      </c>
      <c r="S432" s="9" t="s">
        <v>310</v>
      </c>
      <c r="T432" s="9">
        <v>1210</v>
      </c>
      <c r="U432" s="9" t="s">
        <v>293</v>
      </c>
      <c r="V432" s="9" t="s">
        <v>195</v>
      </c>
      <c r="Z432" s="9">
        <v>0</v>
      </c>
      <c r="AA432" s="9">
        <v>1</v>
      </c>
      <c r="AB432" s="9">
        <v>0.79780839567793005</v>
      </c>
      <c r="AC432" s="9">
        <v>0.11724288501647</v>
      </c>
      <c r="AD432" s="9">
        <v>321.15921088639601</v>
      </c>
      <c r="AF432" s="9">
        <v>-1</v>
      </c>
      <c r="AG432" s="9">
        <v>-1</v>
      </c>
      <c r="AH432" s="9">
        <v>-1</v>
      </c>
      <c r="AI432" s="9">
        <v>-1</v>
      </c>
      <c r="AJ432" s="9">
        <v>0</v>
      </c>
      <c r="AM432" s="9" t="s">
        <v>309</v>
      </c>
      <c r="AN432" s="9">
        <v>-1</v>
      </c>
      <c r="AQ432" s="9">
        <v>579</v>
      </c>
      <c r="AR432" s="9" t="s">
        <v>295</v>
      </c>
      <c r="AT432" s="9" t="s">
        <v>195</v>
      </c>
      <c r="AU432" s="9">
        <v>132.71029999999999</v>
      </c>
      <c r="AV432" s="9">
        <v>87.181568864130497</v>
      </c>
      <c r="AW432" s="9">
        <v>336.28131824606299</v>
      </c>
      <c r="AX432" s="9">
        <v>0.2604697574</v>
      </c>
    </row>
    <row r="433" spans="1:50" x14ac:dyDescent="0.25">
      <c r="A433" s="142">
        <v>550000</v>
      </c>
      <c r="B433" s="142">
        <v>890000</v>
      </c>
      <c r="C433" s="142">
        <v>890000</v>
      </c>
      <c r="D433" s="9" t="s">
        <v>305</v>
      </c>
      <c r="E433" s="9" t="s">
        <v>70</v>
      </c>
      <c r="F433" s="9" t="s">
        <v>306</v>
      </c>
      <c r="G433" s="9" t="s">
        <v>307</v>
      </c>
      <c r="H433" s="9">
        <v>0.36</v>
      </c>
      <c r="I433" s="9">
        <v>0.48</v>
      </c>
      <c r="J433" s="9" t="s">
        <v>195</v>
      </c>
      <c r="K433" s="9">
        <v>1.0518804985960001E-2</v>
      </c>
      <c r="L433" s="9">
        <v>3904.0364504871</v>
      </c>
      <c r="M433" s="9">
        <v>11.3321235124744</v>
      </c>
      <c r="N433" s="9">
        <v>1.9142304758292099</v>
      </c>
      <c r="O433" s="9">
        <v>0.11920039730456999</v>
      </c>
      <c r="P433" s="9">
        <v>2.0135417073430001E-2</v>
      </c>
      <c r="Q433" s="9">
        <v>41.0657980807689</v>
      </c>
      <c r="R433" s="9">
        <v>8140</v>
      </c>
      <c r="S433" s="9" t="s">
        <v>292</v>
      </c>
      <c r="T433" s="9">
        <v>8140</v>
      </c>
      <c r="U433" s="9" t="s">
        <v>293</v>
      </c>
      <c r="V433" s="9" t="s">
        <v>195</v>
      </c>
      <c r="Z433" s="9">
        <v>0</v>
      </c>
      <c r="AA433" s="9">
        <v>1</v>
      </c>
      <c r="AB433" s="9">
        <v>0.11920039730456999</v>
      </c>
      <c r="AC433" s="9">
        <v>2.0135417073430001E-2</v>
      </c>
      <c r="AD433" s="9">
        <v>41.065668449410303</v>
      </c>
      <c r="AF433" s="9">
        <v>-1</v>
      </c>
      <c r="AG433" s="9">
        <v>-1</v>
      </c>
      <c r="AH433" s="9">
        <v>-1</v>
      </c>
      <c r="AI433" s="9">
        <v>-1</v>
      </c>
      <c r="AJ433" s="9">
        <v>0</v>
      </c>
      <c r="AM433" s="9" t="s">
        <v>309</v>
      </c>
      <c r="AN433" s="9">
        <v>-1</v>
      </c>
      <c r="AQ433" s="9">
        <v>579</v>
      </c>
      <c r="AR433" s="9" t="s">
        <v>295</v>
      </c>
      <c r="AT433" s="9" t="s">
        <v>195</v>
      </c>
      <c r="AU433" s="9">
        <v>132.71029999999999</v>
      </c>
      <c r="AV433" s="9">
        <v>57.794559876538301</v>
      </c>
      <c r="AW433" s="9">
        <v>42.568093513422902</v>
      </c>
      <c r="AX433" s="9">
        <v>3.3305489399999999E-2</v>
      </c>
    </row>
    <row r="434" spans="1:50" x14ac:dyDescent="0.25">
      <c r="A434" s="142">
        <v>550000</v>
      </c>
      <c r="B434" s="142">
        <v>890000</v>
      </c>
      <c r="C434" s="142">
        <v>890000</v>
      </c>
      <c r="D434" s="9" t="s">
        <v>305</v>
      </c>
      <c r="E434" s="9" t="s">
        <v>70</v>
      </c>
      <c r="F434" s="9" t="s">
        <v>306</v>
      </c>
      <c r="G434" s="9" t="s">
        <v>307</v>
      </c>
      <c r="H434" s="9">
        <v>0.36</v>
      </c>
      <c r="I434" s="9">
        <v>0.48</v>
      </c>
      <c r="J434" s="9" t="s">
        <v>195</v>
      </c>
      <c r="K434" s="9">
        <v>1.836141377791E-2</v>
      </c>
      <c r="L434" s="9">
        <v>3904.0364504871</v>
      </c>
      <c r="M434" s="9">
        <v>11.3321235124744</v>
      </c>
      <c r="N434" s="9">
        <v>1.9142304758292099</v>
      </c>
      <c r="O434" s="9">
        <v>0.20807380879501999</v>
      </c>
      <c r="P434" s="9">
        <v>3.5147977832999999E-2</v>
      </c>
      <c r="Q434" s="9">
        <v>71.683628671471794</v>
      </c>
      <c r="R434" s="9">
        <v>1410</v>
      </c>
      <c r="S434" s="9" t="s">
        <v>299</v>
      </c>
      <c r="T434" s="9">
        <v>1410</v>
      </c>
      <c r="U434" s="9" t="s">
        <v>293</v>
      </c>
      <c r="V434" s="9" t="s">
        <v>195</v>
      </c>
      <c r="Z434" s="9">
        <v>0</v>
      </c>
      <c r="AA434" s="9">
        <v>1</v>
      </c>
      <c r="AB434" s="9">
        <v>0.20807380879501999</v>
      </c>
      <c r="AC434" s="9">
        <v>3.5147977832999999E-2</v>
      </c>
      <c r="AD434" s="9">
        <v>71.683628671472604</v>
      </c>
      <c r="AF434" s="9">
        <v>-1</v>
      </c>
      <c r="AG434" s="9">
        <v>-1</v>
      </c>
      <c r="AH434" s="9">
        <v>-1</v>
      </c>
      <c r="AI434" s="9">
        <v>-1</v>
      </c>
      <c r="AJ434" s="9">
        <v>0</v>
      </c>
      <c r="AM434" s="9" t="s">
        <v>309</v>
      </c>
      <c r="AN434" s="9">
        <v>-1</v>
      </c>
      <c r="AQ434" s="9">
        <v>579</v>
      </c>
      <c r="AR434" s="9" t="s">
        <v>295</v>
      </c>
      <c r="AT434" s="9" t="s">
        <v>195</v>
      </c>
      <c r="AU434" s="9">
        <v>132.71029999999999</v>
      </c>
      <c r="AV434" s="9">
        <v>49.540051154720899</v>
      </c>
      <c r="AW434" s="9">
        <v>74.306005271516099</v>
      </c>
      <c r="AX434" s="9">
        <v>5.8137573900000003E-2</v>
      </c>
    </row>
    <row r="435" spans="1:50" x14ac:dyDescent="0.25">
      <c r="A435" s="142">
        <v>550000</v>
      </c>
      <c r="B435" s="142">
        <v>890000</v>
      </c>
      <c r="C435" s="142">
        <v>890000</v>
      </c>
      <c r="D435" s="9" t="s">
        <v>305</v>
      </c>
      <c r="E435" s="9" t="s">
        <v>70</v>
      </c>
      <c r="F435" s="9" t="s">
        <v>306</v>
      </c>
      <c r="G435" s="9" t="s">
        <v>307</v>
      </c>
      <c r="H435" s="9">
        <v>0.36</v>
      </c>
      <c r="I435" s="9">
        <v>0.48</v>
      </c>
      <c r="J435" s="9" t="s">
        <v>195</v>
      </c>
      <c r="K435" s="9">
        <v>7.3066305526709993E-2</v>
      </c>
      <c r="L435" s="9">
        <v>3904.0364504871</v>
      </c>
      <c r="M435" s="9">
        <v>11.3321235124744</v>
      </c>
      <c r="N435" s="9">
        <v>1.9142304758292099</v>
      </c>
      <c r="O435" s="9">
        <v>0.82799639882888998</v>
      </c>
      <c r="P435" s="9">
        <v>0.13986574879548</v>
      </c>
      <c r="Q435" s="9">
        <v>285.25352007870998</v>
      </c>
      <c r="R435" s="9">
        <v>1430</v>
      </c>
      <c r="S435" s="9" t="s">
        <v>298</v>
      </c>
      <c r="T435" s="9">
        <v>1430</v>
      </c>
      <c r="U435" s="9" t="s">
        <v>293</v>
      </c>
      <c r="V435" s="9" t="s">
        <v>195</v>
      </c>
      <c r="Z435" s="9">
        <v>0</v>
      </c>
      <c r="AA435" s="9">
        <v>1</v>
      </c>
      <c r="AB435" s="9">
        <v>0.82799639882888998</v>
      </c>
      <c r="AC435" s="9">
        <v>0.13986574879548</v>
      </c>
      <c r="AD435" s="9">
        <v>285.25352007870998</v>
      </c>
      <c r="AF435" s="9">
        <v>-1</v>
      </c>
      <c r="AG435" s="9">
        <v>-1</v>
      </c>
      <c r="AH435" s="9">
        <v>-1</v>
      </c>
      <c r="AI435" s="9">
        <v>-1</v>
      </c>
      <c r="AJ435" s="9">
        <v>0</v>
      </c>
      <c r="AM435" s="9" t="s">
        <v>309</v>
      </c>
      <c r="AN435" s="9">
        <v>-1</v>
      </c>
      <c r="AQ435" s="9">
        <v>579</v>
      </c>
      <c r="AR435" s="9" t="s">
        <v>295</v>
      </c>
      <c r="AT435" s="9" t="s">
        <v>195</v>
      </c>
      <c r="AU435" s="9">
        <v>132.71029999999999</v>
      </c>
      <c r="AV435" s="9">
        <v>73.942389682262601</v>
      </c>
      <c r="AW435" s="9">
        <v>295.68884778181399</v>
      </c>
      <c r="AX435" s="9">
        <v>0.2313491647</v>
      </c>
    </row>
    <row r="436" spans="1:50" x14ac:dyDescent="0.25">
      <c r="A436" s="142">
        <v>550000</v>
      </c>
      <c r="B436" s="142">
        <v>890000</v>
      </c>
      <c r="C436" s="142">
        <v>890000</v>
      </c>
      <c r="D436" s="9" t="s">
        <v>305</v>
      </c>
      <c r="E436" s="9" t="s">
        <v>70</v>
      </c>
      <c r="F436" s="9" t="s">
        <v>306</v>
      </c>
      <c r="G436" s="9" t="s">
        <v>307</v>
      </c>
      <c r="H436" s="9">
        <v>0.36</v>
      </c>
      <c r="I436" s="9">
        <v>0.48</v>
      </c>
      <c r="J436" s="9" t="s">
        <v>195</v>
      </c>
      <c r="K436" s="9">
        <v>0.11042167018276999</v>
      </c>
      <c r="L436" s="9">
        <v>3904.0364504871</v>
      </c>
      <c r="M436" s="9">
        <v>11.3321235124744</v>
      </c>
      <c r="N436" s="9">
        <v>1.9142304758292099</v>
      </c>
      <c r="O436" s="9">
        <v>1.25131200496491</v>
      </c>
      <c r="P436" s="9">
        <v>0.21137252625582001</v>
      </c>
      <c r="Q436" s="9">
        <v>431.09022531721399</v>
      </c>
      <c r="R436" s="9">
        <v>1430</v>
      </c>
      <c r="S436" s="9" t="s">
        <v>298</v>
      </c>
      <c r="T436" s="9">
        <v>1430</v>
      </c>
      <c r="U436" s="9" t="s">
        <v>293</v>
      </c>
      <c r="V436" s="9" t="s">
        <v>195</v>
      </c>
      <c r="Z436" s="9">
        <v>0</v>
      </c>
      <c r="AA436" s="9">
        <v>1</v>
      </c>
      <c r="AB436" s="9">
        <v>1.25131200496491</v>
      </c>
      <c r="AC436" s="9">
        <v>0.21137252625582001</v>
      </c>
      <c r="AD436" s="9">
        <v>431.09022531721399</v>
      </c>
      <c r="AF436" s="9">
        <v>-1</v>
      </c>
      <c r="AG436" s="9">
        <v>-1</v>
      </c>
      <c r="AH436" s="9">
        <v>-1</v>
      </c>
      <c r="AI436" s="9">
        <v>-1</v>
      </c>
      <c r="AJ436" s="9">
        <v>0</v>
      </c>
      <c r="AM436" s="9" t="s">
        <v>309</v>
      </c>
      <c r="AN436" s="9">
        <v>-1</v>
      </c>
      <c r="AQ436" s="9">
        <v>579</v>
      </c>
      <c r="AR436" s="9" t="s">
        <v>295</v>
      </c>
      <c r="AT436" s="9" t="s">
        <v>195</v>
      </c>
      <c r="AU436" s="9">
        <v>132.71029999999999</v>
      </c>
      <c r="AV436" s="9">
        <v>88.576015453659394</v>
      </c>
      <c r="AW436" s="9">
        <v>446.86064515129198</v>
      </c>
      <c r="AX436" s="9">
        <v>0.34962710889999998</v>
      </c>
    </row>
    <row r="437" spans="1:50" x14ac:dyDescent="0.25">
      <c r="A437" s="142">
        <v>550000</v>
      </c>
      <c r="B437" s="142">
        <v>890000</v>
      </c>
      <c r="C437" s="142">
        <v>890000</v>
      </c>
      <c r="D437" s="9" t="s">
        <v>305</v>
      </c>
      <c r="E437" s="9" t="s">
        <v>70</v>
      </c>
      <c r="F437" s="9" t="s">
        <v>306</v>
      </c>
      <c r="G437" s="9" t="s">
        <v>307</v>
      </c>
      <c r="H437" s="9">
        <v>0.36</v>
      </c>
      <c r="I437" s="9">
        <v>0.48</v>
      </c>
      <c r="J437" s="9" t="s">
        <v>195</v>
      </c>
      <c r="K437" s="9">
        <v>0.38499207718403</v>
      </c>
      <c r="L437" s="9">
        <v>3904.0364504871</v>
      </c>
      <c r="M437" s="9">
        <v>11.3321235124744</v>
      </c>
      <c r="N437" s="9">
        <v>1.9142304758292099</v>
      </c>
      <c r="O437" s="9">
        <v>4.3627777699735502</v>
      </c>
      <c r="P437" s="9">
        <v>0.73696356709846</v>
      </c>
      <c r="Q437" s="9">
        <v>1503.0231024751999</v>
      </c>
      <c r="R437" s="9">
        <v>1300</v>
      </c>
      <c r="S437" s="9" t="s">
        <v>296</v>
      </c>
      <c r="T437" s="9">
        <v>1300</v>
      </c>
      <c r="U437" s="9" t="s">
        <v>293</v>
      </c>
      <c r="V437" s="9" t="s">
        <v>195</v>
      </c>
      <c r="Z437" s="9">
        <v>0</v>
      </c>
      <c r="AA437" s="9">
        <v>1</v>
      </c>
      <c r="AB437" s="9">
        <v>4.3627777699735502</v>
      </c>
      <c r="AC437" s="9">
        <v>0.73696356709846</v>
      </c>
      <c r="AD437" s="9">
        <v>1503.0231024751999</v>
      </c>
      <c r="AF437" s="9">
        <v>-1</v>
      </c>
      <c r="AG437" s="9">
        <v>-1</v>
      </c>
      <c r="AH437" s="9">
        <v>-1</v>
      </c>
      <c r="AI437" s="9">
        <v>-1</v>
      </c>
      <c r="AJ437" s="9">
        <v>0</v>
      </c>
      <c r="AM437" s="9" t="s">
        <v>309</v>
      </c>
      <c r="AN437" s="9">
        <v>-1</v>
      </c>
      <c r="AQ437" s="9">
        <v>579</v>
      </c>
      <c r="AR437" s="9" t="s">
        <v>295</v>
      </c>
      <c r="AT437" s="9" t="s">
        <v>195</v>
      </c>
      <c r="AU437" s="9">
        <v>132.71029999999999</v>
      </c>
      <c r="AV437" s="9">
        <v>160.41973083942901</v>
      </c>
      <c r="AW437" s="9">
        <v>1558.0076601253099</v>
      </c>
      <c r="AX437" s="9">
        <v>1.2189968390000001</v>
      </c>
    </row>
    <row r="438" spans="1:50" x14ac:dyDescent="0.25">
      <c r="A438" s="142">
        <v>550000</v>
      </c>
      <c r="B438" s="142">
        <v>890000</v>
      </c>
      <c r="C438" s="142">
        <v>890000</v>
      </c>
      <c r="D438" s="9" t="s">
        <v>305</v>
      </c>
      <c r="E438" s="9" t="s">
        <v>70</v>
      </c>
      <c r="F438" s="9" t="s">
        <v>306</v>
      </c>
      <c r="G438" s="9" t="s">
        <v>307</v>
      </c>
      <c r="H438" s="9">
        <v>0.36</v>
      </c>
      <c r="I438" s="9">
        <v>0.48</v>
      </c>
      <c r="J438" s="9" t="s">
        <v>195</v>
      </c>
      <c r="K438" s="9">
        <v>9.0458761864980003E-2</v>
      </c>
      <c r="L438" s="9">
        <v>3864.8748673155301</v>
      </c>
      <c r="M438" s="9">
        <v>9.6009378304260302</v>
      </c>
      <c r="N438" s="9">
        <v>1.4109172781347801</v>
      </c>
      <c r="O438" s="9">
        <v>0.86848894888306005</v>
      </c>
      <c r="P438" s="9">
        <v>0.12762983007399001</v>
      </c>
      <c r="Q438" s="9">
        <v>349.611795260473</v>
      </c>
      <c r="R438" s="9">
        <v>1200</v>
      </c>
      <c r="S438" s="9" t="s">
        <v>308</v>
      </c>
      <c r="T438" s="9">
        <v>1200</v>
      </c>
      <c r="U438" s="9" t="s">
        <v>293</v>
      </c>
      <c r="V438" s="9" t="s">
        <v>195</v>
      </c>
      <c r="Z438" s="9">
        <v>0</v>
      </c>
      <c r="AA438" s="9">
        <v>1</v>
      </c>
      <c r="AB438" s="9">
        <v>0.86848894888306005</v>
      </c>
      <c r="AC438" s="9">
        <v>0.12762983007399001</v>
      </c>
      <c r="AD438" s="9">
        <v>703.90937020680894</v>
      </c>
      <c r="AF438" s="9">
        <v>-1</v>
      </c>
      <c r="AG438" s="9">
        <v>-1</v>
      </c>
      <c r="AH438" s="9">
        <v>-1</v>
      </c>
      <c r="AI438" s="9">
        <v>-1</v>
      </c>
      <c r="AJ438" s="9">
        <v>0</v>
      </c>
      <c r="AM438" s="9" t="s">
        <v>309</v>
      </c>
      <c r="AN438" s="9">
        <v>-1</v>
      </c>
      <c r="AQ438" s="9">
        <v>579</v>
      </c>
      <c r="AR438" s="9" t="s">
        <v>295</v>
      </c>
      <c r="AT438" s="9" t="s">
        <v>195</v>
      </c>
      <c r="AU438" s="9">
        <v>132.71029999999999</v>
      </c>
      <c r="AV438" s="9">
        <v>123.084505684202</v>
      </c>
      <c r="AW438" s="9">
        <v>366.07362141567899</v>
      </c>
      <c r="AX438" s="9">
        <v>0.5708916222</v>
      </c>
    </row>
    <row r="439" spans="1:50" x14ac:dyDescent="0.25">
      <c r="A439" s="142">
        <v>550000</v>
      </c>
      <c r="B439" s="142">
        <v>890000</v>
      </c>
      <c r="C439" s="142">
        <v>890000</v>
      </c>
      <c r="D439" s="9" t="s">
        <v>305</v>
      </c>
      <c r="E439" s="9" t="s">
        <v>70</v>
      </c>
      <c r="F439" s="9" t="s">
        <v>306</v>
      </c>
      <c r="G439" s="9" t="s">
        <v>307</v>
      </c>
      <c r="H439" s="9">
        <v>0.36</v>
      </c>
      <c r="I439" s="9">
        <v>0.48</v>
      </c>
      <c r="J439" s="9" t="s">
        <v>195</v>
      </c>
      <c r="K439" s="9">
        <v>0.10364686816205999</v>
      </c>
      <c r="L439" s="9">
        <v>3864.8748673155301</v>
      </c>
      <c r="M439" s="9">
        <v>9.6009378304260302</v>
      </c>
      <c r="N439" s="9">
        <v>1.4109172781347801</v>
      </c>
      <c r="O439" s="9">
        <v>0.99510713754238</v>
      </c>
      <c r="P439" s="9">
        <v>0.14623715711442001</v>
      </c>
      <c r="Q439" s="9">
        <v>400.58217583554699</v>
      </c>
      <c r="R439" s="9">
        <v>1210</v>
      </c>
      <c r="S439" s="9" t="s">
        <v>310</v>
      </c>
      <c r="T439" s="9">
        <v>1210</v>
      </c>
      <c r="U439" s="9" t="s">
        <v>293</v>
      </c>
      <c r="V439" s="9" t="s">
        <v>195</v>
      </c>
      <c r="Z439" s="9">
        <v>0</v>
      </c>
      <c r="AA439" s="9">
        <v>1</v>
      </c>
      <c r="AB439" s="9">
        <v>0.99510713754238</v>
      </c>
      <c r="AC439" s="9">
        <v>0.14623715711442001</v>
      </c>
      <c r="AD439" s="9">
        <v>400.58217583554699</v>
      </c>
      <c r="AF439" s="9">
        <v>-1</v>
      </c>
      <c r="AG439" s="9">
        <v>-1</v>
      </c>
      <c r="AH439" s="9">
        <v>-1</v>
      </c>
      <c r="AI439" s="9">
        <v>-1</v>
      </c>
      <c r="AJ439" s="9">
        <v>0</v>
      </c>
      <c r="AM439" s="9" t="s">
        <v>309</v>
      </c>
      <c r="AN439" s="9">
        <v>-1</v>
      </c>
      <c r="AQ439" s="9">
        <v>579</v>
      </c>
      <c r="AR439" s="9" t="s">
        <v>295</v>
      </c>
      <c r="AT439" s="9" t="s">
        <v>195</v>
      </c>
      <c r="AU439" s="9">
        <v>132.71029999999999</v>
      </c>
      <c r="AV439" s="9">
        <v>97.817575519968997</v>
      </c>
      <c r="AW439" s="9">
        <v>419.443994083316</v>
      </c>
      <c r="AX439" s="9">
        <v>0.32488416530000003</v>
      </c>
    </row>
    <row r="440" spans="1:50" x14ac:dyDescent="0.25">
      <c r="A440" s="142">
        <v>550000</v>
      </c>
      <c r="B440" s="142">
        <v>890000</v>
      </c>
      <c r="C440" s="142">
        <v>890000</v>
      </c>
      <c r="D440" s="9" t="s">
        <v>305</v>
      </c>
      <c r="E440" s="9" t="s">
        <v>70</v>
      </c>
      <c r="F440" s="9" t="s">
        <v>306</v>
      </c>
      <c r="G440" s="9" t="s">
        <v>307</v>
      </c>
      <c r="H440" s="9">
        <v>0.36</v>
      </c>
      <c r="I440" s="9">
        <v>0.48</v>
      </c>
      <c r="J440" s="9" t="s">
        <v>195</v>
      </c>
      <c r="K440" s="9">
        <v>0.33198666033348001</v>
      </c>
      <c r="L440" s="9">
        <v>3864.8748673155301</v>
      </c>
      <c r="M440" s="9">
        <v>9.6009378304260302</v>
      </c>
      <c r="N440" s="9">
        <v>1.4109172781347801</v>
      </c>
      <c r="O440" s="9">
        <v>3.18738328639258</v>
      </c>
      <c r="P440" s="9">
        <v>0.46840571517478002</v>
      </c>
      <c r="Q440" s="9">
        <v>1283.08689980691</v>
      </c>
      <c r="R440" s="9">
        <v>1210</v>
      </c>
      <c r="S440" s="9" t="s">
        <v>310</v>
      </c>
      <c r="T440" s="9">
        <v>1210</v>
      </c>
      <c r="U440" s="9" t="s">
        <v>293</v>
      </c>
      <c r="V440" s="9" t="s">
        <v>195</v>
      </c>
      <c r="Z440" s="9">
        <v>0</v>
      </c>
      <c r="AA440" s="9">
        <v>1</v>
      </c>
      <c r="AB440" s="9">
        <v>3.18738328639258</v>
      </c>
      <c r="AC440" s="9">
        <v>0.46840571517478002</v>
      </c>
      <c r="AD440" s="9">
        <v>1283.08689980691</v>
      </c>
      <c r="AF440" s="9">
        <v>-1</v>
      </c>
      <c r="AG440" s="9">
        <v>-1</v>
      </c>
      <c r="AH440" s="9">
        <v>-1</v>
      </c>
      <c r="AI440" s="9">
        <v>-1</v>
      </c>
      <c r="AJ440" s="9">
        <v>0</v>
      </c>
      <c r="AM440" s="9" t="s">
        <v>309</v>
      </c>
      <c r="AN440" s="9">
        <v>-1</v>
      </c>
      <c r="AQ440" s="9">
        <v>579</v>
      </c>
      <c r="AR440" s="9" t="s">
        <v>295</v>
      </c>
      <c r="AT440" s="9" t="s">
        <v>195</v>
      </c>
      <c r="AU440" s="9">
        <v>132.71029999999999</v>
      </c>
      <c r="AV440" s="9">
        <v>149.98930999636099</v>
      </c>
      <c r="AW440" s="9">
        <v>1343.5023485217</v>
      </c>
      <c r="AX440" s="9">
        <v>1.0406219788</v>
      </c>
    </row>
    <row r="441" spans="1:50" x14ac:dyDescent="0.25">
      <c r="A441" s="142">
        <v>550000</v>
      </c>
      <c r="B441" s="142">
        <v>890000</v>
      </c>
      <c r="C441" s="142">
        <v>890000</v>
      </c>
      <c r="D441" s="9" t="s">
        <v>305</v>
      </c>
      <c r="E441" s="9" t="s">
        <v>70</v>
      </c>
      <c r="F441" s="9" t="s">
        <v>306</v>
      </c>
      <c r="G441" s="9" t="s">
        <v>307</v>
      </c>
      <c r="H441" s="9">
        <v>0.36</v>
      </c>
      <c r="I441" s="9">
        <v>0.48</v>
      </c>
      <c r="J441" s="9" t="s">
        <v>195</v>
      </c>
      <c r="K441" s="9">
        <v>0.208795925878</v>
      </c>
      <c r="L441" s="9">
        <v>3858.1883499751402</v>
      </c>
      <c r="M441" s="9">
        <v>9.5852546234560503</v>
      </c>
      <c r="N441" s="9">
        <v>1.4086441436833901</v>
      </c>
      <c r="O441" s="9">
        <v>2.0013621138809201</v>
      </c>
      <c r="P441" s="9">
        <v>0.294119158213</v>
      </c>
      <c r="Q441" s="9">
        <v>805.57400874478901</v>
      </c>
      <c r="R441" s="9">
        <v>1200</v>
      </c>
      <c r="S441" s="9" t="s">
        <v>308</v>
      </c>
      <c r="T441" s="9">
        <v>1200</v>
      </c>
      <c r="U441" s="9" t="s">
        <v>293</v>
      </c>
      <c r="V441" s="9" t="s">
        <v>195</v>
      </c>
      <c r="Z441" s="9">
        <v>0</v>
      </c>
      <c r="AA441" s="9">
        <v>1</v>
      </c>
      <c r="AB441" s="9">
        <v>2.0013621138809201</v>
      </c>
      <c r="AC441" s="9">
        <v>0.294119158213</v>
      </c>
      <c r="AD441" s="9">
        <v>805.57400874478901</v>
      </c>
      <c r="AF441" s="9">
        <v>-1</v>
      </c>
      <c r="AG441" s="9">
        <v>-1</v>
      </c>
      <c r="AH441" s="9">
        <v>-1</v>
      </c>
      <c r="AI441" s="9">
        <v>-1</v>
      </c>
      <c r="AJ441" s="9">
        <v>0</v>
      </c>
      <c r="AM441" s="9" t="s">
        <v>309</v>
      </c>
      <c r="AN441" s="9">
        <v>-1</v>
      </c>
      <c r="AQ441" s="9">
        <v>579</v>
      </c>
      <c r="AR441" s="9" t="s">
        <v>295</v>
      </c>
      <c r="AT441" s="9" t="s">
        <v>195</v>
      </c>
      <c r="AU441" s="9">
        <v>132.71029999999999</v>
      </c>
      <c r="AV441" s="9">
        <v>182.774945030265</v>
      </c>
      <c r="AW441" s="9">
        <v>844.96713361035404</v>
      </c>
      <c r="AX441" s="9">
        <v>0.65334469480000001</v>
      </c>
    </row>
    <row r="442" spans="1:50" x14ac:dyDescent="0.25">
      <c r="A442" s="142">
        <v>550000</v>
      </c>
      <c r="B442" s="142">
        <v>890000</v>
      </c>
      <c r="C442" s="142">
        <v>890000</v>
      </c>
      <c r="D442" s="9" t="s">
        <v>305</v>
      </c>
      <c r="E442" s="9" t="s">
        <v>70</v>
      </c>
      <c r="F442" s="9" t="s">
        <v>306</v>
      </c>
      <c r="G442" s="9" t="s">
        <v>307</v>
      </c>
      <c r="H442" s="9">
        <v>0.36</v>
      </c>
      <c r="I442" s="9">
        <v>0.48</v>
      </c>
      <c r="J442" s="9" t="s">
        <v>195</v>
      </c>
      <c r="K442" s="9">
        <v>1.9357093318699999E-2</v>
      </c>
      <c r="L442" s="9">
        <v>3858.1883499751402</v>
      </c>
      <c r="M442" s="9">
        <v>9.5852546234560503</v>
      </c>
      <c r="N442" s="9">
        <v>1.4086441436833901</v>
      </c>
      <c r="O442" s="9">
        <v>0.18554266822978999</v>
      </c>
      <c r="P442" s="9">
        <v>2.726725614212E-2</v>
      </c>
      <c r="Q442" s="9">
        <v>74.683311931613204</v>
      </c>
      <c r="R442" s="9">
        <v>1210</v>
      </c>
      <c r="S442" s="9" t="s">
        <v>310</v>
      </c>
      <c r="T442" s="9">
        <v>1210</v>
      </c>
      <c r="U442" s="9" t="s">
        <v>293</v>
      </c>
      <c r="V442" s="9" t="s">
        <v>195</v>
      </c>
      <c r="Z442" s="9">
        <v>0</v>
      </c>
      <c r="AA442" s="9">
        <v>1</v>
      </c>
      <c r="AB442" s="9">
        <v>0.18554266822978999</v>
      </c>
      <c r="AC442" s="9">
        <v>2.726725614212E-2</v>
      </c>
      <c r="AD442" s="9">
        <v>74.683311931612394</v>
      </c>
      <c r="AF442" s="9">
        <v>-1</v>
      </c>
      <c r="AG442" s="9">
        <v>-1</v>
      </c>
      <c r="AH442" s="9">
        <v>-1</v>
      </c>
      <c r="AI442" s="9">
        <v>-1</v>
      </c>
      <c r="AJ442" s="9">
        <v>0</v>
      </c>
      <c r="AM442" s="9" t="s">
        <v>309</v>
      </c>
      <c r="AN442" s="9">
        <v>-1</v>
      </c>
      <c r="AQ442" s="9">
        <v>579</v>
      </c>
      <c r="AR442" s="9" t="s">
        <v>295</v>
      </c>
      <c r="AT442" s="9" t="s">
        <v>195</v>
      </c>
      <c r="AU442" s="9">
        <v>132.71029999999999</v>
      </c>
      <c r="AV442" s="9">
        <v>52.242738242752402</v>
      </c>
      <c r="AW442" s="9">
        <v>78.335377415800494</v>
      </c>
      <c r="AX442" s="9">
        <v>6.0570407100000001E-2</v>
      </c>
    </row>
    <row r="443" spans="1:50" x14ac:dyDescent="0.25">
      <c r="A443" s="142">
        <v>550000</v>
      </c>
      <c r="B443" s="142">
        <v>890000</v>
      </c>
      <c r="C443" s="142">
        <v>890000</v>
      </c>
      <c r="D443" s="9" t="s">
        <v>305</v>
      </c>
      <c r="E443" s="9" t="s">
        <v>70</v>
      </c>
      <c r="F443" s="9" t="s">
        <v>306</v>
      </c>
      <c r="G443" s="9" t="s">
        <v>307</v>
      </c>
      <c r="H443" s="9">
        <v>0.36</v>
      </c>
      <c r="I443" s="9">
        <v>0.48</v>
      </c>
      <c r="J443" s="9" t="s">
        <v>195</v>
      </c>
      <c r="K443" s="9">
        <v>0.28172708871212998</v>
      </c>
      <c r="L443" s="9">
        <v>3858.1883499751402</v>
      </c>
      <c r="M443" s="9">
        <v>9.5852546234560503</v>
      </c>
      <c r="N443" s="9">
        <v>1.4086441436833901</v>
      </c>
      <c r="O443" s="9">
        <v>2.7004258796308398</v>
      </c>
      <c r="P443" s="9">
        <v>0.39685321363131998</v>
      </c>
      <c r="Q443" s="9">
        <v>1086.95617154158</v>
      </c>
      <c r="R443" s="9">
        <v>1210</v>
      </c>
      <c r="S443" s="9" t="s">
        <v>310</v>
      </c>
      <c r="T443" s="9">
        <v>1210</v>
      </c>
      <c r="U443" s="9" t="s">
        <v>293</v>
      </c>
      <c r="V443" s="9" t="s">
        <v>195</v>
      </c>
      <c r="Z443" s="9">
        <v>0</v>
      </c>
      <c r="AA443" s="9">
        <v>1</v>
      </c>
      <c r="AB443" s="9">
        <v>2.7004258796308398</v>
      </c>
      <c r="AC443" s="9">
        <v>0.39685321363131998</v>
      </c>
      <c r="AD443" s="9">
        <v>1086.95617154158</v>
      </c>
      <c r="AF443" s="9">
        <v>-1</v>
      </c>
      <c r="AG443" s="9">
        <v>-1</v>
      </c>
      <c r="AH443" s="9">
        <v>-1</v>
      </c>
      <c r="AI443" s="9">
        <v>-1</v>
      </c>
      <c r="AJ443" s="9">
        <v>0</v>
      </c>
      <c r="AM443" s="9" t="s">
        <v>309</v>
      </c>
      <c r="AN443" s="9">
        <v>-1</v>
      </c>
      <c r="AQ443" s="9">
        <v>579</v>
      </c>
      <c r="AR443" s="9" t="s">
        <v>295</v>
      </c>
      <c r="AT443" s="9" t="s">
        <v>195</v>
      </c>
      <c r="AU443" s="9">
        <v>132.71029999999999</v>
      </c>
      <c r="AV443" s="9">
        <v>133.77954912488099</v>
      </c>
      <c r="AW443" s="9">
        <v>1140.1090783187699</v>
      </c>
      <c r="AX443" s="9">
        <v>0.88155407259999996</v>
      </c>
    </row>
    <row r="444" spans="1:50" x14ac:dyDescent="0.25">
      <c r="A444" s="142">
        <v>550000</v>
      </c>
      <c r="B444" s="142">
        <v>890000</v>
      </c>
      <c r="C444" s="142">
        <v>890000</v>
      </c>
      <c r="D444" s="9" t="s">
        <v>305</v>
      </c>
      <c r="E444" s="9" t="s">
        <v>70</v>
      </c>
      <c r="F444" s="9" t="s">
        <v>306</v>
      </c>
      <c r="G444" s="9" t="s">
        <v>307</v>
      </c>
      <c r="H444" s="9">
        <v>0.36</v>
      </c>
      <c r="I444" s="9">
        <v>0.48</v>
      </c>
      <c r="J444" s="9" t="s">
        <v>195</v>
      </c>
      <c r="K444" s="9">
        <v>2.8004952592219998E-2</v>
      </c>
      <c r="L444" s="9">
        <v>3858.1883499751402</v>
      </c>
      <c r="M444" s="9">
        <v>9.5852546234560503</v>
      </c>
      <c r="N444" s="9">
        <v>1.4086441436833901</v>
      </c>
      <c r="O444" s="9">
        <v>0.26843460131430003</v>
      </c>
      <c r="P444" s="9">
        <v>3.9449012463170001E-2</v>
      </c>
      <c r="Q444" s="9">
        <v>108.04838183293199</v>
      </c>
      <c r="R444" s="9">
        <v>1210</v>
      </c>
      <c r="S444" s="9" t="s">
        <v>310</v>
      </c>
      <c r="T444" s="9">
        <v>1210</v>
      </c>
      <c r="U444" s="9" t="s">
        <v>293</v>
      </c>
      <c r="V444" s="9" t="s">
        <v>195</v>
      </c>
      <c r="Z444" s="9">
        <v>0</v>
      </c>
      <c r="AA444" s="9">
        <v>1</v>
      </c>
      <c r="AB444" s="9">
        <v>0.26843460131430003</v>
      </c>
      <c r="AC444" s="9">
        <v>3.9449012463170001E-2</v>
      </c>
      <c r="AD444" s="9">
        <v>108.048381832933</v>
      </c>
      <c r="AF444" s="9">
        <v>-1</v>
      </c>
      <c r="AG444" s="9">
        <v>-1</v>
      </c>
      <c r="AH444" s="9">
        <v>-1</v>
      </c>
      <c r="AI444" s="9">
        <v>-1</v>
      </c>
      <c r="AJ444" s="9">
        <v>0</v>
      </c>
      <c r="AM444" s="9" t="s">
        <v>309</v>
      </c>
      <c r="AN444" s="9">
        <v>-1</v>
      </c>
      <c r="AQ444" s="9">
        <v>579</v>
      </c>
      <c r="AR444" s="9" t="s">
        <v>295</v>
      </c>
      <c r="AT444" s="9" t="s">
        <v>195</v>
      </c>
      <c r="AU444" s="9">
        <v>132.71029999999999</v>
      </c>
      <c r="AV444" s="9">
        <v>64.841952902476095</v>
      </c>
      <c r="AW444" s="9">
        <v>113.332022256858</v>
      </c>
      <c r="AX444" s="9">
        <v>8.7630479999999997E-2</v>
      </c>
    </row>
    <row r="445" spans="1:50" x14ac:dyDescent="0.25">
      <c r="A445" s="142">
        <v>550000</v>
      </c>
      <c r="B445" s="142">
        <v>890000</v>
      </c>
      <c r="C445" s="142">
        <v>890000</v>
      </c>
      <c r="D445" s="9" t="s">
        <v>305</v>
      </c>
      <c r="E445" s="9" t="s">
        <v>70</v>
      </c>
      <c r="F445" s="9" t="s">
        <v>306</v>
      </c>
      <c r="G445" s="9" t="s">
        <v>307</v>
      </c>
      <c r="H445" s="9">
        <v>0.36</v>
      </c>
      <c r="I445" s="9">
        <v>0.48</v>
      </c>
      <c r="J445" s="9" t="s">
        <v>195</v>
      </c>
      <c r="K445" s="9">
        <v>7.3780641105389996E-2</v>
      </c>
      <c r="L445" s="9">
        <v>3858.1883499751402</v>
      </c>
      <c r="M445" s="9">
        <v>9.5852546234560503</v>
      </c>
      <c r="N445" s="9">
        <v>1.4086441436833901</v>
      </c>
      <c r="O445" s="9">
        <v>0.70720623127703997</v>
      </c>
      <c r="P445" s="9">
        <v>0.10393066801032</v>
      </c>
      <c r="Q445" s="9">
        <v>284.65960996653598</v>
      </c>
      <c r="R445" s="9">
        <v>1210</v>
      </c>
      <c r="S445" s="9" t="s">
        <v>310</v>
      </c>
      <c r="T445" s="9">
        <v>1210</v>
      </c>
      <c r="U445" s="9" t="s">
        <v>293</v>
      </c>
      <c r="V445" s="9" t="s">
        <v>195</v>
      </c>
      <c r="Z445" s="9">
        <v>0</v>
      </c>
      <c r="AA445" s="9">
        <v>1</v>
      </c>
      <c r="AB445" s="9">
        <v>0.70720623127703997</v>
      </c>
      <c r="AC445" s="9">
        <v>0.10393066801032</v>
      </c>
      <c r="AD445" s="9">
        <v>284.659609966537</v>
      </c>
      <c r="AF445" s="9">
        <v>-1</v>
      </c>
      <c r="AG445" s="9">
        <v>-1</v>
      </c>
      <c r="AH445" s="9">
        <v>-1</v>
      </c>
      <c r="AI445" s="9">
        <v>-1</v>
      </c>
      <c r="AJ445" s="9">
        <v>0</v>
      </c>
      <c r="AM445" s="9" t="s">
        <v>309</v>
      </c>
      <c r="AN445" s="9">
        <v>-1</v>
      </c>
      <c r="AQ445" s="9">
        <v>579</v>
      </c>
      <c r="AR445" s="9" t="s">
        <v>295</v>
      </c>
      <c r="AT445" s="9" t="s">
        <v>195</v>
      </c>
      <c r="AU445" s="9">
        <v>132.71029999999999</v>
      </c>
      <c r="AV445" s="9">
        <v>82.398252572223299</v>
      </c>
      <c r="AW445" s="9">
        <v>298.579661306162</v>
      </c>
      <c r="AX445" s="9">
        <v>0.23086748579999999</v>
      </c>
    </row>
    <row r="446" spans="1:50" x14ac:dyDescent="0.25">
      <c r="A446" s="142">
        <v>550000</v>
      </c>
      <c r="B446" s="142">
        <v>890000</v>
      </c>
      <c r="C446" s="142">
        <v>890000</v>
      </c>
      <c r="D446" s="9" t="s">
        <v>305</v>
      </c>
      <c r="E446" s="9" t="s">
        <v>70</v>
      </c>
      <c r="F446" s="9" t="s">
        <v>306</v>
      </c>
      <c r="G446" s="9" t="s">
        <v>307</v>
      </c>
      <c r="H446" s="9">
        <v>0.36</v>
      </c>
      <c r="I446" s="9">
        <v>0.48</v>
      </c>
      <c r="J446" s="9" t="s">
        <v>195</v>
      </c>
      <c r="K446" s="9">
        <v>6.0977521074699996E-3</v>
      </c>
      <c r="L446" s="9">
        <v>3858.1883499751402</v>
      </c>
      <c r="M446" s="9">
        <v>9.5852546234560503</v>
      </c>
      <c r="N446" s="9">
        <v>1.4086441436833901</v>
      </c>
      <c r="O446" s="9">
        <v>5.8448506580810002E-2</v>
      </c>
      <c r="P446" s="9">
        <v>8.5895627958200004E-3</v>
      </c>
      <c r="Q446" s="9">
        <v>23.526276142077101</v>
      </c>
      <c r="R446" s="9">
        <v>1210</v>
      </c>
      <c r="S446" s="9" t="s">
        <v>310</v>
      </c>
      <c r="T446" s="9">
        <v>1210</v>
      </c>
      <c r="U446" s="9" t="s">
        <v>293</v>
      </c>
      <c r="V446" s="9" t="s">
        <v>195</v>
      </c>
      <c r="Z446" s="9">
        <v>0</v>
      </c>
      <c r="AA446" s="9">
        <v>1</v>
      </c>
      <c r="AB446" s="9">
        <v>5.8448506580810002E-2</v>
      </c>
      <c r="AC446" s="9">
        <v>8.5895627958200004E-3</v>
      </c>
      <c r="AD446" s="9">
        <v>23.526276142076298</v>
      </c>
      <c r="AF446" s="9">
        <v>-1</v>
      </c>
      <c r="AG446" s="9">
        <v>-1</v>
      </c>
      <c r="AH446" s="9">
        <v>-1</v>
      </c>
      <c r="AI446" s="9">
        <v>-1</v>
      </c>
      <c r="AJ446" s="9">
        <v>0</v>
      </c>
      <c r="AM446" s="9" t="s">
        <v>309</v>
      </c>
      <c r="AN446" s="9">
        <v>-1</v>
      </c>
      <c r="AQ446" s="9">
        <v>579</v>
      </c>
      <c r="AR446" s="9" t="s">
        <v>295</v>
      </c>
      <c r="AT446" s="9" t="s">
        <v>195</v>
      </c>
      <c r="AU446" s="9">
        <v>132.71029999999999</v>
      </c>
      <c r="AV446" s="9">
        <v>23.2884576189374</v>
      </c>
      <c r="AW446" s="9">
        <v>24.676727278317198</v>
      </c>
      <c r="AX446" s="9">
        <v>1.9080515900000001E-2</v>
      </c>
    </row>
    <row r="447" spans="1:50" x14ac:dyDescent="0.25">
      <c r="A447" s="142">
        <v>550000</v>
      </c>
      <c r="B447" s="142">
        <v>890000</v>
      </c>
      <c r="C447" s="142">
        <v>890000</v>
      </c>
      <c r="D447" s="9" t="s">
        <v>305</v>
      </c>
      <c r="E447" s="9" t="s">
        <v>70</v>
      </c>
      <c r="F447" s="9" t="s">
        <v>306</v>
      </c>
      <c r="G447" s="9" t="s">
        <v>307</v>
      </c>
      <c r="H447" s="9">
        <v>0.36</v>
      </c>
      <c r="I447" s="9">
        <v>0.48</v>
      </c>
      <c r="J447" s="9" t="s">
        <v>195</v>
      </c>
      <c r="K447" s="9">
        <v>6.510646325385E-2</v>
      </c>
      <c r="L447" s="9">
        <v>3914.7706904454799</v>
      </c>
      <c r="M447" s="9">
        <v>10.3695821191011</v>
      </c>
      <c r="N447" s="9">
        <v>1.7905728180556599</v>
      </c>
      <c r="O447" s="9">
        <v>0.67512681719505996</v>
      </c>
      <c r="P447" s="9">
        <v>0.11657786338208</v>
      </c>
      <c r="Q447" s="9">
        <v>254.87687410474899</v>
      </c>
      <c r="R447" s="9">
        <v>1200</v>
      </c>
      <c r="S447" s="9" t="s">
        <v>308</v>
      </c>
      <c r="T447" s="9">
        <v>1200</v>
      </c>
      <c r="U447" s="9" t="s">
        <v>293</v>
      </c>
      <c r="V447" s="9" t="s">
        <v>195</v>
      </c>
      <c r="Z447" s="9">
        <v>0</v>
      </c>
      <c r="AA447" s="9">
        <v>1</v>
      </c>
      <c r="AB447" s="9">
        <v>0.67512681719505996</v>
      </c>
      <c r="AC447" s="9">
        <v>0.11657786338208</v>
      </c>
      <c r="AD447" s="9">
        <v>256.11186177610602</v>
      </c>
      <c r="AF447" s="9">
        <v>-1</v>
      </c>
      <c r="AG447" s="9">
        <v>-1</v>
      </c>
      <c r="AH447" s="9">
        <v>-1</v>
      </c>
      <c r="AI447" s="9">
        <v>-1</v>
      </c>
      <c r="AJ447" s="9">
        <v>0</v>
      </c>
      <c r="AM447" s="9" t="s">
        <v>309</v>
      </c>
      <c r="AN447" s="9">
        <v>-1</v>
      </c>
      <c r="AQ447" s="9">
        <v>579</v>
      </c>
      <c r="AR447" s="9" t="s">
        <v>295</v>
      </c>
      <c r="AT447" s="9" t="s">
        <v>195</v>
      </c>
      <c r="AU447" s="9">
        <v>132.71029999999999</v>
      </c>
      <c r="AV447" s="9">
        <v>78.965765629857501</v>
      </c>
      <c r="AW447" s="9">
        <v>263.476508958605</v>
      </c>
      <c r="AX447" s="9">
        <v>0.20771440529999999</v>
      </c>
    </row>
    <row r="448" spans="1:50" x14ac:dyDescent="0.25">
      <c r="A448" s="142">
        <v>550000</v>
      </c>
      <c r="B448" s="142">
        <v>890000</v>
      </c>
      <c r="C448" s="142">
        <v>890000</v>
      </c>
      <c r="D448" s="9" t="s">
        <v>305</v>
      </c>
      <c r="E448" s="9" t="s">
        <v>70</v>
      </c>
      <c r="F448" s="9" t="s">
        <v>306</v>
      </c>
      <c r="G448" s="9" t="s">
        <v>307</v>
      </c>
      <c r="H448" s="9">
        <v>0.36</v>
      </c>
      <c r="I448" s="9">
        <v>0.48</v>
      </c>
      <c r="J448" s="9" t="s">
        <v>195</v>
      </c>
      <c r="K448" s="9">
        <v>8.1901905609699996E-3</v>
      </c>
      <c r="L448" s="9">
        <v>3914.7706904454799</v>
      </c>
      <c r="M448" s="9">
        <v>10.3695821191011</v>
      </c>
      <c r="N448" s="9">
        <v>1.7905728180556599</v>
      </c>
      <c r="O448" s="9">
        <v>8.492885359308E-2</v>
      </c>
      <c r="P448" s="9">
        <v>1.466513259317E-2</v>
      </c>
      <c r="Q448" s="9">
        <v>32.062717957256403</v>
      </c>
      <c r="R448" s="9">
        <v>1410</v>
      </c>
      <c r="S448" s="9" t="s">
        <v>299</v>
      </c>
      <c r="T448" s="9">
        <v>1410</v>
      </c>
      <c r="U448" s="9" t="s">
        <v>293</v>
      </c>
      <c r="V448" s="9" t="s">
        <v>195</v>
      </c>
      <c r="Z448" s="9">
        <v>0</v>
      </c>
      <c r="AA448" s="9">
        <v>1</v>
      </c>
      <c r="AB448" s="9">
        <v>8.492885359308E-2</v>
      </c>
      <c r="AC448" s="9">
        <v>1.466513259317E-2</v>
      </c>
      <c r="AD448" s="9">
        <v>32.062717957254897</v>
      </c>
      <c r="AF448" s="9">
        <v>-1</v>
      </c>
      <c r="AG448" s="9">
        <v>-1</v>
      </c>
      <c r="AH448" s="9">
        <v>-1</v>
      </c>
      <c r="AI448" s="9">
        <v>-1</v>
      </c>
      <c r="AJ448" s="9">
        <v>0</v>
      </c>
      <c r="AM448" s="9" t="s">
        <v>309</v>
      </c>
      <c r="AN448" s="9">
        <v>-1</v>
      </c>
      <c r="AQ448" s="9">
        <v>579</v>
      </c>
      <c r="AR448" s="9" t="s">
        <v>295</v>
      </c>
      <c r="AT448" s="9" t="s">
        <v>195</v>
      </c>
      <c r="AU448" s="9">
        <v>132.71029999999999</v>
      </c>
      <c r="AV448" s="9">
        <v>25.748551293886401</v>
      </c>
      <c r="AW448" s="9">
        <v>33.144525272347799</v>
      </c>
      <c r="AX448" s="9">
        <v>2.6003826399999999E-2</v>
      </c>
    </row>
    <row r="449" spans="1:50" x14ac:dyDescent="0.25">
      <c r="A449" s="142">
        <v>550000</v>
      </c>
      <c r="B449" s="142">
        <v>890000</v>
      </c>
      <c r="C449" s="142">
        <v>890000</v>
      </c>
      <c r="D449" s="9" t="s">
        <v>305</v>
      </c>
      <c r="E449" s="9" t="s">
        <v>70</v>
      </c>
      <c r="F449" s="9" t="s">
        <v>306</v>
      </c>
      <c r="G449" s="9" t="s">
        <v>307</v>
      </c>
      <c r="H449" s="9">
        <v>0.36</v>
      </c>
      <c r="I449" s="9">
        <v>0.48</v>
      </c>
      <c r="J449" s="9" t="s">
        <v>195</v>
      </c>
      <c r="K449" s="9">
        <v>0.15535648099902999</v>
      </c>
      <c r="L449" s="9">
        <v>3914.7706904454799</v>
      </c>
      <c r="M449" s="9">
        <v>10.3695821191011</v>
      </c>
      <c r="N449" s="9">
        <v>1.7905728180556599</v>
      </c>
      <c r="O449" s="9">
        <v>1.6109817874540699</v>
      </c>
      <c r="P449" s="9">
        <v>0.27817709198564999</v>
      </c>
      <c r="Q449" s="9">
        <v>608.18499838577702</v>
      </c>
      <c r="R449" s="9">
        <v>1330</v>
      </c>
      <c r="S449" s="9" t="s">
        <v>311</v>
      </c>
      <c r="T449" s="9">
        <v>1330</v>
      </c>
      <c r="U449" s="9" t="s">
        <v>293</v>
      </c>
      <c r="V449" s="9" t="s">
        <v>195</v>
      </c>
      <c r="Z449" s="9">
        <v>0</v>
      </c>
      <c r="AA449" s="9">
        <v>1</v>
      </c>
      <c r="AB449" s="9">
        <v>1.6109817874540699</v>
      </c>
      <c r="AC449" s="9">
        <v>0.27817709198564999</v>
      </c>
      <c r="AD449" s="9">
        <v>608.18499838577702</v>
      </c>
      <c r="AF449" s="9">
        <v>-1</v>
      </c>
      <c r="AG449" s="9">
        <v>-1</v>
      </c>
      <c r="AH449" s="9">
        <v>-1</v>
      </c>
      <c r="AI449" s="9">
        <v>-1</v>
      </c>
      <c r="AJ449" s="9">
        <v>0</v>
      </c>
      <c r="AM449" s="9" t="s">
        <v>309</v>
      </c>
      <c r="AN449" s="9">
        <v>-1</v>
      </c>
      <c r="AQ449" s="9">
        <v>579</v>
      </c>
      <c r="AR449" s="9" t="s">
        <v>295</v>
      </c>
      <c r="AT449" s="9" t="s">
        <v>195</v>
      </c>
      <c r="AU449" s="9">
        <v>132.71029999999999</v>
      </c>
      <c r="AV449" s="9">
        <v>104.783729200541</v>
      </c>
      <c r="AW449" s="9">
        <v>628.70537289241304</v>
      </c>
      <c r="AX449" s="9">
        <v>0.49325628420000001</v>
      </c>
    </row>
    <row r="450" spans="1:50" x14ac:dyDescent="0.25">
      <c r="A450" s="142">
        <v>550000</v>
      </c>
      <c r="B450" s="142">
        <v>890000</v>
      </c>
      <c r="C450" s="142">
        <v>890000</v>
      </c>
      <c r="D450" s="9" t="s">
        <v>305</v>
      </c>
      <c r="E450" s="9" t="s">
        <v>70</v>
      </c>
      <c r="F450" s="9" t="s">
        <v>306</v>
      </c>
      <c r="G450" s="9" t="s">
        <v>307</v>
      </c>
      <c r="H450" s="9">
        <v>0.36</v>
      </c>
      <c r="I450" s="9">
        <v>0.48</v>
      </c>
      <c r="J450" s="9" t="s">
        <v>195</v>
      </c>
      <c r="K450" s="9">
        <v>0.11127814823424</v>
      </c>
      <c r="L450" s="9">
        <v>3914.7706904454799</v>
      </c>
      <c r="M450" s="9">
        <v>10.3695821191011</v>
      </c>
      <c r="N450" s="9">
        <v>1.7905728180556599</v>
      </c>
      <c r="O450" s="9">
        <v>1.1539078961765401</v>
      </c>
      <c r="P450" s="9">
        <v>0.19925162747180999</v>
      </c>
      <c r="Q450" s="9">
        <v>435.628433194482</v>
      </c>
      <c r="R450" s="9">
        <v>1330</v>
      </c>
      <c r="S450" s="9" t="s">
        <v>311</v>
      </c>
      <c r="T450" s="9">
        <v>1330</v>
      </c>
      <c r="U450" s="9" t="s">
        <v>293</v>
      </c>
      <c r="V450" s="9" t="s">
        <v>195</v>
      </c>
      <c r="Z450" s="9">
        <v>0</v>
      </c>
      <c r="AA450" s="9">
        <v>1</v>
      </c>
      <c r="AB450" s="9">
        <v>1.1539078961765401</v>
      </c>
      <c r="AC450" s="9">
        <v>0.19925162747180999</v>
      </c>
      <c r="AD450" s="9">
        <v>435.628433194482</v>
      </c>
      <c r="AF450" s="9">
        <v>-1</v>
      </c>
      <c r="AG450" s="9">
        <v>-1</v>
      </c>
      <c r="AH450" s="9">
        <v>-1</v>
      </c>
      <c r="AI450" s="9">
        <v>-1</v>
      </c>
      <c r="AJ450" s="9">
        <v>0</v>
      </c>
      <c r="AM450" s="9" t="s">
        <v>309</v>
      </c>
      <c r="AN450" s="9">
        <v>-1</v>
      </c>
      <c r="AQ450" s="9">
        <v>579</v>
      </c>
      <c r="AR450" s="9" t="s">
        <v>295</v>
      </c>
      <c r="AT450" s="9" t="s">
        <v>195</v>
      </c>
      <c r="AU450" s="9">
        <v>132.71029999999999</v>
      </c>
      <c r="AV450" s="9">
        <v>91.521033155514601</v>
      </c>
      <c r="AW450" s="9">
        <v>450.32668885454399</v>
      </c>
      <c r="AX450" s="9">
        <v>0.35330773170000002</v>
      </c>
    </row>
    <row r="451" spans="1:50" x14ac:dyDescent="0.25">
      <c r="A451" s="142">
        <v>550000</v>
      </c>
      <c r="B451" s="142">
        <v>890000</v>
      </c>
      <c r="C451" s="142">
        <v>890000</v>
      </c>
      <c r="D451" s="9" t="s">
        <v>305</v>
      </c>
      <c r="E451" s="9" t="s">
        <v>70</v>
      </c>
      <c r="F451" s="9" t="s">
        <v>306</v>
      </c>
      <c r="G451" s="9" t="s">
        <v>307</v>
      </c>
      <c r="H451" s="9">
        <v>0.36</v>
      </c>
      <c r="I451" s="9">
        <v>0.48</v>
      </c>
      <c r="J451" s="9" t="s">
        <v>195</v>
      </c>
      <c r="K451" s="9">
        <v>2.412297838336E-2</v>
      </c>
      <c r="L451" s="9">
        <v>3914.7706904454799</v>
      </c>
      <c r="M451" s="9">
        <v>10.3695821191011</v>
      </c>
      <c r="N451" s="9">
        <v>1.7905728180556599</v>
      </c>
      <c r="O451" s="9">
        <v>0.25014520530357998</v>
      </c>
      <c r="P451" s="9">
        <v>4.3193949383790002E-2</v>
      </c>
      <c r="Q451" s="9">
        <v>94.435928741439398</v>
      </c>
      <c r="R451" s="9">
        <v>1410</v>
      </c>
      <c r="S451" s="9" t="s">
        <v>299</v>
      </c>
      <c r="T451" s="9">
        <v>1410</v>
      </c>
      <c r="U451" s="9" t="s">
        <v>293</v>
      </c>
      <c r="V451" s="9" t="s">
        <v>195</v>
      </c>
      <c r="Z451" s="9">
        <v>0</v>
      </c>
      <c r="AA451" s="9">
        <v>1</v>
      </c>
      <c r="AB451" s="9">
        <v>0.25014520530357998</v>
      </c>
      <c r="AC451" s="9">
        <v>4.3193949383790002E-2</v>
      </c>
      <c r="AD451" s="9">
        <v>118.27517428064399</v>
      </c>
      <c r="AF451" s="9">
        <v>-1</v>
      </c>
      <c r="AG451" s="9">
        <v>-1</v>
      </c>
      <c r="AH451" s="9">
        <v>-1</v>
      </c>
      <c r="AI451" s="9">
        <v>-1</v>
      </c>
      <c r="AJ451" s="9">
        <v>0</v>
      </c>
      <c r="AM451" s="9" t="s">
        <v>309</v>
      </c>
      <c r="AN451" s="9">
        <v>-1</v>
      </c>
      <c r="AQ451" s="9">
        <v>579</v>
      </c>
      <c r="AR451" s="9" t="s">
        <v>295</v>
      </c>
      <c r="AT451" s="9" t="s">
        <v>195</v>
      </c>
      <c r="AU451" s="9">
        <v>132.71029999999999</v>
      </c>
      <c r="AV451" s="9">
        <v>103.920571774008</v>
      </c>
      <c r="AW451" s="9">
        <v>97.622229998128105</v>
      </c>
      <c r="AX451" s="9">
        <v>9.5924715600000002E-2</v>
      </c>
    </row>
    <row r="452" spans="1:50" x14ac:dyDescent="0.25">
      <c r="A452" s="142">
        <v>550000</v>
      </c>
      <c r="B452" s="142">
        <v>890000</v>
      </c>
      <c r="C452" s="142">
        <v>890000</v>
      </c>
      <c r="D452" s="9" t="s">
        <v>305</v>
      </c>
      <c r="E452" s="9" t="s">
        <v>70</v>
      </c>
      <c r="F452" s="9" t="s">
        <v>306</v>
      </c>
      <c r="G452" s="9" t="s">
        <v>307</v>
      </c>
      <c r="H452" s="9">
        <v>0.36</v>
      </c>
      <c r="I452" s="9">
        <v>0.48</v>
      </c>
      <c r="J452" s="9" t="s">
        <v>195</v>
      </c>
      <c r="K452" s="9">
        <v>8.5182042953189999E-2</v>
      </c>
      <c r="L452" s="9">
        <v>3914.7706904454799</v>
      </c>
      <c r="M452" s="9">
        <v>10.3695821191011</v>
      </c>
      <c r="N452" s="9">
        <v>1.7905728180556599</v>
      </c>
      <c r="O452" s="9">
        <v>0.88330218947599004</v>
      </c>
      <c r="P452" s="9">
        <v>0.15252465069844001</v>
      </c>
      <c r="Q452" s="9">
        <v>333.46816510545102</v>
      </c>
      <c r="R452" s="9">
        <v>1410</v>
      </c>
      <c r="S452" s="9" t="s">
        <v>299</v>
      </c>
      <c r="T452" s="9">
        <v>1410</v>
      </c>
      <c r="U452" s="9" t="s">
        <v>293</v>
      </c>
      <c r="V452" s="9" t="s">
        <v>195</v>
      </c>
      <c r="Z452" s="9">
        <v>0</v>
      </c>
      <c r="AA452" s="9">
        <v>1</v>
      </c>
      <c r="AB452" s="9">
        <v>0.88330218947599004</v>
      </c>
      <c r="AC452" s="9">
        <v>0.15252465069844001</v>
      </c>
      <c r="AD452" s="9">
        <v>333.46816510545102</v>
      </c>
      <c r="AF452" s="9">
        <v>-1</v>
      </c>
      <c r="AG452" s="9">
        <v>-1</v>
      </c>
      <c r="AH452" s="9">
        <v>-1</v>
      </c>
      <c r="AI452" s="9">
        <v>-1</v>
      </c>
      <c r="AJ452" s="9">
        <v>0</v>
      </c>
      <c r="AM452" s="9" t="s">
        <v>309</v>
      </c>
      <c r="AN452" s="9">
        <v>-1</v>
      </c>
      <c r="AQ452" s="9">
        <v>579</v>
      </c>
      <c r="AR452" s="9" t="s">
        <v>295</v>
      </c>
      <c r="AT452" s="9" t="s">
        <v>195</v>
      </c>
      <c r="AU452" s="9">
        <v>132.71029999999999</v>
      </c>
      <c r="AV452" s="9">
        <v>86.121487579648999</v>
      </c>
      <c r="AW452" s="9">
        <v>344.71949759830602</v>
      </c>
      <c r="AX452" s="9">
        <v>0.2704526887</v>
      </c>
    </row>
    <row r="453" spans="1:50" x14ac:dyDescent="0.25">
      <c r="A453" s="142">
        <v>550000</v>
      </c>
      <c r="B453" s="142">
        <v>890000</v>
      </c>
      <c r="C453" s="142">
        <v>890000</v>
      </c>
      <c r="D453" s="9" t="s">
        <v>305</v>
      </c>
      <c r="E453" s="9" t="s">
        <v>70</v>
      </c>
      <c r="F453" s="9" t="s">
        <v>306</v>
      </c>
      <c r="G453" s="9" t="s">
        <v>307</v>
      </c>
      <c r="H453" s="9">
        <v>0.36</v>
      </c>
      <c r="I453" s="9">
        <v>0.48</v>
      </c>
      <c r="J453" s="9" t="s">
        <v>195</v>
      </c>
      <c r="K453" s="9">
        <v>1.7924029601000001E-4</v>
      </c>
      <c r="L453" s="9">
        <v>3860.9478641642399</v>
      </c>
      <c r="M453" s="9">
        <v>9.5918438745603005</v>
      </c>
      <c r="N453" s="9">
        <v>1.4096034124747501</v>
      </c>
      <c r="O453" s="9">
        <v>1.7192449353599999E-3</v>
      </c>
      <c r="P453" s="9">
        <v>2.5265773290999999E-4</v>
      </c>
      <c r="Q453" s="9">
        <v>0.69203743805582996</v>
      </c>
      <c r="R453" s="9">
        <v>1200</v>
      </c>
      <c r="S453" s="9" t="s">
        <v>308</v>
      </c>
      <c r="T453" s="9">
        <v>1200</v>
      </c>
      <c r="U453" s="9" t="s">
        <v>293</v>
      </c>
      <c r="V453" s="9" t="s">
        <v>195</v>
      </c>
      <c r="Z453" s="9">
        <v>0</v>
      </c>
      <c r="AA453" s="9">
        <v>1</v>
      </c>
      <c r="AB453" s="9">
        <v>1.7192449353599999E-3</v>
      </c>
      <c r="AC453" s="9">
        <v>2.5265773290999999E-4</v>
      </c>
      <c r="AD453" s="9">
        <v>36.734064108164603</v>
      </c>
      <c r="AF453" s="9">
        <v>-1</v>
      </c>
      <c r="AG453" s="9">
        <v>-1</v>
      </c>
      <c r="AH453" s="9">
        <v>-1</v>
      </c>
      <c r="AI453" s="9">
        <v>-1</v>
      </c>
      <c r="AJ453" s="9">
        <v>0</v>
      </c>
      <c r="AM453" s="9" t="s">
        <v>309</v>
      </c>
      <c r="AN453" s="9">
        <v>-1</v>
      </c>
      <c r="AQ453" s="9">
        <v>579</v>
      </c>
      <c r="AR453" s="9" t="s">
        <v>295</v>
      </c>
      <c r="AT453" s="9" t="s">
        <v>195</v>
      </c>
      <c r="AU453" s="9">
        <v>132.71029999999999</v>
      </c>
      <c r="AV453" s="9">
        <v>4.6352960434957504</v>
      </c>
      <c r="AW453" s="9">
        <v>0.72535974306446005</v>
      </c>
      <c r="AX453" s="9">
        <v>2.97924283E-2</v>
      </c>
    </row>
    <row r="454" spans="1:50" x14ac:dyDescent="0.25">
      <c r="A454" s="142">
        <v>550000</v>
      </c>
      <c r="B454" s="142">
        <v>890000</v>
      </c>
      <c r="C454" s="142">
        <v>890000</v>
      </c>
      <c r="D454" s="9" t="s">
        <v>305</v>
      </c>
      <c r="E454" s="9" t="s">
        <v>70</v>
      </c>
      <c r="F454" s="9" t="s">
        <v>306</v>
      </c>
      <c r="G454" s="9" t="s">
        <v>307</v>
      </c>
      <c r="H454" s="9">
        <v>0.36</v>
      </c>
      <c r="I454" s="9">
        <v>0.48</v>
      </c>
      <c r="J454" s="9" t="s">
        <v>195</v>
      </c>
      <c r="K454" s="9">
        <v>9.3095564539099999E-3</v>
      </c>
      <c r="L454" s="9">
        <v>3860.9478641642399</v>
      </c>
      <c r="M454" s="9">
        <v>9.5918438745603005</v>
      </c>
      <c r="N454" s="9">
        <v>1.4096034124747501</v>
      </c>
      <c r="O454" s="9">
        <v>8.9295812047359993E-2</v>
      </c>
      <c r="P454" s="9">
        <v>1.3122782546060001E-2</v>
      </c>
      <c r="Q454" s="9">
        <v>35.943712107063398</v>
      </c>
      <c r="R454" s="9">
        <v>1210</v>
      </c>
      <c r="S454" s="9" t="s">
        <v>310</v>
      </c>
      <c r="T454" s="9">
        <v>1210</v>
      </c>
      <c r="U454" s="9" t="s">
        <v>293</v>
      </c>
      <c r="V454" s="9" t="s">
        <v>195</v>
      </c>
      <c r="Z454" s="9">
        <v>0</v>
      </c>
      <c r="AA454" s="9">
        <v>1</v>
      </c>
      <c r="AB454" s="9">
        <v>8.9295812047359993E-2</v>
      </c>
      <c r="AC454" s="9">
        <v>1.3122782546060001E-2</v>
      </c>
      <c r="AD454" s="9">
        <v>1495.61490977412</v>
      </c>
      <c r="AF454" s="9">
        <v>-1</v>
      </c>
      <c r="AG454" s="9">
        <v>-1</v>
      </c>
      <c r="AH454" s="9">
        <v>-1</v>
      </c>
      <c r="AI454" s="9">
        <v>-1</v>
      </c>
      <c r="AJ454" s="9">
        <v>0</v>
      </c>
      <c r="AM454" s="9" t="s">
        <v>309</v>
      </c>
      <c r="AN454" s="9">
        <v>-1</v>
      </c>
      <c r="AQ454" s="9">
        <v>579</v>
      </c>
      <c r="AR454" s="9" t="s">
        <v>295</v>
      </c>
      <c r="AT454" s="9" t="s">
        <v>195</v>
      </c>
      <c r="AU454" s="9">
        <v>132.71029999999999</v>
      </c>
      <c r="AV454" s="9">
        <v>32.391185943521897</v>
      </c>
      <c r="AW454" s="9">
        <v>37.674438325225701</v>
      </c>
      <c r="AX454" s="9">
        <v>1.2129885724</v>
      </c>
    </row>
    <row r="455" spans="1:50" x14ac:dyDescent="0.25">
      <c r="A455" s="142">
        <v>550000</v>
      </c>
      <c r="B455" s="142">
        <v>890000</v>
      </c>
      <c r="C455" s="142">
        <v>890000</v>
      </c>
      <c r="D455" s="9" t="s">
        <v>305</v>
      </c>
      <c r="E455" s="9" t="s">
        <v>70</v>
      </c>
      <c r="F455" s="9" t="s">
        <v>306</v>
      </c>
      <c r="G455" s="9" t="s">
        <v>307</v>
      </c>
      <c r="H455" s="9">
        <v>0.36</v>
      </c>
      <c r="I455" s="9">
        <v>0.48</v>
      </c>
      <c r="J455" s="9" t="s">
        <v>195</v>
      </c>
      <c r="K455" s="9">
        <v>0.12790549957495001</v>
      </c>
      <c r="L455" s="9">
        <v>3857.7690414020399</v>
      </c>
      <c r="M455" s="9">
        <v>9.5843984303164902</v>
      </c>
      <c r="N455" s="9">
        <v>1.40852464309897</v>
      </c>
      <c r="O455" s="9">
        <v>1.22589726935508</v>
      </c>
      <c r="P455" s="9">
        <v>0.18015804813920999</v>
      </c>
      <c r="Q455" s="9">
        <v>493.42987648533898</v>
      </c>
      <c r="R455" s="9">
        <v>1200</v>
      </c>
      <c r="S455" s="9" t="s">
        <v>308</v>
      </c>
      <c r="T455" s="9">
        <v>1200</v>
      </c>
      <c r="U455" s="9" t="s">
        <v>293</v>
      </c>
      <c r="V455" s="9" t="s">
        <v>195</v>
      </c>
      <c r="Z455" s="9">
        <v>0</v>
      </c>
      <c r="AA455" s="9">
        <v>1</v>
      </c>
      <c r="AB455" s="9">
        <v>1.22589726935508</v>
      </c>
      <c r="AC455" s="9">
        <v>0.18015804813920999</v>
      </c>
      <c r="AD455" s="9">
        <v>493.42987648533898</v>
      </c>
      <c r="AF455" s="9">
        <v>-1</v>
      </c>
      <c r="AG455" s="9">
        <v>-1</v>
      </c>
      <c r="AH455" s="9">
        <v>-1</v>
      </c>
      <c r="AI455" s="9">
        <v>-1</v>
      </c>
      <c r="AJ455" s="9">
        <v>0</v>
      </c>
      <c r="AM455" s="9" t="s">
        <v>309</v>
      </c>
      <c r="AN455" s="9">
        <v>-1</v>
      </c>
      <c r="AQ455" s="9">
        <v>579</v>
      </c>
      <c r="AR455" s="9" t="s">
        <v>295</v>
      </c>
      <c r="AT455" s="9" t="s">
        <v>195</v>
      </c>
      <c r="AU455" s="9">
        <v>132.71029999999999</v>
      </c>
      <c r="AV455" s="9">
        <v>123.879271447454</v>
      </c>
      <c r="AW455" s="9">
        <v>517.61519241520296</v>
      </c>
      <c r="AX455" s="9">
        <v>0.40018643669999998</v>
      </c>
    </row>
    <row r="456" spans="1:50" x14ac:dyDescent="0.25">
      <c r="A456" s="142">
        <v>550000</v>
      </c>
      <c r="B456" s="142">
        <v>890000</v>
      </c>
      <c r="C456" s="142">
        <v>890000</v>
      </c>
      <c r="D456" s="9" t="s">
        <v>305</v>
      </c>
      <c r="E456" s="9" t="s">
        <v>70</v>
      </c>
      <c r="F456" s="9" t="s">
        <v>306</v>
      </c>
      <c r="G456" s="9" t="s">
        <v>307</v>
      </c>
      <c r="H456" s="9">
        <v>0.36</v>
      </c>
      <c r="I456" s="9">
        <v>0.48</v>
      </c>
      <c r="J456" s="9" t="s">
        <v>195</v>
      </c>
      <c r="K456" s="9">
        <v>1.249498696643E-2</v>
      </c>
      <c r="L456" s="9">
        <v>3857.7690414020399</v>
      </c>
      <c r="M456" s="9">
        <v>9.5843984303164902</v>
      </c>
      <c r="N456" s="9">
        <v>1.40852464309897</v>
      </c>
      <c r="O456" s="9">
        <v>0.11975693346793</v>
      </c>
      <c r="P456" s="9">
        <v>1.7599497057420001E-2</v>
      </c>
      <c r="Q456" s="9">
        <v>48.202773891838802</v>
      </c>
      <c r="R456" s="9">
        <v>1210</v>
      </c>
      <c r="S456" s="9" t="s">
        <v>310</v>
      </c>
      <c r="T456" s="9">
        <v>1210</v>
      </c>
      <c r="U456" s="9" t="s">
        <v>293</v>
      </c>
      <c r="V456" s="9" t="s">
        <v>195</v>
      </c>
      <c r="Z456" s="9">
        <v>0</v>
      </c>
      <c r="AA456" s="9">
        <v>1</v>
      </c>
      <c r="AB456" s="9">
        <v>0.11975693346793</v>
      </c>
      <c r="AC456" s="9">
        <v>1.7599497057420001E-2</v>
      </c>
      <c r="AD456" s="9">
        <v>48.202773891838</v>
      </c>
      <c r="AF456" s="9">
        <v>-1</v>
      </c>
      <c r="AG456" s="9">
        <v>-1</v>
      </c>
      <c r="AH456" s="9">
        <v>-1</v>
      </c>
      <c r="AI456" s="9">
        <v>-1</v>
      </c>
      <c r="AJ456" s="9">
        <v>0</v>
      </c>
      <c r="AM456" s="9" t="s">
        <v>309</v>
      </c>
      <c r="AN456" s="9">
        <v>-1</v>
      </c>
      <c r="AQ456" s="9">
        <v>579</v>
      </c>
      <c r="AR456" s="9" t="s">
        <v>295</v>
      </c>
      <c r="AT456" s="9" t="s">
        <v>195</v>
      </c>
      <c r="AU456" s="9">
        <v>132.71029999999999</v>
      </c>
      <c r="AV456" s="9">
        <v>41.941855736633201</v>
      </c>
      <c r="AW456" s="9">
        <v>50.565418252925099</v>
      </c>
      <c r="AX456" s="9">
        <v>3.9093896099999997E-2</v>
      </c>
    </row>
    <row r="457" spans="1:50" x14ac:dyDescent="0.25">
      <c r="A457" s="142">
        <v>550000</v>
      </c>
      <c r="B457" s="142">
        <v>890000</v>
      </c>
      <c r="C457" s="142">
        <v>890000</v>
      </c>
      <c r="D457" s="9" t="s">
        <v>305</v>
      </c>
      <c r="E457" s="9" t="s">
        <v>70</v>
      </c>
      <c r="F457" s="9" t="s">
        <v>306</v>
      </c>
      <c r="G457" s="9" t="s">
        <v>307</v>
      </c>
      <c r="H457" s="9">
        <v>0.36</v>
      </c>
      <c r="I457" s="9">
        <v>0.48</v>
      </c>
      <c r="J457" s="9" t="s">
        <v>195</v>
      </c>
      <c r="K457" s="9">
        <v>0.1930502625363</v>
      </c>
      <c r="L457" s="9">
        <v>3857.7690414020399</v>
      </c>
      <c r="M457" s="9">
        <v>9.5843984303164902</v>
      </c>
      <c r="N457" s="9">
        <v>1.40852464309897</v>
      </c>
      <c r="O457" s="9">
        <v>1.85027063322515</v>
      </c>
      <c r="P457" s="9">
        <v>0.27191605213911002</v>
      </c>
      <c r="Q457" s="9">
        <v>744.74332624709405</v>
      </c>
      <c r="R457" s="9">
        <v>1210</v>
      </c>
      <c r="S457" s="9" t="s">
        <v>310</v>
      </c>
      <c r="T457" s="9">
        <v>1210</v>
      </c>
      <c r="U457" s="9" t="s">
        <v>293</v>
      </c>
      <c r="V457" s="9" t="s">
        <v>195</v>
      </c>
      <c r="Z457" s="9">
        <v>0</v>
      </c>
      <c r="AA457" s="9">
        <v>1</v>
      </c>
      <c r="AB457" s="9">
        <v>1.85027063322515</v>
      </c>
      <c r="AC457" s="9">
        <v>0.27191605213911002</v>
      </c>
      <c r="AD457" s="9">
        <v>744.74332624709405</v>
      </c>
      <c r="AF457" s="9">
        <v>-1</v>
      </c>
      <c r="AG457" s="9">
        <v>-1</v>
      </c>
      <c r="AH457" s="9">
        <v>-1</v>
      </c>
      <c r="AI457" s="9">
        <v>-1</v>
      </c>
      <c r="AJ457" s="9">
        <v>0</v>
      </c>
      <c r="AM457" s="9" t="s">
        <v>309</v>
      </c>
      <c r="AN457" s="9">
        <v>-1</v>
      </c>
      <c r="AQ457" s="9">
        <v>579</v>
      </c>
      <c r="AR457" s="9" t="s">
        <v>295</v>
      </c>
      <c r="AT457" s="9" t="s">
        <v>195</v>
      </c>
      <c r="AU457" s="9">
        <v>132.71029999999999</v>
      </c>
      <c r="AV457" s="9">
        <v>119.702094070279</v>
      </c>
      <c r="AW457" s="9">
        <v>781.24669479105296</v>
      </c>
      <c r="AX457" s="9">
        <v>0.60400918589999997</v>
      </c>
    </row>
    <row r="458" spans="1:50" x14ac:dyDescent="0.25">
      <c r="A458" s="142">
        <v>550000</v>
      </c>
      <c r="B458" s="142">
        <v>890000</v>
      </c>
      <c r="C458" s="142">
        <v>890000</v>
      </c>
      <c r="D458" s="9" t="s">
        <v>305</v>
      </c>
      <c r="E458" s="9" t="s">
        <v>70</v>
      </c>
      <c r="F458" s="9" t="s">
        <v>306</v>
      </c>
      <c r="G458" s="9" t="s">
        <v>307</v>
      </c>
      <c r="H458" s="9">
        <v>0.36</v>
      </c>
      <c r="I458" s="9">
        <v>0.48</v>
      </c>
      <c r="J458" s="9" t="s">
        <v>195</v>
      </c>
      <c r="K458" s="9">
        <v>0.26181297962556999</v>
      </c>
      <c r="L458" s="9">
        <v>3857.7690414020399</v>
      </c>
      <c r="M458" s="9">
        <v>9.5843984303164902</v>
      </c>
      <c r="N458" s="9">
        <v>1.40852464309897</v>
      </c>
      <c r="O458" s="9">
        <v>2.5093199109598099</v>
      </c>
      <c r="P458" s="9">
        <v>0.36877003368577999</v>
      </c>
      <c r="Q458" s="9">
        <v>1010.01400743675</v>
      </c>
      <c r="R458" s="9">
        <v>1210</v>
      </c>
      <c r="S458" s="9" t="s">
        <v>310</v>
      </c>
      <c r="T458" s="9">
        <v>1210</v>
      </c>
      <c r="U458" s="9" t="s">
        <v>293</v>
      </c>
      <c r="V458" s="9" t="s">
        <v>195</v>
      </c>
      <c r="Z458" s="9">
        <v>0</v>
      </c>
      <c r="AA458" s="9">
        <v>1</v>
      </c>
      <c r="AB458" s="9">
        <v>2.5093199109598099</v>
      </c>
      <c r="AC458" s="9">
        <v>0.36877003368577999</v>
      </c>
      <c r="AD458" s="9">
        <v>1010.01400743675</v>
      </c>
      <c r="AF458" s="9">
        <v>-1</v>
      </c>
      <c r="AG458" s="9">
        <v>-1</v>
      </c>
      <c r="AH458" s="9">
        <v>-1</v>
      </c>
      <c r="AI458" s="9">
        <v>-1</v>
      </c>
      <c r="AJ458" s="9">
        <v>0</v>
      </c>
      <c r="AM458" s="9" t="s">
        <v>309</v>
      </c>
      <c r="AN458" s="9">
        <v>-1</v>
      </c>
      <c r="AQ458" s="9">
        <v>579</v>
      </c>
      <c r="AR458" s="9" t="s">
        <v>295</v>
      </c>
      <c r="AT458" s="9" t="s">
        <v>195</v>
      </c>
      <c r="AU458" s="9">
        <v>132.71029999999999</v>
      </c>
      <c r="AV458" s="9">
        <v>127.601989698495</v>
      </c>
      <c r="AW458" s="9">
        <v>1059.51953806542</v>
      </c>
      <c r="AX458" s="9">
        <v>0.81915166859999999</v>
      </c>
    </row>
    <row r="459" spans="1:50" x14ac:dyDescent="0.25">
      <c r="A459" s="142">
        <v>550000</v>
      </c>
      <c r="B459" s="142">
        <v>890000</v>
      </c>
      <c r="C459" s="142">
        <v>890000</v>
      </c>
      <c r="D459" s="9" t="s">
        <v>305</v>
      </c>
      <c r="E459" s="9" t="s">
        <v>70</v>
      </c>
      <c r="F459" s="9" t="s">
        <v>306</v>
      </c>
      <c r="G459" s="9" t="s">
        <v>307</v>
      </c>
      <c r="H459" s="9">
        <v>0.36</v>
      </c>
      <c r="I459" s="9">
        <v>0.48</v>
      </c>
      <c r="J459" s="9" t="s">
        <v>195</v>
      </c>
      <c r="K459" s="9">
        <v>1.8416493704940001E-2</v>
      </c>
      <c r="L459" s="9">
        <v>3857.7690414020399</v>
      </c>
      <c r="M459" s="9">
        <v>9.5843984303164902</v>
      </c>
      <c r="N459" s="9">
        <v>1.40852464309897</v>
      </c>
      <c r="O459" s="9">
        <v>0.17651101335759001</v>
      </c>
      <c r="P459" s="9">
        <v>2.594008522289E-2</v>
      </c>
      <c r="Q459" s="9">
        <v>71.046579266108594</v>
      </c>
      <c r="R459" s="9">
        <v>1210</v>
      </c>
      <c r="S459" s="9" t="s">
        <v>310</v>
      </c>
      <c r="T459" s="9">
        <v>1210</v>
      </c>
      <c r="U459" s="9" t="s">
        <v>293</v>
      </c>
      <c r="V459" s="9" t="s">
        <v>195</v>
      </c>
      <c r="Z459" s="9">
        <v>0</v>
      </c>
      <c r="AA459" s="9">
        <v>1</v>
      </c>
      <c r="AB459" s="9">
        <v>0.17651101335759001</v>
      </c>
      <c r="AC459" s="9">
        <v>2.594008522289E-2</v>
      </c>
      <c r="AD459" s="9">
        <v>71.046579266108594</v>
      </c>
      <c r="AF459" s="9">
        <v>-1</v>
      </c>
      <c r="AG459" s="9">
        <v>-1</v>
      </c>
      <c r="AH459" s="9">
        <v>-1</v>
      </c>
      <c r="AI459" s="9">
        <v>-1</v>
      </c>
      <c r="AJ459" s="9">
        <v>0</v>
      </c>
      <c r="AM459" s="9" t="s">
        <v>309</v>
      </c>
      <c r="AN459" s="9">
        <v>-1</v>
      </c>
      <c r="AQ459" s="9">
        <v>579</v>
      </c>
      <c r="AR459" s="9" t="s">
        <v>295</v>
      </c>
      <c r="AT459" s="9" t="s">
        <v>195</v>
      </c>
      <c r="AU459" s="9">
        <v>132.71029999999999</v>
      </c>
      <c r="AV459" s="9">
        <v>38.101954971907297</v>
      </c>
      <c r="AW459" s="9">
        <v>74.528905827941898</v>
      </c>
      <c r="AX459" s="9">
        <v>5.7620907800000003E-2</v>
      </c>
    </row>
    <row r="460" spans="1:50" x14ac:dyDescent="0.25">
      <c r="A460" s="142">
        <v>550000</v>
      </c>
      <c r="B460" s="142">
        <v>890000</v>
      </c>
      <c r="C460" s="142">
        <v>890000</v>
      </c>
      <c r="D460" s="9" t="s">
        <v>305</v>
      </c>
      <c r="E460" s="9" t="s">
        <v>70</v>
      </c>
      <c r="F460" s="9" t="s">
        <v>306</v>
      </c>
      <c r="G460" s="9" t="s">
        <v>307</v>
      </c>
      <c r="H460" s="9">
        <v>0.36</v>
      </c>
      <c r="I460" s="9">
        <v>0.48</v>
      </c>
      <c r="J460" s="9" t="s">
        <v>195</v>
      </c>
      <c r="K460" s="9">
        <v>4.0832310986000002E-3</v>
      </c>
      <c r="L460" s="9">
        <v>3857.7690414020399</v>
      </c>
      <c r="M460" s="9">
        <v>9.5843984303164902</v>
      </c>
      <c r="N460" s="9">
        <v>1.40852464309897</v>
      </c>
      <c r="O460" s="9">
        <v>3.913531373207E-2</v>
      </c>
      <c r="P460" s="9">
        <v>5.7513316258499996E-3</v>
      </c>
      <c r="Q460" s="9">
        <v>15.752162521080701</v>
      </c>
      <c r="R460" s="9">
        <v>1210</v>
      </c>
      <c r="S460" s="9" t="s">
        <v>310</v>
      </c>
      <c r="T460" s="9">
        <v>1210</v>
      </c>
      <c r="U460" s="9" t="s">
        <v>293</v>
      </c>
      <c r="V460" s="9" t="s">
        <v>195</v>
      </c>
      <c r="Z460" s="9">
        <v>0</v>
      </c>
      <c r="AA460" s="9">
        <v>1</v>
      </c>
      <c r="AB460" s="9">
        <v>3.913531373207E-2</v>
      </c>
      <c r="AC460" s="9">
        <v>5.7513316258499996E-3</v>
      </c>
      <c r="AD460" s="9">
        <v>15.752162521078899</v>
      </c>
      <c r="AF460" s="9">
        <v>-1</v>
      </c>
      <c r="AG460" s="9">
        <v>-1</v>
      </c>
      <c r="AH460" s="9">
        <v>-1</v>
      </c>
      <c r="AI460" s="9">
        <v>-1</v>
      </c>
      <c r="AJ460" s="9">
        <v>0</v>
      </c>
      <c r="AM460" s="9" t="s">
        <v>309</v>
      </c>
      <c r="AN460" s="9">
        <v>-1</v>
      </c>
      <c r="AQ460" s="9">
        <v>579</v>
      </c>
      <c r="AR460" s="9" t="s">
        <v>295</v>
      </c>
      <c r="AT460" s="9" t="s">
        <v>195</v>
      </c>
      <c r="AU460" s="9">
        <v>132.71029999999999</v>
      </c>
      <c r="AV460" s="9">
        <v>23.121737854323801</v>
      </c>
      <c r="AW460" s="9">
        <v>16.5242499955231</v>
      </c>
      <c r="AX460" s="9">
        <v>1.2775476500000001E-2</v>
      </c>
    </row>
    <row r="461" spans="1:50" x14ac:dyDescent="0.25">
      <c r="A461" s="142">
        <v>550000</v>
      </c>
      <c r="B461" s="142">
        <v>890000</v>
      </c>
      <c r="C461" s="142">
        <v>890000</v>
      </c>
      <c r="D461" s="9" t="s">
        <v>305</v>
      </c>
      <c r="E461" s="9" t="s">
        <v>70</v>
      </c>
      <c r="F461" s="9" t="s">
        <v>306</v>
      </c>
      <c r="G461" s="9" t="s">
        <v>307</v>
      </c>
      <c r="H461" s="9">
        <v>0.36</v>
      </c>
      <c r="I461" s="9">
        <v>0.48</v>
      </c>
      <c r="J461" s="9" t="s">
        <v>195</v>
      </c>
      <c r="K461" s="9">
        <v>6.9795415744830003E-2</v>
      </c>
      <c r="L461" s="9">
        <v>3899.0574845011602</v>
      </c>
      <c r="M461" s="9">
        <v>11.5780658517013</v>
      </c>
      <c r="N461" s="9">
        <v>1.62894824595499</v>
      </c>
      <c r="O461" s="9">
        <v>0.80809591964052996</v>
      </c>
      <c r="P461" s="9">
        <v>0.11369312005324</v>
      </c>
      <c r="Q461" s="9">
        <v>272.13633814375697</v>
      </c>
      <c r="R461" s="9">
        <v>1400</v>
      </c>
      <c r="S461" s="9" t="s">
        <v>297</v>
      </c>
      <c r="T461" s="9">
        <v>1400</v>
      </c>
      <c r="U461" s="9" t="s">
        <v>293</v>
      </c>
      <c r="V461" s="9" t="s">
        <v>195</v>
      </c>
      <c r="Z461" s="9">
        <v>0</v>
      </c>
      <c r="AA461" s="9">
        <v>1</v>
      </c>
      <c r="AB461" s="9">
        <v>0.80809591964052996</v>
      </c>
      <c r="AC461" s="9">
        <v>0.11369312005324</v>
      </c>
      <c r="AD461" s="9">
        <v>272.13633814375498</v>
      </c>
      <c r="AF461" s="9">
        <v>-1</v>
      </c>
      <c r="AG461" s="9">
        <v>-1</v>
      </c>
      <c r="AH461" s="9">
        <v>-1</v>
      </c>
      <c r="AI461" s="9">
        <v>-1</v>
      </c>
      <c r="AJ461" s="9">
        <v>0</v>
      </c>
      <c r="AM461" s="9" t="s">
        <v>309</v>
      </c>
      <c r="AN461" s="9">
        <v>-1</v>
      </c>
      <c r="AQ461" s="9">
        <v>579</v>
      </c>
      <c r="AR461" s="9" t="s">
        <v>295</v>
      </c>
      <c r="AT461" s="9" t="s">
        <v>195</v>
      </c>
      <c r="AU461" s="9">
        <v>132.71029999999999</v>
      </c>
      <c r="AV461" s="9">
        <v>96.356887529221396</v>
      </c>
      <c r="AW461" s="9">
        <v>282.452026461049</v>
      </c>
      <c r="AX461" s="9">
        <v>0.2207107365</v>
      </c>
    </row>
    <row r="462" spans="1:50" x14ac:dyDescent="0.25">
      <c r="A462" s="142">
        <v>550000</v>
      </c>
      <c r="B462" s="142">
        <v>890000</v>
      </c>
      <c r="C462" s="142">
        <v>890000</v>
      </c>
      <c r="D462" s="9" t="s">
        <v>305</v>
      </c>
      <c r="E462" s="9" t="s">
        <v>70</v>
      </c>
      <c r="F462" s="9" t="s">
        <v>306</v>
      </c>
      <c r="G462" s="9" t="s">
        <v>307</v>
      </c>
      <c r="H462" s="9">
        <v>0.36</v>
      </c>
      <c r="I462" s="9">
        <v>0.48</v>
      </c>
      <c r="J462" s="9" t="s">
        <v>195</v>
      </c>
      <c r="K462" s="9">
        <v>7.6498795868290004E-2</v>
      </c>
      <c r="L462" s="9">
        <v>3899.0574845011602</v>
      </c>
      <c r="M462" s="9">
        <v>11.5780658517013</v>
      </c>
      <c r="N462" s="9">
        <v>1.62894824595499</v>
      </c>
      <c r="O462" s="9">
        <v>0.88570809613896995</v>
      </c>
      <c r="P462" s="9">
        <v>0.12461257934731999</v>
      </c>
      <c r="Q462" s="9">
        <v>298.27320258560201</v>
      </c>
      <c r="R462" s="9">
        <v>1200</v>
      </c>
      <c r="S462" s="9" t="s">
        <v>308</v>
      </c>
      <c r="T462" s="9">
        <v>1200</v>
      </c>
      <c r="U462" s="9" t="s">
        <v>293</v>
      </c>
      <c r="V462" s="9" t="s">
        <v>195</v>
      </c>
      <c r="Z462" s="9">
        <v>0</v>
      </c>
      <c r="AA462" s="9">
        <v>1</v>
      </c>
      <c r="AB462" s="9">
        <v>0.88570809613896995</v>
      </c>
      <c r="AC462" s="9">
        <v>0.12461257934731999</v>
      </c>
      <c r="AD462" s="9">
        <v>298.27320258560297</v>
      </c>
      <c r="AF462" s="9">
        <v>-1</v>
      </c>
      <c r="AG462" s="9">
        <v>-1</v>
      </c>
      <c r="AH462" s="9">
        <v>-1</v>
      </c>
      <c r="AI462" s="9">
        <v>-1</v>
      </c>
      <c r="AJ462" s="9">
        <v>0</v>
      </c>
      <c r="AM462" s="9" t="s">
        <v>309</v>
      </c>
      <c r="AN462" s="9">
        <v>-1</v>
      </c>
      <c r="AQ462" s="9">
        <v>579</v>
      </c>
      <c r="AR462" s="9" t="s">
        <v>295</v>
      </c>
      <c r="AT462" s="9" t="s">
        <v>195</v>
      </c>
      <c r="AU462" s="9">
        <v>132.71029999999999</v>
      </c>
      <c r="AV462" s="9">
        <v>147.438696170989</v>
      </c>
      <c r="AW462" s="9">
        <v>309.57964336547701</v>
      </c>
      <c r="AX462" s="9">
        <v>0.24190851790000001</v>
      </c>
    </row>
    <row r="463" spans="1:50" x14ac:dyDescent="0.25">
      <c r="A463" s="142">
        <v>550000</v>
      </c>
      <c r="B463" s="142">
        <v>890000</v>
      </c>
      <c r="C463" s="142">
        <v>890000</v>
      </c>
      <c r="D463" s="9" t="s">
        <v>305</v>
      </c>
      <c r="E463" s="9" t="s">
        <v>70</v>
      </c>
      <c r="F463" s="9" t="s">
        <v>306</v>
      </c>
      <c r="G463" s="9" t="s">
        <v>307</v>
      </c>
      <c r="H463" s="9">
        <v>0.36</v>
      </c>
      <c r="I463" s="9">
        <v>0.48</v>
      </c>
      <c r="J463" s="9" t="s">
        <v>195</v>
      </c>
      <c r="K463" s="9">
        <v>0.11605864064832</v>
      </c>
      <c r="L463" s="9">
        <v>3899.0574845011602</v>
      </c>
      <c r="M463" s="9">
        <v>11.5780658517013</v>
      </c>
      <c r="N463" s="9">
        <v>1.62894824595499</v>
      </c>
      <c r="O463" s="9">
        <v>1.3437345840852299</v>
      </c>
      <c r="P463" s="9">
        <v>0.189053519112</v>
      </c>
      <c r="Q463" s="9">
        <v>452.51931146087799</v>
      </c>
      <c r="R463" s="9">
        <v>1410</v>
      </c>
      <c r="S463" s="9" t="s">
        <v>299</v>
      </c>
      <c r="T463" s="9">
        <v>1410</v>
      </c>
      <c r="U463" s="9" t="s">
        <v>293</v>
      </c>
      <c r="V463" s="9" t="s">
        <v>195</v>
      </c>
      <c r="Z463" s="9">
        <v>0</v>
      </c>
      <c r="AA463" s="9">
        <v>1</v>
      </c>
      <c r="AB463" s="9">
        <v>1.3437345840852299</v>
      </c>
      <c r="AC463" s="9">
        <v>0.189053519112</v>
      </c>
      <c r="AD463" s="9">
        <v>452.51931146087799</v>
      </c>
      <c r="AF463" s="9">
        <v>-1</v>
      </c>
      <c r="AG463" s="9">
        <v>-1</v>
      </c>
      <c r="AH463" s="9">
        <v>-1</v>
      </c>
      <c r="AI463" s="9">
        <v>-1</v>
      </c>
      <c r="AJ463" s="9">
        <v>0</v>
      </c>
      <c r="AM463" s="9" t="s">
        <v>309</v>
      </c>
      <c r="AN463" s="9">
        <v>-1</v>
      </c>
      <c r="AQ463" s="9">
        <v>579</v>
      </c>
      <c r="AR463" s="9" t="s">
        <v>295</v>
      </c>
      <c r="AT463" s="9" t="s">
        <v>195</v>
      </c>
      <c r="AU463" s="9">
        <v>132.71029999999999</v>
      </c>
      <c r="AV463" s="9">
        <v>91.383280097976098</v>
      </c>
      <c r="AW463" s="9">
        <v>469.67265528268399</v>
      </c>
      <c r="AX463" s="9">
        <v>0.36700674080000001</v>
      </c>
    </row>
    <row r="464" spans="1:50" x14ac:dyDescent="0.25">
      <c r="A464" s="142">
        <v>550000</v>
      </c>
      <c r="B464" s="142">
        <v>890000</v>
      </c>
      <c r="C464" s="142">
        <v>890000</v>
      </c>
      <c r="D464" s="9" t="s">
        <v>305</v>
      </c>
      <c r="E464" s="9" t="s">
        <v>70</v>
      </c>
      <c r="F464" s="9" t="s">
        <v>306</v>
      </c>
      <c r="G464" s="9" t="s">
        <v>307</v>
      </c>
      <c r="H464" s="9">
        <v>0.36</v>
      </c>
      <c r="I464" s="9">
        <v>0.48</v>
      </c>
      <c r="J464" s="9" t="s">
        <v>195</v>
      </c>
      <c r="K464" s="9">
        <v>0.27946642749790002</v>
      </c>
      <c r="L464" s="9">
        <v>3899.0574845011602</v>
      </c>
      <c r="M464" s="9">
        <v>11.5780658517013</v>
      </c>
      <c r="N464" s="9">
        <v>1.62894824595499</v>
      </c>
      <c r="O464" s="9">
        <v>3.23568070091047</v>
      </c>
      <c r="P464" s="9">
        <v>0.45523634687601999</v>
      </c>
      <c r="Q464" s="9">
        <v>1089.6556658025099</v>
      </c>
      <c r="R464" s="9">
        <v>1430</v>
      </c>
      <c r="S464" s="9" t="s">
        <v>298</v>
      </c>
      <c r="T464" s="9">
        <v>1430</v>
      </c>
      <c r="U464" s="9" t="s">
        <v>293</v>
      </c>
      <c r="V464" s="9" t="s">
        <v>195</v>
      </c>
      <c r="Z464" s="9">
        <v>0</v>
      </c>
      <c r="AA464" s="9">
        <v>1</v>
      </c>
      <c r="AB464" s="9">
        <v>3.23568070091047</v>
      </c>
      <c r="AC464" s="9">
        <v>0.45523634687601999</v>
      </c>
      <c r="AD464" s="9">
        <v>1089.6556658025099</v>
      </c>
      <c r="AF464" s="9">
        <v>-1</v>
      </c>
      <c r="AG464" s="9">
        <v>-1</v>
      </c>
      <c r="AH464" s="9">
        <v>-1</v>
      </c>
      <c r="AI464" s="9">
        <v>-1</v>
      </c>
      <c r="AJ464" s="9">
        <v>0</v>
      </c>
      <c r="AM464" s="9" t="s">
        <v>309</v>
      </c>
      <c r="AN464" s="9">
        <v>-1</v>
      </c>
      <c r="AQ464" s="9">
        <v>579</v>
      </c>
      <c r="AR464" s="9" t="s">
        <v>295</v>
      </c>
      <c r="AT464" s="9" t="s">
        <v>195</v>
      </c>
      <c r="AU464" s="9">
        <v>132.71029999999999</v>
      </c>
      <c r="AV464" s="9">
        <v>137.103219701386</v>
      </c>
      <c r="AW464" s="9">
        <v>1130.96050696509</v>
      </c>
      <c r="AX464" s="9">
        <v>0.8837434435</v>
      </c>
    </row>
    <row r="465" spans="1:50" x14ac:dyDescent="0.25">
      <c r="A465" s="142">
        <v>550000</v>
      </c>
      <c r="B465" s="142">
        <v>890000</v>
      </c>
      <c r="C465" s="142">
        <v>890000</v>
      </c>
      <c r="D465" s="9" t="s">
        <v>305</v>
      </c>
      <c r="E465" s="9" t="s">
        <v>70</v>
      </c>
      <c r="F465" s="9" t="s">
        <v>306</v>
      </c>
      <c r="G465" s="9" t="s">
        <v>307</v>
      </c>
      <c r="H465" s="9">
        <v>0.36</v>
      </c>
      <c r="I465" s="9">
        <v>0.48</v>
      </c>
      <c r="J465" s="9" t="s">
        <v>195</v>
      </c>
      <c r="K465" s="9">
        <v>1.0774568714599999E-3</v>
      </c>
      <c r="L465" s="9">
        <v>3899.0574845011602</v>
      </c>
      <c r="M465" s="9">
        <v>11.5780658517013</v>
      </c>
      <c r="N465" s="9">
        <v>1.62894824595499</v>
      </c>
      <c r="O465" s="9">
        <v>1.247486661013E-2</v>
      </c>
      <c r="P465" s="9">
        <v>1.7551214808499999E-3</v>
      </c>
      <c r="Q465" s="9">
        <v>4.20106627889332</v>
      </c>
      <c r="R465" s="9">
        <v>1330</v>
      </c>
      <c r="S465" s="9" t="s">
        <v>311</v>
      </c>
      <c r="T465" s="9">
        <v>1330</v>
      </c>
      <c r="U465" s="9" t="s">
        <v>293</v>
      </c>
      <c r="V465" s="9" t="s">
        <v>195</v>
      </c>
      <c r="Z465" s="9">
        <v>0</v>
      </c>
      <c r="AA465" s="9">
        <v>1</v>
      </c>
      <c r="AB465" s="9">
        <v>1.247486661013E-2</v>
      </c>
      <c r="AC465" s="9">
        <v>1.7551214808499999E-3</v>
      </c>
      <c r="AD465" s="9">
        <v>4.2010662788922604</v>
      </c>
      <c r="AF465" s="9">
        <v>-1</v>
      </c>
      <c r="AG465" s="9">
        <v>-1</v>
      </c>
      <c r="AH465" s="9">
        <v>-1</v>
      </c>
      <c r="AI465" s="9">
        <v>-1</v>
      </c>
      <c r="AJ465" s="9">
        <v>0</v>
      </c>
      <c r="AM465" s="9" t="s">
        <v>309</v>
      </c>
      <c r="AN465" s="9">
        <v>-1</v>
      </c>
      <c r="AQ465" s="9">
        <v>579</v>
      </c>
      <c r="AR465" s="9" t="s">
        <v>295</v>
      </c>
      <c r="AT465" s="9" t="s">
        <v>195</v>
      </c>
      <c r="AU465" s="9">
        <v>132.71029999999999</v>
      </c>
      <c r="AV465" s="9">
        <v>12.0839895169022</v>
      </c>
      <c r="AW465" s="9">
        <v>4.3603132601258299</v>
      </c>
      <c r="AX465" s="9">
        <v>3.4071907999999999E-3</v>
      </c>
    </row>
    <row r="466" spans="1:50" x14ac:dyDescent="0.25">
      <c r="A466" s="142">
        <v>550000</v>
      </c>
      <c r="B466" s="142">
        <v>890000</v>
      </c>
      <c r="C466" s="142">
        <v>890000</v>
      </c>
      <c r="D466" s="9" t="s">
        <v>305</v>
      </c>
      <c r="E466" s="9" t="s">
        <v>70</v>
      </c>
      <c r="F466" s="9" t="s">
        <v>306</v>
      </c>
      <c r="G466" s="9" t="s">
        <v>307</v>
      </c>
      <c r="H466" s="9">
        <v>0.36</v>
      </c>
      <c r="I466" s="9">
        <v>0.48</v>
      </c>
      <c r="J466" s="9" t="s">
        <v>195</v>
      </c>
      <c r="K466" s="9">
        <v>4.7287852421210003E-2</v>
      </c>
      <c r="L466" s="9">
        <v>3899.0574845011602</v>
      </c>
      <c r="M466" s="9">
        <v>11.5780658517013</v>
      </c>
      <c r="N466" s="9">
        <v>1.62894824595499</v>
      </c>
      <c r="O466" s="9">
        <v>0.54750186931830003</v>
      </c>
      <c r="P466" s="9">
        <v>7.7029464256499994E-2</v>
      </c>
      <c r="Q466" s="9">
        <v>184.378054908905</v>
      </c>
      <c r="R466" s="9">
        <v>1330</v>
      </c>
      <c r="S466" s="9" t="s">
        <v>311</v>
      </c>
      <c r="T466" s="9">
        <v>1330</v>
      </c>
      <c r="U466" s="9" t="s">
        <v>293</v>
      </c>
      <c r="V466" s="9" t="s">
        <v>195</v>
      </c>
      <c r="Z466" s="9">
        <v>0</v>
      </c>
      <c r="AA466" s="9">
        <v>1</v>
      </c>
      <c r="AB466" s="9">
        <v>0.54750186931830003</v>
      </c>
      <c r="AC466" s="9">
        <v>7.7029464256499994E-2</v>
      </c>
      <c r="AD466" s="9">
        <v>184.378054908905</v>
      </c>
      <c r="AF466" s="9">
        <v>-1</v>
      </c>
      <c r="AG466" s="9">
        <v>-1</v>
      </c>
      <c r="AH466" s="9">
        <v>-1</v>
      </c>
      <c r="AI466" s="9">
        <v>-1</v>
      </c>
      <c r="AJ466" s="9">
        <v>0</v>
      </c>
      <c r="AM466" s="9" t="s">
        <v>309</v>
      </c>
      <c r="AN466" s="9">
        <v>-1</v>
      </c>
      <c r="AQ466" s="9">
        <v>579</v>
      </c>
      <c r="AR466" s="9" t="s">
        <v>295</v>
      </c>
      <c r="AT466" s="9" t="s">
        <v>195</v>
      </c>
      <c r="AU466" s="9">
        <v>132.71029999999999</v>
      </c>
      <c r="AV466" s="9">
        <v>54.992423427843001</v>
      </c>
      <c r="AW466" s="9">
        <v>191.367149272277</v>
      </c>
      <c r="AX466" s="9">
        <v>0.14953613539999999</v>
      </c>
    </row>
    <row r="467" spans="1:50" x14ac:dyDescent="0.25">
      <c r="A467" s="142">
        <v>550000</v>
      </c>
      <c r="B467" s="142">
        <v>890000</v>
      </c>
      <c r="C467" s="142">
        <v>890000</v>
      </c>
      <c r="D467" s="9" t="s">
        <v>305</v>
      </c>
      <c r="E467" s="9" t="s">
        <v>70</v>
      </c>
      <c r="F467" s="9" t="s">
        <v>306</v>
      </c>
      <c r="G467" s="9" t="s">
        <v>307</v>
      </c>
      <c r="H467" s="9">
        <v>0.36</v>
      </c>
      <c r="I467" s="9">
        <v>0.48</v>
      </c>
      <c r="J467" s="9" t="s">
        <v>195</v>
      </c>
      <c r="K467" s="9">
        <v>2.7578864592870001E-2</v>
      </c>
      <c r="L467" s="9">
        <v>3899.0574845011602</v>
      </c>
      <c r="M467" s="9">
        <v>11.5780658517013</v>
      </c>
      <c r="N467" s="9">
        <v>1.62894824595499</v>
      </c>
      <c r="O467" s="9">
        <v>0.31930991037141998</v>
      </c>
      <c r="P467" s="9">
        <v>4.4924543103980003E-2</v>
      </c>
      <c r="Q467" s="9">
        <v>107.531578404881</v>
      </c>
      <c r="R467" s="9">
        <v>1330</v>
      </c>
      <c r="S467" s="9" t="s">
        <v>311</v>
      </c>
      <c r="T467" s="9">
        <v>1330</v>
      </c>
      <c r="U467" s="9" t="s">
        <v>293</v>
      </c>
      <c r="V467" s="9" t="s">
        <v>195</v>
      </c>
      <c r="Z467" s="9">
        <v>0</v>
      </c>
      <c r="AA467" s="9">
        <v>1</v>
      </c>
      <c r="AB467" s="9">
        <v>0.31930991037141998</v>
      </c>
      <c r="AC467" s="9">
        <v>4.4924543103980003E-2</v>
      </c>
      <c r="AD467" s="9">
        <v>107.53157840487999</v>
      </c>
      <c r="AF467" s="9">
        <v>-1</v>
      </c>
      <c r="AG467" s="9">
        <v>-1</v>
      </c>
      <c r="AH467" s="9">
        <v>-1</v>
      </c>
      <c r="AI467" s="9">
        <v>-1</v>
      </c>
      <c r="AJ467" s="9">
        <v>0</v>
      </c>
      <c r="AM467" s="9" t="s">
        <v>309</v>
      </c>
      <c r="AN467" s="9">
        <v>-1</v>
      </c>
      <c r="AQ467" s="9">
        <v>579</v>
      </c>
      <c r="AR467" s="9" t="s">
        <v>295</v>
      </c>
      <c r="AT467" s="9" t="s">
        <v>195</v>
      </c>
      <c r="AU467" s="9">
        <v>132.71029999999999</v>
      </c>
      <c r="AV467" s="9">
        <v>45.3907831254323</v>
      </c>
      <c r="AW467" s="9">
        <v>111.607705300162</v>
      </c>
      <c r="AX467" s="9">
        <v>8.7211336900000005E-2</v>
      </c>
    </row>
    <row r="468" spans="1:50" x14ac:dyDescent="0.25">
      <c r="A468" s="142">
        <v>550000</v>
      </c>
      <c r="B468" s="142">
        <v>890000</v>
      </c>
      <c r="C468" s="142">
        <v>890000</v>
      </c>
      <c r="D468" s="9" t="s">
        <v>305</v>
      </c>
      <c r="E468" s="9" t="s">
        <v>70</v>
      </c>
      <c r="F468" s="9" t="s">
        <v>306</v>
      </c>
      <c r="G468" s="9" t="s">
        <v>307</v>
      </c>
      <c r="H468" s="9">
        <v>0.36</v>
      </c>
      <c r="I468" s="9">
        <v>0.48</v>
      </c>
      <c r="J468" s="9" t="s">
        <v>195</v>
      </c>
      <c r="K468" s="9">
        <v>0.21448212006848</v>
      </c>
      <c r="L468" s="9">
        <v>3852.5613759350799</v>
      </c>
      <c r="M468" s="9">
        <v>9.5721902029115498</v>
      </c>
      <c r="N468" s="9">
        <v>1.4067554033210199</v>
      </c>
      <c r="O468" s="9">
        <v>2.0530636484192399</v>
      </c>
      <c r="P468" s="9">
        <v>0.30172388132208</v>
      </c>
      <c r="Q468" s="9">
        <v>826.30553160451302</v>
      </c>
      <c r="R468" s="9">
        <v>1200</v>
      </c>
      <c r="S468" s="9" t="s">
        <v>308</v>
      </c>
      <c r="T468" s="9">
        <v>1200</v>
      </c>
      <c r="U468" s="9" t="s">
        <v>293</v>
      </c>
      <c r="V468" s="9" t="s">
        <v>195</v>
      </c>
      <c r="Z468" s="9">
        <v>0</v>
      </c>
      <c r="AA468" s="9">
        <v>1</v>
      </c>
      <c r="AB468" s="9">
        <v>2.0530636484192399</v>
      </c>
      <c r="AC468" s="9">
        <v>0.30172388132208</v>
      </c>
      <c r="AD468" s="9">
        <v>826.30553160451302</v>
      </c>
      <c r="AF468" s="9">
        <v>-1</v>
      </c>
      <c r="AG468" s="9">
        <v>-1</v>
      </c>
      <c r="AH468" s="9">
        <v>-1</v>
      </c>
      <c r="AI468" s="9">
        <v>-1</v>
      </c>
      <c r="AJ468" s="9">
        <v>0</v>
      </c>
      <c r="AM468" s="9" t="s">
        <v>309</v>
      </c>
      <c r="AN468" s="9">
        <v>-1</v>
      </c>
      <c r="AQ468" s="9">
        <v>579</v>
      </c>
      <c r="AR468" s="9" t="s">
        <v>295</v>
      </c>
      <c r="AT468" s="9" t="s">
        <v>195</v>
      </c>
      <c r="AU468" s="9">
        <v>132.71029999999999</v>
      </c>
      <c r="AV468" s="9">
        <v>141.05038075185701</v>
      </c>
      <c r="AW468" s="9">
        <v>867.97834508911296</v>
      </c>
      <c r="AX468" s="9">
        <v>0.670158582</v>
      </c>
    </row>
    <row r="469" spans="1:50" x14ac:dyDescent="0.25">
      <c r="A469" s="142">
        <v>550000</v>
      </c>
      <c r="B469" s="142">
        <v>890000</v>
      </c>
      <c r="C469" s="142">
        <v>890000</v>
      </c>
      <c r="D469" s="9" t="s">
        <v>305</v>
      </c>
      <c r="E469" s="9" t="s">
        <v>70</v>
      </c>
      <c r="F469" s="9" t="s">
        <v>306</v>
      </c>
      <c r="G469" s="9" t="s">
        <v>307</v>
      </c>
      <c r="H469" s="9">
        <v>0.36</v>
      </c>
      <c r="I469" s="9">
        <v>0.48</v>
      </c>
      <c r="J469" s="9" t="s">
        <v>195</v>
      </c>
      <c r="K469" s="9">
        <v>4.8022124539540002E-2</v>
      </c>
      <c r="L469" s="9">
        <v>3852.5613759350799</v>
      </c>
      <c r="M469" s="9">
        <v>9.5721902029115498</v>
      </c>
      <c r="N469" s="9">
        <v>1.4067554033210199</v>
      </c>
      <c r="O469" s="9">
        <v>0.45967691004040001</v>
      </c>
      <c r="P469" s="9">
        <v>6.7555383174949996E-2</v>
      </c>
      <c r="Q469" s="9">
        <v>185.00818219138401</v>
      </c>
      <c r="R469" s="9">
        <v>1210</v>
      </c>
      <c r="S469" s="9" t="s">
        <v>310</v>
      </c>
      <c r="T469" s="9">
        <v>1210</v>
      </c>
      <c r="U469" s="9" t="s">
        <v>293</v>
      </c>
      <c r="V469" s="9" t="s">
        <v>195</v>
      </c>
      <c r="Z469" s="9">
        <v>0</v>
      </c>
      <c r="AA469" s="9">
        <v>1</v>
      </c>
      <c r="AB469" s="9">
        <v>0.45967691004040001</v>
      </c>
      <c r="AC469" s="9">
        <v>6.7555383174949996E-2</v>
      </c>
      <c r="AD469" s="9">
        <v>185.008182191385</v>
      </c>
      <c r="AF469" s="9">
        <v>-1</v>
      </c>
      <c r="AG469" s="9">
        <v>-1</v>
      </c>
      <c r="AH469" s="9">
        <v>-1</v>
      </c>
      <c r="AI469" s="9">
        <v>-1</v>
      </c>
      <c r="AJ469" s="9">
        <v>0</v>
      </c>
      <c r="AM469" s="9" t="s">
        <v>309</v>
      </c>
      <c r="AN469" s="9">
        <v>-1</v>
      </c>
      <c r="AQ469" s="9">
        <v>579</v>
      </c>
      <c r="AR469" s="9" t="s">
        <v>295</v>
      </c>
      <c r="AT469" s="9" t="s">
        <v>195</v>
      </c>
      <c r="AU469" s="9">
        <v>132.71029999999999</v>
      </c>
      <c r="AV469" s="9">
        <v>65.353438797668204</v>
      </c>
      <c r="AW469" s="9">
        <v>194.338643110139</v>
      </c>
      <c r="AX469" s="9">
        <v>0.15004718750000001</v>
      </c>
    </row>
    <row r="470" spans="1:50" x14ac:dyDescent="0.25">
      <c r="A470" s="142">
        <v>550000</v>
      </c>
      <c r="B470" s="142">
        <v>890000</v>
      </c>
      <c r="C470" s="142">
        <v>890000</v>
      </c>
      <c r="D470" s="9" t="s">
        <v>305</v>
      </c>
      <c r="E470" s="9" t="s">
        <v>70</v>
      </c>
      <c r="F470" s="9" t="s">
        <v>306</v>
      </c>
      <c r="G470" s="9" t="s">
        <v>307</v>
      </c>
      <c r="H470" s="9">
        <v>0.36</v>
      </c>
      <c r="I470" s="9">
        <v>0.48</v>
      </c>
      <c r="J470" s="9" t="s">
        <v>195</v>
      </c>
      <c r="K470" s="9">
        <v>4.5955227100530002E-2</v>
      </c>
      <c r="L470" s="9">
        <v>3852.5613759350799</v>
      </c>
      <c r="M470" s="9">
        <v>9.5721902029115498</v>
      </c>
      <c r="N470" s="9">
        <v>1.4067554033210199</v>
      </c>
      <c r="O470" s="9">
        <v>0.43989217462427999</v>
      </c>
      <c r="P470" s="9">
        <v>6.4647764034510002E-2</v>
      </c>
      <c r="Q470" s="9">
        <v>177.045332949835</v>
      </c>
      <c r="R470" s="9">
        <v>1210</v>
      </c>
      <c r="S470" s="9" t="s">
        <v>310</v>
      </c>
      <c r="T470" s="9">
        <v>1210</v>
      </c>
      <c r="U470" s="9" t="s">
        <v>293</v>
      </c>
      <c r="V470" s="9" t="s">
        <v>195</v>
      </c>
      <c r="Z470" s="9">
        <v>0</v>
      </c>
      <c r="AA470" s="9">
        <v>1</v>
      </c>
      <c r="AB470" s="9">
        <v>0.43989217462427999</v>
      </c>
      <c r="AC470" s="9">
        <v>6.4647764034510002E-2</v>
      </c>
      <c r="AD470" s="9">
        <v>177.045332949835</v>
      </c>
      <c r="AF470" s="9">
        <v>-1</v>
      </c>
      <c r="AG470" s="9">
        <v>-1</v>
      </c>
      <c r="AH470" s="9">
        <v>-1</v>
      </c>
      <c r="AI470" s="9">
        <v>-1</v>
      </c>
      <c r="AJ470" s="9">
        <v>0</v>
      </c>
      <c r="AM470" s="9" t="s">
        <v>309</v>
      </c>
      <c r="AN470" s="9">
        <v>-1</v>
      </c>
      <c r="AQ470" s="9">
        <v>579</v>
      </c>
      <c r="AR470" s="9" t="s">
        <v>295</v>
      </c>
      <c r="AT470" s="9" t="s">
        <v>195</v>
      </c>
      <c r="AU470" s="9">
        <v>132.71029999999999</v>
      </c>
      <c r="AV470" s="9">
        <v>58.3491575132809</v>
      </c>
      <c r="AW470" s="9">
        <v>185.97420593463801</v>
      </c>
      <c r="AX470" s="9">
        <v>0.14358907779999999</v>
      </c>
    </row>
    <row r="471" spans="1:50" x14ac:dyDescent="0.25">
      <c r="A471" s="142">
        <v>550000</v>
      </c>
      <c r="B471" s="142">
        <v>890000</v>
      </c>
      <c r="C471" s="142">
        <v>890000</v>
      </c>
      <c r="D471" s="9" t="s">
        <v>305</v>
      </c>
      <c r="E471" s="9" t="s">
        <v>70</v>
      </c>
      <c r="F471" s="9" t="s">
        <v>306</v>
      </c>
      <c r="G471" s="9" t="s">
        <v>307</v>
      </c>
      <c r="H471" s="9">
        <v>0.36</v>
      </c>
      <c r="I471" s="9">
        <v>0.48</v>
      </c>
      <c r="J471" s="9" t="s">
        <v>195</v>
      </c>
      <c r="K471" s="9">
        <v>1.082814327856E-2</v>
      </c>
      <c r="L471" s="9">
        <v>3852.5613759350799</v>
      </c>
      <c r="M471" s="9">
        <v>9.5721902029115498</v>
      </c>
      <c r="N471" s="9">
        <v>1.4067554033210199</v>
      </c>
      <c r="O471" s="9">
        <v>0.10364904700675</v>
      </c>
      <c r="P471" s="9">
        <v>1.5232549065039999E-2</v>
      </c>
      <c r="Q471" s="9">
        <v>41.716086568071297</v>
      </c>
      <c r="R471" s="9">
        <v>1210</v>
      </c>
      <c r="S471" s="9" t="s">
        <v>310</v>
      </c>
      <c r="T471" s="9">
        <v>1210</v>
      </c>
      <c r="U471" s="9" t="s">
        <v>293</v>
      </c>
      <c r="V471" s="9" t="s">
        <v>195</v>
      </c>
      <c r="Z471" s="9">
        <v>0</v>
      </c>
      <c r="AA471" s="9">
        <v>1</v>
      </c>
      <c r="AB471" s="9">
        <v>0.10364904700675</v>
      </c>
      <c r="AC471" s="9">
        <v>1.5232549065039999E-2</v>
      </c>
      <c r="AD471" s="9">
        <v>41.716086568070203</v>
      </c>
      <c r="AF471" s="9">
        <v>-1</v>
      </c>
      <c r="AG471" s="9">
        <v>-1</v>
      </c>
      <c r="AH471" s="9">
        <v>-1</v>
      </c>
      <c r="AI471" s="9">
        <v>-1</v>
      </c>
      <c r="AJ471" s="9">
        <v>0</v>
      </c>
      <c r="AM471" s="9" t="s">
        <v>309</v>
      </c>
      <c r="AN471" s="9">
        <v>-1</v>
      </c>
      <c r="AQ471" s="9">
        <v>579</v>
      </c>
      <c r="AR471" s="9" t="s">
        <v>295</v>
      </c>
      <c r="AT471" s="9" t="s">
        <v>195</v>
      </c>
      <c r="AU471" s="9">
        <v>132.71029999999999</v>
      </c>
      <c r="AV471" s="9">
        <v>39.3007024952121</v>
      </c>
      <c r="AW471" s="9">
        <v>43.819941169506798</v>
      </c>
      <c r="AX471" s="9">
        <v>3.3832998000000003E-2</v>
      </c>
    </row>
    <row r="472" spans="1:50" x14ac:dyDescent="0.25">
      <c r="A472" s="142">
        <v>550000</v>
      </c>
      <c r="B472" s="142">
        <v>890000</v>
      </c>
      <c r="C472" s="142">
        <v>890000</v>
      </c>
      <c r="D472" s="9" t="s">
        <v>305</v>
      </c>
      <c r="E472" s="9" t="s">
        <v>70</v>
      </c>
      <c r="F472" s="9" t="s">
        <v>306</v>
      </c>
      <c r="G472" s="9" t="s">
        <v>307</v>
      </c>
      <c r="H472" s="9">
        <v>0.36</v>
      </c>
      <c r="I472" s="9">
        <v>0.48</v>
      </c>
      <c r="J472" s="9" t="s">
        <v>195</v>
      </c>
      <c r="K472" s="9">
        <v>0.13718298426066</v>
      </c>
      <c r="L472" s="9">
        <v>3852.5613759350799</v>
      </c>
      <c r="M472" s="9">
        <v>9.5721902029115498</v>
      </c>
      <c r="N472" s="9">
        <v>1.4067554033210199</v>
      </c>
      <c r="O472" s="9">
        <v>1.31314161794607</v>
      </c>
      <c r="P472" s="9">
        <v>0.19298290435238</v>
      </c>
      <c r="Q472" s="9">
        <v>528.50586659813303</v>
      </c>
      <c r="R472" s="9">
        <v>1210</v>
      </c>
      <c r="S472" s="9" t="s">
        <v>310</v>
      </c>
      <c r="T472" s="9">
        <v>1210</v>
      </c>
      <c r="U472" s="9" t="s">
        <v>293</v>
      </c>
      <c r="V472" s="9" t="s">
        <v>195</v>
      </c>
      <c r="Z472" s="9">
        <v>0</v>
      </c>
      <c r="AA472" s="9">
        <v>1</v>
      </c>
      <c r="AB472" s="9">
        <v>1.31314161794607</v>
      </c>
      <c r="AC472" s="9">
        <v>0.19298290435238</v>
      </c>
      <c r="AD472" s="9">
        <v>528.50586659813303</v>
      </c>
      <c r="AF472" s="9">
        <v>-1</v>
      </c>
      <c r="AG472" s="9">
        <v>-1</v>
      </c>
      <c r="AH472" s="9">
        <v>-1</v>
      </c>
      <c r="AI472" s="9">
        <v>-1</v>
      </c>
      <c r="AJ472" s="9">
        <v>0</v>
      </c>
      <c r="AM472" s="9" t="s">
        <v>309</v>
      </c>
      <c r="AN472" s="9">
        <v>-1</v>
      </c>
      <c r="AQ472" s="9">
        <v>579</v>
      </c>
      <c r="AR472" s="9" t="s">
        <v>295</v>
      </c>
      <c r="AT472" s="9" t="s">
        <v>195</v>
      </c>
      <c r="AU472" s="9">
        <v>132.71029999999999</v>
      </c>
      <c r="AV472" s="9">
        <v>96.508561118769194</v>
      </c>
      <c r="AW472" s="9">
        <v>555.15984089925303</v>
      </c>
      <c r="AX472" s="9">
        <v>0.42863411730000001</v>
      </c>
    </row>
    <row r="473" spans="1:50" x14ac:dyDescent="0.25">
      <c r="A473" s="142">
        <v>550000</v>
      </c>
      <c r="B473" s="142">
        <v>890000</v>
      </c>
      <c r="C473" s="142">
        <v>890000</v>
      </c>
      <c r="D473" s="9" t="s">
        <v>305</v>
      </c>
      <c r="E473" s="9" t="s">
        <v>70</v>
      </c>
      <c r="F473" s="9" t="s">
        <v>306</v>
      </c>
      <c r="G473" s="9" t="s">
        <v>307</v>
      </c>
      <c r="H473" s="9">
        <v>0.36</v>
      </c>
      <c r="I473" s="9">
        <v>0.48</v>
      </c>
      <c r="J473" s="9" t="s">
        <v>195</v>
      </c>
      <c r="K473" s="9">
        <v>0.12954373384519999</v>
      </c>
      <c r="L473" s="9">
        <v>3852.5613759350799</v>
      </c>
      <c r="M473" s="9">
        <v>9.5721902029115498</v>
      </c>
      <c r="N473" s="9">
        <v>1.4067554033210199</v>
      </c>
      <c r="O473" s="9">
        <v>1.2400172599616299</v>
      </c>
      <c r="P473" s="9">
        <v>0.18223634755311999</v>
      </c>
      <c r="Q473" s="9">
        <v>499.07518550644397</v>
      </c>
      <c r="R473" s="9">
        <v>1210</v>
      </c>
      <c r="S473" s="9" t="s">
        <v>310</v>
      </c>
      <c r="T473" s="9">
        <v>1210</v>
      </c>
      <c r="U473" s="9" t="s">
        <v>293</v>
      </c>
      <c r="V473" s="9" t="s">
        <v>195</v>
      </c>
      <c r="Z473" s="9">
        <v>0</v>
      </c>
      <c r="AA473" s="9">
        <v>1</v>
      </c>
      <c r="AB473" s="9">
        <v>1.2400172599616299</v>
      </c>
      <c r="AC473" s="9">
        <v>0.18223634755311999</v>
      </c>
      <c r="AD473" s="9">
        <v>499.07518550644397</v>
      </c>
      <c r="AF473" s="9">
        <v>-1</v>
      </c>
      <c r="AG473" s="9">
        <v>-1</v>
      </c>
      <c r="AH473" s="9">
        <v>-1</v>
      </c>
      <c r="AI473" s="9">
        <v>-1</v>
      </c>
      <c r="AJ473" s="9">
        <v>0</v>
      </c>
      <c r="AM473" s="9" t="s">
        <v>309</v>
      </c>
      <c r="AN473" s="9">
        <v>-1</v>
      </c>
      <c r="AQ473" s="9">
        <v>579</v>
      </c>
      <c r="AR473" s="9" t="s">
        <v>295</v>
      </c>
      <c r="AT473" s="9" t="s">
        <v>195</v>
      </c>
      <c r="AU473" s="9">
        <v>132.71029999999999</v>
      </c>
      <c r="AV473" s="9">
        <v>96.1620441380377</v>
      </c>
      <c r="AW473" s="9">
        <v>524.24489129313395</v>
      </c>
      <c r="AX473" s="9">
        <v>0.40476495169999999</v>
      </c>
    </row>
    <row r="474" spans="1:50" x14ac:dyDescent="0.25">
      <c r="A474" s="142">
        <v>550000</v>
      </c>
      <c r="B474" s="142">
        <v>890000</v>
      </c>
      <c r="C474" s="142">
        <v>890000</v>
      </c>
      <c r="D474" s="9" t="s">
        <v>305</v>
      </c>
      <c r="E474" s="9" t="s">
        <v>70</v>
      </c>
      <c r="F474" s="9" t="s">
        <v>306</v>
      </c>
      <c r="G474" s="9" t="s">
        <v>307</v>
      </c>
      <c r="H474" s="9">
        <v>0.36</v>
      </c>
      <c r="I474" s="9">
        <v>0.48</v>
      </c>
      <c r="J474" s="9" t="s">
        <v>195</v>
      </c>
      <c r="K474" s="9">
        <v>3.1749120528899999E-2</v>
      </c>
      <c r="L474" s="9">
        <v>3852.5613759350799</v>
      </c>
      <c r="M474" s="9">
        <v>9.5721902029115498</v>
      </c>
      <c r="N474" s="9">
        <v>1.4067554033210199</v>
      </c>
      <c r="O474" s="9">
        <v>0.30390862047784001</v>
      </c>
      <c r="P474" s="9">
        <v>4.466324685472E-2</v>
      </c>
      <c r="Q474" s="9">
        <v>122.31543546956701</v>
      </c>
      <c r="R474" s="9">
        <v>1210</v>
      </c>
      <c r="S474" s="9" t="s">
        <v>310</v>
      </c>
      <c r="T474" s="9">
        <v>1210</v>
      </c>
      <c r="U474" s="9" t="s">
        <v>293</v>
      </c>
      <c r="V474" s="9" t="s">
        <v>195</v>
      </c>
      <c r="Z474" s="9">
        <v>0</v>
      </c>
      <c r="AA474" s="9">
        <v>1</v>
      </c>
      <c r="AB474" s="9">
        <v>0.30390862047784001</v>
      </c>
      <c r="AC474" s="9">
        <v>4.466324685472E-2</v>
      </c>
      <c r="AD474" s="9">
        <v>122.315435469565</v>
      </c>
      <c r="AF474" s="9">
        <v>-1</v>
      </c>
      <c r="AG474" s="9">
        <v>-1</v>
      </c>
      <c r="AH474" s="9">
        <v>-1</v>
      </c>
      <c r="AI474" s="9">
        <v>-1</v>
      </c>
      <c r="AJ474" s="9">
        <v>0</v>
      </c>
      <c r="AM474" s="9" t="s">
        <v>309</v>
      </c>
      <c r="AN474" s="9">
        <v>-1</v>
      </c>
      <c r="AQ474" s="9">
        <v>579</v>
      </c>
      <c r="AR474" s="9" t="s">
        <v>295</v>
      </c>
      <c r="AT474" s="9" t="s">
        <v>195</v>
      </c>
      <c r="AU474" s="9">
        <v>132.71029999999999</v>
      </c>
      <c r="AV474" s="9">
        <v>46.302725575308799</v>
      </c>
      <c r="AW474" s="9">
        <v>128.48413231794899</v>
      </c>
      <c r="AX474" s="9">
        <v>9.9201488599999998E-2</v>
      </c>
    </row>
    <row r="475" spans="1:50" x14ac:dyDescent="0.25">
      <c r="A475" s="142">
        <v>550000</v>
      </c>
      <c r="B475" s="142">
        <v>900000</v>
      </c>
      <c r="C475" s="142">
        <v>900000</v>
      </c>
      <c r="D475" s="9" t="s">
        <v>305</v>
      </c>
      <c r="E475" s="9" t="s">
        <v>70</v>
      </c>
      <c r="F475" s="9" t="s">
        <v>306</v>
      </c>
      <c r="G475" s="9" t="s">
        <v>307</v>
      </c>
      <c r="H475" s="9">
        <v>0.36</v>
      </c>
      <c r="I475" s="9">
        <v>0.48</v>
      </c>
      <c r="J475" s="9" t="s">
        <v>195</v>
      </c>
      <c r="K475" s="9">
        <v>0.19097890863896</v>
      </c>
      <c r="L475" s="9">
        <v>3851.72173619464</v>
      </c>
      <c r="M475" s="9">
        <v>8.6399426556288308</v>
      </c>
      <c r="N475" s="9">
        <v>1.2232827701483</v>
      </c>
      <c r="O475" s="9">
        <v>1.65004681907526</v>
      </c>
      <c r="P475" s="9">
        <v>0.23362120839976999</v>
      </c>
      <c r="Q475" s="9">
        <v>735.59761355944295</v>
      </c>
      <c r="R475" s="9">
        <v>1200</v>
      </c>
      <c r="S475" s="9" t="s">
        <v>308</v>
      </c>
      <c r="T475" s="9">
        <v>1200</v>
      </c>
      <c r="U475" s="9" t="s">
        <v>293</v>
      </c>
      <c r="V475" s="9" t="s">
        <v>195</v>
      </c>
      <c r="Z475" s="9">
        <v>0</v>
      </c>
      <c r="AA475" s="9">
        <v>1</v>
      </c>
      <c r="AB475" s="9">
        <v>1.65004681907526</v>
      </c>
      <c r="AC475" s="9">
        <v>0.23362120839976999</v>
      </c>
      <c r="AD475" s="9">
        <v>833.92328220571505</v>
      </c>
      <c r="AF475" s="9">
        <v>-1</v>
      </c>
      <c r="AG475" s="9">
        <v>-1</v>
      </c>
      <c r="AH475" s="9">
        <v>-1</v>
      </c>
      <c r="AI475" s="9">
        <v>-1</v>
      </c>
      <c r="AJ475" s="9">
        <v>0</v>
      </c>
      <c r="AM475" s="9" t="s">
        <v>309</v>
      </c>
      <c r="AN475" s="9">
        <v>-1</v>
      </c>
      <c r="AQ475" s="9">
        <v>579</v>
      </c>
      <c r="AR475" s="9" t="s">
        <v>295</v>
      </c>
      <c r="AT475" s="9" t="s">
        <v>195</v>
      </c>
      <c r="AU475" s="9">
        <v>132.71029999999999</v>
      </c>
      <c r="AV475" s="9">
        <v>168.83792869396501</v>
      </c>
      <c r="AW475" s="9">
        <v>772.86422296855096</v>
      </c>
      <c r="AX475" s="9">
        <v>0.67633680630000004</v>
      </c>
    </row>
    <row r="476" spans="1:50" x14ac:dyDescent="0.25">
      <c r="A476" s="142">
        <v>550000</v>
      </c>
      <c r="B476" s="142">
        <v>900000</v>
      </c>
      <c r="C476" s="142">
        <v>900000</v>
      </c>
      <c r="D476" s="9" t="s">
        <v>305</v>
      </c>
      <c r="E476" s="9" t="s">
        <v>70</v>
      </c>
      <c r="F476" s="9" t="s">
        <v>306</v>
      </c>
      <c r="G476" s="9" t="s">
        <v>307</v>
      </c>
      <c r="H476" s="9">
        <v>0.36</v>
      </c>
      <c r="I476" s="9">
        <v>0.48</v>
      </c>
      <c r="J476" s="9" t="s">
        <v>195</v>
      </c>
      <c r="K476" s="9">
        <v>4.3632688349189999E-2</v>
      </c>
      <c r="L476" s="9">
        <v>3851.72173619464</v>
      </c>
      <c r="M476" s="9">
        <v>8.6399426556288308</v>
      </c>
      <c r="N476" s="9">
        <v>1.2232827701483</v>
      </c>
      <c r="O476" s="9">
        <v>0.37698392524799001</v>
      </c>
      <c r="P476" s="9">
        <v>5.3375115872819998E-2</v>
      </c>
      <c r="Q476" s="9">
        <v>168.06097412321199</v>
      </c>
      <c r="R476" s="9">
        <v>1700</v>
      </c>
      <c r="S476" s="9" t="s">
        <v>314</v>
      </c>
      <c r="T476" s="9">
        <v>1700</v>
      </c>
      <c r="U476" s="9" t="s">
        <v>293</v>
      </c>
      <c r="V476" s="9" t="s">
        <v>195</v>
      </c>
      <c r="Z476" s="9">
        <v>0</v>
      </c>
      <c r="AA476" s="9">
        <v>1</v>
      </c>
      <c r="AB476" s="9">
        <v>0.37698392524799001</v>
      </c>
      <c r="AC476" s="9">
        <v>5.3375115872819998E-2</v>
      </c>
      <c r="AD476" s="9">
        <v>294.21717063656001</v>
      </c>
      <c r="AF476" s="9">
        <v>-1</v>
      </c>
      <c r="AG476" s="9">
        <v>-1</v>
      </c>
      <c r="AH476" s="9">
        <v>-1</v>
      </c>
      <c r="AI476" s="9">
        <v>-1</v>
      </c>
      <c r="AJ476" s="9">
        <v>0</v>
      </c>
      <c r="AM476" s="9" t="s">
        <v>309</v>
      </c>
      <c r="AN476" s="9">
        <v>-1</v>
      </c>
      <c r="AQ476" s="9">
        <v>579</v>
      </c>
      <c r="AR476" s="9" t="s">
        <v>295</v>
      </c>
      <c r="AT476" s="9" t="s">
        <v>195</v>
      </c>
      <c r="AU476" s="9">
        <v>132.71029999999999</v>
      </c>
      <c r="AV476" s="9">
        <v>110.548098216076</v>
      </c>
      <c r="AW476" s="9">
        <v>176.57522507253</v>
      </c>
      <c r="AX476" s="9">
        <v>0.23861895429999999</v>
      </c>
    </row>
    <row r="477" spans="1:50" x14ac:dyDescent="0.25">
      <c r="A477" s="142">
        <v>550000</v>
      </c>
      <c r="B477" s="142">
        <v>900000</v>
      </c>
      <c r="C477" s="142">
        <v>900000</v>
      </c>
      <c r="D477" s="9" t="s">
        <v>305</v>
      </c>
      <c r="E477" s="9" t="s">
        <v>70</v>
      </c>
      <c r="F477" s="9" t="s">
        <v>306</v>
      </c>
      <c r="G477" s="9" t="s">
        <v>307</v>
      </c>
      <c r="H477" s="9">
        <v>0.36</v>
      </c>
      <c r="I477" s="9">
        <v>0.48</v>
      </c>
      <c r="J477" s="9" t="s">
        <v>195</v>
      </c>
      <c r="K477" s="9">
        <v>1.6257433832599999E-3</v>
      </c>
      <c r="L477" s="9">
        <v>3851.72173619464</v>
      </c>
      <c r="M477" s="9">
        <v>8.6399426556288308</v>
      </c>
      <c r="N477" s="9">
        <v>1.2232827701483</v>
      </c>
      <c r="O477" s="9">
        <v>1.404632960419E-2</v>
      </c>
      <c r="P477" s="9">
        <v>1.9887438694300001E-3</v>
      </c>
      <c r="Q477" s="9">
        <v>6.2619111268041197</v>
      </c>
      <c r="R477" s="9">
        <v>1210</v>
      </c>
      <c r="S477" s="9" t="s">
        <v>310</v>
      </c>
      <c r="T477" s="9">
        <v>1210</v>
      </c>
      <c r="U477" s="9" t="s">
        <v>293</v>
      </c>
      <c r="V477" s="9" t="s">
        <v>195</v>
      </c>
      <c r="Z477" s="9">
        <v>0</v>
      </c>
      <c r="AA477" s="9">
        <v>1</v>
      </c>
      <c r="AB477" s="9">
        <v>1.404632960419E-2</v>
      </c>
      <c r="AC477" s="9">
        <v>1.9887438694300001E-3</v>
      </c>
      <c r="AD477" s="9">
        <v>6.2619111268031196</v>
      </c>
      <c r="AF477" s="9">
        <v>-1</v>
      </c>
      <c r="AG477" s="9">
        <v>-1</v>
      </c>
      <c r="AH477" s="9">
        <v>-1</v>
      </c>
      <c r="AI477" s="9">
        <v>-1</v>
      </c>
      <c r="AJ477" s="9">
        <v>0</v>
      </c>
      <c r="AM477" s="9" t="s">
        <v>309</v>
      </c>
      <c r="AN477" s="9">
        <v>-1</v>
      </c>
      <c r="AQ477" s="9">
        <v>579</v>
      </c>
      <c r="AR477" s="9" t="s">
        <v>295</v>
      </c>
      <c r="AT477" s="9" t="s">
        <v>195</v>
      </c>
      <c r="AU477" s="9">
        <v>132.71029999999999</v>
      </c>
      <c r="AV477" s="9">
        <v>13.9075615813297</v>
      </c>
      <c r="AW477" s="9">
        <v>6.5791500517473098</v>
      </c>
      <c r="AX477" s="9">
        <v>5.0785978000000001E-3</v>
      </c>
    </row>
    <row r="478" spans="1:50" x14ac:dyDescent="0.25">
      <c r="A478" s="142">
        <v>550000</v>
      </c>
      <c r="B478" s="142">
        <v>900000</v>
      </c>
      <c r="C478" s="142">
        <v>900000</v>
      </c>
      <c r="D478" s="9" t="s">
        <v>305</v>
      </c>
      <c r="E478" s="9" t="s">
        <v>70</v>
      </c>
      <c r="F478" s="9" t="s">
        <v>306</v>
      </c>
      <c r="G478" s="9" t="s">
        <v>307</v>
      </c>
      <c r="H478" s="9">
        <v>0.36</v>
      </c>
      <c r="I478" s="9">
        <v>0.48</v>
      </c>
      <c r="J478" s="9" t="s">
        <v>195</v>
      </c>
      <c r="K478" s="9">
        <v>6.9740110166710001E-2</v>
      </c>
      <c r="L478" s="9">
        <v>3851.72173619464</v>
      </c>
      <c r="M478" s="9">
        <v>8.6399426556288308</v>
      </c>
      <c r="N478" s="9">
        <v>1.2232827701483</v>
      </c>
      <c r="O478" s="9">
        <v>0.60255055263761004</v>
      </c>
      <c r="P478" s="9">
        <v>8.5311875155180003E-2</v>
      </c>
      <c r="Q478" s="9">
        <v>268.61949821372502</v>
      </c>
      <c r="R478" s="9">
        <v>1210</v>
      </c>
      <c r="S478" s="9" t="s">
        <v>310</v>
      </c>
      <c r="T478" s="9">
        <v>1210</v>
      </c>
      <c r="U478" s="9" t="s">
        <v>293</v>
      </c>
      <c r="V478" s="9" t="s">
        <v>195</v>
      </c>
      <c r="Z478" s="9">
        <v>0</v>
      </c>
      <c r="AA478" s="9">
        <v>1</v>
      </c>
      <c r="AB478" s="9">
        <v>0.60255055263761004</v>
      </c>
      <c r="AC478" s="9">
        <v>8.5311875155180003E-2</v>
      </c>
      <c r="AD478" s="9">
        <v>268.61949821372599</v>
      </c>
      <c r="AF478" s="9">
        <v>-1</v>
      </c>
      <c r="AG478" s="9">
        <v>-1</v>
      </c>
      <c r="AH478" s="9">
        <v>-1</v>
      </c>
      <c r="AI478" s="9">
        <v>-1</v>
      </c>
      <c r="AJ478" s="9">
        <v>0</v>
      </c>
      <c r="AM478" s="9" t="s">
        <v>309</v>
      </c>
      <c r="AN478" s="9">
        <v>-1</v>
      </c>
      <c r="AQ478" s="9">
        <v>579</v>
      </c>
      <c r="AR478" s="9" t="s">
        <v>295</v>
      </c>
      <c r="AT478" s="9" t="s">
        <v>195</v>
      </c>
      <c r="AU478" s="9">
        <v>132.71029999999999</v>
      </c>
      <c r="AV478" s="9">
        <v>82.507448511218499</v>
      </c>
      <c r="AW478" s="9">
        <v>282.22821272703402</v>
      </c>
      <c r="AX478" s="9">
        <v>0.21785847380000001</v>
      </c>
    </row>
    <row r="479" spans="1:50" x14ac:dyDescent="0.25">
      <c r="A479" s="142">
        <v>550000</v>
      </c>
      <c r="B479" s="142">
        <v>900000</v>
      </c>
      <c r="C479" s="142">
        <v>900000</v>
      </c>
      <c r="D479" s="9" t="s">
        <v>305</v>
      </c>
      <c r="E479" s="9" t="s">
        <v>70</v>
      </c>
      <c r="F479" s="9" t="s">
        <v>306</v>
      </c>
      <c r="G479" s="9" t="s">
        <v>307</v>
      </c>
      <c r="H479" s="9">
        <v>0.36</v>
      </c>
      <c r="I479" s="9">
        <v>0.48</v>
      </c>
      <c r="J479" s="9" t="s">
        <v>195</v>
      </c>
      <c r="K479" s="9">
        <v>4.1782276522420003E-2</v>
      </c>
      <c r="L479" s="9">
        <v>3894.9954590770299</v>
      </c>
      <c r="M479" s="9">
        <v>9.1810931633977795</v>
      </c>
      <c r="N479" s="9">
        <v>1.2202056642516099</v>
      </c>
      <c r="O479" s="9">
        <v>0.38360697333124</v>
      </c>
      <c r="P479" s="9">
        <v>5.0982970477989997E-2</v>
      </c>
      <c r="Q479" s="9">
        <v>162.74177732474999</v>
      </c>
      <c r="R479" s="9">
        <v>1400</v>
      </c>
      <c r="S479" s="9" t="s">
        <v>297</v>
      </c>
      <c r="T479" s="9">
        <v>1400</v>
      </c>
      <c r="U479" s="9" t="s">
        <v>293</v>
      </c>
      <c r="V479" s="9" t="s">
        <v>195</v>
      </c>
      <c r="Z479" s="9">
        <v>0</v>
      </c>
      <c r="AA479" s="9">
        <v>1</v>
      </c>
      <c r="AB479" s="9">
        <v>0.38360697333124</v>
      </c>
      <c r="AC479" s="9">
        <v>5.0982970477989997E-2</v>
      </c>
      <c r="AD479" s="9">
        <v>162.74177732474899</v>
      </c>
      <c r="AF479" s="9">
        <v>-1</v>
      </c>
      <c r="AG479" s="9">
        <v>-1</v>
      </c>
      <c r="AH479" s="9">
        <v>-1</v>
      </c>
      <c r="AI479" s="9">
        <v>-1</v>
      </c>
      <c r="AJ479" s="9">
        <v>0</v>
      </c>
      <c r="AM479" s="9" t="s">
        <v>309</v>
      </c>
      <c r="AN479" s="9">
        <v>-1</v>
      </c>
      <c r="AQ479" s="9">
        <v>579</v>
      </c>
      <c r="AR479" s="9" t="s">
        <v>295</v>
      </c>
      <c r="AT479" s="9" t="s">
        <v>195</v>
      </c>
      <c r="AU479" s="9">
        <v>132.71029999999999</v>
      </c>
      <c r="AV479" s="9">
        <v>112.85514020316</v>
      </c>
      <c r="AW479" s="9">
        <v>169.08687408727101</v>
      </c>
      <c r="AX479" s="9">
        <v>0.131988465</v>
      </c>
    </row>
    <row r="480" spans="1:50" x14ac:dyDescent="0.25">
      <c r="A480" s="142">
        <v>550000</v>
      </c>
      <c r="B480" s="142">
        <v>900000</v>
      </c>
      <c r="C480" s="142">
        <v>900000</v>
      </c>
      <c r="D480" s="9" t="s">
        <v>305</v>
      </c>
      <c r="E480" s="9" t="s">
        <v>70</v>
      </c>
      <c r="F480" s="9" t="s">
        <v>306</v>
      </c>
      <c r="G480" s="9" t="s">
        <v>307</v>
      </c>
      <c r="H480" s="9">
        <v>0.36</v>
      </c>
      <c r="I480" s="9">
        <v>0.48</v>
      </c>
      <c r="J480" s="9" t="s">
        <v>195</v>
      </c>
      <c r="K480" s="9">
        <v>1.181290805286E-2</v>
      </c>
      <c r="L480" s="9">
        <v>3894.9954590770299</v>
      </c>
      <c r="M480" s="9">
        <v>9.1810931633977795</v>
      </c>
      <c r="N480" s="9">
        <v>1.2202056642516099</v>
      </c>
      <c r="O480" s="9">
        <v>0.10845540936398999</v>
      </c>
      <c r="P480" s="9">
        <v>1.4414177317379999E-2</v>
      </c>
      <c r="Q480" s="9">
        <v>46.011223224399799</v>
      </c>
      <c r="R480" s="9">
        <v>8140</v>
      </c>
      <c r="S480" s="9" t="s">
        <v>292</v>
      </c>
      <c r="T480" s="9">
        <v>8140</v>
      </c>
      <c r="U480" s="9" t="s">
        <v>293</v>
      </c>
      <c r="V480" s="9" t="s">
        <v>195</v>
      </c>
      <c r="Z480" s="9">
        <v>0</v>
      </c>
      <c r="AA480" s="9">
        <v>1</v>
      </c>
      <c r="AB480" s="9">
        <v>0.10845540936398999</v>
      </c>
      <c r="AC480" s="9">
        <v>1.4414177317379999E-2</v>
      </c>
      <c r="AD480" s="9">
        <v>47.757040853126298</v>
      </c>
      <c r="AF480" s="9">
        <v>-1</v>
      </c>
      <c r="AG480" s="9">
        <v>-1</v>
      </c>
      <c r="AH480" s="9">
        <v>-1</v>
      </c>
      <c r="AI480" s="9">
        <v>-1</v>
      </c>
      <c r="AJ480" s="9">
        <v>0</v>
      </c>
      <c r="AM480" s="9" t="s">
        <v>309</v>
      </c>
      <c r="AN480" s="9">
        <v>-1</v>
      </c>
      <c r="AQ480" s="9">
        <v>579</v>
      </c>
      <c r="AR480" s="9" t="s">
        <v>295</v>
      </c>
      <c r="AT480" s="9" t="s">
        <v>195</v>
      </c>
      <c r="AU480" s="9">
        <v>132.71029999999999</v>
      </c>
      <c r="AV480" s="9">
        <v>107.684100436726</v>
      </c>
      <c r="AW480" s="9">
        <v>47.805142820953797</v>
      </c>
      <c r="AX480" s="9">
        <v>3.87323932E-2</v>
      </c>
    </row>
    <row r="481" spans="1:50" x14ac:dyDescent="0.25">
      <c r="A481" s="142">
        <v>550000</v>
      </c>
      <c r="B481" s="142">
        <v>900000</v>
      </c>
      <c r="C481" s="142">
        <v>900000</v>
      </c>
      <c r="D481" s="9" t="s">
        <v>305</v>
      </c>
      <c r="E481" s="9" t="s">
        <v>70</v>
      </c>
      <c r="F481" s="9" t="s">
        <v>306</v>
      </c>
      <c r="G481" s="9" t="s">
        <v>307</v>
      </c>
      <c r="H481" s="9">
        <v>0.36</v>
      </c>
      <c r="I481" s="9">
        <v>0.48</v>
      </c>
      <c r="J481" s="9" t="s">
        <v>195</v>
      </c>
      <c r="K481" s="9">
        <v>6.2743191854670005E-2</v>
      </c>
      <c r="L481" s="9">
        <v>3894.9954590770299</v>
      </c>
      <c r="M481" s="9">
        <v>9.1810931633977795</v>
      </c>
      <c r="N481" s="9">
        <v>1.2202056642516099</v>
      </c>
      <c r="O481" s="9">
        <v>0.57605108978670005</v>
      </c>
      <c r="P481" s="9">
        <v>7.6559598094289999E-2</v>
      </c>
      <c r="Q481" s="9">
        <v>244.38444736195399</v>
      </c>
      <c r="R481" s="9">
        <v>1430</v>
      </c>
      <c r="S481" s="9" t="s">
        <v>298</v>
      </c>
      <c r="T481" s="9">
        <v>1430</v>
      </c>
      <c r="U481" s="9" t="s">
        <v>293</v>
      </c>
      <c r="V481" s="9" t="s">
        <v>195</v>
      </c>
      <c r="Z481" s="9">
        <v>0</v>
      </c>
      <c r="AA481" s="9">
        <v>1</v>
      </c>
      <c r="AB481" s="9">
        <v>0.57605108978670005</v>
      </c>
      <c r="AC481" s="9">
        <v>7.6559598094289999E-2</v>
      </c>
      <c r="AD481" s="9">
        <v>244.38444736195501</v>
      </c>
      <c r="AF481" s="9">
        <v>-1</v>
      </c>
      <c r="AG481" s="9">
        <v>-1</v>
      </c>
      <c r="AH481" s="9">
        <v>-1</v>
      </c>
      <c r="AI481" s="9">
        <v>-1</v>
      </c>
      <c r="AJ481" s="9">
        <v>0</v>
      </c>
      <c r="AM481" s="9" t="s">
        <v>309</v>
      </c>
      <c r="AN481" s="9">
        <v>-1</v>
      </c>
      <c r="AQ481" s="9">
        <v>579</v>
      </c>
      <c r="AR481" s="9" t="s">
        <v>295</v>
      </c>
      <c r="AT481" s="9" t="s">
        <v>195</v>
      </c>
      <c r="AU481" s="9">
        <v>132.71029999999999</v>
      </c>
      <c r="AV481" s="9">
        <v>78.696847175571307</v>
      </c>
      <c r="AW481" s="9">
        <v>253.91268891896399</v>
      </c>
      <c r="AX481" s="9">
        <v>0.19820312030000001</v>
      </c>
    </row>
    <row r="482" spans="1:50" x14ac:dyDescent="0.25">
      <c r="A482" s="142">
        <v>550000</v>
      </c>
      <c r="B482" s="142">
        <v>900000</v>
      </c>
      <c r="C482" s="142">
        <v>900000</v>
      </c>
      <c r="D482" s="9" t="s">
        <v>305</v>
      </c>
      <c r="E482" s="9" t="s">
        <v>70</v>
      </c>
      <c r="F482" s="9" t="s">
        <v>306</v>
      </c>
      <c r="G482" s="9" t="s">
        <v>307</v>
      </c>
      <c r="H482" s="9">
        <v>0.36</v>
      </c>
      <c r="I482" s="9">
        <v>0.48</v>
      </c>
      <c r="J482" s="9" t="s">
        <v>195</v>
      </c>
      <c r="K482" s="9">
        <v>5.1031282217560002E-2</v>
      </c>
      <c r="L482" s="9">
        <v>3894.9954590770299</v>
      </c>
      <c r="M482" s="9">
        <v>9.1810931633977795</v>
      </c>
      <c r="N482" s="9">
        <v>1.2202056642516099</v>
      </c>
      <c r="O482" s="9">
        <v>0.46852295628705998</v>
      </c>
      <c r="P482" s="9">
        <v>6.2268659615879997E-2</v>
      </c>
      <c r="Q482" s="9">
        <v>198.76661250827399</v>
      </c>
      <c r="R482" s="9">
        <v>1410</v>
      </c>
      <c r="S482" s="9" t="s">
        <v>299</v>
      </c>
      <c r="T482" s="9">
        <v>1410</v>
      </c>
      <c r="U482" s="9" t="s">
        <v>293</v>
      </c>
      <c r="V482" s="9" t="s">
        <v>195</v>
      </c>
      <c r="Z482" s="9">
        <v>0</v>
      </c>
      <c r="AA482" s="9">
        <v>1</v>
      </c>
      <c r="AB482" s="9">
        <v>0.46852295628705998</v>
      </c>
      <c r="AC482" s="9">
        <v>6.2268659615879997E-2</v>
      </c>
      <c r="AD482" s="9">
        <v>198.76661250827499</v>
      </c>
      <c r="AF482" s="9">
        <v>-1</v>
      </c>
      <c r="AG482" s="9">
        <v>-1</v>
      </c>
      <c r="AH482" s="9">
        <v>-1</v>
      </c>
      <c r="AI482" s="9">
        <v>-1</v>
      </c>
      <c r="AJ482" s="9">
        <v>0</v>
      </c>
      <c r="AM482" s="9" t="s">
        <v>309</v>
      </c>
      <c r="AN482" s="9">
        <v>-1</v>
      </c>
      <c r="AQ482" s="9">
        <v>579</v>
      </c>
      <c r="AR482" s="9" t="s">
        <v>295</v>
      </c>
      <c r="AT482" s="9" t="s">
        <v>195</v>
      </c>
      <c r="AU482" s="9">
        <v>132.71029999999999</v>
      </c>
      <c r="AV482" s="9">
        <v>59.079906867551102</v>
      </c>
      <c r="AW482" s="9">
        <v>206.51627218543899</v>
      </c>
      <c r="AX482" s="9">
        <v>0.16120568739999999</v>
      </c>
    </row>
    <row r="483" spans="1:50" x14ac:dyDescent="0.25">
      <c r="A483" s="142">
        <v>550000</v>
      </c>
      <c r="B483" s="142">
        <v>900000</v>
      </c>
      <c r="C483" s="142">
        <v>900000</v>
      </c>
      <c r="D483" s="9" t="s">
        <v>305</v>
      </c>
      <c r="E483" s="9" t="s">
        <v>70</v>
      </c>
      <c r="F483" s="9" t="s">
        <v>306</v>
      </c>
      <c r="G483" s="9" t="s">
        <v>307</v>
      </c>
      <c r="H483" s="9">
        <v>0.36</v>
      </c>
      <c r="I483" s="9">
        <v>0.48</v>
      </c>
      <c r="J483" s="9" t="s">
        <v>195</v>
      </c>
      <c r="K483" s="9">
        <v>0.18366988814282001</v>
      </c>
      <c r="L483" s="9">
        <v>3894.9954590770299</v>
      </c>
      <c r="M483" s="9">
        <v>9.1810931633977795</v>
      </c>
      <c r="N483" s="9">
        <v>1.2202056642516099</v>
      </c>
      <c r="O483" s="9">
        <v>1.68629035435013</v>
      </c>
      <c r="P483" s="9">
        <v>0.22411503786433001</v>
      </c>
      <c r="Q483" s="9">
        <v>715.393380285494</v>
      </c>
      <c r="R483" s="9">
        <v>1750</v>
      </c>
      <c r="S483" s="9" t="s">
        <v>315</v>
      </c>
      <c r="T483" s="9">
        <v>1750</v>
      </c>
      <c r="U483" s="9" t="s">
        <v>293</v>
      </c>
      <c r="V483" s="9" t="s">
        <v>195</v>
      </c>
      <c r="Z483" s="9">
        <v>0</v>
      </c>
      <c r="AA483" s="9">
        <v>1</v>
      </c>
      <c r="AB483" s="9">
        <v>1.68629035435013</v>
      </c>
      <c r="AC483" s="9">
        <v>0.22411503786433001</v>
      </c>
      <c r="AD483" s="9">
        <v>715.393380285494</v>
      </c>
      <c r="AF483" s="9">
        <v>-1</v>
      </c>
      <c r="AG483" s="9">
        <v>-1</v>
      </c>
      <c r="AH483" s="9">
        <v>-1</v>
      </c>
      <c r="AI483" s="9">
        <v>-1</v>
      </c>
      <c r="AJ483" s="9">
        <v>0</v>
      </c>
      <c r="AM483" s="9" t="s">
        <v>309</v>
      </c>
      <c r="AN483" s="9">
        <v>-1</v>
      </c>
      <c r="AQ483" s="9">
        <v>579</v>
      </c>
      <c r="AR483" s="9" t="s">
        <v>295</v>
      </c>
      <c r="AT483" s="9" t="s">
        <v>195</v>
      </c>
      <c r="AU483" s="9">
        <v>132.71029999999999</v>
      </c>
      <c r="AV483" s="9">
        <v>117.91204991769099</v>
      </c>
      <c r="AW483" s="9">
        <v>743.28566643228601</v>
      </c>
      <c r="AX483" s="9">
        <v>0.58020549899999996</v>
      </c>
    </row>
    <row r="484" spans="1:50" x14ac:dyDescent="0.25">
      <c r="A484" s="142">
        <v>550000</v>
      </c>
      <c r="B484" s="142">
        <v>900000</v>
      </c>
      <c r="C484" s="142">
        <v>900000</v>
      </c>
      <c r="D484" s="9" t="s">
        <v>305</v>
      </c>
      <c r="E484" s="9" t="s">
        <v>70</v>
      </c>
      <c r="F484" s="9" t="s">
        <v>306</v>
      </c>
      <c r="G484" s="9" t="s">
        <v>307</v>
      </c>
      <c r="H484" s="9">
        <v>0.36</v>
      </c>
      <c r="I484" s="9">
        <v>0.48</v>
      </c>
      <c r="J484" s="9" t="s">
        <v>195</v>
      </c>
      <c r="K484" s="9">
        <v>0.18429588213553</v>
      </c>
      <c r="L484" s="9">
        <v>3852.5613759350799</v>
      </c>
      <c r="M484" s="9">
        <v>9.5721902029115498</v>
      </c>
      <c r="N484" s="9">
        <v>1.4067554033210199</v>
      </c>
      <c r="O484" s="9">
        <v>1.76411523741473</v>
      </c>
      <c r="P484" s="9">
        <v>0.25925922800397999</v>
      </c>
      <c r="Q484" s="9">
        <v>710.01119725925503</v>
      </c>
      <c r="R484" s="9">
        <v>1200</v>
      </c>
      <c r="S484" s="9" t="s">
        <v>308</v>
      </c>
      <c r="T484" s="9">
        <v>1200</v>
      </c>
      <c r="U484" s="9" t="s">
        <v>293</v>
      </c>
      <c r="V484" s="9" t="s">
        <v>195</v>
      </c>
      <c r="Z484" s="9">
        <v>0</v>
      </c>
      <c r="AA484" s="9">
        <v>1</v>
      </c>
      <c r="AB484" s="9">
        <v>1.76411523741473</v>
      </c>
      <c r="AC484" s="9">
        <v>0.25925922800397999</v>
      </c>
      <c r="AD484" s="9">
        <v>710.01119725925503</v>
      </c>
      <c r="AF484" s="9">
        <v>-1</v>
      </c>
      <c r="AG484" s="9">
        <v>-1</v>
      </c>
      <c r="AH484" s="9">
        <v>-1</v>
      </c>
      <c r="AI484" s="9">
        <v>-1</v>
      </c>
      <c r="AJ484" s="9">
        <v>0</v>
      </c>
      <c r="AM484" s="9" t="s">
        <v>309</v>
      </c>
      <c r="AN484" s="9">
        <v>-1</v>
      </c>
      <c r="AQ484" s="9">
        <v>579</v>
      </c>
      <c r="AR484" s="9" t="s">
        <v>295</v>
      </c>
      <c r="AT484" s="9" t="s">
        <v>195</v>
      </c>
      <c r="AU484" s="9">
        <v>132.71029999999999</v>
      </c>
      <c r="AV484" s="9">
        <v>158.10192340924101</v>
      </c>
      <c r="AW484" s="9">
        <v>745.81897424207</v>
      </c>
      <c r="AX484" s="9">
        <v>0.57584038709999996</v>
      </c>
    </row>
    <row r="485" spans="1:50" x14ac:dyDescent="0.25">
      <c r="A485" s="142">
        <v>550000</v>
      </c>
      <c r="B485" s="142">
        <v>900000</v>
      </c>
      <c r="C485" s="142">
        <v>900000</v>
      </c>
      <c r="D485" s="9" t="s">
        <v>305</v>
      </c>
      <c r="E485" s="9" t="s">
        <v>70</v>
      </c>
      <c r="F485" s="9" t="s">
        <v>306</v>
      </c>
      <c r="G485" s="9" t="s">
        <v>307</v>
      </c>
      <c r="H485" s="9">
        <v>0.36</v>
      </c>
      <c r="I485" s="9">
        <v>0.48</v>
      </c>
      <c r="J485" s="9" t="s">
        <v>195</v>
      </c>
      <c r="K485" s="9">
        <v>0.16192732675512</v>
      </c>
      <c r="L485" s="9">
        <v>3852.5613759350799</v>
      </c>
      <c r="M485" s="9">
        <v>9.5721902029115498</v>
      </c>
      <c r="N485" s="9">
        <v>1.4067554033210199</v>
      </c>
      <c r="O485" s="9">
        <v>1.5499991707490699</v>
      </c>
      <c r="P485" s="9">
        <v>0.22779214185810001</v>
      </c>
      <c r="Q485" s="9">
        <v>623.83496476521896</v>
      </c>
      <c r="R485" s="9">
        <v>1210</v>
      </c>
      <c r="S485" s="9" t="s">
        <v>310</v>
      </c>
      <c r="T485" s="9">
        <v>1210</v>
      </c>
      <c r="U485" s="9" t="s">
        <v>293</v>
      </c>
      <c r="V485" s="9" t="s">
        <v>195</v>
      </c>
      <c r="Z485" s="9">
        <v>0</v>
      </c>
      <c r="AA485" s="9">
        <v>1</v>
      </c>
      <c r="AB485" s="9">
        <v>1.5499991707490699</v>
      </c>
      <c r="AC485" s="9">
        <v>0.22779214185810001</v>
      </c>
      <c r="AD485" s="9">
        <v>623.83496476521896</v>
      </c>
      <c r="AF485" s="9">
        <v>-1</v>
      </c>
      <c r="AG485" s="9">
        <v>-1</v>
      </c>
      <c r="AH485" s="9">
        <v>-1</v>
      </c>
      <c r="AI485" s="9">
        <v>-1</v>
      </c>
      <c r="AJ485" s="9">
        <v>0</v>
      </c>
      <c r="AM485" s="9" t="s">
        <v>309</v>
      </c>
      <c r="AN485" s="9">
        <v>-1</v>
      </c>
      <c r="AQ485" s="9">
        <v>579</v>
      </c>
      <c r="AR485" s="9" t="s">
        <v>295</v>
      </c>
      <c r="AT485" s="9" t="s">
        <v>195</v>
      </c>
      <c r="AU485" s="9">
        <v>132.71029999999999</v>
      </c>
      <c r="AV485" s="9">
        <v>104.782998174912</v>
      </c>
      <c r="AW485" s="9">
        <v>655.29664224104397</v>
      </c>
      <c r="AX485" s="9">
        <v>0.50594887649999998</v>
      </c>
    </row>
    <row r="486" spans="1:50" x14ac:dyDescent="0.25">
      <c r="A486" s="142">
        <v>550000</v>
      </c>
      <c r="B486" s="142">
        <v>900000</v>
      </c>
      <c r="C486" s="142">
        <v>900000</v>
      </c>
      <c r="D486" s="9" t="s">
        <v>305</v>
      </c>
      <c r="E486" s="9" t="s">
        <v>70</v>
      </c>
      <c r="F486" s="9" t="s">
        <v>306</v>
      </c>
      <c r="G486" s="9" t="s">
        <v>307</v>
      </c>
      <c r="H486" s="9">
        <v>0.36</v>
      </c>
      <c r="I486" s="9">
        <v>0.48</v>
      </c>
      <c r="J486" s="9" t="s">
        <v>195</v>
      </c>
      <c r="K486" s="9">
        <v>1.283891948435E-2</v>
      </c>
      <c r="L486" s="9">
        <v>3852.5613759350799</v>
      </c>
      <c r="M486" s="9">
        <v>9.5721902029115498</v>
      </c>
      <c r="N486" s="9">
        <v>1.4067554033210199</v>
      </c>
      <c r="O486" s="9">
        <v>0.12289657930414</v>
      </c>
      <c r="P486" s="9">
        <v>1.806121935742E-2</v>
      </c>
      <c r="Q486" s="9">
        <v>49.462725314178002</v>
      </c>
      <c r="R486" s="9">
        <v>1210</v>
      </c>
      <c r="S486" s="9" t="s">
        <v>310</v>
      </c>
      <c r="T486" s="9">
        <v>1210</v>
      </c>
      <c r="U486" s="9" t="s">
        <v>293</v>
      </c>
      <c r="V486" s="9" t="s">
        <v>195</v>
      </c>
      <c r="Z486" s="9">
        <v>0</v>
      </c>
      <c r="AA486" s="9">
        <v>1</v>
      </c>
      <c r="AB486" s="9">
        <v>0.12289657930414</v>
      </c>
      <c r="AC486" s="9">
        <v>1.806121935742E-2</v>
      </c>
      <c r="AD486" s="9">
        <v>49.462725314179202</v>
      </c>
      <c r="AF486" s="9">
        <v>-1</v>
      </c>
      <c r="AG486" s="9">
        <v>-1</v>
      </c>
      <c r="AH486" s="9">
        <v>-1</v>
      </c>
      <c r="AI486" s="9">
        <v>-1</v>
      </c>
      <c r="AJ486" s="9">
        <v>0</v>
      </c>
      <c r="AM486" s="9" t="s">
        <v>309</v>
      </c>
      <c r="AN486" s="9">
        <v>-1</v>
      </c>
      <c r="AQ486" s="9">
        <v>579</v>
      </c>
      <c r="AR486" s="9" t="s">
        <v>295</v>
      </c>
      <c r="AT486" s="9" t="s">
        <v>195</v>
      </c>
      <c r="AU486" s="9">
        <v>132.71029999999999</v>
      </c>
      <c r="AV486" s="9">
        <v>32.496112345171099</v>
      </c>
      <c r="AW486" s="9">
        <v>51.957263771951801</v>
      </c>
      <c r="AX486" s="9">
        <v>4.0115754500000003E-2</v>
      </c>
    </row>
    <row r="487" spans="1:50" x14ac:dyDescent="0.25">
      <c r="A487" s="142">
        <v>550000</v>
      </c>
      <c r="B487" s="142">
        <v>900000</v>
      </c>
      <c r="C487" s="142">
        <v>900000</v>
      </c>
      <c r="D487" s="9" t="s">
        <v>305</v>
      </c>
      <c r="E487" s="9" t="s">
        <v>70</v>
      </c>
      <c r="F487" s="9" t="s">
        <v>306</v>
      </c>
      <c r="G487" s="9" t="s">
        <v>307</v>
      </c>
      <c r="H487" s="9">
        <v>0.36</v>
      </c>
      <c r="I487" s="9">
        <v>0.48</v>
      </c>
      <c r="J487" s="9" t="s">
        <v>195</v>
      </c>
      <c r="K487" s="9">
        <v>0.25470928179767999</v>
      </c>
      <c r="L487" s="9">
        <v>3852.5613759350799</v>
      </c>
      <c r="M487" s="9">
        <v>9.5721902029115498</v>
      </c>
      <c r="N487" s="9">
        <v>1.4067554033210199</v>
      </c>
      <c r="O487" s="9">
        <v>2.4381256918143901</v>
      </c>
      <c r="P487" s="9">
        <v>0.35831365844489999</v>
      </c>
      <c r="Q487" s="9">
        <v>981.28314114590796</v>
      </c>
      <c r="R487" s="9">
        <v>1210</v>
      </c>
      <c r="S487" s="9" t="s">
        <v>310</v>
      </c>
      <c r="T487" s="9">
        <v>1210</v>
      </c>
      <c r="U487" s="9" t="s">
        <v>293</v>
      </c>
      <c r="V487" s="9" t="s">
        <v>195</v>
      </c>
      <c r="Z487" s="9">
        <v>0</v>
      </c>
      <c r="AA487" s="9">
        <v>1</v>
      </c>
      <c r="AB487" s="9">
        <v>2.4381256918143901</v>
      </c>
      <c r="AC487" s="9">
        <v>0.35831365844489999</v>
      </c>
      <c r="AD487" s="9">
        <v>981.28314114590796</v>
      </c>
      <c r="AF487" s="9">
        <v>-1</v>
      </c>
      <c r="AG487" s="9">
        <v>-1</v>
      </c>
      <c r="AH487" s="9">
        <v>-1</v>
      </c>
      <c r="AI487" s="9">
        <v>-1</v>
      </c>
      <c r="AJ487" s="9">
        <v>0</v>
      </c>
      <c r="AM487" s="9" t="s">
        <v>309</v>
      </c>
      <c r="AN487" s="9">
        <v>-1</v>
      </c>
      <c r="AQ487" s="9">
        <v>579</v>
      </c>
      <c r="AR487" s="9" t="s">
        <v>295</v>
      </c>
      <c r="AT487" s="9" t="s">
        <v>195</v>
      </c>
      <c r="AU487" s="9">
        <v>132.71029999999999</v>
      </c>
      <c r="AV487" s="9">
        <v>126.559213688429</v>
      </c>
      <c r="AW487" s="9">
        <v>1030.7718928878301</v>
      </c>
      <c r="AX487" s="9">
        <v>0.79585007389999995</v>
      </c>
    </row>
    <row r="488" spans="1:50" x14ac:dyDescent="0.25">
      <c r="A488" s="142">
        <v>550000</v>
      </c>
      <c r="B488" s="142">
        <v>900000</v>
      </c>
      <c r="C488" s="142">
        <v>900000</v>
      </c>
      <c r="D488" s="9" t="s">
        <v>305</v>
      </c>
      <c r="E488" s="9" t="s">
        <v>70</v>
      </c>
      <c r="F488" s="9" t="s">
        <v>306</v>
      </c>
      <c r="G488" s="9" t="s">
        <v>307</v>
      </c>
      <c r="H488" s="9">
        <v>0.36</v>
      </c>
      <c r="I488" s="9">
        <v>0.48</v>
      </c>
      <c r="J488" s="9" t="s">
        <v>195</v>
      </c>
      <c r="K488" s="9">
        <v>1.72966304736E-3</v>
      </c>
      <c r="L488" s="9">
        <v>3852.5613759350799</v>
      </c>
      <c r="M488" s="9">
        <v>9.5721902029115498</v>
      </c>
      <c r="N488" s="9">
        <v>1.4067554033210199</v>
      </c>
      <c r="O488" s="9">
        <v>1.655666367631E-2</v>
      </c>
      <c r="P488" s="9">
        <v>2.4332128378000001E-3</v>
      </c>
      <c r="Q488" s="9">
        <v>6.6636330496567302</v>
      </c>
      <c r="R488" s="9">
        <v>1210</v>
      </c>
      <c r="S488" s="9" t="s">
        <v>310</v>
      </c>
      <c r="T488" s="9">
        <v>1210</v>
      </c>
      <c r="U488" s="9" t="s">
        <v>293</v>
      </c>
      <c r="V488" s="9" t="s">
        <v>195</v>
      </c>
      <c r="Z488" s="9">
        <v>0</v>
      </c>
      <c r="AA488" s="9">
        <v>1</v>
      </c>
      <c r="AB488" s="9">
        <v>1.655666367631E-2</v>
      </c>
      <c r="AC488" s="9">
        <v>2.4332128378000001E-3</v>
      </c>
      <c r="AD488" s="9">
        <v>6.6636330496582703</v>
      </c>
      <c r="AF488" s="9">
        <v>-1</v>
      </c>
      <c r="AG488" s="9">
        <v>-1</v>
      </c>
      <c r="AH488" s="9">
        <v>-1</v>
      </c>
      <c r="AI488" s="9">
        <v>-1</v>
      </c>
      <c r="AJ488" s="9">
        <v>0</v>
      </c>
      <c r="AM488" s="9" t="s">
        <v>309</v>
      </c>
      <c r="AN488" s="9">
        <v>-1</v>
      </c>
      <c r="AQ488" s="9">
        <v>579</v>
      </c>
      <c r="AR488" s="9" t="s">
        <v>295</v>
      </c>
      <c r="AT488" s="9" t="s">
        <v>195</v>
      </c>
      <c r="AU488" s="9">
        <v>132.71029999999999</v>
      </c>
      <c r="AV488" s="9">
        <v>15.0382614706092</v>
      </c>
      <c r="AW488" s="9">
        <v>6.9996980118145897</v>
      </c>
      <c r="AX488" s="9">
        <v>5.4044063999999998E-3</v>
      </c>
    </row>
    <row r="489" spans="1:50" x14ac:dyDescent="0.25">
      <c r="A489" s="142">
        <v>550000</v>
      </c>
      <c r="B489" s="142">
        <v>900000</v>
      </c>
      <c r="C489" s="142">
        <v>900000</v>
      </c>
      <c r="D489" s="9" t="s">
        <v>305</v>
      </c>
      <c r="E489" s="9" t="s">
        <v>70</v>
      </c>
      <c r="F489" s="9" t="s">
        <v>306</v>
      </c>
      <c r="G489" s="9" t="s">
        <v>307</v>
      </c>
      <c r="H489" s="9">
        <v>0.36</v>
      </c>
      <c r="I489" s="9">
        <v>0.48</v>
      </c>
      <c r="J489" s="9" t="s">
        <v>195</v>
      </c>
      <c r="K489" s="9">
        <v>2.2623803097599998E-3</v>
      </c>
      <c r="L489" s="9">
        <v>3852.5613759350799</v>
      </c>
      <c r="M489" s="9">
        <v>9.5721902029115498</v>
      </c>
      <c r="N489" s="9">
        <v>1.4067554033210199</v>
      </c>
      <c r="O489" s="9">
        <v>2.1655934636409999E-2</v>
      </c>
      <c r="P489" s="9">
        <v>3.1826157251300001E-3</v>
      </c>
      <c r="Q489" s="9">
        <v>8.7159589990843997</v>
      </c>
      <c r="R489" s="9">
        <v>1210</v>
      </c>
      <c r="S489" s="9" t="s">
        <v>310</v>
      </c>
      <c r="T489" s="9">
        <v>1210</v>
      </c>
      <c r="U489" s="9" t="s">
        <v>293</v>
      </c>
      <c r="V489" s="9" t="s">
        <v>195</v>
      </c>
      <c r="Z489" s="9">
        <v>0</v>
      </c>
      <c r="AA489" s="9">
        <v>1</v>
      </c>
      <c r="AB489" s="9">
        <v>2.1655934636409999E-2</v>
      </c>
      <c r="AC489" s="9">
        <v>3.1826157251300001E-3</v>
      </c>
      <c r="AD489" s="9">
        <v>8.7159589990835507</v>
      </c>
      <c r="AF489" s="9">
        <v>-1</v>
      </c>
      <c r="AG489" s="9">
        <v>-1</v>
      </c>
      <c r="AH489" s="9">
        <v>-1</v>
      </c>
      <c r="AI489" s="9">
        <v>-1</v>
      </c>
      <c r="AJ489" s="9">
        <v>0</v>
      </c>
      <c r="AM489" s="9" t="s">
        <v>309</v>
      </c>
      <c r="AN489" s="9">
        <v>-1</v>
      </c>
      <c r="AQ489" s="9">
        <v>579</v>
      </c>
      <c r="AR489" s="9" t="s">
        <v>295</v>
      </c>
      <c r="AT489" s="9" t="s">
        <v>195</v>
      </c>
      <c r="AU489" s="9">
        <v>132.71029999999999</v>
      </c>
      <c r="AV489" s="9">
        <v>17.243454769500399</v>
      </c>
      <c r="AW489" s="9">
        <v>9.1555282864910001</v>
      </c>
      <c r="AX489" s="9">
        <v>7.0689042999999997E-3</v>
      </c>
    </row>
    <row r="490" spans="1:50" x14ac:dyDescent="0.25">
      <c r="A490" s="142">
        <v>550000</v>
      </c>
      <c r="B490" s="142">
        <v>900000</v>
      </c>
      <c r="C490" s="142">
        <v>900000</v>
      </c>
      <c r="D490" s="9" t="s">
        <v>305</v>
      </c>
      <c r="E490" s="9" t="s">
        <v>70</v>
      </c>
      <c r="F490" s="9" t="s">
        <v>306</v>
      </c>
      <c r="G490" s="9" t="s">
        <v>307</v>
      </c>
      <c r="H490" s="9">
        <v>0.36</v>
      </c>
      <c r="I490" s="9">
        <v>0.48</v>
      </c>
      <c r="J490" s="9" t="s">
        <v>195</v>
      </c>
      <c r="K490" s="9">
        <v>0.21811721019543001</v>
      </c>
      <c r="L490" s="9">
        <v>3852.5613760786</v>
      </c>
      <c r="M490" s="9">
        <v>9.5721902032681392</v>
      </c>
      <c r="N490" s="9">
        <v>1.40675540337343</v>
      </c>
      <c r="O490" s="9">
        <v>2.0878594225969498</v>
      </c>
      <c r="P490" s="9">
        <v>0.30683756401117002</v>
      </c>
      <c r="Q490" s="9">
        <v>840.30993945696298</v>
      </c>
      <c r="R490" s="9">
        <v>1200</v>
      </c>
      <c r="S490" s="9" t="s">
        <v>308</v>
      </c>
      <c r="T490" s="9">
        <v>1200</v>
      </c>
      <c r="U490" s="9" t="s">
        <v>293</v>
      </c>
      <c r="V490" s="9" t="s">
        <v>195</v>
      </c>
      <c r="Z490" s="9">
        <v>0</v>
      </c>
      <c r="AA490" s="9">
        <v>1</v>
      </c>
      <c r="AB490" s="9">
        <v>2.0878594225969498</v>
      </c>
      <c r="AC490" s="9">
        <v>0.30683756401117002</v>
      </c>
      <c r="AD490" s="9">
        <v>840.30993945696298</v>
      </c>
      <c r="AF490" s="9">
        <v>-1</v>
      </c>
      <c r="AG490" s="9">
        <v>-1</v>
      </c>
      <c r="AH490" s="9">
        <v>-1</v>
      </c>
      <c r="AI490" s="9">
        <v>-1</v>
      </c>
      <c r="AJ490" s="9">
        <v>0</v>
      </c>
      <c r="AM490" s="9" t="s">
        <v>309</v>
      </c>
      <c r="AN490" s="9">
        <v>-1</v>
      </c>
      <c r="AQ490" s="9">
        <v>579</v>
      </c>
      <c r="AR490" s="9" t="s">
        <v>295</v>
      </c>
      <c r="AT490" s="9" t="s">
        <v>195</v>
      </c>
      <c r="AU490" s="9">
        <v>132.71029999999999</v>
      </c>
      <c r="AV490" s="9">
        <v>135.51946955821299</v>
      </c>
      <c r="AW490" s="9">
        <v>882.68903291537902</v>
      </c>
      <c r="AX490" s="9">
        <v>0.68151657700000001</v>
      </c>
    </row>
    <row r="491" spans="1:50" x14ac:dyDescent="0.25">
      <c r="A491" s="142">
        <v>550000</v>
      </c>
      <c r="B491" s="142">
        <v>900000</v>
      </c>
      <c r="C491" s="142">
        <v>900000</v>
      </c>
      <c r="D491" s="9" t="s">
        <v>305</v>
      </c>
      <c r="E491" s="9" t="s">
        <v>70</v>
      </c>
      <c r="F491" s="9" t="s">
        <v>306</v>
      </c>
      <c r="G491" s="9" t="s">
        <v>307</v>
      </c>
      <c r="H491" s="9">
        <v>0.36</v>
      </c>
      <c r="I491" s="9">
        <v>0.48</v>
      </c>
      <c r="J491" s="9" t="s">
        <v>195</v>
      </c>
      <c r="K491" s="9">
        <v>0.13779893486666001</v>
      </c>
      <c r="L491" s="9">
        <v>3852.5613760786</v>
      </c>
      <c r="M491" s="9">
        <v>9.5721902032681392</v>
      </c>
      <c r="N491" s="9">
        <v>1.40675540337343</v>
      </c>
      <c r="O491" s="9">
        <v>1.31903761435143</v>
      </c>
      <c r="P491" s="9">
        <v>0.19384939620277</v>
      </c>
      <c r="Q491" s="9">
        <v>530.87885413207005</v>
      </c>
      <c r="R491" s="9">
        <v>1210</v>
      </c>
      <c r="S491" s="9" t="s">
        <v>310</v>
      </c>
      <c r="T491" s="9">
        <v>1210</v>
      </c>
      <c r="U491" s="9" t="s">
        <v>293</v>
      </c>
      <c r="V491" s="9" t="s">
        <v>195</v>
      </c>
      <c r="Z491" s="9">
        <v>0</v>
      </c>
      <c r="AA491" s="9">
        <v>1</v>
      </c>
      <c r="AB491" s="9">
        <v>1.31903761435143</v>
      </c>
      <c r="AC491" s="9">
        <v>0.19384939620277</v>
      </c>
      <c r="AD491" s="9">
        <v>530.87885413207005</v>
      </c>
      <c r="AF491" s="9">
        <v>-1</v>
      </c>
      <c r="AG491" s="9">
        <v>-1</v>
      </c>
      <c r="AH491" s="9">
        <v>-1</v>
      </c>
      <c r="AI491" s="9">
        <v>-1</v>
      </c>
      <c r="AJ491" s="9">
        <v>0</v>
      </c>
      <c r="AM491" s="9" t="s">
        <v>309</v>
      </c>
      <c r="AN491" s="9">
        <v>-1</v>
      </c>
      <c r="AQ491" s="9">
        <v>579</v>
      </c>
      <c r="AR491" s="9" t="s">
        <v>295</v>
      </c>
      <c r="AT491" s="9" t="s">
        <v>195</v>
      </c>
      <c r="AU491" s="9">
        <v>132.71029999999999</v>
      </c>
      <c r="AV491" s="9">
        <v>100.01439799489199</v>
      </c>
      <c r="AW491" s="9">
        <v>557.65250456502804</v>
      </c>
      <c r="AX491" s="9">
        <v>0.43055868139999998</v>
      </c>
    </row>
    <row r="492" spans="1:50" x14ac:dyDescent="0.25">
      <c r="A492" s="142">
        <v>550000</v>
      </c>
      <c r="B492" s="142">
        <v>900000</v>
      </c>
      <c r="C492" s="142">
        <v>900000</v>
      </c>
      <c r="D492" s="9" t="s">
        <v>305</v>
      </c>
      <c r="E492" s="9" t="s">
        <v>70</v>
      </c>
      <c r="F492" s="9" t="s">
        <v>306</v>
      </c>
      <c r="G492" s="9" t="s">
        <v>307</v>
      </c>
      <c r="H492" s="9">
        <v>0.36</v>
      </c>
      <c r="I492" s="9">
        <v>0.48</v>
      </c>
      <c r="J492" s="9" t="s">
        <v>195</v>
      </c>
      <c r="K492" s="9">
        <v>2.3259929657330002E-2</v>
      </c>
      <c r="L492" s="9">
        <v>3852.5613760786</v>
      </c>
      <c r="M492" s="9">
        <v>9.5721902032681392</v>
      </c>
      <c r="N492" s="9">
        <v>1.40675540337343</v>
      </c>
      <c r="O492" s="9">
        <v>0.22264847079462999</v>
      </c>
      <c r="P492" s="9">
        <v>3.2721031727539998E-2</v>
      </c>
      <c r="Q492" s="9">
        <v>89.610306608150196</v>
      </c>
      <c r="R492" s="9">
        <v>1210</v>
      </c>
      <c r="S492" s="9" t="s">
        <v>310</v>
      </c>
      <c r="T492" s="9">
        <v>1210</v>
      </c>
      <c r="U492" s="9" t="s">
        <v>293</v>
      </c>
      <c r="V492" s="9" t="s">
        <v>195</v>
      </c>
      <c r="Z492" s="9">
        <v>0</v>
      </c>
      <c r="AA492" s="9">
        <v>1</v>
      </c>
      <c r="AB492" s="9">
        <v>0.22264847079462999</v>
      </c>
      <c r="AC492" s="9">
        <v>3.2721031727539998E-2</v>
      </c>
      <c r="AD492" s="9">
        <v>89.610306608148704</v>
      </c>
      <c r="AF492" s="9">
        <v>-1</v>
      </c>
      <c r="AG492" s="9">
        <v>-1</v>
      </c>
      <c r="AH492" s="9">
        <v>-1</v>
      </c>
      <c r="AI492" s="9">
        <v>-1</v>
      </c>
      <c r="AJ492" s="9">
        <v>0</v>
      </c>
      <c r="AM492" s="9" t="s">
        <v>309</v>
      </c>
      <c r="AN492" s="9">
        <v>-1</v>
      </c>
      <c r="AQ492" s="9">
        <v>579</v>
      </c>
      <c r="AR492" s="9" t="s">
        <v>295</v>
      </c>
      <c r="AT492" s="9" t="s">
        <v>195</v>
      </c>
      <c r="AU492" s="9">
        <v>132.71029999999999</v>
      </c>
      <c r="AV492" s="9">
        <v>48.757502206412298</v>
      </c>
      <c r="AW492" s="9">
        <v>94.129595718352704</v>
      </c>
      <c r="AX492" s="9">
        <v>7.2676647699999999E-2</v>
      </c>
    </row>
    <row r="493" spans="1:50" x14ac:dyDescent="0.25">
      <c r="A493" s="142">
        <v>550000</v>
      </c>
      <c r="B493" s="142">
        <v>900000</v>
      </c>
      <c r="C493" s="142">
        <v>900000</v>
      </c>
      <c r="D493" s="9" t="s">
        <v>305</v>
      </c>
      <c r="E493" s="9" t="s">
        <v>70</v>
      </c>
      <c r="F493" s="9" t="s">
        <v>306</v>
      </c>
      <c r="G493" s="9" t="s">
        <v>307</v>
      </c>
      <c r="H493" s="9">
        <v>0.36</v>
      </c>
      <c r="I493" s="9">
        <v>0.48</v>
      </c>
      <c r="J493" s="9" t="s">
        <v>195</v>
      </c>
      <c r="K493" s="9">
        <v>1.424991805714E-2</v>
      </c>
      <c r="L493" s="9">
        <v>3852.5613760786</v>
      </c>
      <c r="M493" s="9">
        <v>9.5721902032681392</v>
      </c>
      <c r="N493" s="9">
        <v>1.40675540337343</v>
      </c>
      <c r="O493" s="9">
        <v>0.13640292602393</v>
      </c>
      <c r="P493" s="9">
        <v>2.004614922451E-2</v>
      </c>
      <c r="Q493" s="9">
        <v>54.898683919226499</v>
      </c>
      <c r="R493" s="9">
        <v>1210</v>
      </c>
      <c r="S493" s="9" t="s">
        <v>310</v>
      </c>
      <c r="T493" s="9">
        <v>1210</v>
      </c>
      <c r="U493" s="9" t="s">
        <v>293</v>
      </c>
      <c r="V493" s="9" t="s">
        <v>195</v>
      </c>
      <c r="Z493" s="9">
        <v>0</v>
      </c>
      <c r="AA493" s="9">
        <v>1</v>
      </c>
      <c r="AB493" s="9">
        <v>0.13640292602393</v>
      </c>
      <c r="AC493" s="9">
        <v>2.004614922451E-2</v>
      </c>
      <c r="AD493" s="9">
        <v>54.898683919227302</v>
      </c>
      <c r="AF493" s="9">
        <v>-1</v>
      </c>
      <c r="AG493" s="9">
        <v>-1</v>
      </c>
      <c r="AH493" s="9">
        <v>-1</v>
      </c>
      <c r="AI493" s="9">
        <v>-1</v>
      </c>
      <c r="AJ493" s="9">
        <v>0</v>
      </c>
      <c r="AM493" s="9" t="s">
        <v>309</v>
      </c>
      <c r="AN493" s="9">
        <v>-1</v>
      </c>
      <c r="AQ493" s="9">
        <v>579</v>
      </c>
      <c r="AR493" s="9" t="s">
        <v>295</v>
      </c>
      <c r="AT493" s="9" t="s">
        <v>195</v>
      </c>
      <c r="AU493" s="9">
        <v>132.71029999999999</v>
      </c>
      <c r="AV493" s="9">
        <v>43.166816273610202</v>
      </c>
      <c r="AW493" s="9">
        <v>57.667372408215499</v>
      </c>
      <c r="AX493" s="9">
        <v>4.45244801E-2</v>
      </c>
    </row>
    <row r="494" spans="1:50" x14ac:dyDescent="0.25">
      <c r="A494" s="142">
        <v>550000</v>
      </c>
      <c r="B494" s="142">
        <v>900000</v>
      </c>
      <c r="C494" s="142">
        <v>900000</v>
      </c>
      <c r="D494" s="9" t="s">
        <v>305</v>
      </c>
      <c r="E494" s="9" t="s">
        <v>70</v>
      </c>
      <c r="F494" s="9" t="s">
        <v>306</v>
      </c>
      <c r="G494" s="9" t="s">
        <v>307</v>
      </c>
      <c r="H494" s="9">
        <v>0.36</v>
      </c>
      <c r="I494" s="9">
        <v>0.48</v>
      </c>
      <c r="J494" s="9" t="s">
        <v>195</v>
      </c>
      <c r="K494" s="9">
        <v>1.5714314172950002E-2</v>
      </c>
      <c r="L494" s="9">
        <v>3852.5613760786</v>
      </c>
      <c r="M494" s="9">
        <v>9.5721902032681392</v>
      </c>
      <c r="N494" s="9">
        <v>1.40675540337343</v>
      </c>
      <c r="O494" s="9">
        <v>0.15042040417739</v>
      </c>
      <c r="P494" s="9">
        <v>2.21061963731E-2</v>
      </c>
      <c r="Q494" s="9">
        <v>60.540359834275598</v>
      </c>
      <c r="R494" s="9">
        <v>1210</v>
      </c>
      <c r="S494" s="9" t="s">
        <v>310</v>
      </c>
      <c r="T494" s="9">
        <v>1210</v>
      </c>
      <c r="U494" s="9" t="s">
        <v>293</v>
      </c>
      <c r="V494" s="9" t="s">
        <v>195</v>
      </c>
      <c r="Z494" s="9">
        <v>0</v>
      </c>
      <c r="AA494" s="9">
        <v>1</v>
      </c>
      <c r="AB494" s="9">
        <v>0.15042040417739</v>
      </c>
      <c r="AC494" s="9">
        <v>2.21061963731E-2</v>
      </c>
      <c r="AD494" s="9">
        <v>60.540359834274099</v>
      </c>
      <c r="AF494" s="9">
        <v>-1</v>
      </c>
      <c r="AG494" s="9">
        <v>-1</v>
      </c>
      <c r="AH494" s="9">
        <v>-1</v>
      </c>
      <c r="AI494" s="9">
        <v>-1</v>
      </c>
      <c r="AJ494" s="9">
        <v>0</v>
      </c>
      <c r="AM494" s="9" t="s">
        <v>309</v>
      </c>
      <c r="AN494" s="9">
        <v>-1</v>
      </c>
      <c r="AQ494" s="9">
        <v>579</v>
      </c>
      <c r="AR494" s="9" t="s">
        <v>295</v>
      </c>
      <c r="AT494" s="9" t="s">
        <v>195</v>
      </c>
      <c r="AU494" s="9">
        <v>132.71029999999999</v>
      </c>
      <c r="AV494" s="9">
        <v>46.897971472016799</v>
      </c>
      <c r="AW494" s="9">
        <v>63.593573234416297</v>
      </c>
      <c r="AX494" s="9">
        <v>4.91000485E-2</v>
      </c>
    </row>
    <row r="495" spans="1:50" x14ac:dyDescent="0.25">
      <c r="A495" s="142">
        <v>550000</v>
      </c>
      <c r="B495" s="142">
        <v>900000</v>
      </c>
      <c r="C495" s="142">
        <v>900000</v>
      </c>
      <c r="D495" s="9" t="s">
        <v>305</v>
      </c>
      <c r="E495" s="9" t="s">
        <v>70</v>
      </c>
      <c r="F495" s="9" t="s">
        <v>306</v>
      </c>
      <c r="G495" s="9" t="s">
        <v>307</v>
      </c>
      <c r="H495" s="9">
        <v>0.36</v>
      </c>
      <c r="I495" s="9">
        <v>0.48</v>
      </c>
      <c r="J495" s="9" t="s">
        <v>195</v>
      </c>
      <c r="K495" s="9">
        <v>0.20773779604716</v>
      </c>
      <c r="L495" s="9">
        <v>3852.5613760786</v>
      </c>
      <c r="M495" s="9">
        <v>9.5721902032681392</v>
      </c>
      <c r="N495" s="9">
        <v>1.40675540337343</v>
      </c>
      <c r="O495" s="9">
        <v>1.98850569617115</v>
      </c>
      <c r="P495" s="9">
        <v>0.29223626707423001</v>
      </c>
      <c r="Q495" s="9">
        <v>800.32260940298704</v>
      </c>
      <c r="R495" s="9">
        <v>1210</v>
      </c>
      <c r="S495" s="9" t="s">
        <v>310</v>
      </c>
      <c r="T495" s="9">
        <v>1210</v>
      </c>
      <c r="U495" s="9" t="s">
        <v>293</v>
      </c>
      <c r="V495" s="9" t="s">
        <v>195</v>
      </c>
      <c r="Z495" s="9">
        <v>0</v>
      </c>
      <c r="AA495" s="9">
        <v>1</v>
      </c>
      <c r="AB495" s="9">
        <v>1.98850569617115</v>
      </c>
      <c r="AC495" s="9">
        <v>0.29223626707423001</v>
      </c>
      <c r="AD495" s="9">
        <v>800.32260940298704</v>
      </c>
      <c r="AF495" s="9">
        <v>-1</v>
      </c>
      <c r="AG495" s="9">
        <v>-1</v>
      </c>
      <c r="AH495" s="9">
        <v>-1</v>
      </c>
      <c r="AI495" s="9">
        <v>-1</v>
      </c>
      <c r="AJ495" s="9">
        <v>0</v>
      </c>
      <c r="AM495" s="9" t="s">
        <v>309</v>
      </c>
      <c r="AN495" s="9">
        <v>-1</v>
      </c>
      <c r="AQ495" s="9">
        <v>579</v>
      </c>
      <c r="AR495" s="9" t="s">
        <v>295</v>
      </c>
      <c r="AT495" s="9" t="s">
        <v>195</v>
      </c>
      <c r="AU495" s="9">
        <v>132.71029999999999</v>
      </c>
      <c r="AV495" s="9">
        <v>115.281970512436</v>
      </c>
      <c r="AW495" s="9">
        <v>840.68503410867504</v>
      </c>
      <c r="AX495" s="9">
        <v>0.64908565240000005</v>
      </c>
    </row>
    <row r="496" spans="1:50" x14ac:dyDescent="0.25">
      <c r="A496" s="142">
        <v>550000</v>
      </c>
      <c r="B496" s="142">
        <v>900000</v>
      </c>
      <c r="C496" s="142">
        <v>900000</v>
      </c>
      <c r="D496" s="9" t="s">
        <v>305</v>
      </c>
      <c r="E496" s="9" t="s">
        <v>70</v>
      </c>
      <c r="F496" s="9" t="s">
        <v>306</v>
      </c>
      <c r="G496" s="9" t="s">
        <v>307</v>
      </c>
      <c r="H496" s="9">
        <v>0.36</v>
      </c>
      <c r="I496" s="9">
        <v>0.48</v>
      </c>
      <c r="J496" s="9" t="s">
        <v>195</v>
      </c>
      <c r="K496" s="9">
        <v>8.8535055616000002E-4</v>
      </c>
      <c r="L496" s="9">
        <v>3852.5613760786</v>
      </c>
      <c r="M496" s="9">
        <v>9.5721902032681392</v>
      </c>
      <c r="N496" s="9">
        <v>1.40675540337343</v>
      </c>
      <c r="O496" s="9">
        <v>8.4747439201299998E-3</v>
      </c>
      <c r="P496" s="9">
        <v>1.2454716787499999E-3</v>
      </c>
      <c r="Q496" s="9">
        <v>3.41086735695173</v>
      </c>
      <c r="R496" s="9">
        <v>1210</v>
      </c>
      <c r="S496" s="9" t="s">
        <v>310</v>
      </c>
      <c r="T496" s="9">
        <v>1210</v>
      </c>
      <c r="U496" s="9" t="s">
        <v>293</v>
      </c>
      <c r="V496" s="9" t="s">
        <v>195</v>
      </c>
      <c r="Z496" s="9">
        <v>0</v>
      </c>
      <c r="AA496" s="9">
        <v>1</v>
      </c>
      <c r="AB496" s="9">
        <v>8.4747439201299998E-3</v>
      </c>
      <c r="AC496" s="9">
        <v>1.2454716787499999E-3</v>
      </c>
      <c r="AD496" s="9">
        <v>3.4108673569521599</v>
      </c>
      <c r="AF496" s="9">
        <v>-1</v>
      </c>
      <c r="AG496" s="9">
        <v>-1</v>
      </c>
      <c r="AH496" s="9">
        <v>-1</v>
      </c>
      <c r="AI496" s="9">
        <v>-1</v>
      </c>
      <c r="AJ496" s="9">
        <v>0</v>
      </c>
      <c r="AM496" s="9" t="s">
        <v>309</v>
      </c>
      <c r="AN496" s="9">
        <v>-1</v>
      </c>
      <c r="AQ496" s="9">
        <v>579</v>
      </c>
      <c r="AR496" s="9" t="s">
        <v>295</v>
      </c>
      <c r="AT496" s="9" t="s">
        <v>195</v>
      </c>
      <c r="AU496" s="9">
        <v>132.71029999999999</v>
      </c>
      <c r="AV496" s="9">
        <v>10.751674322765201</v>
      </c>
      <c r="AW496" s="9">
        <v>3.5828865842719599</v>
      </c>
      <c r="AX496" s="9">
        <v>2.7663157999999999E-3</v>
      </c>
    </row>
    <row r="497" spans="1:50" x14ac:dyDescent="0.25">
      <c r="A497" s="142">
        <v>550000</v>
      </c>
      <c r="B497" s="142">
        <v>900000</v>
      </c>
      <c r="C497" s="142">
        <v>900000</v>
      </c>
      <c r="D497" s="9" t="s">
        <v>305</v>
      </c>
      <c r="E497" s="9" t="s">
        <v>70</v>
      </c>
      <c r="F497" s="9" t="s">
        <v>306</v>
      </c>
      <c r="G497" s="9" t="s">
        <v>307</v>
      </c>
      <c r="H497" s="9">
        <v>0.36</v>
      </c>
      <c r="I497" s="9">
        <v>0.48</v>
      </c>
      <c r="J497" s="9" t="s">
        <v>195</v>
      </c>
      <c r="K497" s="9">
        <v>0.19171518220218001</v>
      </c>
      <c r="L497" s="9">
        <v>3953.55423701053</v>
      </c>
      <c r="M497" s="9">
        <v>10.4170036255484</v>
      </c>
      <c r="N497" s="9">
        <v>1.4066543137758301</v>
      </c>
      <c r="O497" s="9">
        <v>1.99709774807282</v>
      </c>
      <c r="P497" s="9">
        <v>0.26967698806101997</v>
      </c>
      <c r="Q497" s="9">
        <v>757.95637089469005</v>
      </c>
      <c r="R497" s="9">
        <v>1400</v>
      </c>
      <c r="S497" s="9" t="s">
        <v>297</v>
      </c>
      <c r="T497" s="9">
        <v>1400</v>
      </c>
      <c r="U497" s="9" t="s">
        <v>293</v>
      </c>
      <c r="V497" s="9" t="s">
        <v>195</v>
      </c>
      <c r="Z497" s="9">
        <v>0</v>
      </c>
      <c r="AA497" s="9">
        <v>1</v>
      </c>
      <c r="AB497" s="9">
        <v>1.99709774807282</v>
      </c>
      <c r="AC497" s="9">
        <v>0.26967698806101997</v>
      </c>
      <c r="AD497" s="9">
        <v>757.95637089469005</v>
      </c>
      <c r="AF497" s="9">
        <v>-1</v>
      </c>
      <c r="AG497" s="9">
        <v>-1</v>
      </c>
      <c r="AH497" s="9">
        <v>-1</v>
      </c>
      <c r="AI497" s="9">
        <v>-1</v>
      </c>
      <c r="AJ497" s="9">
        <v>0</v>
      </c>
      <c r="AM497" s="9" t="s">
        <v>309</v>
      </c>
      <c r="AN497" s="9">
        <v>-1</v>
      </c>
      <c r="AQ497" s="9">
        <v>579</v>
      </c>
      <c r="AR497" s="9" t="s">
        <v>295</v>
      </c>
      <c r="AT497" s="9" t="s">
        <v>195</v>
      </c>
      <c r="AU497" s="9">
        <v>132.71029999999999</v>
      </c>
      <c r="AV497" s="9">
        <v>139.37423690433801</v>
      </c>
      <c r="AW497" s="9">
        <v>775.84381636649402</v>
      </c>
      <c r="AX497" s="9">
        <v>0.61472536160000002</v>
      </c>
    </row>
    <row r="498" spans="1:50" x14ac:dyDescent="0.25">
      <c r="A498" s="142">
        <v>550000</v>
      </c>
      <c r="B498" s="142">
        <v>900000</v>
      </c>
      <c r="C498" s="142">
        <v>900000</v>
      </c>
      <c r="D498" s="9" t="s">
        <v>305</v>
      </c>
      <c r="E498" s="9" t="s">
        <v>70</v>
      </c>
      <c r="F498" s="9" t="s">
        <v>306</v>
      </c>
      <c r="G498" s="9" t="s">
        <v>307</v>
      </c>
      <c r="H498" s="9">
        <v>0.36</v>
      </c>
      <c r="I498" s="9">
        <v>0.48</v>
      </c>
      <c r="J498" s="9" t="s">
        <v>195</v>
      </c>
      <c r="K498" s="9">
        <v>7.2485880691659996E-2</v>
      </c>
      <c r="L498" s="9">
        <v>3953.55423701053</v>
      </c>
      <c r="M498" s="9">
        <v>10.4170036255484</v>
      </c>
      <c r="N498" s="9">
        <v>1.4066543137758301</v>
      </c>
      <c r="O498" s="9">
        <v>0.75508568196611003</v>
      </c>
      <c r="P498" s="9">
        <v>0.10196257676275999</v>
      </c>
      <c r="Q498" s="9">
        <v>286.57686073195998</v>
      </c>
      <c r="R498" s="9">
        <v>1200</v>
      </c>
      <c r="S498" s="9" t="s">
        <v>308</v>
      </c>
      <c r="T498" s="9">
        <v>1200</v>
      </c>
      <c r="U498" s="9" t="s">
        <v>293</v>
      </c>
      <c r="V498" s="9" t="s">
        <v>195</v>
      </c>
      <c r="Z498" s="9">
        <v>0</v>
      </c>
      <c r="AA498" s="9">
        <v>1</v>
      </c>
      <c r="AB498" s="9">
        <v>0.75508568196611003</v>
      </c>
      <c r="AC498" s="9">
        <v>0.10196257676275999</v>
      </c>
      <c r="AD498" s="9">
        <v>286.57686073195902</v>
      </c>
      <c r="AF498" s="9">
        <v>-1</v>
      </c>
      <c r="AG498" s="9">
        <v>-1</v>
      </c>
      <c r="AH498" s="9">
        <v>-1</v>
      </c>
      <c r="AI498" s="9">
        <v>-1</v>
      </c>
      <c r="AJ498" s="9">
        <v>0</v>
      </c>
      <c r="AM498" s="9" t="s">
        <v>309</v>
      </c>
      <c r="AN498" s="9">
        <v>-1</v>
      </c>
      <c r="AQ498" s="9">
        <v>579</v>
      </c>
      <c r="AR498" s="9" t="s">
        <v>295</v>
      </c>
      <c r="AT498" s="9" t="s">
        <v>195</v>
      </c>
      <c r="AU498" s="9">
        <v>132.71029999999999</v>
      </c>
      <c r="AV498" s="9">
        <v>118.001172388508</v>
      </c>
      <c r="AW498" s="9">
        <v>293.33995181037199</v>
      </c>
      <c r="AX498" s="9">
        <v>0.23242243369999999</v>
      </c>
    </row>
    <row r="499" spans="1:50" x14ac:dyDescent="0.25">
      <c r="A499" s="142">
        <v>550000</v>
      </c>
      <c r="B499" s="142">
        <v>900000</v>
      </c>
      <c r="C499" s="142">
        <v>900000</v>
      </c>
      <c r="D499" s="9" t="s">
        <v>305</v>
      </c>
      <c r="E499" s="9" t="s">
        <v>70</v>
      </c>
      <c r="F499" s="9" t="s">
        <v>306</v>
      </c>
      <c r="G499" s="9" t="s">
        <v>307</v>
      </c>
      <c r="H499" s="9">
        <v>0.36</v>
      </c>
      <c r="I499" s="9">
        <v>0.48</v>
      </c>
      <c r="J499" s="9" t="s">
        <v>195</v>
      </c>
      <c r="K499" s="9">
        <v>9.4697094051090003E-2</v>
      </c>
      <c r="L499" s="9">
        <v>3953.55423701053</v>
      </c>
      <c r="M499" s="9">
        <v>10.4170036255484</v>
      </c>
      <c r="N499" s="9">
        <v>1.4066543137758301</v>
      </c>
      <c r="O499" s="9">
        <v>0.98645997205917002</v>
      </c>
      <c r="P499" s="9">
        <v>0.13320607584901001</v>
      </c>
      <c r="Q499" s="9">
        <v>374.39009741829898</v>
      </c>
      <c r="R499" s="9">
        <v>1410</v>
      </c>
      <c r="S499" s="9" t="s">
        <v>299</v>
      </c>
      <c r="T499" s="9">
        <v>1410</v>
      </c>
      <c r="U499" s="9" t="s">
        <v>293</v>
      </c>
      <c r="V499" s="9" t="s">
        <v>195</v>
      </c>
      <c r="Z499" s="9">
        <v>0</v>
      </c>
      <c r="AA499" s="9">
        <v>1</v>
      </c>
      <c r="AB499" s="9">
        <v>0.98645997205917002</v>
      </c>
      <c r="AC499" s="9">
        <v>0.13320607584901001</v>
      </c>
      <c r="AD499" s="9">
        <v>374.39009741829699</v>
      </c>
      <c r="AF499" s="9">
        <v>-1</v>
      </c>
      <c r="AG499" s="9">
        <v>-1</v>
      </c>
      <c r="AH499" s="9">
        <v>-1</v>
      </c>
      <c r="AI499" s="9">
        <v>-1</v>
      </c>
      <c r="AJ499" s="9">
        <v>0</v>
      </c>
      <c r="AM499" s="9" t="s">
        <v>309</v>
      </c>
      <c r="AN499" s="9">
        <v>-1</v>
      </c>
      <c r="AQ499" s="9">
        <v>579</v>
      </c>
      <c r="AR499" s="9" t="s">
        <v>295</v>
      </c>
      <c r="AT499" s="9" t="s">
        <v>195</v>
      </c>
      <c r="AU499" s="9">
        <v>132.71029999999999</v>
      </c>
      <c r="AV499" s="9">
        <v>83.727486724281206</v>
      </c>
      <c r="AW499" s="9">
        <v>383.22554324329701</v>
      </c>
      <c r="AX499" s="9">
        <v>0.30364160369999998</v>
      </c>
    </row>
    <row r="500" spans="1:50" x14ac:dyDescent="0.25">
      <c r="A500" s="142">
        <v>550000</v>
      </c>
      <c r="B500" s="142">
        <v>900000</v>
      </c>
      <c r="C500" s="142">
        <v>900000</v>
      </c>
      <c r="D500" s="9" t="s">
        <v>305</v>
      </c>
      <c r="E500" s="9" t="s">
        <v>70</v>
      </c>
      <c r="F500" s="9" t="s">
        <v>306</v>
      </c>
      <c r="G500" s="9" t="s">
        <v>307</v>
      </c>
      <c r="H500" s="9">
        <v>0.36</v>
      </c>
      <c r="I500" s="9">
        <v>0.48</v>
      </c>
      <c r="J500" s="9" t="s">
        <v>195</v>
      </c>
      <c r="K500" s="9">
        <v>1.172333986724E-2</v>
      </c>
      <c r="L500" s="9">
        <v>3953.55423701053</v>
      </c>
      <c r="M500" s="9">
        <v>10.4170036255484</v>
      </c>
      <c r="N500" s="9">
        <v>1.4066543137758301</v>
      </c>
      <c r="O500" s="9">
        <v>0.12212207390059</v>
      </c>
      <c r="P500" s="9">
        <v>1.6490686596109999E-2</v>
      </c>
      <c r="Q500" s="9">
        <v>46.348860004049001</v>
      </c>
      <c r="R500" s="9">
        <v>1410</v>
      </c>
      <c r="S500" s="9" t="s">
        <v>299</v>
      </c>
      <c r="T500" s="9">
        <v>1410</v>
      </c>
      <c r="U500" s="9" t="s">
        <v>293</v>
      </c>
      <c r="V500" s="9" t="s">
        <v>195</v>
      </c>
      <c r="Z500" s="9">
        <v>0</v>
      </c>
      <c r="AA500" s="9">
        <v>1</v>
      </c>
      <c r="AB500" s="9">
        <v>0.12212207390059</v>
      </c>
      <c r="AC500" s="9">
        <v>1.6490686596109999E-2</v>
      </c>
      <c r="AD500" s="9">
        <v>52.122171769112903</v>
      </c>
      <c r="AF500" s="9">
        <v>-1</v>
      </c>
      <c r="AG500" s="9">
        <v>-1</v>
      </c>
      <c r="AH500" s="9">
        <v>-1</v>
      </c>
      <c r="AI500" s="9">
        <v>-1</v>
      </c>
      <c r="AJ500" s="9">
        <v>0</v>
      </c>
      <c r="AM500" s="9" t="s">
        <v>309</v>
      </c>
      <c r="AN500" s="9">
        <v>-1</v>
      </c>
      <c r="AQ500" s="9">
        <v>579</v>
      </c>
      <c r="AR500" s="9" t="s">
        <v>295</v>
      </c>
      <c r="AT500" s="9" t="s">
        <v>195</v>
      </c>
      <c r="AU500" s="9">
        <v>132.71029999999999</v>
      </c>
      <c r="AV500" s="9">
        <v>33.502850385610401</v>
      </c>
      <c r="AW500" s="9">
        <v>47.442673233724499</v>
      </c>
      <c r="AX500" s="9">
        <v>4.2272645400000003E-2</v>
      </c>
    </row>
    <row r="501" spans="1:50" x14ac:dyDescent="0.25">
      <c r="A501" s="142">
        <v>550000</v>
      </c>
      <c r="B501" s="142">
        <v>900000</v>
      </c>
      <c r="C501" s="142">
        <v>900000</v>
      </c>
      <c r="D501" s="9" t="s">
        <v>305</v>
      </c>
      <c r="E501" s="9" t="s">
        <v>70</v>
      </c>
      <c r="F501" s="9" t="s">
        <v>306</v>
      </c>
      <c r="G501" s="9" t="s">
        <v>307</v>
      </c>
      <c r="H501" s="9">
        <v>0.36</v>
      </c>
      <c r="I501" s="9">
        <v>0.48</v>
      </c>
      <c r="J501" s="9" t="s">
        <v>195</v>
      </c>
      <c r="K501" s="9">
        <v>9.3072862879450005E-2</v>
      </c>
      <c r="L501" s="9">
        <v>3953.55423701053</v>
      </c>
      <c r="M501" s="9">
        <v>10.4170036255484</v>
      </c>
      <c r="N501" s="9">
        <v>1.4066543137758301</v>
      </c>
      <c r="O501" s="9">
        <v>0.96954035005543004</v>
      </c>
      <c r="P501" s="9">
        <v>0.13092134406483999</v>
      </c>
      <c r="Q501" s="9">
        <v>367.96861138776097</v>
      </c>
      <c r="R501" s="9">
        <v>1410</v>
      </c>
      <c r="S501" s="9" t="s">
        <v>299</v>
      </c>
      <c r="T501" s="9">
        <v>1410</v>
      </c>
      <c r="U501" s="9" t="s">
        <v>293</v>
      </c>
      <c r="V501" s="9" t="s">
        <v>195</v>
      </c>
      <c r="Z501" s="9">
        <v>0</v>
      </c>
      <c r="AA501" s="9">
        <v>1</v>
      </c>
      <c r="AB501" s="9">
        <v>0.96954035005543004</v>
      </c>
      <c r="AC501" s="9">
        <v>0.13092134406483999</v>
      </c>
      <c r="AD501" s="9">
        <v>367.96861138776001</v>
      </c>
      <c r="AF501" s="9">
        <v>-1</v>
      </c>
      <c r="AG501" s="9">
        <v>-1</v>
      </c>
      <c r="AH501" s="9">
        <v>-1</v>
      </c>
      <c r="AI501" s="9">
        <v>-1</v>
      </c>
      <c r="AJ501" s="9">
        <v>0</v>
      </c>
      <c r="AM501" s="9" t="s">
        <v>309</v>
      </c>
      <c r="AN501" s="9">
        <v>-1</v>
      </c>
      <c r="AQ501" s="9">
        <v>579</v>
      </c>
      <c r="AR501" s="9" t="s">
        <v>295</v>
      </c>
      <c r="AT501" s="9" t="s">
        <v>195</v>
      </c>
      <c r="AU501" s="9">
        <v>132.71029999999999</v>
      </c>
      <c r="AV501" s="9">
        <v>95.9395595729505</v>
      </c>
      <c r="AW501" s="9">
        <v>376.65251289486702</v>
      </c>
      <c r="AX501" s="9">
        <v>0.29843358590000002</v>
      </c>
    </row>
    <row r="502" spans="1:50" x14ac:dyDescent="0.25">
      <c r="A502" s="142">
        <v>550000</v>
      </c>
      <c r="B502" s="142">
        <v>900000</v>
      </c>
      <c r="C502" s="142">
        <v>900000</v>
      </c>
      <c r="D502" s="9" t="s">
        <v>305</v>
      </c>
      <c r="E502" s="9" t="s">
        <v>70</v>
      </c>
      <c r="F502" s="9" t="s">
        <v>306</v>
      </c>
      <c r="G502" s="9" t="s">
        <v>307</v>
      </c>
      <c r="H502" s="9">
        <v>0.36</v>
      </c>
      <c r="I502" s="9">
        <v>0.48</v>
      </c>
      <c r="J502" s="9" t="s">
        <v>195</v>
      </c>
      <c r="K502" s="9">
        <v>0.14861356728871999</v>
      </c>
      <c r="L502" s="9">
        <v>3953.55423701053</v>
      </c>
      <c r="M502" s="9">
        <v>10.4170036255484</v>
      </c>
      <c r="N502" s="9">
        <v>1.4066543137758301</v>
      </c>
      <c r="O502" s="9">
        <v>1.54810806925228</v>
      </c>
      <c r="P502" s="9">
        <v>0.20904791551228999</v>
      </c>
      <c r="Q502" s="9">
        <v>587.55179863157196</v>
      </c>
      <c r="R502" s="9">
        <v>1410</v>
      </c>
      <c r="S502" s="9" t="s">
        <v>299</v>
      </c>
      <c r="T502" s="9">
        <v>1410</v>
      </c>
      <c r="U502" s="9" t="s">
        <v>293</v>
      </c>
      <c r="V502" s="9" t="s">
        <v>195</v>
      </c>
      <c r="Z502" s="9">
        <v>0</v>
      </c>
      <c r="AA502" s="9">
        <v>1</v>
      </c>
      <c r="AB502" s="9">
        <v>1.54810806925228</v>
      </c>
      <c r="AC502" s="9">
        <v>0.20904791551228999</v>
      </c>
      <c r="AD502" s="9">
        <v>587.55179863157196</v>
      </c>
      <c r="AF502" s="9">
        <v>-1</v>
      </c>
      <c r="AG502" s="9">
        <v>-1</v>
      </c>
      <c r="AH502" s="9">
        <v>-1</v>
      </c>
      <c r="AI502" s="9">
        <v>-1</v>
      </c>
      <c r="AJ502" s="9">
        <v>0</v>
      </c>
      <c r="AM502" s="9" t="s">
        <v>309</v>
      </c>
      <c r="AN502" s="9">
        <v>-1</v>
      </c>
      <c r="AQ502" s="9">
        <v>579</v>
      </c>
      <c r="AR502" s="9" t="s">
        <v>295</v>
      </c>
      <c r="AT502" s="9" t="s">
        <v>195</v>
      </c>
      <c r="AU502" s="9">
        <v>132.71029999999999</v>
      </c>
      <c r="AV502" s="9">
        <v>102.42710769308</v>
      </c>
      <c r="AW502" s="9">
        <v>601.41776923813495</v>
      </c>
      <c r="AX502" s="9">
        <v>0.47652213999999998</v>
      </c>
    </row>
    <row r="503" spans="1:50" x14ac:dyDescent="0.25">
      <c r="A503" s="142">
        <v>550000</v>
      </c>
      <c r="B503" s="142">
        <v>900000</v>
      </c>
      <c r="C503" s="142">
        <v>900000</v>
      </c>
      <c r="D503" s="9" t="s">
        <v>305</v>
      </c>
      <c r="E503" s="9" t="s">
        <v>70</v>
      </c>
      <c r="F503" s="9" t="s">
        <v>306</v>
      </c>
      <c r="G503" s="9" t="s">
        <v>307</v>
      </c>
      <c r="H503" s="9">
        <v>0.36</v>
      </c>
      <c r="I503" s="9">
        <v>0.48</v>
      </c>
      <c r="J503" s="9" t="s">
        <v>195</v>
      </c>
      <c r="K503" s="9">
        <v>0.13880028077552001</v>
      </c>
      <c r="L503" s="9">
        <v>3855.3464394254502</v>
      </c>
      <c r="M503" s="9">
        <v>9.5785915888125608</v>
      </c>
      <c r="N503" s="9">
        <v>1.40767849500098</v>
      </c>
      <c r="O503" s="9">
        <v>1.3295112019612301</v>
      </c>
      <c r="P503" s="9">
        <v>0.19538617034780001</v>
      </c>
      <c r="Q503" s="9">
        <v>535.12316827916197</v>
      </c>
      <c r="R503" s="9">
        <v>1200</v>
      </c>
      <c r="S503" s="9" t="s">
        <v>308</v>
      </c>
      <c r="T503" s="9">
        <v>1200</v>
      </c>
      <c r="U503" s="9" t="s">
        <v>293</v>
      </c>
      <c r="V503" s="9" t="s">
        <v>195</v>
      </c>
      <c r="Z503" s="9">
        <v>0</v>
      </c>
      <c r="AA503" s="9">
        <v>1</v>
      </c>
      <c r="AB503" s="9">
        <v>1.3295112019612301</v>
      </c>
      <c r="AC503" s="9">
        <v>0.19538617034780001</v>
      </c>
      <c r="AD503" s="9">
        <v>535.12316827916197</v>
      </c>
      <c r="AF503" s="9">
        <v>-1</v>
      </c>
      <c r="AG503" s="9">
        <v>-1</v>
      </c>
      <c r="AH503" s="9">
        <v>-1</v>
      </c>
      <c r="AI503" s="9">
        <v>-1</v>
      </c>
      <c r="AJ503" s="9">
        <v>0</v>
      </c>
      <c r="AM503" s="9" t="s">
        <v>309</v>
      </c>
      <c r="AN503" s="9">
        <v>-1</v>
      </c>
      <c r="AQ503" s="9">
        <v>579</v>
      </c>
      <c r="AR503" s="9" t="s">
        <v>295</v>
      </c>
      <c r="AT503" s="9" t="s">
        <v>195</v>
      </c>
      <c r="AU503" s="9">
        <v>132.71029999999999</v>
      </c>
      <c r="AV503" s="9">
        <v>172.307580035716</v>
      </c>
      <c r="AW503" s="9">
        <v>561.70480768734399</v>
      </c>
      <c r="AX503" s="9">
        <v>0.43400094750000001</v>
      </c>
    </row>
    <row r="504" spans="1:50" x14ac:dyDescent="0.25">
      <c r="A504" s="142">
        <v>550000</v>
      </c>
      <c r="B504" s="142">
        <v>900000</v>
      </c>
      <c r="C504" s="142">
        <v>900000</v>
      </c>
      <c r="D504" s="9" t="s">
        <v>305</v>
      </c>
      <c r="E504" s="9" t="s">
        <v>70</v>
      </c>
      <c r="F504" s="9" t="s">
        <v>306</v>
      </c>
      <c r="G504" s="9" t="s">
        <v>307</v>
      </c>
      <c r="H504" s="9">
        <v>0.36</v>
      </c>
      <c r="I504" s="9">
        <v>0.48</v>
      </c>
      <c r="J504" s="9" t="s">
        <v>195</v>
      </c>
      <c r="K504" s="9">
        <v>0.29298744165404</v>
      </c>
      <c r="L504" s="9">
        <v>3855.3464394254502</v>
      </c>
      <c r="M504" s="9">
        <v>9.5785915888125608</v>
      </c>
      <c r="N504" s="9">
        <v>1.40767849500098</v>
      </c>
      <c r="O504" s="9">
        <v>2.8064070442551698</v>
      </c>
      <c r="P504" s="9">
        <v>0.41243212092176001</v>
      </c>
      <c r="Q504" s="9">
        <v>1129.5680899772999</v>
      </c>
      <c r="R504" s="9">
        <v>1210</v>
      </c>
      <c r="S504" s="9" t="s">
        <v>310</v>
      </c>
      <c r="T504" s="9">
        <v>1210</v>
      </c>
      <c r="U504" s="9" t="s">
        <v>293</v>
      </c>
      <c r="V504" s="9" t="s">
        <v>195</v>
      </c>
      <c r="Z504" s="9">
        <v>0</v>
      </c>
      <c r="AA504" s="9">
        <v>1</v>
      </c>
      <c r="AB504" s="9">
        <v>2.8064070442551698</v>
      </c>
      <c r="AC504" s="9">
        <v>0.41243212092176001</v>
      </c>
      <c r="AD504" s="9">
        <v>1129.5680899772999</v>
      </c>
      <c r="AF504" s="9">
        <v>-1</v>
      </c>
      <c r="AG504" s="9">
        <v>-1</v>
      </c>
      <c r="AH504" s="9">
        <v>-1</v>
      </c>
      <c r="AI504" s="9">
        <v>-1</v>
      </c>
      <c r="AJ504" s="9">
        <v>0</v>
      </c>
      <c r="AM504" s="9" t="s">
        <v>309</v>
      </c>
      <c r="AN504" s="9">
        <v>-1</v>
      </c>
      <c r="AQ504" s="9">
        <v>579</v>
      </c>
      <c r="AR504" s="9" t="s">
        <v>295</v>
      </c>
      <c r="AT504" s="9" t="s">
        <v>195</v>
      </c>
      <c r="AU504" s="9">
        <v>132.71029999999999</v>
      </c>
      <c r="AV504" s="9">
        <v>138.48835601514699</v>
      </c>
      <c r="AW504" s="9">
        <v>1185.6781099402201</v>
      </c>
      <c r="AX504" s="9">
        <v>0.91611361719999995</v>
      </c>
    </row>
    <row r="505" spans="1:50" x14ac:dyDescent="0.25">
      <c r="A505" s="142">
        <v>550000</v>
      </c>
      <c r="B505" s="142">
        <v>900000</v>
      </c>
      <c r="C505" s="142">
        <v>900000</v>
      </c>
      <c r="D505" s="9" t="s">
        <v>305</v>
      </c>
      <c r="E505" s="9" t="s">
        <v>70</v>
      </c>
      <c r="F505" s="9" t="s">
        <v>306</v>
      </c>
      <c r="G505" s="9" t="s">
        <v>307</v>
      </c>
      <c r="H505" s="9">
        <v>0.36</v>
      </c>
      <c r="I505" s="9">
        <v>0.48</v>
      </c>
      <c r="J505" s="9" t="s">
        <v>195</v>
      </c>
      <c r="K505" s="9">
        <v>0.10521919154956</v>
      </c>
      <c r="L505" s="9">
        <v>3855.3464394254502</v>
      </c>
      <c r="M505" s="9">
        <v>9.5785915888125608</v>
      </c>
      <c r="N505" s="9">
        <v>1.40767849500098</v>
      </c>
      <c r="O505" s="9">
        <v>1.0078516631582899</v>
      </c>
      <c r="P505" s="9">
        <v>0.14811479320570001</v>
      </c>
      <c r="Q505" s="9">
        <v>405.656435499829</v>
      </c>
      <c r="R505" s="9">
        <v>1210</v>
      </c>
      <c r="S505" s="9" t="s">
        <v>310</v>
      </c>
      <c r="T505" s="9">
        <v>1210</v>
      </c>
      <c r="U505" s="9" t="s">
        <v>293</v>
      </c>
      <c r="V505" s="9" t="s">
        <v>195</v>
      </c>
      <c r="Z505" s="9">
        <v>0</v>
      </c>
      <c r="AA505" s="9">
        <v>1</v>
      </c>
      <c r="AB505" s="9">
        <v>1.0078516631582899</v>
      </c>
      <c r="AC505" s="9">
        <v>0.14811479320570001</v>
      </c>
      <c r="AD505" s="9">
        <v>405.656435499829</v>
      </c>
      <c r="AF505" s="9">
        <v>-1</v>
      </c>
      <c r="AG505" s="9">
        <v>-1</v>
      </c>
      <c r="AH505" s="9">
        <v>-1</v>
      </c>
      <c r="AI505" s="9">
        <v>-1</v>
      </c>
      <c r="AJ505" s="9">
        <v>0</v>
      </c>
      <c r="AM505" s="9" t="s">
        <v>309</v>
      </c>
      <c r="AN505" s="9">
        <v>-1</v>
      </c>
      <c r="AQ505" s="9">
        <v>579</v>
      </c>
      <c r="AR505" s="9" t="s">
        <v>295</v>
      </c>
      <c r="AT505" s="9" t="s">
        <v>195</v>
      </c>
      <c r="AU505" s="9">
        <v>132.71029999999999</v>
      </c>
      <c r="AV505" s="9">
        <v>96.425574361429895</v>
      </c>
      <c r="AW505" s="9">
        <v>425.80696108208201</v>
      </c>
      <c r="AX505" s="9">
        <v>0.32899954219999999</v>
      </c>
    </row>
    <row r="506" spans="1:50" x14ac:dyDescent="0.25">
      <c r="A506" s="142">
        <v>550000</v>
      </c>
      <c r="B506" s="142">
        <v>900000</v>
      </c>
      <c r="C506" s="142">
        <v>900000</v>
      </c>
      <c r="D506" s="9" t="s">
        <v>305</v>
      </c>
      <c r="E506" s="9" t="s">
        <v>70</v>
      </c>
      <c r="F506" s="9" t="s">
        <v>306</v>
      </c>
      <c r="G506" s="9" t="s">
        <v>307</v>
      </c>
      <c r="H506" s="9">
        <v>0.36</v>
      </c>
      <c r="I506" s="9">
        <v>0.48</v>
      </c>
      <c r="J506" s="9" t="s">
        <v>195</v>
      </c>
      <c r="K506" s="9">
        <v>1.499677905945E-2</v>
      </c>
      <c r="L506" s="9">
        <v>3855.3464394254502</v>
      </c>
      <c r="M506" s="9">
        <v>9.5785915888125608</v>
      </c>
      <c r="N506" s="9">
        <v>1.40767849500098</v>
      </c>
      <c r="O506" s="9">
        <v>0.14364802175821001</v>
      </c>
      <c r="P506" s="9">
        <v>2.1110643376279999E-2</v>
      </c>
      <c r="Q506" s="9">
        <v>57.817778749735503</v>
      </c>
      <c r="R506" s="9">
        <v>1210</v>
      </c>
      <c r="S506" s="9" t="s">
        <v>310</v>
      </c>
      <c r="T506" s="9">
        <v>1210</v>
      </c>
      <c r="U506" s="9" t="s">
        <v>293</v>
      </c>
      <c r="V506" s="9" t="s">
        <v>195</v>
      </c>
      <c r="Z506" s="9">
        <v>0</v>
      </c>
      <c r="AA506" s="9">
        <v>1</v>
      </c>
      <c r="AB506" s="9">
        <v>0.14364802175821001</v>
      </c>
      <c r="AC506" s="9">
        <v>2.1110643376279999E-2</v>
      </c>
      <c r="AD506" s="9">
        <v>57.8177787497374</v>
      </c>
      <c r="AF506" s="9">
        <v>-1</v>
      </c>
      <c r="AG506" s="9">
        <v>-1</v>
      </c>
      <c r="AH506" s="9">
        <v>-1</v>
      </c>
      <c r="AI506" s="9">
        <v>-1</v>
      </c>
      <c r="AJ506" s="9">
        <v>0</v>
      </c>
      <c r="AM506" s="9" t="s">
        <v>309</v>
      </c>
      <c r="AN506" s="9">
        <v>-1</v>
      </c>
      <c r="AQ506" s="9">
        <v>579</v>
      </c>
      <c r="AR506" s="9" t="s">
        <v>295</v>
      </c>
      <c r="AT506" s="9" t="s">
        <v>195</v>
      </c>
      <c r="AU506" s="9">
        <v>132.71029999999999</v>
      </c>
      <c r="AV506" s="9">
        <v>38.3579140628242</v>
      </c>
      <c r="AW506" s="9">
        <v>60.6898116520874</v>
      </c>
      <c r="AX506" s="9">
        <v>4.6891953600000001E-2</v>
      </c>
    </row>
    <row r="507" spans="1:50" x14ac:dyDescent="0.25">
      <c r="A507" s="142">
        <v>550000</v>
      </c>
      <c r="B507" s="142">
        <v>900000</v>
      </c>
      <c r="C507" s="142">
        <v>900000</v>
      </c>
      <c r="D507" s="9" t="s">
        <v>305</v>
      </c>
      <c r="E507" s="9" t="s">
        <v>70</v>
      </c>
      <c r="F507" s="9" t="s">
        <v>306</v>
      </c>
      <c r="G507" s="9" t="s">
        <v>307</v>
      </c>
      <c r="H507" s="9">
        <v>0.36</v>
      </c>
      <c r="I507" s="9">
        <v>0.48</v>
      </c>
      <c r="J507" s="9" t="s">
        <v>195</v>
      </c>
      <c r="K507" s="9">
        <v>6.5759760698359995E-2</v>
      </c>
      <c r="L507" s="9">
        <v>3855.3464394254502</v>
      </c>
      <c r="M507" s="9">
        <v>9.5785915888125608</v>
      </c>
      <c r="N507" s="9">
        <v>1.40767849500098</v>
      </c>
      <c r="O507" s="9">
        <v>0.62988589070765</v>
      </c>
      <c r="P507" s="9">
        <v>9.256860097149E-2</v>
      </c>
      <c r="Q507" s="9">
        <v>253.52665926590001</v>
      </c>
      <c r="R507" s="9">
        <v>1210</v>
      </c>
      <c r="S507" s="9" t="s">
        <v>310</v>
      </c>
      <c r="T507" s="9">
        <v>1210</v>
      </c>
      <c r="U507" s="9" t="s">
        <v>293</v>
      </c>
      <c r="V507" s="9" t="s">
        <v>195</v>
      </c>
      <c r="Z507" s="9">
        <v>0</v>
      </c>
      <c r="AA507" s="9">
        <v>1</v>
      </c>
      <c r="AB507" s="9">
        <v>0.62988589070765</v>
      </c>
      <c r="AC507" s="9">
        <v>9.256860097149E-2</v>
      </c>
      <c r="AD507" s="9">
        <v>253.52665926590001</v>
      </c>
      <c r="AF507" s="9">
        <v>-1</v>
      </c>
      <c r="AG507" s="9">
        <v>-1</v>
      </c>
      <c r="AH507" s="9">
        <v>-1</v>
      </c>
      <c r="AI507" s="9">
        <v>-1</v>
      </c>
      <c r="AJ507" s="9">
        <v>0</v>
      </c>
      <c r="AM507" s="9" t="s">
        <v>309</v>
      </c>
      <c r="AN507" s="9">
        <v>-1</v>
      </c>
      <c r="AQ507" s="9">
        <v>579</v>
      </c>
      <c r="AR507" s="9" t="s">
        <v>295</v>
      </c>
      <c r="AT507" s="9" t="s">
        <v>195</v>
      </c>
      <c r="AU507" s="9">
        <v>132.71029999999999</v>
      </c>
      <c r="AV507" s="9">
        <v>80.121685865080195</v>
      </c>
      <c r="AW507" s="9">
        <v>266.120309917653</v>
      </c>
      <c r="AX507" s="9">
        <v>0.20561772850000001</v>
      </c>
    </row>
    <row r="508" spans="1:50" x14ac:dyDescent="0.25">
      <c r="A508" s="142">
        <v>550000</v>
      </c>
      <c r="B508" s="142">
        <v>900000</v>
      </c>
      <c r="C508" s="142">
        <v>900000</v>
      </c>
      <c r="D508" s="9" t="s">
        <v>305</v>
      </c>
      <c r="E508" s="9" t="s">
        <v>70</v>
      </c>
      <c r="F508" s="9" t="s">
        <v>306</v>
      </c>
      <c r="G508" s="9" t="s">
        <v>307</v>
      </c>
      <c r="H508" s="9">
        <v>0.36</v>
      </c>
      <c r="I508" s="9">
        <v>0.48</v>
      </c>
      <c r="J508" s="9" t="s">
        <v>195</v>
      </c>
      <c r="K508" s="9">
        <v>0.29448249983007002</v>
      </c>
      <c r="L508" s="9">
        <v>3852.56137521749</v>
      </c>
      <c r="M508" s="9">
        <v>9.5721902011285902</v>
      </c>
      <c r="N508" s="9">
        <v>1.4067554030589899</v>
      </c>
      <c r="O508" s="9">
        <v>2.8188424992773</v>
      </c>
      <c r="P508" s="9">
        <v>0.41426484774228001</v>
      </c>
      <c r="Q508" s="9">
        <v>1134.51190452284</v>
      </c>
      <c r="R508" s="9">
        <v>1200</v>
      </c>
      <c r="S508" s="9" t="s">
        <v>308</v>
      </c>
      <c r="T508" s="9">
        <v>1200</v>
      </c>
      <c r="U508" s="9" t="s">
        <v>293</v>
      </c>
      <c r="V508" s="9" t="s">
        <v>195</v>
      </c>
      <c r="Z508" s="9">
        <v>0</v>
      </c>
      <c r="AA508" s="9">
        <v>1</v>
      </c>
      <c r="AB508" s="9">
        <v>2.8188424992773</v>
      </c>
      <c r="AC508" s="9">
        <v>0.41426484774228001</v>
      </c>
      <c r="AD508" s="9">
        <v>1134.51190452284</v>
      </c>
      <c r="AF508" s="9">
        <v>-1</v>
      </c>
      <c r="AG508" s="9">
        <v>-1</v>
      </c>
      <c r="AH508" s="9">
        <v>-1</v>
      </c>
      <c r="AI508" s="9">
        <v>-1</v>
      </c>
      <c r="AJ508" s="9">
        <v>0</v>
      </c>
      <c r="AM508" s="9" t="s">
        <v>309</v>
      </c>
      <c r="AN508" s="9">
        <v>-1</v>
      </c>
      <c r="AQ508" s="9">
        <v>579</v>
      </c>
      <c r="AR508" s="9" t="s">
        <v>295</v>
      </c>
      <c r="AT508" s="9" t="s">
        <v>195</v>
      </c>
      <c r="AU508" s="9">
        <v>132.71029999999999</v>
      </c>
      <c r="AV508" s="9">
        <v>193.06349376658201</v>
      </c>
      <c r="AW508" s="9">
        <v>1191.7283957217501</v>
      </c>
      <c r="AX508" s="9">
        <v>0.92012319909999996</v>
      </c>
    </row>
    <row r="509" spans="1:50" x14ac:dyDescent="0.25">
      <c r="A509" s="142">
        <v>550000</v>
      </c>
      <c r="B509" s="142">
        <v>900000</v>
      </c>
      <c r="C509" s="142">
        <v>900000</v>
      </c>
      <c r="D509" s="9" t="s">
        <v>305</v>
      </c>
      <c r="E509" s="9" t="s">
        <v>70</v>
      </c>
      <c r="F509" s="9" t="s">
        <v>306</v>
      </c>
      <c r="G509" s="9" t="s">
        <v>307</v>
      </c>
      <c r="H509" s="9">
        <v>0.36</v>
      </c>
      <c r="I509" s="9">
        <v>0.48</v>
      </c>
      <c r="J509" s="9" t="s">
        <v>195</v>
      </c>
      <c r="K509" s="9">
        <v>7.7910724722310004E-2</v>
      </c>
      <c r="L509" s="9">
        <v>3852.56137521749</v>
      </c>
      <c r="M509" s="9">
        <v>9.5721902011285902</v>
      </c>
      <c r="N509" s="9">
        <v>1.4067554030589899</v>
      </c>
      <c r="O509" s="9">
        <v>0.74577627574980998</v>
      </c>
      <c r="P509" s="9">
        <v>0.10960133295936</v>
      </c>
      <c r="Q509" s="9">
        <v>300.15584878040801</v>
      </c>
      <c r="R509" s="9">
        <v>1210</v>
      </c>
      <c r="S509" s="9" t="s">
        <v>310</v>
      </c>
      <c r="T509" s="9">
        <v>1210</v>
      </c>
      <c r="U509" s="9" t="s">
        <v>293</v>
      </c>
      <c r="V509" s="9" t="s">
        <v>195</v>
      </c>
      <c r="Z509" s="9">
        <v>0</v>
      </c>
      <c r="AA509" s="9">
        <v>1</v>
      </c>
      <c r="AB509" s="9">
        <v>0.74577627574980998</v>
      </c>
      <c r="AC509" s="9">
        <v>0.10960133295936</v>
      </c>
      <c r="AD509" s="9">
        <v>300.15584878040897</v>
      </c>
      <c r="AF509" s="9">
        <v>-1</v>
      </c>
      <c r="AG509" s="9">
        <v>-1</v>
      </c>
      <c r="AH509" s="9">
        <v>-1</v>
      </c>
      <c r="AI509" s="9">
        <v>-1</v>
      </c>
      <c r="AJ509" s="9">
        <v>0</v>
      </c>
      <c r="AM509" s="9" t="s">
        <v>309</v>
      </c>
      <c r="AN509" s="9">
        <v>-1</v>
      </c>
      <c r="AQ509" s="9">
        <v>579</v>
      </c>
      <c r="AR509" s="9" t="s">
        <v>295</v>
      </c>
      <c r="AT509" s="9" t="s">
        <v>195</v>
      </c>
      <c r="AU509" s="9">
        <v>132.71029999999999</v>
      </c>
      <c r="AV509" s="9">
        <v>85.990023115456395</v>
      </c>
      <c r="AW509" s="9">
        <v>315.29351671635601</v>
      </c>
      <c r="AX509" s="9">
        <v>0.24343540050000001</v>
      </c>
    </row>
    <row r="510" spans="1:50" x14ac:dyDescent="0.25">
      <c r="A510" s="142">
        <v>550000</v>
      </c>
      <c r="B510" s="142">
        <v>900000</v>
      </c>
      <c r="C510" s="142">
        <v>900000</v>
      </c>
      <c r="D510" s="9" t="s">
        <v>305</v>
      </c>
      <c r="E510" s="9" t="s">
        <v>70</v>
      </c>
      <c r="F510" s="9" t="s">
        <v>306</v>
      </c>
      <c r="G510" s="9" t="s">
        <v>307</v>
      </c>
      <c r="H510" s="9">
        <v>0.36</v>
      </c>
      <c r="I510" s="9">
        <v>0.48</v>
      </c>
      <c r="J510" s="9" t="s">
        <v>195</v>
      </c>
      <c r="K510" s="9">
        <v>2.6670596768200001E-3</v>
      </c>
      <c r="L510" s="9">
        <v>3852.56137521749</v>
      </c>
      <c r="M510" s="9">
        <v>9.5721902011285902</v>
      </c>
      <c r="N510" s="9">
        <v>1.4067554030589899</v>
      </c>
      <c r="O510" s="9">
        <v>2.5529602504339999E-2</v>
      </c>
      <c r="P510" s="9">
        <v>3.75190061065E-3</v>
      </c>
      <c r="Q510" s="9">
        <v>10.2750110963437</v>
      </c>
      <c r="R510" s="9">
        <v>1210</v>
      </c>
      <c r="S510" s="9" t="s">
        <v>310</v>
      </c>
      <c r="T510" s="9">
        <v>1210</v>
      </c>
      <c r="U510" s="9" t="s">
        <v>293</v>
      </c>
      <c r="V510" s="9" t="s">
        <v>195</v>
      </c>
      <c r="Z510" s="9">
        <v>0</v>
      </c>
      <c r="AA510" s="9">
        <v>1</v>
      </c>
      <c r="AB510" s="9">
        <v>2.5529602504339999E-2</v>
      </c>
      <c r="AC510" s="9">
        <v>3.75190061065E-3</v>
      </c>
      <c r="AD510" s="9">
        <v>10.2750110963454</v>
      </c>
      <c r="AF510" s="9">
        <v>-1</v>
      </c>
      <c r="AG510" s="9">
        <v>-1</v>
      </c>
      <c r="AH510" s="9">
        <v>-1</v>
      </c>
      <c r="AI510" s="9">
        <v>-1</v>
      </c>
      <c r="AJ510" s="9">
        <v>0</v>
      </c>
      <c r="AM510" s="9" t="s">
        <v>309</v>
      </c>
      <c r="AN510" s="9">
        <v>-1</v>
      </c>
      <c r="AQ510" s="9">
        <v>579</v>
      </c>
      <c r="AR510" s="9" t="s">
        <v>295</v>
      </c>
      <c r="AT510" s="9" t="s">
        <v>195</v>
      </c>
      <c r="AU510" s="9">
        <v>132.71029999999999</v>
      </c>
      <c r="AV510" s="9">
        <v>13.334023853583</v>
      </c>
      <c r="AW510" s="9">
        <v>10.793207582093199</v>
      </c>
      <c r="AX510" s="9">
        <v>8.3333422999999993E-3</v>
      </c>
    </row>
    <row r="511" spans="1:50" x14ac:dyDescent="0.25">
      <c r="A511" s="142">
        <v>550000</v>
      </c>
      <c r="B511" s="142">
        <v>900000</v>
      </c>
      <c r="C511" s="142">
        <v>900000</v>
      </c>
      <c r="D511" s="9" t="s">
        <v>305</v>
      </c>
      <c r="E511" s="9" t="s">
        <v>70</v>
      </c>
      <c r="F511" s="9" t="s">
        <v>306</v>
      </c>
      <c r="G511" s="9" t="s">
        <v>307</v>
      </c>
      <c r="H511" s="9">
        <v>0.36</v>
      </c>
      <c r="I511" s="9">
        <v>0.48</v>
      </c>
      <c r="J511" s="9" t="s">
        <v>195</v>
      </c>
      <c r="K511" s="9">
        <v>3.2628712454699999E-3</v>
      </c>
      <c r="L511" s="9">
        <v>3852.56137521749</v>
      </c>
      <c r="M511" s="9">
        <v>9.5721902011285902</v>
      </c>
      <c r="N511" s="9">
        <v>1.4067554030589899</v>
      </c>
      <c r="O511" s="9">
        <v>3.1232824163459998E-2</v>
      </c>
      <c r="P511" s="9">
        <v>4.5900617540499998E-3</v>
      </c>
      <c r="Q511" s="9">
        <v>12.570411732617</v>
      </c>
      <c r="R511" s="9">
        <v>1210</v>
      </c>
      <c r="S511" s="9" t="s">
        <v>310</v>
      </c>
      <c r="T511" s="9">
        <v>1210</v>
      </c>
      <c r="U511" s="9" t="s">
        <v>293</v>
      </c>
      <c r="V511" s="9" t="s">
        <v>195</v>
      </c>
      <c r="Z511" s="9">
        <v>0</v>
      </c>
      <c r="AA511" s="9">
        <v>1</v>
      </c>
      <c r="AB511" s="9">
        <v>3.1232824163459998E-2</v>
      </c>
      <c r="AC511" s="9">
        <v>4.5900617540499998E-3</v>
      </c>
      <c r="AD511" s="9">
        <v>12.570411732617201</v>
      </c>
      <c r="AF511" s="9">
        <v>-1</v>
      </c>
      <c r="AG511" s="9">
        <v>-1</v>
      </c>
      <c r="AH511" s="9">
        <v>-1</v>
      </c>
      <c r="AI511" s="9">
        <v>-1</v>
      </c>
      <c r="AJ511" s="9">
        <v>0</v>
      </c>
      <c r="AM511" s="9" t="s">
        <v>309</v>
      </c>
      <c r="AN511" s="9">
        <v>-1</v>
      </c>
      <c r="AQ511" s="9">
        <v>579</v>
      </c>
      <c r="AR511" s="9" t="s">
        <v>295</v>
      </c>
      <c r="AT511" s="9" t="s">
        <v>195</v>
      </c>
      <c r="AU511" s="9">
        <v>132.71029999999999</v>
      </c>
      <c r="AV511" s="9">
        <v>22.1285792464226</v>
      </c>
      <c r="AW511" s="9">
        <v>13.2043714552068</v>
      </c>
      <c r="AX511" s="9">
        <v>1.01949811E-2</v>
      </c>
    </row>
    <row r="512" spans="1:50" x14ac:dyDescent="0.25">
      <c r="A512" s="142">
        <v>550000</v>
      </c>
      <c r="B512" s="142">
        <v>900000</v>
      </c>
      <c r="C512" s="142">
        <v>900000</v>
      </c>
      <c r="D512" s="9" t="s">
        <v>305</v>
      </c>
      <c r="E512" s="9" t="s">
        <v>70</v>
      </c>
      <c r="F512" s="9" t="s">
        <v>306</v>
      </c>
      <c r="G512" s="9" t="s">
        <v>307</v>
      </c>
      <c r="H512" s="9">
        <v>0.36</v>
      </c>
      <c r="I512" s="9">
        <v>0.48</v>
      </c>
      <c r="J512" s="9" t="s">
        <v>195</v>
      </c>
      <c r="K512" s="9">
        <v>0.22427987196176999</v>
      </c>
      <c r="L512" s="9">
        <v>3852.56137521749</v>
      </c>
      <c r="M512" s="9">
        <v>9.5721902011285902</v>
      </c>
      <c r="N512" s="9">
        <v>1.4067554030589899</v>
      </c>
      <c r="O512" s="9">
        <v>2.1468495927028401</v>
      </c>
      <c r="P512" s="9">
        <v>0.31550692167959998</v>
      </c>
      <c r="Q512" s="9">
        <v>864.05197195864298</v>
      </c>
      <c r="R512" s="9">
        <v>1210</v>
      </c>
      <c r="S512" s="9" t="s">
        <v>310</v>
      </c>
      <c r="T512" s="9">
        <v>1210</v>
      </c>
      <c r="U512" s="9" t="s">
        <v>293</v>
      </c>
      <c r="V512" s="9" t="s">
        <v>195</v>
      </c>
      <c r="Z512" s="9">
        <v>0</v>
      </c>
      <c r="AA512" s="9">
        <v>1</v>
      </c>
      <c r="AB512" s="9">
        <v>2.1468495927028401</v>
      </c>
      <c r="AC512" s="9">
        <v>0.31550692167959998</v>
      </c>
      <c r="AD512" s="9">
        <v>864.05197195864298</v>
      </c>
      <c r="AF512" s="9">
        <v>-1</v>
      </c>
      <c r="AG512" s="9">
        <v>-1</v>
      </c>
      <c r="AH512" s="9">
        <v>-1</v>
      </c>
      <c r="AI512" s="9">
        <v>-1</v>
      </c>
      <c r="AJ512" s="9">
        <v>0</v>
      </c>
      <c r="AM512" s="9" t="s">
        <v>309</v>
      </c>
      <c r="AN512" s="9">
        <v>-1</v>
      </c>
      <c r="AQ512" s="9">
        <v>579</v>
      </c>
      <c r="AR512" s="9" t="s">
        <v>295</v>
      </c>
      <c r="AT512" s="9" t="s">
        <v>195</v>
      </c>
      <c r="AU512" s="9">
        <v>132.71029999999999</v>
      </c>
      <c r="AV512" s="9">
        <v>119.99700646278799</v>
      </c>
      <c r="AW512" s="9">
        <v>907.62844026354105</v>
      </c>
      <c r="AX512" s="9">
        <v>0.70077207779999995</v>
      </c>
    </row>
    <row r="513" spans="1:50" x14ac:dyDescent="0.25">
      <c r="A513" s="142">
        <v>550000</v>
      </c>
      <c r="B513" s="142">
        <v>900000</v>
      </c>
      <c r="C513" s="142">
        <v>900000</v>
      </c>
      <c r="D513" s="9" t="s">
        <v>305</v>
      </c>
      <c r="E513" s="9" t="s">
        <v>70</v>
      </c>
      <c r="F513" s="9" t="s">
        <v>306</v>
      </c>
      <c r="G513" s="9" t="s">
        <v>307</v>
      </c>
      <c r="H513" s="9">
        <v>0.36</v>
      </c>
      <c r="I513" s="9">
        <v>0.48</v>
      </c>
      <c r="J513" s="9" t="s">
        <v>195</v>
      </c>
      <c r="K513" s="9">
        <v>1.516042620843E-2</v>
      </c>
      <c r="L513" s="9">
        <v>3852.56137521749</v>
      </c>
      <c r="M513" s="9">
        <v>9.5721902011285902</v>
      </c>
      <c r="N513" s="9">
        <v>1.4067554030589899</v>
      </c>
      <c r="O513" s="9">
        <v>0.14511848319729001</v>
      </c>
      <c r="P513" s="9">
        <v>2.1327011481390001E-2</v>
      </c>
      <c r="Q513" s="9">
        <v>58.406472442443899</v>
      </c>
      <c r="R513" s="9">
        <v>1210</v>
      </c>
      <c r="S513" s="9" t="s">
        <v>310</v>
      </c>
      <c r="T513" s="9">
        <v>1210</v>
      </c>
      <c r="U513" s="9" t="s">
        <v>293</v>
      </c>
      <c r="V513" s="9" t="s">
        <v>195</v>
      </c>
      <c r="Z513" s="9">
        <v>0</v>
      </c>
      <c r="AA513" s="9">
        <v>1</v>
      </c>
      <c r="AB513" s="9">
        <v>0.14511848319729001</v>
      </c>
      <c r="AC513" s="9">
        <v>2.1327011481390001E-2</v>
      </c>
      <c r="AD513" s="9">
        <v>58.406472442444702</v>
      </c>
      <c r="AF513" s="9">
        <v>-1</v>
      </c>
      <c r="AG513" s="9">
        <v>-1</v>
      </c>
      <c r="AH513" s="9">
        <v>-1</v>
      </c>
      <c r="AI513" s="9">
        <v>-1</v>
      </c>
      <c r="AJ513" s="9">
        <v>0</v>
      </c>
      <c r="AM513" s="9" t="s">
        <v>309</v>
      </c>
      <c r="AN513" s="9">
        <v>-1</v>
      </c>
      <c r="AQ513" s="9">
        <v>579</v>
      </c>
      <c r="AR513" s="9" t="s">
        <v>295</v>
      </c>
      <c r="AT513" s="9" t="s">
        <v>195</v>
      </c>
      <c r="AU513" s="9">
        <v>132.71029999999999</v>
      </c>
      <c r="AV513" s="9">
        <v>46.257794756151696</v>
      </c>
      <c r="AW513" s="9">
        <v>61.352068167919299</v>
      </c>
      <c r="AX513" s="9">
        <v>4.7369401800000002E-2</v>
      </c>
    </row>
    <row r="514" spans="1:50" x14ac:dyDescent="0.25">
      <c r="A514" s="142">
        <v>550000</v>
      </c>
      <c r="B514" s="142">
        <v>900000</v>
      </c>
      <c r="C514" s="142">
        <v>900000</v>
      </c>
      <c r="D514" s="9" t="s">
        <v>305</v>
      </c>
      <c r="E514" s="9" t="s">
        <v>70</v>
      </c>
      <c r="F514" s="9" t="s">
        <v>306</v>
      </c>
      <c r="G514" s="9" t="s">
        <v>307</v>
      </c>
      <c r="H514" s="9">
        <v>0.36</v>
      </c>
      <c r="I514" s="9">
        <v>0.48</v>
      </c>
      <c r="J514" s="9" t="s">
        <v>195</v>
      </c>
      <c r="K514" s="9">
        <v>2.143784626429E-2</v>
      </c>
      <c r="L514" s="9">
        <v>3854.7804929519998</v>
      </c>
      <c r="M514" s="9">
        <v>9.5774916629202593</v>
      </c>
      <c r="N514" s="9">
        <v>1.4075272860969099</v>
      </c>
      <c r="O514" s="9">
        <v>0.20532079386728999</v>
      </c>
      <c r="P514" s="9">
        <v>3.0174353572149998E-2</v>
      </c>
      <c r="Q514" s="9">
        <v>82.638191590523803</v>
      </c>
      <c r="R514" s="9">
        <v>1200</v>
      </c>
      <c r="S514" s="9" t="s">
        <v>308</v>
      </c>
      <c r="T514" s="9">
        <v>1200</v>
      </c>
      <c r="U514" s="9" t="s">
        <v>293</v>
      </c>
      <c r="V514" s="9" t="s">
        <v>195</v>
      </c>
      <c r="Z514" s="9">
        <v>0</v>
      </c>
      <c r="AA514" s="9">
        <v>1</v>
      </c>
      <c r="AB514" s="9">
        <v>0.20532079386728999</v>
      </c>
      <c r="AC514" s="9">
        <v>3.0174353572149998E-2</v>
      </c>
      <c r="AD514" s="9">
        <v>985.59777507633999</v>
      </c>
      <c r="AF514" s="9">
        <v>-1</v>
      </c>
      <c r="AG514" s="9">
        <v>-1</v>
      </c>
      <c r="AH514" s="9">
        <v>-1</v>
      </c>
      <c r="AI514" s="9">
        <v>-1</v>
      </c>
      <c r="AJ514" s="9">
        <v>0</v>
      </c>
      <c r="AM514" s="9" t="s">
        <v>309</v>
      </c>
      <c r="AN514" s="9">
        <v>-1</v>
      </c>
      <c r="AQ514" s="9">
        <v>579</v>
      </c>
      <c r="AR514" s="9" t="s">
        <v>295</v>
      </c>
      <c r="AT514" s="9" t="s">
        <v>195</v>
      </c>
      <c r="AU514" s="9">
        <v>132.71029999999999</v>
      </c>
      <c r="AV514" s="9">
        <v>51.873274066809103</v>
      </c>
      <c r="AW514" s="9">
        <v>86.755885837102198</v>
      </c>
      <c r="AX514" s="9">
        <v>0.79934937149999996</v>
      </c>
    </row>
    <row r="515" spans="1:50" x14ac:dyDescent="0.25">
      <c r="A515" s="142">
        <v>550000</v>
      </c>
      <c r="B515" s="142">
        <v>900000</v>
      </c>
      <c r="C515" s="142">
        <v>900000</v>
      </c>
      <c r="D515" s="9" t="s">
        <v>305</v>
      </c>
      <c r="E515" s="9" t="s">
        <v>70</v>
      </c>
      <c r="F515" s="9" t="s">
        <v>306</v>
      </c>
      <c r="G515" s="9" t="s">
        <v>307</v>
      </c>
      <c r="H515" s="9">
        <v>0.36</v>
      </c>
      <c r="I515" s="9">
        <v>0.48</v>
      </c>
      <c r="J515" s="9" t="s">
        <v>195</v>
      </c>
      <c r="K515" s="9">
        <v>2.93225430833E-3</v>
      </c>
      <c r="L515" s="9">
        <v>3854.7804929519998</v>
      </c>
      <c r="M515" s="9">
        <v>9.5774916629202593</v>
      </c>
      <c r="N515" s="9">
        <v>1.4075272860969099</v>
      </c>
      <c r="O515" s="9">
        <v>2.808364119163E-2</v>
      </c>
      <c r="P515" s="9">
        <v>4.1272279487500002E-3</v>
      </c>
      <c r="Q515" s="9">
        <v>11.3031967081403</v>
      </c>
      <c r="R515" s="9">
        <v>1210</v>
      </c>
      <c r="S515" s="9" t="s">
        <v>310</v>
      </c>
      <c r="T515" s="9">
        <v>1210</v>
      </c>
      <c r="U515" s="9" t="s">
        <v>293</v>
      </c>
      <c r="V515" s="9" t="s">
        <v>195</v>
      </c>
      <c r="Z515" s="9">
        <v>0</v>
      </c>
      <c r="AA515" s="9">
        <v>1</v>
      </c>
      <c r="AB515" s="9">
        <v>2.808364119163E-2</v>
      </c>
      <c r="AC515" s="9">
        <v>4.1272279487500002E-3</v>
      </c>
      <c r="AD515" s="9">
        <v>802.47718005730803</v>
      </c>
      <c r="AF515" s="9">
        <v>-1</v>
      </c>
      <c r="AG515" s="9">
        <v>-1</v>
      </c>
      <c r="AH515" s="9">
        <v>-1</v>
      </c>
      <c r="AI515" s="9">
        <v>-1</v>
      </c>
      <c r="AJ515" s="9">
        <v>0</v>
      </c>
      <c r="AM515" s="9" t="s">
        <v>309</v>
      </c>
      <c r="AN515" s="9">
        <v>-1</v>
      </c>
      <c r="AQ515" s="9">
        <v>579</v>
      </c>
      <c r="AR515" s="9" t="s">
        <v>295</v>
      </c>
      <c r="AT515" s="9" t="s">
        <v>195</v>
      </c>
      <c r="AU515" s="9">
        <v>132.71029999999999</v>
      </c>
      <c r="AV515" s="9">
        <v>20.656199299095402</v>
      </c>
      <c r="AW515" s="9">
        <v>11.8664121797921</v>
      </c>
      <c r="AX515" s="9">
        <v>0.6508330739</v>
      </c>
    </row>
    <row r="516" spans="1:50" x14ac:dyDescent="0.25">
      <c r="A516" s="142">
        <v>550000</v>
      </c>
      <c r="B516" s="142">
        <v>900000</v>
      </c>
      <c r="C516" s="142">
        <v>900000</v>
      </c>
      <c r="D516" s="9" t="s">
        <v>305</v>
      </c>
      <c r="E516" s="9" t="s">
        <v>70</v>
      </c>
      <c r="F516" s="9" t="s">
        <v>306</v>
      </c>
      <c r="G516" s="9" t="s">
        <v>307</v>
      </c>
      <c r="H516" s="9">
        <v>0.36</v>
      </c>
      <c r="I516" s="9">
        <v>0.48</v>
      </c>
      <c r="J516" s="9" t="s">
        <v>195</v>
      </c>
      <c r="K516" s="9">
        <v>0.21355825025842001</v>
      </c>
      <c r="L516" s="9">
        <v>3860.0828652958398</v>
      </c>
      <c r="M516" s="9">
        <v>9.5896964670744502</v>
      </c>
      <c r="N516" s="9">
        <v>1.40928788474486</v>
      </c>
      <c r="O516" s="9">
        <v>2.04795879801779</v>
      </c>
      <c r="P516" s="9">
        <v>0.30096505477649999</v>
      </c>
      <c r="Q516" s="9">
        <v>824.352542565097</v>
      </c>
      <c r="R516" s="9">
        <v>1200</v>
      </c>
      <c r="S516" s="9" t="s">
        <v>308</v>
      </c>
      <c r="T516" s="9">
        <v>1200</v>
      </c>
      <c r="U516" s="9" t="s">
        <v>293</v>
      </c>
      <c r="V516" s="9" t="s">
        <v>195</v>
      </c>
      <c r="Z516" s="9">
        <v>0</v>
      </c>
      <c r="AA516" s="9">
        <v>1</v>
      </c>
      <c r="AB516" s="9">
        <v>2.04795879801779</v>
      </c>
      <c r="AC516" s="9">
        <v>0.30096505477649999</v>
      </c>
      <c r="AD516" s="9">
        <v>824.352542565097</v>
      </c>
      <c r="AF516" s="9">
        <v>-1</v>
      </c>
      <c r="AG516" s="9">
        <v>-1</v>
      </c>
      <c r="AH516" s="9">
        <v>-1</v>
      </c>
      <c r="AI516" s="9">
        <v>-1</v>
      </c>
      <c r="AJ516" s="9">
        <v>0</v>
      </c>
      <c r="AM516" s="9" t="s">
        <v>309</v>
      </c>
      <c r="AN516" s="9">
        <v>-1</v>
      </c>
      <c r="AQ516" s="9">
        <v>579</v>
      </c>
      <c r="AR516" s="9" t="s">
        <v>295</v>
      </c>
      <c r="AT516" s="9" t="s">
        <v>195</v>
      </c>
      <c r="AU516" s="9">
        <v>132.71029999999999</v>
      </c>
      <c r="AV516" s="9">
        <v>140.75291161452901</v>
      </c>
      <c r="AW516" s="9">
        <v>864.23957661480301</v>
      </c>
      <c r="AX516" s="9">
        <v>0.66857464929999999</v>
      </c>
    </row>
    <row r="517" spans="1:50" x14ac:dyDescent="0.25">
      <c r="A517" s="142">
        <v>550000</v>
      </c>
      <c r="B517" s="142">
        <v>900000</v>
      </c>
      <c r="C517" s="142">
        <v>900000</v>
      </c>
      <c r="D517" s="9" t="s">
        <v>305</v>
      </c>
      <c r="E517" s="9" t="s">
        <v>70</v>
      </c>
      <c r="F517" s="9" t="s">
        <v>306</v>
      </c>
      <c r="G517" s="9" t="s">
        <v>307</v>
      </c>
      <c r="H517" s="9">
        <v>0.36</v>
      </c>
      <c r="I517" s="9">
        <v>0.48</v>
      </c>
      <c r="J517" s="9" t="s">
        <v>195</v>
      </c>
      <c r="K517" s="9">
        <v>2.8807429182409999E-2</v>
      </c>
      <c r="L517" s="9">
        <v>3860.0828652958398</v>
      </c>
      <c r="M517" s="9">
        <v>9.5896964670744502</v>
      </c>
      <c r="N517" s="9">
        <v>1.40928788474486</v>
      </c>
      <c r="O517" s="9">
        <v>0.27625450185613998</v>
      </c>
      <c r="P517" s="9">
        <v>4.0597960937419998E-2</v>
      </c>
      <c r="Q517" s="9">
        <v>111.199063780279</v>
      </c>
      <c r="R517" s="9">
        <v>1210</v>
      </c>
      <c r="S517" s="9" t="s">
        <v>310</v>
      </c>
      <c r="T517" s="9">
        <v>1210</v>
      </c>
      <c r="U517" s="9" t="s">
        <v>293</v>
      </c>
      <c r="V517" s="9" t="s">
        <v>195</v>
      </c>
      <c r="Z517" s="9">
        <v>0</v>
      </c>
      <c r="AA517" s="9">
        <v>1</v>
      </c>
      <c r="AB517" s="9">
        <v>0.27625450185613998</v>
      </c>
      <c r="AC517" s="9">
        <v>4.0597960937419998E-2</v>
      </c>
      <c r="AD517" s="9">
        <v>111.19906378028099</v>
      </c>
      <c r="AF517" s="9">
        <v>-1</v>
      </c>
      <c r="AG517" s="9">
        <v>-1</v>
      </c>
      <c r="AH517" s="9">
        <v>-1</v>
      </c>
      <c r="AI517" s="9">
        <v>-1</v>
      </c>
      <c r="AJ517" s="9">
        <v>0</v>
      </c>
      <c r="AM517" s="9" t="s">
        <v>309</v>
      </c>
      <c r="AN517" s="9">
        <v>-1</v>
      </c>
      <c r="AQ517" s="9">
        <v>579</v>
      </c>
      <c r="AR517" s="9" t="s">
        <v>295</v>
      </c>
      <c r="AT517" s="9" t="s">
        <v>195</v>
      </c>
      <c r="AU517" s="9">
        <v>132.71029999999999</v>
      </c>
      <c r="AV517" s="9">
        <v>63.722907093477197</v>
      </c>
      <c r="AW517" s="9">
        <v>116.579529799707</v>
      </c>
      <c r="AX517" s="9">
        <v>9.0185777600000003E-2</v>
      </c>
    </row>
    <row r="518" spans="1:50" x14ac:dyDescent="0.25">
      <c r="A518" s="142">
        <v>550000</v>
      </c>
      <c r="B518" s="142">
        <v>900000</v>
      </c>
      <c r="C518" s="142">
        <v>900000</v>
      </c>
      <c r="D518" s="9" t="s">
        <v>305</v>
      </c>
      <c r="E518" s="9" t="s">
        <v>70</v>
      </c>
      <c r="F518" s="9" t="s">
        <v>306</v>
      </c>
      <c r="G518" s="9" t="s">
        <v>307</v>
      </c>
      <c r="H518" s="9">
        <v>0.36</v>
      </c>
      <c r="I518" s="9">
        <v>0.48</v>
      </c>
      <c r="J518" s="9" t="s">
        <v>195</v>
      </c>
      <c r="K518" s="9">
        <v>0.18700639368670999</v>
      </c>
      <c r="L518" s="9">
        <v>3860.0828652958398</v>
      </c>
      <c r="M518" s="9">
        <v>9.5896964670744502</v>
      </c>
      <c r="N518" s="9">
        <v>1.40928788474486</v>
      </c>
      <c r="O518" s="9">
        <v>1.79333455285779</v>
      </c>
      <c r="P518" s="9">
        <v>0.26354584499250999</v>
      </c>
      <c r="Q518" s="9">
        <v>721.86017597084594</v>
      </c>
      <c r="R518" s="9">
        <v>1210</v>
      </c>
      <c r="S518" s="9" t="s">
        <v>310</v>
      </c>
      <c r="T518" s="9">
        <v>1210</v>
      </c>
      <c r="U518" s="9" t="s">
        <v>293</v>
      </c>
      <c r="V518" s="9" t="s">
        <v>195</v>
      </c>
      <c r="Z518" s="9">
        <v>0</v>
      </c>
      <c r="AA518" s="9">
        <v>1</v>
      </c>
      <c r="AB518" s="9">
        <v>1.79333455285779</v>
      </c>
      <c r="AC518" s="9">
        <v>0.26354584499250999</v>
      </c>
      <c r="AD518" s="9">
        <v>721.86017597084594</v>
      </c>
      <c r="AF518" s="9">
        <v>-1</v>
      </c>
      <c r="AG518" s="9">
        <v>-1</v>
      </c>
      <c r="AH518" s="9">
        <v>-1</v>
      </c>
      <c r="AI518" s="9">
        <v>-1</v>
      </c>
      <c r="AJ518" s="9">
        <v>0</v>
      </c>
      <c r="AM518" s="9" t="s">
        <v>309</v>
      </c>
      <c r="AN518" s="9">
        <v>-1</v>
      </c>
      <c r="AQ518" s="9">
        <v>579</v>
      </c>
      <c r="AR518" s="9" t="s">
        <v>295</v>
      </c>
      <c r="AT518" s="9" t="s">
        <v>195</v>
      </c>
      <c r="AU518" s="9">
        <v>132.71029999999999</v>
      </c>
      <c r="AV518" s="9">
        <v>110.180618641173</v>
      </c>
      <c r="AW518" s="9">
        <v>756.78802532093403</v>
      </c>
      <c r="AX518" s="9">
        <v>0.58545026440000003</v>
      </c>
    </row>
    <row r="519" spans="1:50" x14ac:dyDescent="0.25">
      <c r="A519" s="142">
        <v>550000</v>
      </c>
      <c r="B519" s="142">
        <v>900000</v>
      </c>
      <c r="C519" s="142">
        <v>900000</v>
      </c>
      <c r="D519" s="9" t="s">
        <v>305</v>
      </c>
      <c r="E519" s="9" t="s">
        <v>70</v>
      </c>
      <c r="F519" s="9" t="s">
        <v>306</v>
      </c>
      <c r="G519" s="9" t="s">
        <v>307</v>
      </c>
      <c r="H519" s="9">
        <v>0.36</v>
      </c>
      <c r="I519" s="9">
        <v>0.48</v>
      </c>
      <c r="J519" s="9" t="s">
        <v>195</v>
      </c>
      <c r="K519" s="9">
        <v>7.9004524135470003E-2</v>
      </c>
      <c r="L519" s="9">
        <v>3860.0828652958398</v>
      </c>
      <c r="M519" s="9">
        <v>9.5896964670744502</v>
      </c>
      <c r="N519" s="9">
        <v>1.40928788474486</v>
      </c>
      <c r="O519" s="9">
        <v>0.75762940598490003</v>
      </c>
      <c r="P519" s="9">
        <v>0.11134011870416</v>
      </c>
      <c r="Q519" s="9">
        <v>304.96400989621401</v>
      </c>
      <c r="R519" s="9">
        <v>1210</v>
      </c>
      <c r="S519" s="9" t="s">
        <v>310</v>
      </c>
      <c r="T519" s="9">
        <v>1210</v>
      </c>
      <c r="U519" s="9" t="s">
        <v>293</v>
      </c>
      <c r="V519" s="9" t="s">
        <v>195</v>
      </c>
      <c r="Z519" s="9">
        <v>0</v>
      </c>
      <c r="AA519" s="9">
        <v>1</v>
      </c>
      <c r="AB519" s="9">
        <v>0.75762940598490003</v>
      </c>
      <c r="AC519" s="9">
        <v>0.11134011870416</v>
      </c>
      <c r="AD519" s="9">
        <v>304.96400989621299</v>
      </c>
      <c r="AF519" s="9">
        <v>-1</v>
      </c>
      <c r="AG519" s="9">
        <v>-1</v>
      </c>
      <c r="AH519" s="9">
        <v>-1</v>
      </c>
      <c r="AI519" s="9">
        <v>-1</v>
      </c>
      <c r="AJ519" s="9">
        <v>0</v>
      </c>
      <c r="AM519" s="9" t="s">
        <v>309</v>
      </c>
      <c r="AN519" s="9">
        <v>-1</v>
      </c>
      <c r="AQ519" s="9">
        <v>579</v>
      </c>
      <c r="AR519" s="9" t="s">
        <v>295</v>
      </c>
      <c r="AT519" s="9" t="s">
        <v>195</v>
      </c>
      <c r="AU519" s="9">
        <v>132.71029999999999</v>
      </c>
      <c r="AV519" s="9">
        <v>72.499417866835302</v>
      </c>
      <c r="AW519" s="9">
        <v>319.71996589631698</v>
      </c>
      <c r="AX519" s="9">
        <v>0.2473349634</v>
      </c>
    </row>
    <row r="520" spans="1:50" x14ac:dyDescent="0.25">
      <c r="A520" s="142">
        <v>550000</v>
      </c>
      <c r="B520" s="142">
        <v>900000</v>
      </c>
      <c r="C520" s="142">
        <v>900000</v>
      </c>
      <c r="D520" s="9" t="s">
        <v>305</v>
      </c>
      <c r="E520" s="9" t="s">
        <v>70</v>
      </c>
      <c r="F520" s="9" t="s">
        <v>306</v>
      </c>
      <c r="G520" s="9" t="s">
        <v>307</v>
      </c>
      <c r="H520" s="9">
        <v>0.36</v>
      </c>
      <c r="I520" s="9">
        <v>0.48</v>
      </c>
      <c r="J520" s="9" t="s">
        <v>195</v>
      </c>
      <c r="K520" s="9">
        <v>7.2385222806789995E-2</v>
      </c>
      <c r="L520" s="9">
        <v>3860.0828652958398</v>
      </c>
      <c r="M520" s="9">
        <v>9.5896964670744502</v>
      </c>
      <c r="N520" s="9">
        <v>1.40928788474486</v>
      </c>
      <c r="O520" s="9">
        <v>0.69415231541873001</v>
      </c>
      <c r="P520" s="9">
        <v>0.10201161753617</v>
      </c>
      <c r="Q520" s="9">
        <v>279.412958257139</v>
      </c>
      <c r="R520" s="9">
        <v>1210</v>
      </c>
      <c r="S520" s="9" t="s">
        <v>310</v>
      </c>
      <c r="T520" s="9">
        <v>1210</v>
      </c>
      <c r="U520" s="9" t="s">
        <v>293</v>
      </c>
      <c r="V520" s="9" t="s">
        <v>195</v>
      </c>
      <c r="Z520" s="9">
        <v>0</v>
      </c>
      <c r="AA520" s="9">
        <v>1</v>
      </c>
      <c r="AB520" s="9">
        <v>0.69415231541873001</v>
      </c>
      <c r="AC520" s="9">
        <v>0.10201161753617</v>
      </c>
      <c r="AD520" s="9">
        <v>279.41295825713797</v>
      </c>
      <c r="AF520" s="9">
        <v>-1</v>
      </c>
      <c r="AG520" s="9">
        <v>-1</v>
      </c>
      <c r="AH520" s="9">
        <v>-1</v>
      </c>
      <c r="AI520" s="9">
        <v>-1</v>
      </c>
      <c r="AJ520" s="9">
        <v>0</v>
      </c>
      <c r="AM520" s="9" t="s">
        <v>309</v>
      </c>
      <c r="AN520" s="9">
        <v>-1</v>
      </c>
      <c r="AQ520" s="9">
        <v>579</v>
      </c>
      <c r="AR520" s="9" t="s">
        <v>295</v>
      </c>
      <c r="AT520" s="9" t="s">
        <v>195</v>
      </c>
      <c r="AU520" s="9">
        <v>132.71029999999999</v>
      </c>
      <c r="AV520" s="9">
        <v>80.344158848061099</v>
      </c>
      <c r="AW520" s="9">
        <v>292.93260380253997</v>
      </c>
      <c r="AX520" s="9">
        <v>0.2266122938</v>
      </c>
    </row>
    <row r="521" spans="1:50" x14ac:dyDescent="0.25">
      <c r="A521" s="142">
        <v>550000</v>
      </c>
      <c r="B521" s="142">
        <v>900000</v>
      </c>
      <c r="C521" s="142">
        <v>900000</v>
      </c>
      <c r="D521" s="9" t="s">
        <v>305</v>
      </c>
      <c r="E521" s="9" t="s">
        <v>70</v>
      </c>
      <c r="F521" s="9" t="s">
        <v>306</v>
      </c>
      <c r="G521" s="9" t="s">
        <v>307</v>
      </c>
      <c r="H521" s="9">
        <v>0.36</v>
      </c>
      <c r="I521" s="9">
        <v>0.48</v>
      </c>
      <c r="J521" s="9" t="s">
        <v>195</v>
      </c>
      <c r="K521" s="9">
        <v>2.9212093668460001E-2</v>
      </c>
      <c r="L521" s="9">
        <v>3860.0828652958398</v>
      </c>
      <c r="M521" s="9">
        <v>9.5896964670744502</v>
      </c>
      <c r="N521" s="9">
        <v>1.40928788474486</v>
      </c>
      <c r="O521" s="9">
        <v>0.28013511144836001</v>
      </c>
      <c r="P521" s="9">
        <v>4.1168249694999999E-2</v>
      </c>
      <c r="Q521" s="9">
        <v>112.761102229074</v>
      </c>
      <c r="R521" s="9">
        <v>1210</v>
      </c>
      <c r="S521" s="9" t="s">
        <v>310</v>
      </c>
      <c r="T521" s="9">
        <v>1210</v>
      </c>
      <c r="U521" s="9" t="s">
        <v>293</v>
      </c>
      <c r="V521" s="9" t="s">
        <v>195</v>
      </c>
      <c r="Z521" s="9">
        <v>0</v>
      </c>
      <c r="AA521" s="9">
        <v>1</v>
      </c>
      <c r="AB521" s="9">
        <v>0.28013511144836001</v>
      </c>
      <c r="AC521" s="9">
        <v>4.1168249694999999E-2</v>
      </c>
      <c r="AD521" s="9">
        <v>112.761102229073</v>
      </c>
      <c r="AF521" s="9">
        <v>-1</v>
      </c>
      <c r="AG521" s="9">
        <v>-1</v>
      </c>
      <c r="AH521" s="9">
        <v>-1</v>
      </c>
      <c r="AI521" s="9">
        <v>-1</v>
      </c>
      <c r="AJ521" s="9">
        <v>0</v>
      </c>
      <c r="AM521" s="9" t="s">
        <v>309</v>
      </c>
      <c r="AN521" s="9">
        <v>-1</v>
      </c>
      <c r="AQ521" s="9">
        <v>579</v>
      </c>
      <c r="AR521" s="9" t="s">
        <v>295</v>
      </c>
      <c r="AT521" s="9" t="s">
        <v>195</v>
      </c>
      <c r="AU521" s="9">
        <v>132.71029999999999</v>
      </c>
      <c r="AV521" s="9">
        <v>47.844685395789298</v>
      </c>
      <c r="AW521" s="9">
        <v>118.217148873993</v>
      </c>
      <c r="AX521" s="9">
        <v>9.1452637700000006E-2</v>
      </c>
    </row>
    <row r="522" spans="1:50" x14ac:dyDescent="0.25">
      <c r="A522" s="142">
        <v>550000</v>
      </c>
      <c r="B522" s="142">
        <v>900000</v>
      </c>
      <c r="C522" s="142">
        <v>900000</v>
      </c>
      <c r="D522" s="9" t="s">
        <v>305</v>
      </c>
      <c r="E522" s="9" t="s">
        <v>70</v>
      </c>
      <c r="F522" s="9" t="s">
        <v>306</v>
      </c>
      <c r="G522" s="9" t="s">
        <v>307</v>
      </c>
      <c r="H522" s="9">
        <v>0.36</v>
      </c>
      <c r="I522" s="9">
        <v>0.48</v>
      </c>
      <c r="J522" s="9" t="s">
        <v>195</v>
      </c>
      <c r="K522" s="9">
        <v>7.7895399296099999E-3</v>
      </c>
      <c r="L522" s="9">
        <v>3860.0828652958398</v>
      </c>
      <c r="M522" s="9">
        <v>9.5896964670744502</v>
      </c>
      <c r="N522" s="9">
        <v>1.40928788474486</v>
      </c>
      <c r="O522" s="9">
        <v>7.4699323543160001E-2</v>
      </c>
      <c r="P522" s="9">
        <v>1.097770425054E-2</v>
      </c>
      <c r="Q522" s="9">
        <v>30.068269610844599</v>
      </c>
      <c r="R522" s="9">
        <v>1210</v>
      </c>
      <c r="S522" s="9" t="s">
        <v>310</v>
      </c>
      <c r="T522" s="9">
        <v>1210</v>
      </c>
      <c r="U522" s="9" t="s">
        <v>293</v>
      </c>
      <c r="V522" s="9" t="s">
        <v>195</v>
      </c>
      <c r="Z522" s="9">
        <v>0</v>
      </c>
      <c r="AA522" s="9">
        <v>1</v>
      </c>
      <c r="AB522" s="9">
        <v>7.4699323543160001E-2</v>
      </c>
      <c r="AC522" s="9">
        <v>1.097770425054E-2</v>
      </c>
      <c r="AD522" s="9">
        <v>30.068269610845</v>
      </c>
      <c r="AF522" s="9">
        <v>-1</v>
      </c>
      <c r="AG522" s="9">
        <v>-1</v>
      </c>
      <c r="AH522" s="9">
        <v>-1</v>
      </c>
      <c r="AI522" s="9">
        <v>-1</v>
      </c>
      <c r="AJ522" s="9">
        <v>0</v>
      </c>
      <c r="AM522" s="9" t="s">
        <v>309</v>
      </c>
      <c r="AN522" s="9">
        <v>-1</v>
      </c>
      <c r="AQ522" s="9">
        <v>579</v>
      </c>
      <c r="AR522" s="9" t="s">
        <v>295</v>
      </c>
      <c r="AT522" s="9" t="s">
        <v>195</v>
      </c>
      <c r="AU522" s="9">
        <v>132.71029999999999</v>
      </c>
      <c r="AV522" s="9">
        <v>31.9799847329081</v>
      </c>
      <c r="AW522" s="9">
        <v>31.523149691703999</v>
      </c>
      <c r="AX522" s="9">
        <v>2.4386268900000001E-2</v>
      </c>
    </row>
    <row r="523" spans="1:50" x14ac:dyDescent="0.25">
      <c r="A523" s="142">
        <v>550000</v>
      </c>
      <c r="B523" s="142">
        <v>900000</v>
      </c>
      <c r="C523" s="142">
        <v>900000</v>
      </c>
      <c r="D523" s="9" t="s">
        <v>305</v>
      </c>
      <c r="E523" s="9" t="s">
        <v>70</v>
      </c>
      <c r="F523" s="9" t="s">
        <v>306</v>
      </c>
      <c r="G523" s="9" t="s">
        <v>307</v>
      </c>
      <c r="H523" s="9">
        <v>0.36</v>
      </c>
      <c r="I523" s="9">
        <v>0.48</v>
      </c>
      <c r="J523" s="9" t="s">
        <v>195</v>
      </c>
      <c r="K523" s="9">
        <v>1.9500582492619999E-2</v>
      </c>
      <c r="L523" s="9">
        <v>3846.05265972917</v>
      </c>
      <c r="M523" s="9">
        <v>9.5568347559995797</v>
      </c>
      <c r="N523" s="9">
        <v>1.4045265509937399</v>
      </c>
      <c r="O523" s="9">
        <v>0.18636384452777999</v>
      </c>
      <c r="P523" s="9">
        <v>2.7389085870740001E-2</v>
      </c>
      <c r="Q523" s="9">
        <v>75.000267162040103</v>
      </c>
      <c r="R523" s="9">
        <v>1210</v>
      </c>
      <c r="S523" s="9" t="s">
        <v>310</v>
      </c>
      <c r="T523" s="9">
        <v>1210</v>
      </c>
      <c r="U523" s="9" t="s">
        <v>293</v>
      </c>
      <c r="V523" s="9" t="s">
        <v>195</v>
      </c>
      <c r="Z523" s="9">
        <v>0</v>
      </c>
      <c r="AA523" s="9">
        <v>1</v>
      </c>
      <c r="AB523" s="9">
        <v>0.18636384452777999</v>
      </c>
      <c r="AC523" s="9">
        <v>2.7389085870740001E-2</v>
      </c>
      <c r="AD523" s="9">
        <v>84.941053014945993</v>
      </c>
      <c r="AF523" s="9">
        <v>-1</v>
      </c>
      <c r="AG523" s="9">
        <v>-1</v>
      </c>
      <c r="AH523" s="9">
        <v>-1</v>
      </c>
      <c r="AI523" s="9">
        <v>-1</v>
      </c>
      <c r="AJ523" s="9">
        <v>0</v>
      </c>
      <c r="AM523" s="9" t="s">
        <v>309</v>
      </c>
      <c r="AN523" s="9">
        <v>-1</v>
      </c>
      <c r="AQ523" s="9">
        <v>579</v>
      </c>
      <c r="AR523" s="9" t="s">
        <v>295</v>
      </c>
      <c r="AT523" s="9" t="s">
        <v>195</v>
      </c>
      <c r="AU523" s="9">
        <v>132.71029999999999</v>
      </c>
      <c r="AV523" s="9">
        <v>51.117226964721098</v>
      </c>
      <c r="AW523" s="9">
        <v>78.916057500834398</v>
      </c>
      <c r="AX523" s="9">
        <v>6.8889742899999995E-2</v>
      </c>
    </row>
    <row r="524" spans="1:50" x14ac:dyDescent="0.25">
      <c r="A524" s="142">
        <v>550000</v>
      </c>
      <c r="B524" s="142">
        <v>900000</v>
      </c>
      <c r="C524" s="142">
        <v>900000</v>
      </c>
      <c r="D524" s="9" t="s">
        <v>305</v>
      </c>
      <c r="E524" s="9" t="s">
        <v>70</v>
      </c>
      <c r="F524" s="9" t="s">
        <v>306</v>
      </c>
      <c r="G524" s="9" t="s">
        <v>307</v>
      </c>
      <c r="H524" s="9">
        <v>0.36</v>
      </c>
      <c r="I524" s="9">
        <v>0.48</v>
      </c>
      <c r="J524" s="9" t="s">
        <v>195</v>
      </c>
      <c r="K524" s="9">
        <v>1.992172062E-5</v>
      </c>
      <c r="L524" s="9">
        <v>3846.05265972917</v>
      </c>
      <c r="M524" s="9">
        <v>9.5568347559995797</v>
      </c>
      <c r="N524" s="9">
        <v>1.4045265509937399</v>
      </c>
      <c r="O524" s="9">
        <v>1.9038859201999999E-4</v>
      </c>
      <c r="P524" s="9">
        <v>2.7980585550000001E-5</v>
      </c>
      <c r="Q524" s="9">
        <v>7.6619986576930005E-2</v>
      </c>
      <c r="R524" s="9">
        <v>1330</v>
      </c>
      <c r="S524" s="9" t="s">
        <v>311</v>
      </c>
      <c r="T524" s="9">
        <v>1330</v>
      </c>
      <c r="U524" s="9" t="s">
        <v>293</v>
      </c>
      <c r="V524" s="9" t="s">
        <v>195</v>
      </c>
      <c r="Z524" s="9">
        <v>0</v>
      </c>
      <c r="AA524" s="9">
        <v>1</v>
      </c>
      <c r="AB524" s="9">
        <v>1.9038859201999999E-4</v>
      </c>
      <c r="AC524" s="9">
        <v>2.7980585550000001E-5</v>
      </c>
      <c r="AD524" s="9">
        <v>0.20932166064964</v>
      </c>
      <c r="AF524" s="9">
        <v>-1</v>
      </c>
      <c r="AG524" s="9">
        <v>-1</v>
      </c>
      <c r="AH524" s="9">
        <v>-1</v>
      </c>
      <c r="AI524" s="9">
        <v>-1</v>
      </c>
      <c r="AJ524" s="9">
        <v>0</v>
      </c>
      <c r="AM524" s="9" t="s">
        <v>309</v>
      </c>
      <c r="AN524" s="9">
        <v>-1</v>
      </c>
      <c r="AQ524" s="9">
        <v>579</v>
      </c>
      <c r="AR524" s="9" t="s">
        <v>295</v>
      </c>
      <c r="AT524" s="9" t="s">
        <v>195</v>
      </c>
      <c r="AU524" s="9">
        <v>132.71029999999999</v>
      </c>
      <c r="AV524" s="9">
        <v>1.59010880249069</v>
      </c>
      <c r="AW524" s="9">
        <v>8.0620343035109995E-2</v>
      </c>
      <c r="AX524" s="9">
        <v>1.6976609999999999E-4</v>
      </c>
    </row>
    <row r="525" spans="1:50" x14ac:dyDescent="0.25">
      <c r="A525" s="142">
        <v>550000</v>
      </c>
      <c r="B525" s="142">
        <v>900000</v>
      </c>
      <c r="C525" s="142">
        <v>900000</v>
      </c>
      <c r="D525" s="9" t="s">
        <v>305</v>
      </c>
      <c r="E525" s="9" t="s">
        <v>70</v>
      </c>
      <c r="F525" s="9" t="s">
        <v>306</v>
      </c>
      <c r="G525" s="9" t="s">
        <v>307</v>
      </c>
      <c r="H525" s="9">
        <v>0.36</v>
      </c>
      <c r="I525" s="9">
        <v>0.48</v>
      </c>
      <c r="J525" s="9" t="s">
        <v>195</v>
      </c>
      <c r="K525" s="9">
        <v>0.29892609182696001</v>
      </c>
      <c r="L525" s="9">
        <v>3855.3464391382099</v>
      </c>
      <c r="M525" s="9">
        <v>9.5785915880989005</v>
      </c>
      <c r="N525" s="9">
        <v>1.4076784948961001</v>
      </c>
      <c r="O525" s="9">
        <v>2.8632909486370699</v>
      </c>
      <c r="P525" s="9">
        <v>0.42079183102815998</v>
      </c>
      <c r="Q525" s="9">
        <v>1152.4636436906001</v>
      </c>
      <c r="R525" s="9">
        <v>1200</v>
      </c>
      <c r="S525" s="9" t="s">
        <v>308</v>
      </c>
      <c r="T525" s="9">
        <v>1200</v>
      </c>
      <c r="U525" s="9" t="s">
        <v>293</v>
      </c>
      <c r="V525" s="9" t="s">
        <v>195</v>
      </c>
      <c r="Z525" s="9">
        <v>0</v>
      </c>
      <c r="AA525" s="9">
        <v>1</v>
      </c>
      <c r="AB525" s="9">
        <v>2.8632909486370699</v>
      </c>
      <c r="AC525" s="9">
        <v>0.42079183102815998</v>
      </c>
      <c r="AD525" s="9">
        <v>1152.4636436906001</v>
      </c>
      <c r="AF525" s="9">
        <v>-1</v>
      </c>
      <c r="AG525" s="9">
        <v>-1</v>
      </c>
      <c r="AH525" s="9">
        <v>-1</v>
      </c>
      <c r="AI525" s="9">
        <v>-1</v>
      </c>
      <c r="AJ525" s="9">
        <v>0</v>
      </c>
      <c r="AM525" s="9" t="s">
        <v>309</v>
      </c>
      <c r="AN525" s="9">
        <v>-1</v>
      </c>
      <c r="AQ525" s="9">
        <v>579</v>
      </c>
      <c r="AR525" s="9" t="s">
        <v>295</v>
      </c>
      <c r="AT525" s="9" t="s">
        <v>195</v>
      </c>
      <c r="AU525" s="9">
        <v>132.71029999999999</v>
      </c>
      <c r="AV525" s="9">
        <v>197.775908562079</v>
      </c>
      <c r="AW525" s="9">
        <v>1209.7109745328901</v>
      </c>
      <c r="AX525" s="9">
        <v>0.9346825983</v>
      </c>
    </row>
    <row r="526" spans="1:50" x14ac:dyDescent="0.25">
      <c r="A526" s="142">
        <v>550000</v>
      </c>
      <c r="B526" s="142">
        <v>900000</v>
      </c>
      <c r="C526" s="142">
        <v>900000</v>
      </c>
      <c r="D526" s="9" t="s">
        <v>305</v>
      </c>
      <c r="E526" s="9" t="s">
        <v>70</v>
      </c>
      <c r="F526" s="9" t="s">
        <v>306</v>
      </c>
      <c r="G526" s="9" t="s">
        <v>307</v>
      </c>
      <c r="H526" s="9">
        <v>0.36</v>
      </c>
      <c r="I526" s="9">
        <v>0.48</v>
      </c>
      <c r="J526" s="9" t="s">
        <v>195</v>
      </c>
      <c r="K526" s="9">
        <v>1.6198231505E-4</v>
      </c>
      <c r="L526" s="9">
        <v>3855.3464391382099</v>
      </c>
      <c r="M526" s="9">
        <v>9.5785915880989005</v>
      </c>
      <c r="N526" s="9">
        <v>1.4076784948961001</v>
      </c>
      <c r="O526" s="9">
        <v>1.55156244042E-3</v>
      </c>
      <c r="P526" s="9">
        <v>2.2801902144999999E-4</v>
      </c>
      <c r="Q526" s="9">
        <v>0.62449794155836003</v>
      </c>
      <c r="R526" s="9">
        <v>1210</v>
      </c>
      <c r="S526" s="9" t="s">
        <v>310</v>
      </c>
      <c r="T526" s="9">
        <v>1210</v>
      </c>
      <c r="U526" s="9" t="s">
        <v>293</v>
      </c>
      <c r="V526" s="9" t="s">
        <v>195</v>
      </c>
      <c r="Z526" s="9">
        <v>0</v>
      </c>
      <c r="AA526" s="9">
        <v>1</v>
      </c>
      <c r="AB526" s="9">
        <v>1.55156244042E-3</v>
      </c>
      <c r="AC526" s="9">
        <v>2.2801902144999999E-4</v>
      </c>
      <c r="AD526" s="9">
        <v>0.62449794155855998</v>
      </c>
      <c r="AF526" s="9">
        <v>-1</v>
      </c>
      <c r="AG526" s="9">
        <v>-1</v>
      </c>
      <c r="AH526" s="9">
        <v>-1</v>
      </c>
      <c r="AI526" s="9">
        <v>-1</v>
      </c>
      <c r="AJ526" s="9">
        <v>0</v>
      </c>
      <c r="AM526" s="9" t="s">
        <v>309</v>
      </c>
      <c r="AN526" s="9">
        <v>-1</v>
      </c>
      <c r="AQ526" s="9">
        <v>579</v>
      </c>
      <c r="AR526" s="9" t="s">
        <v>295</v>
      </c>
      <c r="AT526" s="9" t="s">
        <v>195</v>
      </c>
      <c r="AU526" s="9">
        <v>132.71029999999999</v>
      </c>
      <c r="AV526" s="9">
        <v>4.8567741066137202</v>
      </c>
      <c r="AW526" s="9">
        <v>0.65551917200385001</v>
      </c>
      <c r="AX526" s="9">
        <v>5.0648659999999999E-4</v>
      </c>
    </row>
    <row r="527" spans="1:50" x14ac:dyDescent="0.25">
      <c r="A527" s="142">
        <v>550000</v>
      </c>
      <c r="B527" s="142">
        <v>900000</v>
      </c>
      <c r="C527" s="142">
        <v>900000</v>
      </c>
      <c r="D527" s="9" t="s">
        <v>305</v>
      </c>
      <c r="E527" s="9" t="s">
        <v>70</v>
      </c>
      <c r="F527" s="9" t="s">
        <v>306</v>
      </c>
      <c r="G527" s="9" t="s">
        <v>307</v>
      </c>
      <c r="H527" s="9">
        <v>0.36</v>
      </c>
      <c r="I527" s="9">
        <v>0.48</v>
      </c>
      <c r="J527" s="9" t="s">
        <v>195</v>
      </c>
      <c r="K527" s="9">
        <v>5.6935148071670001E-2</v>
      </c>
      <c r="L527" s="9">
        <v>3855.3464391382099</v>
      </c>
      <c r="M527" s="9">
        <v>9.5785915880989005</v>
      </c>
      <c r="N527" s="9">
        <v>1.4076784948961001</v>
      </c>
      <c r="O527" s="9">
        <v>0.54535853038655002</v>
      </c>
      <c r="P527" s="9">
        <v>8.0146383544220004E-2</v>
      </c>
      <c r="Q527" s="9">
        <v>219.50472037995399</v>
      </c>
      <c r="R527" s="9">
        <v>1210</v>
      </c>
      <c r="S527" s="9" t="s">
        <v>310</v>
      </c>
      <c r="T527" s="9">
        <v>1210</v>
      </c>
      <c r="U527" s="9" t="s">
        <v>293</v>
      </c>
      <c r="V527" s="9" t="s">
        <v>195</v>
      </c>
      <c r="Z527" s="9">
        <v>0</v>
      </c>
      <c r="AA527" s="9">
        <v>1</v>
      </c>
      <c r="AB527" s="9">
        <v>0.54535853038655002</v>
      </c>
      <c r="AC527" s="9">
        <v>8.0146383544220004E-2</v>
      </c>
      <c r="AD527" s="9">
        <v>219.50472037995399</v>
      </c>
      <c r="AF527" s="9">
        <v>-1</v>
      </c>
      <c r="AG527" s="9">
        <v>-1</v>
      </c>
      <c r="AH527" s="9">
        <v>-1</v>
      </c>
      <c r="AI527" s="9">
        <v>-1</v>
      </c>
      <c r="AJ527" s="9">
        <v>0</v>
      </c>
      <c r="AM527" s="9" t="s">
        <v>309</v>
      </c>
      <c r="AN527" s="9">
        <v>-1</v>
      </c>
      <c r="AQ527" s="9">
        <v>579</v>
      </c>
      <c r="AR527" s="9" t="s">
        <v>295</v>
      </c>
      <c r="AT527" s="9" t="s">
        <v>195</v>
      </c>
      <c r="AU527" s="9">
        <v>132.71029999999999</v>
      </c>
      <c r="AV527" s="9">
        <v>65.371757211680304</v>
      </c>
      <c r="AW527" s="9">
        <v>230.40836963416899</v>
      </c>
      <c r="AX527" s="9">
        <v>0.17802491519999999</v>
      </c>
    </row>
    <row r="528" spans="1:50" x14ac:dyDescent="0.25">
      <c r="A528" s="142">
        <v>550000</v>
      </c>
      <c r="B528" s="142">
        <v>900000</v>
      </c>
      <c r="C528" s="142">
        <v>900000</v>
      </c>
      <c r="D528" s="9" t="s">
        <v>305</v>
      </c>
      <c r="E528" s="9" t="s">
        <v>70</v>
      </c>
      <c r="F528" s="9" t="s">
        <v>306</v>
      </c>
      <c r="G528" s="9" t="s">
        <v>307</v>
      </c>
      <c r="H528" s="9">
        <v>0.36</v>
      </c>
      <c r="I528" s="9">
        <v>0.48</v>
      </c>
      <c r="J528" s="9" t="s">
        <v>195</v>
      </c>
      <c r="K528" s="9">
        <v>0.21226307935309</v>
      </c>
      <c r="L528" s="9">
        <v>3855.3464391382099</v>
      </c>
      <c r="M528" s="9">
        <v>9.5785915880989005</v>
      </c>
      <c r="N528" s="9">
        <v>1.4076784948961001</v>
      </c>
      <c r="O528" s="9">
        <v>2.0331813463555402</v>
      </c>
      <c r="P528" s="9">
        <v>0.29879817206578002</v>
      </c>
      <c r="Q528" s="9">
        <v>818.34770714447404</v>
      </c>
      <c r="R528" s="9">
        <v>1210</v>
      </c>
      <c r="S528" s="9" t="s">
        <v>310</v>
      </c>
      <c r="T528" s="9">
        <v>1210</v>
      </c>
      <c r="U528" s="9" t="s">
        <v>293</v>
      </c>
      <c r="V528" s="9" t="s">
        <v>195</v>
      </c>
      <c r="Z528" s="9">
        <v>0</v>
      </c>
      <c r="AA528" s="9">
        <v>1</v>
      </c>
      <c r="AB528" s="9">
        <v>2.0331813463555402</v>
      </c>
      <c r="AC528" s="9">
        <v>0.29879817206578002</v>
      </c>
      <c r="AD528" s="9">
        <v>818.34770714447404</v>
      </c>
      <c r="AF528" s="9">
        <v>-1</v>
      </c>
      <c r="AG528" s="9">
        <v>-1</v>
      </c>
      <c r="AH528" s="9">
        <v>-1</v>
      </c>
      <c r="AI528" s="9">
        <v>-1</v>
      </c>
      <c r="AJ528" s="9">
        <v>0</v>
      </c>
      <c r="AM528" s="9" t="s">
        <v>309</v>
      </c>
      <c r="AN528" s="9">
        <v>-1</v>
      </c>
      <c r="AQ528" s="9">
        <v>579</v>
      </c>
      <c r="AR528" s="9" t="s">
        <v>295</v>
      </c>
      <c r="AT528" s="9" t="s">
        <v>195</v>
      </c>
      <c r="AU528" s="9">
        <v>132.71029999999999</v>
      </c>
      <c r="AV528" s="9">
        <v>118.80426888575001</v>
      </c>
      <c r="AW528" s="9">
        <v>858.99820591848197</v>
      </c>
      <c r="AX528" s="9">
        <v>0.66370454759999997</v>
      </c>
    </row>
    <row r="529" spans="1:50" x14ac:dyDescent="0.25">
      <c r="A529" s="142">
        <v>550000</v>
      </c>
      <c r="B529" s="142">
        <v>900000</v>
      </c>
      <c r="C529" s="142">
        <v>900000</v>
      </c>
      <c r="D529" s="9" t="s">
        <v>305</v>
      </c>
      <c r="E529" s="9" t="s">
        <v>70</v>
      </c>
      <c r="F529" s="9" t="s">
        <v>306</v>
      </c>
      <c r="G529" s="9" t="s">
        <v>307</v>
      </c>
      <c r="H529" s="9">
        <v>0.36</v>
      </c>
      <c r="I529" s="9">
        <v>0.48</v>
      </c>
      <c r="J529" s="9" t="s">
        <v>195</v>
      </c>
      <c r="K529" s="9">
        <v>4.9477152216180001E-2</v>
      </c>
      <c r="L529" s="9">
        <v>3855.3464391382099</v>
      </c>
      <c r="M529" s="9">
        <v>9.5785915880989005</v>
      </c>
      <c r="N529" s="9">
        <v>1.4076784948961001</v>
      </c>
      <c r="O529" s="9">
        <v>0.47392143402099002</v>
      </c>
      <c r="P529" s="9">
        <v>6.9647923163409994E-2</v>
      </c>
      <c r="Q529" s="9">
        <v>190.75156261534801</v>
      </c>
      <c r="R529" s="9">
        <v>1210</v>
      </c>
      <c r="S529" s="9" t="s">
        <v>310</v>
      </c>
      <c r="T529" s="9">
        <v>1210</v>
      </c>
      <c r="U529" s="9" t="s">
        <v>293</v>
      </c>
      <c r="V529" s="9" t="s">
        <v>195</v>
      </c>
      <c r="Z529" s="9">
        <v>0</v>
      </c>
      <c r="AA529" s="9">
        <v>1</v>
      </c>
      <c r="AB529" s="9">
        <v>0.47392143402099002</v>
      </c>
      <c r="AC529" s="9">
        <v>6.9647923163409994E-2</v>
      </c>
      <c r="AD529" s="9">
        <v>190.75156261534701</v>
      </c>
      <c r="AF529" s="9">
        <v>-1</v>
      </c>
      <c r="AG529" s="9">
        <v>-1</v>
      </c>
      <c r="AH529" s="9">
        <v>-1</v>
      </c>
      <c r="AI529" s="9">
        <v>-1</v>
      </c>
      <c r="AJ529" s="9">
        <v>0</v>
      </c>
      <c r="AM529" s="9" t="s">
        <v>309</v>
      </c>
      <c r="AN529" s="9">
        <v>-1</v>
      </c>
      <c r="AQ529" s="9">
        <v>579</v>
      </c>
      <c r="AR529" s="9" t="s">
        <v>295</v>
      </c>
      <c r="AT529" s="9" t="s">
        <v>195</v>
      </c>
      <c r="AU529" s="9">
        <v>132.71029999999999</v>
      </c>
      <c r="AV529" s="9">
        <v>72.124501095540495</v>
      </c>
      <c r="AW529" s="9">
        <v>200.22693120810899</v>
      </c>
      <c r="AX529" s="9">
        <v>0.1547052414</v>
      </c>
    </row>
    <row r="530" spans="1:50" x14ac:dyDescent="0.25">
      <c r="A530" s="142">
        <v>550000</v>
      </c>
      <c r="B530" s="142">
        <v>900000</v>
      </c>
      <c r="C530" s="142">
        <v>900000</v>
      </c>
      <c r="D530" s="9" t="s">
        <v>305</v>
      </c>
      <c r="E530" s="9" t="s">
        <v>70</v>
      </c>
      <c r="F530" s="9" t="s">
        <v>306</v>
      </c>
      <c r="G530" s="9" t="s">
        <v>307</v>
      </c>
      <c r="H530" s="9">
        <v>0.36</v>
      </c>
      <c r="I530" s="9">
        <v>0.48</v>
      </c>
      <c r="J530" s="9" t="s">
        <v>195</v>
      </c>
      <c r="K530" s="9">
        <v>0.22634522383132</v>
      </c>
      <c r="L530" s="9">
        <v>3857.7690409708998</v>
      </c>
      <c r="M530" s="9">
        <v>9.5843984292453506</v>
      </c>
      <c r="N530" s="9">
        <v>1.4085246429415601</v>
      </c>
      <c r="O530" s="9">
        <v>2.1693828077561501</v>
      </c>
      <c r="P530" s="9">
        <v>0.31881282557854002</v>
      </c>
      <c r="Q530" s="9">
        <v>873.18759706811898</v>
      </c>
      <c r="R530" s="9">
        <v>1200</v>
      </c>
      <c r="S530" s="9" t="s">
        <v>308</v>
      </c>
      <c r="T530" s="9">
        <v>1200</v>
      </c>
      <c r="U530" s="9" t="s">
        <v>293</v>
      </c>
      <c r="V530" s="9" t="s">
        <v>195</v>
      </c>
      <c r="Z530" s="9">
        <v>0</v>
      </c>
      <c r="AA530" s="9">
        <v>1</v>
      </c>
      <c r="AB530" s="9">
        <v>2.1693828077561501</v>
      </c>
      <c r="AC530" s="9">
        <v>0.31881282557854002</v>
      </c>
      <c r="AD530" s="9">
        <v>873.18759706811898</v>
      </c>
      <c r="AF530" s="9">
        <v>-1</v>
      </c>
      <c r="AG530" s="9">
        <v>-1</v>
      </c>
      <c r="AH530" s="9">
        <v>-1</v>
      </c>
      <c r="AI530" s="9">
        <v>-1</v>
      </c>
      <c r="AJ530" s="9">
        <v>0</v>
      </c>
      <c r="AM530" s="9" t="s">
        <v>309</v>
      </c>
      <c r="AN530" s="9">
        <v>-1</v>
      </c>
      <c r="AQ530" s="9">
        <v>579</v>
      </c>
      <c r="AR530" s="9" t="s">
        <v>295</v>
      </c>
      <c r="AT530" s="9" t="s">
        <v>195</v>
      </c>
      <c r="AU530" s="9">
        <v>132.71029999999999</v>
      </c>
      <c r="AV530" s="9">
        <v>139.760437698495</v>
      </c>
      <c r="AW530" s="9">
        <v>915.98662274136495</v>
      </c>
      <c r="AX530" s="9">
        <v>0.70818134389999998</v>
      </c>
    </row>
    <row r="531" spans="1:50" x14ac:dyDescent="0.25">
      <c r="A531" s="142">
        <v>550000</v>
      </c>
      <c r="B531" s="142">
        <v>900000</v>
      </c>
      <c r="C531" s="142">
        <v>900000</v>
      </c>
      <c r="D531" s="9" t="s">
        <v>305</v>
      </c>
      <c r="E531" s="9" t="s">
        <v>70</v>
      </c>
      <c r="F531" s="9" t="s">
        <v>306</v>
      </c>
      <c r="G531" s="9" t="s">
        <v>307</v>
      </c>
      <c r="H531" s="9">
        <v>0.36</v>
      </c>
      <c r="I531" s="9">
        <v>0.48</v>
      </c>
      <c r="J531" s="9" t="s">
        <v>195</v>
      </c>
      <c r="K531" s="9">
        <v>7.549612955927E-2</v>
      </c>
      <c r="L531" s="9">
        <v>3857.7690409708998</v>
      </c>
      <c r="M531" s="9">
        <v>9.5843984292453506</v>
      </c>
      <c r="N531" s="9">
        <v>1.4085246429415601</v>
      </c>
      <c r="O531" s="9">
        <v>0.72358498556199002</v>
      </c>
      <c r="P531" s="9">
        <v>0.10633815893093999</v>
      </c>
      <c r="Q531" s="9">
        <v>291.24663132688698</v>
      </c>
      <c r="R531" s="9">
        <v>1210</v>
      </c>
      <c r="S531" s="9" t="s">
        <v>310</v>
      </c>
      <c r="T531" s="9">
        <v>1210</v>
      </c>
      <c r="U531" s="9" t="s">
        <v>293</v>
      </c>
      <c r="V531" s="9" t="s">
        <v>195</v>
      </c>
      <c r="Z531" s="9">
        <v>0</v>
      </c>
      <c r="AA531" s="9">
        <v>1</v>
      </c>
      <c r="AB531" s="9">
        <v>0.72358498556199002</v>
      </c>
      <c r="AC531" s="9">
        <v>0.10633815893093999</v>
      </c>
      <c r="AD531" s="9">
        <v>291.24663132688698</v>
      </c>
      <c r="AF531" s="9">
        <v>-1</v>
      </c>
      <c r="AG531" s="9">
        <v>-1</v>
      </c>
      <c r="AH531" s="9">
        <v>-1</v>
      </c>
      <c r="AI531" s="9">
        <v>-1</v>
      </c>
      <c r="AJ531" s="9">
        <v>0</v>
      </c>
      <c r="AM531" s="9" t="s">
        <v>309</v>
      </c>
      <c r="AN531" s="9">
        <v>-1</v>
      </c>
      <c r="AQ531" s="9">
        <v>579</v>
      </c>
      <c r="AR531" s="9" t="s">
        <v>295</v>
      </c>
      <c r="AT531" s="9" t="s">
        <v>195</v>
      </c>
      <c r="AU531" s="9">
        <v>132.71029999999999</v>
      </c>
      <c r="AV531" s="9">
        <v>82.696405501170204</v>
      </c>
      <c r="AW531" s="9">
        <v>305.52199677328201</v>
      </c>
      <c r="AX531" s="9">
        <v>0.2362097578</v>
      </c>
    </row>
    <row r="532" spans="1:50" x14ac:dyDescent="0.25">
      <c r="A532" s="142">
        <v>550000</v>
      </c>
      <c r="B532" s="142">
        <v>900000</v>
      </c>
      <c r="C532" s="142">
        <v>900000</v>
      </c>
      <c r="D532" s="9" t="s">
        <v>305</v>
      </c>
      <c r="E532" s="9" t="s">
        <v>70</v>
      </c>
      <c r="F532" s="9" t="s">
        <v>306</v>
      </c>
      <c r="G532" s="9" t="s">
        <v>307</v>
      </c>
      <c r="H532" s="9">
        <v>0.36</v>
      </c>
      <c r="I532" s="9">
        <v>0.48</v>
      </c>
      <c r="J532" s="9" t="s">
        <v>195</v>
      </c>
      <c r="K532" s="9">
        <v>9.2487427307E-4</v>
      </c>
      <c r="L532" s="9">
        <v>3857.7690409708998</v>
      </c>
      <c r="M532" s="9">
        <v>9.5843984292453506</v>
      </c>
      <c r="N532" s="9">
        <v>1.4085246429415601</v>
      </c>
      <c r="O532" s="9">
        <v>8.8643635300800008E-3</v>
      </c>
      <c r="P532" s="9">
        <v>1.30270820524E-3</v>
      </c>
      <c r="Q532" s="9">
        <v>3.5679513374476302</v>
      </c>
      <c r="R532" s="9">
        <v>1210</v>
      </c>
      <c r="S532" s="9" t="s">
        <v>310</v>
      </c>
      <c r="T532" s="9">
        <v>1210</v>
      </c>
      <c r="U532" s="9" t="s">
        <v>293</v>
      </c>
      <c r="V532" s="9" t="s">
        <v>195</v>
      </c>
      <c r="Z532" s="9">
        <v>0</v>
      </c>
      <c r="AA532" s="9">
        <v>1</v>
      </c>
      <c r="AB532" s="9">
        <v>8.8643635300800008E-3</v>
      </c>
      <c r="AC532" s="9">
        <v>1.30270820524E-3</v>
      </c>
      <c r="AD532" s="9">
        <v>3.5679513374469201</v>
      </c>
      <c r="AF532" s="9">
        <v>-1</v>
      </c>
      <c r="AG532" s="9">
        <v>-1</v>
      </c>
      <c r="AH532" s="9">
        <v>-1</v>
      </c>
      <c r="AI532" s="9">
        <v>-1</v>
      </c>
      <c r="AJ532" s="9">
        <v>0</v>
      </c>
      <c r="AM532" s="9" t="s">
        <v>309</v>
      </c>
      <c r="AN532" s="9">
        <v>-1</v>
      </c>
      <c r="AQ532" s="9">
        <v>579</v>
      </c>
      <c r="AR532" s="9" t="s">
        <v>295</v>
      </c>
      <c r="AT532" s="9" t="s">
        <v>195</v>
      </c>
      <c r="AU532" s="9">
        <v>132.71029999999999</v>
      </c>
      <c r="AV532" s="9">
        <v>7.9278186985568304</v>
      </c>
      <c r="AW532" s="9">
        <v>3.74283339189321</v>
      </c>
      <c r="AX532" s="9">
        <v>2.8937156E-3</v>
      </c>
    </row>
    <row r="533" spans="1:50" x14ac:dyDescent="0.25">
      <c r="A533" s="142">
        <v>550000</v>
      </c>
      <c r="B533" s="142">
        <v>900000</v>
      </c>
      <c r="C533" s="142">
        <v>900000</v>
      </c>
      <c r="D533" s="9" t="s">
        <v>305</v>
      </c>
      <c r="E533" s="9" t="s">
        <v>70</v>
      </c>
      <c r="F533" s="9" t="s">
        <v>306</v>
      </c>
      <c r="G533" s="9" t="s">
        <v>307</v>
      </c>
      <c r="H533" s="9">
        <v>0.36</v>
      </c>
      <c r="I533" s="9">
        <v>0.48</v>
      </c>
      <c r="J533" s="9" t="s">
        <v>195</v>
      </c>
      <c r="K533" s="9">
        <v>6.8313772285359994E-2</v>
      </c>
      <c r="L533" s="9">
        <v>3857.7690409708998</v>
      </c>
      <c r="M533" s="9">
        <v>9.5843984292453506</v>
      </c>
      <c r="N533" s="9">
        <v>1.4085246429415601</v>
      </c>
      <c r="O533" s="9">
        <v>0.65474641178769</v>
      </c>
      <c r="P533" s="9">
        <v>9.6221631716229994E-2</v>
      </c>
      <c r="Q533" s="9">
        <v>263.53875579442501</v>
      </c>
      <c r="R533" s="9">
        <v>1210</v>
      </c>
      <c r="S533" s="9" t="s">
        <v>310</v>
      </c>
      <c r="T533" s="9">
        <v>1210</v>
      </c>
      <c r="U533" s="9" t="s">
        <v>293</v>
      </c>
      <c r="V533" s="9" t="s">
        <v>195</v>
      </c>
      <c r="Z533" s="9">
        <v>0</v>
      </c>
      <c r="AA533" s="9">
        <v>1</v>
      </c>
      <c r="AB533" s="9">
        <v>0.65474641178769</v>
      </c>
      <c r="AC533" s="9">
        <v>9.6221631716229994E-2</v>
      </c>
      <c r="AD533" s="9">
        <v>263.53875579442303</v>
      </c>
      <c r="AF533" s="9">
        <v>-1</v>
      </c>
      <c r="AG533" s="9">
        <v>-1</v>
      </c>
      <c r="AH533" s="9">
        <v>-1</v>
      </c>
      <c r="AI533" s="9">
        <v>-1</v>
      </c>
      <c r="AJ533" s="9">
        <v>0</v>
      </c>
      <c r="AM533" s="9" t="s">
        <v>309</v>
      </c>
      <c r="AN533" s="9">
        <v>-1</v>
      </c>
      <c r="AQ533" s="9">
        <v>579</v>
      </c>
      <c r="AR533" s="9" t="s">
        <v>295</v>
      </c>
      <c r="AT533" s="9" t="s">
        <v>195</v>
      </c>
      <c r="AU533" s="9">
        <v>132.71029999999999</v>
      </c>
      <c r="AV533" s="9">
        <v>75.777815697744799</v>
      </c>
      <c r="AW533" s="9">
        <v>276.456028111406</v>
      </c>
      <c r="AX533" s="9">
        <v>0.2137378392</v>
      </c>
    </row>
    <row r="534" spans="1:50" x14ac:dyDescent="0.25">
      <c r="A534" s="142">
        <v>550000</v>
      </c>
      <c r="B534" s="142">
        <v>900000</v>
      </c>
      <c r="C534" s="142">
        <v>900000</v>
      </c>
      <c r="D534" s="9" t="s">
        <v>305</v>
      </c>
      <c r="E534" s="9" t="s">
        <v>70</v>
      </c>
      <c r="F534" s="9" t="s">
        <v>306</v>
      </c>
      <c r="G534" s="9" t="s">
        <v>307</v>
      </c>
      <c r="H534" s="9">
        <v>0.36</v>
      </c>
      <c r="I534" s="9">
        <v>0.48</v>
      </c>
      <c r="J534" s="9" t="s">
        <v>195</v>
      </c>
      <c r="K534" s="9">
        <v>1.032310445985E-2</v>
      </c>
      <c r="L534" s="9">
        <v>3857.7690409708998</v>
      </c>
      <c r="M534" s="9">
        <v>9.5843984292453506</v>
      </c>
      <c r="N534" s="9">
        <v>1.4085246429415601</v>
      </c>
      <c r="O534" s="9">
        <v>9.8940746169979998E-2</v>
      </c>
      <c r="P534" s="9">
        <v>1.454034702336E-2</v>
      </c>
      <c r="Q534" s="9">
        <v>39.824152791941103</v>
      </c>
      <c r="R534" s="9">
        <v>1210</v>
      </c>
      <c r="S534" s="9" t="s">
        <v>310</v>
      </c>
      <c r="T534" s="9">
        <v>1210</v>
      </c>
      <c r="U534" s="9" t="s">
        <v>293</v>
      </c>
      <c r="V534" s="9" t="s">
        <v>195</v>
      </c>
      <c r="Z534" s="9">
        <v>0</v>
      </c>
      <c r="AA534" s="9">
        <v>1</v>
      </c>
      <c r="AB534" s="9">
        <v>9.8940746169979998E-2</v>
      </c>
      <c r="AC534" s="9">
        <v>1.454034702336E-2</v>
      </c>
      <c r="AD534" s="9">
        <v>39.824152791942304</v>
      </c>
      <c r="AF534" s="9">
        <v>-1</v>
      </c>
      <c r="AG534" s="9">
        <v>-1</v>
      </c>
      <c r="AH534" s="9">
        <v>-1</v>
      </c>
      <c r="AI534" s="9">
        <v>-1</v>
      </c>
      <c r="AJ534" s="9">
        <v>0</v>
      </c>
      <c r="AM534" s="9" t="s">
        <v>309</v>
      </c>
      <c r="AN534" s="9">
        <v>-1</v>
      </c>
      <c r="AQ534" s="9">
        <v>579</v>
      </c>
      <c r="AR534" s="9" t="s">
        <v>295</v>
      </c>
      <c r="AT534" s="9" t="s">
        <v>195</v>
      </c>
      <c r="AU534" s="9">
        <v>132.71029999999999</v>
      </c>
      <c r="AV534" s="9">
        <v>36.792165457720898</v>
      </c>
      <c r="AW534" s="9">
        <v>41.776121582475298</v>
      </c>
      <c r="AX534" s="9">
        <v>3.2298582999999999E-2</v>
      </c>
    </row>
    <row r="535" spans="1:50" x14ac:dyDescent="0.25">
      <c r="A535" s="142">
        <v>550000</v>
      </c>
      <c r="B535" s="142">
        <v>900000</v>
      </c>
      <c r="C535" s="142">
        <v>900000</v>
      </c>
      <c r="D535" s="9" t="s">
        <v>305</v>
      </c>
      <c r="E535" s="9" t="s">
        <v>70</v>
      </c>
      <c r="F535" s="9" t="s">
        <v>306</v>
      </c>
      <c r="G535" s="9" t="s">
        <v>307</v>
      </c>
      <c r="H535" s="9">
        <v>0.36</v>
      </c>
      <c r="I535" s="9">
        <v>0.48</v>
      </c>
      <c r="J535" s="9" t="s">
        <v>195</v>
      </c>
      <c r="K535" s="9">
        <v>5.5726683955400003E-3</v>
      </c>
      <c r="L535" s="9">
        <v>3857.7690409708998</v>
      </c>
      <c r="M535" s="9">
        <v>9.5843984292453506</v>
      </c>
      <c r="N535" s="9">
        <v>1.4085246429415601</v>
      </c>
      <c r="O535" s="9">
        <v>5.3410674216980002E-2</v>
      </c>
      <c r="P535" s="9">
        <v>7.8492407620699995E-3</v>
      </c>
      <c r="Q535" s="9">
        <v>21.4980676119382</v>
      </c>
      <c r="R535" s="9">
        <v>1210</v>
      </c>
      <c r="S535" s="9" t="s">
        <v>310</v>
      </c>
      <c r="T535" s="9">
        <v>1210</v>
      </c>
      <c r="U535" s="9" t="s">
        <v>293</v>
      </c>
      <c r="V535" s="9" t="s">
        <v>195</v>
      </c>
      <c r="Z535" s="9">
        <v>0</v>
      </c>
      <c r="AA535" s="9">
        <v>1</v>
      </c>
      <c r="AB535" s="9">
        <v>5.3410674216980002E-2</v>
      </c>
      <c r="AC535" s="9">
        <v>7.8492407620699995E-3</v>
      </c>
      <c r="AD535" s="9">
        <v>21.498067611938399</v>
      </c>
      <c r="AF535" s="9">
        <v>-1</v>
      </c>
      <c r="AG535" s="9">
        <v>-1</v>
      </c>
      <c r="AH535" s="9">
        <v>-1</v>
      </c>
      <c r="AI535" s="9">
        <v>-1</v>
      </c>
      <c r="AJ535" s="9">
        <v>0</v>
      </c>
      <c r="AM535" s="9" t="s">
        <v>309</v>
      </c>
      <c r="AN535" s="9">
        <v>-1</v>
      </c>
      <c r="AQ535" s="9">
        <v>579</v>
      </c>
      <c r="AR535" s="9" t="s">
        <v>295</v>
      </c>
      <c r="AT535" s="9" t="s">
        <v>195</v>
      </c>
      <c r="AU535" s="9">
        <v>132.71029999999999</v>
      </c>
      <c r="AV535" s="9">
        <v>27.895137746903799</v>
      </c>
      <c r="AW535" s="9">
        <v>22.551788886425101</v>
      </c>
      <c r="AX535" s="9">
        <v>1.7435577899999999E-2</v>
      </c>
    </row>
    <row r="536" spans="1:50" x14ac:dyDescent="0.25">
      <c r="A536" s="142">
        <v>550000</v>
      </c>
      <c r="B536" s="142">
        <v>900000</v>
      </c>
      <c r="C536" s="142">
        <v>900000</v>
      </c>
      <c r="D536" s="9" t="s">
        <v>305</v>
      </c>
      <c r="E536" s="9" t="s">
        <v>70</v>
      </c>
      <c r="F536" s="9" t="s">
        <v>306</v>
      </c>
      <c r="G536" s="9" t="s">
        <v>307</v>
      </c>
      <c r="H536" s="9">
        <v>0.36</v>
      </c>
      <c r="I536" s="9">
        <v>0.48</v>
      </c>
      <c r="J536" s="9" t="s">
        <v>195</v>
      </c>
      <c r="K536" s="9">
        <v>0.23078768086347001</v>
      </c>
      <c r="L536" s="9">
        <v>3857.7690409708998</v>
      </c>
      <c r="M536" s="9">
        <v>9.5843984292453506</v>
      </c>
      <c r="N536" s="9">
        <v>1.4085246429415601</v>
      </c>
      <c r="O536" s="9">
        <v>2.2119610859570602</v>
      </c>
      <c r="P536" s="9">
        <v>0.32507013578353</v>
      </c>
      <c r="Q536" s="9">
        <v>890.32557027258304</v>
      </c>
      <c r="R536" s="9">
        <v>1210</v>
      </c>
      <c r="S536" s="9" t="s">
        <v>310</v>
      </c>
      <c r="T536" s="9">
        <v>1210</v>
      </c>
      <c r="U536" s="9" t="s">
        <v>293</v>
      </c>
      <c r="V536" s="9" t="s">
        <v>195</v>
      </c>
      <c r="Z536" s="9">
        <v>0</v>
      </c>
      <c r="AA536" s="9">
        <v>1</v>
      </c>
      <c r="AB536" s="9">
        <v>2.2119610859570602</v>
      </c>
      <c r="AC536" s="9">
        <v>0.32507013578353</v>
      </c>
      <c r="AD536" s="9">
        <v>890.32557027258304</v>
      </c>
      <c r="AF536" s="9">
        <v>-1</v>
      </c>
      <c r="AG536" s="9">
        <v>-1</v>
      </c>
      <c r="AH536" s="9">
        <v>-1</v>
      </c>
      <c r="AI536" s="9">
        <v>-1</v>
      </c>
      <c r="AJ536" s="9">
        <v>0</v>
      </c>
      <c r="AM536" s="9" t="s">
        <v>309</v>
      </c>
      <c r="AN536" s="9">
        <v>-1</v>
      </c>
      <c r="AQ536" s="9">
        <v>579</v>
      </c>
      <c r="AR536" s="9" t="s">
        <v>295</v>
      </c>
      <c r="AT536" s="9" t="s">
        <v>195</v>
      </c>
      <c r="AU536" s="9">
        <v>132.71029999999999</v>
      </c>
      <c r="AV536" s="9">
        <v>128.886735938741</v>
      </c>
      <c r="AW536" s="9">
        <v>933.96460851315203</v>
      </c>
      <c r="AX536" s="9">
        <v>0.72208075449999998</v>
      </c>
    </row>
    <row r="537" spans="1:50" x14ac:dyDescent="0.25">
      <c r="A537" s="142">
        <v>550000</v>
      </c>
      <c r="B537" s="142">
        <v>900000</v>
      </c>
      <c r="C537" s="142">
        <v>900000</v>
      </c>
      <c r="D537" s="9" t="s">
        <v>305</v>
      </c>
      <c r="E537" s="9" t="s">
        <v>70</v>
      </c>
      <c r="F537" s="9" t="s">
        <v>306</v>
      </c>
      <c r="G537" s="9" t="s">
        <v>307</v>
      </c>
      <c r="H537" s="9">
        <v>0.36</v>
      </c>
      <c r="I537" s="9">
        <v>0.48</v>
      </c>
      <c r="J537" s="9" t="s">
        <v>195</v>
      </c>
      <c r="K537" s="9">
        <v>3.049878443094E-2</v>
      </c>
      <c r="L537" s="9">
        <v>3855.3464394254502</v>
      </c>
      <c r="M537" s="9">
        <v>9.5785915888125608</v>
      </c>
      <c r="N537" s="9">
        <v>1.40767849500098</v>
      </c>
      <c r="O537" s="9">
        <v>0.29213540001926003</v>
      </c>
      <c r="P537" s="9">
        <v>4.2932482967109997E-2</v>
      </c>
      <c r="Q537" s="9">
        <v>117.583379962652</v>
      </c>
      <c r="R537" s="9">
        <v>1200</v>
      </c>
      <c r="S537" s="9" t="s">
        <v>308</v>
      </c>
      <c r="T537" s="9">
        <v>1200</v>
      </c>
      <c r="U537" s="9" t="s">
        <v>293</v>
      </c>
      <c r="V537" s="9" t="s">
        <v>195</v>
      </c>
      <c r="Z537" s="9">
        <v>0</v>
      </c>
      <c r="AA537" s="9">
        <v>1</v>
      </c>
      <c r="AB537" s="9">
        <v>0.29213540001926003</v>
      </c>
      <c r="AC537" s="9">
        <v>4.2932482967109997E-2</v>
      </c>
      <c r="AD537" s="9">
        <v>117.58337996265401</v>
      </c>
      <c r="AF537" s="9">
        <v>-1</v>
      </c>
      <c r="AG537" s="9">
        <v>-1</v>
      </c>
      <c r="AH537" s="9">
        <v>-1</v>
      </c>
      <c r="AI537" s="9">
        <v>-1</v>
      </c>
      <c r="AJ537" s="9">
        <v>0</v>
      </c>
      <c r="AM537" s="9" t="s">
        <v>309</v>
      </c>
      <c r="AN537" s="9">
        <v>-1</v>
      </c>
      <c r="AQ537" s="9">
        <v>579</v>
      </c>
      <c r="AR537" s="9" t="s">
        <v>295</v>
      </c>
      <c r="AT537" s="9" t="s">
        <v>195</v>
      </c>
      <c r="AU537" s="9">
        <v>132.71029999999999</v>
      </c>
      <c r="AV537" s="9">
        <v>63.340098771664799</v>
      </c>
      <c r="AW537" s="9">
        <v>123.42420164976799</v>
      </c>
      <c r="AX537" s="9">
        <v>9.5363649600000003E-2</v>
      </c>
    </row>
    <row r="538" spans="1:50" x14ac:dyDescent="0.25">
      <c r="A538" s="142">
        <v>550000</v>
      </c>
      <c r="B538" s="142">
        <v>900000</v>
      </c>
      <c r="C538" s="142">
        <v>900000</v>
      </c>
      <c r="D538" s="9" t="s">
        <v>305</v>
      </c>
      <c r="E538" s="9" t="s">
        <v>70</v>
      </c>
      <c r="F538" s="9" t="s">
        <v>306</v>
      </c>
      <c r="G538" s="9" t="s">
        <v>307</v>
      </c>
      <c r="H538" s="9">
        <v>0.36</v>
      </c>
      <c r="I538" s="9">
        <v>0.48</v>
      </c>
      <c r="J538" s="9" t="s">
        <v>195</v>
      </c>
      <c r="K538" s="9">
        <v>1.6928417892099999E-3</v>
      </c>
      <c r="L538" s="9">
        <v>3855.3464394254502</v>
      </c>
      <c r="M538" s="9">
        <v>9.5785915888125608</v>
      </c>
      <c r="N538" s="9">
        <v>1.40767849500098</v>
      </c>
      <c r="O538" s="9">
        <v>1.6215040123310001E-2</v>
      </c>
      <c r="P538" s="9">
        <v>2.3829769821099999E-3</v>
      </c>
      <c r="Q538" s="9">
        <v>6.5264915645413897</v>
      </c>
      <c r="R538" s="9">
        <v>1210</v>
      </c>
      <c r="S538" s="9" t="s">
        <v>310</v>
      </c>
      <c r="T538" s="9">
        <v>1210</v>
      </c>
      <c r="U538" s="9" t="s">
        <v>293</v>
      </c>
      <c r="V538" s="9" t="s">
        <v>195</v>
      </c>
      <c r="Z538" s="9">
        <v>0</v>
      </c>
      <c r="AA538" s="9">
        <v>1</v>
      </c>
      <c r="AB538" s="9">
        <v>1.6215040123310001E-2</v>
      </c>
      <c r="AC538" s="9">
        <v>2.3829769821099999E-3</v>
      </c>
      <c r="AD538" s="9">
        <v>6.5264915645398096</v>
      </c>
      <c r="AF538" s="9">
        <v>-1</v>
      </c>
      <c r="AG538" s="9">
        <v>-1</v>
      </c>
      <c r="AH538" s="9">
        <v>-1</v>
      </c>
      <c r="AI538" s="9">
        <v>-1</v>
      </c>
      <c r="AJ538" s="9">
        <v>0</v>
      </c>
      <c r="AM538" s="9" t="s">
        <v>309</v>
      </c>
      <c r="AN538" s="9">
        <v>-1</v>
      </c>
      <c r="AQ538" s="9">
        <v>579</v>
      </c>
      <c r="AR538" s="9" t="s">
        <v>295</v>
      </c>
      <c r="AT538" s="9" t="s">
        <v>195</v>
      </c>
      <c r="AU538" s="9">
        <v>132.71029999999999</v>
      </c>
      <c r="AV538" s="9">
        <v>15.4361412969401</v>
      </c>
      <c r="AW538" s="9">
        <v>6.8506876667699297</v>
      </c>
      <c r="AX538" s="9">
        <v>5.2931805000000004E-3</v>
      </c>
    </row>
    <row r="539" spans="1:50" x14ac:dyDescent="0.25">
      <c r="A539" s="142">
        <v>550000</v>
      </c>
      <c r="B539" s="142">
        <v>900000</v>
      </c>
      <c r="C539" s="142">
        <v>900000</v>
      </c>
      <c r="D539" s="9" t="s">
        <v>305</v>
      </c>
      <c r="E539" s="9" t="s">
        <v>70</v>
      </c>
      <c r="F539" s="9" t="s">
        <v>306</v>
      </c>
      <c r="G539" s="9" t="s">
        <v>307</v>
      </c>
      <c r="H539" s="9">
        <v>0.36</v>
      </c>
      <c r="I539" s="9">
        <v>0.48</v>
      </c>
      <c r="J539" s="9" t="s">
        <v>195</v>
      </c>
      <c r="K539" s="9">
        <v>7.9931124313929999E-2</v>
      </c>
      <c r="L539" s="9">
        <v>3855.3464394254502</v>
      </c>
      <c r="M539" s="9">
        <v>9.5785915888125608</v>
      </c>
      <c r="N539" s="9">
        <v>1.40767849500098</v>
      </c>
      <c r="O539" s="9">
        <v>0.76562759503780997</v>
      </c>
      <c r="P539" s="9">
        <v>0.11251732477798</v>
      </c>
      <c r="Q539" s="9">
        <v>308.16217552301401</v>
      </c>
      <c r="R539" s="9">
        <v>1210</v>
      </c>
      <c r="S539" s="9" t="s">
        <v>310</v>
      </c>
      <c r="T539" s="9">
        <v>1210</v>
      </c>
      <c r="U539" s="9" t="s">
        <v>293</v>
      </c>
      <c r="V539" s="9" t="s">
        <v>195</v>
      </c>
      <c r="Z539" s="9">
        <v>0</v>
      </c>
      <c r="AA539" s="9">
        <v>1</v>
      </c>
      <c r="AB539" s="9">
        <v>0.76562759503780997</v>
      </c>
      <c r="AC539" s="9">
        <v>0.11251732477798</v>
      </c>
      <c r="AD539" s="9">
        <v>308.16217552301498</v>
      </c>
      <c r="AF539" s="9">
        <v>-1</v>
      </c>
      <c r="AG539" s="9">
        <v>-1</v>
      </c>
      <c r="AH539" s="9">
        <v>-1</v>
      </c>
      <c r="AI539" s="9">
        <v>-1</v>
      </c>
      <c r="AJ539" s="9">
        <v>0</v>
      </c>
      <c r="AM539" s="9" t="s">
        <v>309</v>
      </c>
      <c r="AN539" s="9">
        <v>-1</v>
      </c>
      <c r="AQ539" s="9">
        <v>579</v>
      </c>
      <c r="AR539" s="9" t="s">
        <v>295</v>
      </c>
      <c r="AT539" s="9" t="s">
        <v>195</v>
      </c>
      <c r="AU539" s="9">
        <v>132.71029999999999</v>
      </c>
      <c r="AV539" s="9">
        <v>81.447350786302806</v>
      </c>
      <c r="AW539" s="9">
        <v>323.46978377951302</v>
      </c>
      <c r="AX539" s="9">
        <v>0.2499287717</v>
      </c>
    </row>
    <row r="540" spans="1:50" x14ac:dyDescent="0.25">
      <c r="A540" s="142">
        <v>550000</v>
      </c>
      <c r="B540" s="142">
        <v>900000</v>
      </c>
      <c r="C540" s="142">
        <v>900000</v>
      </c>
      <c r="D540" s="9" t="s">
        <v>305</v>
      </c>
      <c r="E540" s="9" t="s">
        <v>70</v>
      </c>
      <c r="F540" s="9" t="s">
        <v>306</v>
      </c>
      <c r="G540" s="9" t="s">
        <v>307</v>
      </c>
      <c r="H540" s="9">
        <v>0.36</v>
      </c>
      <c r="I540" s="9">
        <v>0.48</v>
      </c>
      <c r="J540" s="9" t="s">
        <v>195</v>
      </c>
      <c r="K540" s="9">
        <v>6.5009517117180005E-2</v>
      </c>
      <c r="L540" s="9">
        <v>3855.3464394254502</v>
      </c>
      <c r="M540" s="9">
        <v>9.5785915888125608</v>
      </c>
      <c r="N540" s="9">
        <v>1.40767849500098</v>
      </c>
      <c r="O540" s="9">
        <v>0.62269961385146</v>
      </c>
      <c r="P540" s="9">
        <v>9.1512499216259993E-2</v>
      </c>
      <c r="Q540" s="9">
        <v>250.63421034651901</v>
      </c>
      <c r="R540" s="9">
        <v>1210</v>
      </c>
      <c r="S540" s="9" t="s">
        <v>310</v>
      </c>
      <c r="T540" s="9">
        <v>1210</v>
      </c>
      <c r="U540" s="9" t="s">
        <v>293</v>
      </c>
      <c r="V540" s="9" t="s">
        <v>195</v>
      </c>
      <c r="Z540" s="9">
        <v>0</v>
      </c>
      <c r="AA540" s="9">
        <v>1</v>
      </c>
      <c r="AB540" s="9">
        <v>0.62269961385146</v>
      </c>
      <c r="AC540" s="9">
        <v>9.1512499216259993E-2</v>
      </c>
      <c r="AD540" s="9">
        <v>250.63421034651901</v>
      </c>
      <c r="AF540" s="9">
        <v>-1</v>
      </c>
      <c r="AG540" s="9">
        <v>-1</v>
      </c>
      <c r="AH540" s="9">
        <v>-1</v>
      </c>
      <c r="AI540" s="9">
        <v>-1</v>
      </c>
      <c r="AJ540" s="9">
        <v>0</v>
      </c>
      <c r="AM540" s="9" t="s">
        <v>309</v>
      </c>
      <c r="AN540" s="9">
        <v>-1</v>
      </c>
      <c r="AQ540" s="9">
        <v>579</v>
      </c>
      <c r="AR540" s="9" t="s">
        <v>295</v>
      </c>
      <c r="AT540" s="9" t="s">
        <v>195</v>
      </c>
      <c r="AU540" s="9">
        <v>132.71029999999999</v>
      </c>
      <c r="AV540" s="9">
        <v>85.374218972247306</v>
      </c>
      <c r="AW540" s="9">
        <v>263.084181862815</v>
      </c>
      <c r="AX540" s="9">
        <v>0.2032718657</v>
      </c>
    </row>
    <row r="541" spans="1:50" x14ac:dyDescent="0.25">
      <c r="A541" s="142">
        <v>550000</v>
      </c>
      <c r="B541" s="142">
        <v>900000</v>
      </c>
      <c r="C541" s="142">
        <v>900000</v>
      </c>
      <c r="D541" s="9" t="s">
        <v>305</v>
      </c>
      <c r="E541" s="9" t="s">
        <v>70</v>
      </c>
      <c r="F541" s="9" t="s">
        <v>306</v>
      </c>
      <c r="G541" s="9" t="s">
        <v>307</v>
      </c>
      <c r="H541" s="9">
        <v>0.36</v>
      </c>
      <c r="I541" s="9">
        <v>0.48</v>
      </c>
      <c r="J541" s="9" t="s">
        <v>195</v>
      </c>
      <c r="K541" s="9">
        <v>1.1106074591709999E-2</v>
      </c>
      <c r="L541" s="9">
        <v>3855.3464394254502</v>
      </c>
      <c r="M541" s="9">
        <v>9.5785915888125608</v>
      </c>
      <c r="N541" s="9">
        <v>1.40767849500098</v>
      </c>
      <c r="O541" s="9">
        <v>0.10638055266887</v>
      </c>
      <c r="P541" s="9">
        <v>1.5633782366620001E-2</v>
      </c>
      <c r="Q541" s="9">
        <v>42.817765133142601</v>
      </c>
      <c r="R541" s="9">
        <v>1210</v>
      </c>
      <c r="S541" s="9" t="s">
        <v>310</v>
      </c>
      <c r="T541" s="9">
        <v>1210</v>
      </c>
      <c r="U541" s="9" t="s">
        <v>293</v>
      </c>
      <c r="V541" s="9" t="s">
        <v>195</v>
      </c>
      <c r="Z541" s="9">
        <v>0</v>
      </c>
      <c r="AA541" s="9">
        <v>1</v>
      </c>
      <c r="AB541" s="9">
        <v>0.10638055266887</v>
      </c>
      <c r="AC541" s="9">
        <v>1.5633782366620001E-2</v>
      </c>
      <c r="AD541" s="9">
        <v>42.817765133143801</v>
      </c>
      <c r="AF541" s="9">
        <v>-1</v>
      </c>
      <c r="AG541" s="9">
        <v>-1</v>
      </c>
      <c r="AH541" s="9">
        <v>-1</v>
      </c>
      <c r="AI541" s="9">
        <v>-1</v>
      </c>
      <c r="AJ541" s="9">
        <v>0</v>
      </c>
      <c r="AM541" s="9" t="s">
        <v>309</v>
      </c>
      <c r="AN541" s="9">
        <v>-1</v>
      </c>
      <c r="AQ541" s="9">
        <v>579</v>
      </c>
      <c r="AR541" s="9" t="s">
        <v>295</v>
      </c>
      <c r="AT541" s="9" t="s">
        <v>195</v>
      </c>
      <c r="AU541" s="9">
        <v>132.71029999999999</v>
      </c>
      <c r="AV541" s="9">
        <v>38.439654986467303</v>
      </c>
      <c r="AW541" s="9">
        <v>44.944689289116397</v>
      </c>
      <c r="AX541" s="9">
        <v>3.4726492400000003E-2</v>
      </c>
    </row>
    <row r="542" spans="1:50" x14ac:dyDescent="0.25">
      <c r="A542" s="142">
        <v>550000</v>
      </c>
      <c r="B542" s="142">
        <v>900000</v>
      </c>
      <c r="C542" s="142">
        <v>900000</v>
      </c>
      <c r="D542" s="9" t="s">
        <v>305</v>
      </c>
      <c r="E542" s="9" t="s">
        <v>70</v>
      </c>
      <c r="F542" s="9" t="s">
        <v>306</v>
      </c>
      <c r="G542" s="9" t="s">
        <v>307</v>
      </c>
      <c r="H542" s="9">
        <v>0.36</v>
      </c>
      <c r="I542" s="9">
        <v>0.48</v>
      </c>
      <c r="J542" s="9" t="s">
        <v>195</v>
      </c>
      <c r="K542" s="9">
        <v>0.13236679344473001</v>
      </c>
      <c r="L542" s="9">
        <v>3855.3464394254502</v>
      </c>
      <c r="M542" s="9">
        <v>9.5785915888125608</v>
      </c>
      <c r="N542" s="9">
        <v>1.40767849500098</v>
      </c>
      <c r="O542" s="9">
        <v>1.26788745432779</v>
      </c>
      <c r="P542" s="9">
        <v>0.18632988858437999</v>
      </c>
      <c r="Q542" s="9">
        <v>510.31984580530798</v>
      </c>
      <c r="R542" s="9">
        <v>1210</v>
      </c>
      <c r="S542" s="9" t="s">
        <v>310</v>
      </c>
      <c r="T542" s="9">
        <v>1210</v>
      </c>
      <c r="U542" s="9" t="s">
        <v>293</v>
      </c>
      <c r="V542" s="9" t="s">
        <v>195</v>
      </c>
      <c r="Z542" s="9">
        <v>0</v>
      </c>
      <c r="AA542" s="9">
        <v>1</v>
      </c>
      <c r="AB542" s="9">
        <v>1.26788745432779</v>
      </c>
      <c r="AC542" s="9">
        <v>0.18632988858437999</v>
      </c>
      <c r="AD542" s="9">
        <v>510.31984580530798</v>
      </c>
      <c r="AF542" s="9">
        <v>-1</v>
      </c>
      <c r="AG542" s="9">
        <v>-1</v>
      </c>
      <c r="AH542" s="9">
        <v>-1</v>
      </c>
      <c r="AI542" s="9">
        <v>-1</v>
      </c>
      <c r="AJ542" s="9">
        <v>0</v>
      </c>
      <c r="AM542" s="9" t="s">
        <v>309</v>
      </c>
      <c r="AN542" s="9">
        <v>-1</v>
      </c>
      <c r="AQ542" s="9">
        <v>579</v>
      </c>
      <c r="AR542" s="9" t="s">
        <v>295</v>
      </c>
      <c r="AT542" s="9" t="s">
        <v>195</v>
      </c>
      <c r="AU542" s="9">
        <v>132.71029999999999</v>
      </c>
      <c r="AV542" s="9">
        <v>107.132063263837</v>
      </c>
      <c r="AW542" s="9">
        <v>535.66940816430201</v>
      </c>
      <c r="AX542" s="9">
        <v>0.41388470869999999</v>
      </c>
    </row>
    <row r="543" spans="1:50" x14ac:dyDescent="0.25">
      <c r="A543" s="142">
        <v>550000</v>
      </c>
      <c r="B543" s="142">
        <v>900000</v>
      </c>
      <c r="C543" s="142">
        <v>900000</v>
      </c>
      <c r="D543" s="9" t="s">
        <v>305</v>
      </c>
      <c r="E543" s="9" t="s">
        <v>70</v>
      </c>
      <c r="F543" s="9" t="s">
        <v>306</v>
      </c>
      <c r="G543" s="9" t="s">
        <v>307</v>
      </c>
      <c r="H543" s="9">
        <v>0.36</v>
      </c>
      <c r="I543" s="9">
        <v>0.48</v>
      </c>
      <c r="J543" s="9" t="s">
        <v>195</v>
      </c>
      <c r="K543" s="9">
        <v>0.29715831795717002</v>
      </c>
      <c r="L543" s="9">
        <v>3855.3464394254502</v>
      </c>
      <c r="M543" s="9">
        <v>9.5785915888125608</v>
      </c>
      <c r="N543" s="9">
        <v>1.40767849500098</v>
      </c>
      <c r="O543" s="9">
        <v>2.8463581649303</v>
      </c>
      <c r="P543" s="9">
        <v>0.41830337379898003</v>
      </c>
      <c r="Q543" s="9">
        <v>1145.64826308186</v>
      </c>
      <c r="R543" s="9">
        <v>1210</v>
      </c>
      <c r="S543" s="9" t="s">
        <v>310</v>
      </c>
      <c r="T543" s="9">
        <v>1210</v>
      </c>
      <c r="U543" s="9" t="s">
        <v>293</v>
      </c>
      <c r="V543" s="9" t="s">
        <v>195</v>
      </c>
      <c r="Z543" s="9">
        <v>0</v>
      </c>
      <c r="AA543" s="9">
        <v>1</v>
      </c>
      <c r="AB543" s="9">
        <v>2.8463581649303</v>
      </c>
      <c r="AC543" s="9">
        <v>0.41830337379898003</v>
      </c>
      <c r="AD543" s="9">
        <v>1145.64826308186</v>
      </c>
      <c r="AF543" s="9">
        <v>-1</v>
      </c>
      <c r="AG543" s="9">
        <v>-1</v>
      </c>
      <c r="AH543" s="9">
        <v>-1</v>
      </c>
      <c r="AI543" s="9">
        <v>-1</v>
      </c>
      <c r="AJ543" s="9">
        <v>0</v>
      </c>
      <c r="AM543" s="9" t="s">
        <v>309</v>
      </c>
      <c r="AN543" s="9">
        <v>-1</v>
      </c>
      <c r="AQ543" s="9">
        <v>579</v>
      </c>
      <c r="AR543" s="9" t="s">
        <v>295</v>
      </c>
      <c r="AT543" s="9" t="s">
        <v>195</v>
      </c>
      <c r="AU543" s="9">
        <v>132.71029999999999</v>
      </c>
      <c r="AV543" s="9">
        <v>137.845164720741</v>
      </c>
      <c r="AW543" s="9">
        <v>1202.55704749458</v>
      </c>
      <c r="AX543" s="9">
        <v>0.92915512010000001</v>
      </c>
    </row>
    <row r="544" spans="1:50" x14ac:dyDescent="0.25">
      <c r="A544" s="142">
        <v>550000</v>
      </c>
      <c r="B544" s="142">
        <v>900000</v>
      </c>
      <c r="C544" s="142">
        <v>900000</v>
      </c>
      <c r="D544" s="9" t="s">
        <v>305</v>
      </c>
      <c r="E544" s="9" t="s">
        <v>70</v>
      </c>
      <c r="F544" s="9" t="s">
        <v>306</v>
      </c>
      <c r="G544" s="9" t="s">
        <v>307</v>
      </c>
      <c r="H544" s="9">
        <v>0.36</v>
      </c>
      <c r="I544" s="9">
        <v>0.48</v>
      </c>
      <c r="J544" s="9" t="s">
        <v>195</v>
      </c>
      <c r="K544" s="142">
        <v>7.4921251679999996E-6</v>
      </c>
      <c r="L544" s="9">
        <v>3858.6945965680502</v>
      </c>
      <c r="M544" s="9">
        <v>9.5865176947592907</v>
      </c>
      <c r="N544" s="9">
        <v>1.4088299465937799</v>
      </c>
      <c r="O544" s="9">
        <v>7.1823390490000002E-5</v>
      </c>
      <c r="P544" s="9">
        <v>1.05551303E-5</v>
      </c>
      <c r="Q544" s="9">
        <v>2.890982290257E-2</v>
      </c>
      <c r="R544" s="9">
        <v>1200</v>
      </c>
      <c r="S544" s="9" t="s">
        <v>308</v>
      </c>
      <c r="T544" s="9">
        <v>1200</v>
      </c>
      <c r="U544" s="9" t="s">
        <v>293</v>
      </c>
      <c r="V544" s="9" t="s">
        <v>195</v>
      </c>
      <c r="Z544" s="9">
        <v>0</v>
      </c>
      <c r="AA544" s="9">
        <v>1</v>
      </c>
      <c r="AB544" s="9">
        <v>7.1823390490000002E-5</v>
      </c>
      <c r="AC544" s="9">
        <v>1.05551303E-5</v>
      </c>
      <c r="AD544" s="9">
        <v>2.890982290194E-2</v>
      </c>
      <c r="AF544" s="9">
        <v>-1</v>
      </c>
      <c r="AG544" s="9">
        <v>-1</v>
      </c>
      <c r="AH544" s="9">
        <v>-1</v>
      </c>
      <c r="AI544" s="9">
        <v>-1</v>
      </c>
      <c r="AJ544" s="9">
        <v>0</v>
      </c>
      <c r="AM544" s="9" t="s">
        <v>309</v>
      </c>
      <c r="AN544" s="9">
        <v>-1</v>
      </c>
      <c r="AQ544" s="9">
        <v>579</v>
      </c>
      <c r="AR544" s="9" t="s">
        <v>295</v>
      </c>
      <c r="AT544" s="9" t="s">
        <v>195</v>
      </c>
      <c r="AU544" s="9">
        <v>132.71029999999999</v>
      </c>
      <c r="AV544" s="9">
        <v>0.99274896252024003</v>
      </c>
      <c r="AW544" s="9">
        <v>3.0319554852880001E-2</v>
      </c>
      <c r="AX544" s="9">
        <v>2.34467E-5</v>
      </c>
    </row>
    <row r="545" spans="1:50" x14ac:dyDescent="0.25">
      <c r="A545" s="142">
        <v>550000</v>
      </c>
      <c r="B545" s="142">
        <v>900000</v>
      </c>
      <c r="C545" s="142">
        <v>900000</v>
      </c>
      <c r="D545" s="9" t="s">
        <v>305</v>
      </c>
      <c r="E545" s="9" t="s">
        <v>70</v>
      </c>
      <c r="F545" s="9" t="s">
        <v>306</v>
      </c>
      <c r="G545" s="9" t="s">
        <v>307</v>
      </c>
      <c r="H545" s="9">
        <v>0.36</v>
      </c>
      <c r="I545" s="9">
        <v>0.48</v>
      </c>
      <c r="J545" s="9" t="s">
        <v>195</v>
      </c>
      <c r="K545" s="9">
        <v>6.1005303632000001E-4</v>
      </c>
      <c r="L545" s="9">
        <v>3858.6945965680502</v>
      </c>
      <c r="M545" s="9">
        <v>9.5865176947592907</v>
      </c>
      <c r="N545" s="9">
        <v>1.4088299465937799</v>
      </c>
      <c r="O545" s="9">
        <v>5.8482842274299998E-3</v>
      </c>
      <c r="P545" s="9">
        <v>8.5946098657E-4</v>
      </c>
      <c r="Q545" s="9">
        <v>2.3540083548717701</v>
      </c>
      <c r="R545" s="9">
        <v>1210</v>
      </c>
      <c r="S545" s="9" t="s">
        <v>310</v>
      </c>
      <c r="T545" s="9">
        <v>1210</v>
      </c>
      <c r="U545" s="9" t="s">
        <v>293</v>
      </c>
      <c r="V545" s="9" t="s">
        <v>195</v>
      </c>
      <c r="Z545" s="9">
        <v>0</v>
      </c>
      <c r="AA545" s="9">
        <v>1</v>
      </c>
      <c r="AB545" s="9">
        <v>5.8482842274299998E-3</v>
      </c>
      <c r="AC545" s="9">
        <v>8.5946098657E-4</v>
      </c>
      <c r="AD545" s="9">
        <v>2.3540083548712598</v>
      </c>
      <c r="AF545" s="9">
        <v>-1</v>
      </c>
      <c r="AG545" s="9">
        <v>-1</v>
      </c>
      <c r="AH545" s="9">
        <v>-1</v>
      </c>
      <c r="AI545" s="9">
        <v>-1</v>
      </c>
      <c r="AJ545" s="9">
        <v>0</v>
      </c>
      <c r="AM545" s="9" t="s">
        <v>309</v>
      </c>
      <c r="AN545" s="9">
        <v>-1</v>
      </c>
      <c r="AQ545" s="9">
        <v>579</v>
      </c>
      <c r="AR545" s="9" t="s">
        <v>295</v>
      </c>
      <c r="AT545" s="9" t="s">
        <v>195</v>
      </c>
      <c r="AU545" s="9">
        <v>132.71029999999999</v>
      </c>
      <c r="AV545" s="9">
        <v>8.06655902950666</v>
      </c>
      <c r="AW545" s="9">
        <v>2.4687970480397099</v>
      </c>
      <c r="AX545" s="9">
        <v>1.9091714E-3</v>
      </c>
    </row>
    <row r="546" spans="1:50" x14ac:dyDescent="0.25">
      <c r="A546" s="142">
        <v>550000</v>
      </c>
      <c r="B546" s="142">
        <v>900000</v>
      </c>
      <c r="C546" s="142">
        <v>900000</v>
      </c>
      <c r="D546" s="9" t="s">
        <v>305</v>
      </c>
      <c r="E546" s="9" t="s">
        <v>70</v>
      </c>
      <c r="F546" s="9" t="s">
        <v>306</v>
      </c>
      <c r="G546" s="9" t="s">
        <v>307</v>
      </c>
      <c r="H546" s="9">
        <v>0.36</v>
      </c>
      <c r="I546" s="9">
        <v>0.48</v>
      </c>
      <c r="J546" s="9" t="s">
        <v>195</v>
      </c>
      <c r="K546" s="9">
        <v>0.21931812138494</v>
      </c>
      <c r="L546" s="9">
        <v>3858.6945965680502</v>
      </c>
      <c r="M546" s="9">
        <v>9.5865176947592907</v>
      </c>
      <c r="N546" s="9">
        <v>1.4088299465937799</v>
      </c>
      <c r="O546" s="9">
        <v>2.1024970514381098</v>
      </c>
      <c r="P546" s="9">
        <v>0.30898193723778999</v>
      </c>
      <c r="Q546" s="9">
        <v>846.28164991753295</v>
      </c>
      <c r="R546" s="9">
        <v>1210</v>
      </c>
      <c r="S546" s="9" t="s">
        <v>310</v>
      </c>
      <c r="T546" s="9">
        <v>1210</v>
      </c>
      <c r="U546" s="9" t="s">
        <v>293</v>
      </c>
      <c r="V546" s="9" t="s">
        <v>195</v>
      </c>
      <c r="Z546" s="9">
        <v>0</v>
      </c>
      <c r="AA546" s="9">
        <v>1</v>
      </c>
      <c r="AB546" s="9">
        <v>2.1024970514381098</v>
      </c>
      <c r="AC546" s="9">
        <v>0.30898193723778999</v>
      </c>
      <c r="AD546" s="9">
        <v>846.28164991753295</v>
      </c>
      <c r="AF546" s="9">
        <v>-1</v>
      </c>
      <c r="AG546" s="9">
        <v>-1</v>
      </c>
      <c r="AH546" s="9">
        <v>-1</v>
      </c>
      <c r="AI546" s="9">
        <v>-1</v>
      </c>
      <c r="AJ546" s="9">
        <v>0</v>
      </c>
      <c r="AM546" s="9" t="s">
        <v>309</v>
      </c>
      <c r="AN546" s="9">
        <v>-1</v>
      </c>
      <c r="AQ546" s="9">
        <v>579</v>
      </c>
      <c r="AR546" s="9" t="s">
        <v>295</v>
      </c>
      <c r="AT546" s="9" t="s">
        <v>195</v>
      </c>
      <c r="AU546" s="9">
        <v>132.71029999999999</v>
      </c>
      <c r="AV546" s="9">
        <v>118.901655072278</v>
      </c>
      <c r="AW546" s="9">
        <v>887.54894807535698</v>
      </c>
      <c r="AX546" s="9">
        <v>0.68635981339999996</v>
      </c>
    </row>
    <row r="547" spans="1:50" x14ac:dyDescent="0.25">
      <c r="A547" s="142">
        <v>550000</v>
      </c>
      <c r="B547" s="142">
        <v>900000</v>
      </c>
      <c r="C547" s="142">
        <v>900000</v>
      </c>
      <c r="D547" s="9" t="s">
        <v>305</v>
      </c>
      <c r="E547" s="9" t="s">
        <v>70</v>
      </c>
      <c r="F547" s="9" t="s">
        <v>306</v>
      </c>
      <c r="G547" s="9" t="s">
        <v>307</v>
      </c>
      <c r="H547" s="9">
        <v>0.36</v>
      </c>
      <c r="I547" s="9">
        <v>0.48</v>
      </c>
      <c r="J547" s="9" t="s">
        <v>195</v>
      </c>
      <c r="K547" s="9">
        <v>6.8072404772499999E-3</v>
      </c>
      <c r="L547" s="9">
        <v>3858.6945965680502</v>
      </c>
      <c r="M547" s="9">
        <v>9.5865176947592907</v>
      </c>
      <c r="N547" s="9">
        <v>1.4088299465937799</v>
      </c>
      <c r="O547" s="9">
        <v>6.5257731287709994E-2</v>
      </c>
      <c r="P547" s="9">
        <v>9.5902442380200008E-3</v>
      </c>
      <c r="Q547" s="9">
        <v>26.2670620471348</v>
      </c>
      <c r="R547" s="9">
        <v>1210</v>
      </c>
      <c r="S547" s="9" t="s">
        <v>310</v>
      </c>
      <c r="T547" s="9">
        <v>1210</v>
      </c>
      <c r="U547" s="9" t="s">
        <v>293</v>
      </c>
      <c r="V547" s="9" t="s">
        <v>195</v>
      </c>
      <c r="Z547" s="9">
        <v>0</v>
      </c>
      <c r="AA547" s="9">
        <v>1</v>
      </c>
      <c r="AB547" s="9">
        <v>6.5257731287709994E-2</v>
      </c>
      <c r="AC547" s="9">
        <v>9.5902442380200008E-3</v>
      </c>
      <c r="AD547" s="9">
        <v>26.267062047134399</v>
      </c>
      <c r="AF547" s="9">
        <v>-1</v>
      </c>
      <c r="AG547" s="9">
        <v>-1</v>
      </c>
      <c r="AH547" s="9">
        <v>-1</v>
      </c>
      <c r="AI547" s="9">
        <v>-1</v>
      </c>
      <c r="AJ547" s="9">
        <v>0</v>
      </c>
      <c r="AM547" s="9" t="s">
        <v>309</v>
      </c>
      <c r="AN547" s="9">
        <v>-1</v>
      </c>
      <c r="AQ547" s="9">
        <v>579</v>
      </c>
      <c r="AR547" s="9" t="s">
        <v>295</v>
      </c>
      <c r="AT547" s="9" t="s">
        <v>195</v>
      </c>
      <c r="AU547" s="9">
        <v>132.71029999999999</v>
      </c>
      <c r="AV547" s="9">
        <v>29.927845625534101</v>
      </c>
      <c r="AW547" s="9">
        <v>27.5479248442124</v>
      </c>
      <c r="AX547" s="9">
        <v>2.1303375499999999E-2</v>
      </c>
    </row>
    <row r="548" spans="1:50" x14ac:dyDescent="0.25">
      <c r="A548" s="142">
        <v>550000</v>
      </c>
      <c r="B548" s="142">
        <v>900000</v>
      </c>
      <c r="C548" s="142">
        <v>900000</v>
      </c>
      <c r="D548" s="9" t="s">
        <v>305</v>
      </c>
      <c r="E548" s="9" t="s">
        <v>70</v>
      </c>
      <c r="F548" s="9" t="s">
        <v>306</v>
      </c>
      <c r="G548" s="9" t="s">
        <v>307</v>
      </c>
      <c r="H548" s="9">
        <v>0.36</v>
      </c>
      <c r="I548" s="9">
        <v>0.48</v>
      </c>
      <c r="J548" s="9" t="s">
        <v>195</v>
      </c>
      <c r="K548" s="9">
        <v>4.3073395864309999E-2</v>
      </c>
      <c r="L548" s="9">
        <v>3858.6945965680502</v>
      </c>
      <c r="M548" s="9">
        <v>9.5865176947592907</v>
      </c>
      <c r="N548" s="9">
        <v>1.4088299465937799</v>
      </c>
      <c r="O548" s="9">
        <v>0.41292387162666</v>
      </c>
      <c r="P548" s="9">
        <v>6.0683089995140001E-2</v>
      </c>
      <c r="Q548" s="9">
        <v>166.20707987748401</v>
      </c>
      <c r="R548" s="9">
        <v>1210</v>
      </c>
      <c r="S548" s="9" t="s">
        <v>310</v>
      </c>
      <c r="T548" s="9">
        <v>1210</v>
      </c>
      <c r="U548" s="9" t="s">
        <v>293</v>
      </c>
      <c r="V548" s="9" t="s">
        <v>195</v>
      </c>
      <c r="Z548" s="9">
        <v>0</v>
      </c>
      <c r="AA548" s="9">
        <v>1</v>
      </c>
      <c r="AB548" s="9">
        <v>0.41292387162666</v>
      </c>
      <c r="AC548" s="9">
        <v>6.0683089995140001E-2</v>
      </c>
      <c r="AD548" s="9">
        <v>166.20707987748401</v>
      </c>
      <c r="AF548" s="9">
        <v>-1</v>
      </c>
      <c r="AG548" s="9">
        <v>-1</v>
      </c>
      <c r="AH548" s="9">
        <v>-1</v>
      </c>
      <c r="AI548" s="9">
        <v>-1</v>
      </c>
      <c r="AJ548" s="9">
        <v>0</v>
      </c>
      <c r="AM548" s="9" t="s">
        <v>309</v>
      </c>
      <c r="AN548" s="9">
        <v>-1</v>
      </c>
      <c r="AQ548" s="9">
        <v>579</v>
      </c>
      <c r="AR548" s="9" t="s">
        <v>295</v>
      </c>
      <c r="AT548" s="9" t="s">
        <v>195</v>
      </c>
      <c r="AU548" s="9">
        <v>132.71029999999999</v>
      </c>
      <c r="AV548" s="9">
        <v>62.327105972378099</v>
      </c>
      <c r="AW548" s="9">
        <v>174.31184868809601</v>
      </c>
      <c r="AX548" s="9">
        <v>0.13479892930000001</v>
      </c>
    </row>
    <row r="549" spans="1:50" x14ac:dyDescent="0.25">
      <c r="A549" s="142">
        <v>550000</v>
      </c>
      <c r="B549" s="142">
        <v>900000</v>
      </c>
      <c r="C549" s="142">
        <v>900000</v>
      </c>
      <c r="D549" s="9" t="s">
        <v>305</v>
      </c>
      <c r="E549" s="9" t="s">
        <v>70</v>
      </c>
      <c r="F549" s="9" t="s">
        <v>306</v>
      </c>
      <c r="G549" s="9" t="s">
        <v>307</v>
      </c>
      <c r="H549" s="9">
        <v>0.36</v>
      </c>
      <c r="I549" s="9">
        <v>0.48</v>
      </c>
      <c r="J549" s="9" t="s">
        <v>195</v>
      </c>
      <c r="K549" s="9">
        <v>0.15221883727950999</v>
      </c>
      <c r="L549" s="9">
        <v>3858.6945965680502</v>
      </c>
      <c r="M549" s="9">
        <v>9.5865176947592907</v>
      </c>
      <c r="N549" s="9">
        <v>1.4088299465937799</v>
      </c>
      <c r="O549" s="9">
        <v>1.4592485770557599</v>
      </c>
      <c r="P549" s="9">
        <v>0.21445045639506</v>
      </c>
      <c r="Q549" s="9">
        <v>587.36600490633998</v>
      </c>
      <c r="R549" s="9">
        <v>1210</v>
      </c>
      <c r="S549" s="9" t="s">
        <v>310</v>
      </c>
      <c r="T549" s="9">
        <v>1210</v>
      </c>
      <c r="U549" s="9" t="s">
        <v>293</v>
      </c>
      <c r="V549" s="9" t="s">
        <v>195</v>
      </c>
      <c r="Z549" s="9">
        <v>0</v>
      </c>
      <c r="AA549" s="9">
        <v>1</v>
      </c>
      <c r="AB549" s="9">
        <v>1.4592485770557599</v>
      </c>
      <c r="AC549" s="9">
        <v>0.21445045639506</v>
      </c>
      <c r="AD549" s="9">
        <v>587.36600490633998</v>
      </c>
      <c r="AF549" s="9">
        <v>-1</v>
      </c>
      <c r="AG549" s="9">
        <v>-1</v>
      </c>
      <c r="AH549" s="9">
        <v>-1</v>
      </c>
      <c r="AI549" s="9">
        <v>-1</v>
      </c>
      <c r="AJ549" s="9">
        <v>0</v>
      </c>
      <c r="AM549" s="9" t="s">
        <v>309</v>
      </c>
      <c r="AN549" s="9">
        <v>-1</v>
      </c>
      <c r="AQ549" s="9">
        <v>579</v>
      </c>
      <c r="AR549" s="9" t="s">
        <v>295</v>
      </c>
      <c r="AT549" s="9" t="s">
        <v>195</v>
      </c>
      <c r="AU549" s="9">
        <v>132.71029999999999</v>
      </c>
      <c r="AV549" s="9">
        <v>115.51825237878001</v>
      </c>
      <c r="AW549" s="9">
        <v>616.00777925486898</v>
      </c>
      <c r="AX549" s="9">
        <v>0.4763714557</v>
      </c>
    </row>
    <row r="550" spans="1:50" x14ac:dyDescent="0.25">
      <c r="A550" s="142">
        <v>550000</v>
      </c>
      <c r="B550" s="142">
        <v>900000</v>
      </c>
      <c r="C550" s="142">
        <v>900000</v>
      </c>
      <c r="D550" s="9" t="s">
        <v>305</v>
      </c>
      <c r="E550" s="9" t="s">
        <v>70</v>
      </c>
      <c r="F550" s="9" t="s">
        <v>306</v>
      </c>
      <c r="G550" s="9" t="s">
        <v>307</v>
      </c>
      <c r="H550" s="9">
        <v>0.36</v>
      </c>
      <c r="I550" s="9">
        <v>0.48</v>
      </c>
      <c r="J550" s="9" t="s">
        <v>195</v>
      </c>
      <c r="K550" s="9">
        <v>0.19572831354640999</v>
      </c>
      <c r="L550" s="9">
        <v>3858.6945965680502</v>
      </c>
      <c r="M550" s="9">
        <v>9.5865176947592907</v>
      </c>
      <c r="N550" s="9">
        <v>1.4088299465937799</v>
      </c>
      <c r="O550" s="9">
        <v>1.8763529411781199</v>
      </c>
      <c r="P550" s="9">
        <v>0.27574790952049</v>
      </c>
      <c r="Q550" s="9">
        <v>755.25578587693701</v>
      </c>
      <c r="R550" s="9">
        <v>1210</v>
      </c>
      <c r="S550" s="9" t="s">
        <v>310</v>
      </c>
      <c r="T550" s="9">
        <v>1210</v>
      </c>
      <c r="U550" s="9" t="s">
        <v>293</v>
      </c>
      <c r="V550" s="9" t="s">
        <v>195</v>
      </c>
      <c r="Z550" s="9">
        <v>0</v>
      </c>
      <c r="AA550" s="9">
        <v>1</v>
      </c>
      <c r="AB550" s="9">
        <v>1.8763529411781199</v>
      </c>
      <c r="AC550" s="9">
        <v>0.27574790952049</v>
      </c>
      <c r="AD550" s="9">
        <v>755.25578587693701</v>
      </c>
      <c r="AF550" s="9">
        <v>-1</v>
      </c>
      <c r="AG550" s="9">
        <v>-1</v>
      </c>
      <c r="AH550" s="9">
        <v>-1</v>
      </c>
      <c r="AI550" s="9">
        <v>-1</v>
      </c>
      <c r="AJ550" s="9">
        <v>0</v>
      </c>
      <c r="AM550" s="9" t="s">
        <v>309</v>
      </c>
      <c r="AN550" s="9">
        <v>-1</v>
      </c>
      <c r="AQ550" s="9">
        <v>579</v>
      </c>
      <c r="AR550" s="9" t="s">
        <v>295</v>
      </c>
      <c r="AT550" s="9" t="s">
        <v>195</v>
      </c>
      <c r="AU550" s="9">
        <v>132.71029999999999</v>
      </c>
      <c r="AV550" s="9">
        <v>120.14269792728599</v>
      </c>
      <c r="AW550" s="9">
        <v>792.08438272083595</v>
      </c>
      <c r="AX550" s="9">
        <v>0.61253510609999995</v>
      </c>
    </row>
    <row r="551" spans="1:50" x14ac:dyDescent="0.25">
      <c r="A551" s="142">
        <v>550000</v>
      </c>
      <c r="B551" s="142">
        <v>900000</v>
      </c>
      <c r="C551" s="142">
        <v>900000</v>
      </c>
      <c r="D551" s="9" t="s">
        <v>305</v>
      </c>
      <c r="E551" s="9" t="s">
        <v>70</v>
      </c>
      <c r="F551" s="9" t="s">
        <v>306</v>
      </c>
      <c r="G551" s="9" t="s">
        <v>307</v>
      </c>
      <c r="H551" s="9">
        <v>0.36</v>
      </c>
      <c r="I551" s="9">
        <v>0.48</v>
      </c>
      <c r="J551" s="9" t="s">
        <v>195</v>
      </c>
      <c r="K551" s="9">
        <v>0.22129602116022001</v>
      </c>
      <c r="L551" s="9">
        <v>3848.3049272817502</v>
      </c>
      <c r="M551" s="9">
        <v>9.5622750719915892</v>
      </c>
      <c r="N551" s="9">
        <v>1.4053207660406699</v>
      </c>
      <c r="O551" s="9">
        <v>2.1160934266713798</v>
      </c>
      <c r="P551" s="9">
        <v>0.31099189397864002</v>
      </c>
      <c r="Q551" s="9">
        <v>851.61456861875695</v>
      </c>
      <c r="R551" s="9">
        <v>1200</v>
      </c>
      <c r="S551" s="9" t="s">
        <v>308</v>
      </c>
      <c r="T551" s="9">
        <v>1200</v>
      </c>
      <c r="U551" s="9" t="s">
        <v>293</v>
      </c>
      <c r="V551" s="9" t="s">
        <v>195</v>
      </c>
      <c r="Z551" s="9">
        <v>0</v>
      </c>
      <c r="AA551" s="9">
        <v>1</v>
      </c>
      <c r="AB551" s="9">
        <v>2.1160934266713798</v>
      </c>
      <c r="AC551" s="9">
        <v>0.31099189397864002</v>
      </c>
      <c r="AD551" s="9">
        <v>851.61456861875695</v>
      </c>
      <c r="AF551" s="9">
        <v>-1</v>
      </c>
      <c r="AG551" s="9">
        <v>-1</v>
      </c>
      <c r="AH551" s="9">
        <v>-1</v>
      </c>
      <c r="AI551" s="9">
        <v>-1</v>
      </c>
      <c r="AJ551" s="9">
        <v>0</v>
      </c>
      <c r="AM551" s="9" t="s">
        <v>309</v>
      </c>
      <c r="AN551" s="9">
        <v>-1</v>
      </c>
      <c r="AQ551" s="9">
        <v>579</v>
      </c>
      <c r="AR551" s="9" t="s">
        <v>295</v>
      </c>
      <c r="AT551" s="9" t="s">
        <v>195</v>
      </c>
      <c r="AU551" s="9">
        <v>132.71029999999999</v>
      </c>
      <c r="AV551" s="9">
        <v>136.072775556349</v>
      </c>
      <c r="AW551" s="9">
        <v>895.55322448384004</v>
      </c>
      <c r="AX551" s="9">
        <v>0.6906849705</v>
      </c>
    </row>
    <row r="552" spans="1:50" x14ac:dyDescent="0.25">
      <c r="A552" s="142">
        <v>550000</v>
      </c>
      <c r="B552" s="142">
        <v>900000</v>
      </c>
      <c r="C552" s="142">
        <v>900000</v>
      </c>
      <c r="D552" s="9" t="s">
        <v>305</v>
      </c>
      <c r="E552" s="9" t="s">
        <v>70</v>
      </c>
      <c r="F552" s="9" t="s">
        <v>306</v>
      </c>
      <c r="G552" s="9" t="s">
        <v>307</v>
      </c>
      <c r="H552" s="9">
        <v>0.36</v>
      </c>
      <c r="I552" s="9">
        <v>0.48</v>
      </c>
      <c r="J552" s="9" t="s">
        <v>195</v>
      </c>
      <c r="K552" s="9">
        <v>2.5218745723019999E-2</v>
      </c>
      <c r="L552" s="9">
        <v>3848.3049272817502</v>
      </c>
      <c r="M552" s="9">
        <v>9.5622750719915892</v>
      </c>
      <c r="N552" s="9">
        <v>1.4053207660406699</v>
      </c>
      <c r="O552" s="9">
        <v>0.24114858357419999</v>
      </c>
      <c r="P552" s="9">
        <v>3.5440427058069997E-2</v>
      </c>
      <c r="Q552" s="9">
        <v>97.049423425794402</v>
      </c>
      <c r="R552" s="9">
        <v>1210</v>
      </c>
      <c r="S552" s="9" t="s">
        <v>310</v>
      </c>
      <c r="T552" s="9">
        <v>1210</v>
      </c>
      <c r="U552" s="9" t="s">
        <v>293</v>
      </c>
      <c r="V552" s="9" t="s">
        <v>195</v>
      </c>
      <c r="Z552" s="9">
        <v>0</v>
      </c>
      <c r="AA552" s="9">
        <v>1</v>
      </c>
      <c r="AB552" s="9">
        <v>0.24114858357419999</v>
      </c>
      <c r="AC552" s="9">
        <v>3.5440427058069997E-2</v>
      </c>
      <c r="AD552" s="9">
        <v>97.049423425793194</v>
      </c>
      <c r="AF552" s="9">
        <v>-1</v>
      </c>
      <c r="AG552" s="9">
        <v>-1</v>
      </c>
      <c r="AH552" s="9">
        <v>-1</v>
      </c>
      <c r="AI552" s="9">
        <v>-1</v>
      </c>
      <c r="AJ552" s="9">
        <v>0</v>
      </c>
      <c r="AM552" s="9" t="s">
        <v>309</v>
      </c>
      <c r="AN552" s="9">
        <v>-1</v>
      </c>
      <c r="AQ552" s="9">
        <v>579</v>
      </c>
      <c r="AR552" s="9" t="s">
        <v>295</v>
      </c>
      <c r="AT552" s="9" t="s">
        <v>195</v>
      </c>
      <c r="AU552" s="9">
        <v>132.71029999999999</v>
      </c>
      <c r="AV552" s="9">
        <v>57.271213742801699</v>
      </c>
      <c r="AW552" s="9">
        <v>102.056643094107</v>
      </c>
      <c r="AX552" s="9">
        <v>7.8709994699999994E-2</v>
      </c>
    </row>
    <row r="553" spans="1:50" x14ac:dyDescent="0.25">
      <c r="A553" s="142">
        <v>550000</v>
      </c>
      <c r="B553" s="142">
        <v>900000</v>
      </c>
      <c r="C553" s="142">
        <v>900000</v>
      </c>
      <c r="D553" s="9" t="s">
        <v>305</v>
      </c>
      <c r="E553" s="9" t="s">
        <v>70</v>
      </c>
      <c r="F553" s="9" t="s">
        <v>306</v>
      </c>
      <c r="G553" s="9" t="s">
        <v>307</v>
      </c>
      <c r="H553" s="9">
        <v>0.36</v>
      </c>
      <c r="I553" s="9">
        <v>0.48</v>
      </c>
      <c r="J553" s="9" t="s">
        <v>195</v>
      </c>
      <c r="K553" s="9">
        <v>0.14052345638389999</v>
      </c>
      <c r="L553" s="9">
        <v>3848.3049272817502</v>
      </c>
      <c r="M553" s="9">
        <v>9.5622750719915892</v>
      </c>
      <c r="N553" s="9">
        <v>1.4053207660406699</v>
      </c>
      <c r="O553" s="9">
        <v>1.34372394400989</v>
      </c>
      <c r="P553" s="9">
        <v>0.1974805313721</v>
      </c>
      <c r="Q553" s="9">
        <v>540.77710960083698</v>
      </c>
      <c r="R553" s="9">
        <v>1210</v>
      </c>
      <c r="S553" s="9" t="s">
        <v>310</v>
      </c>
      <c r="T553" s="9">
        <v>1210</v>
      </c>
      <c r="U553" s="9" t="s">
        <v>293</v>
      </c>
      <c r="V553" s="9" t="s">
        <v>195</v>
      </c>
      <c r="Z553" s="9">
        <v>0</v>
      </c>
      <c r="AA553" s="9">
        <v>1</v>
      </c>
      <c r="AB553" s="9">
        <v>1.34372394400989</v>
      </c>
      <c r="AC553" s="9">
        <v>0.1974805313721</v>
      </c>
      <c r="AD553" s="9">
        <v>540.77710960083698</v>
      </c>
      <c r="AF553" s="9">
        <v>-1</v>
      </c>
      <c r="AG553" s="9">
        <v>-1</v>
      </c>
      <c r="AH553" s="9">
        <v>-1</v>
      </c>
      <c r="AI553" s="9">
        <v>-1</v>
      </c>
      <c r="AJ553" s="9">
        <v>0</v>
      </c>
      <c r="AM553" s="9" t="s">
        <v>309</v>
      </c>
      <c r="AN553" s="9">
        <v>-1</v>
      </c>
      <c r="AQ553" s="9">
        <v>579</v>
      </c>
      <c r="AR553" s="9" t="s">
        <v>295</v>
      </c>
      <c r="AT553" s="9" t="s">
        <v>195</v>
      </c>
      <c r="AU553" s="9">
        <v>132.71029999999999</v>
      </c>
      <c r="AV553" s="9">
        <v>96.986272148498998</v>
      </c>
      <c r="AW553" s="9">
        <v>568.67825196504498</v>
      </c>
      <c r="AX553" s="9">
        <v>0.43858646359999998</v>
      </c>
    </row>
    <row r="554" spans="1:50" x14ac:dyDescent="0.25">
      <c r="A554" s="142">
        <v>550000</v>
      </c>
      <c r="B554" s="142">
        <v>900000</v>
      </c>
      <c r="C554" s="142">
        <v>900000</v>
      </c>
      <c r="D554" s="9" t="s">
        <v>305</v>
      </c>
      <c r="E554" s="9" t="s">
        <v>70</v>
      </c>
      <c r="F554" s="9" t="s">
        <v>306</v>
      </c>
      <c r="G554" s="9" t="s">
        <v>307</v>
      </c>
      <c r="H554" s="9">
        <v>0.36</v>
      </c>
      <c r="I554" s="9">
        <v>0.48</v>
      </c>
      <c r="J554" s="9" t="s">
        <v>195</v>
      </c>
      <c r="K554" s="9">
        <v>7.4040033015299999E-3</v>
      </c>
      <c r="L554" s="9">
        <v>3848.3049272817502</v>
      </c>
      <c r="M554" s="9">
        <v>9.5622750719915892</v>
      </c>
      <c r="N554" s="9">
        <v>1.4053207660406699</v>
      </c>
      <c r="O554" s="9">
        <v>7.0799116203240003E-2</v>
      </c>
      <c r="P554" s="9">
        <v>1.040499959148E-2</v>
      </c>
      <c r="Q554" s="9">
        <v>28.492862386919001</v>
      </c>
      <c r="R554" s="9">
        <v>1210</v>
      </c>
      <c r="S554" s="9" t="s">
        <v>310</v>
      </c>
      <c r="T554" s="9">
        <v>1210</v>
      </c>
      <c r="U554" s="9" t="s">
        <v>293</v>
      </c>
      <c r="V554" s="9" t="s">
        <v>195</v>
      </c>
      <c r="Z554" s="9">
        <v>0</v>
      </c>
      <c r="AA554" s="9">
        <v>1</v>
      </c>
      <c r="AB554" s="9">
        <v>7.0799116203240003E-2</v>
      </c>
      <c r="AC554" s="9">
        <v>1.040499959148E-2</v>
      </c>
      <c r="AD554" s="9">
        <v>28.492862386919999</v>
      </c>
      <c r="AF554" s="9">
        <v>-1</v>
      </c>
      <c r="AG554" s="9">
        <v>-1</v>
      </c>
      <c r="AH554" s="9">
        <v>-1</v>
      </c>
      <c r="AI554" s="9">
        <v>-1</v>
      </c>
      <c r="AJ554" s="9">
        <v>0</v>
      </c>
      <c r="AM554" s="9" t="s">
        <v>309</v>
      </c>
      <c r="AN554" s="9">
        <v>-1</v>
      </c>
      <c r="AQ554" s="9">
        <v>579</v>
      </c>
      <c r="AR554" s="9" t="s">
        <v>295</v>
      </c>
      <c r="AT554" s="9" t="s">
        <v>195</v>
      </c>
      <c r="AU554" s="9">
        <v>132.71029999999999</v>
      </c>
      <c r="AV554" s="9">
        <v>31.0013680821653</v>
      </c>
      <c r="AW554" s="9">
        <v>29.9629383123008</v>
      </c>
      <c r="AX554" s="9">
        <v>2.3108566399999999E-2</v>
      </c>
    </row>
    <row r="555" spans="1:50" x14ac:dyDescent="0.25">
      <c r="A555" s="142">
        <v>550000</v>
      </c>
      <c r="B555" s="142">
        <v>900000</v>
      </c>
      <c r="C555" s="142">
        <v>900000</v>
      </c>
      <c r="D555" s="9" t="s">
        <v>305</v>
      </c>
      <c r="E555" s="9" t="s">
        <v>70</v>
      </c>
      <c r="F555" s="9" t="s">
        <v>306</v>
      </c>
      <c r="G555" s="9" t="s">
        <v>307</v>
      </c>
      <c r="H555" s="9">
        <v>0.36</v>
      </c>
      <c r="I555" s="9">
        <v>0.48</v>
      </c>
      <c r="J555" s="9" t="s">
        <v>195</v>
      </c>
      <c r="K555" s="9">
        <v>0.20149425640509</v>
      </c>
      <c r="L555" s="9">
        <v>3848.3049272817502</v>
      </c>
      <c r="M555" s="9">
        <v>9.5622750719915892</v>
      </c>
      <c r="N555" s="9">
        <v>1.4053207660406699</v>
      </c>
      <c r="O555" s="9">
        <v>1.9267435051719299</v>
      </c>
      <c r="P555" s="9">
        <v>0.28316406276400002</v>
      </c>
      <c r="Q555" s="9">
        <v>775.41133974270394</v>
      </c>
      <c r="R555" s="9">
        <v>1210</v>
      </c>
      <c r="S555" s="9" t="s">
        <v>310</v>
      </c>
      <c r="T555" s="9">
        <v>1210</v>
      </c>
      <c r="U555" s="9" t="s">
        <v>293</v>
      </c>
      <c r="V555" s="9" t="s">
        <v>195</v>
      </c>
      <c r="Z555" s="9">
        <v>0</v>
      </c>
      <c r="AA555" s="9">
        <v>1</v>
      </c>
      <c r="AB555" s="9">
        <v>1.9267435051719299</v>
      </c>
      <c r="AC555" s="9">
        <v>0.28316406276400002</v>
      </c>
      <c r="AD555" s="9">
        <v>775.41133974270394</v>
      </c>
      <c r="AF555" s="9">
        <v>-1</v>
      </c>
      <c r="AG555" s="9">
        <v>-1</v>
      </c>
      <c r="AH555" s="9">
        <v>-1</v>
      </c>
      <c r="AI555" s="9">
        <v>-1</v>
      </c>
      <c r="AJ555" s="9">
        <v>0</v>
      </c>
      <c r="AM555" s="9" t="s">
        <v>309</v>
      </c>
      <c r="AN555" s="9">
        <v>-1</v>
      </c>
      <c r="AQ555" s="9">
        <v>579</v>
      </c>
      <c r="AR555" s="9" t="s">
        <v>295</v>
      </c>
      <c r="AT555" s="9" t="s">
        <v>195</v>
      </c>
      <c r="AU555" s="9">
        <v>132.71029999999999</v>
      </c>
      <c r="AV555" s="9">
        <v>112.591874397512</v>
      </c>
      <c r="AW555" s="9">
        <v>815.418325609676</v>
      </c>
      <c r="AX555" s="9">
        <v>0.6288818652</v>
      </c>
    </row>
    <row r="556" spans="1:50" x14ac:dyDescent="0.25">
      <c r="A556" s="142">
        <v>550000</v>
      </c>
      <c r="B556" s="142">
        <v>900000</v>
      </c>
      <c r="C556" s="142">
        <v>900000</v>
      </c>
      <c r="D556" s="9" t="s">
        <v>305</v>
      </c>
      <c r="E556" s="9" t="s">
        <v>70</v>
      </c>
      <c r="F556" s="9" t="s">
        <v>306</v>
      </c>
      <c r="G556" s="9" t="s">
        <v>307</v>
      </c>
      <c r="H556" s="9">
        <v>0.36</v>
      </c>
      <c r="I556" s="9">
        <v>0.48</v>
      </c>
      <c r="J556" s="9" t="s">
        <v>195</v>
      </c>
      <c r="K556" s="9">
        <v>2.1826970855210001E-2</v>
      </c>
      <c r="L556" s="9">
        <v>3848.3049272817502</v>
      </c>
      <c r="M556" s="9">
        <v>9.5622750719915892</v>
      </c>
      <c r="N556" s="9">
        <v>1.4053207660406699</v>
      </c>
      <c r="O556" s="9">
        <v>0.20871549930589001</v>
      </c>
      <c r="P556" s="9">
        <v>3.0673895402589999E-2</v>
      </c>
      <c r="Q556" s="9">
        <v>83.996839489751395</v>
      </c>
      <c r="R556" s="9">
        <v>1210</v>
      </c>
      <c r="S556" s="9" t="s">
        <v>310</v>
      </c>
      <c r="T556" s="9">
        <v>1210</v>
      </c>
      <c r="U556" s="9" t="s">
        <v>293</v>
      </c>
      <c r="V556" s="9" t="s">
        <v>195</v>
      </c>
      <c r="Z556" s="9">
        <v>0</v>
      </c>
      <c r="AA556" s="9">
        <v>1</v>
      </c>
      <c r="AB556" s="9">
        <v>0.20871549930589001</v>
      </c>
      <c r="AC556" s="9">
        <v>3.0673895402589999E-2</v>
      </c>
      <c r="AD556" s="9">
        <v>83.996839489751096</v>
      </c>
      <c r="AF556" s="9">
        <v>-1</v>
      </c>
      <c r="AG556" s="9">
        <v>-1</v>
      </c>
      <c r="AH556" s="9">
        <v>-1</v>
      </c>
      <c r="AI556" s="9">
        <v>-1</v>
      </c>
      <c r="AJ556" s="9">
        <v>0</v>
      </c>
      <c r="AM556" s="9" t="s">
        <v>309</v>
      </c>
      <c r="AN556" s="9">
        <v>-1</v>
      </c>
      <c r="AQ556" s="9">
        <v>579</v>
      </c>
      <c r="AR556" s="9" t="s">
        <v>295</v>
      </c>
      <c r="AT556" s="9" t="s">
        <v>195</v>
      </c>
      <c r="AU556" s="9">
        <v>132.71029999999999</v>
      </c>
      <c r="AV556" s="9">
        <v>53.076596554607399</v>
      </c>
      <c r="AW556" s="9">
        <v>88.330617186956005</v>
      </c>
      <c r="AX556" s="9">
        <v>6.8123957400000004E-2</v>
      </c>
    </row>
    <row r="557" spans="1:50" x14ac:dyDescent="0.25">
      <c r="A557" s="142">
        <v>550000</v>
      </c>
      <c r="B557" s="142">
        <v>900000</v>
      </c>
      <c r="C557" s="142">
        <v>900000</v>
      </c>
      <c r="D557" s="9" t="s">
        <v>305</v>
      </c>
      <c r="E557" s="9" t="s">
        <v>70</v>
      </c>
      <c r="F557" s="9" t="s">
        <v>306</v>
      </c>
      <c r="G557" s="9" t="s">
        <v>307</v>
      </c>
      <c r="H557" s="9">
        <v>0.36</v>
      </c>
      <c r="I557" s="9">
        <v>0.48</v>
      </c>
      <c r="J557" s="9" t="s">
        <v>195</v>
      </c>
      <c r="K557" s="9">
        <v>0.13170197015207999</v>
      </c>
      <c r="L557" s="9">
        <v>3867.94320697495</v>
      </c>
      <c r="M557" s="9">
        <v>10.420561697458901</v>
      </c>
      <c r="N557" s="9">
        <v>1.8070214022505899</v>
      </c>
      <c r="O557" s="9">
        <v>1.3724085056466899</v>
      </c>
      <c r="P557" s="9">
        <v>0.23798827878338</v>
      </c>
      <c r="Q557" s="9">
        <v>509.41574079497099</v>
      </c>
      <c r="R557" s="9">
        <v>1200</v>
      </c>
      <c r="S557" s="9" t="s">
        <v>308</v>
      </c>
      <c r="T557" s="9">
        <v>1200</v>
      </c>
      <c r="U557" s="9" t="s">
        <v>293</v>
      </c>
      <c r="V557" s="9" t="s">
        <v>195</v>
      </c>
      <c r="Z557" s="9">
        <v>0</v>
      </c>
      <c r="AA557" s="9">
        <v>1</v>
      </c>
      <c r="AB557" s="9">
        <v>1.3724085056466899</v>
      </c>
      <c r="AC557" s="9">
        <v>0.23798827878338</v>
      </c>
      <c r="AD557" s="9">
        <v>533.16966755921101</v>
      </c>
      <c r="AF557" s="9">
        <v>-1</v>
      </c>
      <c r="AG557" s="9">
        <v>-1</v>
      </c>
      <c r="AH557" s="9">
        <v>-1</v>
      </c>
      <c r="AI557" s="9">
        <v>-1</v>
      </c>
      <c r="AJ557" s="9">
        <v>0</v>
      </c>
      <c r="AM557" s="9" t="s">
        <v>309</v>
      </c>
      <c r="AN557" s="9">
        <v>-1</v>
      </c>
      <c r="AQ557" s="9">
        <v>579</v>
      </c>
      <c r="AR557" s="9" t="s">
        <v>295</v>
      </c>
      <c r="AT557" s="9" t="s">
        <v>195</v>
      </c>
      <c r="AU557" s="9">
        <v>132.71029999999999</v>
      </c>
      <c r="AV557" s="9">
        <v>156.12269081784501</v>
      </c>
      <c r="AW557" s="9">
        <v>532.97896375269397</v>
      </c>
      <c r="AX557" s="9">
        <v>0.43241659980000002</v>
      </c>
    </row>
    <row r="558" spans="1:50" x14ac:dyDescent="0.25">
      <c r="A558" s="142">
        <v>550000</v>
      </c>
      <c r="B558" s="142">
        <v>900000</v>
      </c>
      <c r="C558" s="142">
        <v>900000</v>
      </c>
      <c r="D558" s="9" t="s">
        <v>305</v>
      </c>
      <c r="E558" s="9" t="s">
        <v>70</v>
      </c>
      <c r="F558" s="9" t="s">
        <v>306</v>
      </c>
      <c r="G558" s="9" t="s">
        <v>307</v>
      </c>
      <c r="H558" s="9">
        <v>0.36</v>
      </c>
      <c r="I558" s="9">
        <v>0.48</v>
      </c>
      <c r="J558" s="9" t="s">
        <v>195</v>
      </c>
      <c r="K558" s="9">
        <v>0.13517628307463</v>
      </c>
      <c r="L558" s="9">
        <v>3867.94320697495</v>
      </c>
      <c r="M558" s="9">
        <v>10.420561697458901</v>
      </c>
      <c r="N558" s="9">
        <v>1.8070214022505899</v>
      </c>
      <c r="O558" s="9">
        <v>1.4086127978124099</v>
      </c>
      <c r="P558" s="9">
        <v>0.24426643659255001</v>
      </c>
      <c r="Q558" s="9">
        <v>522.854185862657</v>
      </c>
      <c r="R558" s="9">
        <v>1330</v>
      </c>
      <c r="S558" s="9" t="s">
        <v>311</v>
      </c>
      <c r="T558" s="9">
        <v>1330</v>
      </c>
      <c r="U558" s="9" t="s">
        <v>293</v>
      </c>
      <c r="V558" s="9" t="s">
        <v>195</v>
      </c>
      <c r="Z558" s="9">
        <v>0</v>
      </c>
      <c r="AA558" s="9">
        <v>1</v>
      </c>
      <c r="AB558" s="9">
        <v>1.4086127978124099</v>
      </c>
      <c r="AC558" s="9">
        <v>0.24426643659255001</v>
      </c>
      <c r="AD558" s="9">
        <v>522.854185862657</v>
      </c>
      <c r="AF558" s="9">
        <v>-1</v>
      </c>
      <c r="AG558" s="9">
        <v>-1</v>
      </c>
      <c r="AH558" s="9">
        <v>-1</v>
      </c>
      <c r="AI558" s="9">
        <v>-1</v>
      </c>
      <c r="AJ558" s="9">
        <v>0</v>
      </c>
      <c r="AM558" s="9" t="s">
        <v>309</v>
      </c>
      <c r="AN558" s="9">
        <v>-1</v>
      </c>
      <c r="AQ558" s="9">
        <v>579</v>
      </c>
      <c r="AR558" s="9" t="s">
        <v>295</v>
      </c>
      <c r="AT558" s="9" t="s">
        <v>195</v>
      </c>
      <c r="AU558" s="9">
        <v>132.71029999999999</v>
      </c>
      <c r="AV558" s="9">
        <v>97.953756350928998</v>
      </c>
      <c r="AW558" s="9">
        <v>547.03900931674798</v>
      </c>
      <c r="AX558" s="9">
        <v>0.42405043460000003</v>
      </c>
    </row>
    <row r="559" spans="1:50" x14ac:dyDescent="0.25">
      <c r="A559" s="142">
        <v>550000</v>
      </c>
      <c r="B559" s="142">
        <v>900000</v>
      </c>
      <c r="C559" s="142">
        <v>900000</v>
      </c>
      <c r="D559" s="9" t="s">
        <v>305</v>
      </c>
      <c r="E559" s="9" t="s">
        <v>70</v>
      </c>
      <c r="F559" s="9" t="s">
        <v>306</v>
      </c>
      <c r="G559" s="9" t="s">
        <v>307</v>
      </c>
      <c r="H559" s="9">
        <v>0.36</v>
      </c>
      <c r="I559" s="9">
        <v>0.48</v>
      </c>
      <c r="J559" s="9" t="s">
        <v>195</v>
      </c>
      <c r="K559" s="9">
        <v>3.0930639456939999E-2</v>
      </c>
      <c r="L559" s="9">
        <v>3867.94320697495</v>
      </c>
      <c r="M559" s="9">
        <v>10.420561697458901</v>
      </c>
      <c r="N559" s="9">
        <v>1.8070214022505899</v>
      </c>
      <c r="O559" s="9">
        <v>0.32231463680299</v>
      </c>
      <c r="P559" s="9">
        <v>5.5892327483999998E-2</v>
      </c>
      <c r="Q559" s="9">
        <v>119.63795677489701</v>
      </c>
      <c r="R559" s="9">
        <v>1330</v>
      </c>
      <c r="S559" s="9" t="s">
        <v>311</v>
      </c>
      <c r="T559" s="9">
        <v>1330</v>
      </c>
      <c r="U559" s="9" t="s">
        <v>293</v>
      </c>
      <c r="V559" s="9" t="s">
        <v>195</v>
      </c>
      <c r="Z559" s="9">
        <v>0</v>
      </c>
      <c r="AA559" s="9">
        <v>1</v>
      </c>
      <c r="AB559" s="9">
        <v>0.32231463680299</v>
      </c>
      <c r="AC559" s="9">
        <v>5.5892327483999998E-2</v>
      </c>
      <c r="AD559" s="9">
        <v>119.637956774898</v>
      </c>
      <c r="AF559" s="9">
        <v>-1</v>
      </c>
      <c r="AG559" s="9">
        <v>-1</v>
      </c>
      <c r="AH559" s="9">
        <v>-1</v>
      </c>
      <c r="AI559" s="9">
        <v>-1</v>
      </c>
      <c r="AJ559" s="9">
        <v>0</v>
      </c>
      <c r="AM559" s="9" t="s">
        <v>309</v>
      </c>
      <c r="AN559" s="9">
        <v>-1</v>
      </c>
      <c r="AQ559" s="9">
        <v>579</v>
      </c>
      <c r="AR559" s="9" t="s">
        <v>295</v>
      </c>
      <c r="AT559" s="9" t="s">
        <v>195</v>
      </c>
      <c r="AU559" s="9">
        <v>132.71029999999999</v>
      </c>
      <c r="AV559" s="9">
        <v>45.453153769387598</v>
      </c>
      <c r="AW559" s="9">
        <v>125.17185693529299</v>
      </c>
      <c r="AX559" s="9">
        <v>9.70299731E-2</v>
      </c>
    </row>
    <row r="560" spans="1:50" x14ac:dyDescent="0.25">
      <c r="A560" s="142">
        <v>550000</v>
      </c>
      <c r="B560" s="142">
        <v>900000</v>
      </c>
      <c r="C560" s="142">
        <v>900000</v>
      </c>
      <c r="D560" s="9" t="s">
        <v>305</v>
      </c>
      <c r="E560" s="9" t="s">
        <v>70</v>
      </c>
      <c r="F560" s="9" t="s">
        <v>306</v>
      </c>
      <c r="G560" s="9" t="s">
        <v>307</v>
      </c>
      <c r="H560" s="9">
        <v>0.36</v>
      </c>
      <c r="I560" s="9">
        <v>0.48</v>
      </c>
      <c r="J560" s="9" t="s">
        <v>195</v>
      </c>
      <c r="K560" s="9">
        <v>0.14463647369789001</v>
      </c>
      <c r="L560" s="9">
        <v>3931.8048986977401</v>
      </c>
      <c r="M560" s="9">
        <v>11.0059087368024</v>
      </c>
      <c r="N560" s="9">
        <v>1.4785501942368799</v>
      </c>
      <c r="O560" s="9">
        <v>1.591855829532</v>
      </c>
      <c r="P560" s="9">
        <v>0.21385228627976</v>
      </c>
      <c r="Q560" s="9">
        <v>568.68239581576597</v>
      </c>
      <c r="R560" s="9">
        <v>1400</v>
      </c>
      <c r="S560" s="9" t="s">
        <v>297</v>
      </c>
      <c r="T560" s="9">
        <v>1400</v>
      </c>
      <c r="U560" s="9" t="s">
        <v>293</v>
      </c>
      <c r="V560" s="9" t="s">
        <v>195</v>
      </c>
      <c r="Z560" s="9">
        <v>0</v>
      </c>
      <c r="AA560" s="9">
        <v>1</v>
      </c>
      <c r="AB560" s="9">
        <v>1.591855829532</v>
      </c>
      <c r="AC560" s="9">
        <v>0.21385228627976</v>
      </c>
      <c r="AD560" s="9">
        <v>568.68239581576597</v>
      </c>
      <c r="AF560" s="9">
        <v>-1</v>
      </c>
      <c r="AG560" s="9">
        <v>-1</v>
      </c>
      <c r="AH560" s="9">
        <v>-1</v>
      </c>
      <c r="AI560" s="9">
        <v>-1</v>
      </c>
      <c r="AJ560" s="9">
        <v>0</v>
      </c>
      <c r="AM560" s="9" t="s">
        <v>309</v>
      </c>
      <c r="AN560" s="9">
        <v>-1</v>
      </c>
      <c r="AQ560" s="9">
        <v>579</v>
      </c>
      <c r="AR560" s="9" t="s">
        <v>295</v>
      </c>
      <c r="AT560" s="9" t="s">
        <v>195</v>
      </c>
      <c r="AU560" s="9">
        <v>132.71029999999999</v>
      </c>
      <c r="AV560" s="9">
        <v>125.292898439181</v>
      </c>
      <c r="AW560" s="9">
        <v>585.32304249763001</v>
      </c>
      <c r="AX560" s="9">
        <v>0.46121848809999999</v>
      </c>
    </row>
    <row r="561" spans="1:50" x14ac:dyDescent="0.25">
      <c r="A561" s="142">
        <v>550000</v>
      </c>
      <c r="B561" s="142">
        <v>900000</v>
      </c>
      <c r="C561" s="142">
        <v>900000</v>
      </c>
      <c r="D561" s="9" t="s">
        <v>305</v>
      </c>
      <c r="E561" s="9" t="s">
        <v>70</v>
      </c>
      <c r="F561" s="9" t="s">
        <v>306</v>
      </c>
      <c r="G561" s="9" t="s">
        <v>307</v>
      </c>
      <c r="H561" s="9">
        <v>0.36</v>
      </c>
      <c r="I561" s="9">
        <v>0.48</v>
      </c>
      <c r="J561" s="9" t="s">
        <v>195</v>
      </c>
      <c r="K561" s="9">
        <v>6.1597868711260002E-2</v>
      </c>
      <c r="L561" s="9">
        <v>3931.8048986977401</v>
      </c>
      <c r="M561" s="9">
        <v>11.0059087368024</v>
      </c>
      <c r="N561" s="9">
        <v>1.4785501942368799</v>
      </c>
      <c r="O561" s="9">
        <v>0.67794052141768002</v>
      </c>
      <c r="P561" s="9">
        <v>9.1075540747609998E-2</v>
      </c>
      <c r="Q561" s="9">
        <v>242.19080194828001</v>
      </c>
      <c r="R561" s="9">
        <v>1200</v>
      </c>
      <c r="S561" s="9" t="s">
        <v>308</v>
      </c>
      <c r="T561" s="9">
        <v>1200</v>
      </c>
      <c r="U561" s="9" t="s">
        <v>293</v>
      </c>
      <c r="V561" s="9" t="s">
        <v>195</v>
      </c>
      <c r="Z561" s="9">
        <v>0</v>
      </c>
      <c r="AA561" s="9">
        <v>1</v>
      </c>
      <c r="AB561" s="9">
        <v>0.67794052141768002</v>
      </c>
      <c r="AC561" s="9">
        <v>9.1075540747609998E-2</v>
      </c>
      <c r="AD561" s="9">
        <v>242.19080194827899</v>
      </c>
      <c r="AF561" s="9">
        <v>-1</v>
      </c>
      <c r="AG561" s="9">
        <v>-1</v>
      </c>
      <c r="AH561" s="9">
        <v>-1</v>
      </c>
      <c r="AI561" s="9">
        <v>-1</v>
      </c>
      <c r="AJ561" s="9">
        <v>0</v>
      </c>
      <c r="AM561" s="9" t="s">
        <v>309</v>
      </c>
      <c r="AN561" s="9">
        <v>-1</v>
      </c>
      <c r="AQ561" s="9">
        <v>579</v>
      </c>
      <c r="AR561" s="9" t="s">
        <v>295</v>
      </c>
      <c r="AT561" s="9" t="s">
        <v>195</v>
      </c>
      <c r="AU561" s="9">
        <v>132.71029999999999</v>
      </c>
      <c r="AV561" s="9">
        <v>123.97499390325299</v>
      </c>
      <c r="AW561" s="9">
        <v>249.27773060032101</v>
      </c>
      <c r="AX561" s="9">
        <v>0.19642400809999999</v>
      </c>
    </row>
    <row r="562" spans="1:50" x14ac:dyDescent="0.25">
      <c r="A562" s="142">
        <v>550000</v>
      </c>
      <c r="B562" s="142">
        <v>900000</v>
      </c>
      <c r="C562" s="142">
        <v>900000</v>
      </c>
      <c r="D562" s="9" t="s">
        <v>305</v>
      </c>
      <c r="E562" s="9" t="s">
        <v>70</v>
      </c>
      <c r="F562" s="9" t="s">
        <v>306</v>
      </c>
      <c r="G562" s="9" t="s">
        <v>307</v>
      </c>
      <c r="H562" s="9">
        <v>0.36</v>
      </c>
      <c r="I562" s="9">
        <v>0.48</v>
      </c>
      <c r="J562" s="9" t="s">
        <v>195</v>
      </c>
      <c r="K562" s="9">
        <v>0.19863274862555999</v>
      </c>
      <c r="L562" s="9">
        <v>3931.8048986977401</v>
      </c>
      <c r="M562" s="9">
        <v>11.0059087368024</v>
      </c>
      <c r="N562" s="9">
        <v>1.4785501942368799</v>
      </c>
      <c r="O562" s="9">
        <v>2.1861339035132001</v>
      </c>
      <c r="P562" s="9">
        <v>0.29368848906213002</v>
      </c>
      <c r="Q562" s="9">
        <v>780.985214087798</v>
      </c>
      <c r="R562" s="9">
        <v>1430</v>
      </c>
      <c r="S562" s="9" t="s">
        <v>298</v>
      </c>
      <c r="T562" s="9">
        <v>1430</v>
      </c>
      <c r="U562" s="9" t="s">
        <v>293</v>
      </c>
      <c r="V562" s="9" t="s">
        <v>195</v>
      </c>
      <c r="Z562" s="9">
        <v>0</v>
      </c>
      <c r="AA562" s="9">
        <v>1</v>
      </c>
      <c r="AB562" s="9">
        <v>2.1861339035132001</v>
      </c>
      <c r="AC562" s="9">
        <v>0.29368848906213002</v>
      </c>
      <c r="AD562" s="9">
        <v>780.985214087798</v>
      </c>
      <c r="AF562" s="9">
        <v>-1</v>
      </c>
      <c r="AG562" s="9">
        <v>-1</v>
      </c>
      <c r="AH562" s="9">
        <v>-1</v>
      </c>
      <c r="AI562" s="9">
        <v>-1</v>
      </c>
      <c r="AJ562" s="9">
        <v>0</v>
      </c>
      <c r="AM562" s="9" t="s">
        <v>309</v>
      </c>
      <c r="AN562" s="9">
        <v>-1</v>
      </c>
      <c r="AQ562" s="9">
        <v>579</v>
      </c>
      <c r="AR562" s="9" t="s">
        <v>295</v>
      </c>
      <c r="AT562" s="9" t="s">
        <v>195</v>
      </c>
      <c r="AU562" s="9">
        <v>132.71029999999999</v>
      </c>
      <c r="AV562" s="9">
        <v>112.728823608627</v>
      </c>
      <c r="AW562" s="9">
        <v>803.83821447433502</v>
      </c>
      <c r="AX562" s="9">
        <v>0.63340244450000005</v>
      </c>
    </row>
    <row r="563" spans="1:50" x14ac:dyDescent="0.25">
      <c r="A563" s="142">
        <v>550000</v>
      </c>
      <c r="B563" s="142">
        <v>900000</v>
      </c>
      <c r="C563" s="142">
        <v>900000</v>
      </c>
      <c r="D563" s="9" t="s">
        <v>305</v>
      </c>
      <c r="E563" s="9" t="s">
        <v>70</v>
      </c>
      <c r="F563" s="9" t="s">
        <v>306</v>
      </c>
      <c r="G563" s="9" t="s">
        <v>307</v>
      </c>
      <c r="H563" s="9">
        <v>0.36</v>
      </c>
      <c r="I563" s="9">
        <v>0.48</v>
      </c>
      <c r="J563" s="9" t="s">
        <v>195</v>
      </c>
      <c r="K563" s="9">
        <v>0.13955560712494</v>
      </c>
      <c r="L563" s="9">
        <v>3931.8048986977401</v>
      </c>
      <c r="M563" s="9">
        <v>11.0059087368024</v>
      </c>
      <c r="N563" s="9">
        <v>1.4785501942368799</v>
      </c>
      <c r="O563" s="9">
        <v>1.53593627572624</v>
      </c>
      <c r="P563" s="9">
        <v>0.20633997002144</v>
      </c>
      <c r="Q563" s="9">
        <v>548.70541973461195</v>
      </c>
      <c r="R563" s="9">
        <v>1410</v>
      </c>
      <c r="S563" s="9" t="s">
        <v>299</v>
      </c>
      <c r="T563" s="9">
        <v>1410</v>
      </c>
      <c r="U563" s="9" t="s">
        <v>293</v>
      </c>
      <c r="V563" s="9" t="s">
        <v>195</v>
      </c>
      <c r="Z563" s="9">
        <v>0</v>
      </c>
      <c r="AA563" s="9">
        <v>1</v>
      </c>
      <c r="AB563" s="9">
        <v>1.53593627572624</v>
      </c>
      <c r="AC563" s="9">
        <v>0.20633997002144</v>
      </c>
      <c r="AD563" s="9">
        <v>548.70541973461195</v>
      </c>
      <c r="AF563" s="9">
        <v>-1</v>
      </c>
      <c r="AG563" s="9">
        <v>-1</v>
      </c>
      <c r="AH563" s="9">
        <v>-1</v>
      </c>
      <c r="AI563" s="9">
        <v>-1</v>
      </c>
      <c r="AJ563" s="9">
        <v>0</v>
      </c>
      <c r="AM563" s="9" t="s">
        <v>309</v>
      </c>
      <c r="AN563" s="9">
        <v>-1</v>
      </c>
      <c r="AQ563" s="9">
        <v>579</v>
      </c>
      <c r="AR563" s="9" t="s">
        <v>295</v>
      </c>
      <c r="AT563" s="9" t="s">
        <v>195</v>
      </c>
      <c r="AU563" s="9">
        <v>132.71029999999999</v>
      </c>
      <c r="AV563" s="9">
        <v>96.418270570417107</v>
      </c>
      <c r="AW563" s="9">
        <v>564.76150497553101</v>
      </c>
      <c r="AX563" s="9">
        <v>0.44501656099999998</v>
      </c>
    </row>
    <row r="564" spans="1:50" x14ac:dyDescent="0.25">
      <c r="A564" s="142">
        <v>550000</v>
      </c>
      <c r="B564" s="142">
        <v>900000</v>
      </c>
      <c r="C564" s="142">
        <v>900000</v>
      </c>
      <c r="D564" s="9" t="s">
        <v>305</v>
      </c>
      <c r="E564" s="9" t="s">
        <v>70</v>
      </c>
      <c r="F564" s="9" t="s">
        <v>306</v>
      </c>
      <c r="G564" s="9" t="s">
        <v>307</v>
      </c>
      <c r="H564" s="9">
        <v>0.36</v>
      </c>
      <c r="I564" s="9">
        <v>0.48</v>
      </c>
      <c r="J564" s="9" t="s">
        <v>195</v>
      </c>
      <c r="K564" s="9">
        <v>5.8714145611260003E-2</v>
      </c>
      <c r="L564" s="9">
        <v>3931.8048986977401</v>
      </c>
      <c r="M564" s="9">
        <v>11.0059087368024</v>
      </c>
      <c r="N564" s="9">
        <v>1.4785501942368799</v>
      </c>
      <c r="O564" s="9">
        <v>0.64620252815691004</v>
      </c>
      <c r="P564" s="9">
        <v>8.6811811397979999E-2</v>
      </c>
      <c r="Q564" s="9">
        <v>230.85256533722401</v>
      </c>
      <c r="R564" s="9">
        <v>1430</v>
      </c>
      <c r="S564" s="9" t="s">
        <v>298</v>
      </c>
      <c r="T564" s="9">
        <v>1430</v>
      </c>
      <c r="U564" s="9" t="s">
        <v>293</v>
      </c>
      <c r="V564" s="9" t="s">
        <v>195</v>
      </c>
      <c r="Z564" s="9">
        <v>0</v>
      </c>
      <c r="AA564" s="9">
        <v>1</v>
      </c>
      <c r="AB564" s="9">
        <v>0.64620252815691004</v>
      </c>
      <c r="AC564" s="9">
        <v>8.6811811397979999E-2</v>
      </c>
      <c r="AD564" s="9">
        <v>230.85256533722301</v>
      </c>
      <c r="AF564" s="9">
        <v>-1</v>
      </c>
      <c r="AG564" s="9">
        <v>-1</v>
      </c>
      <c r="AH564" s="9">
        <v>-1</v>
      </c>
      <c r="AI564" s="9">
        <v>-1</v>
      </c>
      <c r="AJ564" s="9">
        <v>0</v>
      </c>
      <c r="AM564" s="9" t="s">
        <v>309</v>
      </c>
      <c r="AN564" s="9">
        <v>-1</v>
      </c>
      <c r="AQ564" s="9">
        <v>579</v>
      </c>
      <c r="AR564" s="9" t="s">
        <v>295</v>
      </c>
      <c r="AT564" s="9" t="s">
        <v>195</v>
      </c>
      <c r="AU564" s="9">
        <v>132.71029999999999</v>
      </c>
      <c r="AV564" s="9">
        <v>88.688751424256097</v>
      </c>
      <c r="AW564" s="9">
        <v>237.607717252675</v>
      </c>
      <c r="AX564" s="9">
        <v>0.1872283579</v>
      </c>
    </row>
    <row r="565" spans="1:50" x14ac:dyDescent="0.25">
      <c r="A565" s="142">
        <v>550000</v>
      </c>
      <c r="B565" s="142">
        <v>900000</v>
      </c>
      <c r="C565" s="142">
        <v>900000</v>
      </c>
      <c r="D565" s="9" t="s">
        <v>305</v>
      </c>
      <c r="E565" s="9" t="s">
        <v>70</v>
      </c>
      <c r="F565" s="9" t="s">
        <v>306</v>
      </c>
      <c r="G565" s="9" t="s">
        <v>307</v>
      </c>
      <c r="H565" s="9">
        <v>0.36</v>
      </c>
      <c r="I565" s="9">
        <v>0.48</v>
      </c>
      <c r="J565" s="9" t="s">
        <v>195</v>
      </c>
      <c r="K565" s="9">
        <v>1.462660985094E-2</v>
      </c>
      <c r="L565" s="9">
        <v>3931.8048986977401</v>
      </c>
      <c r="M565" s="9">
        <v>11.0059087368024</v>
      </c>
      <c r="N565" s="9">
        <v>1.4785501942368799</v>
      </c>
      <c r="O565" s="9">
        <v>0.16097913314831999</v>
      </c>
      <c r="P565" s="9">
        <v>2.1626176836140001E-2</v>
      </c>
      <c r="Q565" s="9">
        <v>57.508976263290101</v>
      </c>
      <c r="R565" s="9">
        <v>1210</v>
      </c>
      <c r="S565" s="9" t="s">
        <v>310</v>
      </c>
      <c r="T565" s="9">
        <v>1210</v>
      </c>
      <c r="U565" s="9" t="s">
        <v>293</v>
      </c>
      <c r="V565" s="9" t="s">
        <v>195</v>
      </c>
      <c r="Z565" s="9">
        <v>0</v>
      </c>
      <c r="AA565" s="9">
        <v>1</v>
      </c>
      <c r="AB565" s="9">
        <v>0.16097913314831999</v>
      </c>
      <c r="AC565" s="9">
        <v>2.1626176836140001E-2</v>
      </c>
      <c r="AD565" s="9">
        <v>57.5089762632917</v>
      </c>
      <c r="AF565" s="9">
        <v>-1</v>
      </c>
      <c r="AG565" s="9">
        <v>-1</v>
      </c>
      <c r="AH565" s="9">
        <v>-1</v>
      </c>
      <c r="AI565" s="9">
        <v>-1</v>
      </c>
      <c r="AJ565" s="9">
        <v>0</v>
      </c>
      <c r="AM565" s="9" t="s">
        <v>309</v>
      </c>
      <c r="AN565" s="9">
        <v>-1</v>
      </c>
      <c r="AQ565" s="9">
        <v>579</v>
      </c>
      <c r="AR565" s="9" t="s">
        <v>295</v>
      </c>
      <c r="AT565" s="9" t="s">
        <v>195</v>
      </c>
      <c r="AU565" s="9">
        <v>132.71029999999999</v>
      </c>
      <c r="AV565" s="9">
        <v>43.992606087701901</v>
      </c>
      <c r="AW565" s="9">
        <v>59.191790013241302</v>
      </c>
      <c r="AX565" s="9">
        <v>4.66415055E-2</v>
      </c>
    </row>
    <row r="566" spans="1:50" x14ac:dyDescent="0.25">
      <c r="A566" s="142">
        <v>550000</v>
      </c>
      <c r="B566" s="142">
        <v>900000</v>
      </c>
      <c r="C566" s="142">
        <v>900000</v>
      </c>
      <c r="D566" s="9" t="s">
        <v>305</v>
      </c>
      <c r="E566" s="9" t="s">
        <v>70</v>
      </c>
      <c r="F566" s="9" t="s">
        <v>306</v>
      </c>
      <c r="G566" s="9" t="s">
        <v>307</v>
      </c>
      <c r="H566" s="9">
        <v>0.36</v>
      </c>
      <c r="I566" s="9">
        <v>0.48</v>
      </c>
      <c r="J566" s="9" t="s">
        <v>195</v>
      </c>
      <c r="K566" s="9">
        <v>0.28467362545482999</v>
      </c>
      <c r="L566" s="9">
        <v>3847.42469200289</v>
      </c>
      <c r="M566" s="9">
        <v>9.5601531223170699</v>
      </c>
      <c r="N566" s="9">
        <v>1.4050111379433099</v>
      </c>
      <c r="O566" s="9">
        <v>2.72152344923337</v>
      </c>
      <c r="P566" s="9">
        <v>0.39996961444273998</v>
      </c>
      <c r="Q566" s="9">
        <v>1095.2603357369101</v>
      </c>
      <c r="R566" s="9">
        <v>1200</v>
      </c>
      <c r="S566" s="9" t="s">
        <v>308</v>
      </c>
      <c r="T566" s="9">
        <v>1200</v>
      </c>
      <c r="U566" s="9" t="s">
        <v>293</v>
      </c>
      <c r="V566" s="9" t="s">
        <v>195</v>
      </c>
      <c r="Z566" s="9">
        <v>0</v>
      </c>
      <c r="AA566" s="9">
        <v>1</v>
      </c>
      <c r="AB566" s="9">
        <v>2.72152344923337</v>
      </c>
      <c r="AC566" s="9">
        <v>0.39996961444273998</v>
      </c>
      <c r="AD566" s="9">
        <v>1095.2603357369101</v>
      </c>
      <c r="AF566" s="9">
        <v>-1</v>
      </c>
      <c r="AG566" s="9">
        <v>-1</v>
      </c>
      <c r="AH566" s="9">
        <v>-1</v>
      </c>
      <c r="AI566" s="9">
        <v>-1</v>
      </c>
      <c r="AJ566" s="9">
        <v>0</v>
      </c>
      <c r="AM566" s="9" t="s">
        <v>309</v>
      </c>
      <c r="AN566" s="9">
        <v>-1</v>
      </c>
      <c r="AQ566" s="9">
        <v>579</v>
      </c>
      <c r="AR566" s="9" t="s">
        <v>295</v>
      </c>
      <c r="AT566" s="9" t="s">
        <v>195</v>
      </c>
      <c r="AU566" s="9">
        <v>132.71029999999999</v>
      </c>
      <c r="AV566" s="9">
        <v>156.26321777326999</v>
      </c>
      <c r="AW566" s="9">
        <v>1152.03328945979</v>
      </c>
      <c r="AX566" s="9">
        <v>0.88828899900000002</v>
      </c>
    </row>
    <row r="567" spans="1:50" x14ac:dyDescent="0.25">
      <c r="A567" s="142">
        <v>550000</v>
      </c>
      <c r="B567" s="142">
        <v>900000</v>
      </c>
      <c r="C567" s="142">
        <v>900000</v>
      </c>
      <c r="D567" s="9" t="s">
        <v>305</v>
      </c>
      <c r="E567" s="9" t="s">
        <v>70</v>
      </c>
      <c r="F567" s="9" t="s">
        <v>306</v>
      </c>
      <c r="G567" s="9" t="s">
        <v>307</v>
      </c>
      <c r="H567" s="9">
        <v>0.36</v>
      </c>
      <c r="I567" s="9">
        <v>0.48</v>
      </c>
      <c r="J567" s="9" t="s">
        <v>195</v>
      </c>
      <c r="K567" s="9">
        <v>5.0710494517170003E-2</v>
      </c>
      <c r="L567" s="9">
        <v>3847.42469200289</v>
      </c>
      <c r="M567" s="9">
        <v>9.5601531223170699</v>
      </c>
      <c r="N567" s="9">
        <v>1.4050111379433099</v>
      </c>
      <c r="O567" s="9">
        <v>0.48480009249264</v>
      </c>
      <c r="P567" s="9">
        <v>7.1248809607240005E-2</v>
      </c>
      <c r="Q567" s="9">
        <v>195.10480874906699</v>
      </c>
      <c r="R567" s="9">
        <v>1210</v>
      </c>
      <c r="S567" s="9" t="s">
        <v>310</v>
      </c>
      <c r="T567" s="9">
        <v>1210</v>
      </c>
      <c r="U567" s="9" t="s">
        <v>293</v>
      </c>
      <c r="V567" s="9" t="s">
        <v>195</v>
      </c>
      <c r="Z567" s="9">
        <v>0</v>
      </c>
      <c r="AA567" s="9">
        <v>1</v>
      </c>
      <c r="AB567" s="9">
        <v>0.48480009249264</v>
      </c>
      <c r="AC567" s="9">
        <v>7.1248809607240005E-2</v>
      </c>
      <c r="AD567" s="9">
        <v>195.104808749066</v>
      </c>
      <c r="AF567" s="9">
        <v>-1</v>
      </c>
      <c r="AG567" s="9">
        <v>-1</v>
      </c>
      <c r="AH567" s="9">
        <v>-1</v>
      </c>
      <c r="AI567" s="9">
        <v>-1</v>
      </c>
      <c r="AJ567" s="9">
        <v>0</v>
      </c>
      <c r="AM567" s="9" t="s">
        <v>309</v>
      </c>
      <c r="AN567" s="9">
        <v>-1</v>
      </c>
      <c r="AQ567" s="9">
        <v>579</v>
      </c>
      <c r="AR567" s="9" t="s">
        <v>295</v>
      </c>
      <c r="AT567" s="9" t="s">
        <v>195</v>
      </c>
      <c r="AU567" s="9">
        <v>132.71029999999999</v>
      </c>
      <c r="AV567" s="9">
        <v>58.388133196658202</v>
      </c>
      <c r="AW567" s="9">
        <v>205.21809041992</v>
      </c>
      <c r="AX567" s="9">
        <v>0.1582358546</v>
      </c>
    </row>
    <row r="568" spans="1:50" x14ac:dyDescent="0.25">
      <c r="A568" s="142">
        <v>550000</v>
      </c>
      <c r="B568" s="142">
        <v>900000</v>
      </c>
      <c r="C568" s="142">
        <v>900000</v>
      </c>
      <c r="D568" s="9" t="s">
        <v>305</v>
      </c>
      <c r="E568" s="9" t="s">
        <v>70</v>
      </c>
      <c r="F568" s="9" t="s">
        <v>306</v>
      </c>
      <c r="G568" s="9" t="s">
        <v>307</v>
      </c>
      <c r="H568" s="9">
        <v>0.36</v>
      </c>
      <c r="I568" s="9">
        <v>0.48</v>
      </c>
      <c r="J568" s="9" t="s">
        <v>195</v>
      </c>
      <c r="K568" s="9">
        <v>0.13901831778369</v>
      </c>
      <c r="L568" s="9">
        <v>3847.42469200289</v>
      </c>
      <c r="M568" s="9">
        <v>9.5601531223170699</v>
      </c>
      <c r="N568" s="9">
        <v>1.4050111379433099</v>
      </c>
      <c r="O568" s="9">
        <v>1.32903640481904</v>
      </c>
      <c r="P568" s="9">
        <v>0.19532228486423001</v>
      </c>
      <c r="Q568" s="9">
        <v>534.862508481688</v>
      </c>
      <c r="R568" s="9">
        <v>1210</v>
      </c>
      <c r="S568" s="9" t="s">
        <v>310</v>
      </c>
      <c r="T568" s="9">
        <v>1210</v>
      </c>
      <c r="U568" s="9" t="s">
        <v>293</v>
      </c>
      <c r="V568" s="9" t="s">
        <v>195</v>
      </c>
      <c r="Z568" s="9">
        <v>0</v>
      </c>
      <c r="AA568" s="9">
        <v>1</v>
      </c>
      <c r="AB568" s="9">
        <v>1.32903640481904</v>
      </c>
      <c r="AC568" s="9">
        <v>0.19532228486423001</v>
      </c>
      <c r="AD568" s="9">
        <v>534.862508481688</v>
      </c>
      <c r="AF568" s="9">
        <v>-1</v>
      </c>
      <c r="AG568" s="9">
        <v>-1</v>
      </c>
      <c r="AH568" s="9">
        <v>-1</v>
      </c>
      <c r="AI568" s="9">
        <v>-1</v>
      </c>
      <c r="AJ568" s="9">
        <v>0</v>
      </c>
      <c r="AM568" s="9" t="s">
        <v>309</v>
      </c>
      <c r="AN568" s="9">
        <v>-1</v>
      </c>
      <c r="AQ568" s="9">
        <v>579</v>
      </c>
      <c r="AR568" s="9" t="s">
        <v>295</v>
      </c>
      <c r="AT568" s="9" t="s">
        <v>195</v>
      </c>
      <c r="AU568" s="9">
        <v>132.71029999999999</v>
      </c>
      <c r="AV568" s="9">
        <v>98.607910832835202</v>
      </c>
      <c r="AW568" s="9">
        <v>562.58717215418403</v>
      </c>
      <c r="AX568" s="9">
        <v>0.43378954460000002</v>
      </c>
    </row>
    <row r="569" spans="1:50" x14ac:dyDescent="0.25">
      <c r="A569" s="142">
        <v>550000</v>
      </c>
      <c r="B569" s="142">
        <v>900000</v>
      </c>
      <c r="C569" s="142">
        <v>900000</v>
      </c>
      <c r="D569" s="9" t="s">
        <v>305</v>
      </c>
      <c r="E569" s="9" t="s">
        <v>70</v>
      </c>
      <c r="F569" s="9" t="s">
        <v>306</v>
      </c>
      <c r="G569" s="9" t="s">
        <v>307</v>
      </c>
      <c r="H569" s="9">
        <v>0.36</v>
      </c>
      <c r="I569" s="9">
        <v>0.48</v>
      </c>
      <c r="J569" s="9" t="s">
        <v>195</v>
      </c>
      <c r="K569" s="9">
        <v>3.0820576289000001E-4</v>
      </c>
      <c r="L569" s="9">
        <v>3847.42469200289</v>
      </c>
      <c r="M569" s="9">
        <v>9.5601531223170699</v>
      </c>
      <c r="N569" s="9">
        <v>1.4050111379433099</v>
      </c>
      <c r="O569" s="9">
        <v>2.9464942864599998E-3</v>
      </c>
      <c r="P569" s="9">
        <v>4.3303252964000001E-4</v>
      </c>
      <c r="Q569" s="9">
        <v>1.1857984623836499</v>
      </c>
      <c r="R569" s="9">
        <v>1210</v>
      </c>
      <c r="S569" s="9" t="s">
        <v>310</v>
      </c>
      <c r="T569" s="9">
        <v>1210</v>
      </c>
      <c r="U569" s="9" t="s">
        <v>293</v>
      </c>
      <c r="V569" s="9" t="s">
        <v>195</v>
      </c>
      <c r="Z569" s="9">
        <v>0</v>
      </c>
      <c r="AA569" s="9">
        <v>1</v>
      </c>
      <c r="AB569" s="9">
        <v>2.9464942864599998E-3</v>
      </c>
      <c r="AC569" s="9">
        <v>4.3303252964000001E-4</v>
      </c>
      <c r="AD569" s="9">
        <v>1.1857984623832101</v>
      </c>
      <c r="AF569" s="9">
        <v>-1</v>
      </c>
      <c r="AG569" s="9">
        <v>-1</v>
      </c>
      <c r="AH569" s="9">
        <v>-1</v>
      </c>
      <c r="AI569" s="9">
        <v>-1</v>
      </c>
      <c r="AJ569" s="9">
        <v>0</v>
      </c>
      <c r="AM569" s="9" t="s">
        <v>309</v>
      </c>
      <c r="AN569" s="9">
        <v>-1</v>
      </c>
      <c r="AQ569" s="9">
        <v>579</v>
      </c>
      <c r="AR569" s="9" t="s">
        <v>295</v>
      </c>
      <c r="AT569" s="9" t="s">
        <v>195</v>
      </c>
      <c r="AU569" s="9">
        <v>132.71029999999999</v>
      </c>
      <c r="AV569" s="9">
        <v>6.9618065279879104</v>
      </c>
      <c r="AW569" s="9">
        <v>1.2472644709959</v>
      </c>
      <c r="AX569" s="9">
        <v>9.617181E-4</v>
      </c>
    </row>
    <row r="570" spans="1:50" x14ac:dyDescent="0.25">
      <c r="A570" s="142">
        <v>550000</v>
      </c>
      <c r="B570" s="142">
        <v>900000</v>
      </c>
      <c r="C570" s="142">
        <v>900000</v>
      </c>
      <c r="D570" s="9" t="s">
        <v>305</v>
      </c>
      <c r="E570" s="9" t="s">
        <v>70</v>
      </c>
      <c r="F570" s="9" t="s">
        <v>306</v>
      </c>
      <c r="G570" s="9" t="s">
        <v>307</v>
      </c>
      <c r="H570" s="9">
        <v>0.36</v>
      </c>
      <c r="I570" s="9">
        <v>0.48</v>
      </c>
      <c r="J570" s="9" t="s">
        <v>195</v>
      </c>
      <c r="K570" s="9">
        <v>0.14305281010328</v>
      </c>
      <c r="L570" s="9">
        <v>3847.42469200289</v>
      </c>
      <c r="M570" s="9">
        <v>9.5601531223170699</v>
      </c>
      <c r="N570" s="9">
        <v>1.4050111379433099</v>
      </c>
      <c r="O570" s="9">
        <v>1.3676067691651299</v>
      </c>
      <c r="P570" s="9">
        <v>0.20099079150919999</v>
      </c>
      <c r="Q570" s="9">
        <v>550.38491385177099</v>
      </c>
      <c r="R570" s="9">
        <v>1210</v>
      </c>
      <c r="S570" s="9" t="s">
        <v>310</v>
      </c>
      <c r="T570" s="9">
        <v>1210</v>
      </c>
      <c r="U570" s="9" t="s">
        <v>293</v>
      </c>
      <c r="V570" s="9" t="s">
        <v>195</v>
      </c>
      <c r="Z570" s="9">
        <v>0</v>
      </c>
      <c r="AA570" s="9">
        <v>1</v>
      </c>
      <c r="AB570" s="9">
        <v>1.3676067691651299</v>
      </c>
      <c r="AC570" s="9">
        <v>0.20099079150919999</v>
      </c>
      <c r="AD570" s="9">
        <v>550.38491385177099</v>
      </c>
      <c r="AF570" s="9">
        <v>-1</v>
      </c>
      <c r="AG570" s="9">
        <v>-1</v>
      </c>
      <c r="AH570" s="9">
        <v>-1</v>
      </c>
      <c r="AI570" s="9">
        <v>-1</v>
      </c>
      <c r="AJ570" s="9">
        <v>0</v>
      </c>
      <c r="AM570" s="9" t="s">
        <v>309</v>
      </c>
      <c r="AN570" s="9">
        <v>-1</v>
      </c>
      <c r="AQ570" s="9">
        <v>579</v>
      </c>
      <c r="AR570" s="9" t="s">
        <v>295</v>
      </c>
      <c r="AT570" s="9" t="s">
        <v>195</v>
      </c>
      <c r="AU570" s="9">
        <v>132.71029999999999</v>
      </c>
      <c r="AV570" s="9">
        <v>98.989443736049296</v>
      </c>
      <c r="AW570" s="9">
        <v>578.91418330883903</v>
      </c>
      <c r="AX570" s="9">
        <v>0.44637868110000001</v>
      </c>
    </row>
    <row r="571" spans="1:50" x14ac:dyDescent="0.25">
      <c r="A571" s="142">
        <v>550000</v>
      </c>
      <c r="B571" s="142">
        <v>900000</v>
      </c>
      <c r="C571" s="142">
        <v>900000</v>
      </c>
      <c r="D571" s="9" t="s">
        <v>305</v>
      </c>
      <c r="E571" s="9" t="s">
        <v>70</v>
      </c>
      <c r="F571" s="9" t="s">
        <v>306</v>
      </c>
      <c r="G571" s="9" t="s">
        <v>307</v>
      </c>
      <c r="H571" s="9">
        <v>0.36</v>
      </c>
      <c r="I571" s="9">
        <v>0.48</v>
      </c>
      <c r="J571" s="9" t="s">
        <v>195</v>
      </c>
      <c r="K571" s="9">
        <v>0.21026537040254001</v>
      </c>
      <c r="L571" s="9">
        <v>3860.0828655834398</v>
      </c>
      <c r="M571" s="9">
        <v>9.5896964677889294</v>
      </c>
      <c r="N571" s="9">
        <v>1.40928788484986</v>
      </c>
      <c r="O571" s="9">
        <v>2.0163810798476001</v>
      </c>
      <c r="P571" s="9">
        <v>0.29632443911176998</v>
      </c>
      <c r="Q571" s="9">
        <v>811.641753516417</v>
      </c>
      <c r="R571" s="9">
        <v>1200</v>
      </c>
      <c r="S571" s="9" t="s">
        <v>308</v>
      </c>
      <c r="T571" s="9">
        <v>1200</v>
      </c>
      <c r="U571" s="9" t="s">
        <v>293</v>
      </c>
      <c r="V571" s="9" t="s">
        <v>195</v>
      </c>
      <c r="Z571" s="9">
        <v>0</v>
      </c>
      <c r="AA571" s="9">
        <v>1</v>
      </c>
      <c r="AB571" s="9">
        <v>2.0163810798476001</v>
      </c>
      <c r="AC571" s="9">
        <v>0.29632443911176998</v>
      </c>
      <c r="AD571" s="9">
        <v>811.641753516417</v>
      </c>
      <c r="AF571" s="9">
        <v>-1</v>
      </c>
      <c r="AG571" s="9">
        <v>-1</v>
      </c>
      <c r="AH571" s="9">
        <v>-1</v>
      </c>
      <c r="AI571" s="9">
        <v>-1</v>
      </c>
      <c r="AJ571" s="9">
        <v>0</v>
      </c>
      <c r="AM571" s="9" t="s">
        <v>309</v>
      </c>
      <c r="AN571" s="9">
        <v>-1</v>
      </c>
      <c r="AQ571" s="9">
        <v>579</v>
      </c>
      <c r="AR571" s="9" t="s">
        <v>295</v>
      </c>
      <c r="AT571" s="9" t="s">
        <v>195</v>
      </c>
      <c r="AU571" s="9">
        <v>132.71029999999999</v>
      </c>
      <c r="AV571" s="9">
        <v>137.110050491621</v>
      </c>
      <c r="AW571" s="9">
        <v>850.91376462184996</v>
      </c>
      <c r="AX571" s="9">
        <v>0.65826581790000005</v>
      </c>
    </row>
    <row r="572" spans="1:50" x14ac:dyDescent="0.25">
      <c r="A572" s="142">
        <v>550000</v>
      </c>
      <c r="B572" s="142">
        <v>900000</v>
      </c>
      <c r="C572" s="142">
        <v>900000</v>
      </c>
      <c r="D572" s="9" t="s">
        <v>305</v>
      </c>
      <c r="E572" s="9" t="s">
        <v>70</v>
      </c>
      <c r="F572" s="9" t="s">
        <v>306</v>
      </c>
      <c r="G572" s="9" t="s">
        <v>307</v>
      </c>
      <c r="H572" s="9">
        <v>0.36</v>
      </c>
      <c r="I572" s="9">
        <v>0.48</v>
      </c>
      <c r="J572" s="9" t="s">
        <v>195</v>
      </c>
      <c r="K572" s="9">
        <v>3.5943411555599998E-2</v>
      </c>
      <c r="L572" s="9">
        <v>3860.0828655834398</v>
      </c>
      <c r="M572" s="9">
        <v>9.5896964677889294</v>
      </c>
      <c r="N572" s="9">
        <v>1.40928788484986</v>
      </c>
      <c r="O572" s="9">
        <v>0.34468640683507001</v>
      </c>
      <c r="P572" s="9">
        <v>5.0654614445480001E-2</v>
      </c>
      <c r="Q572" s="9">
        <v>138.744547076408</v>
      </c>
      <c r="R572" s="9">
        <v>1210</v>
      </c>
      <c r="S572" s="9" t="s">
        <v>310</v>
      </c>
      <c r="T572" s="9">
        <v>1210</v>
      </c>
      <c r="U572" s="9" t="s">
        <v>293</v>
      </c>
      <c r="V572" s="9" t="s">
        <v>195</v>
      </c>
      <c r="Z572" s="9">
        <v>0</v>
      </c>
      <c r="AA572" s="9">
        <v>1</v>
      </c>
      <c r="AB572" s="9">
        <v>0.34468640683507001</v>
      </c>
      <c r="AC572" s="9">
        <v>5.0654614445480001E-2</v>
      </c>
      <c r="AD572" s="9">
        <v>138.74454707640899</v>
      </c>
      <c r="AF572" s="9">
        <v>-1</v>
      </c>
      <c r="AG572" s="9">
        <v>-1</v>
      </c>
      <c r="AH572" s="9">
        <v>-1</v>
      </c>
      <c r="AI572" s="9">
        <v>-1</v>
      </c>
      <c r="AJ572" s="9">
        <v>0</v>
      </c>
      <c r="AM572" s="9" t="s">
        <v>309</v>
      </c>
      <c r="AN572" s="9">
        <v>-1</v>
      </c>
      <c r="AQ572" s="9">
        <v>579</v>
      </c>
      <c r="AR572" s="9" t="s">
        <v>295</v>
      </c>
      <c r="AT572" s="9" t="s">
        <v>195</v>
      </c>
      <c r="AU572" s="9">
        <v>132.71029999999999</v>
      </c>
      <c r="AV572" s="9">
        <v>68.691009004405501</v>
      </c>
      <c r="AW572" s="9">
        <v>145.45782589677</v>
      </c>
      <c r="AX572" s="9">
        <v>0.1125259911</v>
      </c>
    </row>
    <row r="573" spans="1:50" x14ac:dyDescent="0.25">
      <c r="A573" s="142">
        <v>550000</v>
      </c>
      <c r="B573" s="142">
        <v>900000</v>
      </c>
      <c r="C573" s="142">
        <v>900000</v>
      </c>
      <c r="D573" s="9" t="s">
        <v>305</v>
      </c>
      <c r="E573" s="9" t="s">
        <v>70</v>
      </c>
      <c r="F573" s="9" t="s">
        <v>306</v>
      </c>
      <c r="G573" s="9" t="s">
        <v>307</v>
      </c>
      <c r="H573" s="9">
        <v>0.36</v>
      </c>
      <c r="I573" s="9">
        <v>0.48</v>
      </c>
      <c r="J573" s="9" t="s">
        <v>195</v>
      </c>
      <c r="K573" s="9">
        <v>3.8829905310330003E-2</v>
      </c>
      <c r="L573" s="9">
        <v>3860.0828655834398</v>
      </c>
      <c r="M573" s="9">
        <v>9.5896964677889294</v>
      </c>
      <c r="N573" s="9">
        <v>1.40928788484986</v>
      </c>
      <c r="O573" s="9">
        <v>0.37236700579908999</v>
      </c>
      <c r="P573" s="9">
        <v>5.4722515123719999E-2</v>
      </c>
      <c r="Q573" s="9">
        <v>149.88665216065101</v>
      </c>
      <c r="R573" s="9">
        <v>1210</v>
      </c>
      <c r="S573" s="9" t="s">
        <v>310</v>
      </c>
      <c r="T573" s="9">
        <v>1210</v>
      </c>
      <c r="U573" s="9" t="s">
        <v>293</v>
      </c>
      <c r="V573" s="9" t="s">
        <v>195</v>
      </c>
      <c r="Z573" s="9">
        <v>0</v>
      </c>
      <c r="AA573" s="9">
        <v>1</v>
      </c>
      <c r="AB573" s="9">
        <v>0.37236700579908999</v>
      </c>
      <c r="AC573" s="9">
        <v>5.4722515123719999E-2</v>
      </c>
      <c r="AD573" s="9">
        <v>149.88665216065201</v>
      </c>
      <c r="AF573" s="9">
        <v>-1</v>
      </c>
      <c r="AG573" s="9">
        <v>-1</v>
      </c>
      <c r="AH573" s="9">
        <v>-1</v>
      </c>
      <c r="AI573" s="9">
        <v>-1</v>
      </c>
      <c r="AJ573" s="9">
        <v>0</v>
      </c>
      <c r="AM573" s="9" t="s">
        <v>309</v>
      </c>
      <c r="AN573" s="9">
        <v>-1</v>
      </c>
      <c r="AQ573" s="9">
        <v>579</v>
      </c>
      <c r="AR573" s="9" t="s">
        <v>295</v>
      </c>
      <c r="AT573" s="9" t="s">
        <v>195</v>
      </c>
      <c r="AU573" s="9">
        <v>132.71029999999999</v>
      </c>
      <c r="AV573" s="9">
        <v>50.890393755464999</v>
      </c>
      <c r="AW573" s="9">
        <v>157.139051686313</v>
      </c>
      <c r="AX573" s="9">
        <v>0.1215625727</v>
      </c>
    </row>
    <row r="574" spans="1:50" x14ac:dyDescent="0.25">
      <c r="A574" s="142">
        <v>550000</v>
      </c>
      <c r="B574" s="142">
        <v>900000</v>
      </c>
      <c r="C574" s="142">
        <v>900000</v>
      </c>
      <c r="D574" s="9" t="s">
        <v>305</v>
      </c>
      <c r="E574" s="9" t="s">
        <v>70</v>
      </c>
      <c r="F574" s="9" t="s">
        <v>306</v>
      </c>
      <c r="G574" s="9" t="s">
        <v>307</v>
      </c>
      <c r="H574" s="9">
        <v>0.36</v>
      </c>
      <c r="I574" s="9">
        <v>0.48</v>
      </c>
      <c r="J574" s="9" t="s">
        <v>195</v>
      </c>
      <c r="K574" s="9">
        <v>0.12788809652117999</v>
      </c>
      <c r="L574" s="9">
        <v>3860.0828655834398</v>
      </c>
      <c r="M574" s="9">
        <v>9.5896964677889294</v>
      </c>
      <c r="N574" s="9">
        <v>1.40928788484986</v>
      </c>
      <c r="O574" s="9">
        <v>1.2264080274814599</v>
      </c>
      <c r="P574" s="9">
        <v>0.18023114504380999</v>
      </c>
      <c r="Q574" s="9">
        <v>493.65865009351199</v>
      </c>
      <c r="R574" s="9">
        <v>1210</v>
      </c>
      <c r="S574" s="9" t="s">
        <v>310</v>
      </c>
      <c r="T574" s="9">
        <v>1210</v>
      </c>
      <c r="U574" s="9" t="s">
        <v>293</v>
      </c>
      <c r="V574" s="9" t="s">
        <v>195</v>
      </c>
      <c r="Z574" s="9">
        <v>0</v>
      </c>
      <c r="AA574" s="9">
        <v>1</v>
      </c>
      <c r="AB574" s="9">
        <v>1.2264080274814599</v>
      </c>
      <c r="AC574" s="9">
        <v>0.18023114504380999</v>
      </c>
      <c r="AD574" s="9">
        <v>493.65865009351199</v>
      </c>
      <c r="AF574" s="9">
        <v>-1</v>
      </c>
      <c r="AG574" s="9">
        <v>-1</v>
      </c>
      <c r="AH574" s="9">
        <v>-1</v>
      </c>
      <c r="AI574" s="9">
        <v>-1</v>
      </c>
      <c r="AJ574" s="9">
        <v>0</v>
      </c>
      <c r="AM574" s="9" t="s">
        <v>309</v>
      </c>
      <c r="AN574" s="9">
        <v>-1</v>
      </c>
      <c r="AQ574" s="9">
        <v>579</v>
      </c>
      <c r="AR574" s="9" t="s">
        <v>295</v>
      </c>
      <c r="AT574" s="9" t="s">
        <v>195</v>
      </c>
      <c r="AU574" s="9">
        <v>132.71029999999999</v>
      </c>
      <c r="AV574" s="9">
        <v>92.436357079610801</v>
      </c>
      <c r="AW574" s="9">
        <v>517.54476475527201</v>
      </c>
      <c r="AX574" s="9">
        <v>0.40037197899999999</v>
      </c>
    </row>
    <row r="575" spans="1:50" x14ac:dyDescent="0.25">
      <c r="A575" s="142">
        <v>550000</v>
      </c>
      <c r="B575" s="142">
        <v>900000</v>
      </c>
      <c r="C575" s="142">
        <v>900000</v>
      </c>
      <c r="D575" s="9" t="s">
        <v>305</v>
      </c>
      <c r="E575" s="9" t="s">
        <v>70</v>
      </c>
      <c r="F575" s="9" t="s">
        <v>306</v>
      </c>
      <c r="G575" s="9" t="s">
        <v>307</v>
      </c>
      <c r="H575" s="9">
        <v>0.36</v>
      </c>
      <c r="I575" s="9">
        <v>0.48</v>
      </c>
      <c r="J575" s="9" t="s">
        <v>195</v>
      </c>
      <c r="K575" s="9">
        <v>0.20313124585782999</v>
      </c>
      <c r="L575" s="9">
        <v>3860.0828655834398</v>
      </c>
      <c r="M575" s="9">
        <v>9.5896964677889294</v>
      </c>
      <c r="N575" s="9">
        <v>1.40928788484986</v>
      </c>
      <c r="O575" s="9">
        <v>1.94796699090045</v>
      </c>
      <c r="P575" s="9">
        <v>0.2862704038219</v>
      </c>
      <c r="Q575" s="9">
        <v>784.10344160045099</v>
      </c>
      <c r="R575" s="9">
        <v>1210</v>
      </c>
      <c r="S575" s="9" t="s">
        <v>310</v>
      </c>
      <c r="T575" s="9">
        <v>1210</v>
      </c>
      <c r="U575" s="9" t="s">
        <v>293</v>
      </c>
      <c r="V575" s="9" t="s">
        <v>195</v>
      </c>
      <c r="Z575" s="9">
        <v>0</v>
      </c>
      <c r="AA575" s="9">
        <v>1</v>
      </c>
      <c r="AB575" s="9">
        <v>1.94796699090045</v>
      </c>
      <c r="AC575" s="9">
        <v>0.2862704038219</v>
      </c>
      <c r="AD575" s="9">
        <v>784.10344160045099</v>
      </c>
      <c r="AF575" s="9">
        <v>-1</v>
      </c>
      <c r="AG575" s="9">
        <v>-1</v>
      </c>
      <c r="AH575" s="9">
        <v>-1</v>
      </c>
      <c r="AI575" s="9">
        <v>-1</v>
      </c>
      <c r="AJ575" s="9">
        <v>0</v>
      </c>
      <c r="AM575" s="9" t="s">
        <v>309</v>
      </c>
      <c r="AN575" s="9">
        <v>-1</v>
      </c>
      <c r="AQ575" s="9">
        <v>579</v>
      </c>
      <c r="AR575" s="9" t="s">
        <v>295</v>
      </c>
      <c r="AT575" s="9" t="s">
        <v>195</v>
      </c>
      <c r="AU575" s="9">
        <v>132.71029999999999</v>
      </c>
      <c r="AV575" s="9">
        <v>114.588671233714</v>
      </c>
      <c r="AW575" s="9">
        <v>822.04298688989797</v>
      </c>
      <c r="AX575" s="9">
        <v>0.63593142059999996</v>
      </c>
    </row>
    <row r="576" spans="1:50" x14ac:dyDescent="0.25">
      <c r="A576" s="142">
        <v>550000</v>
      </c>
      <c r="B576" s="142">
        <v>900000</v>
      </c>
      <c r="C576" s="142">
        <v>900000</v>
      </c>
      <c r="D576" s="9" t="s">
        <v>305</v>
      </c>
      <c r="E576" s="9" t="s">
        <v>70</v>
      </c>
      <c r="F576" s="9" t="s">
        <v>306</v>
      </c>
      <c r="G576" s="9" t="s">
        <v>307</v>
      </c>
      <c r="H576" s="9">
        <v>0.36</v>
      </c>
      <c r="I576" s="9">
        <v>0.48</v>
      </c>
      <c r="J576" s="9" t="s">
        <v>195</v>
      </c>
      <c r="K576" s="9">
        <v>1.70542406643E-3</v>
      </c>
      <c r="L576" s="9">
        <v>3860.0828655834398</v>
      </c>
      <c r="M576" s="9">
        <v>9.5896964677889294</v>
      </c>
      <c r="N576" s="9">
        <v>1.40928788484986</v>
      </c>
      <c r="O576" s="9">
        <v>1.635449914595E-2</v>
      </c>
      <c r="P576" s="9">
        <v>2.4034334753500002E-3</v>
      </c>
      <c r="Q576" s="9">
        <v>6.5830782173916704</v>
      </c>
      <c r="R576" s="9">
        <v>1210</v>
      </c>
      <c r="S576" s="9" t="s">
        <v>310</v>
      </c>
      <c r="T576" s="9">
        <v>1210</v>
      </c>
      <c r="U576" s="9" t="s">
        <v>293</v>
      </c>
      <c r="V576" s="9" t="s">
        <v>195</v>
      </c>
      <c r="Z576" s="9">
        <v>0</v>
      </c>
      <c r="AA576" s="9">
        <v>1</v>
      </c>
      <c r="AB576" s="9">
        <v>1.635449914595E-2</v>
      </c>
      <c r="AC576" s="9">
        <v>2.4034334753500002E-3</v>
      </c>
      <c r="AD576" s="9">
        <v>6.5830782173903097</v>
      </c>
      <c r="AF576" s="9">
        <v>-1</v>
      </c>
      <c r="AG576" s="9">
        <v>-1</v>
      </c>
      <c r="AH576" s="9">
        <v>-1</v>
      </c>
      <c r="AI576" s="9">
        <v>-1</v>
      </c>
      <c r="AJ576" s="9">
        <v>0</v>
      </c>
      <c r="AM576" s="9" t="s">
        <v>309</v>
      </c>
      <c r="AN576" s="9">
        <v>-1</v>
      </c>
      <c r="AQ576" s="9">
        <v>579</v>
      </c>
      <c r="AR576" s="9" t="s">
        <v>295</v>
      </c>
      <c r="AT576" s="9" t="s">
        <v>195</v>
      </c>
      <c r="AU576" s="9">
        <v>132.71029999999999</v>
      </c>
      <c r="AV576" s="9">
        <v>15.231713916165999</v>
      </c>
      <c r="AW576" s="9">
        <v>6.9016063361584798</v>
      </c>
      <c r="AX576" s="9">
        <v>5.3390740000000001E-3</v>
      </c>
    </row>
    <row r="577" spans="1:50" x14ac:dyDescent="0.25">
      <c r="A577" s="142">
        <v>550000</v>
      </c>
      <c r="B577" s="142">
        <v>900000</v>
      </c>
      <c r="C577" s="142">
        <v>900000</v>
      </c>
      <c r="D577" s="9" t="s">
        <v>305</v>
      </c>
      <c r="E577" s="9" t="s">
        <v>70</v>
      </c>
      <c r="F577" s="9" t="s">
        <v>306</v>
      </c>
      <c r="G577" s="9" t="s">
        <v>307</v>
      </c>
      <c r="H577" s="9">
        <v>0.36</v>
      </c>
      <c r="I577" s="9">
        <v>0.48</v>
      </c>
      <c r="J577" s="9" t="s">
        <v>195</v>
      </c>
      <c r="K577" s="9">
        <v>6.7116160553979995E-2</v>
      </c>
      <c r="L577" s="9">
        <v>3860.0828664462401</v>
      </c>
      <c r="M577" s="9">
        <v>9.5896964699324005</v>
      </c>
      <c r="N577" s="9">
        <v>1.40928788516486</v>
      </c>
      <c r="O577" s="9">
        <v>0.64362360793995999</v>
      </c>
      <c r="P577" s="9">
        <v>9.4585991967509997E-2</v>
      </c>
      <c r="Q577" s="9">
        <v>259.073941416092</v>
      </c>
      <c r="R577" s="9">
        <v>1200</v>
      </c>
      <c r="S577" s="9" t="s">
        <v>308</v>
      </c>
      <c r="T577" s="9">
        <v>1200</v>
      </c>
      <c r="U577" s="9" t="s">
        <v>293</v>
      </c>
      <c r="V577" s="9" t="s">
        <v>195</v>
      </c>
      <c r="Z577" s="9">
        <v>0</v>
      </c>
      <c r="AA577" s="9">
        <v>1</v>
      </c>
      <c r="AB577" s="9">
        <v>0.64362360793995999</v>
      </c>
      <c r="AC577" s="9">
        <v>9.4585991967509997E-2</v>
      </c>
      <c r="AD577" s="9">
        <v>259.07394141609302</v>
      </c>
      <c r="AF577" s="9">
        <v>-1</v>
      </c>
      <c r="AG577" s="9">
        <v>-1</v>
      </c>
      <c r="AH577" s="9">
        <v>-1</v>
      </c>
      <c r="AI577" s="9">
        <v>-1</v>
      </c>
      <c r="AJ577" s="9">
        <v>0</v>
      </c>
      <c r="AM577" s="9" t="s">
        <v>309</v>
      </c>
      <c r="AN577" s="9">
        <v>-1</v>
      </c>
      <c r="AQ577" s="9">
        <v>579</v>
      </c>
      <c r="AR577" s="9" t="s">
        <v>295</v>
      </c>
      <c r="AT577" s="9" t="s">
        <v>195</v>
      </c>
      <c r="AU577" s="9">
        <v>132.71029999999999</v>
      </c>
      <c r="AV577" s="9">
        <v>94.050311495623205</v>
      </c>
      <c r="AW577" s="9">
        <v>271.60946538472399</v>
      </c>
      <c r="AX577" s="9">
        <v>0.21011674080000001</v>
      </c>
    </row>
    <row r="578" spans="1:50" x14ac:dyDescent="0.25">
      <c r="A578" s="142">
        <v>550000</v>
      </c>
      <c r="B578" s="142">
        <v>900000</v>
      </c>
      <c r="C578" s="142">
        <v>900000</v>
      </c>
      <c r="D578" s="9" t="s">
        <v>305</v>
      </c>
      <c r="E578" s="9" t="s">
        <v>70</v>
      </c>
      <c r="F578" s="9" t="s">
        <v>306</v>
      </c>
      <c r="G578" s="9" t="s">
        <v>307</v>
      </c>
      <c r="H578" s="9">
        <v>0.36</v>
      </c>
      <c r="I578" s="9">
        <v>0.48</v>
      </c>
      <c r="J578" s="9" t="s">
        <v>195</v>
      </c>
      <c r="K578" s="9">
        <v>3.6432638661060002E-2</v>
      </c>
      <c r="L578" s="9">
        <v>3860.0828664462401</v>
      </c>
      <c r="M578" s="9">
        <v>9.5896964699324005</v>
      </c>
      <c r="N578" s="9">
        <v>1.40928788516486</v>
      </c>
      <c r="O578" s="9">
        <v>0.34937794635829</v>
      </c>
      <c r="P578" s="9">
        <v>5.1344076289619997E-2</v>
      </c>
      <c r="Q578" s="9">
        <v>140.633004274988</v>
      </c>
      <c r="R578" s="9">
        <v>1210</v>
      </c>
      <c r="S578" s="9" t="s">
        <v>310</v>
      </c>
      <c r="T578" s="9">
        <v>1210</v>
      </c>
      <c r="U578" s="9" t="s">
        <v>293</v>
      </c>
      <c r="V578" s="9" t="s">
        <v>195</v>
      </c>
      <c r="Z578" s="9">
        <v>0</v>
      </c>
      <c r="AA578" s="9">
        <v>1</v>
      </c>
      <c r="AB578" s="9">
        <v>0.34937794635829</v>
      </c>
      <c r="AC578" s="9">
        <v>5.1344076289619997E-2</v>
      </c>
      <c r="AD578" s="9">
        <v>140.63300427498999</v>
      </c>
      <c r="AF578" s="9">
        <v>-1</v>
      </c>
      <c r="AG578" s="9">
        <v>-1</v>
      </c>
      <c r="AH578" s="9">
        <v>-1</v>
      </c>
      <c r="AI578" s="9">
        <v>-1</v>
      </c>
      <c r="AJ578" s="9">
        <v>0</v>
      </c>
      <c r="AM578" s="9" t="s">
        <v>309</v>
      </c>
      <c r="AN578" s="9">
        <v>-1</v>
      </c>
      <c r="AQ578" s="9">
        <v>579</v>
      </c>
      <c r="AR578" s="9" t="s">
        <v>295</v>
      </c>
      <c r="AT578" s="9" t="s">
        <v>195</v>
      </c>
      <c r="AU578" s="9">
        <v>132.71029999999999</v>
      </c>
      <c r="AV578" s="9">
        <v>70.372235740742596</v>
      </c>
      <c r="AW578" s="9">
        <v>147.43765775049499</v>
      </c>
      <c r="AX578" s="9">
        <v>0.1140575866</v>
      </c>
    </row>
    <row r="579" spans="1:50" x14ac:dyDescent="0.25">
      <c r="A579" s="142">
        <v>550000</v>
      </c>
      <c r="B579" s="142">
        <v>900000</v>
      </c>
      <c r="C579" s="142">
        <v>900000</v>
      </c>
      <c r="D579" s="9" t="s">
        <v>305</v>
      </c>
      <c r="E579" s="9" t="s">
        <v>70</v>
      </c>
      <c r="F579" s="9" t="s">
        <v>306</v>
      </c>
      <c r="G579" s="9" t="s">
        <v>307</v>
      </c>
      <c r="H579" s="9">
        <v>0.36</v>
      </c>
      <c r="I579" s="9">
        <v>0.48</v>
      </c>
      <c r="J579" s="9" t="s">
        <v>195</v>
      </c>
      <c r="K579" s="9">
        <v>0.29496689972558998</v>
      </c>
      <c r="L579" s="9">
        <v>3860.0828664462401</v>
      </c>
      <c r="M579" s="9">
        <v>9.5896964699324005</v>
      </c>
      <c r="N579" s="9">
        <v>1.40928788516486</v>
      </c>
      <c r="O579" s="9">
        <v>2.8286430370454201</v>
      </c>
      <c r="P579" s="9">
        <v>0.41569327830790997</v>
      </c>
      <c r="Q579" s="9">
        <v>1138.59667579952</v>
      </c>
      <c r="R579" s="9">
        <v>1210</v>
      </c>
      <c r="S579" s="9" t="s">
        <v>310</v>
      </c>
      <c r="T579" s="9">
        <v>1210</v>
      </c>
      <c r="U579" s="9" t="s">
        <v>293</v>
      </c>
      <c r="V579" s="9" t="s">
        <v>195</v>
      </c>
      <c r="Z579" s="9">
        <v>0</v>
      </c>
      <c r="AA579" s="9">
        <v>1</v>
      </c>
      <c r="AB579" s="9">
        <v>2.8286430370454201</v>
      </c>
      <c r="AC579" s="9">
        <v>0.41569327830790997</v>
      </c>
      <c r="AD579" s="9">
        <v>1138.59667579952</v>
      </c>
      <c r="AF579" s="9">
        <v>-1</v>
      </c>
      <c r="AG579" s="9">
        <v>-1</v>
      </c>
      <c r="AH579" s="9">
        <v>-1</v>
      </c>
      <c r="AI579" s="9">
        <v>-1</v>
      </c>
      <c r="AJ579" s="9">
        <v>0</v>
      </c>
      <c r="AM579" s="9" t="s">
        <v>309</v>
      </c>
      <c r="AN579" s="9">
        <v>-1</v>
      </c>
      <c r="AQ579" s="9">
        <v>579</v>
      </c>
      <c r="AR579" s="9" t="s">
        <v>295</v>
      </c>
      <c r="AT579" s="9" t="s">
        <v>195</v>
      </c>
      <c r="AU579" s="9">
        <v>132.71029999999999</v>
      </c>
      <c r="AV579" s="9">
        <v>136.419009977928</v>
      </c>
      <c r="AW579" s="9">
        <v>1193.68869254993</v>
      </c>
      <c r="AX579" s="9">
        <v>0.92343607120000004</v>
      </c>
    </row>
    <row r="580" spans="1:50" x14ac:dyDescent="0.25">
      <c r="A580" s="142">
        <v>550000</v>
      </c>
      <c r="B580" s="142">
        <v>900000</v>
      </c>
      <c r="C580" s="142">
        <v>900000</v>
      </c>
      <c r="D580" s="9" t="s">
        <v>305</v>
      </c>
      <c r="E580" s="9" t="s">
        <v>70</v>
      </c>
      <c r="F580" s="9" t="s">
        <v>306</v>
      </c>
      <c r="G580" s="9" t="s">
        <v>307</v>
      </c>
      <c r="H580" s="9">
        <v>0.36</v>
      </c>
      <c r="I580" s="9">
        <v>0.48</v>
      </c>
      <c r="J580" s="9" t="s">
        <v>195</v>
      </c>
      <c r="K580" s="9">
        <v>0.17492941444214999</v>
      </c>
      <c r="L580" s="9">
        <v>3860.0828664462401</v>
      </c>
      <c r="M580" s="9">
        <v>9.5896964699324005</v>
      </c>
      <c r="N580" s="9">
        <v>1.40928788516486</v>
      </c>
      <c r="O580" s="9">
        <v>1.6775199881632701</v>
      </c>
      <c r="P580" s="9">
        <v>0.24652590453230999</v>
      </c>
      <c r="Q580" s="9">
        <v>675.24203552563597</v>
      </c>
      <c r="R580" s="9">
        <v>1210</v>
      </c>
      <c r="S580" s="9" t="s">
        <v>310</v>
      </c>
      <c r="T580" s="9">
        <v>1210</v>
      </c>
      <c r="U580" s="9" t="s">
        <v>293</v>
      </c>
      <c r="V580" s="9" t="s">
        <v>195</v>
      </c>
      <c r="Z580" s="9">
        <v>0</v>
      </c>
      <c r="AA580" s="9">
        <v>1</v>
      </c>
      <c r="AB580" s="9">
        <v>1.6775199881632701</v>
      </c>
      <c r="AC580" s="9">
        <v>0.24652590453230999</v>
      </c>
      <c r="AD580" s="9">
        <v>675.24203552563597</v>
      </c>
      <c r="AF580" s="9">
        <v>-1</v>
      </c>
      <c r="AG580" s="9">
        <v>-1</v>
      </c>
      <c r="AH580" s="9">
        <v>-1</v>
      </c>
      <c r="AI580" s="9">
        <v>-1</v>
      </c>
      <c r="AJ580" s="9">
        <v>0</v>
      </c>
      <c r="AM580" s="9" t="s">
        <v>309</v>
      </c>
      <c r="AN580" s="9">
        <v>-1</v>
      </c>
      <c r="AQ580" s="9">
        <v>579</v>
      </c>
      <c r="AR580" s="9" t="s">
        <v>295</v>
      </c>
      <c r="AT580" s="9" t="s">
        <v>195</v>
      </c>
      <c r="AU580" s="9">
        <v>132.71029999999999</v>
      </c>
      <c r="AV580" s="9">
        <v>114.35658657101099</v>
      </c>
      <c r="AW580" s="9">
        <v>707.91422430190505</v>
      </c>
      <c r="AX580" s="9">
        <v>0.54764155349999999</v>
      </c>
    </row>
    <row r="581" spans="1:50" x14ac:dyDescent="0.25">
      <c r="A581" s="142">
        <v>550000</v>
      </c>
      <c r="B581" s="142">
        <v>900000</v>
      </c>
      <c r="C581" s="142">
        <v>900000</v>
      </c>
      <c r="D581" s="9" t="s">
        <v>305</v>
      </c>
      <c r="E581" s="9" t="s">
        <v>70</v>
      </c>
      <c r="F581" s="9" t="s">
        <v>306</v>
      </c>
      <c r="G581" s="9" t="s">
        <v>307</v>
      </c>
      <c r="H581" s="9">
        <v>0.36</v>
      </c>
      <c r="I581" s="9">
        <v>0.48</v>
      </c>
      <c r="J581" s="9" t="s">
        <v>195</v>
      </c>
      <c r="K581" s="9">
        <v>2.6886578371700001E-3</v>
      </c>
      <c r="L581" s="9">
        <v>3860.0828664462401</v>
      </c>
      <c r="M581" s="9">
        <v>9.5896964699324005</v>
      </c>
      <c r="N581" s="9">
        <v>1.40928788516486</v>
      </c>
      <c r="O581" s="9">
        <v>2.578341256997E-2</v>
      </c>
      <c r="P581" s="9">
        <v>3.78909291727E-3</v>
      </c>
      <c r="Q581" s="9">
        <v>10.3784420510001</v>
      </c>
      <c r="R581" s="9">
        <v>1210</v>
      </c>
      <c r="S581" s="9" t="s">
        <v>310</v>
      </c>
      <c r="T581" s="9">
        <v>1210</v>
      </c>
      <c r="U581" s="9" t="s">
        <v>293</v>
      </c>
      <c r="V581" s="9" t="s">
        <v>195</v>
      </c>
      <c r="Z581" s="9">
        <v>0</v>
      </c>
      <c r="AA581" s="9">
        <v>1</v>
      </c>
      <c r="AB581" s="9">
        <v>2.578341256997E-2</v>
      </c>
      <c r="AC581" s="9">
        <v>3.78909291727E-3</v>
      </c>
      <c r="AD581" s="9">
        <v>10.378442051001301</v>
      </c>
      <c r="AF581" s="9">
        <v>-1</v>
      </c>
      <c r="AG581" s="9">
        <v>-1</v>
      </c>
      <c r="AH581" s="9">
        <v>-1</v>
      </c>
      <c r="AI581" s="9">
        <v>-1</v>
      </c>
      <c r="AJ581" s="9">
        <v>0</v>
      </c>
      <c r="AM581" s="9" t="s">
        <v>309</v>
      </c>
      <c r="AN581" s="9">
        <v>-1</v>
      </c>
      <c r="AQ581" s="9">
        <v>579</v>
      </c>
      <c r="AR581" s="9" t="s">
        <v>295</v>
      </c>
      <c r="AT581" s="9" t="s">
        <v>195</v>
      </c>
      <c r="AU581" s="9">
        <v>132.71029999999999</v>
      </c>
      <c r="AV581" s="9">
        <v>18.674695740656599</v>
      </c>
      <c r="AW581" s="9">
        <v>10.8806122359927</v>
      </c>
      <c r="AX581" s="9">
        <v>8.4172278999999992E-3</v>
      </c>
    </row>
    <row r="582" spans="1:50" x14ac:dyDescent="0.25">
      <c r="A582" s="142">
        <v>550000</v>
      </c>
      <c r="B582" s="142">
        <v>900000</v>
      </c>
      <c r="C582" s="142">
        <v>900000</v>
      </c>
      <c r="D582" s="9" t="s">
        <v>305</v>
      </c>
      <c r="E582" s="9" t="s">
        <v>70</v>
      </c>
      <c r="F582" s="9" t="s">
        <v>306</v>
      </c>
      <c r="G582" s="9" t="s">
        <v>307</v>
      </c>
      <c r="H582" s="9">
        <v>0.36</v>
      </c>
      <c r="I582" s="9">
        <v>0.48</v>
      </c>
      <c r="J582" s="9" t="s">
        <v>195</v>
      </c>
      <c r="K582" s="9">
        <v>4.1629682171780001E-2</v>
      </c>
      <c r="L582" s="9">
        <v>3860.0828664462401</v>
      </c>
      <c r="M582" s="9">
        <v>9.5896964699324005</v>
      </c>
      <c r="N582" s="9">
        <v>1.40928788516486</v>
      </c>
      <c r="O582" s="9">
        <v>0.39921601616718</v>
      </c>
      <c r="P582" s="9">
        <v>5.866820674796E-2</v>
      </c>
      <c r="Q582" s="9">
        <v>160.69402288691299</v>
      </c>
      <c r="R582" s="9">
        <v>1210</v>
      </c>
      <c r="S582" s="9" t="s">
        <v>310</v>
      </c>
      <c r="T582" s="9">
        <v>1210</v>
      </c>
      <c r="U582" s="9" t="s">
        <v>293</v>
      </c>
      <c r="V582" s="9" t="s">
        <v>195</v>
      </c>
      <c r="Z582" s="9">
        <v>0</v>
      </c>
      <c r="AA582" s="9">
        <v>1</v>
      </c>
      <c r="AB582" s="9">
        <v>0.39921601616718</v>
      </c>
      <c r="AC582" s="9">
        <v>5.866820674796E-2</v>
      </c>
      <c r="AD582" s="9">
        <v>160.69402288691199</v>
      </c>
      <c r="AF582" s="9">
        <v>-1</v>
      </c>
      <c r="AG582" s="9">
        <v>-1</v>
      </c>
      <c r="AH582" s="9">
        <v>-1</v>
      </c>
      <c r="AI582" s="9">
        <v>-1</v>
      </c>
      <c r="AJ582" s="9">
        <v>0</v>
      </c>
      <c r="AM582" s="9" t="s">
        <v>309</v>
      </c>
      <c r="AN582" s="9">
        <v>-1</v>
      </c>
      <c r="AQ582" s="9">
        <v>579</v>
      </c>
      <c r="AR582" s="9" t="s">
        <v>295</v>
      </c>
      <c r="AT582" s="9" t="s">
        <v>195</v>
      </c>
      <c r="AU582" s="9">
        <v>132.71029999999999</v>
      </c>
      <c r="AV582" s="9">
        <v>62.8532909054153</v>
      </c>
      <c r="AW582" s="9">
        <v>168.46934665936101</v>
      </c>
      <c r="AX582" s="9">
        <v>0.13032767470000001</v>
      </c>
    </row>
    <row r="583" spans="1:50" x14ac:dyDescent="0.25">
      <c r="A583" s="142">
        <v>550000</v>
      </c>
      <c r="B583" s="142">
        <v>900000</v>
      </c>
      <c r="C583" s="142">
        <v>900000</v>
      </c>
      <c r="D583" s="9" t="s">
        <v>305</v>
      </c>
      <c r="E583" s="9" t="s">
        <v>70</v>
      </c>
      <c r="F583" s="9" t="s">
        <v>306</v>
      </c>
      <c r="G583" s="9" t="s">
        <v>307</v>
      </c>
      <c r="H583" s="9">
        <v>0.36</v>
      </c>
      <c r="I583" s="9">
        <v>0.48</v>
      </c>
      <c r="J583" s="9" t="s">
        <v>195</v>
      </c>
      <c r="K583" s="9">
        <v>0.35992940951187002</v>
      </c>
      <c r="L583" s="9">
        <v>3916.2712455076398</v>
      </c>
      <c r="M583" s="9">
        <v>11.0947834927247</v>
      </c>
      <c r="N583" s="9">
        <v>1.4808351701753499</v>
      </c>
      <c r="O583" s="9">
        <v>3.9933388711984801</v>
      </c>
      <c r="P583" s="9">
        <v>0.53299612838562005</v>
      </c>
      <c r="Q583" s="9">
        <v>1409.58119688389</v>
      </c>
      <c r="R583" s="9">
        <v>1400</v>
      </c>
      <c r="S583" s="9" t="s">
        <v>297</v>
      </c>
      <c r="T583" s="9">
        <v>1400</v>
      </c>
      <c r="U583" s="9" t="s">
        <v>293</v>
      </c>
      <c r="V583" s="9" t="s">
        <v>195</v>
      </c>
      <c r="Z583" s="9">
        <v>0</v>
      </c>
      <c r="AA583" s="9">
        <v>1</v>
      </c>
      <c r="AB583" s="9">
        <v>3.9933388711984801</v>
      </c>
      <c r="AC583" s="9">
        <v>0.53299612838562005</v>
      </c>
      <c r="AD583" s="9">
        <v>1409.58119688389</v>
      </c>
      <c r="AF583" s="9">
        <v>-1</v>
      </c>
      <c r="AG583" s="9">
        <v>-1</v>
      </c>
      <c r="AH583" s="9">
        <v>-1</v>
      </c>
      <c r="AI583" s="9">
        <v>-1</v>
      </c>
      <c r="AJ583" s="9">
        <v>0</v>
      </c>
      <c r="AM583" s="9" t="s">
        <v>309</v>
      </c>
      <c r="AN583" s="9">
        <v>-1</v>
      </c>
      <c r="AQ583" s="9">
        <v>579</v>
      </c>
      <c r="AR583" s="9" t="s">
        <v>295</v>
      </c>
      <c r="AT583" s="9" t="s">
        <v>195</v>
      </c>
      <c r="AU583" s="9">
        <v>132.71029999999999</v>
      </c>
      <c r="AV583" s="9">
        <v>166.78576384437201</v>
      </c>
      <c r="AW583" s="9">
        <v>1456.58264249376</v>
      </c>
      <c r="AX583" s="9">
        <v>1.1432126494999999</v>
      </c>
    </row>
    <row r="584" spans="1:50" x14ac:dyDescent="0.25">
      <c r="A584" s="142">
        <v>550000</v>
      </c>
      <c r="B584" s="142">
        <v>900000</v>
      </c>
      <c r="C584" s="142">
        <v>900000</v>
      </c>
      <c r="D584" s="9" t="s">
        <v>305</v>
      </c>
      <c r="E584" s="9" t="s">
        <v>70</v>
      </c>
      <c r="F584" s="9" t="s">
        <v>306</v>
      </c>
      <c r="G584" s="9" t="s">
        <v>307</v>
      </c>
      <c r="H584" s="9">
        <v>0.36</v>
      </c>
      <c r="I584" s="9">
        <v>0.48</v>
      </c>
      <c r="J584" s="9" t="s">
        <v>195</v>
      </c>
      <c r="K584" s="9">
        <v>4.697505121863E-2</v>
      </c>
      <c r="L584" s="9">
        <v>3916.2712455076398</v>
      </c>
      <c r="M584" s="9">
        <v>11.0947834927247</v>
      </c>
      <c r="N584" s="9">
        <v>1.4808351701753499</v>
      </c>
      <c r="O584" s="9">
        <v>0.52117802283043002</v>
      </c>
      <c r="P584" s="9">
        <v>6.9562307965340006E-2</v>
      </c>
      <c r="Q584" s="9">
        <v>183.967042343797</v>
      </c>
      <c r="R584" s="9">
        <v>1200</v>
      </c>
      <c r="S584" s="9" t="s">
        <v>308</v>
      </c>
      <c r="T584" s="9">
        <v>1200</v>
      </c>
      <c r="U584" s="9" t="s">
        <v>293</v>
      </c>
      <c r="V584" s="9" t="s">
        <v>195</v>
      </c>
      <c r="Z584" s="9">
        <v>0</v>
      </c>
      <c r="AA584" s="9">
        <v>1</v>
      </c>
      <c r="AB584" s="9">
        <v>0.52117802283043002</v>
      </c>
      <c r="AC584" s="9">
        <v>6.9562307965340006E-2</v>
      </c>
      <c r="AD584" s="9">
        <v>183.967042343797</v>
      </c>
      <c r="AF584" s="9">
        <v>-1</v>
      </c>
      <c r="AG584" s="9">
        <v>-1</v>
      </c>
      <c r="AH584" s="9">
        <v>-1</v>
      </c>
      <c r="AI584" s="9">
        <v>-1</v>
      </c>
      <c r="AJ584" s="9">
        <v>0</v>
      </c>
      <c r="AM584" s="9" t="s">
        <v>309</v>
      </c>
      <c r="AN584" s="9">
        <v>-1</v>
      </c>
      <c r="AQ584" s="9">
        <v>579</v>
      </c>
      <c r="AR584" s="9" t="s">
        <v>295</v>
      </c>
      <c r="AT584" s="9" t="s">
        <v>195</v>
      </c>
      <c r="AU584" s="9">
        <v>132.71029999999999</v>
      </c>
      <c r="AV584" s="9">
        <v>113.883208252092</v>
      </c>
      <c r="AW584" s="9">
        <v>190.10128771671</v>
      </c>
      <c r="AX584" s="9">
        <v>0.14920279180000001</v>
      </c>
    </row>
    <row r="585" spans="1:50" x14ac:dyDescent="0.25">
      <c r="A585" s="142">
        <v>550000</v>
      </c>
      <c r="B585" s="142">
        <v>900000</v>
      </c>
      <c r="C585" s="142">
        <v>900000</v>
      </c>
      <c r="D585" s="9" t="s">
        <v>305</v>
      </c>
      <c r="E585" s="9" t="s">
        <v>70</v>
      </c>
      <c r="F585" s="9" t="s">
        <v>306</v>
      </c>
      <c r="G585" s="9" t="s">
        <v>307</v>
      </c>
      <c r="H585" s="9">
        <v>0.36</v>
      </c>
      <c r="I585" s="9">
        <v>0.48</v>
      </c>
      <c r="J585" s="9" t="s">
        <v>195</v>
      </c>
      <c r="K585" s="9">
        <v>0.12460240986439999</v>
      </c>
      <c r="L585" s="9">
        <v>3916.2712455076398</v>
      </c>
      <c r="M585" s="9">
        <v>11.0947834927247</v>
      </c>
      <c r="N585" s="9">
        <v>1.4808351701753499</v>
      </c>
      <c r="O585" s="9">
        <v>1.38243676011732</v>
      </c>
      <c r="P585" s="9">
        <v>0.18451563081580999</v>
      </c>
      <c r="Q585" s="9">
        <v>487.97683487292699</v>
      </c>
      <c r="R585" s="9">
        <v>1430</v>
      </c>
      <c r="S585" s="9" t="s">
        <v>298</v>
      </c>
      <c r="T585" s="9">
        <v>1430</v>
      </c>
      <c r="U585" s="9" t="s">
        <v>293</v>
      </c>
      <c r="V585" s="9" t="s">
        <v>195</v>
      </c>
      <c r="Z585" s="9">
        <v>0</v>
      </c>
      <c r="AA585" s="9">
        <v>1</v>
      </c>
      <c r="AB585" s="9">
        <v>1.38243676011732</v>
      </c>
      <c r="AC585" s="9">
        <v>0.18451563081580999</v>
      </c>
      <c r="AD585" s="9">
        <v>487.97683487292699</v>
      </c>
      <c r="AF585" s="9">
        <v>-1</v>
      </c>
      <c r="AG585" s="9">
        <v>-1</v>
      </c>
      <c r="AH585" s="9">
        <v>-1</v>
      </c>
      <c r="AI585" s="9">
        <v>-1</v>
      </c>
      <c r="AJ585" s="9">
        <v>0</v>
      </c>
      <c r="AM585" s="9" t="s">
        <v>309</v>
      </c>
      <c r="AN585" s="9">
        <v>-1</v>
      </c>
      <c r="AQ585" s="9">
        <v>579</v>
      </c>
      <c r="AR585" s="9" t="s">
        <v>295</v>
      </c>
      <c r="AT585" s="9" t="s">
        <v>195</v>
      </c>
      <c r="AU585" s="9">
        <v>132.71029999999999</v>
      </c>
      <c r="AV585" s="9">
        <v>92.156392208286306</v>
      </c>
      <c r="AW585" s="9">
        <v>504.24806260628202</v>
      </c>
      <c r="AX585" s="9">
        <v>0.39576385629999999</v>
      </c>
    </row>
    <row r="586" spans="1:50" x14ac:dyDescent="0.25">
      <c r="A586" s="142">
        <v>550000</v>
      </c>
      <c r="B586" s="142">
        <v>900000</v>
      </c>
      <c r="C586" s="142">
        <v>900000</v>
      </c>
      <c r="D586" s="9" t="s">
        <v>305</v>
      </c>
      <c r="E586" s="9" t="s">
        <v>70</v>
      </c>
      <c r="F586" s="9" t="s">
        <v>306</v>
      </c>
      <c r="G586" s="9" t="s">
        <v>307</v>
      </c>
      <c r="H586" s="9">
        <v>0.36</v>
      </c>
      <c r="I586" s="9">
        <v>0.48</v>
      </c>
      <c r="J586" s="9" t="s">
        <v>195</v>
      </c>
      <c r="K586" s="9">
        <v>1.9273844478380001E-2</v>
      </c>
      <c r="L586" s="9">
        <v>3916.2712455076398</v>
      </c>
      <c r="M586" s="9">
        <v>11.0947834927247</v>
      </c>
      <c r="N586" s="9">
        <v>1.4808351701753499</v>
      </c>
      <c r="O586" s="9">
        <v>0.21383913156008</v>
      </c>
      <c r="P586" s="9">
        <v>2.8541386768069998E-2</v>
      </c>
      <c r="Q586" s="9">
        <v>75.481602921069793</v>
      </c>
      <c r="R586" s="9">
        <v>1430</v>
      </c>
      <c r="S586" s="9" t="s">
        <v>298</v>
      </c>
      <c r="T586" s="9">
        <v>1430</v>
      </c>
      <c r="U586" s="9" t="s">
        <v>293</v>
      </c>
      <c r="V586" s="9" t="s">
        <v>195</v>
      </c>
      <c r="Z586" s="9">
        <v>0</v>
      </c>
      <c r="AA586" s="9">
        <v>1</v>
      </c>
      <c r="AB586" s="9">
        <v>0.21383913156008</v>
      </c>
      <c r="AC586" s="9">
        <v>2.8541386768069998E-2</v>
      </c>
      <c r="AD586" s="9">
        <v>75.481602921069793</v>
      </c>
      <c r="AF586" s="9">
        <v>-1</v>
      </c>
      <c r="AG586" s="9">
        <v>-1</v>
      </c>
      <c r="AH586" s="9">
        <v>-1</v>
      </c>
      <c r="AI586" s="9">
        <v>-1</v>
      </c>
      <c r="AJ586" s="9">
        <v>0</v>
      </c>
      <c r="AM586" s="9" t="s">
        <v>309</v>
      </c>
      <c r="AN586" s="9">
        <v>-1</v>
      </c>
      <c r="AQ586" s="9">
        <v>579</v>
      </c>
      <c r="AR586" s="9" t="s">
        <v>295</v>
      </c>
      <c r="AT586" s="9" t="s">
        <v>195</v>
      </c>
      <c r="AU586" s="9">
        <v>132.71029999999999</v>
      </c>
      <c r="AV586" s="9">
        <v>35.962258369781701</v>
      </c>
      <c r="AW586" s="9">
        <v>77.998481311674894</v>
      </c>
      <c r="AX586" s="9">
        <v>6.1217845E-2</v>
      </c>
    </row>
    <row r="587" spans="1:50" x14ac:dyDescent="0.25">
      <c r="A587" s="142">
        <v>550000</v>
      </c>
      <c r="B587" s="142">
        <v>900000</v>
      </c>
      <c r="C587" s="142">
        <v>900000</v>
      </c>
      <c r="D587" s="9" t="s">
        <v>305</v>
      </c>
      <c r="E587" s="9" t="s">
        <v>70</v>
      </c>
      <c r="F587" s="9" t="s">
        <v>306</v>
      </c>
      <c r="G587" s="9" t="s">
        <v>307</v>
      </c>
      <c r="H587" s="9">
        <v>0.36</v>
      </c>
      <c r="I587" s="9">
        <v>0.48</v>
      </c>
      <c r="J587" s="9" t="s">
        <v>195</v>
      </c>
      <c r="K587" s="9">
        <v>2.92270787605E-3</v>
      </c>
      <c r="L587" s="9">
        <v>3916.2712455076398</v>
      </c>
      <c r="M587" s="9">
        <v>11.0947834927247</v>
      </c>
      <c r="N587" s="9">
        <v>1.4808351701753499</v>
      </c>
      <c r="O587" s="9">
        <v>3.2426811097339997E-2</v>
      </c>
      <c r="P587" s="9">
        <v>4.3280486150099997E-3</v>
      </c>
      <c r="Q587" s="9">
        <v>11.446116814024601</v>
      </c>
      <c r="R587" s="9">
        <v>1430</v>
      </c>
      <c r="S587" s="9" t="s">
        <v>298</v>
      </c>
      <c r="T587" s="9">
        <v>1430</v>
      </c>
      <c r="U587" s="9" t="s">
        <v>293</v>
      </c>
      <c r="V587" s="9" t="s">
        <v>195</v>
      </c>
      <c r="Z587" s="9">
        <v>0</v>
      </c>
      <c r="AA587" s="9">
        <v>1</v>
      </c>
      <c r="AB587" s="9">
        <v>3.2426811097339997E-2</v>
      </c>
      <c r="AC587" s="9">
        <v>4.3280486150099997E-3</v>
      </c>
      <c r="AD587" s="9">
        <v>11.4461168140233</v>
      </c>
      <c r="AF587" s="9">
        <v>-1</v>
      </c>
      <c r="AG587" s="9">
        <v>-1</v>
      </c>
      <c r="AH587" s="9">
        <v>-1</v>
      </c>
      <c r="AI587" s="9">
        <v>-1</v>
      </c>
      <c r="AJ587" s="9">
        <v>0</v>
      </c>
      <c r="AM587" s="9" t="s">
        <v>309</v>
      </c>
      <c r="AN587" s="9">
        <v>-1</v>
      </c>
      <c r="AQ587" s="9">
        <v>579</v>
      </c>
      <c r="AR587" s="9" t="s">
        <v>295</v>
      </c>
      <c r="AT587" s="9" t="s">
        <v>195</v>
      </c>
      <c r="AU587" s="9">
        <v>132.71029999999999</v>
      </c>
      <c r="AV587" s="9">
        <v>19.910459771477498</v>
      </c>
      <c r="AW587" s="9">
        <v>11.827779139023001</v>
      </c>
      <c r="AX587" s="9">
        <v>9.2831441999999993E-3</v>
      </c>
    </row>
    <row r="588" spans="1:50" x14ac:dyDescent="0.25">
      <c r="A588" s="142">
        <v>550000</v>
      </c>
      <c r="B588" s="142">
        <v>900000</v>
      </c>
      <c r="C588" s="142">
        <v>900000</v>
      </c>
      <c r="D588" s="9" t="s">
        <v>305</v>
      </c>
      <c r="E588" s="9" t="s">
        <v>70</v>
      </c>
      <c r="F588" s="9" t="s">
        <v>306</v>
      </c>
      <c r="G588" s="9" t="s">
        <v>307</v>
      </c>
      <c r="H588" s="9">
        <v>0.36</v>
      </c>
      <c r="I588" s="9">
        <v>0.48</v>
      </c>
      <c r="J588" s="9" t="s">
        <v>195</v>
      </c>
      <c r="K588" s="9">
        <v>6.4059928832249993E-2</v>
      </c>
      <c r="L588" s="9">
        <v>3916.2712455076398</v>
      </c>
      <c r="M588" s="9">
        <v>11.0947834927247</v>
      </c>
      <c r="N588" s="9">
        <v>1.4808351701753499</v>
      </c>
      <c r="O588" s="9">
        <v>0.71073104095326001</v>
      </c>
      <c r="P588" s="9">
        <v>9.4862195613729994E-2</v>
      </c>
      <c r="Q588" s="9">
        <v>250.876057275042</v>
      </c>
      <c r="R588" s="9">
        <v>1750</v>
      </c>
      <c r="S588" s="9" t="s">
        <v>315</v>
      </c>
      <c r="T588" s="9">
        <v>1750</v>
      </c>
      <c r="U588" s="9" t="s">
        <v>293</v>
      </c>
      <c r="V588" s="9" t="s">
        <v>195</v>
      </c>
      <c r="Z588" s="9">
        <v>0</v>
      </c>
      <c r="AA588" s="9">
        <v>1</v>
      </c>
      <c r="AB588" s="9">
        <v>0.71073104095326001</v>
      </c>
      <c r="AC588" s="9">
        <v>9.4862195613729994E-2</v>
      </c>
      <c r="AD588" s="9">
        <v>250.876057275042</v>
      </c>
      <c r="AF588" s="9">
        <v>-1</v>
      </c>
      <c r="AG588" s="9">
        <v>-1</v>
      </c>
      <c r="AH588" s="9">
        <v>-1</v>
      </c>
      <c r="AI588" s="9">
        <v>-1</v>
      </c>
      <c r="AJ588" s="9">
        <v>0</v>
      </c>
      <c r="AM588" s="9" t="s">
        <v>309</v>
      </c>
      <c r="AN588" s="9">
        <v>-1</v>
      </c>
      <c r="AQ588" s="9">
        <v>579</v>
      </c>
      <c r="AR588" s="9" t="s">
        <v>295</v>
      </c>
      <c r="AT588" s="9" t="s">
        <v>195</v>
      </c>
      <c r="AU588" s="9">
        <v>132.71029999999999</v>
      </c>
      <c r="AV588" s="9">
        <v>71.516497588234799</v>
      </c>
      <c r="AW588" s="9">
        <v>259.24133441331401</v>
      </c>
      <c r="AX588" s="9">
        <v>0.20346801079999999</v>
      </c>
    </row>
    <row r="589" spans="1:50" x14ac:dyDescent="0.25">
      <c r="A589" s="142">
        <v>550000</v>
      </c>
      <c r="B589" s="142">
        <v>900000</v>
      </c>
      <c r="C589" s="142">
        <v>900000</v>
      </c>
      <c r="D589" s="9" t="s">
        <v>305</v>
      </c>
      <c r="E589" s="9" t="s">
        <v>70</v>
      </c>
      <c r="F589" s="9" t="s">
        <v>306</v>
      </c>
      <c r="G589" s="9" t="s">
        <v>307</v>
      </c>
      <c r="H589" s="9">
        <v>0.36</v>
      </c>
      <c r="I589" s="9">
        <v>0.48</v>
      </c>
      <c r="J589" s="9" t="s">
        <v>195</v>
      </c>
      <c r="K589" s="9">
        <v>0.15515831903968999</v>
      </c>
      <c r="L589" s="9">
        <v>3898.05273445391</v>
      </c>
      <c r="M589" s="9">
        <v>11.212544714819</v>
      </c>
      <c r="N589" s="9">
        <v>1.72233790072211</v>
      </c>
      <c r="O589" s="9">
        <v>1.7397195901087401</v>
      </c>
      <c r="P589" s="9">
        <v>0.26723505349440002</v>
      </c>
      <c r="Q589" s="9">
        <v>604.81530980595505</v>
      </c>
      <c r="R589" s="9">
        <v>1400</v>
      </c>
      <c r="S589" s="9" t="s">
        <v>297</v>
      </c>
      <c r="T589" s="9">
        <v>1400</v>
      </c>
      <c r="U589" s="9" t="s">
        <v>293</v>
      </c>
      <c r="V589" s="9" t="s">
        <v>195</v>
      </c>
      <c r="Z589" s="9">
        <v>0</v>
      </c>
      <c r="AA589" s="9">
        <v>1</v>
      </c>
      <c r="AB589" s="9">
        <v>1.7397195901087401</v>
      </c>
      <c r="AC589" s="9">
        <v>0.26723505349440002</v>
      </c>
      <c r="AD589" s="9">
        <v>604.81530980595505</v>
      </c>
      <c r="AF589" s="9">
        <v>-1</v>
      </c>
      <c r="AG589" s="9">
        <v>-1</v>
      </c>
      <c r="AH589" s="9">
        <v>-1</v>
      </c>
      <c r="AI589" s="9">
        <v>-1</v>
      </c>
      <c r="AJ589" s="9">
        <v>0</v>
      </c>
      <c r="AM589" s="9" t="s">
        <v>309</v>
      </c>
      <c r="AN589" s="9">
        <v>-1</v>
      </c>
      <c r="AQ589" s="9">
        <v>579</v>
      </c>
      <c r="AR589" s="9" t="s">
        <v>295</v>
      </c>
      <c r="AT589" s="9" t="s">
        <v>195</v>
      </c>
      <c r="AU589" s="9">
        <v>132.71029999999999</v>
      </c>
      <c r="AV589" s="9">
        <v>144.34983065638301</v>
      </c>
      <c r="AW589" s="9">
        <v>627.90343989457801</v>
      </c>
      <c r="AX589" s="9">
        <v>0.49052336559999998</v>
      </c>
    </row>
    <row r="590" spans="1:50" x14ac:dyDescent="0.25">
      <c r="A590" s="142">
        <v>550000</v>
      </c>
      <c r="B590" s="142">
        <v>900000</v>
      </c>
      <c r="C590" s="142">
        <v>900000</v>
      </c>
      <c r="D590" s="9" t="s">
        <v>305</v>
      </c>
      <c r="E590" s="9" t="s">
        <v>70</v>
      </c>
      <c r="F590" s="9" t="s">
        <v>306</v>
      </c>
      <c r="G590" s="9" t="s">
        <v>307</v>
      </c>
      <c r="H590" s="9">
        <v>0.36</v>
      </c>
      <c r="I590" s="9">
        <v>0.48</v>
      </c>
      <c r="J590" s="9" t="s">
        <v>195</v>
      </c>
      <c r="K590" s="9">
        <v>6.6453031582360003E-2</v>
      </c>
      <c r="L590" s="9">
        <v>3898.05273445391</v>
      </c>
      <c r="M590" s="9">
        <v>11.212544714819</v>
      </c>
      <c r="N590" s="9">
        <v>1.72233790072211</v>
      </c>
      <c r="O590" s="9">
        <v>0.74510758805257005</v>
      </c>
      <c r="P590" s="9">
        <v>0.11445457491218999</v>
      </c>
      <c r="Q590" s="9">
        <v>259.037421472397</v>
      </c>
      <c r="R590" s="9">
        <v>1200</v>
      </c>
      <c r="S590" s="9" t="s">
        <v>308</v>
      </c>
      <c r="T590" s="9">
        <v>1200</v>
      </c>
      <c r="U590" s="9" t="s">
        <v>293</v>
      </c>
      <c r="V590" s="9" t="s">
        <v>195</v>
      </c>
      <c r="Z590" s="9">
        <v>0</v>
      </c>
      <c r="AA590" s="9">
        <v>1</v>
      </c>
      <c r="AB590" s="9">
        <v>0.74510758805257005</v>
      </c>
      <c r="AC590" s="9">
        <v>0.11445457491218999</v>
      </c>
      <c r="AD590" s="9">
        <v>259.037421472397</v>
      </c>
      <c r="AF590" s="9">
        <v>-1</v>
      </c>
      <c r="AG590" s="9">
        <v>-1</v>
      </c>
      <c r="AH590" s="9">
        <v>-1</v>
      </c>
      <c r="AI590" s="9">
        <v>-1</v>
      </c>
      <c r="AJ590" s="9">
        <v>0</v>
      </c>
      <c r="AM590" s="9" t="s">
        <v>309</v>
      </c>
      <c r="AN590" s="9">
        <v>-1</v>
      </c>
      <c r="AQ590" s="9">
        <v>579</v>
      </c>
      <c r="AR590" s="9" t="s">
        <v>295</v>
      </c>
      <c r="AT590" s="9" t="s">
        <v>195</v>
      </c>
      <c r="AU590" s="9">
        <v>132.71029999999999</v>
      </c>
      <c r="AV590" s="9">
        <v>140.11151713291801</v>
      </c>
      <c r="AW590" s="9">
        <v>268.925877647052</v>
      </c>
      <c r="AX590" s="9">
        <v>0.21008712199999999</v>
      </c>
    </row>
    <row r="591" spans="1:50" x14ac:dyDescent="0.25">
      <c r="A591" s="142">
        <v>550000</v>
      </c>
      <c r="B591" s="142">
        <v>900000</v>
      </c>
      <c r="C591" s="142">
        <v>900000</v>
      </c>
      <c r="D591" s="9" t="s">
        <v>305</v>
      </c>
      <c r="E591" s="9" t="s">
        <v>70</v>
      </c>
      <c r="F591" s="9" t="s">
        <v>306</v>
      </c>
      <c r="G591" s="9" t="s">
        <v>307</v>
      </c>
      <c r="H591" s="9">
        <v>0.36</v>
      </c>
      <c r="I591" s="9">
        <v>0.48</v>
      </c>
      <c r="J591" s="9" t="s">
        <v>195</v>
      </c>
      <c r="K591" s="9">
        <v>0.13427135203932999</v>
      </c>
      <c r="L591" s="9">
        <v>3898.05273445391</v>
      </c>
      <c r="M591" s="9">
        <v>11.212544714819</v>
      </c>
      <c r="N591" s="9">
        <v>1.72233790072211</v>
      </c>
      <c r="O591" s="9">
        <v>1.5055235386602099</v>
      </c>
      <c r="P591" s="9">
        <v>0.23126063859854001</v>
      </c>
      <c r="Q591" s="9">
        <v>523.39681097573805</v>
      </c>
      <c r="R591" s="9">
        <v>1430</v>
      </c>
      <c r="S591" s="9" t="s">
        <v>298</v>
      </c>
      <c r="T591" s="9">
        <v>1430</v>
      </c>
      <c r="U591" s="9" t="s">
        <v>293</v>
      </c>
      <c r="V591" s="9" t="s">
        <v>195</v>
      </c>
      <c r="Z591" s="9">
        <v>0</v>
      </c>
      <c r="AA591" s="9">
        <v>1</v>
      </c>
      <c r="AB591" s="9">
        <v>1.5055235386602099</v>
      </c>
      <c r="AC591" s="9">
        <v>0.23126063859854001</v>
      </c>
      <c r="AD591" s="9">
        <v>523.39681097573805</v>
      </c>
      <c r="AF591" s="9">
        <v>-1</v>
      </c>
      <c r="AG591" s="9">
        <v>-1</v>
      </c>
      <c r="AH591" s="9">
        <v>-1</v>
      </c>
      <c r="AI591" s="9">
        <v>-1</v>
      </c>
      <c r="AJ591" s="9">
        <v>0</v>
      </c>
      <c r="AM591" s="9" t="s">
        <v>309</v>
      </c>
      <c r="AN591" s="9">
        <v>-1</v>
      </c>
      <c r="AQ591" s="9">
        <v>579</v>
      </c>
      <c r="AR591" s="9" t="s">
        <v>295</v>
      </c>
      <c r="AT591" s="9" t="s">
        <v>195</v>
      </c>
      <c r="AU591" s="9">
        <v>132.71029999999999</v>
      </c>
      <c r="AV591" s="9">
        <v>94.776243715647396</v>
      </c>
      <c r="AW591" s="9">
        <v>543.37688334469601</v>
      </c>
      <c r="AX591" s="9">
        <v>0.42449051989999997</v>
      </c>
    </row>
    <row r="592" spans="1:50" x14ac:dyDescent="0.25">
      <c r="A592" s="142">
        <v>550000</v>
      </c>
      <c r="B592" s="142">
        <v>900000</v>
      </c>
      <c r="C592" s="142">
        <v>900000</v>
      </c>
      <c r="D592" s="9" t="s">
        <v>305</v>
      </c>
      <c r="E592" s="9" t="s">
        <v>70</v>
      </c>
      <c r="F592" s="9" t="s">
        <v>306</v>
      </c>
      <c r="G592" s="9" t="s">
        <v>307</v>
      </c>
      <c r="H592" s="9">
        <v>0.36</v>
      </c>
      <c r="I592" s="9">
        <v>0.48</v>
      </c>
      <c r="J592" s="9" t="s">
        <v>195</v>
      </c>
      <c r="K592" s="9">
        <v>6.8094928743779995E-2</v>
      </c>
      <c r="L592" s="9">
        <v>3898.05273445391</v>
      </c>
      <c r="M592" s="9">
        <v>11.212544714819</v>
      </c>
      <c r="N592" s="9">
        <v>1.72233790072211</v>
      </c>
      <c r="O592" s="9">
        <v>0.76351743339208</v>
      </c>
      <c r="P592" s="9">
        <v>0.11728247662239</v>
      </c>
      <c r="Q592" s="9">
        <v>265.43762319214699</v>
      </c>
      <c r="R592" s="9">
        <v>1210</v>
      </c>
      <c r="S592" s="9" t="s">
        <v>310</v>
      </c>
      <c r="T592" s="9">
        <v>1210</v>
      </c>
      <c r="U592" s="9" t="s">
        <v>293</v>
      </c>
      <c r="V592" s="9" t="s">
        <v>195</v>
      </c>
      <c r="Z592" s="9">
        <v>0</v>
      </c>
      <c r="AA592" s="9">
        <v>1</v>
      </c>
      <c r="AB592" s="9">
        <v>0.76351743339208</v>
      </c>
      <c r="AC592" s="9">
        <v>0.11728247662239</v>
      </c>
      <c r="AD592" s="9">
        <v>265.43762319214602</v>
      </c>
      <c r="AF592" s="9">
        <v>-1</v>
      </c>
      <c r="AG592" s="9">
        <v>-1</v>
      </c>
      <c r="AH592" s="9">
        <v>-1</v>
      </c>
      <c r="AI592" s="9">
        <v>-1</v>
      </c>
      <c r="AJ592" s="9">
        <v>0</v>
      </c>
      <c r="AM592" s="9" t="s">
        <v>309</v>
      </c>
      <c r="AN592" s="9">
        <v>-1</v>
      </c>
      <c r="AQ592" s="9">
        <v>579</v>
      </c>
      <c r="AR592" s="9" t="s">
        <v>295</v>
      </c>
      <c r="AT592" s="9" t="s">
        <v>195</v>
      </c>
      <c r="AU592" s="9">
        <v>132.71029999999999</v>
      </c>
      <c r="AV592" s="9">
        <v>67.270606924681999</v>
      </c>
      <c r="AW592" s="9">
        <v>275.57039971964701</v>
      </c>
      <c r="AX592" s="9">
        <v>0.21527787770000001</v>
      </c>
    </row>
    <row r="593" spans="1:50" x14ac:dyDescent="0.25">
      <c r="A593" s="142">
        <v>550000</v>
      </c>
      <c r="B593" s="142">
        <v>900000</v>
      </c>
      <c r="C593" s="142">
        <v>900000</v>
      </c>
      <c r="D593" s="9" t="s">
        <v>305</v>
      </c>
      <c r="E593" s="9" t="s">
        <v>70</v>
      </c>
      <c r="F593" s="9" t="s">
        <v>306</v>
      </c>
      <c r="G593" s="9" t="s">
        <v>307</v>
      </c>
      <c r="H593" s="9">
        <v>0.36</v>
      </c>
      <c r="I593" s="9">
        <v>0.48</v>
      </c>
      <c r="J593" s="9" t="s">
        <v>195</v>
      </c>
      <c r="K593" s="9">
        <v>0.14108859808067001</v>
      </c>
      <c r="L593" s="9">
        <v>3898.05273445391</v>
      </c>
      <c r="M593" s="9">
        <v>11.212544714819</v>
      </c>
      <c r="N593" s="9">
        <v>1.72233790072211</v>
      </c>
      <c r="O593" s="9">
        <v>1.58196221473067</v>
      </c>
      <c r="P593" s="9">
        <v>0.24300223983409</v>
      </c>
      <c r="Q593" s="9">
        <v>549.97079554863205</v>
      </c>
      <c r="R593" s="9">
        <v>1330</v>
      </c>
      <c r="S593" s="9" t="s">
        <v>311</v>
      </c>
      <c r="T593" s="9">
        <v>1330</v>
      </c>
      <c r="U593" s="9" t="s">
        <v>293</v>
      </c>
      <c r="V593" s="9" t="s">
        <v>195</v>
      </c>
      <c r="Z593" s="9">
        <v>0</v>
      </c>
      <c r="AA593" s="9">
        <v>1</v>
      </c>
      <c r="AB593" s="9">
        <v>1.58196221473067</v>
      </c>
      <c r="AC593" s="9">
        <v>0.24300223983409</v>
      </c>
      <c r="AD593" s="9">
        <v>549.97079554863205</v>
      </c>
      <c r="AF593" s="9">
        <v>-1</v>
      </c>
      <c r="AG593" s="9">
        <v>-1</v>
      </c>
      <c r="AH593" s="9">
        <v>-1</v>
      </c>
      <c r="AI593" s="9">
        <v>-1</v>
      </c>
      <c r="AJ593" s="9">
        <v>0</v>
      </c>
      <c r="AM593" s="9" t="s">
        <v>309</v>
      </c>
      <c r="AN593" s="9">
        <v>-1</v>
      </c>
      <c r="AQ593" s="9">
        <v>579</v>
      </c>
      <c r="AR593" s="9" t="s">
        <v>295</v>
      </c>
      <c r="AT593" s="9" t="s">
        <v>195</v>
      </c>
      <c r="AU593" s="9">
        <v>132.71029999999999</v>
      </c>
      <c r="AV593" s="9">
        <v>96.992826382717197</v>
      </c>
      <c r="AW593" s="9">
        <v>570.96529927018105</v>
      </c>
      <c r="AX593" s="9">
        <v>0.44604281880000002</v>
      </c>
    </row>
    <row r="594" spans="1:50" x14ac:dyDescent="0.25">
      <c r="A594" s="142">
        <v>550000</v>
      </c>
      <c r="B594" s="142">
        <v>900000</v>
      </c>
      <c r="C594" s="142">
        <v>900000</v>
      </c>
      <c r="D594" s="9" t="s">
        <v>305</v>
      </c>
      <c r="E594" s="9" t="s">
        <v>70</v>
      </c>
      <c r="F594" s="9" t="s">
        <v>306</v>
      </c>
      <c r="G594" s="9" t="s">
        <v>307</v>
      </c>
      <c r="H594" s="9">
        <v>0.36</v>
      </c>
      <c r="I594" s="9">
        <v>0.48</v>
      </c>
      <c r="J594" s="9" t="s">
        <v>195</v>
      </c>
      <c r="K594" s="9">
        <v>5.2697224251100003E-2</v>
      </c>
      <c r="L594" s="9">
        <v>3898.05273445391</v>
      </c>
      <c r="M594" s="9">
        <v>11.212544714819</v>
      </c>
      <c r="N594" s="9">
        <v>1.72233790072211</v>
      </c>
      <c r="O594" s="9">
        <v>0.59086998326236995</v>
      </c>
      <c r="P594" s="9">
        <v>9.0762426590529993E-2</v>
      </c>
      <c r="Q594" s="9">
        <v>205.41655909015401</v>
      </c>
      <c r="R594" s="9">
        <v>1300</v>
      </c>
      <c r="S594" s="9" t="s">
        <v>296</v>
      </c>
      <c r="T594" s="9">
        <v>1300</v>
      </c>
      <c r="U594" s="9" t="s">
        <v>293</v>
      </c>
      <c r="V594" s="9" t="s">
        <v>195</v>
      </c>
      <c r="Z594" s="9">
        <v>0</v>
      </c>
      <c r="AA594" s="9">
        <v>1</v>
      </c>
      <c r="AB594" s="9">
        <v>0.59086998326236995</v>
      </c>
      <c r="AC594" s="9">
        <v>9.0762426590529993E-2</v>
      </c>
      <c r="AD594" s="9">
        <v>205.41655909015401</v>
      </c>
      <c r="AF594" s="9">
        <v>-1</v>
      </c>
      <c r="AG594" s="9">
        <v>-1</v>
      </c>
      <c r="AH594" s="9">
        <v>-1</v>
      </c>
      <c r="AI594" s="9">
        <v>-1</v>
      </c>
      <c r="AJ594" s="9">
        <v>0</v>
      </c>
      <c r="AM594" s="9" t="s">
        <v>309</v>
      </c>
      <c r="AN594" s="9">
        <v>-1</v>
      </c>
      <c r="AQ594" s="9">
        <v>579</v>
      </c>
      <c r="AR594" s="9" t="s">
        <v>295</v>
      </c>
      <c r="AT594" s="9" t="s">
        <v>195</v>
      </c>
      <c r="AU594" s="9">
        <v>132.71029999999999</v>
      </c>
      <c r="AV594" s="9">
        <v>63.513028488997101</v>
      </c>
      <c r="AW594" s="9">
        <v>213.25810040324001</v>
      </c>
      <c r="AX594" s="9">
        <v>0.16659899359999999</v>
      </c>
    </row>
    <row r="595" spans="1:50" x14ac:dyDescent="0.25">
      <c r="A595" s="142">
        <v>550000</v>
      </c>
      <c r="B595" s="142">
        <v>900000</v>
      </c>
      <c r="C595" s="142">
        <v>900000</v>
      </c>
      <c r="D595" s="9" t="s">
        <v>305</v>
      </c>
      <c r="E595" s="9" t="s">
        <v>70</v>
      </c>
      <c r="F595" s="9" t="s">
        <v>306</v>
      </c>
      <c r="G595" s="9" t="s">
        <v>307</v>
      </c>
      <c r="H595" s="9">
        <v>0.36</v>
      </c>
      <c r="I595" s="9">
        <v>0.48</v>
      </c>
      <c r="J595" s="9" t="s">
        <v>195</v>
      </c>
      <c r="K595" s="9">
        <v>7.3080999425030005E-2</v>
      </c>
      <c r="L595" s="9">
        <v>3874.2537879309102</v>
      </c>
      <c r="M595" s="9">
        <v>10.3806684008152</v>
      </c>
      <c r="N595" s="9">
        <v>1.7825308369300401</v>
      </c>
      <c r="O595" s="9">
        <v>0.75862962143148005</v>
      </c>
      <c r="P595" s="9">
        <v>0.13026913506879001</v>
      </c>
      <c r="Q595" s="9">
        <v>283.13433884822598</v>
      </c>
      <c r="R595" s="9">
        <v>1200</v>
      </c>
      <c r="S595" s="9" t="s">
        <v>308</v>
      </c>
      <c r="T595" s="9">
        <v>1200</v>
      </c>
      <c r="U595" s="9" t="s">
        <v>293</v>
      </c>
      <c r="V595" s="9" t="s">
        <v>195</v>
      </c>
      <c r="Z595" s="9">
        <v>0</v>
      </c>
      <c r="AA595" s="9">
        <v>1</v>
      </c>
      <c r="AB595" s="9">
        <v>0.75862962143148005</v>
      </c>
      <c r="AC595" s="9">
        <v>0.13026913506879001</v>
      </c>
      <c r="AD595" s="9">
        <v>283.13433884822399</v>
      </c>
      <c r="AF595" s="9">
        <v>-1</v>
      </c>
      <c r="AG595" s="9">
        <v>-1</v>
      </c>
      <c r="AH595" s="9">
        <v>-1</v>
      </c>
      <c r="AI595" s="9">
        <v>-1</v>
      </c>
      <c r="AJ595" s="9">
        <v>0</v>
      </c>
      <c r="AM595" s="9" t="s">
        <v>309</v>
      </c>
      <c r="AN595" s="9">
        <v>-1</v>
      </c>
      <c r="AQ595" s="9">
        <v>579</v>
      </c>
      <c r="AR595" s="9" t="s">
        <v>295</v>
      </c>
      <c r="AT595" s="9" t="s">
        <v>195</v>
      </c>
      <c r="AU595" s="9">
        <v>132.71029999999999</v>
      </c>
      <c r="AV595" s="9">
        <v>98.329631375271703</v>
      </c>
      <c r="AW595" s="9">
        <v>295.74831187861901</v>
      </c>
      <c r="AX595" s="9">
        <v>0.2296304451</v>
      </c>
    </row>
    <row r="596" spans="1:50" x14ac:dyDescent="0.25">
      <c r="A596" s="142">
        <v>550000</v>
      </c>
      <c r="B596" s="142">
        <v>900000</v>
      </c>
      <c r="C596" s="142">
        <v>900000</v>
      </c>
      <c r="D596" s="9" t="s">
        <v>305</v>
      </c>
      <c r="E596" s="9" t="s">
        <v>70</v>
      </c>
      <c r="F596" s="9" t="s">
        <v>306</v>
      </c>
      <c r="G596" s="9" t="s">
        <v>307</v>
      </c>
      <c r="H596" s="9">
        <v>0.36</v>
      </c>
      <c r="I596" s="9">
        <v>0.48</v>
      </c>
      <c r="J596" s="9" t="s">
        <v>195</v>
      </c>
      <c r="K596" s="9">
        <v>0.22630036346112001</v>
      </c>
      <c r="L596" s="9">
        <v>3874.2537879309102</v>
      </c>
      <c r="M596" s="9">
        <v>10.3806684008152</v>
      </c>
      <c r="N596" s="9">
        <v>1.7825308369300401</v>
      </c>
      <c r="O596" s="9">
        <v>2.3491490320738699</v>
      </c>
      <c r="P596" s="9">
        <v>0.40338737627791998</v>
      </c>
      <c r="Q596" s="9">
        <v>876.74504034939105</v>
      </c>
      <c r="R596" s="9">
        <v>1210</v>
      </c>
      <c r="S596" s="9" t="s">
        <v>310</v>
      </c>
      <c r="T596" s="9">
        <v>1210</v>
      </c>
      <c r="U596" s="9" t="s">
        <v>293</v>
      </c>
      <c r="V596" s="9" t="s">
        <v>195</v>
      </c>
      <c r="Z596" s="9">
        <v>0</v>
      </c>
      <c r="AA596" s="9">
        <v>1</v>
      </c>
      <c r="AB596" s="9">
        <v>2.3491490320738699</v>
      </c>
      <c r="AC596" s="9">
        <v>0.40338737627791998</v>
      </c>
      <c r="AD596" s="9">
        <v>876.74504034939105</v>
      </c>
      <c r="AF596" s="9">
        <v>-1</v>
      </c>
      <c r="AG596" s="9">
        <v>-1</v>
      </c>
      <c r="AH596" s="9">
        <v>-1</v>
      </c>
      <c r="AI596" s="9">
        <v>-1</v>
      </c>
      <c r="AJ596" s="9">
        <v>0</v>
      </c>
      <c r="AM596" s="9" t="s">
        <v>309</v>
      </c>
      <c r="AN596" s="9">
        <v>-1</v>
      </c>
      <c r="AQ596" s="9">
        <v>579</v>
      </c>
      <c r="AR596" s="9" t="s">
        <v>295</v>
      </c>
      <c r="AT596" s="9" t="s">
        <v>195</v>
      </c>
      <c r="AU596" s="9">
        <v>132.71029999999999</v>
      </c>
      <c r="AV596" s="9">
        <v>123.831424701961</v>
      </c>
      <c r="AW596" s="9">
        <v>915.805079264092</v>
      </c>
      <c r="AX596" s="9">
        <v>0.71106653720000002</v>
      </c>
    </row>
    <row r="597" spans="1:50" x14ac:dyDescent="0.25">
      <c r="A597" s="142">
        <v>550000</v>
      </c>
      <c r="B597" s="142">
        <v>900000</v>
      </c>
      <c r="C597" s="142">
        <v>900000</v>
      </c>
      <c r="D597" s="9" t="s">
        <v>305</v>
      </c>
      <c r="E597" s="9" t="s">
        <v>70</v>
      </c>
      <c r="F597" s="9" t="s">
        <v>306</v>
      </c>
      <c r="G597" s="9" t="s">
        <v>307</v>
      </c>
      <c r="H597" s="9">
        <v>0.36</v>
      </c>
      <c r="I597" s="9">
        <v>0.48</v>
      </c>
      <c r="J597" s="9" t="s">
        <v>195</v>
      </c>
      <c r="K597" s="9">
        <v>2.6056377940039999E-2</v>
      </c>
      <c r="L597" s="9">
        <v>3874.2537879309102</v>
      </c>
      <c r="M597" s="9">
        <v>10.3806684008152</v>
      </c>
      <c r="N597" s="9">
        <v>1.7825308369300401</v>
      </c>
      <c r="O597" s="9">
        <v>0.27048261912191002</v>
      </c>
      <c r="P597" s="9">
        <v>4.644629717683E-2</v>
      </c>
      <c r="Q597" s="9">
        <v>100.94902093397501</v>
      </c>
      <c r="R597" s="9">
        <v>1330</v>
      </c>
      <c r="S597" s="9" t="s">
        <v>311</v>
      </c>
      <c r="T597" s="9">
        <v>1330</v>
      </c>
      <c r="U597" s="9" t="s">
        <v>293</v>
      </c>
      <c r="V597" s="9" t="s">
        <v>195</v>
      </c>
      <c r="Z597" s="9">
        <v>0</v>
      </c>
      <c r="AA597" s="9">
        <v>1</v>
      </c>
      <c r="AB597" s="9">
        <v>0.27048261912191002</v>
      </c>
      <c r="AC597" s="9">
        <v>4.644629717683E-2</v>
      </c>
      <c r="AD597" s="9">
        <v>100.949020933976</v>
      </c>
      <c r="AF597" s="9">
        <v>-1</v>
      </c>
      <c r="AG597" s="9">
        <v>-1</v>
      </c>
      <c r="AH597" s="9">
        <v>-1</v>
      </c>
      <c r="AI597" s="9">
        <v>-1</v>
      </c>
      <c r="AJ597" s="9">
        <v>0</v>
      </c>
      <c r="AM597" s="9" t="s">
        <v>309</v>
      </c>
      <c r="AN597" s="9">
        <v>-1</v>
      </c>
      <c r="AQ597" s="9">
        <v>579</v>
      </c>
      <c r="AR597" s="9" t="s">
        <v>295</v>
      </c>
      <c r="AT597" s="9" t="s">
        <v>195</v>
      </c>
      <c r="AU597" s="9">
        <v>132.71029999999999</v>
      </c>
      <c r="AV597" s="9">
        <v>58.544897156250002</v>
      </c>
      <c r="AW597" s="9">
        <v>105.44642041115</v>
      </c>
      <c r="AX597" s="9">
        <v>8.1872685299999998E-2</v>
      </c>
    </row>
    <row r="598" spans="1:50" x14ac:dyDescent="0.25">
      <c r="A598" s="142">
        <v>550000</v>
      </c>
      <c r="B598" s="142">
        <v>900000</v>
      </c>
      <c r="C598" s="142">
        <v>900000</v>
      </c>
      <c r="D598" s="9" t="s">
        <v>305</v>
      </c>
      <c r="E598" s="9" t="s">
        <v>70</v>
      </c>
      <c r="F598" s="9" t="s">
        <v>306</v>
      </c>
      <c r="G598" s="9" t="s">
        <v>307</v>
      </c>
      <c r="H598" s="9">
        <v>0.36</v>
      </c>
      <c r="I598" s="9">
        <v>0.48</v>
      </c>
      <c r="J598" s="9" t="s">
        <v>195</v>
      </c>
      <c r="K598" s="9">
        <v>0.27748765881463</v>
      </c>
      <c r="L598" s="9">
        <v>3874.2537879309102</v>
      </c>
      <c r="M598" s="9">
        <v>10.3806684008152</v>
      </c>
      <c r="N598" s="9">
        <v>1.7825308369300401</v>
      </c>
      <c r="O598" s="9">
        <v>2.8805073714732701</v>
      </c>
      <c r="P598" s="9">
        <v>0.49463030870460001</v>
      </c>
      <c r="Q598" s="9">
        <v>1075.0576132666699</v>
      </c>
      <c r="R598" s="9">
        <v>1330</v>
      </c>
      <c r="S598" s="9" t="s">
        <v>311</v>
      </c>
      <c r="T598" s="9">
        <v>1330</v>
      </c>
      <c r="U598" s="9" t="s">
        <v>293</v>
      </c>
      <c r="V598" s="9" t="s">
        <v>195</v>
      </c>
      <c r="Z598" s="9">
        <v>0</v>
      </c>
      <c r="AA598" s="9">
        <v>1</v>
      </c>
      <c r="AB598" s="9">
        <v>2.8805073714732701</v>
      </c>
      <c r="AC598" s="9">
        <v>0.49463030870460001</v>
      </c>
      <c r="AD598" s="9">
        <v>1075.0576132666699</v>
      </c>
      <c r="AF598" s="9">
        <v>-1</v>
      </c>
      <c r="AG598" s="9">
        <v>-1</v>
      </c>
      <c r="AH598" s="9">
        <v>-1</v>
      </c>
      <c r="AI598" s="9">
        <v>-1</v>
      </c>
      <c r="AJ598" s="9">
        <v>0</v>
      </c>
      <c r="AM598" s="9" t="s">
        <v>309</v>
      </c>
      <c r="AN598" s="9">
        <v>-1</v>
      </c>
      <c r="AQ598" s="9">
        <v>579</v>
      </c>
      <c r="AR598" s="9" t="s">
        <v>295</v>
      </c>
      <c r="AT598" s="9" t="s">
        <v>195</v>
      </c>
      <c r="AU598" s="9">
        <v>132.71029999999999</v>
      </c>
      <c r="AV598" s="9">
        <v>133.81734604920001</v>
      </c>
      <c r="AW598" s="9">
        <v>1122.9527142107299</v>
      </c>
      <c r="AX598" s="9">
        <v>0.87190398479999998</v>
      </c>
    </row>
    <row r="599" spans="1:50" x14ac:dyDescent="0.25">
      <c r="A599" s="142">
        <v>550000</v>
      </c>
      <c r="B599" s="142">
        <v>900000</v>
      </c>
      <c r="C599" s="142">
        <v>900000</v>
      </c>
      <c r="D599" s="9" t="s">
        <v>305</v>
      </c>
      <c r="E599" s="9" t="s">
        <v>70</v>
      </c>
      <c r="F599" s="9" t="s">
        <v>306</v>
      </c>
      <c r="G599" s="9" t="s">
        <v>307</v>
      </c>
      <c r="H599" s="9">
        <v>0.36</v>
      </c>
      <c r="I599" s="9">
        <v>0.48</v>
      </c>
      <c r="J599" s="9" t="s">
        <v>195</v>
      </c>
      <c r="K599" s="9">
        <v>4.0896182748800004E-3</v>
      </c>
      <c r="L599" s="9">
        <v>3874.2537879309102</v>
      </c>
      <c r="M599" s="9">
        <v>10.3806684008152</v>
      </c>
      <c r="N599" s="9">
        <v>1.7825308369300401</v>
      </c>
      <c r="O599" s="9">
        <v>4.2452971197479997E-2</v>
      </c>
      <c r="P599" s="9">
        <v>7.2898706862499999E-3</v>
      </c>
      <c r="Q599" s="9">
        <v>15.844219092660801</v>
      </c>
      <c r="R599" s="9">
        <v>1210</v>
      </c>
      <c r="S599" s="9" t="s">
        <v>310</v>
      </c>
      <c r="T599" s="9">
        <v>1210</v>
      </c>
      <c r="U599" s="9" t="s">
        <v>293</v>
      </c>
      <c r="V599" s="9" t="s">
        <v>195</v>
      </c>
      <c r="Z599" s="9">
        <v>0</v>
      </c>
      <c r="AA599" s="9">
        <v>1</v>
      </c>
      <c r="AB599" s="9">
        <v>4.2452971197479997E-2</v>
      </c>
      <c r="AC599" s="9">
        <v>7.2898706862499999E-3</v>
      </c>
      <c r="AD599" s="9">
        <v>15.8442190926609</v>
      </c>
      <c r="AF599" s="9">
        <v>-1</v>
      </c>
      <c r="AG599" s="9">
        <v>-1</v>
      </c>
      <c r="AH599" s="9">
        <v>-1</v>
      </c>
      <c r="AI599" s="9">
        <v>-1</v>
      </c>
      <c r="AJ599" s="9">
        <v>0</v>
      </c>
      <c r="AM599" s="9" t="s">
        <v>309</v>
      </c>
      <c r="AN599" s="9">
        <v>-1</v>
      </c>
      <c r="AQ599" s="9">
        <v>579</v>
      </c>
      <c r="AR599" s="9" t="s">
        <v>295</v>
      </c>
      <c r="AT599" s="9" t="s">
        <v>195</v>
      </c>
      <c r="AU599" s="9">
        <v>132.71029999999999</v>
      </c>
      <c r="AV599" s="9">
        <v>23.7528430794336</v>
      </c>
      <c r="AW599" s="9">
        <v>16.5500979808788</v>
      </c>
      <c r="AX599" s="9">
        <v>1.2850137100000001E-2</v>
      </c>
    </row>
    <row r="600" spans="1:50" x14ac:dyDescent="0.25">
      <c r="A600" s="142">
        <v>550000</v>
      </c>
      <c r="B600" s="142">
        <v>900000</v>
      </c>
      <c r="C600" s="142">
        <v>900000</v>
      </c>
      <c r="D600" s="9" t="s">
        <v>305</v>
      </c>
      <c r="E600" s="9" t="s">
        <v>70</v>
      </c>
      <c r="F600" s="9" t="s">
        <v>306</v>
      </c>
      <c r="G600" s="9" t="s">
        <v>307</v>
      </c>
      <c r="H600" s="9">
        <v>0.36</v>
      </c>
      <c r="I600" s="9">
        <v>0.48</v>
      </c>
      <c r="J600" s="9" t="s">
        <v>195</v>
      </c>
      <c r="K600" s="9">
        <v>1.074843575219E-2</v>
      </c>
      <c r="L600" s="9">
        <v>3874.2537879309102</v>
      </c>
      <c r="M600" s="9">
        <v>10.3806684008152</v>
      </c>
      <c r="N600" s="9">
        <v>1.7825308369300401</v>
      </c>
      <c r="O600" s="9">
        <v>0.111575947371</v>
      </c>
      <c r="P600" s="9">
        <v>1.9159418177040002E-2</v>
      </c>
      <c r="Q600" s="9">
        <v>41.642167927273498</v>
      </c>
      <c r="R600" s="9">
        <v>1330</v>
      </c>
      <c r="S600" s="9" t="s">
        <v>311</v>
      </c>
      <c r="T600" s="9">
        <v>1330</v>
      </c>
      <c r="U600" s="9" t="s">
        <v>293</v>
      </c>
      <c r="V600" s="9" t="s">
        <v>195</v>
      </c>
      <c r="Z600" s="9">
        <v>0</v>
      </c>
      <c r="AA600" s="9">
        <v>1</v>
      </c>
      <c r="AB600" s="9">
        <v>0.111575947371</v>
      </c>
      <c r="AC600" s="9">
        <v>1.9159418177040002E-2</v>
      </c>
      <c r="AD600" s="9">
        <v>41.642167927272403</v>
      </c>
      <c r="AF600" s="9">
        <v>-1</v>
      </c>
      <c r="AG600" s="9">
        <v>-1</v>
      </c>
      <c r="AH600" s="9">
        <v>-1</v>
      </c>
      <c r="AI600" s="9">
        <v>-1</v>
      </c>
      <c r="AJ600" s="9">
        <v>0</v>
      </c>
      <c r="AM600" s="9" t="s">
        <v>309</v>
      </c>
      <c r="AN600" s="9">
        <v>-1</v>
      </c>
      <c r="AQ600" s="9">
        <v>579</v>
      </c>
      <c r="AR600" s="9" t="s">
        <v>295</v>
      </c>
      <c r="AT600" s="9" t="s">
        <v>195</v>
      </c>
      <c r="AU600" s="9">
        <v>132.71029999999999</v>
      </c>
      <c r="AV600" s="9">
        <v>28.5625457160547</v>
      </c>
      <c r="AW600" s="9">
        <v>43.497376254522898</v>
      </c>
      <c r="AX600" s="9">
        <v>3.3773047799999997E-2</v>
      </c>
    </row>
    <row r="601" spans="1:50" x14ac:dyDescent="0.25">
      <c r="A601" s="142">
        <v>550000</v>
      </c>
      <c r="B601" s="142">
        <v>900000</v>
      </c>
      <c r="C601" s="142">
        <v>900000</v>
      </c>
      <c r="D601" s="9" t="s">
        <v>305</v>
      </c>
      <c r="E601" s="9" t="s">
        <v>70</v>
      </c>
      <c r="F601" s="9" t="s">
        <v>306</v>
      </c>
      <c r="G601" s="9" t="s">
        <v>307</v>
      </c>
      <c r="H601" s="9">
        <v>0.36</v>
      </c>
      <c r="I601" s="9">
        <v>0.48</v>
      </c>
      <c r="J601" s="9" t="s">
        <v>195</v>
      </c>
      <c r="K601" s="9">
        <v>0.14134043850608999</v>
      </c>
      <c r="L601" s="9">
        <v>3850.8298267279001</v>
      </c>
      <c r="M601" s="9">
        <v>8.8778619380063901</v>
      </c>
      <c r="N601" s="9">
        <v>1.27776361962605</v>
      </c>
      <c r="O601" s="9">
        <v>1.2548008993144</v>
      </c>
      <c r="P601" s="9">
        <v>0.18059967030508001</v>
      </c>
      <c r="Q601" s="9">
        <v>544.27797632207603</v>
      </c>
      <c r="R601" s="9">
        <v>1200</v>
      </c>
      <c r="S601" s="9" t="s">
        <v>308</v>
      </c>
      <c r="T601" s="9">
        <v>1200</v>
      </c>
      <c r="U601" s="9" t="s">
        <v>293</v>
      </c>
      <c r="V601" s="9" t="s">
        <v>195</v>
      </c>
      <c r="Z601" s="9">
        <v>0</v>
      </c>
      <c r="AA601" s="9">
        <v>1</v>
      </c>
      <c r="AB601" s="9">
        <v>1.2548008993144</v>
      </c>
      <c r="AC601" s="9">
        <v>0.18059967030508001</v>
      </c>
      <c r="AD601" s="9">
        <v>544.27797632207603</v>
      </c>
      <c r="AF601" s="9">
        <v>-1</v>
      </c>
      <c r="AG601" s="9">
        <v>-1</v>
      </c>
      <c r="AH601" s="9">
        <v>-1</v>
      </c>
      <c r="AI601" s="9">
        <v>-1</v>
      </c>
      <c r="AJ601" s="9">
        <v>0</v>
      </c>
      <c r="AM601" s="9" t="s">
        <v>309</v>
      </c>
      <c r="AN601" s="9">
        <v>-1</v>
      </c>
      <c r="AQ601" s="9">
        <v>579</v>
      </c>
      <c r="AR601" s="9" t="s">
        <v>295</v>
      </c>
      <c r="AT601" s="9" t="s">
        <v>195</v>
      </c>
      <c r="AU601" s="9">
        <v>132.71029999999999</v>
      </c>
      <c r="AV601" s="9">
        <v>132.901740674189</v>
      </c>
      <c r="AW601" s="9">
        <v>571.98446131322805</v>
      </c>
      <c r="AX601" s="9">
        <v>0.44142577160000002</v>
      </c>
    </row>
    <row r="602" spans="1:50" x14ac:dyDescent="0.25">
      <c r="A602" s="142">
        <v>550000</v>
      </c>
      <c r="B602" s="142">
        <v>900000</v>
      </c>
      <c r="C602" s="142">
        <v>900000</v>
      </c>
      <c r="D602" s="9" t="s">
        <v>305</v>
      </c>
      <c r="E602" s="9" t="s">
        <v>70</v>
      </c>
      <c r="F602" s="9" t="s">
        <v>306</v>
      </c>
      <c r="G602" s="9" t="s">
        <v>307</v>
      </c>
      <c r="H602" s="9">
        <v>0.36</v>
      </c>
      <c r="I602" s="9">
        <v>0.48</v>
      </c>
      <c r="J602" s="9" t="s">
        <v>195</v>
      </c>
      <c r="K602" s="9">
        <v>3.0312165388200001E-3</v>
      </c>
      <c r="L602" s="9">
        <v>3850.8298267279001</v>
      </c>
      <c r="M602" s="9">
        <v>8.8778619380063901</v>
      </c>
      <c r="N602" s="9">
        <v>1.27776361962605</v>
      </c>
      <c r="O602" s="9">
        <v>2.6910721935840001E-2</v>
      </c>
      <c r="P602" s="9">
        <v>3.8731782165100002E-3</v>
      </c>
      <c r="Q602" s="9">
        <v>11.6726990589589</v>
      </c>
      <c r="R602" s="9">
        <v>1410</v>
      </c>
      <c r="S602" s="9" t="s">
        <v>299</v>
      </c>
      <c r="T602" s="9">
        <v>1410</v>
      </c>
      <c r="U602" s="9" t="s">
        <v>293</v>
      </c>
      <c r="V602" s="9" t="s">
        <v>195</v>
      </c>
      <c r="Z602" s="9">
        <v>0</v>
      </c>
      <c r="AA602" s="9">
        <v>1</v>
      </c>
      <c r="AB602" s="9">
        <v>2.6910721935840001E-2</v>
      </c>
      <c r="AC602" s="9">
        <v>3.8731782165100002E-3</v>
      </c>
      <c r="AD602" s="9">
        <v>11.6726990589606</v>
      </c>
      <c r="AF602" s="9">
        <v>-1</v>
      </c>
      <c r="AG602" s="9">
        <v>-1</v>
      </c>
      <c r="AH602" s="9">
        <v>-1</v>
      </c>
      <c r="AI602" s="9">
        <v>-1</v>
      </c>
      <c r="AJ602" s="9">
        <v>0</v>
      </c>
      <c r="AM602" s="9" t="s">
        <v>309</v>
      </c>
      <c r="AN602" s="9">
        <v>-1</v>
      </c>
      <c r="AQ602" s="9">
        <v>579</v>
      </c>
      <c r="AR602" s="9" t="s">
        <v>295</v>
      </c>
      <c r="AT602" s="9" t="s">
        <v>195</v>
      </c>
      <c r="AU602" s="9">
        <v>132.71029999999999</v>
      </c>
      <c r="AV602" s="9">
        <v>20.77702032466</v>
      </c>
      <c r="AW602" s="9">
        <v>12.2668981178105</v>
      </c>
      <c r="AX602" s="9">
        <v>9.4669092E-3</v>
      </c>
    </row>
    <row r="603" spans="1:50" x14ac:dyDescent="0.25">
      <c r="A603" s="142">
        <v>550000</v>
      </c>
      <c r="B603" s="142">
        <v>900000</v>
      </c>
      <c r="C603" s="142">
        <v>900000</v>
      </c>
      <c r="D603" s="9" t="s">
        <v>305</v>
      </c>
      <c r="E603" s="9" t="s">
        <v>70</v>
      </c>
      <c r="F603" s="9" t="s">
        <v>306</v>
      </c>
      <c r="G603" s="9" t="s">
        <v>307</v>
      </c>
      <c r="H603" s="9">
        <v>0.36</v>
      </c>
      <c r="I603" s="9">
        <v>0.48</v>
      </c>
      <c r="J603" s="9" t="s">
        <v>195</v>
      </c>
      <c r="K603" s="9">
        <v>7.2664795477740005E-2</v>
      </c>
      <c r="L603" s="9">
        <v>3850.8298267279001</v>
      </c>
      <c r="M603" s="9">
        <v>8.8778619380063901</v>
      </c>
      <c r="N603" s="9">
        <v>1.27776361962605</v>
      </c>
      <c r="O603" s="9">
        <v>0.64510802200492001</v>
      </c>
      <c r="P603" s="9">
        <v>9.284843208903E-2</v>
      </c>
      <c r="Q603" s="9">
        <v>279.81976177879801</v>
      </c>
      <c r="R603" s="9">
        <v>1210</v>
      </c>
      <c r="S603" s="9" t="s">
        <v>310</v>
      </c>
      <c r="T603" s="9">
        <v>1210</v>
      </c>
      <c r="U603" s="9" t="s">
        <v>293</v>
      </c>
      <c r="V603" s="9" t="s">
        <v>195</v>
      </c>
      <c r="Z603" s="9">
        <v>0</v>
      </c>
      <c r="AA603" s="9">
        <v>1</v>
      </c>
      <c r="AB603" s="9">
        <v>0.64510802200492001</v>
      </c>
      <c r="AC603" s="9">
        <v>9.284843208903E-2</v>
      </c>
      <c r="AD603" s="9">
        <v>279.8197617788</v>
      </c>
      <c r="AF603" s="9">
        <v>-1</v>
      </c>
      <c r="AG603" s="9">
        <v>-1</v>
      </c>
      <c r="AH603" s="9">
        <v>-1</v>
      </c>
      <c r="AI603" s="9">
        <v>-1</v>
      </c>
      <c r="AJ603" s="9">
        <v>0</v>
      </c>
      <c r="AM603" s="9" t="s">
        <v>309</v>
      </c>
      <c r="AN603" s="9">
        <v>-1</v>
      </c>
      <c r="AQ603" s="9">
        <v>579</v>
      </c>
      <c r="AR603" s="9" t="s">
        <v>295</v>
      </c>
      <c r="AT603" s="9" t="s">
        <v>195</v>
      </c>
      <c r="AU603" s="9">
        <v>132.71029999999999</v>
      </c>
      <c r="AV603" s="9">
        <v>83.380540462128806</v>
      </c>
      <c r="AW603" s="9">
        <v>294.06399426151199</v>
      </c>
      <c r="AX603" s="9">
        <v>0.2269422237</v>
      </c>
    </row>
    <row r="604" spans="1:50" x14ac:dyDescent="0.25">
      <c r="A604" s="142">
        <v>550000</v>
      </c>
      <c r="B604" s="142">
        <v>900000</v>
      </c>
      <c r="C604" s="142">
        <v>900000</v>
      </c>
      <c r="D604" s="9" t="s">
        <v>305</v>
      </c>
      <c r="E604" s="9" t="s">
        <v>70</v>
      </c>
      <c r="F604" s="9" t="s">
        <v>306</v>
      </c>
      <c r="G604" s="9" t="s">
        <v>307</v>
      </c>
      <c r="H604" s="9">
        <v>0.36</v>
      </c>
      <c r="I604" s="9">
        <v>0.48</v>
      </c>
      <c r="J604" s="9" t="s">
        <v>195</v>
      </c>
      <c r="K604" s="9">
        <v>0.22093200793564</v>
      </c>
      <c r="L604" s="9">
        <v>3850.8298267279001</v>
      </c>
      <c r="M604" s="9">
        <v>8.8778619380063901</v>
      </c>
      <c r="N604" s="9">
        <v>1.27776361962605</v>
      </c>
      <c r="O604" s="9">
        <v>1.9614038641392</v>
      </c>
      <c r="P604" s="9">
        <v>0.28229888215109999</v>
      </c>
      <c r="Q604" s="9">
        <v>850.77156583747603</v>
      </c>
      <c r="R604" s="9">
        <v>1210</v>
      </c>
      <c r="S604" s="9" t="s">
        <v>310</v>
      </c>
      <c r="T604" s="9">
        <v>1210</v>
      </c>
      <c r="U604" s="9" t="s">
        <v>293</v>
      </c>
      <c r="V604" s="9" t="s">
        <v>195</v>
      </c>
      <c r="Z604" s="9">
        <v>0</v>
      </c>
      <c r="AA604" s="9">
        <v>1</v>
      </c>
      <c r="AB604" s="9">
        <v>1.9614038641392</v>
      </c>
      <c r="AC604" s="9">
        <v>0.28229888215109999</v>
      </c>
      <c r="AD604" s="9">
        <v>850.77156583747603</v>
      </c>
      <c r="AF604" s="9">
        <v>-1</v>
      </c>
      <c r="AG604" s="9">
        <v>-1</v>
      </c>
      <c r="AH604" s="9">
        <v>-1</v>
      </c>
      <c r="AI604" s="9">
        <v>-1</v>
      </c>
      <c r="AJ604" s="9">
        <v>0</v>
      </c>
      <c r="AM604" s="9" t="s">
        <v>309</v>
      </c>
      <c r="AN604" s="9">
        <v>-1</v>
      </c>
      <c r="AQ604" s="9">
        <v>579</v>
      </c>
      <c r="AR604" s="9" t="s">
        <v>295</v>
      </c>
      <c r="AT604" s="9" t="s">
        <v>195</v>
      </c>
      <c r="AU604" s="9">
        <v>132.71029999999999</v>
      </c>
      <c r="AV604" s="9">
        <v>117.984500218167</v>
      </c>
      <c r="AW604" s="9">
        <v>894.08011522810102</v>
      </c>
      <c r="AX604" s="9">
        <v>0.69000126989999999</v>
      </c>
    </row>
    <row r="605" spans="1:50" x14ac:dyDescent="0.25">
      <c r="A605" s="142">
        <v>550000</v>
      </c>
      <c r="B605" s="142">
        <v>900000</v>
      </c>
      <c r="C605" s="142">
        <v>900000</v>
      </c>
      <c r="D605" s="9" t="s">
        <v>305</v>
      </c>
      <c r="E605" s="9" t="s">
        <v>70</v>
      </c>
      <c r="F605" s="9" t="s">
        <v>306</v>
      </c>
      <c r="G605" s="9" t="s">
        <v>307</v>
      </c>
      <c r="H605" s="9">
        <v>0.36</v>
      </c>
      <c r="I605" s="9">
        <v>0.48</v>
      </c>
      <c r="J605" s="9" t="s">
        <v>195</v>
      </c>
      <c r="K605" s="9">
        <v>6.1619161807019998E-2</v>
      </c>
      <c r="L605" s="9">
        <v>3850.8298267279001</v>
      </c>
      <c r="M605" s="9">
        <v>8.8778619380063901</v>
      </c>
      <c r="N605" s="9">
        <v>1.27776361962605</v>
      </c>
      <c r="O605" s="9">
        <v>0.54704641125847997</v>
      </c>
      <c r="P605" s="9">
        <v>7.8734723228869999E-2</v>
      </c>
      <c r="Q605" s="9">
        <v>237.28490618448001</v>
      </c>
      <c r="R605" s="9">
        <v>1210</v>
      </c>
      <c r="S605" s="9" t="s">
        <v>310</v>
      </c>
      <c r="T605" s="9">
        <v>1210</v>
      </c>
      <c r="U605" s="9" t="s">
        <v>293</v>
      </c>
      <c r="V605" s="9" t="s">
        <v>195</v>
      </c>
      <c r="Z605" s="9">
        <v>0</v>
      </c>
      <c r="AA605" s="9">
        <v>1</v>
      </c>
      <c r="AB605" s="9">
        <v>0.54704641125847997</v>
      </c>
      <c r="AC605" s="9">
        <v>7.8734723228869999E-2</v>
      </c>
      <c r="AD605" s="9">
        <v>237.28490618448001</v>
      </c>
      <c r="AF605" s="9">
        <v>-1</v>
      </c>
      <c r="AG605" s="9">
        <v>-1</v>
      </c>
      <c r="AH605" s="9">
        <v>-1</v>
      </c>
      <c r="AI605" s="9">
        <v>-1</v>
      </c>
      <c r="AJ605" s="9">
        <v>0</v>
      </c>
      <c r="AM605" s="9" t="s">
        <v>309</v>
      </c>
      <c r="AN605" s="9">
        <v>-1</v>
      </c>
      <c r="AQ605" s="9">
        <v>579</v>
      </c>
      <c r="AR605" s="9" t="s">
        <v>295</v>
      </c>
      <c r="AT605" s="9" t="s">
        <v>195</v>
      </c>
      <c r="AU605" s="9">
        <v>132.71029999999999</v>
      </c>
      <c r="AV605" s="9">
        <v>67.655268529588596</v>
      </c>
      <c r="AW605" s="9">
        <v>249.36390070168</v>
      </c>
      <c r="AX605" s="9">
        <v>0.1924451794</v>
      </c>
    </row>
    <row r="606" spans="1:50" x14ac:dyDescent="0.25">
      <c r="A606" s="142">
        <v>550000</v>
      </c>
      <c r="B606" s="142">
        <v>900000</v>
      </c>
      <c r="C606" s="142">
        <v>900000</v>
      </c>
      <c r="D606" s="9" t="s">
        <v>305</v>
      </c>
      <c r="E606" s="9" t="s">
        <v>70</v>
      </c>
      <c r="F606" s="9" t="s">
        <v>306</v>
      </c>
      <c r="G606" s="9" t="s">
        <v>307</v>
      </c>
      <c r="H606" s="9">
        <v>0.36</v>
      </c>
      <c r="I606" s="9">
        <v>0.48</v>
      </c>
      <c r="J606" s="9" t="s">
        <v>195</v>
      </c>
      <c r="K606" s="9">
        <v>0.11817595857379</v>
      </c>
      <c r="L606" s="9">
        <v>3850.8298267279001</v>
      </c>
      <c r="M606" s="9">
        <v>8.8778619380063901</v>
      </c>
      <c r="N606" s="9">
        <v>1.27776361962605</v>
      </c>
      <c r="O606" s="9">
        <v>1.04914984460974</v>
      </c>
      <c r="P606" s="9">
        <v>0.15100094058003</v>
      </c>
      <c r="Q606" s="9">
        <v>455.07550607814198</v>
      </c>
      <c r="R606" s="9">
        <v>1750</v>
      </c>
      <c r="S606" s="9" t="s">
        <v>315</v>
      </c>
      <c r="T606" s="9">
        <v>1750</v>
      </c>
      <c r="U606" s="9" t="s">
        <v>293</v>
      </c>
      <c r="V606" s="9" t="s">
        <v>195</v>
      </c>
      <c r="Z606" s="9">
        <v>0</v>
      </c>
      <c r="AA606" s="9">
        <v>1</v>
      </c>
      <c r="AB606" s="9">
        <v>1.04914984460974</v>
      </c>
      <c r="AC606" s="9">
        <v>0.15100094058003</v>
      </c>
      <c r="AD606" s="9">
        <v>455.07550607814198</v>
      </c>
      <c r="AF606" s="9">
        <v>-1</v>
      </c>
      <c r="AG606" s="9">
        <v>-1</v>
      </c>
      <c r="AH606" s="9">
        <v>-1</v>
      </c>
      <c r="AI606" s="9">
        <v>-1</v>
      </c>
      <c r="AJ606" s="9">
        <v>0</v>
      </c>
      <c r="AM606" s="9" t="s">
        <v>309</v>
      </c>
      <c r="AN606" s="9">
        <v>-1</v>
      </c>
      <c r="AQ606" s="9">
        <v>579</v>
      </c>
      <c r="AR606" s="9" t="s">
        <v>295</v>
      </c>
      <c r="AT606" s="9" t="s">
        <v>195</v>
      </c>
      <c r="AU606" s="9">
        <v>132.71029999999999</v>
      </c>
      <c r="AV606" s="9">
        <v>90.080007577044</v>
      </c>
      <c r="AW606" s="9">
        <v>478.24113692765002</v>
      </c>
      <c r="AX606" s="9">
        <v>0.36907989140000003</v>
      </c>
    </row>
    <row r="607" spans="1:50" x14ac:dyDescent="0.25">
      <c r="A607" s="142">
        <v>550000</v>
      </c>
      <c r="B607" s="142">
        <v>900000</v>
      </c>
      <c r="C607" s="142">
        <v>900000</v>
      </c>
      <c r="D607" s="9" t="s">
        <v>305</v>
      </c>
      <c r="E607" s="9" t="s">
        <v>70</v>
      </c>
      <c r="F607" s="9" t="s">
        <v>306</v>
      </c>
      <c r="G607" s="9" t="s">
        <v>307</v>
      </c>
      <c r="H607" s="9">
        <v>0.36</v>
      </c>
      <c r="I607" s="9">
        <v>0.48</v>
      </c>
      <c r="J607" s="9" t="s">
        <v>195</v>
      </c>
      <c r="K607" s="9">
        <v>0.25213445160036002</v>
      </c>
      <c r="L607" s="9">
        <v>3852.5613760786</v>
      </c>
      <c r="M607" s="9">
        <v>9.5721902032681392</v>
      </c>
      <c r="N607" s="9">
        <v>1.40675540337343</v>
      </c>
      <c r="O607" s="9">
        <v>2.4134789275154098</v>
      </c>
      <c r="P607" s="9">
        <v>0.35469150216541001</v>
      </c>
      <c r="Q607" s="9">
        <v>971.36344981433103</v>
      </c>
      <c r="R607" s="9">
        <v>1200</v>
      </c>
      <c r="S607" s="9" t="s">
        <v>308</v>
      </c>
      <c r="T607" s="9">
        <v>1200</v>
      </c>
      <c r="U607" s="9" t="s">
        <v>293</v>
      </c>
      <c r="V607" s="9" t="s">
        <v>195</v>
      </c>
      <c r="Z607" s="9">
        <v>0</v>
      </c>
      <c r="AA607" s="9">
        <v>1</v>
      </c>
      <c r="AB607" s="9">
        <v>2.4134789275154098</v>
      </c>
      <c r="AC607" s="9">
        <v>0.35469150216541001</v>
      </c>
      <c r="AD607" s="9">
        <v>971.36344981433103</v>
      </c>
      <c r="AF607" s="9">
        <v>-1</v>
      </c>
      <c r="AG607" s="9">
        <v>-1</v>
      </c>
      <c r="AH607" s="9">
        <v>-1</v>
      </c>
      <c r="AI607" s="9">
        <v>-1</v>
      </c>
      <c r="AJ607" s="9">
        <v>0</v>
      </c>
      <c r="AM607" s="9" t="s">
        <v>309</v>
      </c>
      <c r="AN607" s="9">
        <v>-1</v>
      </c>
      <c r="AQ607" s="9">
        <v>579</v>
      </c>
      <c r="AR607" s="9" t="s">
        <v>295</v>
      </c>
      <c r="AT607" s="9" t="s">
        <v>195</v>
      </c>
      <c r="AU607" s="9">
        <v>132.71029999999999</v>
      </c>
      <c r="AV607" s="9">
        <v>147.17531914655899</v>
      </c>
      <c r="AW607" s="9">
        <v>1020.35192476724</v>
      </c>
      <c r="AX607" s="9">
        <v>0.78780490660000002</v>
      </c>
    </row>
    <row r="608" spans="1:50" x14ac:dyDescent="0.25">
      <c r="A608" s="142">
        <v>550000</v>
      </c>
      <c r="B608" s="142">
        <v>900000</v>
      </c>
      <c r="C608" s="142">
        <v>900000</v>
      </c>
      <c r="D608" s="9" t="s">
        <v>305</v>
      </c>
      <c r="E608" s="9" t="s">
        <v>70</v>
      </c>
      <c r="F608" s="9" t="s">
        <v>306</v>
      </c>
      <c r="G608" s="9" t="s">
        <v>307</v>
      </c>
      <c r="H608" s="9">
        <v>0.36</v>
      </c>
      <c r="I608" s="9">
        <v>0.48</v>
      </c>
      <c r="J608" s="9" t="s">
        <v>195</v>
      </c>
      <c r="K608" s="9">
        <v>5.6784978349239998E-2</v>
      </c>
      <c r="L608" s="9">
        <v>3852.5613760786</v>
      </c>
      <c r="M608" s="9">
        <v>9.5721902032681392</v>
      </c>
      <c r="N608" s="9">
        <v>1.40675540337343</v>
      </c>
      <c r="O608" s="9">
        <v>0.54355661344742001</v>
      </c>
      <c r="P608" s="9">
        <v>7.9882575123239999E-2</v>
      </c>
      <c r="Q608" s="9">
        <v>218.76761432975701</v>
      </c>
      <c r="R608" s="9">
        <v>1210</v>
      </c>
      <c r="S608" s="9" t="s">
        <v>310</v>
      </c>
      <c r="T608" s="9">
        <v>1210</v>
      </c>
      <c r="U608" s="9" t="s">
        <v>293</v>
      </c>
      <c r="V608" s="9" t="s">
        <v>195</v>
      </c>
      <c r="Z608" s="9">
        <v>0</v>
      </c>
      <c r="AA608" s="9">
        <v>1</v>
      </c>
      <c r="AB608" s="9">
        <v>0.54355661344742001</v>
      </c>
      <c r="AC608" s="9">
        <v>7.9882575123239999E-2</v>
      </c>
      <c r="AD608" s="9">
        <v>218.767614329758</v>
      </c>
      <c r="AF608" s="9">
        <v>-1</v>
      </c>
      <c r="AG608" s="9">
        <v>-1</v>
      </c>
      <c r="AH608" s="9">
        <v>-1</v>
      </c>
      <c r="AI608" s="9">
        <v>-1</v>
      </c>
      <c r="AJ608" s="9">
        <v>0</v>
      </c>
      <c r="AM608" s="9" t="s">
        <v>309</v>
      </c>
      <c r="AN608" s="9">
        <v>-1</v>
      </c>
      <c r="AQ608" s="9">
        <v>579</v>
      </c>
      <c r="AR608" s="9" t="s">
        <v>295</v>
      </c>
      <c r="AT608" s="9" t="s">
        <v>195</v>
      </c>
      <c r="AU608" s="9">
        <v>132.71029999999999</v>
      </c>
      <c r="AV608" s="9">
        <v>68.370359228561199</v>
      </c>
      <c r="AW608" s="9">
        <v>229.800654328484</v>
      </c>
      <c r="AX608" s="9">
        <v>0.1774271</v>
      </c>
    </row>
    <row r="609" spans="1:50" x14ac:dyDescent="0.25">
      <c r="A609" s="142">
        <v>550000</v>
      </c>
      <c r="B609" s="142">
        <v>900000</v>
      </c>
      <c r="C609" s="142">
        <v>900000</v>
      </c>
      <c r="D609" s="9" t="s">
        <v>305</v>
      </c>
      <c r="E609" s="9" t="s">
        <v>70</v>
      </c>
      <c r="F609" s="9" t="s">
        <v>306</v>
      </c>
      <c r="G609" s="9" t="s">
        <v>307</v>
      </c>
      <c r="H609" s="9">
        <v>0.36</v>
      </c>
      <c r="I609" s="9">
        <v>0.48</v>
      </c>
      <c r="J609" s="9" t="s">
        <v>195</v>
      </c>
      <c r="K609" s="9">
        <v>2.791749899337E-2</v>
      </c>
      <c r="L609" s="9">
        <v>3852.5613760786</v>
      </c>
      <c r="M609" s="9">
        <v>9.5721902032681392</v>
      </c>
      <c r="N609" s="9">
        <v>1.40675540337343</v>
      </c>
      <c r="O609" s="9">
        <v>0.26723161036413001</v>
      </c>
      <c r="P609" s="9">
        <v>3.9273092557600003E-2</v>
      </c>
      <c r="Q609" s="9">
        <v>107.553878338589</v>
      </c>
      <c r="R609" s="9">
        <v>1210</v>
      </c>
      <c r="S609" s="9" t="s">
        <v>310</v>
      </c>
      <c r="T609" s="9">
        <v>1210</v>
      </c>
      <c r="U609" s="9" t="s">
        <v>293</v>
      </c>
      <c r="V609" s="9" t="s">
        <v>195</v>
      </c>
      <c r="Z609" s="9">
        <v>0</v>
      </c>
      <c r="AA609" s="9">
        <v>1</v>
      </c>
      <c r="AB609" s="9">
        <v>0.26723161036413001</v>
      </c>
      <c r="AC609" s="9">
        <v>3.9273092557600003E-2</v>
      </c>
      <c r="AD609" s="9">
        <v>107.55387833858801</v>
      </c>
      <c r="AF609" s="9">
        <v>-1</v>
      </c>
      <c r="AG609" s="9">
        <v>-1</v>
      </c>
      <c r="AH609" s="9">
        <v>-1</v>
      </c>
      <c r="AI609" s="9">
        <v>-1</v>
      </c>
      <c r="AJ609" s="9">
        <v>0</v>
      </c>
      <c r="AM609" s="9" t="s">
        <v>309</v>
      </c>
      <c r="AN609" s="9">
        <v>-1</v>
      </c>
      <c r="AQ609" s="9">
        <v>579</v>
      </c>
      <c r="AR609" s="9" t="s">
        <v>295</v>
      </c>
      <c r="AT609" s="9" t="s">
        <v>195</v>
      </c>
      <c r="AU609" s="9">
        <v>132.71029999999999</v>
      </c>
      <c r="AV609" s="9">
        <v>43.141816754615903</v>
      </c>
      <c r="AW609" s="9">
        <v>112.978110098683</v>
      </c>
      <c r="AX609" s="9">
        <v>8.7229422799999998E-2</v>
      </c>
    </row>
    <row r="610" spans="1:50" x14ac:dyDescent="0.25">
      <c r="A610" s="142">
        <v>550000</v>
      </c>
      <c r="B610" s="142">
        <v>900000</v>
      </c>
      <c r="C610" s="142">
        <v>900000</v>
      </c>
      <c r="D610" s="9" t="s">
        <v>305</v>
      </c>
      <c r="E610" s="9" t="s">
        <v>70</v>
      </c>
      <c r="F610" s="9" t="s">
        <v>306</v>
      </c>
      <c r="G610" s="9" t="s">
        <v>307</v>
      </c>
      <c r="H610" s="9">
        <v>0.36</v>
      </c>
      <c r="I610" s="9">
        <v>0.48</v>
      </c>
      <c r="J610" s="9" t="s">
        <v>195</v>
      </c>
      <c r="K610" s="9">
        <v>4.2536701087260001E-2</v>
      </c>
      <c r="L610" s="9">
        <v>3852.5613760786</v>
      </c>
      <c r="M610" s="9">
        <v>9.5721902032681392</v>
      </c>
      <c r="N610" s="9">
        <v>1.40675540337343</v>
      </c>
      <c r="O610" s="9">
        <v>0.40716939342690001</v>
      </c>
      <c r="P610" s="9">
        <v>5.9838734096189998E-2</v>
      </c>
      <c r="Q610" s="9">
        <v>163.875251674613</v>
      </c>
      <c r="R610" s="9">
        <v>1210</v>
      </c>
      <c r="S610" s="9" t="s">
        <v>310</v>
      </c>
      <c r="T610" s="9">
        <v>1210</v>
      </c>
      <c r="U610" s="9" t="s">
        <v>293</v>
      </c>
      <c r="V610" s="9" t="s">
        <v>195</v>
      </c>
      <c r="Z610" s="9">
        <v>0</v>
      </c>
      <c r="AA610" s="9">
        <v>1</v>
      </c>
      <c r="AB610" s="9">
        <v>0.40716939342690001</v>
      </c>
      <c r="AC610" s="9">
        <v>5.9838734096189998E-2</v>
      </c>
      <c r="AD610" s="9">
        <v>163.87525167461499</v>
      </c>
      <c r="AF610" s="9">
        <v>-1</v>
      </c>
      <c r="AG610" s="9">
        <v>-1</v>
      </c>
      <c r="AH610" s="9">
        <v>-1</v>
      </c>
      <c r="AI610" s="9">
        <v>-1</v>
      </c>
      <c r="AJ610" s="9">
        <v>0</v>
      </c>
      <c r="AM610" s="9" t="s">
        <v>309</v>
      </c>
      <c r="AN610" s="9">
        <v>-1</v>
      </c>
      <c r="AQ610" s="9">
        <v>579</v>
      </c>
      <c r="AR610" s="9" t="s">
        <v>295</v>
      </c>
      <c r="AT610" s="9" t="s">
        <v>195</v>
      </c>
      <c r="AU610" s="9">
        <v>132.71029999999999</v>
      </c>
      <c r="AV610" s="9">
        <v>62.8667226701983</v>
      </c>
      <c r="AW610" s="9">
        <v>172.13992198272501</v>
      </c>
      <c r="AX610" s="9">
        <v>0.1329077467</v>
      </c>
    </row>
    <row r="611" spans="1:50" x14ac:dyDescent="0.25">
      <c r="A611" s="142">
        <v>550000</v>
      </c>
      <c r="B611" s="142">
        <v>900000</v>
      </c>
      <c r="C611" s="142">
        <v>900000</v>
      </c>
      <c r="D611" s="9" t="s">
        <v>305</v>
      </c>
      <c r="E611" s="9" t="s">
        <v>70</v>
      </c>
      <c r="F611" s="9" t="s">
        <v>306</v>
      </c>
      <c r="G611" s="9" t="s">
        <v>307</v>
      </c>
      <c r="H611" s="9">
        <v>0.36</v>
      </c>
      <c r="I611" s="9">
        <v>0.48</v>
      </c>
      <c r="J611" s="9" t="s">
        <v>195</v>
      </c>
      <c r="K611" s="9">
        <v>0.10816315694167999</v>
      </c>
      <c r="L611" s="9">
        <v>3852.5613760786</v>
      </c>
      <c r="M611" s="9">
        <v>9.5721902032681392</v>
      </c>
      <c r="N611" s="9">
        <v>1.40675540337343</v>
      </c>
      <c r="O611" s="9">
        <v>1.0353583112317599</v>
      </c>
      <c r="P611" s="9">
        <v>0.15215910547364001</v>
      </c>
      <c r="Q611" s="9">
        <v>416.705200748268</v>
      </c>
      <c r="R611" s="9">
        <v>1210</v>
      </c>
      <c r="S611" s="9" t="s">
        <v>310</v>
      </c>
      <c r="T611" s="9">
        <v>1210</v>
      </c>
      <c r="U611" s="9" t="s">
        <v>293</v>
      </c>
      <c r="V611" s="9" t="s">
        <v>195</v>
      </c>
      <c r="Z611" s="9">
        <v>0</v>
      </c>
      <c r="AA611" s="9">
        <v>1</v>
      </c>
      <c r="AB611" s="9">
        <v>1.0353583112317599</v>
      </c>
      <c r="AC611" s="9">
        <v>0.15215910547364001</v>
      </c>
      <c r="AD611" s="9">
        <v>416.705200748268</v>
      </c>
      <c r="AF611" s="9">
        <v>-1</v>
      </c>
      <c r="AG611" s="9">
        <v>-1</v>
      </c>
      <c r="AH611" s="9">
        <v>-1</v>
      </c>
      <c r="AI611" s="9">
        <v>-1</v>
      </c>
      <c r="AJ611" s="9">
        <v>0</v>
      </c>
      <c r="AM611" s="9" t="s">
        <v>309</v>
      </c>
      <c r="AN611" s="9">
        <v>-1</v>
      </c>
      <c r="AQ611" s="9">
        <v>579</v>
      </c>
      <c r="AR611" s="9" t="s">
        <v>295</v>
      </c>
      <c r="AT611" s="9" t="s">
        <v>195</v>
      </c>
      <c r="AU611" s="9">
        <v>132.71029999999999</v>
      </c>
      <c r="AV611" s="9">
        <v>87.285698691087006</v>
      </c>
      <c r="AW611" s="9">
        <v>437.72076633652102</v>
      </c>
      <c r="AX611" s="9">
        <v>0.33796042230000001</v>
      </c>
    </row>
    <row r="612" spans="1:50" x14ac:dyDescent="0.25">
      <c r="A612" s="142">
        <v>550000</v>
      </c>
      <c r="B612" s="142">
        <v>900000</v>
      </c>
      <c r="C612" s="142">
        <v>900000</v>
      </c>
      <c r="D612" s="9" t="s">
        <v>305</v>
      </c>
      <c r="E612" s="9" t="s">
        <v>70</v>
      </c>
      <c r="F612" s="9" t="s">
        <v>306</v>
      </c>
      <c r="G612" s="9" t="s">
        <v>307</v>
      </c>
      <c r="H612" s="9">
        <v>0.36</v>
      </c>
      <c r="I612" s="9">
        <v>0.48</v>
      </c>
      <c r="J612" s="9" t="s">
        <v>195</v>
      </c>
      <c r="K612" s="9">
        <v>8.6560688990000006E-5</v>
      </c>
      <c r="L612" s="9">
        <v>3852.5613760786</v>
      </c>
      <c r="M612" s="9">
        <v>9.5721902032681392</v>
      </c>
      <c r="N612" s="9">
        <v>1.40675540337343</v>
      </c>
      <c r="O612" s="9">
        <v>8.2857537915000004E-4</v>
      </c>
      <c r="P612" s="9">
        <v>1.2176971695E-4</v>
      </c>
      <c r="Q612" s="9">
        <v>0.33348036709732998</v>
      </c>
      <c r="R612" s="9">
        <v>1210</v>
      </c>
      <c r="S612" s="9" t="s">
        <v>310</v>
      </c>
      <c r="T612" s="9">
        <v>1210</v>
      </c>
      <c r="U612" s="9" t="s">
        <v>293</v>
      </c>
      <c r="V612" s="9" t="s">
        <v>195</v>
      </c>
      <c r="Z612" s="9">
        <v>0</v>
      </c>
      <c r="AA612" s="9">
        <v>1</v>
      </c>
      <c r="AB612" s="9">
        <v>8.2857537915000004E-4</v>
      </c>
      <c r="AC612" s="9">
        <v>1.2176971695E-4</v>
      </c>
      <c r="AD612" s="9">
        <v>0.33348036709586998</v>
      </c>
      <c r="AF612" s="9">
        <v>-1</v>
      </c>
      <c r="AG612" s="9">
        <v>-1</v>
      </c>
      <c r="AH612" s="9">
        <v>-1</v>
      </c>
      <c r="AI612" s="9">
        <v>-1</v>
      </c>
      <c r="AJ612" s="9">
        <v>0</v>
      </c>
      <c r="AM612" s="9" t="s">
        <v>309</v>
      </c>
      <c r="AN612" s="9">
        <v>-1</v>
      </c>
      <c r="AQ612" s="9">
        <v>579</v>
      </c>
      <c r="AR612" s="9" t="s">
        <v>295</v>
      </c>
      <c r="AT612" s="9" t="s">
        <v>195</v>
      </c>
      <c r="AU612" s="9">
        <v>132.71029999999999</v>
      </c>
      <c r="AV612" s="9">
        <v>3.4841417882335999</v>
      </c>
      <c r="AW612" s="9">
        <v>0.35029868017311</v>
      </c>
      <c r="AX612" s="9">
        <v>2.704626E-4</v>
      </c>
    </row>
    <row r="613" spans="1:50" x14ac:dyDescent="0.25">
      <c r="A613" s="142">
        <v>550000</v>
      </c>
      <c r="B613" s="142">
        <v>900000</v>
      </c>
      <c r="C613" s="142">
        <v>900000</v>
      </c>
      <c r="D613" s="9" t="s">
        <v>305</v>
      </c>
      <c r="E613" s="9" t="s">
        <v>70</v>
      </c>
      <c r="F613" s="9" t="s">
        <v>306</v>
      </c>
      <c r="G613" s="9" t="s">
        <v>307</v>
      </c>
      <c r="H613" s="9">
        <v>0.36</v>
      </c>
      <c r="I613" s="9">
        <v>0.48</v>
      </c>
      <c r="J613" s="9" t="s">
        <v>195</v>
      </c>
      <c r="K613" s="9">
        <v>0.13014010589191</v>
      </c>
      <c r="L613" s="9">
        <v>3852.5613760786</v>
      </c>
      <c r="M613" s="9">
        <v>9.5721902032681392</v>
      </c>
      <c r="N613" s="9">
        <v>1.40675540337343</v>
      </c>
      <c r="O613" s="9">
        <v>1.2457258466708501</v>
      </c>
      <c r="P613" s="9">
        <v>0.18307529715904</v>
      </c>
      <c r="Q613" s="9">
        <v>501.37274543796798</v>
      </c>
      <c r="R613" s="9">
        <v>1210</v>
      </c>
      <c r="S613" s="9" t="s">
        <v>310</v>
      </c>
      <c r="T613" s="9">
        <v>1210</v>
      </c>
      <c r="U613" s="9" t="s">
        <v>293</v>
      </c>
      <c r="V613" s="9" t="s">
        <v>195</v>
      </c>
      <c r="Z613" s="9">
        <v>0</v>
      </c>
      <c r="AA613" s="9">
        <v>1</v>
      </c>
      <c r="AB613" s="9">
        <v>1.2457258466708501</v>
      </c>
      <c r="AC613" s="9">
        <v>0.18307529715904</v>
      </c>
      <c r="AD613" s="9">
        <v>501.37274543796798</v>
      </c>
      <c r="AF613" s="9">
        <v>-1</v>
      </c>
      <c r="AG613" s="9">
        <v>-1</v>
      </c>
      <c r="AH613" s="9">
        <v>-1</v>
      </c>
      <c r="AI613" s="9">
        <v>-1</v>
      </c>
      <c r="AJ613" s="9">
        <v>0</v>
      </c>
      <c r="AM613" s="9" t="s">
        <v>309</v>
      </c>
      <c r="AN613" s="9">
        <v>-1</v>
      </c>
      <c r="AQ613" s="9">
        <v>579</v>
      </c>
      <c r="AR613" s="9" t="s">
        <v>295</v>
      </c>
      <c r="AT613" s="9" t="s">
        <v>195</v>
      </c>
      <c r="AU613" s="9">
        <v>132.71029999999999</v>
      </c>
      <c r="AV613" s="9">
        <v>96.553245006242804</v>
      </c>
      <c r="AW613" s="9">
        <v>526.65832334050901</v>
      </c>
      <c r="AX613" s="9">
        <v>0.40662834180000001</v>
      </c>
    </row>
    <row r="614" spans="1:50" x14ac:dyDescent="0.25">
      <c r="A614" s="142">
        <v>550000</v>
      </c>
      <c r="B614" s="142">
        <v>900000</v>
      </c>
      <c r="C614" s="142">
        <v>900000</v>
      </c>
      <c r="D614" s="9" t="s">
        <v>305</v>
      </c>
      <c r="E614" s="9" t="s">
        <v>70</v>
      </c>
      <c r="F614" s="9" t="s">
        <v>306</v>
      </c>
      <c r="G614" s="9" t="s">
        <v>307</v>
      </c>
      <c r="H614" s="9">
        <v>0.36</v>
      </c>
      <c r="I614" s="9">
        <v>0.48</v>
      </c>
      <c r="J614" s="9" t="s">
        <v>195</v>
      </c>
      <c r="K614" s="9">
        <v>0.14891100244347</v>
      </c>
      <c r="L614" s="9">
        <v>3850.5067681590099</v>
      </c>
      <c r="M614" s="9">
        <v>9.5673754992163609</v>
      </c>
      <c r="N614" s="9">
        <v>1.40605771486994</v>
      </c>
      <c r="O614" s="9">
        <v>1.4246874763414199</v>
      </c>
      <c r="P614" s="9">
        <v>0.20937746381465999</v>
      </c>
      <c r="Q614" s="9">
        <v>573.38282276193195</v>
      </c>
      <c r="R614" s="9">
        <v>1200</v>
      </c>
      <c r="S614" s="9" t="s">
        <v>308</v>
      </c>
      <c r="T614" s="9">
        <v>1200</v>
      </c>
      <c r="U614" s="9" t="s">
        <v>293</v>
      </c>
      <c r="V614" s="9" t="s">
        <v>195</v>
      </c>
      <c r="Z614" s="9">
        <v>0</v>
      </c>
      <c r="AA614" s="9">
        <v>1</v>
      </c>
      <c r="AB614" s="9">
        <v>1.4246874763414199</v>
      </c>
      <c r="AC614" s="9">
        <v>0.20937746381465999</v>
      </c>
      <c r="AD614" s="9">
        <v>573.38282276193195</v>
      </c>
      <c r="AF614" s="9">
        <v>-1</v>
      </c>
      <c r="AG614" s="9">
        <v>-1</v>
      </c>
      <c r="AH614" s="9">
        <v>-1</v>
      </c>
      <c r="AI614" s="9">
        <v>-1</v>
      </c>
      <c r="AJ614" s="9">
        <v>0</v>
      </c>
      <c r="AM614" s="9" t="s">
        <v>309</v>
      </c>
      <c r="AN614" s="9">
        <v>-1</v>
      </c>
      <c r="AQ614" s="9">
        <v>579</v>
      </c>
      <c r="AR614" s="9" t="s">
        <v>295</v>
      </c>
      <c r="AT614" s="9" t="s">
        <v>195</v>
      </c>
      <c r="AU614" s="9">
        <v>132.71029999999999</v>
      </c>
      <c r="AV614" s="9">
        <v>125.424740085373</v>
      </c>
      <c r="AW614" s="9">
        <v>602.62144660438798</v>
      </c>
      <c r="AX614" s="9">
        <v>0.46503067539999998</v>
      </c>
    </row>
    <row r="615" spans="1:50" x14ac:dyDescent="0.25">
      <c r="A615" s="142">
        <v>550000</v>
      </c>
      <c r="B615" s="142">
        <v>900000</v>
      </c>
      <c r="C615" s="142">
        <v>900000</v>
      </c>
      <c r="D615" s="9" t="s">
        <v>305</v>
      </c>
      <c r="E615" s="9" t="s">
        <v>70</v>
      </c>
      <c r="F615" s="9" t="s">
        <v>306</v>
      </c>
      <c r="G615" s="9" t="s">
        <v>307</v>
      </c>
      <c r="H615" s="9">
        <v>0.36</v>
      </c>
      <c r="I615" s="9">
        <v>0.48</v>
      </c>
      <c r="J615" s="9" t="s">
        <v>195</v>
      </c>
      <c r="K615" s="9">
        <v>0.21723954275637</v>
      </c>
      <c r="L615" s="9">
        <v>3850.5067681590099</v>
      </c>
      <c r="M615" s="9">
        <v>9.5673754992163609</v>
      </c>
      <c r="N615" s="9">
        <v>1.40605771486994</v>
      </c>
      <c r="O615" s="9">
        <v>2.07841227882827</v>
      </c>
      <c r="P615" s="9">
        <v>0.30545133506741001</v>
      </c>
      <c r="Q615" s="9">
        <v>836.48232969517505</v>
      </c>
      <c r="R615" s="9">
        <v>1210</v>
      </c>
      <c r="S615" s="9" t="s">
        <v>310</v>
      </c>
      <c r="T615" s="9">
        <v>1210</v>
      </c>
      <c r="U615" s="9" t="s">
        <v>293</v>
      </c>
      <c r="V615" s="9" t="s">
        <v>195</v>
      </c>
      <c r="Z615" s="9">
        <v>0</v>
      </c>
      <c r="AA615" s="9">
        <v>1</v>
      </c>
      <c r="AB615" s="9">
        <v>2.07841227882827</v>
      </c>
      <c r="AC615" s="9">
        <v>0.30545133506741001</v>
      </c>
      <c r="AD615" s="9">
        <v>836.48232969517505</v>
      </c>
      <c r="AF615" s="9">
        <v>-1</v>
      </c>
      <c r="AG615" s="9">
        <v>-1</v>
      </c>
      <c r="AH615" s="9">
        <v>-1</v>
      </c>
      <c r="AI615" s="9">
        <v>-1</v>
      </c>
      <c r="AJ615" s="9">
        <v>0</v>
      </c>
      <c r="AM615" s="9" t="s">
        <v>309</v>
      </c>
      <c r="AN615" s="9">
        <v>-1</v>
      </c>
      <c r="AQ615" s="9">
        <v>579</v>
      </c>
      <c r="AR615" s="9" t="s">
        <v>295</v>
      </c>
      <c r="AT615" s="9" t="s">
        <v>195</v>
      </c>
      <c r="AU615" s="9">
        <v>132.71029999999999</v>
      </c>
      <c r="AV615" s="9">
        <v>118.185884593691</v>
      </c>
      <c r="AW615" s="9">
        <v>879.13723880286102</v>
      </c>
      <c r="AX615" s="9">
        <v>0.67841227059999998</v>
      </c>
    </row>
    <row r="616" spans="1:50" x14ac:dyDescent="0.25">
      <c r="A616" s="142">
        <v>550000</v>
      </c>
      <c r="B616" s="142">
        <v>900000</v>
      </c>
      <c r="C616" s="142">
        <v>900000</v>
      </c>
      <c r="D616" s="9" t="s">
        <v>305</v>
      </c>
      <c r="E616" s="9" t="s">
        <v>70</v>
      </c>
      <c r="F616" s="9" t="s">
        <v>306</v>
      </c>
      <c r="G616" s="9" t="s">
        <v>307</v>
      </c>
      <c r="H616" s="9">
        <v>0.36</v>
      </c>
      <c r="I616" s="9">
        <v>0.48</v>
      </c>
      <c r="J616" s="9" t="s">
        <v>195</v>
      </c>
      <c r="K616" s="9">
        <v>3.5504388355950003E-2</v>
      </c>
      <c r="L616" s="9">
        <v>3850.5067681590099</v>
      </c>
      <c r="M616" s="9">
        <v>9.5673754992163609</v>
      </c>
      <c r="N616" s="9">
        <v>1.40605771486994</v>
      </c>
      <c r="O616" s="9">
        <v>0.33968381527142999</v>
      </c>
      <c r="P616" s="9">
        <v>4.992121915963E-2</v>
      </c>
      <c r="Q616" s="9">
        <v>136.70988766395399</v>
      </c>
      <c r="R616" s="9">
        <v>1210</v>
      </c>
      <c r="S616" s="9" t="s">
        <v>310</v>
      </c>
      <c r="T616" s="9">
        <v>1210</v>
      </c>
      <c r="U616" s="9" t="s">
        <v>293</v>
      </c>
      <c r="V616" s="9" t="s">
        <v>195</v>
      </c>
      <c r="Z616" s="9">
        <v>0</v>
      </c>
      <c r="AA616" s="9">
        <v>1</v>
      </c>
      <c r="AB616" s="9">
        <v>0.33968381527142999</v>
      </c>
      <c r="AC616" s="9">
        <v>4.992121915963E-2</v>
      </c>
      <c r="AD616" s="9">
        <v>136.709887663953</v>
      </c>
      <c r="AF616" s="9">
        <v>-1</v>
      </c>
      <c r="AG616" s="9">
        <v>-1</v>
      </c>
      <c r="AH616" s="9">
        <v>-1</v>
      </c>
      <c r="AI616" s="9">
        <v>-1</v>
      </c>
      <c r="AJ616" s="9">
        <v>0</v>
      </c>
      <c r="AM616" s="9" t="s">
        <v>309</v>
      </c>
      <c r="AN616" s="9">
        <v>-1</v>
      </c>
      <c r="AQ616" s="9">
        <v>579</v>
      </c>
      <c r="AR616" s="9" t="s">
        <v>295</v>
      </c>
      <c r="AT616" s="9" t="s">
        <v>195</v>
      </c>
      <c r="AU616" s="9">
        <v>132.71029999999999</v>
      </c>
      <c r="AV616" s="9">
        <v>68.697684952081005</v>
      </c>
      <c r="AW616" s="9">
        <v>143.681162041682</v>
      </c>
      <c r="AX616" s="9">
        <v>0.1108758213</v>
      </c>
    </row>
    <row r="617" spans="1:50" x14ac:dyDescent="0.25">
      <c r="A617" s="142">
        <v>550000</v>
      </c>
      <c r="B617" s="142">
        <v>900000</v>
      </c>
      <c r="C617" s="142">
        <v>900000</v>
      </c>
      <c r="D617" s="9" t="s">
        <v>305</v>
      </c>
      <c r="E617" s="9" t="s">
        <v>70</v>
      </c>
      <c r="F617" s="9" t="s">
        <v>306</v>
      </c>
      <c r="G617" s="9" t="s">
        <v>307</v>
      </c>
      <c r="H617" s="9">
        <v>0.36</v>
      </c>
      <c r="I617" s="9">
        <v>0.48</v>
      </c>
      <c r="J617" s="9" t="s">
        <v>195</v>
      </c>
      <c r="K617" s="9">
        <v>0.21504635907674</v>
      </c>
      <c r="L617" s="9">
        <v>3850.5067681590099</v>
      </c>
      <c r="M617" s="9">
        <v>9.5673754992163609</v>
      </c>
      <c r="N617" s="9">
        <v>1.40605771486994</v>
      </c>
      <c r="O617" s="9">
        <v>2.0574292670265502</v>
      </c>
      <c r="P617" s="9">
        <v>0.30236759223455001</v>
      </c>
      <c r="Q617" s="9">
        <v>828.03746109296696</v>
      </c>
      <c r="R617" s="9">
        <v>1210</v>
      </c>
      <c r="S617" s="9" t="s">
        <v>310</v>
      </c>
      <c r="T617" s="9">
        <v>1210</v>
      </c>
      <c r="U617" s="9" t="s">
        <v>293</v>
      </c>
      <c r="V617" s="9" t="s">
        <v>195</v>
      </c>
      <c r="Z617" s="9">
        <v>0</v>
      </c>
      <c r="AA617" s="9">
        <v>1</v>
      </c>
      <c r="AB617" s="9">
        <v>2.0574292670265502</v>
      </c>
      <c r="AC617" s="9">
        <v>0.30236759223455001</v>
      </c>
      <c r="AD617" s="9">
        <v>828.03746109296696</v>
      </c>
      <c r="AF617" s="9">
        <v>-1</v>
      </c>
      <c r="AG617" s="9">
        <v>-1</v>
      </c>
      <c r="AH617" s="9">
        <v>-1</v>
      </c>
      <c r="AI617" s="9">
        <v>-1</v>
      </c>
      <c r="AJ617" s="9">
        <v>0</v>
      </c>
      <c r="AM617" s="9" t="s">
        <v>309</v>
      </c>
      <c r="AN617" s="9">
        <v>-1</v>
      </c>
      <c r="AQ617" s="9">
        <v>579</v>
      </c>
      <c r="AR617" s="9" t="s">
        <v>295</v>
      </c>
      <c r="AT617" s="9" t="s">
        <v>195</v>
      </c>
      <c r="AU617" s="9">
        <v>132.71029999999999</v>
      </c>
      <c r="AV617" s="9">
        <v>127.26960253017</v>
      </c>
      <c r="AW617" s="9">
        <v>870.26173934346798</v>
      </c>
      <c r="AX617" s="9">
        <v>0.67156322879999997</v>
      </c>
    </row>
    <row r="618" spans="1:50" x14ac:dyDescent="0.25">
      <c r="A618" s="142">
        <v>550000</v>
      </c>
      <c r="B618" s="142">
        <v>900000</v>
      </c>
      <c r="C618" s="142">
        <v>900000</v>
      </c>
      <c r="D618" s="9" t="s">
        <v>305</v>
      </c>
      <c r="E618" s="9" t="s">
        <v>70</v>
      </c>
      <c r="F618" s="9" t="s">
        <v>306</v>
      </c>
      <c r="G618" s="9" t="s">
        <v>307</v>
      </c>
      <c r="H618" s="9">
        <v>0.36</v>
      </c>
      <c r="I618" s="9">
        <v>0.48</v>
      </c>
      <c r="J618" s="9" t="s">
        <v>195</v>
      </c>
      <c r="K618" s="9">
        <v>1.06216108139E-3</v>
      </c>
      <c r="L618" s="9">
        <v>3850.5067681590099</v>
      </c>
      <c r="M618" s="9">
        <v>9.5673754992163609</v>
      </c>
      <c r="N618" s="9">
        <v>1.40605771486994</v>
      </c>
      <c r="O618" s="9">
        <v>1.0162093906350001E-2</v>
      </c>
      <c r="P618" s="9">
        <v>1.49345978292E-3</v>
      </c>
      <c r="Q618" s="9">
        <v>4.0898584327826901</v>
      </c>
      <c r="R618" s="9">
        <v>1210</v>
      </c>
      <c r="S618" s="9" t="s">
        <v>310</v>
      </c>
      <c r="T618" s="9">
        <v>1210</v>
      </c>
      <c r="U618" s="9" t="s">
        <v>293</v>
      </c>
      <c r="V618" s="9" t="s">
        <v>195</v>
      </c>
      <c r="Z618" s="9">
        <v>0</v>
      </c>
      <c r="AA618" s="9">
        <v>1</v>
      </c>
      <c r="AB618" s="9">
        <v>1.0162093906350001E-2</v>
      </c>
      <c r="AC618" s="9">
        <v>1.49345978292E-3</v>
      </c>
      <c r="AD618" s="9">
        <v>4.0898584327837302</v>
      </c>
      <c r="AF618" s="9">
        <v>-1</v>
      </c>
      <c r="AG618" s="9">
        <v>-1</v>
      </c>
      <c r="AH618" s="9">
        <v>-1</v>
      </c>
      <c r="AI618" s="9">
        <v>-1</v>
      </c>
      <c r="AJ618" s="9">
        <v>0</v>
      </c>
      <c r="AM618" s="9" t="s">
        <v>309</v>
      </c>
      <c r="AN618" s="9">
        <v>-1</v>
      </c>
      <c r="AQ618" s="9">
        <v>579</v>
      </c>
      <c r="AR618" s="9" t="s">
        <v>295</v>
      </c>
      <c r="AT618" s="9" t="s">
        <v>195</v>
      </c>
      <c r="AU618" s="9">
        <v>132.71029999999999</v>
      </c>
      <c r="AV618" s="9">
        <v>12.118929036938599</v>
      </c>
      <c r="AW618" s="9">
        <v>4.2984133938637301</v>
      </c>
      <c r="AX618" s="9">
        <v>3.3169978999999998E-3</v>
      </c>
    </row>
    <row r="619" spans="1:50" x14ac:dyDescent="0.25">
      <c r="A619" s="142">
        <v>550000</v>
      </c>
      <c r="B619" s="142">
        <v>900000</v>
      </c>
      <c r="C619" s="142">
        <v>900000</v>
      </c>
      <c r="D619" s="9" t="s">
        <v>305</v>
      </c>
      <c r="E619" s="9" t="s">
        <v>70</v>
      </c>
      <c r="F619" s="9" t="s">
        <v>306</v>
      </c>
      <c r="G619" s="9" t="s">
        <v>307</v>
      </c>
      <c r="H619" s="9">
        <v>0.36</v>
      </c>
      <c r="I619" s="9">
        <v>0.48</v>
      </c>
      <c r="J619" s="9" t="s">
        <v>195</v>
      </c>
      <c r="K619" s="9">
        <v>8.3753178725570004E-2</v>
      </c>
      <c r="L619" s="9">
        <v>3862.9581212931898</v>
      </c>
      <c r="M619" s="9">
        <v>9.5964413920397007</v>
      </c>
      <c r="N619" s="9">
        <v>1.4102655355028499</v>
      </c>
      <c r="O619" s="9">
        <v>0.80373247103703005</v>
      </c>
      <c r="P619" s="9">
        <v>0.11811422144549</v>
      </c>
      <c r="Q619" s="9">
        <v>323.53502194209102</v>
      </c>
      <c r="R619" s="9">
        <v>1200</v>
      </c>
      <c r="S619" s="9" t="s">
        <v>308</v>
      </c>
      <c r="T619" s="9">
        <v>1200</v>
      </c>
      <c r="U619" s="9" t="s">
        <v>293</v>
      </c>
      <c r="V619" s="9" t="s">
        <v>195</v>
      </c>
      <c r="Z619" s="9">
        <v>0</v>
      </c>
      <c r="AA619" s="9">
        <v>1</v>
      </c>
      <c r="AB619" s="9">
        <v>0.80373247103703005</v>
      </c>
      <c r="AC619" s="9">
        <v>0.11811422144549</v>
      </c>
      <c r="AD619" s="9">
        <v>323.53502194209301</v>
      </c>
      <c r="AF619" s="9">
        <v>-1</v>
      </c>
      <c r="AG619" s="9">
        <v>-1</v>
      </c>
      <c r="AH619" s="9">
        <v>-1</v>
      </c>
      <c r="AI619" s="9">
        <v>-1</v>
      </c>
      <c r="AJ619" s="9">
        <v>0</v>
      </c>
      <c r="AM619" s="9" t="s">
        <v>309</v>
      </c>
      <c r="AN619" s="9">
        <v>-1</v>
      </c>
      <c r="AQ619" s="9">
        <v>579</v>
      </c>
      <c r="AR619" s="9" t="s">
        <v>295</v>
      </c>
      <c r="AT619" s="9" t="s">
        <v>195</v>
      </c>
      <c r="AU619" s="9">
        <v>132.71029999999999</v>
      </c>
      <c r="AV619" s="9">
        <v>104.96297603364199</v>
      </c>
      <c r="AW619" s="9">
        <v>338.93708922202097</v>
      </c>
      <c r="AX619" s="9">
        <v>0.26239661149999999</v>
      </c>
    </row>
    <row r="620" spans="1:50" x14ac:dyDescent="0.25">
      <c r="A620" s="142">
        <v>550000</v>
      </c>
      <c r="B620" s="142">
        <v>900000</v>
      </c>
      <c r="C620" s="142">
        <v>900000</v>
      </c>
      <c r="D620" s="9" t="s">
        <v>305</v>
      </c>
      <c r="E620" s="9" t="s">
        <v>70</v>
      </c>
      <c r="F620" s="9" t="s">
        <v>306</v>
      </c>
      <c r="G620" s="9" t="s">
        <v>307</v>
      </c>
      <c r="H620" s="9">
        <v>0.36</v>
      </c>
      <c r="I620" s="9">
        <v>0.48</v>
      </c>
      <c r="J620" s="9" t="s">
        <v>195</v>
      </c>
      <c r="K620" s="9">
        <v>2.814407666418E-2</v>
      </c>
      <c r="L620" s="9">
        <v>3862.9581212931898</v>
      </c>
      <c r="M620" s="9">
        <v>9.5964413920397007</v>
      </c>
      <c r="N620" s="9">
        <v>1.4102655355028499</v>
      </c>
      <c r="O620" s="9">
        <v>0.27008298224088001</v>
      </c>
      <c r="P620" s="9">
        <v>3.9690621348040002E-2</v>
      </c>
      <c r="Q620" s="9">
        <v>108.719389516196</v>
      </c>
      <c r="R620" s="9">
        <v>1210</v>
      </c>
      <c r="S620" s="9" t="s">
        <v>310</v>
      </c>
      <c r="T620" s="9">
        <v>1210</v>
      </c>
      <c r="U620" s="9" t="s">
        <v>293</v>
      </c>
      <c r="V620" s="9" t="s">
        <v>195</v>
      </c>
      <c r="Z620" s="9">
        <v>0</v>
      </c>
      <c r="AA620" s="9">
        <v>1</v>
      </c>
      <c r="AB620" s="9">
        <v>0.27008298224088001</v>
      </c>
      <c r="AC620" s="9">
        <v>3.9690621348040002E-2</v>
      </c>
      <c r="AD620" s="9">
        <v>108.719389516196</v>
      </c>
      <c r="AF620" s="9">
        <v>-1</v>
      </c>
      <c r="AG620" s="9">
        <v>-1</v>
      </c>
      <c r="AH620" s="9">
        <v>-1</v>
      </c>
      <c r="AI620" s="9">
        <v>-1</v>
      </c>
      <c r="AJ620" s="9">
        <v>0</v>
      </c>
      <c r="AM620" s="9" t="s">
        <v>309</v>
      </c>
      <c r="AN620" s="9">
        <v>-1</v>
      </c>
      <c r="AQ620" s="9">
        <v>579</v>
      </c>
      <c r="AR620" s="9" t="s">
        <v>295</v>
      </c>
      <c r="AT620" s="9" t="s">
        <v>195</v>
      </c>
      <c r="AU620" s="9">
        <v>132.71029999999999</v>
      </c>
      <c r="AV620" s="9">
        <v>61.278398744163198</v>
      </c>
      <c r="AW620" s="9">
        <v>113.895037400959</v>
      </c>
      <c r="AX620" s="9">
        <v>8.8174687400000007E-2</v>
      </c>
    </row>
    <row r="621" spans="1:50" x14ac:dyDescent="0.25">
      <c r="A621" s="142">
        <v>550000</v>
      </c>
      <c r="B621" s="142">
        <v>900000</v>
      </c>
      <c r="C621" s="142">
        <v>900000</v>
      </c>
      <c r="D621" s="9" t="s">
        <v>305</v>
      </c>
      <c r="E621" s="9" t="s">
        <v>70</v>
      </c>
      <c r="F621" s="9" t="s">
        <v>306</v>
      </c>
      <c r="G621" s="9" t="s">
        <v>307</v>
      </c>
      <c r="H621" s="9">
        <v>0.36</v>
      </c>
      <c r="I621" s="9">
        <v>0.48</v>
      </c>
      <c r="J621" s="9" t="s">
        <v>195</v>
      </c>
      <c r="K621" s="9">
        <v>0.10783043767504</v>
      </c>
      <c r="L621" s="9">
        <v>3862.9581212931898</v>
      </c>
      <c r="M621" s="9">
        <v>9.5964413920397007</v>
      </c>
      <c r="N621" s="9">
        <v>1.4102655355028499</v>
      </c>
      <c r="O621" s="9">
        <v>1.03478847542652</v>
      </c>
      <c r="P621" s="9">
        <v>0.15206954993128999</v>
      </c>
      <c r="Q621" s="9">
        <v>416.54446493939901</v>
      </c>
      <c r="R621" s="9">
        <v>1210</v>
      </c>
      <c r="S621" s="9" t="s">
        <v>310</v>
      </c>
      <c r="T621" s="9">
        <v>1210</v>
      </c>
      <c r="U621" s="9" t="s">
        <v>293</v>
      </c>
      <c r="V621" s="9" t="s">
        <v>195</v>
      </c>
      <c r="Z621" s="9">
        <v>0</v>
      </c>
      <c r="AA621" s="9">
        <v>1</v>
      </c>
      <c r="AB621" s="9">
        <v>1.03478847542652</v>
      </c>
      <c r="AC621" s="9">
        <v>0.15206954993128999</v>
      </c>
      <c r="AD621" s="9">
        <v>416.54446493939901</v>
      </c>
      <c r="AF621" s="9">
        <v>-1</v>
      </c>
      <c r="AG621" s="9">
        <v>-1</v>
      </c>
      <c r="AH621" s="9">
        <v>-1</v>
      </c>
      <c r="AI621" s="9">
        <v>-1</v>
      </c>
      <c r="AJ621" s="9">
        <v>0</v>
      </c>
      <c r="AM621" s="9" t="s">
        <v>309</v>
      </c>
      <c r="AN621" s="9">
        <v>-1</v>
      </c>
      <c r="AQ621" s="9">
        <v>579</v>
      </c>
      <c r="AR621" s="9" t="s">
        <v>295</v>
      </c>
      <c r="AT621" s="9" t="s">
        <v>195</v>
      </c>
      <c r="AU621" s="9">
        <v>132.71029999999999</v>
      </c>
      <c r="AV621" s="9">
        <v>101.773562299232</v>
      </c>
      <c r="AW621" s="9">
        <v>436.37429923544403</v>
      </c>
      <c r="AX621" s="9">
        <v>0.3378300608</v>
      </c>
    </row>
    <row r="622" spans="1:50" x14ac:dyDescent="0.25">
      <c r="A622" s="142">
        <v>550000</v>
      </c>
      <c r="B622" s="142">
        <v>900000</v>
      </c>
      <c r="C622" s="142">
        <v>900000</v>
      </c>
      <c r="D622" s="9" t="s">
        <v>305</v>
      </c>
      <c r="E622" s="9" t="s">
        <v>70</v>
      </c>
      <c r="F622" s="9" t="s">
        <v>306</v>
      </c>
      <c r="G622" s="9" t="s">
        <v>307</v>
      </c>
      <c r="H622" s="9">
        <v>0.36</v>
      </c>
      <c r="I622" s="9">
        <v>0.48</v>
      </c>
      <c r="J622" s="9" t="s">
        <v>195</v>
      </c>
      <c r="K622" s="9">
        <v>6.7709974112400003E-3</v>
      </c>
      <c r="L622" s="9">
        <v>3862.9581212931898</v>
      </c>
      <c r="M622" s="9">
        <v>9.5964413920397007</v>
      </c>
      <c r="N622" s="9">
        <v>1.4102655355028499</v>
      </c>
      <c r="O622" s="9">
        <v>6.4977479822620005E-2</v>
      </c>
      <c r="P622" s="9">
        <v>9.5489042900500001E-3</v>
      </c>
      <c r="Q622" s="9">
        <v>26.1560794390086</v>
      </c>
      <c r="R622" s="9">
        <v>1210</v>
      </c>
      <c r="S622" s="9" t="s">
        <v>310</v>
      </c>
      <c r="T622" s="9">
        <v>1210</v>
      </c>
      <c r="U622" s="9" t="s">
        <v>293</v>
      </c>
      <c r="V622" s="9" t="s">
        <v>195</v>
      </c>
      <c r="Z622" s="9">
        <v>0</v>
      </c>
      <c r="AA622" s="9">
        <v>1</v>
      </c>
      <c r="AB622" s="9">
        <v>6.4977479822620005E-2</v>
      </c>
      <c r="AC622" s="9">
        <v>9.5489042900500001E-3</v>
      </c>
      <c r="AD622" s="9">
        <v>26.1560794390093</v>
      </c>
      <c r="AF622" s="9">
        <v>-1</v>
      </c>
      <c r="AG622" s="9">
        <v>-1</v>
      </c>
      <c r="AH622" s="9">
        <v>-1</v>
      </c>
      <c r="AI622" s="9">
        <v>-1</v>
      </c>
      <c r="AJ622" s="9">
        <v>0</v>
      </c>
      <c r="AM622" s="9" t="s">
        <v>309</v>
      </c>
      <c r="AN622" s="9">
        <v>-1</v>
      </c>
      <c r="AQ622" s="9">
        <v>579</v>
      </c>
      <c r="AR622" s="9" t="s">
        <v>295</v>
      </c>
      <c r="AT622" s="9" t="s">
        <v>195</v>
      </c>
      <c r="AU622" s="9">
        <v>132.71029999999999</v>
      </c>
      <c r="AV622" s="9">
        <v>24.857123345977399</v>
      </c>
      <c r="AW622" s="9">
        <v>27.401254359735098</v>
      </c>
      <c r="AX622" s="9">
        <v>2.1213365299999998E-2</v>
      </c>
    </row>
    <row r="623" spans="1:50" x14ac:dyDescent="0.25">
      <c r="A623" s="142">
        <v>550000</v>
      </c>
      <c r="B623" s="142">
        <v>900000</v>
      </c>
      <c r="C623" s="142">
        <v>900000</v>
      </c>
      <c r="D623" s="9" t="s">
        <v>305</v>
      </c>
      <c r="E623" s="9" t="s">
        <v>70</v>
      </c>
      <c r="F623" s="9" t="s">
        <v>306</v>
      </c>
      <c r="G623" s="9" t="s">
        <v>307</v>
      </c>
      <c r="H623" s="9">
        <v>0.36</v>
      </c>
      <c r="I623" s="9">
        <v>0.48</v>
      </c>
      <c r="J623" s="9" t="s">
        <v>195</v>
      </c>
      <c r="K623" s="9">
        <v>0.39126476326090998</v>
      </c>
      <c r="L623" s="9">
        <v>3862.9581212931898</v>
      </c>
      <c r="M623" s="9">
        <v>9.5964413920397007</v>
      </c>
      <c r="N623" s="9">
        <v>1.4102655355028499</v>
      </c>
      <c r="O623" s="9">
        <v>3.7547493694036298</v>
      </c>
      <c r="P623" s="9">
        <v>0.55178721088353999</v>
      </c>
      <c r="Q623" s="9">
        <v>1511.4393948145901</v>
      </c>
      <c r="R623" s="9">
        <v>1210</v>
      </c>
      <c r="S623" s="9" t="s">
        <v>310</v>
      </c>
      <c r="T623" s="9">
        <v>1210</v>
      </c>
      <c r="U623" s="9" t="s">
        <v>293</v>
      </c>
      <c r="V623" s="9" t="s">
        <v>195</v>
      </c>
      <c r="Z623" s="9">
        <v>0</v>
      </c>
      <c r="AA623" s="9">
        <v>1</v>
      </c>
      <c r="AB623" s="9">
        <v>3.7547493694036298</v>
      </c>
      <c r="AC623" s="9">
        <v>0.55178721088353999</v>
      </c>
      <c r="AD623" s="9">
        <v>1511.4393948145901</v>
      </c>
      <c r="AF623" s="9">
        <v>-1</v>
      </c>
      <c r="AG623" s="9">
        <v>-1</v>
      </c>
      <c r="AH623" s="9">
        <v>-1</v>
      </c>
      <c r="AI623" s="9">
        <v>-1</v>
      </c>
      <c r="AJ623" s="9">
        <v>0</v>
      </c>
      <c r="AM623" s="9" t="s">
        <v>309</v>
      </c>
      <c r="AN623" s="9">
        <v>-1</v>
      </c>
      <c r="AQ623" s="9">
        <v>579</v>
      </c>
      <c r="AR623" s="9" t="s">
        <v>295</v>
      </c>
      <c r="AT623" s="9" t="s">
        <v>195</v>
      </c>
      <c r="AU623" s="9">
        <v>132.71029999999999</v>
      </c>
      <c r="AV623" s="9">
        <v>156.837320568378</v>
      </c>
      <c r="AW623" s="9">
        <v>1583.3923200612301</v>
      </c>
      <c r="AX623" s="9">
        <v>1.2258227046000001</v>
      </c>
    </row>
    <row r="624" spans="1:50" x14ac:dyDescent="0.25">
      <c r="A624" s="142">
        <v>550000</v>
      </c>
      <c r="B624" s="142">
        <v>900000</v>
      </c>
      <c r="C624" s="142">
        <v>900000</v>
      </c>
      <c r="D624" s="9" t="s">
        <v>305</v>
      </c>
      <c r="E624" s="9" t="s">
        <v>70</v>
      </c>
      <c r="F624" s="9" t="s">
        <v>306</v>
      </c>
      <c r="G624" s="9" t="s">
        <v>307</v>
      </c>
      <c r="H624" s="9">
        <v>0.36</v>
      </c>
      <c r="I624" s="9">
        <v>0.48</v>
      </c>
      <c r="J624" s="9" t="s">
        <v>195</v>
      </c>
      <c r="K624" s="9">
        <v>3.1182559493299999E-3</v>
      </c>
      <c r="L624" s="9">
        <v>3857.7690402523299</v>
      </c>
      <c r="M624" s="9">
        <v>9.5843984274601208</v>
      </c>
      <c r="N624" s="9">
        <v>1.4085246426792</v>
      </c>
      <c r="O624" s="9">
        <v>2.9886607417169999E-2</v>
      </c>
      <c r="P624" s="9">
        <v>4.3921403468100001E-3</v>
      </c>
      <c r="Q624" s="9">
        <v>12.029511260907899</v>
      </c>
      <c r="R624" s="9">
        <v>1200</v>
      </c>
      <c r="S624" s="9" t="s">
        <v>308</v>
      </c>
      <c r="T624" s="9">
        <v>1200</v>
      </c>
      <c r="U624" s="9" t="s">
        <v>293</v>
      </c>
      <c r="V624" s="9" t="s">
        <v>195</v>
      </c>
      <c r="Z624" s="9">
        <v>0</v>
      </c>
      <c r="AA624" s="9">
        <v>1</v>
      </c>
      <c r="AB624" s="9">
        <v>2.9886607417169999E-2</v>
      </c>
      <c r="AC624" s="9">
        <v>4.3921403468100001E-3</v>
      </c>
      <c r="AD624" s="9">
        <v>12.0295112609098</v>
      </c>
      <c r="AF624" s="9">
        <v>-1</v>
      </c>
      <c r="AG624" s="9">
        <v>-1</v>
      </c>
      <c r="AH624" s="9">
        <v>-1</v>
      </c>
      <c r="AI624" s="9">
        <v>-1</v>
      </c>
      <c r="AJ624" s="9">
        <v>0</v>
      </c>
      <c r="AM624" s="9" t="s">
        <v>309</v>
      </c>
      <c r="AN624" s="9">
        <v>-1</v>
      </c>
      <c r="AQ624" s="9">
        <v>579</v>
      </c>
      <c r="AR624" s="9" t="s">
        <v>295</v>
      </c>
      <c r="AT624" s="9" t="s">
        <v>195</v>
      </c>
      <c r="AU624" s="9">
        <v>132.71029999999999</v>
      </c>
      <c r="AV624" s="9">
        <v>20.173569006001699</v>
      </c>
      <c r="AW624" s="9">
        <v>12.6191341152351</v>
      </c>
      <c r="AX624" s="9">
        <v>9.7562945999999998E-3</v>
      </c>
    </row>
    <row r="625" spans="1:50" x14ac:dyDescent="0.25">
      <c r="A625" s="142">
        <v>550000</v>
      </c>
      <c r="B625" s="142">
        <v>900000</v>
      </c>
      <c r="C625" s="142">
        <v>900000</v>
      </c>
      <c r="D625" s="9" t="s">
        <v>305</v>
      </c>
      <c r="E625" s="9" t="s">
        <v>70</v>
      </c>
      <c r="F625" s="9" t="s">
        <v>306</v>
      </c>
      <c r="G625" s="9" t="s">
        <v>307</v>
      </c>
      <c r="H625" s="9">
        <v>0.36</v>
      </c>
      <c r="I625" s="9">
        <v>0.48</v>
      </c>
      <c r="J625" s="9" t="s">
        <v>195</v>
      </c>
      <c r="K625" s="9">
        <v>0.20871398213025999</v>
      </c>
      <c r="L625" s="9">
        <v>3857.7690402523299</v>
      </c>
      <c r="M625" s="9">
        <v>9.5843984274601208</v>
      </c>
      <c r="N625" s="9">
        <v>1.4085246426792</v>
      </c>
      <c r="O625" s="9">
        <v>2.0003979621182899</v>
      </c>
      <c r="P625" s="9">
        <v>0.29397878710219</v>
      </c>
      <c r="Q625" s="9">
        <v>805.17033852993097</v>
      </c>
      <c r="R625" s="9">
        <v>1210</v>
      </c>
      <c r="S625" s="9" t="s">
        <v>310</v>
      </c>
      <c r="T625" s="9">
        <v>1210</v>
      </c>
      <c r="U625" s="9" t="s">
        <v>293</v>
      </c>
      <c r="V625" s="9" t="s">
        <v>195</v>
      </c>
      <c r="Z625" s="9">
        <v>0</v>
      </c>
      <c r="AA625" s="9">
        <v>1</v>
      </c>
      <c r="AB625" s="9">
        <v>2.0003979621182899</v>
      </c>
      <c r="AC625" s="9">
        <v>0.29397878710219</v>
      </c>
      <c r="AD625" s="9">
        <v>805.17033852993097</v>
      </c>
      <c r="AF625" s="9">
        <v>-1</v>
      </c>
      <c r="AG625" s="9">
        <v>-1</v>
      </c>
      <c r="AH625" s="9">
        <v>-1</v>
      </c>
      <c r="AI625" s="9">
        <v>-1</v>
      </c>
      <c r="AJ625" s="9">
        <v>0</v>
      </c>
      <c r="AM625" s="9" t="s">
        <v>309</v>
      </c>
      <c r="AN625" s="9">
        <v>-1</v>
      </c>
      <c r="AQ625" s="9">
        <v>579</v>
      </c>
      <c r="AR625" s="9" t="s">
        <v>295</v>
      </c>
      <c r="AT625" s="9" t="s">
        <v>195</v>
      </c>
      <c r="AU625" s="9">
        <v>132.71029999999999</v>
      </c>
      <c r="AV625" s="9">
        <v>136.71708405883001</v>
      </c>
      <c r="AW625" s="9">
        <v>844.63551902855704</v>
      </c>
      <c r="AX625" s="9">
        <v>0.65301730619999998</v>
      </c>
    </row>
    <row r="626" spans="1:50" x14ac:dyDescent="0.25">
      <c r="A626" s="142">
        <v>550000</v>
      </c>
      <c r="B626" s="142">
        <v>900000</v>
      </c>
      <c r="C626" s="142">
        <v>900000</v>
      </c>
      <c r="D626" s="9" t="s">
        <v>305</v>
      </c>
      <c r="E626" s="9" t="s">
        <v>70</v>
      </c>
      <c r="F626" s="9" t="s">
        <v>306</v>
      </c>
      <c r="G626" s="9" t="s">
        <v>307</v>
      </c>
      <c r="H626" s="9">
        <v>0.36</v>
      </c>
      <c r="I626" s="9">
        <v>0.48</v>
      </c>
      <c r="J626" s="9" t="s">
        <v>195</v>
      </c>
      <c r="K626" s="9">
        <v>0.12892828870170001</v>
      </c>
      <c r="L626" s="9">
        <v>3857.7690402523299</v>
      </c>
      <c r="M626" s="9">
        <v>9.5843984274601208</v>
      </c>
      <c r="N626" s="9">
        <v>1.4085246426792</v>
      </c>
      <c r="O626" s="9">
        <v>1.2357000874877699</v>
      </c>
      <c r="P626" s="9">
        <v>0.18159867177481001</v>
      </c>
      <c r="Q626" s="9">
        <v>497.37556056616398</v>
      </c>
      <c r="R626" s="9">
        <v>1210</v>
      </c>
      <c r="S626" s="9" t="s">
        <v>310</v>
      </c>
      <c r="T626" s="9">
        <v>1210</v>
      </c>
      <c r="U626" s="9" t="s">
        <v>293</v>
      </c>
      <c r="V626" s="9" t="s">
        <v>195</v>
      </c>
      <c r="Z626" s="9">
        <v>0</v>
      </c>
      <c r="AA626" s="9">
        <v>1</v>
      </c>
      <c r="AB626" s="9">
        <v>1.2357000874877699</v>
      </c>
      <c r="AC626" s="9">
        <v>0.18159867177481001</v>
      </c>
      <c r="AD626" s="9">
        <v>497.37556056616398</v>
      </c>
      <c r="AF626" s="9">
        <v>-1</v>
      </c>
      <c r="AG626" s="9">
        <v>-1</v>
      </c>
      <c r="AH626" s="9">
        <v>-1</v>
      </c>
      <c r="AI626" s="9">
        <v>-1</v>
      </c>
      <c r="AJ626" s="9">
        <v>0</v>
      </c>
      <c r="AM626" s="9" t="s">
        <v>309</v>
      </c>
      <c r="AN626" s="9">
        <v>-1</v>
      </c>
      <c r="AQ626" s="9">
        <v>579</v>
      </c>
      <c r="AR626" s="9" t="s">
        <v>295</v>
      </c>
      <c r="AT626" s="9" t="s">
        <v>195</v>
      </c>
      <c r="AU626" s="9">
        <v>132.71029999999999</v>
      </c>
      <c r="AV626" s="9">
        <v>94.700346351488903</v>
      </c>
      <c r="AW626" s="9">
        <v>521.75427316155003</v>
      </c>
      <c r="AX626" s="9">
        <v>0.4033865049</v>
      </c>
    </row>
    <row r="627" spans="1:50" x14ac:dyDescent="0.25">
      <c r="A627" s="142">
        <v>550000</v>
      </c>
      <c r="B627" s="142">
        <v>900000</v>
      </c>
      <c r="C627" s="142">
        <v>900000</v>
      </c>
      <c r="D627" s="9" t="s">
        <v>305</v>
      </c>
      <c r="E627" s="9" t="s">
        <v>70</v>
      </c>
      <c r="F627" s="9" t="s">
        <v>306</v>
      </c>
      <c r="G627" s="9" t="s">
        <v>307</v>
      </c>
      <c r="H627" s="9">
        <v>0.36</v>
      </c>
      <c r="I627" s="9">
        <v>0.48</v>
      </c>
      <c r="J627" s="9" t="s">
        <v>195</v>
      </c>
      <c r="K627" s="9">
        <v>0.27700292700167001</v>
      </c>
      <c r="L627" s="9">
        <v>3857.7690402523299</v>
      </c>
      <c r="M627" s="9">
        <v>9.5843984274601208</v>
      </c>
      <c r="N627" s="9">
        <v>1.4085246426792</v>
      </c>
      <c r="O627" s="9">
        <v>2.6549064179566799</v>
      </c>
      <c r="P627" s="9">
        <v>0.39016544877612003</v>
      </c>
      <c r="Q627" s="9">
        <v>1068.6133158463299</v>
      </c>
      <c r="R627" s="9">
        <v>1210</v>
      </c>
      <c r="S627" s="9" t="s">
        <v>310</v>
      </c>
      <c r="T627" s="9">
        <v>1210</v>
      </c>
      <c r="U627" s="9" t="s">
        <v>293</v>
      </c>
      <c r="V627" s="9" t="s">
        <v>195</v>
      </c>
      <c r="Z627" s="9">
        <v>0</v>
      </c>
      <c r="AA627" s="9">
        <v>1</v>
      </c>
      <c r="AB627" s="9">
        <v>2.6549064179566799</v>
      </c>
      <c r="AC627" s="9">
        <v>0.39016544877612003</v>
      </c>
      <c r="AD627" s="9">
        <v>1068.6133158463299</v>
      </c>
      <c r="AF627" s="9">
        <v>-1</v>
      </c>
      <c r="AG627" s="9">
        <v>-1</v>
      </c>
      <c r="AH627" s="9">
        <v>-1</v>
      </c>
      <c r="AI627" s="9">
        <v>-1</v>
      </c>
      <c r="AJ627" s="9">
        <v>0</v>
      </c>
      <c r="AM627" s="9" t="s">
        <v>309</v>
      </c>
      <c r="AN627" s="9">
        <v>-1</v>
      </c>
      <c r="AQ627" s="9">
        <v>579</v>
      </c>
      <c r="AR627" s="9" t="s">
        <v>295</v>
      </c>
      <c r="AT627" s="9" t="s">
        <v>195</v>
      </c>
      <c r="AU627" s="9">
        <v>132.71029999999999</v>
      </c>
      <c r="AV627" s="9">
        <v>134.93005180656999</v>
      </c>
      <c r="AW627" s="9">
        <v>1120.9910741603101</v>
      </c>
      <c r="AX627" s="9">
        <v>0.86667746619999997</v>
      </c>
    </row>
    <row r="628" spans="1:50" x14ac:dyDescent="0.25">
      <c r="A628" s="142">
        <v>550000</v>
      </c>
      <c r="B628" s="142">
        <v>900000</v>
      </c>
      <c r="C628" s="142">
        <v>900000</v>
      </c>
      <c r="D628" s="9" t="s">
        <v>305</v>
      </c>
      <c r="E628" s="9" t="s">
        <v>70</v>
      </c>
      <c r="F628" s="9" t="s">
        <v>306</v>
      </c>
      <c r="G628" s="9" t="s">
        <v>307</v>
      </c>
      <c r="H628" s="9">
        <v>0.36</v>
      </c>
      <c r="I628" s="9">
        <v>0.48</v>
      </c>
      <c r="J628" s="9" t="s">
        <v>195</v>
      </c>
      <c r="K628" s="9">
        <v>0.20415482271171001</v>
      </c>
      <c r="L628" s="9">
        <v>3856.0760556976502</v>
      </c>
      <c r="M628" s="9">
        <v>10.0124044288576</v>
      </c>
      <c r="N628" s="9">
        <v>1.6180354805811901</v>
      </c>
      <c r="O628" s="9">
        <v>2.0440806510913898</v>
      </c>
      <c r="P628" s="9">
        <v>0.33032974667930998</v>
      </c>
      <c r="Q628" s="9">
        <v>787.23652351383203</v>
      </c>
      <c r="R628" s="9">
        <v>1200</v>
      </c>
      <c r="S628" s="9" t="s">
        <v>308</v>
      </c>
      <c r="T628" s="9">
        <v>1200</v>
      </c>
      <c r="U628" s="9" t="s">
        <v>293</v>
      </c>
      <c r="V628" s="9" t="s">
        <v>195</v>
      </c>
      <c r="Z628" s="9">
        <v>0</v>
      </c>
      <c r="AA628" s="9">
        <v>1</v>
      </c>
      <c r="AB628" s="9">
        <v>2.0440806510913898</v>
      </c>
      <c r="AC628" s="9">
        <v>0.33032974667930998</v>
      </c>
      <c r="AD628" s="9">
        <v>787.23652351383203</v>
      </c>
      <c r="AF628" s="9">
        <v>-1</v>
      </c>
      <c r="AG628" s="9">
        <v>-1</v>
      </c>
      <c r="AH628" s="9">
        <v>-1</v>
      </c>
      <c r="AI628" s="9">
        <v>-1</v>
      </c>
      <c r="AJ628" s="9">
        <v>0</v>
      </c>
      <c r="AM628" s="9" t="s">
        <v>309</v>
      </c>
      <c r="AN628" s="9">
        <v>-1</v>
      </c>
      <c r="AQ628" s="9">
        <v>579</v>
      </c>
      <c r="AR628" s="9" t="s">
        <v>295</v>
      </c>
      <c r="AT628" s="9" t="s">
        <v>195</v>
      </c>
      <c r="AU628" s="9">
        <v>132.71029999999999</v>
      </c>
      <c r="AV628" s="9">
        <v>178.38175049575699</v>
      </c>
      <c r="AW628" s="9">
        <v>826.18525545482498</v>
      </c>
      <c r="AX628" s="9">
        <v>0.63847244410000004</v>
      </c>
    </row>
    <row r="629" spans="1:50" x14ac:dyDescent="0.25">
      <c r="A629" s="142">
        <v>550000</v>
      </c>
      <c r="B629" s="142">
        <v>900000</v>
      </c>
      <c r="C629" s="142">
        <v>900000</v>
      </c>
      <c r="D629" s="9" t="s">
        <v>305</v>
      </c>
      <c r="E629" s="9" t="s">
        <v>70</v>
      </c>
      <c r="F629" s="9" t="s">
        <v>306</v>
      </c>
      <c r="G629" s="9" t="s">
        <v>307</v>
      </c>
      <c r="H629" s="9">
        <v>0.36</v>
      </c>
      <c r="I629" s="9">
        <v>0.48</v>
      </c>
      <c r="J629" s="9" t="s">
        <v>195</v>
      </c>
      <c r="K629" s="142">
        <v>9.10905359E-7</v>
      </c>
      <c r="L629" s="9">
        <v>3856.0760556976502</v>
      </c>
      <c r="M629" s="9">
        <v>10.0124044288576</v>
      </c>
      <c r="N629" s="9">
        <v>1.6180354805811901</v>
      </c>
      <c r="O629" s="142">
        <v>9.1203528507219997E-6</v>
      </c>
      <c r="P629" s="142">
        <v>1.473877190314E-6</v>
      </c>
      <c r="Q629" s="9">
        <v>3.5125203438400002E-3</v>
      </c>
      <c r="R629" s="9">
        <v>1210</v>
      </c>
      <c r="S629" s="9" t="s">
        <v>310</v>
      </c>
      <c r="T629" s="9">
        <v>1210</v>
      </c>
      <c r="U629" s="9" t="s">
        <v>293</v>
      </c>
      <c r="V629" s="9" t="s">
        <v>195</v>
      </c>
      <c r="Z629" s="9">
        <v>0</v>
      </c>
      <c r="AA629" s="9">
        <v>1</v>
      </c>
      <c r="AB629" s="142">
        <v>9.1203528507219997E-6</v>
      </c>
      <c r="AC629" s="142">
        <v>1.473877190314E-6</v>
      </c>
      <c r="AD629" s="9">
        <v>3.51252034206E-3</v>
      </c>
      <c r="AF629" s="9">
        <v>-1</v>
      </c>
      <c r="AG629" s="9">
        <v>-1</v>
      </c>
      <c r="AH629" s="9">
        <v>-1</v>
      </c>
      <c r="AI629" s="9">
        <v>-1</v>
      </c>
      <c r="AJ629" s="9">
        <v>0</v>
      </c>
      <c r="AM629" s="9" t="s">
        <v>309</v>
      </c>
      <c r="AN629" s="9">
        <v>-1</v>
      </c>
      <c r="AQ629" s="9">
        <v>579</v>
      </c>
      <c r="AR629" s="9" t="s">
        <v>295</v>
      </c>
      <c r="AT629" s="9" t="s">
        <v>195</v>
      </c>
      <c r="AU629" s="9">
        <v>132.71029999999999</v>
      </c>
      <c r="AV629" s="9">
        <v>0.34491501712234002</v>
      </c>
      <c r="AW629" s="9">
        <v>3.6863032003899999E-3</v>
      </c>
      <c r="AX629" s="142">
        <v>2.8487593999999998E-6</v>
      </c>
    </row>
    <row r="630" spans="1:50" x14ac:dyDescent="0.25">
      <c r="A630" s="142">
        <v>550000</v>
      </c>
      <c r="B630" s="142">
        <v>900000</v>
      </c>
      <c r="C630" s="142">
        <v>900000</v>
      </c>
      <c r="D630" s="9" t="s">
        <v>305</v>
      </c>
      <c r="E630" s="9" t="s">
        <v>70</v>
      </c>
      <c r="F630" s="9" t="s">
        <v>306</v>
      </c>
      <c r="G630" s="9" t="s">
        <v>307</v>
      </c>
      <c r="H630" s="9">
        <v>0.36</v>
      </c>
      <c r="I630" s="9">
        <v>0.48</v>
      </c>
      <c r="J630" s="9" t="s">
        <v>195</v>
      </c>
      <c r="K630" s="9">
        <v>9.7126420500000005E-4</v>
      </c>
      <c r="L630" s="9">
        <v>3856.0760556976502</v>
      </c>
      <c r="M630" s="9">
        <v>10.0124044288576</v>
      </c>
      <c r="N630" s="9">
        <v>1.6180354805811901</v>
      </c>
      <c r="O630" s="9">
        <v>9.7246900278100002E-3</v>
      </c>
      <c r="P630" s="9">
        <v>1.57153994472E-3</v>
      </c>
      <c r="Q630" s="9">
        <v>3.74526864468756</v>
      </c>
      <c r="R630" s="9">
        <v>1330</v>
      </c>
      <c r="S630" s="9" t="s">
        <v>311</v>
      </c>
      <c r="T630" s="9">
        <v>1330</v>
      </c>
      <c r="U630" s="9" t="s">
        <v>293</v>
      </c>
      <c r="V630" s="9" t="s">
        <v>195</v>
      </c>
      <c r="Z630" s="9">
        <v>0</v>
      </c>
      <c r="AA630" s="9">
        <v>1</v>
      </c>
      <c r="AB630" s="9">
        <v>9.7246900278100002E-3</v>
      </c>
      <c r="AC630" s="9">
        <v>1.57153994472E-3</v>
      </c>
      <c r="AD630" s="9">
        <v>3.7452686446894101</v>
      </c>
      <c r="AF630" s="9">
        <v>-1</v>
      </c>
      <c r="AG630" s="9">
        <v>-1</v>
      </c>
      <c r="AH630" s="9">
        <v>-1</v>
      </c>
      <c r="AI630" s="9">
        <v>-1</v>
      </c>
      <c r="AJ630" s="9">
        <v>0</v>
      </c>
      <c r="AM630" s="9" t="s">
        <v>309</v>
      </c>
      <c r="AN630" s="9">
        <v>-1</v>
      </c>
      <c r="AQ630" s="9">
        <v>579</v>
      </c>
      <c r="AR630" s="9" t="s">
        <v>295</v>
      </c>
      <c r="AT630" s="9" t="s">
        <v>195</v>
      </c>
      <c r="AU630" s="9">
        <v>132.71029999999999</v>
      </c>
      <c r="AV630" s="9">
        <v>11.033891020183701</v>
      </c>
      <c r="AW630" s="9">
        <v>3.93056678588579</v>
      </c>
      <c r="AX630" s="9">
        <v>3.0375252999999998E-3</v>
      </c>
    </row>
    <row r="631" spans="1:50" x14ac:dyDescent="0.25">
      <c r="A631" s="142">
        <v>550000</v>
      </c>
      <c r="B631" s="142">
        <v>900000</v>
      </c>
      <c r="C631" s="142">
        <v>900000</v>
      </c>
      <c r="D631" s="9" t="s">
        <v>305</v>
      </c>
      <c r="E631" s="9" t="s">
        <v>70</v>
      </c>
      <c r="F631" s="9" t="s">
        <v>306</v>
      </c>
      <c r="G631" s="9" t="s">
        <v>307</v>
      </c>
      <c r="H631" s="9">
        <v>0.36</v>
      </c>
      <c r="I631" s="9">
        <v>0.48</v>
      </c>
      <c r="J631" s="9" t="s">
        <v>195</v>
      </c>
      <c r="K631" s="9">
        <v>6.4884892147569997E-2</v>
      </c>
      <c r="L631" s="9">
        <v>3856.0760556976502</v>
      </c>
      <c r="M631" s="9">
        <v>10.0124044288576</v>
      </c>
      <c r="N631" s="9">
        <v>1.6180354805811901</v>
      </c>
      <c r="O631" s="9">
        <v>0.64965378150434006</v>
      </c>
      <c r="P631" s="9">
        <v>0.10498605764846</v>
      </c>
      <c r="Q631" s="9">
        <v>250.201078986792</v>
      </c>
      <c r="R631" s="9">
        <v>1210</v>
      </c>
      <c r="S631" s="9" t="s">
        <v>310</v>
      </c>
      <c r="T631" s="9">
        <v>1210</v>
      </c>
      <c r="U631" s="9" t="s">
        <v>293</v>
      </c>
      <c r="V631" s="9" t="s">
        <v>195</v>
      </c>
      <c r="Z631" s="9">
        <v>0</v>
      </c>
      <c r="AA631" s="9">
        <v>1</v>
      </c>
      <c r="AB631" s="9">
        <v>0.64965378150434006</v>
      </c>
      <c r="AC631" s="9">
        <v>0.10498605764846</v>
      </c>
      <c r="AD631" s="9">
        <v>250.20107898679299</v>
      </c>
      <c r="AF631" s="9">
        <v>-1</v>
      </c>
      <c r="AG631" s="9">
        <v>-1</v>
      </c>
      <c r="AH631" s="9">
        <v>-1</v>
      </c>
      <c r="AI631" s="9">
        <v>-1</v>
      </c>
      <c r="AJ631" s="9">
        <v>0</v>
      </c>
      <c r="AM631" s="9" t="s">
        <v>309</v>
      </c>
      <c r="AN631" s="9">
        <v>-1</v>
      </c>
      <c r="AQ631" s="9">
        <v>579</v>
      </c>
      <c r="AR631" s="9" t="s">
        <v>295</v>
      </c>
      <c r="AT631" s="9" t="s">
        <v>195</v>
      </c>
      <c r="AU631" s="9">
        <v>132.71029999999999</v>
      </c>
      <c r="AV631" s="9">
        <v>77.8977698662801</v>
      </c>
      <c r="AW631" s="9">
        <v>262.57984250414898</v>
      </c>
      <c r="AX631" s="9">
        <v>0.2029205831</v>
      </c>
    </row>
    <row r="632" spans="1:50" x14ac:dyDescent="0.25">
      <c r="A632" s="142">
        <v>550000</v>
      </c>
      <c r="B632" s="142">
        <v>900000</v>
      </c>
      <c r="C632" s="142">
        <v>900000</v>
      </c>
      <c r="D632" s="9" t="s">
        <v>305</v>
      </c>
      <c r="E632" s="9" t="s">
        <v>70</v>
      </c>
      <c r="F632" s="9" t="s">
        <v>306</v>
      </c>
      <c r="G632" s="9" t="s">
        <v>307</v>
      </c>
      <c r="H632" s="9">
        <v>0.36</v>
      </c>
      <c r="I632" s="9">
        <v>0.48</v>
      </c>
      <c r="J632" s="9" t="s">
        <v>195</v>
      </c>
      <c r="K632" s="9">
        <v>0.16917684850163001</v>
      </c>
      <c r="L632" s="9">
        <v>3856.0760556976502</v>
      </c>
      <c r="M632" s="9">
        <v>10.0124044288576</v>
      </c>
      <c r="N632" s="9">
        <v>1.6180354805811901</v>
      </c>
      <c r="O632" s="9">
        <v>1.6938670271979599</v>
      </c>
      <c r="P632" s="9">
        <v>0.27373414336855001</v>
      </c>
      <c r="Q632" s="9">
        <v>652.35879468554799</v>
      </c>
      <c r="R632" s="9">
        <v>1210</v>
      </c>
      <c r="S632" s="9" t="s">
        <v>310</v>
      </c>
      <c r="T632" s="9">
        <v>1210</v>
      </c>
      <c r="U632" s="9" t="s">
        <v>293</v>
      </c>
      <c r="V632" s="9" t="s">
        <v>195</v>
      </c>
      <c r="Z632" s="9">
        <v>0</v>
      </c>
      <c r="AA632" s="9">
        <v>1</v>
      </c>
      <c r="AB632" s="9">
        <v>1.6938670271979599</v>
      </c>
      <c r="AC632" s="9">
        <v>0.27373414336855001</v>
      </c>
      <c r="AD632" s="9">
        <v>652.35879468554799</v>
      </c>
      <c r="AF632" s="9">
        <v>-1</v>
      </c>
      <c r="AG632" s="9">
        <v>-1</v>
      </c>
      <c r="AH632" s="9">
        <v>-1</v>
      </c>
      <c r="AI632" s="9">
        <v>-1</v>
      </c>
      <c r="AJ632" s="9">
        <v>0</v>
      </c>
      <c r="AM632" s="9" t="s">
        <v>309</v>
      </c>
      <c r="AN632" s="9">
        <v>-1</v>
      </c>
      <c r="AQ632" s="9">
        <v>579</v>
      </c>
      <c r="AR632" s="9" t="s">
        <v>295</v>
      </c>
      <c r="AT632" s="9" t="s">
        <v>195</v>
      </c>
      <c r="AU632" s="9">
        <v>132.71029999999999</v>
      </c>
      <c r="AV632" s="9">
        <v>105.699662615165</v>
      </c>
      <c r="AW632" s="9">
        <v>684.63441588023795</v>
      </c>
      <c r="AX632" s="9">
        <v>0.52908255849999997</v>
      </c>
    </row>
    <row r="633" spans="1:50" x14ac:dyDescent="0.25">
      <c r="A633" s="142">
        <v>550000</v>
      </c>
      <c r="B633" s="142">
        <v>900000</v>
      </c>
      <c r="C633" s="142">
        <v>900000</v>
      </c>
      <c r="D633" s="9" t="s">
        <v>305</v>
      </c>
      <c r="E633" s="9" t="s">
        <v>70</v>
      </c>
      <c r="F633" s="9" t="s">
        <v>306</v>
      </c>
      <c r="G633" s="9" t="s">
        <v>307</v>
      </c>
      <c r="H633" s="9">
        <v>0.36</v>
      </c>
      <c r="I633" s="9">
        <v>0.48</v>
      </c>
      <c r="J633" s="9" t="s">
        <v>195</v>
      </c>
      <c r="K633" s="9">
        <v>1.5536512460590001E-2</v>
      </c>
      <c r="L633" s="9">
        <v>3856.0760556976502</v>
      </c>
      <c r="M633" s="9">
        <v>10.0124044288576</v>
      </c>
      <c r="N633" s="9">
        <v>1.6180354805811901</v>
      </c>
      <c r="O633" s="9">
        <v>0.15555784616942001</v>
      </c>
      <c r="P633" s="9">
        <v>2.5138628405719999E-2</v>
      </c>
      <c r="Q633" s="9">
        <v>59.909973688333203</v>
      </c>
      <c r="R633" s="9">
        <v>1330</v>
      </c>
      <c r="S633" s="9" t="s">
        <v>311</v>
      </c>
      <c r="T633" s="9">
        <v>1330</v>
      </c>
      <c r="U633" s="9" t="s">
        <v>293</v>
      </c>
      <c r="V633" s="9" t="s">
        <v>195</v>
      </c>
      <c r="Z633" s="9">
        <v>0</v>
      </c>
      <c r="AA633" s="9">
        <v>1</v>
      </c>
      <c r="AB633" s="9">
        <v>0.15555784616942001</v>
      </c>
      <c r="AC633" s="9">
        <v>2.5138628405719999E-2</v>
      </c>
      <c r="AD633" s="9">
        <v>59.909973688333203</v>
      </c>
      <c r="AF633" s="9">
        <v>-1</v>
      </c>
      <c r="AG633" s="9">
        <v>-1</v>
      </c>
      <c r="AH633" s="9">
        <v>-1</v>
      </c>
      <c r="AI633" s="9">
        <v>-1</v>
      </c>
      <c r="AJ633" s="9">
        <v>0</v>
      </c>
      <c r="AM633" s="9" t="s">
        <v>309</v>
      </c>
      <c r="AN633" s="9">
        <v>-1</v>
      </c>
      <c r="AQ633" s="9">
        <v>579</v>
      </c>
      <c r="AR633" s="9" t="s">
        <v>295</v>
      </c>
      <c r="AT633" s="9" t="s">
        <v>195</v>
      </c>
      <c r="AU633" s="9">
        <v>132.71029999999999</v>
      </c>
      <c r="AV633" s="9">
        <v>37.233232432025801</v>
      </c>
      <c r="AW633" s="9">
        <v>62.874035232840299</v>
      </c>
      <c r="AX633" s="9">
        <v>4.85887864E-2</v>
      </c>
    </row>
    <row r="634" spans="1:50" x14ac:dyDescent="0.25">
      <c r="A634" s="142">
        <v>550000</v>
      </c>
      <c r="B634" s="142">
        <v>900000</v>
      </c>
      <c r="C634" s="142">
        <v>900000</v>
      </c>
      <c r="D634" s="9" t="s">
        <v>305</v>
      </c>
      <c r="E634" s="9" t="s">
        <v>70</v>
      </c>
      <c r="F634" s="9" t="s">
        <v>306</v>
      </c>
      <c r="G634" s="9" t="s">
        <v>307</v>
      </c>
      <c r="H634" s="9">
        <v>0.36</v>
      </c>
      <c r="I634" s="9">
        <v>0.48</v>
      </c>
      <c r="J634" s="9" t="s">
        <v>195</v>
      </c>
      <c r="K634" s="9">
        <v>3.2383324824409997E-2</v>
      </c>
      <c r="L634" s="9">
        <v>3856.0760556976502</v>
      </c>
      <c r="M634" s="9">
        <v>10.0124044288576</v>
      </c>
      <c r="N634" s="9">
        <v>1.6180354805811901</v>
      </c>
      <c r="O634" s="9">
        <v>0.32423494489312998</v>
      </c>
      <c r="P634" s="9">
        <v>5.2397368545090001E-2</v>
      </c>
      <c r="Q634" s="9">
        <v>124.87256345931701</v>
      </c>
      <c r="R634" s="9">
        <v>1330</v>
      </c>
      <c r="S634" s="9" t="s">
        <v>311</v>
      </c>
      <c r="T634" s="9">
        <v>1330</v>
      </c>
      <c r="U634" s="9" t="s">
        <v>293</v>
      </c>
      <c r="V634" s="9" t="s">
        <v>195</v>
      </c>
      <c r="Z634" s="9">
        <v>0</v>
      </c>
      <c r="AA634" s="9">
        <v>1</v>
      </c>
      <c r="AB634" s="9">
        <v>0.32423494489312998</v>
      </c>
      <c r="AC634" s="9">
        <v>5.2397368545090001E-2</v>
      </c>
      <c r="AD634" s="9">
        <v>124.872563459318</v>
      </c>
      <c r="AF634" s="9">
        <v>-1</v>
      </c>
      <c r="AG634" s="9">
        <v>-1</v>
      </c>
      <c r="AH634" s="9">
        <v>-1</v>
      </c>
      <c r="AI634" s="9">
        <v>-1</v>
      </c>
      <c r="AJ634" s="9">
        <v>0</v>
      </c>
      <c r="AM634" s="9" t="s">
        <v>309</v>
      </c>
      <c r="AN634" s="9">
        <v>-1</v>
      </c>
      <c r="AQ634" s="9">
        <v>579</v>
      </c>
      <c r="AR634" s="9" t="s">
        <v>295</v>
      </c>
      <c r="AT634" s="9" t="s">
        <v>195</v>
      </c>
      <c r="AU634" s="9">
        <v>132.71029999999999</v>
      </c>
      <c r="AV634" s="9">
        <v>46.389850631653999</v>
      </c>
      <c r="AW634" s="9">
        <v>131.050666044362</v>
      </c>
      <c r="AX634" s="9">
        <v>0.10127539620000001</v>
      </c>
    </row>
    <row r="635" spans="1:50" x14ac:dyDescent="0.25">
      <c r="A635" s="142">
        <v>550000</v>
      </c>
      <c r="B635" s="142">
        <v>900000</v>
      </c>
      <c r="C635" s="142">
        <v>900000</v>
      </c>
      <c r="D635" s="9" t="s">
        <v>305</v>
      </c>
      <c r="E635" s="9" t="s">
        <v>70</v>
      </c>
      <c r="F635" s="9" t="s">
        <v>306</v>
      </c>
      <c r="G635" s="9" t="s">
        <v>307</v>
      </c>
      <c r="H635" s="9">
        <v>0.36</v>
      </c>
      <c r="I635" s="9">
        <v>0.48</v>
      </c>
      <c r="J635" s="9" t="s">
        <v>195</v>
      </c>
      <c r="K635" s="9">
        <v>2.5702720869010001E-2</v>
      </c>
      <c r="L635" s="9">
        <v>3856.0760556976502</v>
      </c>
      <c r="M635" s="9">
        <v>10.0124044288576</v>
      </c>
      <c r="N635" s="9">
        <v>1.6180354805811901</v>
      </c>
      <c r="O635" s="9">
        <v>0.25734603626265001</v>
      </c>
      <c r="P635" s="9">
        <v>4.1587914313540003E-2</v>
      </c>
      <c r="Q635" s="9">
        <v>99.111646509304606</v>
      </c>
      <c r="R635" s="9">
        <v>1330</v>
      </c>
      <c r="S635" s="9" t="s">
        <v>311</v>
      </c>
      <c r="T635" s="9">
        <v>1330</v>
      </c>
      <c r="U635" s="9" t="s">
        <v>293</v>
      </c>
      <c r="V635" s="9" t="s">
        <v>195</v>
      </c>
      <c r="Z635" s="9">
        <v>0</v>
      </c>
      <c r="AA635" s="9">
        <v>1</v>
      </c>
      <c r="AB635" s="9">
        <v>0.25734603626265001</v>
      </c>
      <c r="AC635" s="9">
        <v>4.1587914313540003E-2</v>
      </c>
      <c r="AD635" s="9">
        <v>99.111646509304194</v>
      </c>
      <c r="AF635" s="9">
        <v>-1</v>
      </c>
      <c r="AG635" s="9">
        <v>-1</v>
      </c>
      <c r="AH635" s="9">
        <v>-1</v>
      </c>
      <c r="AI635" s="9">
        <v>-1</v>
      </c>
      <c r="AJ635" s="9">
        <v>0</v>
      </c>
      <c r="AM635" s="9" t="s">
        <v>309</v>
      </c>
      <c r="AN635" s="9">
        <v>-1</v>
      </c>
      <c r="AQ635" s="9">
        <v>579</v>
      </c>
      <c r="AR635" s="9" t="s">
        <v>295</v>
      </c>
      <c r="AT635" s="9" t="s">
        <v>195</v>
      </c>
      <c r="AU635" s="9">
        <v>132.71029999999999</v>
      </c>
      <c r="AV635" s="9">
        <v>57.356095783580301</v>
      </c>
      <c r="AW635" s="9">
        <v>104.01522102194301</v>
      </c>
      <c r="AX635" s="9">
        <v>8.0382519499999999E-2</v>
      </c>
    </row>
    <row r="636" spans="1:50" x14ac:dyDescent="0.25">
      <c r="A636" s="142">
        <v>550000</v>
      </c>
      <c r="B636" s="142">
        <v>900000</v>
      </c>
      <c r="C636" s="142">
        <v>900000</v>
      </c>
      <c r="D636" s="9" t="s">
        <v>305</v>
      </c>
      <c r="E636" s="9" t="s">
        <v>70</v>
      </c>
      <c r="F636" s="9" t="s">
        <v>306</v>
      </c>
      <c r="G636" s="9" t="s">
        <v>307</v>
      </c>
      <c r="H636" s="9">
        <v>0.36</v>
      </c>
      <c r="I636" s="9">
        <v>0.48</v>
      </c>
      <c r="J636" s="9" t="s">
        <v>195</v>
      </c>
      <c r="K636" s="9">
        <v>0.10495215690451</v>
      </c>
      <c r="L636" s="9">
        <v>3856.0760556976502</v>
      </c>
      <c r="M636" s="9">
        <v>10.0124044288576</v>
      </c>
      <c r="N636" s="9">
        <v>1.6180354805811901</v>
      </c>
      <c r="O636" s="9">
        <v>1.0508234406089101</v>
      </c>
      <c r="P636" s="9">
        <v>0.16981631363502001</v>
      </c>
      <c r="Q636" s="9">
        <v>404.70349923331497</v>
      </c>
      <c r="R636" s="9">
        <v>1330</v>
      </c>
      <c r="S636" s="9" t="s">
        <v>311</v>
      </c>
      <c r="T636" s="9">
        <v>1330</v>
      </c>
      <c r="U636" s="9" t="s">
        <v>293</v>
      </c>
      <c r="V636" s="9" t="s">
        <v>195</v>
      </c>
      <c r="Z636" s="9">
        <v>0</v>
      </c>
      <c r="AA636" s="9">
        <v>1</v>
      </c>
      <c r="AB636" s="9">
        <v>1.0508234406089101</v>
      </c>
      <c r="AC636" s="9">
        <v>0.16981631363502001</v>
      </c>
      <c r="AD636" s="9">
        <v>404.70349923331497</v>
      </c>
      <c r="AF636" s="9">
        <v>-1</v>
      </c>
      <c r="AG636" s="9">
        <v>-1</v>
      </c>
      <c r="AH636" s="9">
        <v>-1</v>
      </c>
      <c r="AI636" s="9">
        <v>-1</v>
      </c>
      <c r="AJ636" s="9">
        <v>0</v>
      </c>
      <c r="AM636" s="9" t="s">
        <v>309</v>
      </c>
      <c r="AN636" s="9">
        <v>-1</v>
      </c>
      <c r="AQ636" s="9">
        <v>579</v>
      </c>
      <c r="AR636" s="9" t="s">
        <v>295</v>
      </c>
      <c r="AT636" s="9" t="s">
        <v>195</v>
      </c>
      <c r="AU636" s="9">
        <v>132.71029999999999</v>
      </c>
      <c r="AV636" s="9">
        <v>87.582982547793705</v>
      </c>
      <c r="AW636" s="9">
        <v>424.72631021375997</v>
      </c>
      <c r="AX636" s="9">
        <v>0.32822668230000002</v>
      </c>
    </row>
    <row r="637" spans="1:50" x14ac:dyDescent="0.25">
      <c r="A637" s="142">
        <v>550000</v>
      </c>
      <c r="B637" s="142">
        <v>900000</v>
      </c>
      <c r="C637" s="142">
        <v>900000</v>
      </c>
      <c r="D637" s="9" t="s">
        <v>305</v>
      </c>
      <c r="E637" s="9" t="s">
        <v>70</v>
      </c>
      <c r="F637" s="9" t="s">
        <v>306</v>
      </c>
      <c r="G637" s="9" t="s">
        <v>307</v>
      </c>
      <c r="H637" s="9">
        <v>0.36</v>
      </c>
      <c r="I637" s="9">
        <v>0.48</v>
      </c>
      <c r="J637" s="9" t="s">
        <v>195</v>
      </c>
      <c r="K637" s="9">
        <v>9.2533511727600007E-2</v>
      </c>
      <c r="L637" s="9">
        <v>3861.82305897681</v>
      </c>
      <c r="M637" s="9">
        <v>10.209399323855701</v>
      </c>
      <c r="N637" s="9">
        <v>1.7092356771069099</v>
      </c>
      <c r="O637" s="9">
        <v>0.94471157206578005</v>
      </c>
      <c r="P637" s="9">
        <v>0.15816157957280999</v>
      </c>
      <c r="Q637" s="9">
        <v>357.34804931775801</v>
      </c>
      <c r="R637" s="9">
        <v>1200</v>
      </c>
      <c r="S637" s="9" t="s">
        <v>308</v>
      </c>
      <c r="T637" s="9">
        <v>1200</v>
      </c>
      <c r="U637" s="9" t="s">
        <v>293</v>
      </c>
      <c r="V637" s="9" t="s">
        <v>195</v>
      </c>
      <c r="Z637" s="9">
        <v>0</v>
      </c>
      <c r="AA637" s="9">
        <v>1</v>
      </c>
      <c r="AB637" s="9">
        <v>0.94471157206578005</v>
      </c>
      <c r="AC637" s="9">
        <v>0.15816157957280999</v>
      </c>
      <c r="AD637" s="9">
        <v>357.34804931775699</v>
      </c>
      <c r="AF637" s="9">
        <v>-1</v>
      </c>
      <c r="AG637" s="9">
        <v>-1</v>
      </c>
      <c r="AH637" s="9">
        <v>-1</v>
      </c>
      <c r="AI637" s="9">
        <v>-1</v>
      </c>
      <c r="AJ637" s="9">
        <v>0</v>
      </c>
      <c r="AM637" s="9" t="s">
        <v>309</v>
      </c>
      <c r="AN637" s="9">
        <v>-1</v>
      </c>
      <c r="AQ637" s="9">
        <v>579</v>
      </c>
      <c r="AR637" s="9" t="s">
        <v>295</v>
      </c>
      <c r="AT637" s="9" t="s">
        <v>195</v>
      </c>
      <c r="AU637" s="9">
        <v>132.71029999999999</v>
      </c>
      <c r="AV637" s="9">
        <v>109.98435416287499</v>
      </c>
      <c r="AW637" s="9">
        <v>374.46983622207398</v>
      </c>
      <c r="AX637" s="9">
        <v>0.28981999130000002</v>
      </c>
    </row>
    <row r="638" spans="1:50" x14ac:dyDescent="0.25">
      <c r="A638" s="142">
        <v>550000</v>
      </c>
      <c r="B638" s="142">
        <v>900000</v>
      </c>
      <c r="C638" s="142">
        <v>900000</v>
      </c>
      <c r="D638" s="9" t="s">
        <v>305</v>
      </c>
      <c r="E638" s="9" t="s">
        <v>70</v>
      </c>
      <c r="F638" s="9" t="s">
        <v>306</v>
      </c>
      <c r="G638" s="9" t="s">
        <v>307</v>
      </c>
      <c r="H638" s="9">
        <v>0.36</v>
      </c>
      <c r="I638" s="9">
        <v>0.48</v>
      </c>
      <c r="J638" s="9" t="s">
        <v>195</v>
      </c>
      <c r="K638" s="9">
        <v>0.17391275340039999</v>
      </c>
      <c r="L638" s="9">
        <v>3861.82305897681</v>
      </c>
      <c r="M638" s="9">
        <v>10.209399323855701</v>
      </c>
      <c r="N638" s="9">
        <v>1.7092356771069099</v>
      </c>
      <c r="O638" s="9">
        <v>1.77554474697593</v>
      </c>
      <c r="P638" s="9">
        <v>0.29725788281586002</v>
      </c>
      <c r="Q638" s="9">
        <v>671.62028133181605</v>
      </c>
      <c r="R638" s="9">
        <v>1330</v>
      </c>
      <c r="S638" s="9" t="s">
        <v>311</v>
      </c>
      <c r="T638" s="9">
        <v>1330</v>
      </c>
      <c r="U638" s="9" t="s">
        <v>293</v>
      </c>
      <c r="V638" s="9" t="s">
        <v>195</v>
      </c>
      <c r="Z638" s="9">
        <v>0</v>
      </c>
      <c r="AA638" s="9">
        <v>1</v>
      </c>
      <c r="AB638" s="9">
        <v>1.77554474697593</v>
      </c>
      <c r="AC638" s="9">
        <v>0.29725788281586002</v>
      </c>
      <c r="AD638" s="9">
        <v>671.62028133181605</v>
      </c>
      <c r="AF638" s="9">
        <v>-1</v>
      </c>
      <c r="AG638" s="9">
        <v>-1</v>
      </c>
      <c r="AH638" s="9">
        <v>-1</v>
      </c>
      <c r="AI638" s="9">
        <v>-1</v>
      </c>
      <c r="AJ638" s="9">
        <v>0</v>
      </c>
      <c r="AM638" s="9" t="s">
        <v>309</v>
      </c>
      <c r="AN638" s="9">
        <v>-1</v>
      </c>
      <c r="AQ638" s="9">
        <v>579</v>
      </c>
      <c r="AR638" s="9" t="s">
        <v>295</v>
      </c>
      <c r="AT638" s="9" t="s">
        <v>195</v>
      </c>
      <c r="AU638" s="9">
        <v>132.71029999999999</v>
      </c>
      <c r="AV638" s="9">
        <v>108.907041638718</v>
      </c>
      <c r="AW638" s="9">
        <v>703.79994303568105</v>
      </c>
      <c r="AX638" s="9">
        <v>0.54470420220000004</v>
      </c>
    </row>
    <row r="639" spans="1:50" x14ac:dyDescent="0.25">
      <c r="A639" s="142">
        <v>550000</v>
      </c>
      <c r="B639" s="142">
        <v>900000</v>
      </c>
      <c r="C639" s="142">
        <v>900000</v>
      </c>
      <c r="D639" s="9" t="s">
        <v>305</v>
      </c>
      <c r="E639" s="9" t="s">
        <v>70</v>
      </c>
      <c r="F639" s="9" t="s">
        <v>306</v>
      </c>
      <c r="G639" s="9" t="s">
        <v>307</v>
      </c>
      <c r="H639" s="9">
        <v>0.36</v>
      </c>
      <c r="I639" s="9">
        <v>0.48</v>
      </c>
      <c r="J639" s="9" t="s">
        <v>195</v>
      </c>
      <c r="K639" s="9">
        <v>0.21608219041509</v>
      </c>
      <c r="L639" s="9">
        <v>3861.82305897681</v>
      </c>
      <c r="M639" s="9">
        <v>10.209399323855701</v>
      </c>
      <c r="N639" s="9">
        <v>1.7092356771069099</v>
      </c>
      <c r="O639" s="9">
        <v>2.2060693687211699</v>
      </c>
      <c r="P639" s="9">
        <v>0.36933538904488999</v>
      </c>
      <c r="Q639" s="9">
        <v>834.47118557924705</v>
      </c>
      <c r="R639" s="9">
        <v>1210</v>
      </c>
      <c r="S639" s="9" t="s">
        <v>310</v>
      </c>
      <c r="T639" s="9">
        <v>1210</v>
      </c>
      <c r="U639" s="9" t="s">
        <v>293</v>
      </c>
      <c r="V639" s="9" t="s">
        <v>195</v>
      </c>
      <c r="Z639" s="9">
        <v>0</v>
      </c>
      <c r="AA639" s="9">
        <v>1</v>
      </c>
      <c r="AB639" s="9">
        <v>2.2060693687211699</v>
      </c>
      <c r="AC639" s="9">
        <v>0.36933538904488999</v>
      </c>
      <c r="AD639" s="9">
        <v>834.47118557924705</v>
      </c>
      <c r="AF639" s="9">
        <v>-1</v>
      </c>
      <c r="AG639" s="9">
        <v>-1</v>
      </c>
      <c r="AH639" s="9">
        <v>-1</v>
      </c>
      <c r="AI639" s="9">
        <v>-1</v>
      </c>
      <c r="AJ639" s="9">
        <v>0</v>
      </c>
      <c r="AM639" s="9" t="s">
        <v>309</v>
      </c>
      <c r="AN639" s="9">
        <v>-1</v>
      </c>
      <c r="AQ639" s="9">
        <v>579</v>
      </c>
      <c r="AR639" s="9" t="s">
        <v>295</v>
      </c>
      <c r="AT639" s="9" t="s">
        <v>195</v>
      </c>
      <c r="AU639" s="9">
        <v>132.71029999999999</v>
      </c>
      <c r="AV639" s="9">
        <v>116.63121319602</v>
      </c>
      <c r="AW639" s="9">
        <v>874.45360004760198</v>
      </c>
      <c r="AX639" s="9">
        <v>0.67678117240000002</v>
      </c>
    </row>
    <row r="640" spans="1:50" x14ac:dyDescent="0.25">
      <c r="A640" s="142">
        <v>550000</v>
      </c>
      <c r="B640" s="142">
        <v>900000</v>
      </c>
      <c r="C640" s="142">
        <v>900000</v>
      </c>
      <c r="D640" s="9" t="s">
        <v>305</v>
      </c>
      <c r="E640" s="9" t="s">
        <v>70</v>
      </c>
      <c r="F640" s="9" t="s">
        <v>306</v>
      </c>
      <c r="G640" s="9" t="s">
        <v>307</v>
      </c>
      <c r="H640" s="9">
        <v>0.36</v>
      </c>
      <c r="I640" s="9">
        <v>0.48</v>
      </c>
      <c r="J640" s="9" t="s">
        <v>195</v>
      </c>
      <c r="K640" s="9">
        <v>7.2935702688600003E-3</v>
      </c>
      <c r="L640" s="9">
        <v>3861.82305897681</v>
      </c>
      <c r="M640" s="9">
        <v>10.209399323855701</v>
      </c>
      <c r="N640" s="9">
        <v>1.7092356771069099</v>
      </c>
      <c r="O640" s="9">
        <v>7.4462971371390005E-2</v>
      </c>
      <c r="P640" s="9">
        <v>1.246643051702E-2</v>
      </c>
      <c r="Q640" s="9">
        <v>28.166477846551199</v>
      </c>
      <c r="R640" s="9">
        <v>1330</v>
      </c>
      <c r="S640" s="9" t="s">
        <v>311</v>
      </c>
      <c r="T640" s="9">
        <v>1330</v>
      </c>
      <c r="U640" s="9" t="s">
        <v>293</v>
      </c>
      <c r="V640" s="9" t="s">
        <v>195</v>
      </c>
      <c r="Z640" s="9">
        <v>0</v>
      </c>
      <c r="AA640" s="9">
        <v>1</v>
      </c>
      <c r="AB640" s="9">
        <v>7.4462971371390005E-2</v>
      </c>
      <c r="AC640" s="9">
        <v>1.246643051702E-2</v>
      </c>
      <c r="AD640" s="9">
        <v>28.166477846549299</v>
      </c>
      <c r="AF640" s="9">
        <v>-1</v>
      </c>
      <c r="AG640" s="9">
        <v>-1</v>
      </c>
      <c r="AH640" s="9">
        <v>-1</v>
      </c>
      <c r="AI640" s="9">
        <v>-1</v>
      </c>
      <c r="AJ640" s="9">
        <v>0</v>
      </c>
      <c r="AM640" s="9" t="s">
        <v>309</v>
      </c>
      <c r="AN640" s="9">
        <v>-1</v>
      </c>
      <c r="AQ640" s="9">
        <v>579</v>
      </c>
      <c r="AR640" s="9" t="s">
        <v>295</v>
      </c>
      <c r="AT640" s="9" t="s">
        <v>195</v>
      </c>
      <c r="AU640" s="9">
        <v>132.71029999999999</v>
      </c>
      <c r="AV640" s="9">
        <v>31.535015684126801</v>
      </c>
      <c r="AW640" s="9">
        <v>29.516031684759799</v>
      </c>
      <c r="AX640" s="9">
        <v>2.2843858799999998E-2</v>
      </c>
    </row>
    <row r="641" spans="1:50" x14ac:dyDescent="0.25">
      <c r="A641" s="142">
        <v>550000</v>
      </c>
      <c r="B641" s="142">
        <v>900000</v>
      </c>
      <c r="C641" s="142">
        <v>900000</v>
      </c>
      <c r="D641" s="9" t="s">
        <v>305</v>
      </c>
      <c r="E641" s="9" t="s">
        <v>70</v>
      </c>
      <c r="F641" s="9" t="s">
        <v>306</v>
      </c>
      <c r="G641" s="9" t="s">
        <v>307</v>
      </c>
      <c r="H641" s="9">
        <v>0.36</v>
      </c>
      <c r="I641" s="9">
        <v>0.48</v>
      </c>
      <c r="J641" s="9" t="s">
        <v>195</v>
      </c>
      <c r="K641" s="9">
        <v>5.3332083379869999E-2</v>
      </c>
      <c r="L641" s="9">
        <v>3861.82305897681</v>
      </c>
      <c r="M641" s="9">
        <v>10.209399323855701</v>
      </c>
      <c r="N641" s="9">
        <v>1.7092356771069099</v>
      </c>
      <c r="O641" s="9">
        <v>0.54448853599832003</v>
      </c>
      <c r="P641" s="9">
        <v>9.1157099647319995E-2</v>
      </c>
      <c r="Q641" s="9">
        <v>205.95906937967899</v>
      </c>
      <c r="R641" s="9">
        <v>1210</v>
      </c>
      <c r="S641" s="9" t="s">
        <v>310</v>
      </c>
      <c r="T641" s="9">
        <v>1210</v>
      </c>
      <c r="U641" s="9" t="s">
        <v>293</v>
      </c>
      <c r="V641" s="9" t="s">
        <v>195</v>
      </c>
      <c r="Z641" s="9">
        <v>0</v>
      </c>
      <c r="AA641" s="9">
        <v>1</v>
      </c>
      <c r="AB641" s="9">
        <v>0.54448853599832003</v>
      </c>
      <c r="AC641" s="9">
        <v>9.1157099647319995E-2</v>
      </c>
      <c r="AD641" s="9">
        <v>205.95906937967999</v>
      </c>
      <c r="AF641" s="9">
        <v>-1</v>
      </c>
      <c r="AG641" s="9">
        <v>-1</v>
      </c>
      <c r="AH641" s="9">
        <v>-1</v>
      </c>
      <c r="AI641" s="9">
        <v>-1</v>
      </c>
      <c r="AJ641" s="9">
        <v>0</v>
      </c>
      <c r="AM641" s="9" t="s">
        <v>309</v>
      </c>
      <c r="AN641" s="9">
        <v>-1</v>
      </c>
      <c r="AQ641" s="9">
        <v>579</v>
      </c>
      <c r="AR641" s="9" t="s">
        <v>295</v>
      </c>
      <c r="AT641" s="9" t="s">
        <v>195</v>
      </c>
      <c r="AU641" s="9">
        <v>132.71029999999999</v>
      </c>
      <c r="AV641" s="9">
        <v>59.659535487616999</v>
      </c>
      <c r="AW641" s="9">
        <v>215.827284145824</v>
      </c>
      <c r="AX641" s="9">
        <v>0.1670389857</v>
      </c>
    </row>
    <row r="642" spans="1:50" x14ac:dyDescent="0.25">
      <c r="A642" s="142">
        <v>550000</v>
      </c>
      <c r="B642" s="142">
        <v>900000</v>
      </c>
      <c r="C642" s="142">
        <v>900000</v>
      </c>
      <c r="D642" s="9" t="s">
        <v>305</v>
      </c>
      <c r="E642" s="9" t="s">
        <v>70</v>
      </c>
      <c r="F642" s="9" t="s">
        <v>306</v>
      </c>
      <c r="G642" s="9" t="s">
        <v>307</v>
      </c>
      <c r="H642" s="9">
        <v>0.36</v>
      </c>
      <c r="I642" s="9">
        <v>0.48</v>
      </c>
      <c r="J642" s="9" t="s">
        <v>195</v>
      </c>
      <c r="K642" s="9">
        <v>4.7030845743909998E-2</v>
      </c>
      <c r="L642" s="9">
        <v>3861.82305897681</v>
      </c>
      <c r="M642" s="9">
        <v>10.209399323855701</v>
      </c>
      <c r="N642" s="9">
        <v>1.7092356771069099</v>
      </c>
      <c r="O642" s="9">
        <v>0.48015668473827999</v>
      </c>
      <c r="P642" s="9">
        <v>8.0386799470009998E-2</v>
      </c>
      <c r="Q642" s="9">
        <v>181.62480457703199</v>
      </c>
      <c r="R642" s="9">
        <v>1330</v>
      </c>
      <c r="S642" s="9" t="s">
        <v>311</v>
      </c>
      <c r="T642" s="9">
        <v>1330</v>
      </c>
      <c r="U642" s="9" t="s">
        <v>293</v>
      </c>
      <c r="V642" s="9" t="s">
        <v>195</v>
      </c>
      <c r="Z642" s="9">
        <v>0</v>
      </c>
      <c r="AA642" s="9">
        <v>1</v>
      </c>
      <c r="AB642" s="9">
        <v>0.48015668473827999</v>
      </c>
      <c r="AC642" s="9">
        <v>8.0386799470009998E-2</v>
      </c>
      <c r="AD642" s="9">
        <v>181.62480457703401</v>
      </c>
      <c r="AF642" s="9">
        <v>-1</v>
      </c>
      <c r="AG642" s="9">
        <v>-1</v>
      </c>
      <c r="AH642" s="9">
        <v>-1</v>
      </c>
      <c r="AI642" s="9">
        <v>-1</v>
      </c>
      <c r="AJ642" s="9">
        <v>0</v>
      </c>
      <c r="AM642" s="9" t="s">
        <v>309</v>
      </c>
      <c r="AN642" s="9">
        <v>-1</v>
      </c>
      <c r="AQ642" s="9">
        <v>579</v>
      </c>
      <c r="AR642" s="9" t="s">
        <v>295</v>
      </c>
      <c r="AT642" s="9" t="s">
        <v>195</v>
      </c>
      <c r="AU642" s="9">
        <v>132.71029999999999</v>
      </c>
      <c r="AV642" s="9">
        <v>72.621982626667702</v>
      </c>
      <c r="AW642" s="9">
        <v>190.32708014966801</v>
      </c>
      <c r="AX642" s="9">
        <v>0.14730316669999999</v>
      </c>
    </row>
    <row r="643" spans="1:50" x14ac:dyDescent="0.25">
      <c r="A643" s="142">
        <v>550000</v>
      </c>
      <c r="B643" s="142">
        <v>900000</v>
      </c>
      <c r="C643" s="142">
        <v>900000</v>
      </c>
      <c r="D643" s="9" t="s">
        <v>305</v>
      </c>
      <c r="E643" s="9" t="s">
        <v>70</v>
      </c>
      <c r="F643" s="9" t="s">
        <v>306</v>
      </c>
      <c r="G643" s="9" t="s">
        <v>307</v>
      </c>
      <c r="H643" s="9">
        <v>0.36</v>
      </c>
      <c r="I643" s="9">
        <v>0.48</v>
      </c>
      <c r="J643" s="9" t="s">
        <v>195</v>
      </c>
      <c r="K643" s="9">
        <v>2.757849870914E-2</v>
      </c>
      <c r="L643" s="9">
        <v>3861.82305897681</v>
      </c>
      <c r="M643" s="9">
        <v>10.209399323855701</v>
      </c>
      <c r="N643" s="9">
        <v>1.7092356771069099</v>
      </c>
      <c r="O643" s="9">
        <v>0.28155990607411002</v>
      </c>
      <c r="P643" s="9">
        <v>4.7138153914709997E-2</v>
      </c>
      <c r="Q643" s="9">
        <v>106.50328224694201</v>
      </c>
      <c r="R643" s="9">
        <v>1330</v>
      </c>
      <c r="S643" s="9" t="s">
        <v>311</v>
      </c>
      <c r="T643" s="9">
        <v>1330</v>
      </c>
      <c r="U643" s="9" t="s">
        <v>293</v>
      </c>
      <c r="V643" s="9" t="s">
        <v>195</v>
      </c>
      <c r="Z643" s="9">
        <v>0</v>
      </c>
      <c r="AA643" s="9">
        <v>1</v>
      </c>
      <c r="AB643" s="9">
        <v>0.28155990607411002</v>
      </c>
      <c r="AC643" s="9">
        <v>4.7138153914709997E-2</v>
      </c>
      <c r="AD643" s="9">
        <v>106.503282246941</v>
      </c>
      <c r="AF643" s="9">
        <v>-1</v>
      </c>
      <c r="AG643" s="9">
        <v>-1</v>
      </c>
      <c r="AH643" s="9">
        <v>-1</v>
      </c>
      <c r="AI643" s="9">
        <v>-1</v>
      </c>
      <c r="AJ643" s="9">
        <v>0</v>
      </c>
      <c r="AM643" s="9" t="s">
        <v>309</v>
      </c>
      <c r="AN643" s="9">
        <v>-1</v>
      </c>
      <c r="AQ643" s="9">
        <v>579</v>
      </c>
      <c r="AR643" s="9" t="s">
        <v>295</v>
      </c>
      <c r="AT643" s="9" t="s">
        <v>195</v>
      </c>
      <c r="AU643" s="9">
        <v>132.71029999999999</v>
      </c>
      <c r="AV643" s="9">
        <v>48.9729601467156</v>
      </c>
      <c r="AW643" s="9">
        <v>111.606224621257</v>
      </c>
      <c r="AX643" s="9">
        <v>8.6377357900000007E-2</v>
      </c>
    </row>
    <row r="644" spans="1:50" x14ac:dyDescent="0.25">
      <c r="A644" s="142">
        <v>550000</v>
      </c>
      <c r="B644" s="142">
        <v>900000</v>
      </c>
      <c r="C644" s="142">
        <v>900000</v>
      </c>
      <c r="D644" s="9" t="s">
        <v>305</v>
      </c>
      <c r="E644" s="9" t="s">
        <v>70</v>
      </c>
      <c r="F644" s="9" t="s">
        <v>306</v>
      </c>
      <c r="G644" s="9" t="s">
        <v>307</v>
      </c>
      <c r="H644" s="9">
        <v>0.36</v>
      </c>
      <c r="I644" s="9">
        <v>0.48</v>
      </c>
      <c r="J644" s="9" t="s">
        <v>195</v>
      </c>
      <c r="K644" s="9">
        <v>8.6340841871000002E-4</v>
      </c>
      <c r="L644" s="9">
        <v>3858.6945968555501</v>
      </c>
      <c r="M644" s="9">
        <v>9.5865176954735407</v>
      </c>
      <c r="N644" s="9">
        <v>1.4088299466987499</v>
      </c>
      <c r="O644" s="9">
        <v>8.2770800844E-3</v>
      </c>
      <c r="P644" s="9">
        <v>1.21639563651E-3</v>
      </c>
      <c r="Q644" s="9">
        <v>3.3316294001635902</v>
      </c>
      <c r="R644" s="9">
        <v>1200</v>
      </c>
      <c r="S644" s="9" t="s">
        <v>308</v>
      </c>
      <c r="T644" s="9">
        <v>1200</v>
      </c>
      <c r="U644" s="9" t="s">
        <v>293</v>
      </c>
      <c r="V644" s="9" t="s">
        <v>195</v>
      </c>
      <c r="Z644" s="9">
        <v>0</v>
      </c>
      <c r="AA644" s="9">
        <v>1</v>
      </c>
      <c r="AB644" s="9">
        <v>8.2770800844E-3</v>
      </c>
      <c r="AC644" s="9">
        <v>1.21639563651E-3</v>
      </c>
      <c r="AD644" s="9">
        <v>3.3316294001617202</v>
      </c>
      <c r="AF644" s="9">
        <v>-1</v>
      </c>
      <c r="AG644" s="9">
        <v>-1</v>
      </c>
      <c r="AH644" s="9">
        <v>-1</v>
      </c>
      <c r="AI644" s="9">
        <v>-1</v>
      </c>
      <c r="AJ644" s="9">
        <v>0</v>
      </c>
      <c r="AM644" s="9" t="s">
        <v>309</v>
      </c>
      <c r="AN644" s="9">
        <v>-1</v>
      </c>
      <c r="AQ644" s="9">
        <v>579</v>
      </c>
      <c r="AR644" s="9" t="s">
        <v>295</v>
      </c>
      <c r="AT644" s="9" t="s">
        <v>195</v>
      </c>
      <c r="AU644" s="9">
        <v>132.71029999999999</v>
      </c>
      <c r="AV644" s="9">
        <v>10.631120470219599</v>
      </c>
      <c r="AW644" s="9">
        <v>3.49408990441693</v>
      </c>
      <c r="AX644" s="9">
        <v>2.7020514000000002E-3</v>
      </c>
    </row>
    <row r="645" spans="1:50" x14ac:dyDescent="0.25">
      <c r="A645" s="142">
        <v>550000</v>
      </c>
      <c r="B645" s="142">
        <v>900000</v>
      </c>
      <c r="C645" s="142">
        <v>900000</v>
      </c>
      <c r="D645" s="9" t="s">
        <v>305</v>
      </c>
      <c r="E645" s="9" t="s">
        <v>70</v>
      </c>
      <c r="F645" s="9" t="s">
        <v>306</v>
      </c>
      <c r="G645" s="9" t="s">
        <v>307</v>
      </c>
      <c r="H645" s="9">
        <v>0.36</v>
      </c>
      <c r="I645" s="9">
        <v>0.48</v>
      </c>
      <c r="J645" s="9" t="s">
        <v>195</v>
      </c>
      <c r="K645" s="9">
        <v>6.33537307924E-3</v>
      </c>
      <c r="L645" s="9">
        <v>3858.6945968555501</v>
      </c>
      <c r="M645" s="9">
        <v>9.5865176954735407</v>
      </c>
      <c r="N645" s="9">
        <v>1.4088299466987499</v>
      </c>
      <c r="O645" s="9">
        <v>6.0734166131590002E-2</v>
      </c>
      <c r="P645" s="9">
        <v>8.9254633175399993E-3</v>
      </c>
      <c r="Q645" s="9">
        <v>24.446269869939002</v>
      </c>
      <c r="R645" s="9">
        <v>1210</v>
      </c>
      <c r="S645" s="9" t="s">
        <v>310</v>
      </c>
      <c r="T645" s="9">
        <v>1210</v>
      </c>
      <c r="U645" s="9" t="s">
        <v>293</v>
      </c>
      <c r="V645" s="9" t="s">
        <v>195</v>
      </c>
      <c r="Z645" s="9">
        <v>0</v>
      </c>
      <c r="AA645" s="9">
        <v>1</v>
      </c>
      <c r="AB645" s="9">
        <v>6.0734166131590002E-2</v>
      </c>
      <c r="AC645" s="9">
        <v>8.9254633175399993E-3</v>
      </c>
      <c r="AD645" s="9">
        <v>24.4462698699406</v>
      </c>
      <c r="AF645" s="9">
        <v>-1</v>
      </c>
      <c r="AG645" s="9">
        <v>-1</v>
      </c>
      <c r="AH645" s="9">
        <v>-1</v>
      </c>
      <c r="AI645" s="9">
        <v>-1</v>
      </c>
      <c r="AJ645" s="9">
        <v>0</v>
      </c>
      <c r="AM645" s="9" t="s">
        <v>309</v>
      </c>
      <c r="AN645" s="9">
        <v>-1</v>
      </c>
      <c r="AQ645" s="9">
        <v>579</v>
      </c>
      <c r="AR645" s="9" t="s">
        <v>295</v>
      </c>
      <c r="AT645" s="9" t="s">
        <v>195</v>
      </c>
      <c r="AU645" s="9">
        <v>132.71029999999999</v>
      </c>
      <c r="AV645" s="9">
        <v>28.883694486227899</v>
      </c>
      <c r="AW645" s="9">
        <v>25.638345234036201</v>
      </c>
      <c r="AX645" s="9">
        <v>1.98266585E-2</v>
      </c>
    </row>
    <row r="646" spans="1:50" x14ac:dyDescent="0.25">
      <c r="A646" s="142">
        <v>550000</v>
      </c>
      <c r="B646" s="142">
        <v>900000</v>
      </c>
      <c r="C646" s="142">
        <v>900000</v>
      </c>
      <c r="D646" s="9" t="s">
        <v>305</v>
      </c>
      <c r="E646" s="9" t="s">
        <v>70</v>
      </c>
      <c r="F646" s="9" t="s">
        <v>306</v>
      </c>
      <c r="G646" s="9" t="s">
        <v>307</v>
      </c>
      <c r="H646" s="9">
        <v>0.36</v>
      </c>
      <c r="I646" s="9">
        <v>0.48</v>
      </c>
      <c r="J646" s="9" t="s">
        <v>195</v>
      </c>
      <c r="K646" s="9">
        <v>0.14037463021977001</v>
      </c>
      <c r="L646" s="9">
        <v>3858.6945968555501</v>
      </c>
      <c r="M646" s="9">
        <v>9.5865176954735407</v>
      </c>
      <c r="N646" s="9">
        <v>1.4088299466987499</v>
      </c>
      <c r="O646" s="9">
        <v>1.3457038765974101</v>
      </c>
      <c r="P646" s="9">
        <v>0.19776398281037999</v>
      </c>
      <c r="Q646" s="9">
        <v>541.66282716463797</v>
      </c>
      <c r="R646" s="9">
        <v>1210</v>
      </c>
      <c r="S646" s="9" t="s">
        <v>310</v>
      </c>
      <c r="T646" s="9">
        <v>1210</v>
      </c>
      <c r="U646" s="9" t="s">
        <v>293</v>
      </c>
      <c r="V646" s="9" t="s">
        <v>195</v>
      </c>
      <c r="Z646" s="9">
        <v>0</v>
      </c>
      <c r="AA646" s="9">
        <v>1</v>
      </c>
      <c r="AB646" s="9">
        <v>1.3457038765974101</v>
      </c>
      <c r="AC646" s="9">
        <v>0.19776398281037999</v>
      </c>
      <c r="AD646" s="9">
        <v>541.66282716463797</v>
      </c>
      <c r="AF646" s="9">
        <v>-1</v>
      </c>
      <c r="AG646" s="9">
        <v>-1</v>
      </c>
      <c r="AH646" s="9">
        <v>-1</v>
      </c>
      <c r="AI646" s="9">
        <v>-1</v>
      </c>
      <c r="AJ646" s="9">
        <v>0</v>
      </c>
      <c r="AM646" s="9" t="s">
        <v>309</v>
      </c>
      <c r="AN646" s="9">
        <v>-1</v>
      </c>
      <c r="AQ646" s="9">
        <v>579</v>
      </c>
      <c r="AR646" s="9" t="s">
        <v>295</v>
      </c>
      <c r="AT646" s="9" t="s">
        <v>195</v>
      </c>
      <c r="AU646" s="9">
        <v>132.71029999999999</v>
      </c>
      <c r="AV646" s="9">
        <v>96.268814112768396</v>
      </c>
      <c r="AW646" s="9">
        <v>568.07597384691803</v>
      </c>
      <c r="AX646" s="9">
        <v>0.43930480710000003</v>
      </c>
    </row>
    <row r="647" spans="1:50" x14ac:dyDescent="0.25">
      <c r="A647" s="142">
        <v>550000</v>
      </c>
      <c r="B647" s="142">
        <v>900000</v>
      </c>
      <c r="C647" s="142">
        <v>900000</v>
      </c>
      <c r="D647" s="9" t="s">
        <v>305</v>
      </c>
      <c r="E647" s="9" t="s">
        <v>70</v>
      </c>
      <c r="F647" s="9" t="s">
        <v>306</v>
      </c>
      <c r="G647" s="9" t="s">
        <v>307</v>
      </c>
      <c r="H647" s="9">
        <v>0.36</v>
      </c>
      <c r="I647" s="9">
        <v>0.48</v>
      </c>
      <c r="J647" s="9" t="s">
        <v>195</v>
      </c>
      <c r="K647" s="9">
        <v>5.2014037443899999E-2</v>
      </c>
      <c r="L647" s="9">
        <v>3858.6945968555501</v>
      </c>
      <c r="M647" s="9">
        <v>9.5865176954735407</v>
      </c>
      <c r="N647" s="9">
        <v>1.4088299466987499</v>
      </c>
      <c r="O647" s="9">
        <v>0.49863349036900001</v>
      </c>
      <c r="P647" s="9">
        <v>7.3278933599680005E-2</v>
      </c>
      <c r="Q647" s="9">
        <v>200.706285245434</v>
      </c>
      <c r="R647" s="9">
        <v>1210</v>
      </c>
      <c r="S647" s="9" t="s">
        <v>310</v>
      </c>
      <c r="T647" s="9">
        <v>1210</v>
      </c>
      <c r="U647" s="9" t="s">
        <v>293</v>
      </c>
      <c r="V647" s="9" t="s">
        <v>195</v>
      </c>
      <c r="Z647" s="9">
        <v>0</v>
      </c>
      <c r="AA647" s="9">
        <v>1</v>
      </c>
      <c r="AB647" s="9">
        <v>0.49863349036900001</v>
      </c>
      <c r="AC647" s="9">
        <v>7.3278933599680005E-2</v>
      </c>
      <c r="AD647" s="9">
        <v>200.706285245435</v>
      </c>
      <c r="AF647" s="9">
        <v>-1</v>
      </c>
      <c r="AG647" s="9">
        <v>-1</v>
      </c>
      <c r="AH647" s="9">
        <v>-1</v>
      </c>
      <c r="AI647" s="9">
        <v>-1</v>
      </c>
      <c r="AJ647" s="9">
        <v>0</v>
      </c>
      <c r="AM647" s="9" t="s">
        <v>309</v>
      </c>
      <c r="AN647" s="9">
        <v>-1</v>
      </c>
      <c r="AQ647" s="9">
        <v>579</v>
      </c>
      <c r="AR647" s="9" t="s">
        <v>295</v>
      </c>
      <c r="AT647" s="9" t="s">
        <v>195</v>
      </c>
      <c r="AU647" s="9">
        <v>132.71029999999999</v>
      </c>
      <c r="AV647" s="9">
        <v>62.032500398412303</v>
      </c>
      <c r="AW647" s="9">
        <v>210.49334148481699</v>
      </c>
      <c r="AX647" s="9">
        <v>0.16277882020000001</v>
      </c>
    </row>
    <row r="648" spans="1:50" x14ac:dyDescent="0.25">
      <c r="A648" s="142">
        <v>550000</v>
      </c>
      <c r="B648" s="142">
        <v>900000</v>
      </c>
      <c r="C648" s="142">
        <v>900000</v>
      </c>
      <c r="D648" s="9" t="s">
        <v>305</v>
      </c>
      <c r="E648" s="9" t="s">
        <v>70</v>
      </c>
      <c r="F648" s="9" t="s">
        <v>306</v>
      </c>
      <c r="G648" s="9" t="s">
        <v>307</v>
      </c>
      <c r="H648" s="9">
        <v>0.36</v>
      </c>
      <c r="I648" s="9">
        <v>0.48</v>
      </c>
      <c r="J648" s="9" t="s">
        <v>195</v>
      </c>
      <c r="K648" s="9">
        <v>0.16389056128759</v>
      </c>
      <c r="L648" s="9">
        <v>3858.6945968555501</v>
      </c>
      <c r="M648" s="9">
        <v>9.5865176954735407</v>
      </c>
      <c r="N648" s="9">
        <v>1.4088299466987499</v>
      </c>
      <c r="O648" s="9">
        <v>1.57113976590463</v>
      </c>
      <c r="P648" s="9">
        <v>0.23089393072323</v>
      </c>
      <c r="Q648" s="9">
        <v>632.40362331607002</v>
      </c>
      <c r="R648" s="9">
        <v>1210</v>
      </c>
      <c r="S648" s="9" t="s">
        <v>310</v>
      </c>
      <c r="T648" s="9">
        <v>1210</v>
      </c>
      <c r="U648" s="9" t="s">
        <v>293</v>
      </c>
      <c r="V648" s="9" t="s">
        <v>195</v>
      </c>
      <c r="Z648" s="9">
        <v>0</v>
      </c>
      <c r="AA648" s="9">
        <v>1</v>
      </c>
      <c r="AB648" s="9">
        <v>1.57113976590463</v>
      </c>
      <c r="AC648" s="9">
        <v>0.23089393072323</v>
      </c>
      <c r="AD648" s="9">
        <v>632.40362331607002</v>
      </c>
      <c r="AF648" s="9">
        <v>-1</v>
      </c>
      <c r="AG648" s="9">
        <v>-1</v>
      </c>
      <c r="AH648" s="9">
        <v>-1</v>
      </c>
      <c r="AI648" s="9">
        <v>-1</v>
      </c>
      <c r="AJ648" s="9">
        <v>0</v>
      </c>
      <c r="AM648" s="9" t="s">
        <v>309</v>
      </c>
      <c r="AN648" s="9">
        <v>-1</v>
      </c>
      <c r="AQ648" s="9">
        <v>579</v>
      </c>
      <c r="AR648" s="9" t="s">
        <v>295</v>
      </c>
      <c r="AT648" s="9" t="s">
        <v>195</v>
      </c>
      <c r="AU648" s="9">
        <v>132.71029999999999</v>
      </c>
      <c r="AV648" s="9">
        <v>104.996351338392</v>
      </c>
      <c r="AW648" s="9">
        <v>663.24157051744805</v>
      </c>
      <c r="AX648" s="9">
        <v>0.5128983157</v>
      </c>
    </row>
    <row r="649" spans="1:50" x14ac:dyDescent="0.25">
      <c r="A649" s="142">
        <v>550000</v>
      </c>
      <c r="B649" s="142">
        <v>900000</v>
      </c>
      <c r="C649" s="142">
        <v>900000</v>
      </c>
      <c r="D649" s="9" t="s">
        <v>305</v>
      </c>
      <c r="E649" s="9" t="s">
        <v>70</v>
      </c>
      <c r="F649" s="9" t="s">
        <v>306</v>
      </c>
      <c r="G649" s="9" t="s">
        <v>307</v>
      </c>
      <c r="H649" s="9">
        <v>0.36</v>
      </c>
      <c r="I649" s="9">
        <v>0.48</v>
      </c>
      <c r="J649" s="9" t="s">
        <v>195</v>
      </c>
      <c r="K649" s="9">
        <v>0.24841347828148999</v>
      </c>
      <c r="L649" s="9">
        <v>3858.6945968555501</v>
      </c>
      <c r="M649" s="9">
        <v>9.5865176954735407</v>
      </c>
      <c r="N649" s="9">
        <v>1.4088299466987499</v>
      </c>
      <c r="O649" s="9">
        <v>2.3814202053396598</v>
      </c>
      <c r="P649" s="9">
        <v>0.34997234736656002</v>
      </c>
      <c r="Q649" s="9">
        <v>958.55174643089094</v>
      </c>
      <c r="R649" s="9">
        <v>1210</v>
      </c>
      <c r="S649" s="9" t="s">
        <v>310</v>
      </c>
      <c r="T649" s="9">
        <v>1210</v>
      </c>
      <c r="U649" s="9" t="s">
        <v>293</v>
      </c>
      <c r="V649" s="9" t="s">
        <v>195</v>
      </c>
      <c r="Z649" s="9">
        <v>0</v>
      </c>
      <c r="AA649" s="9">
        <v>1</v>
      </c>
      <c r="AB649" s="9">
        <v>2.3814202053396598</v>
      </c>
      <c r="AC649" s="9">
        <v>0.34997234736656002</v>
      </c>
      <c r="AD649" s="9">
        <v>958.55174643089094</v>
      </c>
      <c r="AF649" s="9">
        <v>-1</v>
      </c>
      <c r="AG649" s="9">
        <v>-1</v>
      </c>
      <c r="AH649" s="9">
        <v>-1</v>
      </c>
      <c r="AI649" s="9">
        <v>-1</v>
      </c>
      <c r="AJ649" s="9">
        <v>0</v>
      </c>
      <c r="AM649" s="9" t="s">
        <v>309</v>
      </c>
      <c r="AN649" s="9">
        <v>-1</v>
      </c>
      <c r="AQ649" s="9">
        <v>579</v>
      </c>
      <c r="AR649" s="9" t="s">
        <v>295</v>
      </c>
      <c r="AT649" s="9" t="s">
        <v>195</v>
      </c>
      <c r="AU649" s="9">
        <v>132.71029999999999</v>
      </c>
      <c r="AV649" s="9">
        <v>125.84388537812799</v>
      </c>
      <c r="AW649" s="9">
        <v>1005.29367999418</v>
      </c>
      <c r="AX649" s="9">
        <v>0.77741423070000004</v>
      </c>
    </row>
    <row r="650" spans="1:50" x14ac:dyDescent="0.25">
      <c r="A650" s="142">
        <v>550000</v>
      </c>
      <c r="B650" s="142">
        <v>900000</v>
      </c>
      <c r="C650" s="142">
        <v>900000</v>
      </c>
      <c r="D650" s="9" t="s">
        <v>305</v>
      </c>
      <c r="E650" s="9" t="s">
        <v>70</v>
      </c>
      <c r="F650" s="9" t="s">
        <v>306</v>
      </c>
      <c r="G650" s="9" t="s">
        <v>307</v>
      </c>
      <c r="H650" s="9">
        <v>0.36</v>
      </c>
      <c r="I650" s="9">
        <v>0.48</v>
      </c>
      <c r="J650" s="9" t="s">
        <v>195</v>
      </c>
      <c r="K650" s="9">
        <v>5.87196502924E-3</v>
      </c>
      <c r="L650" s="9">
        <v>3858.6945968555501</v>
      </c>
      <c r="M650" s="9">
        <v>9.5865176954735407</v>
      </c>
      <c r="N650" s="9">
        <v>1.4088299466987499</v>
      </c>
      <c r="O650" s="9">
        <v>5.6291696660050003E-2</v>
      </c>
      <c r="P650" s="9">
        <v>8.2726001791600008E-3</v>
      </c>
      <c r="Q650" s="9">
        <v>22.6581197312724</v>
      </c>
      <c r="R650" s="9">
        <v>1210</v>
      </c>
      <c r="S650" s="9" t="s">
        <v>310</v>
      </c>
      <c r="T650" s="9">
        <v>1210</v>
      </c>
      <c r="U650" s="9" t="s">
        <v>293</v>
      </c>
      <c r="V650" s="9" t="s">
        <v>195</v>
      </c>
      <c r="Z650" s="9">
        <v>0</v>
      </c>
      <c r="AA650" s="9">
        <v>1</v>
      </c>
      <c r="AB650" s="9">
        <v>5.6291696660050003E-2</v>
      </c>
      <c r="AC650" s="9">
        <v>8.2726001791600008E-3</v>
      </c>
      <c r="AD650" s="9">
        <v>22.658119731271199</v>
      </c>
      <c r="AF650" s="9">
        <v>-1</v>
      </c>
      <c r="AG650" s="9">
        <v>-1</v>
      </c>
      <c r="AH650" s="9">
        <v>-1</v>
      </c>
      <c r="AI650" s="9">
        <v>-1</v>
      </c>
      <c r="AJ650" s="9">
        <v>0</v>
      </c>
      <c r="AM650" s="9" t="s">
        <v>309</v>
      </c>
      <c r="AN650" s="9">
        <v>-1</v>
      </c>
      <c r="AQ650" s="9">
        <v>579</v>
      </c>
      <c r="AR650" s="9" t="s">
        <v>295</v>
      </c>
      <c r="AT650" s="9" t="s">
        <v>195</v>
      </c>
      <c r="AU650" s="9">
        <v>132.71029999999999</v>
      </c>
      <c r="AV650" s="9">
        <v>28.667188365735399</v>
      </c>
      <c r="AW650" s="9">
        <v>23.762999390707101</v>
      </c>
      <c r="AX650" s="9">
        <v>1.8376415E-2</v>
      </c>
    </row>
    <row r="651" spans="1:50" x14ac:dyDescent="0.25">
      <c r="A651" s="142">
        <v>550000</v>
      </c>
      <c r="B651" s="142">
        <v>900000</v>
      </c>
      <c r="C651" s="142">
        <v>900000</v>
      </c>
      <c r="D651" s="9" t="s">
        <v>305</v>
      </c>
      <c r="E651" s="9" t="s">
        <v>70</v>
      </c>
      <c r="F651" s="9" t="s">
        <v>306</v>
      </c>
      <c r="G651" s="9" t="s">
        <v>307</v>
      </c>
      <c r="H651" s="9">
        <v>0.36</v>
      </c>
      <c r="I651" s="9">
        <v>0.48</v>
      </c>
      <c r="J651" s="9" t="s">
        <v>195</v>
      </c>
      <c r="K651" s="9">
        <v>0.34102557286211999</v>
      </c>
      <c r="L651" s="9">
        <v>3864.4938441255699</v>
      </c>
      <c r="M651" s="9">
        <v>10.203361759209301</v>
      </c>
      <c r="N651" s="9">
        <v>1.6981570225317599</v>
      </c>
      <c r="O651" s="9">
        <v>3.4796072890538698</v>
      </c>
      <c r="P651" s="9">
        <v>0.57911497141873003</v>
      </c>
      <c r="Q651" s="9">
        <v>1317.8912270150799</v>
      </c>
      <c r="R651" s="9">
        <v>1200</v>
      </c>
      <c r="S651" s="9" t="s">
        <v>308</v>
      </c>
      <c r="T651" s="9">
        <v>1200</v>
      </c>
      <c r="U651" s="9" t="s">
        <v>293</v>
      </c>
      <c r="V651" s="9" t="s">
        <v>195</v>
      </c>
      <c r="Z651" s="9">
        <v>0</v>
      </c>
      <c r="AA651" s="9">
        <v>1</v>
      </c>
      <c r="AB651" s="9">
        <v>3.4796072890538698</v>
      </c>
      <c r="AC651" s="9">
        <v>0.57911497141873003</v>
      </c>
      <c r="AD651" s="9">
        <v>1317.8912270150799</v>
      </c>
      <c r="AF651" s="9">
        <v>-1</v>
      </c>
      <c r="AG651" s="9">
        <v>-1</v>
      </c>
      <c r="AH651" s="9">
        <v>-1</v>
      </c>
      <c r="AI651" s="9">
        <v>-1</v>
      </c>
      <c r="AJ651" s="9">
        <v>0</v>
      </c>
      <c r="AM651" s="9" t="s">
        <v>309</v>
      </c>
      <c r="AN651" s="9">
        <v>-1</v>
      </c>
      <c r="AQ651" s="9">
        <v>579</v>
      </c>
      <c r="AR651" s="9" t="s">
        <v>295</v>
      </c>
      <c r="AT651" s="9" t="s">
        <v>195</v>
      </c>
      <c r="AU651" s="9">
        <v>132.71029999999999</v>
      </c>
      <c r="AV651" s="9">
        <v>222.31390836344099</v>
      </c>
      <c r="AW651" s="9">
        <v>1380.0815297397201</v>
      </c>
      <c r="AX651" s="9">
        <v>1.0688493324999999</v>
      </c>
    </row>
    <row r="652" spans="1:50" x14ac:dyDescent="0.25">
      <c r="A652" s="142">
        <v>550000</v>
      </c>
      <c r="B652" s="142">
        <v>900000</v>
      </c>
      <c r="C652" s="142">
        <v>900000</v>
      </c>
      <c r="D652" s="9" t="s">
        <v>305</v>
      </c>
      <c r="E652" s="9" t="s">
        <v>70</v>
      </c>
      <c r="F652" s="9" t="s">
        <v>306</v>
      </c>
      <c r="G652" s="9" t="s">
        <v>307</v>
      </c>
      <c r="H652" s="9">
        <v>0.36</v>
      </c>
      <c r="I652" s="9">
        <v>0.48</v>
      </c>
      <c r="J652" s="9" t="s">
        <v>195</v>
      </c>
      <c r="K652" s="9">
        <v>3.8970867677299999E-3</v>
      </c>
      <c r="L652" s="9">
        <v>3864.4938441255699</v>
      </c>
      <c r="M652" s="9">
        <v>10.203361759209301</v>
      </c>
      <c r="N652" s="9">
        <v>1.6981570225317599</v>
      </c>
      <c r="O652" s="9">
        <v>3.976338609821E-2</v>
      </c>
      <c r="P652" s="9">
        <v>6.6178652620399996E-3</v>
      </c>
      <c r="Q652" s="9">
        <v>15.0602678239312</v>
      </c>
      <c r="R652" s="9">
        <v>1430</v>
      </c>
      <c r="S652" s="9" t="s">
        <v>298</v>
      </c>
      <c r="T652" s="9">
        <v>1430</v>
      </c>
      <c r="U652" s="9" t="s">
        <v>293</v>
      </c>
      <c r="V652" s="9" t="s">
        <v>195</v>
      </c>
      <c r="Z652" s="9">
        <v>0</v>
      </c>
      <c r="AA652" s="9">
        <v>1</v>
      </c>
      <c r="AB652" s="9">
        <v>3.976338609821E-2</v>
      </c>
      <c r="AC652" s="9">
        <v>6.6178652620399996E-3</v>
      </c>
      <c r="AD652" s="9">
        <v>15.0602678239296</v>
      </c>
      <c r="AF652" s="9">
        <v>-1</v>
      </c>
      <c r="AG652" s="9">
        <v>-1</v>
      </c>
      <c r="AH652" s="9">
        <v>-1</v>
      </c>
      <c r="AI652" s="9">
        <v>-1</v>
      </c>
      <c r="AJ652" s="9">
        <v>0</v>
      </c>
      <c r="AM652" s="9" t="s">
        <v>309</v>
      </c>
      <c r="AN652" s="9">
        <v>-1</v>
      </c>
      <c r="AQ652" s="9">
        <v>579</v>
      </c>
      <c r="AR652" s="9" t="s">
        <v>295</v>
      </c>
      <c r="AT652" s="9" t="s">
        <v>195</v>
      </c>
      <c r="AU652" s="9">
        <v>132.71029999999999</v>
      </c>
      <c r="AV652" s="9">
        <v>22.358865443928099</v>
      </c>
      <c r="AW652" s="9">
        <v>15.770950614652699</v>
      </c>
      <c r="AX652" s="9">
        <v>1.2214329100000001E-2</v>
      </c>
    </row>
    <row r="653" spans="1:50" x14ac:dyDescent="0.25">
      <c r="A653" s="142">
        <v>550000</v>
      </c>
      <c r="B653" s="142">
        <v>900000</v>
      </c>
      <c r="C653" s="142">
        <v>900000</v>
      </c>
      <c r="D653" s="9" t="s">
        <v>305</v>
      </c>
      <c r="E653" s="9" t="s">
        <v>70</v>
      </c>
      <c r="F653" s="9" t="s">
        <v>306</v>
      </c>
      <c r="G653" s="9" t="s">
        <v>307</v>
      </c>
      <c r="H653" s="9">
        <v>0.36</v>
      </c>
      <c r="I653" s="9">
        <v>0.48</v>
      </c>
      <c r="J653" s="9" t="s">
        <v>195</v>
      </c>
      <c r="K653" s="9">
        <v>2.826615197685E-2</v>
      </c>
      <c r="L653" s="9">
        <v>3864.4938441255699</v>
      </c>
      <c r="M653" s="9">
        <v>10.203361759209301</v>
      </c>
      <c r="N653" s="9">
        <v>1.6981570225317599</v>
      </c>
      <c r="O653" s="9">
        <v>0.28840977416060998</v>
      </c>
      <c r="P653" s="9">
        <v>4.8000364479439998E-2</v>
      </c>
      <c r="Q653" s="9">
        <v>109.234370311662</v>
      </c>
      <c r="R653" s="9">
        <v>1210</v>
      </c>
      <c r="S653" s="9" t="s">
        <v>310</v>
      </c>
      <c r="T653" s="9">
        <v>1210</v>
      </c>
      <c r="U653" s="9" t="s">
        <v>293</v>
      </c>
      <c r="V653" s="9" t="s">
        <v>195</v>
      </c>
      <c r="Z653" s="9">
        <v>0</v>
      </c>
      <c r="AA653" s="9">
        <v>1</v>
      </c>
      <c r="AB653" s="9">
        <v>0.28840977416060998</v>
      </c>
      <c r="AC653" s="9">
        <v>4.8000364479439998E-2</v>
      </c>
      <c r="AD653" s="9">
        <v>109.234370311662</v>
      </c>
      <c r="AF653" s="9">
        <v>-1</v>
      </c>
      <c r="AG653" s="9">
        <v>-1</v>
      </c>
      <c r="AH653" s="9">
        <v>-1</v>
      </c>
      <c r="AI653" s="9">
        <v>-1</v>
      </c>
      <c r="AJ653" s="9">
        <v>0</v>
      </c>
      <c r="AM653" s="9" t="s">
        <v>309</v>
      </c>
      <c r="AN653" s="9">
        <v>-1</v>
      </c>
      <c r="AQ653" s="9">
        <v>579</v>
      </c>
      <c r="AR653" s="9" t="s">
        <v>295</v>
      </c>
      <c r="AT653" s="9" t="s">
        <v>195</v>
      </c>
      <c r="AU653" s="9">
        <v>132.71029999999999</v>
      </c>
      <c r="AV653" s="9">
        <v>47.536252198533901</v>
      </c>
      <c r="AW653" s="9">
        <v>114.389058664058</v>
      </c>
      <c r="AX653" s="9">
        <v>8.8592352200000002E-2</v>
      </c>
    </row>
    <row r="654" spans="1:50" x14ac:dyDescent="0.25">
      <c r="A654" s="142">
        <v>550000</v>
      </c>
      <c r="B654" s="142">
        <v>900000</v>
      </c>
      <c r="C654" s="142">
        <v>900000</v>
      </c>
      <c r="D654" s="9" t="s">
        <v>305</v>
      </c>
      <c r="E654" s="9" t="s">
        <v>70</v>
      </c>
      <c r="F654" s="9" t="s">
        <v>306</v>
      </c>
      <c r="G654" s="9" t="s">
        <v>307</v>
      </c>
      <c r="H654" s="9">
        <v>0.36</v>
      </c>
      <c r="I654" s="9">
        <v>0.48</v>
      </c>
      <c r="J654" s="9" t="s">
        <v>195</v>
      </c>
      <c r="K654" s="9">
        <v>5.656972851869E-2</v>
      </c>
      <c r="L654" s="9">
        <v>3864.4938441255699</v>
      </c>
      <c r="M654" s="9">
        <v>10.203361759209301</v>
      </c>
      <c r="N654" s="9">
        <v>1.6981570225317599</v>
      </c>
      <c r="O654" s="9">
        <v>0.57720140469644998</v>
      </c>
      <c r="P654" s="9">
        <v>9.6064281746720007E-2</v>
      </c>
      <c r="Q654" s="9">
        <v>218.613367624332</v>
      </c>
      <c r="R654" s="9">
        <v>1330</v>
      </c>
      <c r="S654" s="9" t="s">
        <v>311</v>
      </c>
      <c r="T654" s="9">
        <v>1330</v>
      </c>
      <c r="U654" s="9" t="s">
        <v>293</v>
      </c>
      <c r="V654" s="9" t="s">
        <v>195</v>
      </c>
      <c r="Z654" s="9">
        <v>0</v>
      </c>
      <c r="AA654" s="9">
        <v>1</v>
      </c>
      <c r="AB654" s="9">
        <v>0.57720140469644998</v>
      </c>
      <c r="AC654" s="9">
        <v>9.6064281746720007E-2</v>
      </c>
      <c r="AD654" s="9">
        <v>218.613367624331</v>
      </c>
      <c r="AF654" s="9">
        <v>-1</v>
      </c>
      <c r="AG654" s="9">
        <v>-1</v>
      </c>
      <c r="AH654" s="9">
        <v>-1</v>
      </c>
      <c r="AI654" s="9">
        <v>-1</v>
      </c>
      <c r="AJ654" s="9">
        <v>0</v>
      </c>
      <c r="AM654" s="9" t="s">
        <v>309</v>
      </c>
      <c r="AN654" s="9">
        <v>-1</v>
      </c>
      <c r="AQ654" s="9">
        <v>579</v>
      </c>
      <c r="AR654" s="9" t="s">
        <v>295</v>
      </c>
      <c r="AT654" s="9" t="s">
        <v>195</v>
      </c>
      <c r="AU654" s="9">
        <v>132.71029999999999</v>
      </c>
      <c r="AV654" s="9">
        <v>61.833209256253703</v>
      </c>
      <c r="AW654" s="9">
        <v>228.92956916928401</v>
      </c>
      <c r="AX654" s="9">
        <v>0.17730200130000001</v>
      </c>
    </row>
    <row r="655" spans="1:50" x14ac:dyDescent="0.25">
      <c r="A655" s="142">
        <v>550000</v>
      </c>
      <c r="B655" s="142">
        <v>900000</v>
      </c>
      <c r="C655" s="142">
        <v>900000</v>
      </c>
      <c r="D655" s="9" t="s">
        <v>305</v>
      </c>
      <c r="E655" s="9" t="s">
        <v>70</v>
      </c>
      <c r="F655" s="9" t="s">
        <v>306</v>
      </c>
      <c r="G655" s="9" t="s">
        <v>307</v>
      </c>
      <c r="H655" s="9">
        <v>0.36</v>
      </c>
      <c r="I655" s="9">
        <v>0.48</v>
      </c>
      <c r="J655" s="9" t="s">
        <v>195</v>
      </c>
      <c r="K655" s="9">
        <v>0.18800491370360001</v>
      </c>
      <c r="L655" s="9">
        <v>3864.4938441255699</v>
      </c>
      <c r="M655" s="9">
        <v>10.203361759209301</v>
      </c>
      <c r="N655" s="9">
        <v>1.6981570225317599</v>
      </c>
      <c r="O655" s="9">
        <v>1.9182821470268401</v>
      </c>
      <c r="P655" s="9">
        <v>0.31926186447624999</v>
      </c>
      <c r="Q655" s="9">
        <v>726.54383167294895</v>
      </c>
      <c r="R655" s="9">
        <v>1330</v>
      </c>
      <c r="S655" s="9" t="s">
        <v>311</v>
      </c>
      <c r="T655" s="9">
        <v>1330</v>
      </c>
      <c r="U655" s="9" t="s">
        <v>293</v>
      </c>
      <c r="V655" s="9" t="s">
        <v>195</v>
      </c>
      <c r="Z655" s="9">
        <v>0</v>
      </c>
      <c r="AA655" s="9">
        <v>1</v>
      </c>
      <c r="AB655" s="9">
        <v>1.9182821470268401</v>
      </c>
      <c r="AC655" s="9">
        <v>0.31926186447624999</v>
      </c>
      <c r="AD655" s="9">
        <v>726.54383167294895</v>
      </c>
      <c r="AF655" s="9">
        <v>-1</v>
      </c>
      <c r="AG655" s="9">
        <v>-1</v>
      </c>
      <c r="AH655" s="9">
        <v>-1</v>
      </c>
      <c r="AI655" s="9">
        <v>-1</v>
      </c>
      <c r="AJ655" s="9">
        <v>0</v>
      </c>
      <c r="AM655" s="9" t="s">
        <v>309</v>
      </c>
      <c r="AN655" s="9">
        <v>-1</v>
      </c>
      <c r="AQ655" s="9">
        <v>579</v>
      </c>
      <c r="AR655" s="9" t="s">
        <v>295</v>
      </c>
      <c r="AT655" s="9" t="s">
        <v>195</v>
      </c>
      <c r="AU655" s="9">
        <v>132.71029999999999</v>
      </c>
      <c r="AV655" s="9">
        <v>113.032477228215</v>
      </c>
      <c r="AW655" s="9">
        <v>760.82889246419995</v>
      </c>
      <c r="AX655" s="9">
        <v>0.58924884970000002</v>
      </c>
    </row>
    <row r="656" spans="1:50" x14ac:dyDescent="0.25">
      <c r="A656" s="142">
        <v>550000</v>
      </c>
      <c r="B656" s="142">
        <v>900000</v>
      </c>
      <c r="C656" s="142">
        <v>900000</v>
      </c>
      <c r="D656" s="9" t="s">
        <v>305</v>
      </c>
      <c r="E656" s="9" t="s">
        <v>70</v>
      </c>
      <c r="F656" s="9" t="s">
        <v>306</v>
      </c>
      <c r="G656" s="9" t="s">
        <v>307</v>
      </c>
      <c r="H656" s="9">
        <v>0.36</v>
      </c>
      <c r="I656" s="9">
        <v>0.48</v>
      </c>
      <c r="J656" s="9" t="s">
        <v>195</v>
      </c>
      <c r="K656" s="9">
        <v>0.11055736492226</v>
      </c>
      <c r="L656" s="9">
        <v>3855.3464395690798</v>
      </c>
      <c r="M656" s="9">
        <v>9.57859158916939</v>
      </c>
      <c r="N656" s="9">
        <v>1.40767849505342</v>
      </c>
      <c r="O656" s="9">
        <v>1.0589838457651199</v>
      </c>
      <c r="P656" s="9">
        <v>0.15562922507084001</v>
      </c>
      <c r="Q656" s="9">
        <v>426.23694322119002</v>
      </c>
      <c r="R656" s="9">
        <v>1200</v>
      </c>
      <c r="S656" s="9" t="s">
        <v>308</v>
      </c>
      <c r="T656" s="9">
        <v>1200</v>
      </c>
      <c r="U656" s="9" t="s">
        <v>293</v>
      </c>
      <c r="V656" s="9" t="s">
        <v>195</v>
      </c>
      <c r="Z656" s="9">
        <v>0</v>
      </c>
      <c r="AA656" s="9">
        <v>1</v>
      </c>
      <c r="AB656" s="9">
        <v>1.0589838457651199</v>
      </c>
      <c r="AC656" s="9">
        <v>0.15562922507084001</v>
      </c>
      <c r="AD656" s="9">
        <v>829.63483858317102</v>
      </c>
      <c r="AF656" s="9">
        <v>-1</v>
      </c>
      <c r="AG656" s="9">
        <v>-1</v>
      </c>
      <c r="AH656" s="9">
        <v>-1</v>
      </c>
      <c r="AI656" s="9">
        <v>-1</v>
      </c>
      <c r="AJ656" s="9">
        <v>0</v>
      </c>
      <c r="AM656" s="9" t="s">
        <v>309</v>
      </c>
      <c r="AN656" s="9">
        <v>-1</v>
      </c>
      <c r="AQ656" s="9">
        <v>579</v>
      </c>
      <c r="AR656" s="9" t="s">
        <v>295</v>
      </c>
      <c r="AT656" s="9" t="s">
        <v>195</v>
      </c>
      <c r="AU656" s="9">
        <v>132.71029999999999</v>
      </c>
      <c r="AV656" s="9">
        <v>117.918509059787</v>
      </c>
      <c r="AW656" s="9">
        <v>447.40978227928201</v>
      </c>
      <c r="AX656" s="9">
        <v>0.67285874990000005</v>
      </c>
    </row>
    <row r="657" spans="1:50" x14ac:dyDescent="0.25">
      <c r="A657" s="142">
        <v>550000</v>
      </c>
      <c r="B657" s="142">
        <v>900000</v>
      </c>
      <c r="C657" s="142">
        <v>900000</v>
      </c>
      <c r="D657" s="9" t="s">
        <v>305</v>
      </c>
      <c r="E657" s="9" t="s">
        <v>70</v>
      </c>
      <c r="F657" s="9" t="s">
        <v>306</v>
      </c>
      <c r="G657" s="9" t="s">
        <v>307</v>
      </c>
      <c r="H657" s="9">
        <v>0.36</v>
      </c>
      <c r="I657" s="9">
        <v>0.48</v>
      </c>
      <c r="J657" s="9" t="s">
        <v>195</v>
      </c>
      <c r="K657" s="9">
        <v>0.11328157024915</v>
      </c>
      <c r="L657" s="9">
        <v>3861.75198628818</v>
      </c>
      <c r="M657" s="9">
        <v>9.5936829193710498</v>
      </c>
      <c r="N657" s="9">
        <v>1.40986826690085</v>
      </c>
      <c r="O657" s="9">
        <v>1.0867874655788601</v>
      </c>
      <c r="P657" s="9">
        <v>0.15971209111897999</v>
      </c>
      <c r="Q657" s="9">
        <v>437.46532891952597</v>
      </c>
      <c r="R657" s="9">
        <v>1200</v>
      </c>
      <c r="S657" s="9" t="s">
        <v>308</v>
      </c>
      <c r="T657" s="9">
        <v>1200</v>
      </c>
      <c r="U657" s="9" t="s">
        <v>293</v>
      </c>
      <c r="V657" s="9" t="s">
        <v>195</v>
      </c>
      <c r="Z657" s="9">
        <v>0</v>
      </c>
      <c r="AA657" s="9">
        <v>1</v>
      </c>
      <c r="AB657" s="9">
        <v>1.0867874655788601</v>
      </c>
      <c r="AC657" s="9">
        <v>0.15971209111897999</v>
      </c>
      <c r="AD657" s="9">
        <v>437.46532891952597</v>
      </c>
      <c r="AF657" s="9">
        <v>-1</v>
      </c>
      <c r="AG657" s="9">
        <v>-1</v>
      </c>
      <c r="AH657" s="9">
        <v>-1</v>
      </c>
      <c r="AI657" s="9">
        <v>-1</v>
      </c>
      <c r="AJ657" s="9">
        <v>0</v>
      </c>
      <c r="AM657" s="9" t="s">
        <v>309</v>
      </c>
      <c r="AN657" s="9">
        <v>-1</v>
      </c>
      <c r="AQ657" s="9">
        <v>579</v>
      </c>
      <c r="AR657" s="9" t="s">
        <v>295</v>
      </c>
      <c r="AT657" s="9" t="s">
        <v>195</v>
      </c>
      <c r="AU657" s="9">
        <v>132.71029999999999</v>
      </c>
      <c r="AV657" s="9">
        <v>121.02493681846801</v>
      </c>
      <c r="AW657" s="9">
        <v>458.43425010235597</v>
      </c>
      <c r="AX657" s="9">
        <v>0.35479750929999998</v>
      </c>
    </row>
    <row r="658" spans="1:50" x14ac:dyDescent="0.25">
      <c r="A658" s="142">
        <v>550000</v>
      </c>
      <c r="B658" s="142">
        <v>900000</v>
      </c>
      <c r="C658" s="142">
        <v>900000</v>
      </c>
      <c r="D658" s="9" t="s">
        <v>305</v>
      </c>
      <c r="E658" s="9" t="s">
        <v>70</v>
      </c>
      <c r="F658" s="9" t="s">
        <v>306</v>
      </c>
      <c r="G658" s="9" t="s">
        <v>307</v>
      </c>
      <c r="H658" s="9">
        <v>0.36</v>
      </c>
      <c r="I658" s="9">
        <v>0.48</v>
      </c>
      <c r="J658" s="9" t="s">
        <v>195</v>
      </c>
      <c r="K658" s="9">
        <v>1.0530764593E-4</v>
      </c>
      <c r="L658" s="9">
        <v>3861.75198628818</v>
      </c>
      <c r="M658" s="9">
        <v>9.5936829193710498</v>
      </c>
      <c r="N658" s="9">
        <v>1.40986826690085</v>
      </c>
      <c r="O658" s="9">
        <v>1.0102881640299999E-3</v>
      </c>
      <c r="P658" s="9">
        <v>1.4846990825000001E-4</v>
      </c>
      <c r="Q658" s="9">
        <v>0.40667201084151</v>
      </c>
      <c r="R658" s="9">
        <v>1210</v>
      </c>
      <c r="S658" s="9" t="s">
        <v>310</v>
      </c>
      <c r="T658" s="9">
        <v>1210</v>
      </c>
      <c r="U658" s="9" t="s">
        <v>293</v>
      </c>
      <c r="V658" s="9" t="s">
        <v>195</v>
      </c>
      <c r="Z658" s="9">
        <v>0</v>
      </c>
      <c r="AA658" s="9">
        <v>1</v>
      </c>
      <c r="AB658" s="9">
        <v>1.0102881640299999E-3</v>
      </c>
      <c r="AC658" s="9">
        <v>1.4846990825000001E-4</v>
      </c>
      <c r="AD658" s="9">
        <v>0.40667201084007998</v>
      </c>
      <c r="AF658" s="9">
        <v>-1</v>
      </c>
      <c r="AG658" s="9">
        <v>-1</v>
      </c>
      <c r="AH658" s="9">
        <v>-1</v>
      </c>
      <c r="AI658" s="9">
        <v>-1</v>
      </c>
      <c r="AJ658" s="9">
        <v>0</v>
      </c>
      <c r="AM658" s="9" t="s">
        <v>309</v>
      </c>
      <c r="AN658" s="9">
        <v>-1</v>
      </c>
      <c r="AQ658" s="9">
        <v>579</v>
      </c>
      <c r="AR658" s="9" t="s">
        <v>295</v>
      </c>
      <c r="AT658" s="9" t="s">
        <v>195</v>
      </c>
      <c r="AU658" s="9">
        <v>132.71029999999999</v>
      </c>
      <c r="AV658" s="9">
        <v>3.7610500290245898</v>
      </c>
      <c r="AW658" s="9">
        <v>0.42616492325813998</v>
      </c>
      <c r="AX658" s="9">
        <v>3.2982319999999999E-4</v>
      </c>
    </row>
    <row r="659" spans="1:50" x14ac:dyDescent="0.25">
      <c r="A659" s="142">
        <v>550000</v>
      </c>
      <c r="B659" s="142">
        <v>900000</v>
      </c>
      <c r="C659" s="142">
        <v>900000</v>
      </c>
      <c r="D659" s="9" t="s">
        <v>305</v>
      </c>
      <c r="E659" s="9" t="s">
        <v>70</v>
      </c>
      <c r="F659" s="9" t="s">
        <v>306</v>
      </c>
      <c r="G659" s="9" t="s">
        <v>307</v>
      </c>
      <c r="H659" s="9">
        <v>0.36</v>
      </c>
      <c r="I659" s="9">
        <v>0.48</v>
      </c>
      <c r="J659" s="9" t="s">
        <v>195</v>
      </c>
      <c r="K659" s="9">
        <v>0.38480693999792998</v>
      </c>
      <c r="L659" s="9">
        <v>3861.75198628818</v>
      </c>
      <c r="M659" s="9">
        <v>9.5936829193710498</v>
      </c>
      <c r="N659" s="9">
        <v>1.40986826690085</v>
      </c>
      <c r="O659" s="9">
        <v>3.6917157675136401</v>
      </c>
      <c r="P659" s="9">
        <v>0.54252709358631002</v>
      </c>
      <c r="Q659" s="9">
        <v>1486.0289648744999</v>
      </c>
      <c r="R659" s="9">
        <v>1210</v>
      </c>
      <c r="S659" s="9" t="s">
        <v>310</v>
      </c>
      <c r="T659" s="9">
        <v>1210</v>
      </c>
      <c r="U659" s="9" t="s">
        <v>293</v>
      </c>
      <c r="V659" s="9" t="s">
        <v>195</v>
      </c>
      <c r="Z659" s="9">
        <v>0</v>
      </c>
      <c r="AA659" s="9">
        <v>1</v>
      </c>
      <c r="AB659" s="9">
        <v>3.6917157675136401</v>
      </c>
      <c r="AC659" s="9">
        <v>0.54252709358631002</v>
      </c>
      <c r="AD659" s="9">
        <v>1486.0289648744999</v>
      </c>
      <c r="AF659" s="9">
        <v>-1</v>
      </c>
      <c r="AG659" s="9">
        <v>-1</v>
      </c>
      <c r="AH659" s="9">
        <v>-1</v>
      </c>
      <c r="AI659" s="9">
        <v>-1</v>
      </c>
      <c r="AJ659" s="9">
        <v>0</v>
      </c>
      <c r="AM659" s="9" t="s">
        <v>309</v>
      </c>
      <c r="AN659" s="9">
        <v>-1</v>
      </c>
      <c r="AQ659" s="9">
        <v>579</v>
      </c>
      <c r="AR659" s="9" t="s">
        <v>295</v>
      </c>
      <c r="AT659" s="9" t="s">
        <v>195</v>
      </c>
      <c r="AU659" s="9">
        <v>132.71029999999999</v>
      </c>
      <c r="AV659" s="9">
        <v>160.53719503491999</v>
      </c>
      <c r="AW659" s="9">
        <v>1557.25843651474</v>
      </c>
      <c r="AX659" s="9">
        <v>1.2052140834</v>
      </c>
    </row>
    <row r="660" spans="1:50" x14ac:dyDescent="0.25">
      <c r="A660" s="142">
        <v>550000</v>
      </c>
      <c r="B660" s="142">
        <v>900000</v>
      </c>
      <c r="C660" s="142">
        <v>900000</v>
      </c>
      <c r="D660" s="9" t="s">
        <v>305</v>
      </c>
      <c r="E660" s="9" t="s">
        <v>70</v>
      </c>
      <c r="F660" s="9" t="s">
        <v>306</v>
      </c>
      <c r="G660" s="9" t="s">
        <v>307</v>
      </c>
      <c r="H660" s="9">
        <v>0.36</v>
      </c>
      <c r="I660" s="9">
        <v>0.48</v>
      </c>
      <c r="J660" s="9" t="s">
        <v>195</v>
      </c>
      <c r="K660" s="9">
        <v>8.2925133522000001E-4</v>
      </c>
      <c r="L660" s="9">
        <v>3861.75198628818</v>
      </c>
      <c r="M660" s="9">
        <v>9.5936829193710498</v>
      </c>
      <c r="N660" s="9">
        <v>1.40986826690085</v>
      </c>
      <c r="O660" s="9">
        <v>7.9555743705800007E-3</v>
      </c>
      <c r="P660" s="9">
        <v>1.1691351428099999E-3</v>
      </c>
      <c r="Q660" s="9">
        <v>3.2023629909256801</v>
      </c>
      <c r="R660" s="9">
        <v>1210</v>
      </c>
      <c r="S660" s="9" t="s">
        <v>310</v>
      </c>
      <c r="T660" s="9">
        <v>1210</v>
      </c>
      <c r="U660" s="9" t="s">
        <v>293</v>
      </c>
      <c r="V660" s="9" t="s">
        <v>195</v>
      </c>
      <c r="Z660" s="9">
        <v>0</v>
      </c>
      <c r="AA660" s="9">
        <v>1</v>
      </c>
      <c r="AB660" s="9">
        <v>7.9555743705800007E-3</v>
      </c>
      <c r="AC660" s="9">
        <v>1.1691351428099999E-3</v>
      </c>
      <c r="AD660" s="9">
        <v>3.2023629909272699</v>
      </c>
      <c r="AF660" s="9">
        <v>-1</v>
      </c>
      <c r="AG660" s="9">
        <v>-1</v>
      </c>
      <c r="AH660" s="9">
        <v>-1</v>
      </c>
      <c r="AI660" s="9">
        <v>-1</v>
      </c>
      <c r="AJ660" s="9">
        <v>0</v>
      </c>
      <c r="AM660" s="9" t="s">
        <v>309</v>
      </c>
      <c r="AN660" s="9">
        <v>-1</v>
      </c>
      <c r="AQ660" s="9">
        <v>579</v>
      </c>
      <c r="AR660" s="9" t="s">
        <v>295</v>
      </c>
      <c r="AT660" s="9" t="s">
        <v>195</v>
      </c>
      <c r="AU660" s="9">
        <v>132.71029999999999</v>
      </c>
      <c r="AV660" s="9">
        <v>9.3358448227726907</v>
      </c>
      <c r="AW660" s="9">
        <v>3.35586109172859</v>
      </c>
      <c r="AX660" s="9">
        <v>2.5972125E-3</v>
      </c>
    </row>
    <row r="661" spans="1:50" x14ac:dyDescent="0.25">
      <c r="A661" s="142">
        <v>550000</v>
      </c>
      <c r="B661" s="142">
        <v>900000</v>
      </c>
      <c r="C661" s="142">
        <v>900000</v>
      </c>
      <c r="D661" s="9" t="s">
        <v>305</v>
      </c>
      <c r="E661" s="9" t="s">
        <v>70</v>
      </c>
      <c r="F661" s="9" t="s">
        <v>306</v>
      </c>
      <c r="G661" s="9" t="s">
        <v>307</v>
      </c>
      <c r="H661" s="9">
        <v>0.36</v>
      </c>
      <c r="I661" s="9">
        <v>0.48</v>
      </c>
      <c r="J661" s="9" t="s">
        <v>195</v>
      </c>
      <c r="K661" s="9">
        <v>0.11874038443965999</v>
      </c>
      <c r="L661" s="9">
        <v>3861.75198628818</v>
      </c>
      <c r="M661" s="9">
        <v>9.5936829193710498</v>
      </c>
      <c r="N661" s="9">
        <v>1.40986826690085</v>
      </c>
      <c r="O661" s="9">
        <v>1.1391575980383899</v>
      </c>
      <c r="P661" s="9">
        <v>0.16740830002109</v>
      </c>
      <c r="Q661" s="9">
        <v>458.54591546250998</v>
      </c>
      <c r="R661" s="9">
        <v>1210</v>
      </c>
      <c r="S661" s="9" t="s">
        <v>310</v>
      </c>
      <c r="T661" s="9">
        <v>1210</v>
      </c>
      <c r="U661" s="9" t="s">
        <v>293</v>
      </c>
      <c r="V661" s="9" t="s">
        <v>195</v>
      </c>
      <c r="Z661" s="9">
        <v>0</v>
      </c>
      <c r="AA661" s="9">
        <v>1</v>
      </c>
      <c r="AB661" s="9">
        <v>1.1391575980383899</v>
      </c>
      <c r="AC661" s="9">
        <v>0.16740830002109</v>
      </c>
      <c r="AD661" s="9">
        <v>458.54591546250998</v>
      </c>
      <c r="AF661" s="9">
        <v>-1</v>
      </c>
      <c r="AG661" s="9">
        <v>-1</v>
      </c>
      <c r="AH661" s="9">
        <v>-1</v>
      </c>
      <c r="AI661" s="9">
        <v>-1</v>
      </c>
      <c r="AJ661" s="9">
        <v>0</v>
      </c>
      <c r="AM661" s="9" t="s">
        <v>309</v>
      </c>
      <c r="AN661" s="9">
        <v>-1</v>
      </c>
      <c r="AQ661" s="9">
        <v>579</v>
      </c>
      <c r="AR661" s="9" t="s">
        <v>295</v>
      </c>
      <c r="AT661" s="9" t="s">
        <v>195</v>
      </c>
      <c r="AU661" s="9">
        <v>132.71029999999999</v>
      </c>
      <c r="AV661" s="9">
        <v>107.592831582363</v>
      </c>
      <c r="AW661" s="9">
        <v>480.52528736791697</v>
      </c>
      <c r="AX661" s="9">
        <v>0.37189449749999998</v>
      </c>
    </row>
    <row r="662" spans="1:50" x14ac:dyDescent="0.25">
      <c r="A662" s="142">
        <v>550000</v>
      </c>
      <c r="B662" s="142">
        <v>900000</v>
      </c>
      <c r="C662" s="142">
        <v>900000</v>
      </c>
      <c r="D662" s="9" t="s">
        <v>305</v>
      </c>
      <c r="E662" s="9" t="s">
        <v>70</v>
      </c>
      <c r="F662" s="9" t="s">
        <v>306</v>
      </c>
      <c r="G662" s="9" t="s">
        <v>307</v>
      </c>
      <c r="H662" s="9">
        <v>0.36</v>
      </c>
      <c r="I662" s="9">
        <v>0.48</v>
      </c>
      <c r="J662" s="9" t="s">
        <v>195</v>
      </c>
      <c r="K662" s="9">
        <v>0.28350510329114997</v>
      </c>
      <c r="L662" s="9">
        <v>3857.2261323955599</v>
      </c>
      <c r="M662" s="9">
        <v>9.5117797937586204</v>
      </c>
      <c r="N662" s="9">
        <v>1.39062823680007</v>
      </c>
      <c r="O662" s="9">
        <v>2.6966381129122099</v>
      </c>
      <c r="P662" s="9">
        <v>0.39425020191359</v>
      </c>
      <c r="Q662" s="9">
        <v>1093.54329308212</v>
      </c>
      <c r="R662" s="9">
        <v>1200</v>
      </c>
      <c r="S662" s="9" t="s">
        <v>308</v>
      </c>
      <c r="T662" s="9">
        <v>1200</v>
      </c>
      <c r="U662" s="9" t="s">
        <v>293</v>
      </c>
      <c r="V662" s="9" t="s">
        <v>195</v>
      </c>
      <c r="Z662" s="9">
        <v>0</v>
      </c>
      <c r="AA662" s="9">
        <v>1</v>
      </c>
      <c r="AB662" s="9">
        <v>2.6966381129122099</v>
      </c>
      <c r="AC662" s="9">
        <v>0.39425020191359</v>
      </c>
      <c r="AD662" s="9">
        <v>1093.54329308212</v>
      </c>
      <c r="AF662" s="9">
        <v>-1</v>
      </c>
      <c r="AG662" s="9">
        <v>-1</v>
      </c>
      <c r="AH662" s="9">
        <v>-1</v>
      </c>
      <c r="AI662" s="9">
        <v>-1</v>
      </c>
      <c r="AJ662" s="9">
        <v>0</v>
      </c>
      <c r="AM662" s="9" t="s">
        <v>309</v>
      </c>
      <c r="AN662" s="9">
        <v>-1</v>
      </c>
      <c r="AQ662" s="9">
        <v>579</v>
      </c>
      <c r="AR662" s="9" t="s">
        <v>295</v>
      </c>
      <c r="AT662" s="9" t="s">
        <v>195</v>
      </c>
      <c r="AU662" s="9">
        <v>132.71029999999999</v>
      </c>
      <c r="AV662" s="9">
        <v>199.73313948603001</v>
      </c>
      <c r="AW662" s="9">
        <v>1147.3044480369599</v>
      </c>
      <c r="AX662" s="9">
        <v>0.88689642589999995</v>
      </c>
    </row>
    <row r="663" spans="1:50" x14ac:dyDescent="0.25">
      <c r="A663" s="142">
        <v>550000</v>
      </c>
      <c r="B663" s="142">
        <v>900000</v>
      </c>
      <c r="C663" s="142">
        <v>900000</v>
      </c>
      <c r="D663" s="9" t="s">
        <v>305</v>
      </c>
      <c r="E663" s="9" t="s">
        <v>70</v>
      </c>
      <c r="F663" s="9" t="s">
        <v>306</v>
      </c>
      <c r="G663" s="9" t="s">
        <v>307</v>
      </c>
      <c r="H663" s="9">
        <v>0.36</v>
      </c>
      <c r="I663" s="9">
        <v>0.48</v>
      </c>
      <c r="J663" s="9" t="s">
        <v>195</v>
      </c>
      <c r="K663" s="9">
        <v>3.2496903047799998E-3</v>
      </c>
      <c r="L663" s="9">
        <v>3857.2261323955599</v>
      </c>
      <c r="M663" s="9">
        <v>9.5117797937586204</v>
      </c>
      <c r="N663" s="9">
        <v>1.39062823680007</v>
      </c>
      <c r="O663" s="9">
        <v>3.0910338577029999E-2</v>
      </c>
      <c r="P663" s="9">
        <v>4.5191110986899999E-3</v>
      </c>
      <c r="Q663" s="9">
        <v>12.534790365813</v>
      </c>
      <c r="R663" s="9">
        <v>1210</v>
      </c>
      <c r="S663" s="9" t="s">
        <v>310</v>
      </c>
      <c r="T663" s="9">
        <v>1210</v>
      </c>
      <c r="U663" s="9" t="s">
        <v>293</v>
      </c>
      <c r="V663" s="9" t="s">
        <v>195</v>
      </c>
      <c r="Z663" s="9">
        <v>0</v>
      </c>
      <c r="AA663" s="9">
        <v>1</v>
      </c>
      <c r="AB663" s="9">
        <v>3.0910338577029999E-2</v>
      </c>
      <c r="AC663" s="9">
        <v>4.5191110986899999E-3</v>
      </c>
      <c r="AD663" s="9">
        <v>12.5347903658138</v>
      </c>
      <c r="AF663" s="9">
        <v>-1</v>
      </c>
      <c r="AG663" s="9">
        <v>-1</v>
      </c>
      <c r="AH663" s="9">
        <v>-1</v>
      </c>
      <c r="AI663" s="9">
        <v>-1</v>
      </c>
      <c r="AJ663" s="9">
        <v>0</v>
      </c>
      <c r="AM663" s="9" t="s">
        <v>309</v>
      </c>
      <c r="AN663" s="9">
        <v>-1</v>
      </c>
      <c r="AQ663" s="9">
        <v>579</v>
      </c>
      <c r="AR663" s="9" t="s">
        <v>295</v>
      </c>
      <c r="AT663" s="9" t="s">
        <v>195</v>
      </c>
      <c r="AU663" s="9">
        <v>132.71029999999999</v>
      </c>
      <c r="AV663" s="9">
        <v>15.418846328412</v>
      </c>
      <c r="AW663" s="9">
        <v>13.151030080735</v>
      </c>
      <c r="AX663" s="9">
        <v>1.01660911E-2</v>
      </c>
    </row>
    <row r="664" spans="1:50" x14ac:dyDescent="0.25">
      <c r="A664" s="142">
        <v>550000</v>
      </c>
      <c r="B664" s="142">
        <v>900000</v>
      </c>
      <c r="C664" s="142">
        <v>900000</v>
      </c>
      <c r="D664" s="9" t="s">
        <v>305</v>
      </c>
      <c r="E664" s="9" t="s">
        <v>70</v>
      </c>
      <c r="F664" s="9" t="s">
        <v>306</v>
      </c>
      <c r="G664" s="9" t="s">
        <v>307</v>
      </c>
      <c r="H664" s="9">
        <v>0.36</v>
      </c>
      <c r="I664" s="9">
        <v>0.48</v>
      </c>
      <c r="J664" s="9" t="s">
        <v>195</v>
      </c>
      <c r="K664" s="9">
        <v>5.5616910469999999E-4</v>
      </c>
      <c r="L664" s="9">
        <v>3857.2261323955599</v>
      </c>
      <c r="M664" s="9">
        <v>9.5117797937586204</v>
      </c>
      <c r="N664" s="9">
        <v>1.39062823680007</v>
      </c>
      <c r="O664" s="9">
        <v>5.2901580520600001E-3</v>
      </c>
      <c r="P664" s="9">
        <v>7.7342446144000002E-4</v>
      </c>
      <c r="Q664" s="9">
        <v>2.1452700047068798</v>
      </c>
      <c r="R664" s="9">
        <v>1430</v>
      </c>
      <c r="S664" s="9" t="s">
        <v>298</v>
      </c>
      <c r="T664" s="9">
        <v>1430</v>
      </c>
      <c r="U664" s="9" t="s">
        <v>293</v>
      </c>
      <c r="V664" s="9" t="s">
        <v>195</v>
      </c>
      <c r="Z664" s="9">
        <v>0</v>
      </c>
      <c r="AA664" s="9">
        <v>1</v>
      </c>
      <c r="AB664" s="9">
        <v>5.2901580520600001E-3</v>
      </c>
      <c r="AC664" s="9">
        <v>7.7342446144000002E-4</v>
      </c>
      <c r="AD664" s="9">
        <v>2.1452700047064002</v>
      </c>
      <c r="AF664" s="9">
        <v>-1</v>
      </c>
      <c r="AG664" s="9">
        <v>-1</v>
      </c>
      <c r="AH664" s="9">
        <v>-1</v>
      </c>
      <c r="AI664" s="9">
        <v>-1</v>
      </c>
      <c r="AJ664" s="9">
        <v>0</v>
      </c>
      <c r="AM664" s="9" t="s">
        <v>309</v>
      </c>
      <c r="AN664" s="9">
        <v>-1</v>
      </c>
      <c r="AQ664" s="9">
        <v>579</v>
      </c>
      <c r="AR664" s="9" t="s">
        <v>295</v>
      </c>
      <c r="AT664" s="9" t="s">
        <v>195</v>
      </c>
      <c r="AU664" s="9">
        <v>132.71029999999999</v>
      </c>
      <c r="AV664" s="9">
        <v>8.5721823380622997</v>
      </c>
      <c r="AW664" s="9">
        <v>2.25073651332348</v>
      </c>
      <c r="AX664" s="9">
        <v>1.7398782999999999E-3</v>
      </c>
    </row>
    <row r="665" spans="1:50" x14ac:dyDescent="0.25">
      <c r="A665" s="142">
        <v>550000</v>
      </c>
      <c r="B665" s="142">
        <v>900000</v>
      </c>
      <c r="C665" s="142">
        <v>900000</v>
      </c>
      <c r="D665" s="9" t="s">
        <v>305</v>
      </c>
      <c r="E665" s="9" t="s">
        <v>70</v>
      </c>
      <c r="F665" s="9" t="s">
        <v>306</v>
      </c>
      <c r="G665" s="9" t="s">
        <v>307</v>
      </c>
      <c r="H665" s="9">
        <v>0.36</v>
      </c>
      <c r="I665" s="9">
        <v>0.48</v>
      </c>
      <c r="J665" s="9" t="s">
        <v>195</v>
      </c>
      <c r="K665" s="9">
        <v>4.403431349689E-2</v>
      </c>
      <c r="L665" s="9">
        <v>3857.2261323955599</v>
      </c>
      <c r="M665" s="9">
        <v>9.5117797937586204</v>
      </c>
      <c r="N665" s="9">
        <v>1.39062823680007</v>
      </c>
      <c r="O665" s="9">
        <v>0.41884469335182001</v>
      </c>
      <c r="P665" s="9">
        <v>6.1235359736889997E-2</v>
      </c>
      <c r="Q665" s="9">
        <v>169.85030474233301</v>
      </c>
      <c r="R665" s="9">
        <v>1410</v>
      </c>
      <c r="S665" s="9" t="s">
        <v>299</v>
      </c>
      <c r="T665" s="9">
        <v>1410</v>
      </c>
      <c r="U665" s="9" t="s">
        <v>293</v>
      </c>
      <c r="V665" s="9" t="s">
        <v>195</v>
      </c>
      <c r="Z665" s="9">
        <v>0</v>
      </c>
      <c r="AA665" s="9">
        <v>1</v>
      </c>
      <c r="AB665" s="9">
        <v>0.41884469335182001</v>
      </c>
      <c r="AC665" s="9">
        <v>6.1235359736889997E-2</v>
      </c>
      <c r="AD665" s="9">
        <v>169.85030474233099</v>
      </c>
      <c r="AF665" s="9">
        <v>-1</v>
      </c>
      <c r="AG665" s="9">
        <v>-1</v>
      </c>
      <c r="AH665" s="9">
        <v>-1</v>
      </c>
      <c r="AI665" s="9">
        <v>-1</v>
      </c>
      <c r="AJ665" s="9">
        <v>0</v>
      </c>
      <c r="AM665" s="9" t="s">
        <v>309</v>
      </c>
      <c r="AN665" s="9">
        <v>-1</v>
      </c>
      <c r="AQ665" s="9">
        <v>579</v>
      </c>
      <c r="AR665" s="9" t="s">
        <v>295</v>
      </c>
      <c r="AT665" s="9" t="s">
        <v>195</v>
      </c>
      <c r="AU665" s="9">
        <v>132.71029999999999</v>
      </c>
      <c r="AV665" s="9">
        <v>69.944254036256197</v>
      </c>
      <c r="AW665" s="9">
        <v>178.200544380895</v>
      </c>
      <c r="AX665" s="9">
        <v>0.13775369400000001</v>
      </c>
    </row>
    <row r="666" spans="1:50" x14ac:dyDescent="0.25">
      <c r="A666" s="142">
        <v>550000</v>
      </c>
      <c r="B666" s="142">
        <v>900000</v>
      </c>
      <c r="C666" s="142">
        <v>900000</v>
      </c>
      <c r="D666" s="9" t="s">
        <v>305</v>
      </c>
      <c r="E666" s="9" t="s">
        <v>70</v>
      </c>
      <c r="F666" s="9" t="s">
        <v>306</v>
      </c>
      <c r="G666" s="9" t="s">
        <v>307</v>
      </c>
      <c r="H666" s="9">
        <v>0.36</v>
      </c>
      <c r="I666" s="9">
        <v>0.48</v>
      </c>
      <c r="J666" s="9" t="s">
        <v>195</v>
      </c>
      <c r="K666" s="9">
        <v>0.16389026208789001</v>
      </c>
      <c r="L666" s="9">
        <v>3857.2261323955599</v>
      </c>
      <c r="M666" s="9">
        <v>9.5117797937586204</v>
      </c>
      <c r="N666" s="9">
        <v>1.39062823680007</v>
      </c>
      <c r="O666" s="9">
        <v>1.5588880833213901</v>
      </c>
      <c r="P666" s="9">
        <v>0.22791042619598001</v>
      </c>
      <c r="Q666" s="9">
        <v>632.16180177056594</v>
      </c>
      <c r="R666" s="9">
        <v>1210</v>
      </c>
      <c r="S666" s="9" t="s">
        <v>310</v>
      </c>
      <c r="T666" s="9">
        <v>1210</v>
      </c>
      <c r="U666" s="9" t="s">
        <v>293</v>
      </c>
      <c r="V666" s="9" t="s">
        <v>195</v>
      </c>
      <c r="Z666" s="9">
        <v>0</v>
      </c>
      <c r="AA666" s="9">
        <v>1</v>
      </c>
      <c r="AB666" s="9">
        <v>1.5588880833213901</v>
      </c>
      <c r="AC666" s="9">
        <v>0.22791042619598001</v>
      </c>
      <c r="AD666" s="9">
        <v>632.16180177056594</v>
      </c>
      <c r="AF666" s="9">
        <v>-1</v>
      </c>
      <c r="AG666" s="9">
        <v>-1</v>
      </c>
      <c r="AH666" s="9">
        <v>-1</v>
      </c>
      <c r="AI666" s="9">
        <v>-1</v>
      </c>
      <c r="AJ666" s="9">
        <v>0</v>
      </c>
      <c r="AM666" s="9" t="s">
        <v>309</v>
      </c>
      <c r="AN666" s="9">
        <v>-1</v>
      </c>
      <c r="AQ666" s="9">
        <v>579</v>
      </c>
      <c r="AR666" s="9" t="s">
        <v>295</v>
      </c>
      <c r="AT666" s="9" t="s">
        <v>195</v>
      </c>
      <c r="AU666" s="9">
        <v>132.71029999999999</v>
      </c>
      <c r="AV666" s="9">
        <v>106.898845011614</v>
      </c>
      <c r="AW666" s="9">
        <v>663.24035969919703</v>
      </c>
      <c r="AX666" s="9">
        <v>0.51270219120000005</v>
      </c>
    </row>
    <row r="667" spans="1:50" x14ac:dyDescent="0.25">
      <c r="A667" s="142">
        <v>550000</v>
      </c>
      <c r="B667" s="142">
        <v>900000</v>
      </c>
      <c r="C667" s="142">
        <v>900000</v>
      </c>
      <c r="D667" s="9" t="s">
        <v>305</v>
      </c>
      <c r="E667" s="9" t="s">
        <v>70</v>
      </c>
      <c r="F667" s="9" t="s">
        <v>306</v>
      </c>
      <c r="G667" s="9" t="s">
        <v>307</v>
      </c>
      <c r="H667" s="9">
        <v>0.36</v>
      </c>
      <c r="I667" s="9">
        <v>0.48</v>
      </c>
      <c r="J667" s="9" t="s">
        <v>195</v>
      </c>
      <c r="K667" s="9">
        <v>0.12252791545152</v>
      </c>
      <c r="L667" s="9">
        <v>3857.2261323955599</v>
      </c>
      <c r="M667" s="9">
        <v>9.5117797937586204</v>
      </c>
      <c r="N667" s="9">
        <v>1.39062823680007</v>
      </c>
      <c r="O667" s="9">
        <v>1.16545855036316</v>
      </c>
      <c r="P667" s="9">
        <v>0.17039077902314001</v>
      </c>
      <c r="Q667" s="9">
        <v>472.61787742756798</v>
      </c>
      <c r="R667" s="9">
        <v>1210</v>
      </c>
      <c r="S667" s="9" t="s">
        <v>310</v>
      </c>
      <c r="T667" s="9">
        <v>1210</v>
      </c>
      <c r="U667" s="9" t="s">
        <v>293</v>
      </c>
      <c r="V667" s="9" t="s">
        <v>195</v>
      </c>
      <c r="Z667" s="9">
        <v>0</v>
      </c>
      <c r="AA667" s="9">
        <v>1</v>
      </c>
      <c r="AB667" s="9">
        <v>1.16545855036316</v>
      </c>
      <c r="AC667" s="9">
        <v>0.17039077902314001</v>
      </c>
      <c r="AD667" s="9">
        <v>472.61787742756798</v>
      </c>
      <c r="AF667" s="9">
        <v>-1</v>
      </c>
      <c r="AG667" s="9">
        <v>-1</v>
      </c>
      <c r="AH667" s="9">
        <v>-1</v>
      </c>
      <c r="AI667" s="9">
        <v>-1</v>
      </c>
      <c r="AJ667" s="9">
        <v>0</v>
      </c>
      <c r="AM667" s="9" t="s">
        <v>309</v>
      </c>
      <c r="AN667" s="9">
        <v>-1</v>
      </c>
      <c r="AQ667" s="9">
        <v>579</v>
      </c>
      <c r="AR667" s="9" t="s">
        <v>295</v>
      </c>
      <c r="AT667" s="9" t="s">
        <v>195</v>
      </c>
      <c r="AU667" s="9">
        <v>132.71029999999999</v>
      </c>
      <c r="AV667" s="9">
        <v>92.285744839031196</v>
      </c>
      <c r="AW667" s="9">
        <v>495.85288156828</v>
      </c>
      <c r="AX667" s="9">
        <v>0.383307281</v>
      </c>
    </row>
    <row r="668" spans="1:50" x14ac:dyDescent="0.25">
      <c r="A668" s="142">
        <v>550000</v>
      </c>
      <c r="B668" s="142">
        <v>900000</v>
      </c>
      <c r="C668" s="142">
        <v>900000</v>
      </c>
      <c r="D668" s="9" t="s">
        <v>305</v>
      </c>
      <c r="E668" s="9" t="s">
        <v>70</v>
      </c>
      <c r="F668" s="9" t="s">
        <v>306</v>
      </c>
      <c r="G668" s="9" t="s">
        <v>307</v>
      </c>
      <c r="H668" s="9">
        <v>0.36</v>
      </c>
      <c r="I668" s="9">
        <v>0.48</v>
      </c>
      <c r="J668" s="9" t="s">
        <v>195</v>
      </c>
      <c r="K668" s="9">
        <v>5.6527502878900002E-2</v>
      </c>
      <c r="L668" s="9">
        <v>3879.5913889141698</v>
      </c>
      <c r="M668" s="9">
        <v>10.703178972448701</v>
      </c>
      <c r="N668" s="9">
        <v>1.9153521084393199</v>
      </c>
      <c r="O668" s="9">
        <v>0.60502398017849002</v>
      </c>
      <c r="P668" s="9">
        <v>0.10827007182391001</v>
      </c>
      <c r="Q668" s="9">
        <v>219.30361340580501</v>
      </c>
      <c r="R668" s="9">
        <v>1200</v>
      </c>
      <c r="S668" s="9" t="s">
        <v>308</v>
      </c>
      <c r="T668" s="9">
        <v>1200</v>
      </c>
      <c r="U668" s="9" t="s">
        <v>293</v>
      </c>
      <c r="V668" s="9" t="s">
        <v>195</v>
      </c>
      <c r="Z668" s="9">
        <v>0</v>
      </c>
      <c r="AA668" s="9">
        <v>1</v>
      </c>
      <c r="AB668" s="9">
        <v>0.60502398017849002</v>
      </c>
      <c r="AC668" s="9">
        <v>0.10827007182391001</v>
      </c>
      <c r="AD668" s="9">
        <v>225.675590680818</v>
      </c>
      <c r="AF668" s="9">
        <v>-1</v>
      </c>
      <c r="AG668" s="9">
        <v>-1</v>
      </c>
      <c r="AH668" s="9">
        <v>-1</v>
      </c>
      <c r="AI668" s="9">
        <v>-1</v>
      </c>
      <c r="AJ668" s="9">
        <v>0</v>
      </c>
      <c r="AM668" s="9" t="s">
        <v>309</v>
      </c>
      <c r="AN668" s="9">
        <v>-1</v>
      </c>
      <c r="AQ668" s="9">
        <v>579</v>
      </c>
      <c r="AR668" s="9" t="s">
        <v>295</v>
      </c>
      <c r="AT668" s="9" t="s">
        <v>195</v>
      </c>
      <c r="AU668" s="9">
        <v>132.71029999999999</v>
      </c>
      <c r="AV668" s="9">
        <v>66.577508846117098</v>
      </c>
      <c r="AW668" s="9">
        <v>228.75868806771601</v>
      </c>
      <c r="AX668" s="9">
        <v>0.18302967610000001</v>
      </c>
    </row>
    <row r="669" spans="1:50" x14ac:dyDescent="0.25">
      <c r="A669" s="142">
        <v>550000</v>
      </c>
      <c r="B669" s="142">
        <v>900000</v>
      </c>
      <c r="C669" s="142">
        <v>900000</v>
      </c>
      <c r="D669" s="9" t="s">
        <v>305</v>
      </c>
      <c r="E669" s="9" t="s">
        <v>70</v>
      </c>
      <c r="F669" s="9" t="s">
        <v>306</v>
      </c>
      <c r="G669" s="9" t="s">
        <v>307</v>
      </c>
      <c r="H669" s="9">
        <v>0.36</v>
      </c>
      <c r="I669" s="9">
        <v>0.48</v>
      </c>
      <c r="J669" s="9" t="s">
        <v>195</v>
      </c>
      <c r="K669" s="9">
        <v>2.1229824627900002E-3</v>
      </c>
      <c r="L669" s="9">
        <v>3879.5913889141698</v>
      </c>
      <c r="M669" s="9">
        <v>10.703178972448701</v>
      </c>
      <c r="N669" s="9">
        <v>1.9153521084393199</v>
      </c>
      <c r="O669" s="9">
        <v>2.2722661254680001E-2</v>
      </c>
      <c r="P669" s="9">
        <v>4.0662589362900001E-3</v>
      </c>
      <c r="Q669" s="9">
        <v>8.2363044814830406</v>
      </c>
      <c r="R669" s="9">
        <v>1210</v>
      </c>
      <c r="S669" s="9" t="s">
        <v>310</v>
      </c>
      <c r="T669" s="9">
        <v>1210</v>
      </c>
      <c r="U669" s="9" t="s">
        <v>293</v>
      </c>
      <c r="V669" s="9" t="s">
        <v>195</v>
      </c>
      <c r="Z669" s="9">
        <v>0</v>
      </c>
      <c r="AA669" s="9">
        <v>1</v>
      </c>
      <c r="AB669" s="9">
        <v>2.2722661254680001E-2</v>
      </c>
      <c r="AC669" s="9">
        <v>4.0662589362900001E-3</v>
      </c>
      <c r="AD669" s="9">
        <v>8.2363044814811399</v>
      </c>
      <c r="AF669" s="9">
        <v>-1</v>
      </c>
      <c r="AG669" s="9">
        <v>-1</v>
      </c>
      <c r="AH669" s="9">
        <v>-1</v>
      </c>
      <c r="AI669" s="9">
        <v>-1</v>
      </c>
      <c r="AJ669" s="9">
        <v>0</v>
      </c>
      <c r="AM669" s="9" t="s">
        <v>309</v>
      </c>
      <c r="AN669" s="9">
        <v>-1</v>
      </c>
      <c r="AQ669" s="9">
        <v>579</v>
      </c>
      <c r="AR669" s="9" t="s">
        <v>295</v>
      </c>
      <c r="AT669" s="9" t="s">
        <v>195</v>
      </c>
      <c r="AU669" s="9">
        <v>132.71029999999999</v>
      </c>
      <c r="AV669" s="9">
        <v>16.432813661627499</v>
      </c>
      <c r="AW669" s="9">
        <v>8.5914052142106101</v>
      </c>
      <c r="AX669" s="9">
        <v>6.6798901000000004E-3</v>
      </c>
    </row>
    <row r="670" spans="1:50" x14ac:dyDescent="0.25">
      <c r="A670" s="142">
        <v>550000</v>
      </c>
      <c r="B670" s="142">
        <v>900000</v>
      </c>
      <c r="C670" s="142">
        <v>900000</v>
      </c>
      <c r="D670" s="9" t="s">
        <v>305</v>
      </c>
      <c r="E670" s="9" t="s">
        <v>70</v>
      </c>
      <c r="F670" s="9" t="s">
        <v>306</v>
      </c>
      <c r="G670" s="9" t="s">
        <v>307</v>
      </c>
      <c r="H670" s="9">
        <v>0.36</v>
      </c>
      <c r="I670" s="9">
        <v>0.48</v>
      </c>
      <c r="J670" s="9" t="s">
        <v>195</v>
      </c>
      <c r="K670" s="9">
        <v>3.6637025111999999E-4</v>
      </c>
      <c r="L670" s="9">
        <v>3879.5913889141698</v>
      </c>
      <c r="M670" s="9">
        <v>10.703178972448701</v>
      </c>
      <c r="N670" s="9">
        <v>1.9153521084393199</v>
      </c>
      <c r="O670" s="9">
        <v>3.9213263679700001E-3</v>
      </c>
      <c r="P670" s="9">
        <v>7.0172803295999995E-4</v>
      </c>
      <c r="Q670" s="9">
        <v>1.4213668714188701</v>
      </c>
      <c r="R670" s="9">
        <v>1410</v>
      </c>
      <c r="S670" s="9" t="s">
        <v>299</v>
      </c>
      <c r="T670" s="9">
        <v>1410</v>
      </c>
      <c r="U670" s="9" t="s">
        <v>293</v>
      </c>
      <c r="V670" s="9" t="s">
        <v>195</v>
      </c>
      <c r="Z670" s="9">
        <v>0</v>
      </c>
      <c r="AA670" s="9">
        <v>1</v>
      </c>
      <c r="AB670" s="9">
        <v>3.9213263679700001E-3</v>
      </c>
      <c r="AC670" s="9">
        <v>7.0172803295999995E-4</v>
      </c>
      <c r="AD670" s="9">
        <v>16.589822241901</v>
      </c>
      <c r="AF670" s="9">
        <v>-1</v>
      </c>
      <c r="AG670" s="9">
        <v>-1</v>
      </c>
      <c r="AH670" s="9">
        <v>-1</v>
      </c>
      <c r="AI670" s="9">
        <v>-1</v>
      </c>
      <c r="AJ670" s="9">
        <v>0</v>
      </c>
      <c r="AM670" s="9" t="s">
        <v>309</v>
      </c>
      <c r="AN670" s="9">
        <v>-1</v>
      </c>
      <c r="AQ670" s="9">
        <v>579</v>
      </c>
      <c r="AR670" s="9" t="s">
        <v>295</v>
      </c>
      <c r="AT670" s="9" t="s">
        <v>195</v>
      </c>
      <c r="AU670" s="9">
        <v>132.71029999999999</v>
      </c>
      <c r="AV670" s="9">
        <v>26.547120479914199</v>
      </c>
      <c r="AW670" s="9">
        <v>1.4826478037433299</v>
      </c>
      <c r="AX670" s="9">
        <v>1.34548437E-2</v>
      </c>
    </row>
    <row r="671" spans="1:50" x14ac:dyDescent="0.25">
      <c r="A671" s="142">
        <v>550000</v>
      </c>
      <c r="B671" s="142">
        <v>900000</v>
      </c>
      <c r="C671" s="142">
        <v>900000</v>
      </c>
      <c r="D671" s="9" t="s">
        <v>305</v>
      </c>
      <c r="E671" s="9" t="s">
        <v>70</v>
      </c>
      <c r="F671" s="9" t="s">
        <v>306</v>
      </c>
      <c r="G671" s="9" t="s">
        <v>307</v>
      </c>
      <c r="H671" s="9">
        <v>0.36</v>
      </c>
      <c r="I671" s="9">
        <v>0.48</v>
      </c>
      <c r="J671" s="9" t="s">
        <v>195</v>
      </c>
      <c r="K671" s="9">
        <v>0.13962756770238999</v>
      </c>
      <c r="L671" s="9">
        <v>3879.5913889141698</v>
      </c>
      <c r="M671" s="9">
        <v>10.703178972448701</v>
      </c>
      <c r="N671" s="9">
        <v>1.9153521084393199</v>
      </c>
      <c r="O671" s="9">
        <v>1.4944588466064701</v>
      </c>
      <c r="P671" s="9">
        <v>0.26743595619504001</v>
      </c>
      <c r="Q671" s="9">
        <v>541.69790931325304</v>
      </c>
      <c r="R671" s="9">
        <v>1330</v>
      </c>
      <c r="S671" s="9" t="s">
        <v>311</v>
      </c>
      <c r="T671" s="9">
        <v>1330</v>
      </c>
      <c r="U671" s="9" t="s">
        <v>293</v>
      </c>
      <c r="V671" s="9" t="s">
        <v>195</v>
      </c>
      <c r="Z671" s="9">
        <v>0</v>
      </c>
      <c r="AA671" s="9">
        <v>1</v>
      </c>
      <c r="AB671" s="9">
        <v>1.4944588466064701</v>
      </c>
      <c r="AC671" s="9">
        <v>0.26743595619504001</v>
      </c>
      <c r="AD671" s="9">
        <v>546.99724026273805</v>
      </c>
      <c r="AF671" s="9">
        <v>-1</v>
      </c>
      <c r="AG671" s="9">
        <v>-1</v>
      </c>
      <c r="AH671" s="9">
        <v>-1</v>
      </c>
      <c r="AI671" s="9">
        <v>-1</v>
      </c>
      <c r="AJ671" s="9">
        <v>0</v>
      </c>
      <c r="AM671" s="9" t="s">
        <v>309</v>
      </c>
      <c r="AN671" s="9">
        <v>-1</v>
      </c>
      <c r="AQ671" s="9">
        <v>579</v>
      </c>
      <c r="AR671" s="9" t="s">
        <v>295</v>
      </c>
      <c r="AT671" s="9" t="s">
        <v>195</v>
      </c>
      <c r="AU671" s="9">
        <v>132.71029999999999</v>
      </c>
      <c r="AV671" s="9">
        <v>108.96695571721</v>
      </c>
      <c r="AW671" s="9">
        <v>565.05271910053898</v>
      </c>
      <c r="AX671" s="9">
        <v>0.44363117619999998</v>
      </c>
    </row>
    <row r="672" spans="1:50" x14ac:dyDescent="0.25">
      <c r="A672" s="142">
        <v>550000</v>
      </c>
      <c r="B672" s="142">
        <v>900000</v>
      </c>
      <c r="C672" s="142">
        <v>900000</v>
      </c>
      <c r="D672" s="9" t="s">
        <v>305</v>
      </c>
      <c r="E672" s="9" t="s">
        <v>70</v>
      </c>
      <c r="F672" s="9" t="s">
        <v>306</v>
      </c>
      <c r="G672" s="9" t="s">
        <v>307</v>
      </c>
      <c r="H672" s="9">
        <v>0.36</v>
      </c>
      <c r="I672" s="9">
        <v>0.48</v>
      </c>
      <c r="J672" s="9" t="s">
        <v>195</v>
      </c>
      <c r="K672" s="9">
        <v>0.11943454592053999</v>
      </c>
      <c r="L672" s="9">
        <v>3857.838410155</v>
      </c>
      <c r="M672" s="9">
        <v>9.64389438563631</v>
      </c>
      <c r="N672" s="9">
        <v>1.4373792507110701</v>
      </c>
      <c r="O672" s="9">
        <v>1.1518141468541201</v>
      </c>
      <c r="P672" s="9">
        <v>0.17167273812427999</v>
      </c>
      <c r="Q672" s="9">
        <v>460.75917875168398</v>
      </c>
      <c r="R672" s="9">
        <v>1200</v>
      </c>
      <c r="S672" s="9" t="s">
        <v>308</v>
      </c>
      <c r="T672" s="9">
        <v>1200</v>
      </c>
      <c r="U672" s="9" t="s">
        <v>293</v>
      </c>
      <c r="V672" s="9" t="s">
        <v>195</v>
      </c>
      <c r="Z672" s="9">
        <v>0</v>
      </c>
      <c r="AA672" s="9">
        <v>1</v>
      </c>
      <c r="AB672" s="9">
        <v>1.1518141468541201</v>
      </c>
      <c r="AC672" s="9">
        <v>0.17167273812427999</v>
      </c>
      <c r="AD672" s="9">
        <v>460.75917875168398</v>
      </c>
      <c r="AF672" s="9">
        <v>-1</v>
      </c>
      <c r="AG672" s="9">
        <v>-1</v>
      </c>
      <c r="AH672" s="9">
        <v>-1</v>
      </c>
      <c r="AI672" s="9">
        <v>-1</v>
      </c>
      <c r="AJ672" s="9">
        <v>0</v>
      </c>
      <c r="AM672" s="9" t="s">
        <v>309</v>
      </c>
      <c r="AN672" s="9">
        <v>-1</v>
      </c>
      <c r="AQ672" s="9">
        <v>579</v>
      </c>
      <c r="AR672" s="9" t="s">
        <v>295</v>
      </c>
      <c r="AT672" s="9" t="s">
        <v>195</v>
      </c>
      <c r="AU672" s="9">
        <v>132.71029999999999</v>
      </c>
      <c r="AV672" s="9">
        <v>122.25662916888599</v>
      </c>
      <c r="AW672" s="9">
        <v>483.33445921496701</v>
      </c>
      <c r="AX672" s="9">
        <v>0.37368952049999998</v>
      </c>
    </row>
    <row r="673" spans="1:50" x14ac:dyDescent="0.25">
      <c r="A673" s="142">
        <v>550000</v>
      </c>
      <c r="B673" s="142">
        <v>900000</v>
      </c>
      <c r="C673" s="142">
        <v>900000</v>
      </c>
      <c r="D673" s="9" t="s">
        <v>305</v>
      </c>
      <c r="E673" s="9" t="s">
        <v>70</v>
      </c>
      <c r="F673" s="9" t="s">
        <v>306</v>
      </c>
      <c r="G673" s="9" t="s">
        <v>307</v>
      </c>
      <c r="H673" s="9">
        <v>0.36</v>
      </c>
      <c r="I673" s="9">
        <v>0.48</v>
      </c>
      <c r="J673" s="9" t="s">
        <v>195</v>
      </c>
      <c r="K673" s="9">
        <v>2.4556795778260001E-2</v>
      </c>
      <c r="L673" s="9">
        <v>3857.838410155</v>
      </c>
      <c r="M673" s="9">
        <v>9.64389438563631</v>
      </c>
      <c r="N673" s="9">
        <v>1.4373792507110701</v>
      </c>
      <c r="O673" s="9">
        <v>0.23682314493519999</v>
      </c>
      <c r="P673" s="9">
        <v>3.529742871562E-2</v>
      </c>
      <c r="Q673" s="9">
        <v>94.736149983715194</v>
      </c>
      <c r="R673" s="9">
        <v>1330</v>
      </c>
      <c r="S673" s="9" t="s">
        <v>311</v>
      </c>
      <c r="T673" s="9">
        <v>1330</v>
      </c>
      <c r="U673" s="9" t="s">
        <v>293</v>
      </c>
      <c r="V673" s="9" t="s">
        <v>195</v>
      </c>
      <c r="Z673" s="9">
        <v>0</v>
      </c>
      <c r="AA673" s="9">
        <v>1</v>
      </c>
      <c r="AB673" s="9">
        <v>0.23682314493519999</v>
      </c>
      <c r="AC673" s="9">
        <v>3.529742871562E-2</v>
      </c>
      <c r="AD673" s="9">
        <v>94.736149983714398</v>
      </c>
      <c r="AF673" s="9">
        <v>-1</v>
      </c>
      <c r="AG673" s="9">
        <v>-1</v>
      </c>
      <c r="AH673" s="9">
        <v>-1</v>
      </c>
      <c r="AI673" s="9">
        <v>-1</v>
      </c>
      <c r="AJ673" s="9">
        <v>0</v>
      </c>
      <c r="AM673" s="9" t="s">
        <v>309</v>
      </c>
      <c r="AN673" s="9">
        <v>-1</v>
      </c>
      <c r="AQ673" s="9">
        <v>579</v>
      </c>
      <c r="AR673" s="9" t="s">
        <v>295</v>
      </c>
      <c r="AT673" s="9" t="s">
        <v>195</v>
      </c>
      <c r="AU673" s="9">
        <v>132.71029999999999</v>
      </c>
      <c r="AV673" s="9">
        <v>58.369515145402801</v>
      </c>
      <c r="AW673" s="9">
        <v>99.377826708828096</v>
      </c>
      <c r="AX673" s="9">
        <v>7.6833860500000004E-2</v>
      </c>
    </row>
    <row r="674" spans="1:50" x14ac:dyDescent="0.25">
      <c r="A674" s="142">
        <v>550000</v>
      </c>
      <c r="B674" s="142">
        <v>900000</v>
      </c>
      <c r="C674" s="142">
        <v>900000</v>
      </c>
      <c r="D674" s="9" t="s">
        <v>305</v>
      </c>
      <c r="E674" s="9" t="s">
        <v>70</v>
      </c>
      <c r="F674" s="9" t="s">
        <v>306</v>
      </c>
      <c r="G674" s="9" t="s">
        <v>307</v>
      </c>
      <c r="H674" s="9">
        <v>0.36</v>
      </c>
      <c r="I674" s="9">
        <v>0.48</v>
      </c>
      <c r="J674" s="9" t="s">
        <v>195</v>
      </c>
      <c r="K674" s="9">
        <v>6.0786771197449997E-2</v>
      </c>
      <c r="L674" s="9">
        <v>3857.838410155</v>
      </c>
      <c r="M674" s="9">
        <v>9.64389438563631</v>
      </c>
      <c r="N674" s="9">
        <v>1.4373792507110701</v>
      </c>
      <c r="O674" s="9">
        <v>0.58622120147207002</v>
      </c>
      <c r="P674" s="9">
        <v>8.7373643636940002E-2</v>
      </c>
      <c r="Q674" s="9">
        <v>234.50554075483799</v>
      </c>
      <c r="R674" s="9">
        <v>1210</v>
      </c>
      <c r="S674" s="9" t="s">
        <v>310</v>
      </c>
      <c r="T674" s="9">
        <v>1210</v>
      </c>
      <c r="U674" s="9" t="s">
        <v>293</v>
      </c>
      <c r="V674" s="9" t="s">
        <v>195</v>
      </c>
      <c r="Z674" s="9">
        <v>0</v>
      </c>
      <c r="AA674" s="9">
        <v>1</v>
      </c>
      <c r="AB674" s="9">
        <v>0.58622120147207002</v>
      </c>
      <c r="AC674" s="9">
        <v>8.7373643636940002E-2</v>
      </c>
      <c r="AD674" s="9">
        <v>234.505540754837</v>
      </c>
      <c r="AF674" s="9">
        <v>-1</v>
      </c>
      <c r="AG674" s="9">
        <v>-1</v>
      </c>
      <c r="AH674" s="9">
        <v>-1</v>
      </c>
      <c r="AI674" s="9">
        <v>-1</v>
      </c>
      <c r="AJ674" s="9">
        <v>0</v>
      </c>
      <c r="AM674" s="9" t="s">
        <v>309</v>
      </c>
      <c r="AN674" s="9">
        <v>-1</v>
      </c>
      <c r="AQ674" s="9">
        <v>579</v>
      </c>
      <c r="AR674" s="9" t="s">
        <v>295</v>
      </c>
      <c r="AT674" s="9" t="s">
        <v>195</v>
      </c>
      <c r="AU674" s="9">
        <v>132.71029999999999</v>
      </c>
      <c r="AV674" s="9">
        <v>78.242260708505597</v>
      </c>
      <c r="AW674" s="9">
        <v>245.995335417371</v>
      </c>
      <c r="AX674" s="9">
        <v>0.19019103060000001</v>
      </c>
    </row>
    <row r="675" spans="1:50" x14ac:dyDescent="0.25">
      <c r="A675" s="142">
        <v>550000</v>
      </c>
      <c r="B675" s="142">
        <v>900000</v>
      </c>
      <c r="C675" s="142">
        <v>900000</v>
      </c>
      <c r="D675" s="9" t="s">
        <v>305</v>
      </c>
      <c r="E675" s="9" t="s">
        <v>70</v>
      </c>
      <c r="F675" s="9" t="s">
        <v>306</v>
      </c>
      <c r="G675" s="9" t="s">
        <v>307</v>
      </c>
      <c r="H675" s="9">
        <v>0.36</v>
      </c>
      <c r="I675" s="9">
        <v>0.48</v>
      </c>
      <c r="J675" s="9" t="s">
        <v>195</v>
      </c>
      <c r="K675" s="9">
        <v>0.22930052417065999</v>
      </c>
      <c r="L675" s="9">
        <v>3857.838410155</v>
      </c>
      <c r="M675" s="9">
        <v>9.64389438563631</v>
      </c>
      <c r="N675" s="9">
        <v>1.4373792507110701</v>
      </c>
      <c r="O675" s="9">
        <v>2.21135003767295</v>
      </c>
      <c r="P675" s="9">
        <v>0.32959181562008</v>
      </c>
      <c r="Q675" s="9">
        <v>884.60436961427104</v>
      </c>
      <c r="R675" s="9">
        <v>1210</v>
      </c>
      <c r="S675" s="9" t="s">
        <v>310</v>
      </c>
      <c r="T675" s="9">
        <v>1210</v>
      </c>
      <c r="U675" s="9" t="s">
        <v>293</v>
      </c>
      <c r="V675" s="9" t="s">
        <v>195</v>
      </c>
      <c r="Z675" s="9">
        <v>0</v>
      </c>
      <c r="AA675" s="9">
        <v>1</v>
      </c>
      <c r="AB675" s="9">
        <v>2.21135003767295</v>
      </c>
      <c r="AC675" s="9">
        <v>0.32959181562008</v>
      </c>
      <c r="AD675" s="9">
        <v>884.60436961427104</v>
      </c>
      <c r="AF675" s="9">
        <v>-1</v>
      </c>
      <c r="AG675" s="9">
        <v>-1</v>
      </c>
      <c r="AH675" s="9">
        <v>-1</v>
      </c>
      <c r="AI675" s="9">
        <v>-1</v>
      </c>
      <c r="AJ675" s="9">
        <v>0</v>
      </c>
      <c r="AM675" s="9" t="s">
        <v>309</v>
      </c>
      <c r="AN675" s="9">
        <v>-1</v>
      </c>
      <c r="AQ675" s="9">
        <v>579</v>
      </c>
      <c r="AR675" s="9" t="s">
        <v>295</v>
      </c>
      <c r="AT675" s="9" t="s">
        <v>195</v>
      </c>
      <c r="AU675" s="9">
        <v>132.71029999999999</v>
      </c>
      <c r="AV675" s="9">
        <v>121.696189890209</v>
      </c>
      <c r="AW675" s="9">
        <v>927.94629889974397</v>
      </c>
      <c r="AX675" s="9">
        <v>0.71744068910000003</v>
      </c>
    </row>
    <row r="676" spans="1:50" x14ac:dyDescent="0.25">
      <c r="A676" s="142">
        <v>550000</v>
      </c>
      <c r="B676" s="142">
        <v>900000</v>
      </c>
      <c r="C676" s="142">
        <v>900000</v>
      </c>
      <c r="D676" s="9" t="s">
        <v>305</v>
      </c>
      <c r="E676" s="9" t="s">
        <v>70</v>
      </c>
      <c r="F676" s="9" t="s">
        <v>306</v>
      </c>
      <c r="G676" s="9" t="s">
        <v>307</v>
      </c>
      <c r="H676" s="9">
        <v>0.36</v>
      </c>
      <c r="I676" s="9">
        <v>0.48</v>
      </c>
      <c r="J676" s="9" t="s">
        <v>195</v>
      </c>
      <c r="K676" s="9">
        <v>0.11117702019375</v>
      </c>
      <c r="L676" s="9">
        <v>3857.838410155</v>
      </c>
      <c r="M676" s="9">
        <v>9.64389438563631</v>
      </c>
      <c r="N676" s="9">
        <v>1.4373792507110701</v>
      </c>
      <c r="O676" s="9">
        <v>1.07217944085834</v>
      </c>
      <c r="P676" s="9">
        <v>0.15980354198239</v>
      </c>
      <c r="Q676" s="9">
        <v>428.902978830054</v>
      </c>
      <c r="R676" s="9">
        <v>1210</v>
      </c>
      <c r="S676" s="9" t="s">
        <v>310</v>
      </c>
      <c r="T676" s="9">
        <v>1210</v>
      </c>
      <c r="U676" s="9" t="s">
        <v>293</v>
      </c>
      <c r="V676" s="9" t="s">
        <v>195</v>
      </c>
      <c r="Z676" s="9">
        <v>0</v>
      </c>
      <c r="AA676" s="9">
        <v>1</v>
      </c>
      <c r="AB676" s="9">
        <v>1.07217944085834</v>
      </c>
      <c r="AC676" s="9">
        <v>0.15980354198239</v>
      </c>
      <c r="AD676" s="9">
        <v>428.902978830054</v>
      </c>
      <c r="AF676" s="9">
        <v>-1</v>
      </c>
      <c r="AG676" s="9">
        <v>-1</v>
      </c>
      <c r="AH676" s="9">
        <v>-1</v>
      </c>
      <c r="AI676" s="9">
        <v>-1</v>
      </c>
      <c r="AJ676" s="9">
        <v>0</v>
      </c>
      <c r="AM676" s="9" t="s">
        <v>309</v>
      </c>
      <c r="AN676" s="9">
        <v>-1</v>
      </c>
      <c r="AQ676" s="9">
        <v>579</v>
      </c>
      <c r="AR676" s="9" t="s">
        <v>295</v>
      </c>
      <c r="AT676" s="9" t="s">
        <v>195</v>
      </c>
      <c r="AU676" s="9">
        <v>132.71029999999999</v>
      </c>
      <c r="AV676" s="9">
        <v>92.487974510145094</v>
      </c>
      <c r="AW676" s="9">
        <v>449.91743819439802</v>
      </c>
      <c r="AX676" s="9">
        <v>0.34785318640000001</v>
      </c>
    </row>
    <row r="677" spans="1:50" x14ac:dyDescent="0.25">
      <c r="A677" s="142">
        <v>550000</v>
      </c>
      <c r="B677" s="142">
        <v>900000</v>
      </c>
      <c r="C677" s="142">
        <v>900000</v>
      </c>
      <c r="D677" s="9" t="s">
        <v>305</v>
      </c>
      <c r="E677" s="9" t="s">
        <v>70</v>
      </c>
      <c r="F677" s="9" t="s">
        <v>306</v>
      </c>
      <c r="G677" s="9" t="s">
        <v>307</v>
      </c>
      <c r="H677" s="9">
        <v>0.36</v>
      </c>
      <c r="I677" s="9">
        <v>0.48</v>
      </c>
      <c r="J677" s="9" t="s">
        <v>195</v>
      </c>
      <c r="K677" s="9">
        <v>7.2507796246139997E-2</v>
      </c>
      <c r="L677" s="9">
        <v>3857.838410155</v>
      </c>
      <c r="M677" s="9">
        <v>9.64389438563631</v>
      </c>
      <c r="N677" s="9">
        <v>1.4373792507110701</v>
      </c>
      <c r="O677" s="9">
        <v>0.69925752913301997</v>
      </c>
      <c r="P677" s="9">
        <v>0.10422120183898</v>
      </c>
      <c r="Q677" s="9">
        <v>279.72336139405502</v>
      </c>
      <c r="R677" s="9">
        <v>1210</v>
      </c>
      <c r="S677" s="9" t="s">
        <v>310</v>
      </c>
      <c r="T677" s="9">
        <v>1210</v>
      </c>
      <c r="U677" s="9" t="s">
        <v>293</v>
      </c>
      <c r="V677" s="9" t="s">
        <v>195</v>
      </c>
      <c r="Z677" s="9">
        <v>0</v>
      </c>
      <c r="AA677" s="9">
        <v>1</v>
      </c>
      <c r="AB677" s="9">
        <v>0.69925752913301997</v>
      </c>
      <c r="AC677" s="9">
        <v>0.10422120183898</v>
      </c>
      <c r="AD677" s="9">
        <v>279.72336139405297</v>
      </c>
      <c r="AF677" s="9">
        <v>-1</v>
      </c>
      <c r="AG677" s="9">
        <v>-1</v>
      </c>
      <c r="AH677" s="9">
        <v>-1</v>
      </c>
      <c r="AI677" s="9">
        <v>-1</v>
      </c>
      <c r="AJ677" s="9">
        <v>0</v>
      </c>
      <c r="AM677" s="9" t="s">
        <v>309</v>
      </c>
      <c r="AN677" s="9">
        <v>-1</v>
      </c>
      <c r="AQ677" s="9">
        <v>579</v>
      </c>
      <c r="AR677" s="9" t="s">
        <v>295</v>
      </c>
      <c r="AT677" s="9" t="s">
        <v>195</v>
      </c>
      <c r="AU677" s="9">
        <v>132.71029999999999</v>
      </c>
      <c r="AV677" s="9">
        <v>72.911814539534802</v>
      </c>
      <c r="AW677" s="9">
        <v>293.42864091276402</v>
      </c>
      <c r="AX677" s="9">
        <v>0.2268640401</v>
      </c>
    </row>
    <row r="678" spans="1:50" x14ac:dyDescent="0.25">
      <c r="A678" s="142">
        <v>550000</v>
      </c>
      <c r="B678" s="142">
        <v>900000</v>
      </c>
      <c r="C678" s="142">
        <v>910000</v>
      </c>
      <c r="D678" s="9" t="s">
        <v>305</v>
      </c>
      <c r="E678" s="9" t="s">
        <v>70</v>
      </c>
      <c r="F678" s="9" t="s">
        <v>306</v>
      </c>
      <c r="G678" s="9" t="s">
        <v>307</v>
      </c>
      <c r="H678" s="9">
        <v>0.36</v>
      </c>
      <c r="I678" s="9">
        <v>0.48</v>
      </c>
      <c r="J678" s="9" t="s">
        <v>195</v>
      </c>
      <c r="K678" s="9">
        <v>1.22400225769E-2</v>
      </c>
      <c r="L678" s="9">
        <v>3849.08674214959</v>
      </c>
      <c r="M678" s="9">
        <v>9.5641461430011798</v>
      </c>
      <c r="N678" s="9">
        <v>1.40559330818843</v>
      </c>
      <c r="O678" s="9">
        <v>0.11706536471913</v>
      </c>
      <c r="P678" s="9">
        <v>1.7204493826170002E-2</v>
      </c>
      <c r="Q678" s="9">
        <v>47.112908624368998</v>
      </c>
      <c r="R678" s="9">
        <v>1200</v>
      </c>
      <c r="S678" s="9" t="s">
        <v>308</v>
      </c>
      <c r="T678" s="9">
        <v>1200</v>
      </c>
      <c r="U678" s="9" t="s">
        <v>293</v>
      </c>
      <c r="V678" s="9" t="s">
        <v>195</v>
      </c>
      <c r="Z678" s="9">
        <v>0</v>
      </c>
      <c r="AA678" s="9">
        <v>1</v>
      </c>
      <c r="AB678" s="9">
        <v>0.11706536471913</v>
      </c>
      <c r="AC678" s="9">
        <v>1.7204493826170002E-2</v>
      </c>
      <c r="AD678" s="9">
        <v>47.112908624367499</v>
      </c>
      <c r="AF678" s="9">
        <v>-1</v>
      </c>
      <c r="AG678" s="9">
        <v>-1</v>
      </c>
      <c r="AH678" s="9">
        <v>-1</v>
      </c>
      <c r="AI678" s="9">
        <v>-1</v>
      </c>
      <c r="AJ678" s="9">
        <v>0</v>
      </c>
      <c r="AM678" s="9" t="s">
        <v>309</v>
      </c>
      <c r="AN678" s="9">
        <v>-1</v>
      </c>
      <c r="AQ678" s="9">
        <v>579</v>
      </c>
      <c r="AR678" s="9" t="s">
        <v>295</v>
      </c>
      <c r="AT678" s="9" t="s">
        <v>195</v>
      </c>
      <c r="AU678" s="9">
        <v>132.71029999999999</v>
      </c>
      <c r="AV678" s="9">
        <v>39.945360762635502</v>
      </c>
      <c r="AW678" s="9">
        <v>49.5336139756592</v>
      </c>
      <c r="AX678" s="9">
        <v>3.8209982699999999E-2</v>
      </c>
    </row>
    <row r="679" spans="1:50" x14ac:dyDescent="0.25">
      <c r="A679" s="142">
        <v>550000</v>
      </c>
      <c r="B679" s="142">
        <v>900000</v>
      </c>
      <c r="C679" s="142">
        <v>910000</v>
      </c>
      <c r="D679" s="9" t="s">
        <v>305</v>
      </c>
      <c r="E679" s="9" t="s">
        <v>70</v>
      </c>
      <c r="F679" s="9" t="s">
        <v>306</v>
      </c>
      <c r="G679" s="9" t="s">
        <v>307</v>
      </c>
      <c r="H679" s="9">
        <v>0.36</v>
      </c>
      <c r="I679" s="9">
        <v>0.48</v>
      </c>
      <c r="J679" s="9" t="s">
        <v>195</v>
      </c>
      <c r="K679" s="9">
        <v>7.6493610475780002E-2</v>
      </c>
      <c r="L679" s="9">
        <v>3849.08674214959</v>
      </c>
      <c r="M679" s="9">
        <v>9.5641461430011798</v>
      </c>
      <c r="N679" s="9">
        <v>1.40559330818843</v>
      </c>
      <c r="O679" s="9">
        <v>0.73159606959616996</v>
      </c>
      <c r="P679" s="9">
        <v>0.10751890700393001</v>
      </c>
      <c r="Q679" s="9">
        <v>294.430541941483</v>
      </c>
      <c r="R679" s="9">
        <v>1210</v>
      </c>
      <c r="S679" s="9" t="s">
        <v>310</v>
      </c>
      <c r="T679" s="9">
        <v>1210</v>
      </c>
      <c r="U679" s="9" t="s">
        <v>293</v>
      </c>
      <c r="V679" s="9" t="s">
        <v>195</v>
      </c>
      <c r="Z679" s="9">
        <v>0</v>
      </c>
      <c r="AA679" s="9">
        <v>1</v>
      </c>
      <c r="AB679" s="9">
        <v>0.73159606959616996</v>
      </c>
      <c r="AC679" s="9">
        <v>0.10751890700393001</v>
      </c>
      <c r="AD679" s="9">
        <v>294.43054194148198</v>
      </c>
      <c r="AF679" s="9">
        <v>-1</v>
      </c>
      <c r="AG679" s="9">
        <v>-1</v>
      </c>
      <c r="AH679" s="9">
        <v>-1</v>
      </c>
      <c r="AI679" s="9">
        <v>-1</v>
      </c>
      <c r="AJ679" s="9">
        <v>0</v>
      </c>
      <c r="AM679" s="9" t="s">
        <v>309</v>
      </c>
      <c r="AN679" s="9">
        <v>-1</v>
      </c>
      <c r="AQ679" s="9">
        <v>579</v>
      </c>
      <c r="AR679" s="9" t="s">
        <v>295</v>
      </c>
      <c r="AT679" s="9" t="s">
        <v>195</v>
      </c>
      <c r="AU679" s="9">
        <v>132.71029999999999</v>
      </c>
      <c r="AV679" s="9">
        <v>79.015591936959495</v>
      </c>
      <c r="AW679" s="9">
        <v>309.55865882647601</v>
      </c>
      <c r="AX679" s="9">
        <v>0.23879200480000001</v>
      </c>
    </row>
    <row r="680" spans="1:50" x14ac:dyDescent="0.25">
      <c r="A680" s="142">
        <v>550000</v>
      </c>
      <c r="B680" s="142">
        <v>900000</v>
      </c>
      <c r="C680" s="142">
        <v>910000</v>
      </c>
      <c r="D680" s="9" t="s">
        <v>305</v>
      </c>
      <c r="E680" s="9" t="s">
        <v>70</v>
      </c>
      <c r="F680" s="9" t="s">
        <v>306</v>
      </c>
      <c r="G680" s="9" t="s">
        <v>307</v>
      </c>
      <c r="H680" s="9">
        <v>0.36</v>
      </c>
      <c r="I680" s="9">
        <v>0.48</v>
      </c>
      <c r="J680" s="9" t="s">
        <v>195</v>
      </c>
      <c r="K680" s="9">
        <v>0.51214479610329999</v>
      </c>
      <c r="L680" s="9">
        <v>3849.08674214959</v>
      </c>
      <c r="M680" s="9">
        <v>9.5641461430011798</v>
      </c>
      <c r="N680" s="9">
        <v>1.40559330818843</v>
      </c>
      <c r="O680" s="9">
        <v>4.8982276763095198</v>
      </c>
      <c r="P680" s="9">
        <v>0.71986729822633</v>
      </c>
      <c r="Q680" s="9">
        <v>1971.2897447421201</v>
      </c>
      <c r="R680" s="9">
        <v>1210</v>
      </c>
      <c r="S680" s="9" t="s">
        <v>310</v>
      </c>
      <c r="T680" s="9">
        <v>1210</v>
      </c>
      <c r="U680" s="9" t="s">
        <v>293</v>
      </c>
      <c r="V680" s="9" t="s">
        <v>195</v>
      </c>
      <c r="Z680" s="9">
        <v>0</v>
      </c>
      <c r="AA680" s="9">
        <v>1</v>
      </c>
      <c r="AB680" s="9">
        <v>4.8982276763095198</v>
      </c>
      <c r="AC680" s="9">
        <v>0.71986729822633</v>
      </c>
      <c r="AD680" s="9">
        <v>1971.2897447421201</v>
      </c>
      <c r="AF680" s="9">
        <v>-1</v>
      </c>
      <c r="AG680" s="9">
        <v>-1</v>
      </c>
      <c r="AH680" s="9">
        <v>-1</v>
      </c>
      <c r="AI680" s="9">
        <v>-1</v>
      </c>
      <c r="AJ680" s="9">
        <v>0</v>
      </c>
      <c r="AM680" s="9" t="s">
        <v>309</v>
      </c>
      <c r="AN680" s="9">
        <v>-1</v>
      </c>
      <c r="AQ680" s="9">
        <v>579</v>
      </c>
      <c r="AR680" s="9" t="s">
        <v>295</v>
      </c>
      <c r="AT680" s="9" t="s">
        <v>195</v>
      </c>
      <c r="AU680" s="9">
        <v>132.71029999999999</v>
      </c>
      <c r="AV680" s="9">
        <v>194.78891138753301</v>
      </c>
      <c r="AW680" s="9">
        <v>2072.5764573093802</v>
      </c>
      <c r="AX680" s="9">
        <v>1.5987751376999999</v>
      </c>
    </row>
    <row r="681" spans="1:50" x14ac:dyDescent="0.25">
      <c r="A681" s="142">
        <v>550000</v>
      </c>
      <c r="B681" s="142">
        <v>900000</v>
      </c>
      <c r="C681" s="142">
        <v>910000</v>
      </c>
      <c r="D681" s="9" t="s">
        <v>305</v>
      </c>
      <c r="E681" s="9" t="s">
        <v>70</v>
      </c>
      <c r="F681" s="9" t="s">
        <v>306</v>
      </c>
      <c r="G681" s="9" t="s">
        <v>307</v>
      </c>
      <c r="H681" s="9">
        <v>0.36</v>
      </c>
      <c r="I681" s="9">
        <v>0.48</v>
      </c>
      <c r="J681" s="9" t="s">
        <v>195</v>
      </c>
      <c r="K681" s="9">
        <v>1.6885024373839999E-2</v>
      </c>
      <c r="L681" s="9">
        <v>3849.08674214959</v>
      </c>
      <c r="M681" s="9">
        <v>9.5641461430011798</v>
      </c>
      <c r="N681" s="9">
        <v>1.40559330818843</v>
      </c>
      <c r="O681" s="9">
        <v>0.16149084073961001</v>
      </c>
      <c r="P681" s="9">
        <v>2.3733477268469999E-2</v>
      </c>
      <c r="Q681" s="9">
        <v>64.9919234582472</v>
      </c>
      <c r="R681" s="9">
        <v>1210</v>
      </c>
      <c r="S681" s="9" t="s">
        <v>310</v>
      </c>
      <c r="T681" s="9">
        <v>1210</v>
      </c>
      <c r="U681" s="9" t="s">
        <v>293</v>
      </c>
      <c r="V681" s="9" t="s">
        <v>195</v>
      </c>
      <c r="Z681" s="9">
        <v>0</v>
      </c>
      <c r="AA681" s="9">
        <v>1</v>
      </c>
      <c r="AB681" s="9">
        <v>0.16149084073961001</v>
      </c>
      <c r="AC681" s="9">
        <v>2.3733477268469999E-2</v>
      </c>
      <c r="AD681" s="9">
        <v>64.991923458247598</v>
      </c>
      <c r="AF681" s="9">
        <v>-1</v>
      </c>
      <c r="AG681" s="9">
        <v>-1</v>
      </c>
      <c r="AH681" s="9">
        <v>-1</v>
      </c>
      <c r="AI681" s="9">
        <v>-1</v>
      </c>
      <c r="AJ681" s="9">
        <v>0</v>
      </c>
      <c r="AM681" s="9" t="s">
        <v>309</v>
      </c>
      <c r="AN681" s="9">
        <v>-1</v>
      </c>
      <c r="AQ681" s="9">
        <v>579</v>
      </c>
      <c r="AR681" s="9" t="s">
        <v>295</v>
      </c>
      <c r="AT681" s="9" t="s">
        <v>195</v>
      </c>
      <c r="AU681" s="9">
        <v>132.71029999999999</v>
      </c>
      <c r="AV681" s="9">
        <v>47.436065906313303</v>
      </c>
      <c r="AW681" s="9">
        <v>68.331269329683494</v>
      </c>
      <c r="AX681" s="9">
        <v>5.27104002E-2</v>
      </c>
    </row>
    <row r="682" spans="1:50" x14ac:dyDescent="0.25">
      <c r="A682" s="142">
        <v>550000</v>
      </c>
      <c r="B682" s="142">
        <v>900000</v>
      </c>
      <c r="C682" s="142">
        <v>910000</v>
      </c>
      <c r="D682" s="9" t="s">
        <v>305</v>
      </c>
      <c r="E682" s="9" t="s">
        <v>70</v>
      </c>
      <c r="F682" s="9" t="s">
        <v>306</v>
      </c>
      <c r="G682" s="9" t="s">
        <v>307</v>
      </c>
      <c r="H682" s="9">
        <v>0.36</v>
      </c>
      <c r="I682" s="9">
        <v>0.48</v>
      </c>
      <c r="J682" s="9" t="s">
        <v>195</v>
      </c>
      <c r="K682" s="9">
        <v>0.24301916141430999</v>
      </c>
      <c r="L682" s="9">
        <v>3871.1081095999698</v>
      </c>
      <c r="M682" s="9">
        <v>10.524669680960001</v>
      </c>
      <c r="N682" s="9">
        <v>1.8429092526078199</v>
      </c>
      <c r="O682" s="9">
        <v>2.5576964000295499</v>
      </c>
      <c r="P682" s="9">
        <v>0.44786226113143002</v>
      </c>
      <c r="Q682" s="9">
        <v>940.75344653913203</v>
      </c>
      <c r="R682" s="9">
        <v>1200</v>
      </c>
      <c r="S682" s="9" t="s">
        <v>308</v>
      </c>
      <c r="T682" s="9">
        <v>1200</v>
      </c>
      <c r="U682" s="9" t="s">
        <v>293</v>
      </c>
      <c r="V682" s="9" t="s">
        <v>195</v>
      </c>
      <c r="Z682" s="9">
        <v>0</v>
      </c>
      <c r="AA682" s="9">
        <v>1</v>
      </c>
      <c r="AB682" s="9">
        <v>2.5576964000295499</v>
      </c>
      <c r="AC682" s="9">
        <v>0.44786226113143002</v>
      </c>
      <c r="AD682" s="9">
        <v>940.75344653913203</v>
      </c>
      <c r="AF682" s="9">
        <v>-1</v>
      </c>
      <c r="AG682" s="9">
        <v>-1</v>
      </c>
      <c r="AH682" s="9">
        <v>-1</v>
      </c>
      <c r="AI682" s="9">
        <v>-1</v>
      </c>
      <c r="AJ682" s="9">
        <v>0</v>
      </c>
      <c r="AM682" s="9" t="s">
        <v>309</v>
      </c>
      <c r="AN682" s="9">
        <v>-1</v>
      </c>
      <c r="AQ682" s="9">
        <v>579</v>
      </c>
      <c r="AR682" s="9" t="s">
        <v>295</v>
      </c>
      <c r="AT682" s="9" t="s">
        <v>195</v>
      </c>
      <c r="AU682" s="9">
        <v>132.71029999999999</v>
      </c>
      <c r="AV682" s="9">
        <v>145.87947025455301</v>
      </c>
      <c r="AW682" s="9">
        <v>983.46365413577405</v>
      </c>
      <c r="AX682" s="9">
        <v>0.76297927539999999</v>
      </c>
    </row>
    <row r="683" spans="1:50" x14ac:dyDescent="0.25">
      <c r="A683" s="142">
        <v>550000</v>
      </c>
      <c r="B683" s="142">
        <v>900000</v>
      </c>
      <c r="C683" s="142">
        <v>910000</v>
      </c>
      <c r="D683" s="9" t="s">
        <v>305</v>
      </c>
      <c r="E683" s="9" t="s">
        <v>70</v>
      </c>
      <c r="F683" s="9" t="s">
        <v>306</v>
      </c>
      <c r="G683" s="9" t="s">
        <v>307</v>
      </c>
      <c r="H683" s="9">
        <v>0.36</v>
      </c>
      <c r="I683" s="9">
        <v>0.48</v>
      </c>
      <c r="J683" s="9" t="s">
        <v>195</v>
      </c>
      <c r="K683" s="9">
        <v>4.0925563364489999E-2</v>
      </c>
      <c r="L683" s="9">
        <v>3871.1081095999698</v>
      </c>
      <c r="M683" s="9">
        <v>10.524669680960001</v>
      </c>
      <c r="N683" s="9">
        <v>1.8429092526078199</v>
      </c>
      <c r="O683" s="9">
        <v>0.43072803591853998</v>
      </c>
      <c r="P683" s="9">
        <v>7.5422099392619998E-2</v>
      </c>
      <c r="Q683" s="9">
        <v>158.42728023025501</v>
      </c>
      <c r="R683" s="9">
        <v>1330</v>
      </c>
      <c r="S683" s="9" t="s">
        <v>311</v>
      </c>
      <c r="T683" s="9">
        <v>1330</v>
      </c>
      <c r="U683" s="9" t="s">
        <v>293</v>
      </c>
      <c r="V683" s="9" t="s">
        <v>195</v>
      </c>
      <c r="Z683" s="9">
        <v>0</v>
      </c>
      <c r="AA683" s="9">
        <v>1</v>
      </c>
      <c r="AB683" s="9">
        <v>0.43072803591853998</v>
      </c>
      <c r="AC683" s="9">
        <v>7.5422099392619998E-2</v>
      </c>
      <c r="AD683" s="9">
        <v>158.427280230257</v>
      </c>
      <c r="AF683" s="9">
        <v>-1</v>
      </c>
      <c r="AG683" s="9">
        <v>-1</v>
      </c>
      <c r="AH683" s="9">
        <v>-1</v>
      </c>
      <c r="AI683" s="9">
        <v>-1</v>
      </c>
      <c r="AJ683" s="9">
        <v>0</v>
      </c>
      <c r="AM683" s="9" t="s">
        <v>309</v>
      </c>
      <c r="AN683" s="9">
        <v>-1</v>
      </c>
      <c r="AQ683" s="9">
        <v>579</v>
      </c>
      <c r="AR683" s="9" t="s">
        <v>295</v>
      </c>
      <c r="AT683" s="9" t="s">
        <v>195</v>
      </c>
      <c r="AU683" s="9">
        <v>132.71029999999999</v>
      </c>
      <c r="AV683" s="9">
        <v>66.064210004181504</v>
      </c>
      <c r="AW683" s="9">
        <v>165.61987894195801</v>
      </c>
      <c r="AX683" s="9">
        <v>0.12848927839999999</v>
      </c>
    </row>
    <row r="684" spans="1:50" x14ac:dyDescent="0.25">
      <c r="A684" s="142">
        <v>550000</v>
      </c>
      <c r="B684" s="142">
        <v>900000</v>
      </c>
      <c r="C684" s="142">
        <v>910000</v>
      </c>
      <c r="D684" s="9" t="s">
        <v>305</v>
      </c>
      <c r="E684" s="9" t="s">
        <v>70</v>
      </c>
      <c r="F684" s="9" t="s">
        <v>306</v>
      </c>
      <c r="G684" s="9" t="s">
        <v>307</v>
      </c>
      <c r="H684" s="9">
        <v>0.36</v>
      </c>
      <c r="I684" s="9">
        <v>0.48</v>
      </c>
      <c r="J684" s="9" t="s">
        <v>195</v>
      </c>
      <c r="K684" s="9">
        <v>6.8106762809599999E-3</v>
      </c>
      <c r="L684" s="9">
        <v>3871.1081095999698</v>
      </c>
      <c r="M684" s="9">
        <v>10.524669680960001</v>
      </c>
      <c r="N684" s="9">
        <v>1.8429092526078199</v>
      </c>
      <c r="O684" s="9">
        <v>7.1680118161129999E-2</v>
      </c>
      <c r="P684" s="9">
        <v>1.2551458334710001E-2</v>
      </c>
      <c r="Q684" s="9">
        <v>26.364864183115401</v>
      </c>
      <c r="R684" s="9">
        <v>1410</v>
      </c>
      <c r="S684" s="9" t="s">
        <v>299</v>
      </c>
      <c r="T684" s="9">
        <v>1410</v>
      </c>
      <c r="U684" s="9" t="s">
        <v>293</v>
      </c>
      <c r="V684" s="9" t="s">
        <v>195</v>
      </c>
      <c r="Z684" s="9">
        <v>0</v>
      </c>
      <c r="AA684" s="9">
        <v>1</v>
      </c>
      <c r="AB684" s="9">
        <v>7.1680118161129999E-2</v>
      </c>
      <c r="AC684" s="9">
        <v>1.2551458334710001E-2</v>
      </c>
      <c r="AD684" s="9">
        <v>30.619988304382701</v>
      </c>
      <c r="AF684" s="9">
        <v>-1</v>
      </c>
      <c r="AG684" s="9">
        <v>-1</v>
      </c>
      <c r="AH684" s="9">
        <v>-1</v>
      </c>
      <c r="AI684" s="9">
        <v>-1</v>
      </c>
      <c r="AJ684" s="9">
        <v>0</v>
      </c>
      <c r="AM684" s="9" t="s">
        <v>309</v>
      </c>
      <c r="AN684" s="9">
        <v>-1</v>
      </c>
      <c r="AQ684" s="9">
        <v>579</v>
      </c>
      <c r="AR684" s="9" t="s">
        <v>295</v>
      </c>
      <c r="AT684" s="9" t="s">
        <v>195</v>
      </c>
      <c r="AU684" s="9">
        <v>132.71029999999999</v>
      </c>
      <c r="AV684" s="9">
        <v>27.195051709762101</v>
      </c>
      <c r="AW684" s="9">
        <v>27.561829048524601</v>
      </c>
      <c r="AX684" s="9">
        <v>2.4833729400000001E-2</v>
      </c>
    </row>
    <row r="685" spans="1:50" x14ac:dyDescent="0.25">
      <c r="A685" s="142">
        <v>550000</v>
      </c>
      <c r="B685" s="142">
        <v>900000</v>
      </c>
      <c r="C685" s="142">
        <v>910000</v>
      </c>
      <c r="D685" s="9" t="s">
        <v>305</v>
      </c>
      <c r="E685" s="9" t="s">
        <v>70</v>
      </c>
      <c r="F685" s="9" t="s">
        <v>306</v>
      </c>
      <c r="G685" s="9" t="s">
        <v>307</v>
      </c>
      <c r="H685" s="9">
        <v>0.36</v>
      </c>
      <c r="I685" s="9">
        <v>0.48</v>
      </c>
      <c r="J685" s="9" t="s">
        <v>195</v>
      </c>
      <c r="K685" s="9">
        <v>9.2642332374160002E-2</v>
      </c>
      <c r="L685" s="9">
        <v>3871.1081095999698</v>
      </c>
      <c r="M685" s="9">
        <v>10.524669680960001</v>
      </c>
      <c r="N685" s="9">
        <v>1.8429092526078199</v>
      </c>
      <c r="O685" s="9">
        <v>0.97502994671181997</v>
      </c>
      <c r="P685" s="9">
        <v>0.17073141151551999</v>
      </c>
      <c r="Q685" s="9">
        <v>358.628484145897</v>
      </c>
      <c r="R685" s="9">
        <v>1330</v>
      </c>
      <c r="S685" s="9" t="s">
        <v>311</v>
      </c>
      <c r="T685" s="9">
        <v>1330</v>
      </c>
      <c r="U685" s="9" t="s">
        <v>293</v>
      </c>
      <c r="V685" s="9" t="s">
        <v>195</v>
      </c>
      <c r="Z685" s="9">
        <v>0</v>
      </c>
      <c r="AA685" s="9">
        <v>1</v>
      </c>
      <c r="AB685" s="9">
        <v>0.97502994671181997</v>
      </c>
      <c r="AC685" s="9">
        <v>0.17073141151551999</v>
      </c>
      <c r="AD685" s="9">
        <v>358.62848414589598</v>
      </c>
      <c r="AF685" s="9">
        <v>-1</v>
      </c>
      <c r="AG685" s="9">
        <v>-1</v>
      </c>
      <c r="AH685" s="9">
        <v>-1</v>
      </c>
      <c r="AI685" s="9">
        <v>-1</v>
      </c>
      <c r="AJ685" s="9">
        <v>0</v>
      </c>
      <c r="AM685" s="9" t="s">
        <v>309</v>
      </c>
      <c r="AN685" s="9">
        <v>-1</v>
      </c>
      <c r="AQ685" s="9">
        <v>579</v>
      </c>
      <c r="AR685" s="9" t="s">
        <v>295</v>
      </c>
      <c r="AT685" s="9" t="s">
        <v>195</v>
      </c>
      <c r="AU685" s="9">
        <v>132.71029999999999</v>
      </c>
      <c r="AV685" s="9">
        <v>80.859690127343896</v>
      </c>
      <c r="AW685" s="9">
        <v>374.91021775451497</v>
      </c>
      <c r="AX685" s="9">
        <v>0.29085846240000002</v>
      </c>
    </row>
    <row r="686" spans="1:50" x14ac:dyDescent="0.25">
      <c r="A686" s="142">
        <v>550000</v>
      </c>
      <c r="B686" s="142">
        <v>900000</v>
      </c>
      <c r="C686" s="142">
        <v>910000</v>
      </c>
      <c r="D686" s="9" t="s">
        <v>305</v>
      </c>
      <c r="E686" s="9" t="s">
        <v>70</v>
      </c>
      <c r="F686" s="9" t="s">
        <v>306</v>
      </c>
      <c r="G686" s="9" t="s">
        <v>307</v>
      </c>
      <c r="H686" s="9">
        <v>0.36</v>
      </c>
      <c r="I686" s="9">
        <v>0.48</v>
      </c>
      <c r="J686" s="9" t="s">
        <v>195</v>
      </c>
      <c r="K686" s="9">
        <v>9.8079942259000005E-2</v>
      </c>
      <c r="L686" s="9">
        <v>3871.1081095999698</v>
      </c>
      <c r="M686" s="9">
        <v>10.524669680960001</v>
      </c>
      <c r="N686" s="9">
        <v>1.8429092526078199</v>
      </c>
      <c r="O686" s="9">
        <v>1.0322589946036</v>
      </c>
      <c r="P686" s="9">
        <v>0.18075243308434999</v>
      </c>
      <c r="Q686" s="9">
        <v>379.678059867912</v>
      </c>
      <c r="R686" s="9">
        <v>1330</v>
      </c>
      <c r="S686" s="9" t="s">
        <v>311</v>
      </c>
      <c r="T686" s="9">
        <v>1330</v>
      </c>
      <c r="U686" s="9" t="s">
        <v>293</v>
      </c>
      <c r="V686" s="9" t="s">
        <v>195</v>
      </c>
      <c r="Z686" s="9">
        <v>0</v>
      </c>
      <c r="AA686" s="9">
        <v>1</v>
      </c>
      <c r="AB686" s="9">
        <v>1.0322589946036</v>
      </c>
      <c r="AC686" s="9">
        <v>0.18075243308434999</v>
      </c>
      <c r="AD686" s="9">
        <v>379.67805986791001</v>
      </c>
      <c r="AF686" s="9">
        <v>-1</v>
      </c>
      <c r="AG686" s="9">
        <v>-1</v>
      </c>
      <c r="AH686" s="9">
        <v>-1</v>
      </c>
      <c r="AI686" s="9">
        <v>-1</v>
      </c>
      <c r="AJ686" s="9">
        <v>0</v>
      </c>
      <c r="AM686" s="9" t="s">
        <v>309</v>
      </c>
      <c r="AN686" s="9">
        <v>-1</v>
      </c>
      <c r="AQ686" s="9">
        <v>579</v>
      </c>
      <c r="AR686" s="9" t="s">
        <v>295</v>
      </c>
      <c r="AT686" s="9" t="s">
        <v>195</v>
      </c>
      <c r="AU686" s="9">
        <v>132.71029999999999</v>
      </c>
      <c r="AV686" s="9">
        <v>83.3700297092265</v>
      </c>
      <c r="AW686" s="9">
        <v>396.915444239453</v>
      </c>
      <c r="AX686" s="9">
        <v>0.30793029999999999</v>
      </c>
    </row>
    <row r="687" spans="1:50" x14ac:dyDescent="0.25">
      <c r="A687" s="142">
        <v>550000</v>
      </c>
      <c r="B687" s="142">
        <v>900000</v>
      </c>
      <c r="C687" s="142">
        <v>910000</v>
      </c>
      <c r="D687" s="9" t="s">
        <v>305</v>
      </c>
      <c r="E687" s="9" t="s">
        <v>70</v>
      </c>
      <c r="F687" s="9" t="s">
        <v>306</v>
      </c>
      <c r="G687" s="9" t="s">
        <v>307</v>
      </c>
      <c r="H687" s="9">
        <v>0.36</v>
      </c>
      <c r="I687" s="9">
        <v>0.48</v>
      </c>
      <c r="J687" s="9" t="s">
        <v>195</v>
      </c>
      <c r="K687" s="9">
        <v>0.13228389510854</v>
      </c>
      <c r="L687" s="9">
        <v>3871.1081095999698</v>
      </c>
      <c r="M687" s="9">
        <v>10.524669680960001</v>
      </c>
      <c r="N687" s="9">
        <v>1.8429092526078199</v>
      </c>
      <c r="O687" s="9">
        <v>1.3922443001281899</v>
      </c>
      <c r="P687" s="9">
        <v>0.24378721426653999</v>
      </c>
      <c r="Q687" s="9">
        <v>512.08525912415996</v>
      </c>
      <c r="R687" s="9">
        <v>1330</v>
      </c>
      <c r="S687" s="9" t="s">
        <v>311</v>
      </c>
      <c r="T687" s="9">
        <v>1330</v>
      </c>
      <c r="U687" s="9" t="s">
        <v>293</v>
      </c>
      <c r="V687" s="9" t="s">
        <v>195</v>
      </c>
      <c r="Z687" s="9">
        <v>0</v>
      </c>
      <c r="AA687" s="9">
        <v>1</v>
      </c>
      <c r="AB687" s="9">
        <v>1.3922443001281899</v>
      </c>
      <c r="AC687" s="9">
        <v>0.24378721426653999</v>
      </c>
      <c r="AD687" s="9">
        <v>512.08525912415996</v>
      </c>
      <c r="AF687" s="9">
        <v>-1</v>
      </c>
      <c r="AG687" s="9">
        <v>-1</v>
      </c>
      <c r="AH687" s="9">
        <v>-1</v>
      </c>
      <c r="AI687" s="9">
        <v>-1</v>
      </c>
      <c r="AJ687" s="9">
        <v>0</v>
      </c>
      <c r="AM687" s="9" t="s">
        <v>309</v>
      </c>
      <c r="AN687" s="9">
        <v>-1</v>
      </c>
      <c r="AQ687" s="9">
        <v>579</v>
      </c>
      <c r="AR687" s="9" t="s">
        <v>295</v>
      </c>
      <c r="AT687" s="9" t="s">
        <v>195</v>
      </c>
      <c r="AU687" s="9">
        <v>132.71029999999999</v>
      </c>
      <c r="AV687" s="9">
        <v>98.104566010353096</v>
      </c>
      <c r="AW687" s="9">
        <v>535.33393050010204</v>
      </c>
      <c r="AX687" s="9">
        <v>0.41531651190000002</v>
      </c>
    </row>
    <row r="688" spans="1:50" x14ac:dyDescent="0.25">
      <c r="A688" s="142">
        <v>550000</v>
      </c>
      <c r="B688" s="142">
        <v>900000</v>
      </c>
      <c r="C688" s="142">
        <v>910000</v>
      </c>
      <c r="D688" s="9" t="s">
        <v>305</v>
      </c>
      <c r="E688" s="9" t="s">
        <v>70</v>
      </c>
      <c r="F688" s="9" t="s">
        <v>306</v>
      </c>
      <c r="G688" s="9" t="s">
        <v>307</v>
      </c>
      <c r="H688" s="9">
        <v>0.36</v>
      </c>
      <c r="I688" s="9">
        <v>0.48</v>
      </c>
      <c r="J688" s="9" t="s">
        <v>195</v>
      </c>
      <c r="K688" s="9">
        <v>4.0661412962990001E-2</v>
      </c>
      <c r="L688" s="9">
        <v>3853.4581381551998</v>
      </c>
      <c r="M688" s="9">
        <v>9.5741736737001695</v>
      </c>
      <c r="N688" s="9">
        <v>1.4070385599095001</v>
      </c>
      <c r="O688" s="9">
        <v>0.38929942952571001</v>
      </c>
      <c r="P688" s="9">
        <v>5.721217593933E-2</v>
      </c>
      <c r="Q688" s="9">
        <v>156.68705269112701</v>
      </c>
      <c r="R688" s="9">
        <v>1210</v>
      </c>
      <c r="S688" s="9" t="s">
        <v>310</v>
      </c>
      <c r="T688" s="9">
        <v>1210</v>
      </c>
      <c r="U688" s="9" t="s">
        <v>293</v>
      </c>
      <c r="V688" s="9" t="s">
        <v>195</v>
      </c>
      <c r="Z688" s="9">
        <v>0</v>
      </c>
      <c r="AA688" s="9">
        <v>1</v>
      </c>
      <c r="AB688" s="9">
        <v>0.38929942952571001</v>
      </c>
      <c r="AC688" s="9">
        <v>5.721217593933E-2</v>
      </c>
      <c r="AD688" s="9">
        <v>156.68705269112499</v>
      </c>
      <c r="AF688" s="9">
        <v>-1</v>
      </c>
      <c r="AG688" s="9">
        <v>-1</v>
      </c>
      <c r="AH688" s="9">
        <v>-1</v>
      </c>
      <c r="AI688" s="9">
        <v>-1</v>
      </c>
      <c r="AJ688" s="9">
        <v>0</v>
      </c>
      <c r="AM688" s="9" t="s">
        <v>309</v>
      </c>
      <c r="AN688" s="9">
        <v>-1</v>
      </c>
      <c r="AQ688" s="9">
        <v>579</v>
      </c>
      <c r="AR688" s="9" t="s">
        <v>295</v>
      </c>
      <c r="AT688" s="9" t="s">
        <v>195</v>
      </c>
      <c r="AU688" s="9">
        <v>132.71029999999999</v>
      </c>
      <c r="AV688" s="9">
        <v>52.191045111322403</v>
      </c>
      <c r="AW688" s="9">
        <v>164.55090019313701</v>
      </c>
      <c r="AX688" s="9">
        <v>0.12707790159999999</v>
      </c>
    </row>
    <row r="689" spans="1:50" x14ac:dyDescent="0.25">
      <c r="A689" s="142">
        <v>550000</v>
      </c>
      <c r="B689" s="142">
        <v>900000</v>
      </c>
      <c r="C689" s="142">
        <v>910000</v>
      </c>
      <c r="D689" s="9" t="s">
        <v>305</v>
      </c>
      <c r="E689" s="9" t="s">
        <v>70</v>
      </c>
      <c r="F689" s="9" t="s">
        <v>306</v>
      </c>
      <c r="G689" s="9" t="s">
        <v>307</v>
      </c>
      <c r="H689" s="9">
        <v>0.36</v>
      </c>
      <c r="I689" s="9">
        <v>0.48</v>
      </c>
      <c r="J689" s="9" t="s">
        <v>195</v>
      </c>
      <c r="K689" s="9">
        <v>8.3564859648040002E-2</v>
      </c>
      <c r="L689" s="9">
        <v>3853.4581381551998</v>
      </c>
      <c r="M689" s="9">
        <v>9.5741736737001695</v>
      </c>
      <c r="N689" s="9">
        <v>1.4070385599095001</v>
      </c>
      <c r="O689" s="9">
        <v>0.80006447928872004</v>
      </c>
      <c r="P689" s="9">
        <v>0.11757897977822</v>
      </c>
      <c r="Q689" s="9">
        <v>322.01368847454103</v>
      </c>
      <c r="R689" s="9">
        <v>1210</v>
      </c>
      <c r="S689" s="9" t="s">
        <v>310</v>
      </c>
      <c r="T689" s="9">
        <v>1210</v>
      </c>
      <c r="U689" s="9" t="s">
        <v>293</v>
      </c>
      <c r="V689" s="9" t="s">
        <v>195</v>
      </c>
      <c r="Z689" s="9">
        <v>0</v>
      </c>
      <c r="AA689" s="9">
        <v>1</v>
      </c>
      <c r="AB689" s="9">
        <v>0.80006447928872004</v>
      </c>
      <c r="AC689" s="9">
        <v>0.11757897977822</v>
      </c>
      <c r="AD689" s="9">
        <v>322.01368847454</v>
      </c>
      <c r="AF689" s="9">
        <v>-1</v>
      </c>
      <c r="AG689" s="9">
        <v>-1</v>
      </c>
      <c r="AH689" s="9">
        <v>-1</v>
      </c>
      <c r="AI689" s="9">
        <v>-1</v>
      </c>
      <c r="AJ689" s="9">
        <v>0</v>
      </c>
      <c r="AM689" s="9" t="s">
        <v>309</v>
      </c>
      <c r="AN689" s="9">
        <v>-1</v>
      </c>
      <c r="AQ689" s="9">
        <v>579</v>
      </c>
      <c r="AR689" s="9" t="s">
        <v>295</v>
      </c>
      <c r="AT689" s="9" t="s">
        <v>195</v>
      </c>
      <c r="AU689" s="9">
        <v>132.71029999999999</v>
      </c>
      <c r="AV689" s="9">
        <v>75.912120624596596</v>
      </c>
      <c r="AW689" s="9">
        <v>338.17498895362797</v>
      </c>
      <c r="AX689" s="9">
        <v>0.26116276440000002</v>
      </c>
    </row>
    <row r="690" spans="1:50" x14ac:dyDescent="0.25">
      <c r="A690" s="142">
        <v>550000</v>
      </c>
      <c r="B690" s="142">
        <v>900000</v>
      </c>
      <c r="C690" s="142">
        <v>910000</v>
      </c>
      <c r="D690" s="9" t="s">
        <v>305</v>
      </c>
      <c r="E690" s="9" t="s">
        <v>70</v>
      </c>
      <c r="F690" s="9" t="s">
        <v>306</v>
      </c>
      <c r="G690" s="9" t="s">
        <v>307</v>
      </c>
      <c r="H690" s="9">
        <v>0.36</v>
      </c>
      <c r="I690" s="9">
        <v>0.48</v>
      </c>
      <c r="J690" s="9" t="s">
        <v>195</v>
      </c>
      <c r="K690" s="9">
        <v>0.16702877136248001</v>
      </c>
      <c r="L690" s="9">
        <v>3853.4581381551998</v>
      </c>
      <c r="M690" s="9">
        <v>9.5741736737001695</v>
      </c>
      <c r="N690" s="9">
        <v>1.4070385599095001</v>
      </c>
      <c r="O690" s="9">
        <v>1.5991624655292001</v>
      </c>
      <c r="P690" s="9">
        <v>0.23501592192132001</v>
      </c>
      <c r="Q690" s="9">
        <v>643.63837831284002</v>
      </c>
      <c r="R690" s="9">
        <v>1210</v>
      </c>
      <c r="S690" s="9" t="s">
        <v>310</v>
      </c>
      <c r="T690" s="9">
        <v>1210</v>
      </c>
      <c r="U690" s="9" t="s">
        <v>293</v>
      </c>
      <c r="V690" s="9" t="s">
        <v>195</v>
      </c>
      <c r="Z690" s="9">
        <v>0</v>
      </c>
      <c r="AA690" s="9">
        <v>1</v>
      </c>
      <c r="AB690" s="9">
        <v>1.5991624655292001</v>
      </c>
      <c r="AC690" s="9">
        <v>0.23501592192132001</v>
      </c>
      <c r="AD690" s="9">
        <v>643.63837831284002</v>
      </c>
      <c r="AF690" s="9">
        <v>-1</v>
      </c>
      <c r="AG690" s="9">
        <v>-1</v>
      </c>
      <c r="AH690" s="9">
        <v>-1</v>
      </c>
      <c r="AI690" s="9">
        <v>-1</v>
      </c>
      <c r="AJ690" s="9">
        <v>0</v>
      </c>
      <c r="AM690" s="9" t="s">
        <v>309</v>
      </c>
      <c r="AN690" s="9">
        <v>-1</v>
      </c>
      <c r="AQ690" s="9">
        <v>579</v>
      </c>
      <c r="AR690" s="9" t="s">
        <v>295</v>
      </c>
      <c r="AT690" s="9" t="s">
        <v>195</v>
      </c>
      <c r="AU690" s="9">
        <v>132.71029999999999</v>
      </c>
      <c r="AV690" s="9">
        <v>107.292440498912</v>
      </c>
      <c r="AW690" s="9">
        <v>675.94145611386102</v>
      </c>
      <c r="AX690" s="9">
        <v>0.5220100392</v>
      </c>
    </row>
    <row r="691" spans="1:50" x14ac:dyDescent="0.25">
      <c r="A691" s="142">
        <v>550000</v>
      </c>
      <c r="B691" s="142">
        <v>900000</v>
      </c>
      <c r="C691" s="142">
        <v>910000</v>
      </c>
      <c r="D691" s="9" t="s">
        <v>305</v>
      </c>
      <c r="E691" s="9" t="s">
        <v>70</v>
      </c>
      <c r="F691" s="9" t="s">
        <v>306</v>
      </c>
      <c r="G691" s="9" t="s">
        <v>307</v>
      </c>
      <c r="H691" s="9">
        <v>0.36</v>
      </c>
      <c r="I691" s="9">
        <v>0.48</v>
      </c>
      <c r="J691" s="9" t="s">
        <v>195</v>
      </c>
      <c r="K691" s="9">
        <v>0.23792506256911999</v>
      </c>
      <c r="L691" s="9">
        <v>3853.4581381551998</v>
      </c>
      <c r="M691" s="9">
        <v>9.5741736737001695</v>
      </c>
      <c r="N691" s="9">
        <v>1.4070385599095001</v>
      </c>
      <c r="O691" s="9">
        <v>2.2779358703627799</v>
      </c>
      <c r="P691" s="9">
        <v>0.33476973740364002</v>
      </c>
      <c r="Q691" s="9">
        <v>916.83426862808096</v>
      </c>
      <c r="R691" s="9">
        <v>1210</v>
      </c>
      <c r="S691" s="9" t="s">
        <v>310</v>
      </c>
      <c r="T691" s="9">
        <v>1210</v>
      </c>
      <c r="U691" s="9" t="s">
        <v>293</v>
      </c>
      <c r="V691" s="9" t="s">
        <v>195</v>
      </c>
      <c r="Z691" s="9">
        <v>0</v>
      </c>
      <c r="AA691" s="9">
        <v>1</v>
      </c>
      <c r="AB691" s="9">
        <v>2.2779358703627799</v>
      </c>
      <c r="AC691" s="9">
        <v>0.33476973740364002</v>
      </c>
      <c r="AD691" s="9">
        <v>916.83426862808096</v>
      </c>
      <c r="AF691" s="9">
        <v>-1</v>
      </c>
      <c r="AG691" s="9">
        <v>-1</v>
      </c>
      <c r="AH691" s="9">
        <v>-1</v>
      </c>
      <c r="AI691" s="9">
        <v>-1</v>
      </c>
      <c r="AJ691" s="9">
        <v>0</v>
      </c>
      <c r="AM691" s="9" t="s">
        <v>309</v>
      </c>
      <c r="AN691" s="9">
        <v>-1</v>
      </c>
      <c r="AQ691" s="9">
        <v>579</v>
      </c>
      <c r="AR691" s="9" t="s">
        <v>295</v>
      </c>
      <c r="AT691" s="9" t="s">
        <v>195</v>
      </c>
      <c r="AU691" s="9">
        <v>132.71029999999999</v>
      </c>
      <c r="AV691" s="9">
        <v>123.90271969468</v>
      </c>
      <c r="AW691" s="9">
        <v>962.84856750778499</v>
      </c>
      <c r="AX691" s="9">
        <v>0.74358010429999999</v>
      </c>
    </row>
    <row r="692" spans="1:50" x14ac:dyDescent="0.25">
      <c r="A692" s="142">
        <v>550000</v>
      </c>
      <c r="B692" s="142">
        <v>900000</v>
      </c>
      <c r="C692" s="142">
        <v>910000</v>
      </c>
      <c r="D692" s="9" t="s">
        <v>305</v>
      </c>
      <c r="E692" s="9" t="s">
        <v>70</v>
      </c>
      <c r="F692" s="9" t="s">
        <v>306</v>
      </c>
      <c r="G692" s="9" t="s">
        <v>307</v>
      </c>
      <c r="H692" s="9">
        <v>0.36</v>
      </c>
      <c r="I692" s="9">
        <v>0.48</v>
      </c>
      <c r="J692" s="9" t="s">
        <v>195</v>
      </c>
      <c r="K692" s="9">
        <v>3.6819070591390002E-2</v>
      </c>
      <c r="L692" s="9">
        <v>3853.4581381551998</v>
      </c>
      <c r="M692" s="9">
        <v>9.5741736737001695</v>
      </c>
      <c r="N692" s="9">
        <v>1.4070385599095001</v>
      </c>
      <c r="O692" s="9">
        <v>0.35251217634625998</v>
      </c>
      <c r="P692" s="9">
        <v>5.1805852062120003E-2</v>
      </c>
      <c r="Q692" s="9">
        <v>141.88074720972901</v>
      </c>
      <c r="R692" s="9">
        <v>1210</v>
      </c>
      <c r="S692" s="9" t="s">
        <v>310</v>
      </c>
      <c r="T692" s="9">
        <v>1210</v>
      </c>
      <c r="U692" s="9" t="s">
        <v>293</v>
      </c>
      <c r="V692" s="9" t="s">
        <v>195</v>
      </c>
      <c r="Z692" s="9">
        <v>0</v>
      </c>
      <c r="AA692" s="9">
        <v>1</v>
      </c>
      <c r="AB692" s="9">
        <v>0.35251217634625998</v>
      </c>
      <c r="AC692" s="9">
        <v>5.1805852062120003E-2</v>
      </c>
      <c r="AD692" s="9">
        <v>141.88074720972901</v>
      </c>
      <c r="AF692" s="9">
        <v>-1</v>
      </c>
      <c r="AG692" s="9">
        <v>-1</v>
      </c>
      <c r="AH692" s="9">
        <v>-1</v>
      </c>
      <c r="AI692" s="9">
        <v>-1</v>
      </c>
      <c r="AJ692" s="9">
        <v>0</v>
      </c>
      <c r="AM692" s="9" t="s">
        <v>309</v>
      </c>
      <c r="AN692" s="9">
        <v>-1</v>
      </c>
      <c r="AQ692" s="9">
        <v>579</v>
      </c>
      <c r="AR692" s="9" t="s">
        <v>295</v>
      </c>
      <c r="AT692" s="9" t="s">
        <v>195</v>
      </c>
      <c r="AU692" s="9">
        <v>132.71029999999999</v>
      </c>
      <c r="AV692" s="9">
        <v>72.375691285369101</v>
      </c>
      <c r="AW692" s="9">
        <v>149.00149228959299</v>
      </c>
      <c r="AX692" s="9">
        <v>0.1150695436</v>
      </c>
    </row>
    <row r="693" spans="1:50" x14ac:dyDescent="0.25">
      <c r="A693" s="142">
        <v>550000</v>
      </c>
      <c r="B693" s="142">
        <v>900000</v>
      </c>
      <c r="C693" s="142">
        <v>910000</v>
      </c>
      <c r="D693" s="9" t="s">
        <v>305</v>
      </c>
      <c r="E693" s="9" t="s">
        <v>70</v>
      </c>
      <c r="F693" s="9" t="s">
        <v>306</v>
      </c>
      <c r="G693" s="9" t="s">
        <v>307</v>
      </c>
      <c r="H693" s="9">
        <v>0.36</v>
      </c>
      <c r="I693" s="9">
        <v>0.48</v>
      </c>
      <c r="J693" s="9" t="s">
        <v>195</v>
      </c>
      <c r="K693" s="9">
        <v>5.1764276579900001E-2</v>
      </c>
      <c r="L693" s="9">
        <v>3853.4581381551998</v>
      </c>
      <c r="M693" s="9">
        <v>9.5741736737001695</v>
      </c>
      <c r="N693" s="9">
        <v>1.4070385599095001</v>
      </c>
      <c r="O693" s="9">
        <v>0.49560017406940998</v>
      </c>
      <c r="P693" s="9">
        <v>7.2834333173739996E-2</v>
      </c>
      <c r="Q693" s="9">
        <v>199.471472852532</v>
      </c>
      <c r="R693" s="9">
        <v>1210</v>
      </c>
      <c r="S693" s="9" t="s">
        <v>310</v>
      </c>
      <c r="T693" s="9">
        <v>1210</v>
      </c>
      <c r="U693" s="9" t="s">
        <v>293</v>
      </c>
      <c r="V693" s="9" t="s">
        <v>195</v>
      </c>
      <c r="Z693" s="9">
        <v>0</v>
      </c>
      <c r="AA693" s="9">
        <v>1</v>
      </c>
      <c r="AB693" s="9">
        <v>0.49560017406940998</v>
      </c>
      <c r="AC693" s="9">
        <v>7.2834333173739996E-2</v>
      </c>
      <c r="AD693" s="9">
        <v>199.471472852532</v>
      </c>
      <c r="AF693" s="9">
        <v>-1</v>
      </c>
      <c r="AG693" s="9">
        <v>-1</v>
      </c>
      <c r="AH693" s="9">
        <v>-1</v>
      </c>
      <c r="AI693" s="9">
        <v>-1</v>
      </c>
      <c r="AJ693" s="9">
        <v>0</v>
      </c>
      <c r="AM693" s="9" t="s">
        <v>309</v>
      </c>
      <c r="AN693" s="9">
        <v>-1</v>
      </c>
      <c r="AQ693" s="9">
        <v>579</v>
      </c>
      <c r="AR693" s="9" t="s">
        <v>295</v>
      </c>
      <c r="AT693" s="9" t="s">
        <v>195</v>
      </c>
      <c r="AU693" s="9">
        <v>132.71029999999999</v>
      </c>
      <c r="AV693" s="9">
        <v>72.425657758549505</v>
      </c>
      <c r="AW693" s="9">
        <v>209.482595128258</v>
      </c>
      <c r="AX693" s="9">
        <v>0.1617773502</v>
      </c>
    </row>
    <row r="694" spans="1:50" x14ac:dyDescent="0.25">
      <c r="A694" s="142">
        <v>550000</v>
      </c>
      <c r="B694" s="142">
        <v>910000</v>
      </c>
      <c r="C694" s="142">
        <v>910000</v>
      </c>
      <c r="D694" s="9" t="s">
        <v>305</v>
      </c>
      <c r="E694" s="9" t="s">
        <v>70</v>
      </c>
      <c r="F694" s="9" t="s">
        <v>306</v>
      </c>
      <c r="G694" s="9" t="s">
        <v>307</v>
      </c>
      <c r="H694" s="9">
        <v>0.36</v>
      </c>
      <c r="I694" s="9">
        <v>0.48</v>
      </c>
      <c r="J694" s="9" t="s">
        <v>195</v>
      </c>
      <c r="K694" s="9">
        <v>0.19315012579511001</v>
      </c>
      <c r="L694" s="9">
        <v>3903.4058798378901</v>
      </c>
      <c r="M694" s="9">
        <v>11.808178734824899</v>
      </c>
      <c r="N694" s="9">
        <v>1.5648286213312601</v>
      </c>
      <c r="O694" s="9">
        <v>2.2807512080426702</v>
      </c>
      <c r="P694" s="9">
        <v>0.30224684505792998</v>
      </c>
      <c r="Q694" s="9">
        <v>753.94333672008804</v>
      </c>
      <c r="R694" s="9">
        <v>1400</v>
      </c>
      <c r="S694" s="9" t="s">
        <v>297</v>
      </c>
      <c r="T694" s="9">
        <v>1400</v>
      </c>
      <c r="U694" s="9" t="s">
        <v>293</v>
      </c>
      <c r="V694" s="9" t="s">
        <v>195</v>
      </c>
      <c r="Z694" s="9">
        <v>0</v>
      </c>
      <c r="AA694" s="9">
        <v>1</v>
      </c>
      <c r="AB694" s="9">
        <v>2.2807512080426702</v>
      </c>
      <c r="AC694" s="9">
        <v>0.30224684505792998</v>
      </c>
      <c r="AD694" s="9">
        <v>753.94333672008804</v>
      </c>
      <c r="AF694" s="9">
        <v>-1</v>
      </c>
      <c r="AG694" s="9">
        <v>-1</v>
      </c>
      <c r="AH694" s="9">
        <v>-1</v>
      </c>
      <c r="AI694" s="9">
        <v>-1</v>
      </c>
      <c r="AJ694" s="9">
        <v>0</v>
      </c>
      <c r="AM694" s="9" t="s">
        <v>309</v>
      </c>
      <c r="AN694" s="9">
        <v>-1</v>
      </c>
      <c r="AQ694" s="9">
        <v>579</v>
      </c>
      <c r="AR694" s="9" t="s">
        <v>295</v>
      </c>
      <c r="AT694" s="9" t="s">
        <v>195</v>
      </c>
      <c r="AU694" s="9">
        <v>132.71029999999999</v>
      </c>
      <c r="AV694" s="9">
        <v>217.055590754625</v>
      </c>
      <c r="AW694" s="9">
        <v>781.65082706133705</v>
      </c>
      <c r="AX694" s="9">
        <v>0.61147067050000004</v>
      </c>
    </row>
    <row r="695" spans="1:50" x14ac:dyDescent="0.25">
      <c r="A695" s="142">
        <v>550000</v>
      </c>
      <c r="B695" s="142">
        <v>910000</v>
      </c>
      <c r="C695" s="142">
        <v>910000</v>
      </c>
      <c r="D695" s="9" t="s">
        <v>305</v>
      </c>
      <c r="E695" s="9" t="s">
        <v>70</v>
      </c>
      <c r="F695" s="9" t="s">
        <v>306</v>
      </c>
      <c r="G695" s="9" t="s">
        <v>307</v>
      </c>
      <c r="H695" s="9">
        <v>0.36</v>
      </c>
      <c r="I695" s="9">
        <v>0.48</v>
      </c>
      <c r="J695" s="9" t="s">
        <v>195</v>
      </c>
      <c r="K695" s="9">
        <v>2.312446548644E-2</v>
      </c>
      <c r="L695" s="9">
        <v>3903.4058798378901</v>
      </c>
      <c r="M695" s="9">
        <v>11.808178734824899</v>
      </c>
      <c r="N695" s="9">
        <v>1.5648286213312601</v>
      </c>
      <c r="O695" s="9">
        <v>0.27305782161119002</v>
      </c>
      <c r="P695" s="9">
        <v>3.6185825446170002E-2</v>
      </c>
      <c r="Q695" s="9">
        <v>90.2641745478861</v>
      </c>
      <c r="R695" s="9">
        <v>1200</v>
      </c>
      <c r="S695" s="9" t="s">
        <v>308</v>
      </c>
      <c r="T695" s="9">
        <v>1200</v>
      </c>
      <c r="U695" s="9" t="s">
        <v>293</v>
      </c>
      <c r="V695" s="9" t="s">
        <v>195</v>
      </c>
      <c r="Z695" s="9">
        <v>0</v>
      </c>
      <c r="AA695" s="9">
        <v>1</v>
      </c>
      <c r="AB695" s="9">
        <v>0.27305782161119002</v>
      </c>
      <c r="AC695" s="9">
        <v>3.6185825446170002E-2</v>
      </c>
      <c r="AD695" s="9">
        <v>90.264174547885304</v>
      </c>
      <c r="AF695" s="9">
        <v>-1</v>
      </c>
      <c r="AG695" s="9">
        <v>-1</v>
      </c>
      <c r="AH695" s="9">
        <v>-1</v>
      </c>
      <c r="AI695" s="9">
        <v>-1</v>
      </c>
      <c r="AJ695" s="9">
        <v>0</v>
      </c>
      <c r="AM695" s="9" t="s">
        <v>309</v>
      </c>
      <c r="AN695" s="9">
        <v>-1</v>
      </c>
      <c r="AQ695" s="9">
        <v>579</v>
      </c>
      <c r="AR695" s="9" t="s">
        <v>295</v>
      </c>
      <c r="AT695" s="9" t="s">
        <v>195</v>
      </c>
      <c r="AU695" s="9">
        <v>132.71029999999999</v>
      </c>
      <c r="AV695" s="9">
        <v>64.207070821918506</v>
      </c>
      <c r="AW695" s="9">
        <v>93.581391668373996</v>
      </c>
      <c r="AX695" s="9">
        <v>7.3206954199999993E-2</v>
      </c>
    </row>
    <row r="696" spans="1:50" x14ac:dyDescent="0.25">
      <c r="A696" s="142">
        <v>550000</v>
      </c>
      <c r="B696" s="142">
        <v>910000</v>
      </c>
      <c r="C696" s="142">
        <v>910000</v>
      </c>
      <c r="D696" s="9" t="s">
        <v>305</v>
      </c>
      <c r="E696" s="9" t="s">
        <v>70</v>
      </c>
      <c r="F696" s="9" t="s">
        <v>306</v>
      </c>
      <c r="G696" s="9" t="s">
        <v>307</v>
      </c>
      <c r="H696" s="9">
        <v>0.36</v>
      </c>
      <c r="I696" s="9">
        <v>0.48</v>
      </c>
      <c r="J696" s="9" t="s">
        <v>195</v>
      </c>
      <c r="K696" s="9">
        <v>3.077640029697E-2</v>
      </c>
      <c r="L696" s="9">
        <v>3903.4058798378901</v>
      </c>
      <c r="M696" s="9">
        <v>11.808178734824899</v>
      </c>
      <c r="N696" s="9">
        <v>1.5648286213312601</v>
      </c>
      <c r="O696" s="9">
        <v>0.36341323552122001</v>
      </c>
      <c r="P696" s="9">
        <v>4.8159792046249997E-2</v>
      </c>
      <c r="Q696" s="9">
        <v>120.13278187946401</v>
      </c>
      <c r="R696" s="9">
        <v>1410</v>
      </c>
      <c r="S696" s="9" t="s">
        <v>299</v>
      </c>
      <c r="T696" s="9">
        <v>1410</v>
      </c>
      <c r="U696" s="9" t="s">
        <v>293</v>
      </c>
      <c r="V696" s="9" t="s">
        <v>195</v>
      </c>
      <c r="Z696" s="9">
        <v>0</v>
      </c>
      <c r="AA696" s="9">
        <v>1</v>
      </c>
      <c r="AB696" s="9">
        <v>0.36341323552122001</v>
      </c>
      <c r="AC696" s="9">
        <v>4.8159792046249997E-2</v>
      </c>
      <c r="AD696" s="9">
        <v>120.132781879465</v>
      </c>
      <c r="AF696" s="9">
        <v>-1</v>
      </c>
      <c r="AG696" s="9">
        <v>-1</v>
      </c>
      <c r="AH696" s="9">
        <v>-1</v>
      </c>
      <c r="AI696" s="9">
        <v>-1</v>
      </c>
      <c r="AJ696" s="9">
        <v>0</v>
      </c>
      <c r="AM696" s="9" t="s">
        <v>309</v>
      </c>
      <c r="AN696" s="9">
        <v>-1</v>
      </c>
      <c r="AQ696" s="9">
        <v>579</v>
      </c>
      <c r="AR696" s="9" t="s">
        <v>295</v>
      </c>
      <c r="AT696" s="9" t="s">
        <v>195</v>
      </c>
      <c r="AU696" s="9">
        <v>132.71029999999999</v>
      </c>
      <c r="AV696" s="9">
        <v>45.742648540831397</v>
      </c>
      <c r="AW696" s="9">
        <v>124.547673200175</v>
      </c>
      <c r="AX696" s="9">
        <v>9.7431291099999998E-2</v>
      </c>
    </row>
    <row r="697" spans="1:50" x14ac:dyDescent="0.25">
      <c r="A697" s="142">
        <v>550000</v>
      </c>
      <c r="B697" s="142">
        <v>910000</v>
      </c>
      <c r="C697" s="142">
        <v>910000</v>
      </c>
      <c r="D697" s="9" t="s">
        <v>305</v>
      </c>
      <c r="E697" s="9" t="s">
        <v>70</v>
      </c>
      <c r="F697" s="9" t="s">
        <v>306</v>
      </c>
      <c r="G697" s="9" t="s">
        <v>307</v>
      </c>
      <c r="H697" s="9">
        <v>0.36</v>
      </c>
      <c r="I697" s="9">
        <v>0.48</v>
      </c>
      <c r="J697" s="9" t="s">
        <v>195</v>
      </c>
      <c r="K697" s="9">
        <v>0.11654313902672001</v>
      </c>
      <c r="L697" s="9">
        <v>3903.4058798378901</v>
      </c>
      <c r="M697" s="9">
        <v>11.808178734824899</v>
      </c>
      <c r="N697" s="9">
        <v>1.5648286213312601</v>
      </c>
      <c r="O697" s="9">
        <v>1.3761622159450899</v>
      </c>
      <c r="P697" s="9">
        <v>0.18237003956879999</v>
      </c>
      <c r="Q697" s="9">
        <v>454.91517413167099</v>
      </c>
      <c r="R697" s="9">
        <v>1430</v>
      </c>
      <c r="S697" s="9" t="s">
        <v>298</v>
      </c>
      <c r="T697" s="9">
        <v>1430</v>
      </c>
      <c r="U697" s="9" t="s">
        <v>293</v>
      </c>
      <c r="V697" s="9" t="s">
        <v>195</v>
      </c>
      <c r="Z697" s="9">
        <v>0</v>
      </c>
      <c r="AA697" s="9">
        <v>1</v>
      </c>
      <c r="AB697" s="9">
        <v>1.3761622159450899</v>
      </c>
      <c r="AC697" s="9">
        <v>0.18237003956879999</v>
      </c>
      <c r="AD697" s="9">
        <v>454.91517413167099</v>
      </c>
      <c r="AF697" s="9">
        <v>-1</v>
      </c>
      <c r="AG697" s="9">
        <v>-1</v>
      </c>
      <c r="AH697" s="9">
        <v>-1</v>
      </c>
      <c r="AI697" s="9">
        <v>-1</v>
      </c>
      <c r="AJ697" s="9">
        <v>0</v>
      </c>
      <c r="AM697" s="9" t="s">
        <v>309</v>
      </c>
      <c r="AN697" s="9">
        <v>-1</v>
      </c>
      <c r="AQ697" s="9">
        <v>579</v>
      </c>
      <c r="AR697" s="9" t="s">
        <v>295</v>
      </c>
      <c r="AT697" s="9" t="s">
        <v>195</v>
      </c>
      <c r="AU697" s="9">
        <v>132.71029999999999</v>
      </c>
      <c r="AV697" s="9">
        <v>90.308925366880501</v>
      </c>
      <c r="AW697" s="9">
        <v>471.63335065694503</v>
      </c>
      <c r="AX697" s="9">
        <v>0.36894985740000003</v>
      </c>
    </row>
    <row r="698" spans="1:50" x14ac:dyDescent="0.25">
      <c r="A698" s="142">
        <v>550000</v>
      </c>
      <c r="B698" s="142">
        <v>910000</v>
      </c>
      <c r="C698" s="142">
        <v>910000</v>
      </c>
      <c r="D698" s="9" t="s">
        <v>305</v>
      </c>
      <c r="E698" s="9" t="s">
        <v>70</v>
      </c>
      <c r="F698" s="9" t="s">
        <v>306</v>
      </c>
      <c r="G698" s="9" t="s">
        <v>307</v>
      </c>
      <c r="H698" s="9">
        <v>0.36</v>
      </c>
      <c r="I698" s="9">
        <v>0.48</v>
      </c>
      <c r="J698" s="9" t="s">
        <v>195</v>
      </c>
      <c r="K698" s="9">
        <v>0.22324468489501001</v>
      </c>
      <c r="L698" s="9">
        <v>3903.4058798378901</v>
      </c>
      <c r="M698" s="9">
        <v>11.808178734824899</v>
      </c>
      <c r="N698" s="9">
        <v>1.5648286213312601</v>
      </c>
      <c r="O698" s="9">
        <v>2.6361131408400298</v>
      </c>
      <c r="P698" s="9">
        <v>0.34933967248379999</v>
      </c>
      <c r="Q698" s="9">
        <v>871.41461566176304</v>
      </c>
      <c r="R698" s="9">
        <v>1430</v>
      </c>
      <c r="S698" s="9" t="s">
        <v>298</v>
      </c>
      <c r="T698" s="9">
        <v>1430</v>
      </c>
      <c r="U698" s="9" t="s">
        <v>293</v>
      </c>
      <c r="V698" s="9" t="s">
        <v>195</v>
      </c>
      <c r="Z698" s="9">
        <v>0</v>
      </c>
      <c r="AA698" s="9">
        <v>1</v>
      </c>
      <c r="AB698" s="9">
        <v>2.6361131408400298</v>
      </c>
      <c r="AC698" s="9">
        <v>0.34933967248379999</v>
      </c>
      <c r="AD698" s="9">
        <v>871.41461566176304</v>
      </c>
      <c r="AF698" s="9">
        <v>-1</v>
      </c>
      <c r="AG698" s="9">
        <v>-1</v>
      </c>
      <c r="AH698" s="9">
        <v>-1</v>
      </c>
      <c r="AI698" s="9">
        <v>-1</v>
      </c>
      <c r="AJ698" s="9">
        <v>0</v>
      </c>
      <c r="AM698" s="9" t="s">
        <v>309</v>
      </c>
      <c r="AN698" s="9">
        <v>-1</v>
      </c>
      <c r="AQ698" s="9">
        <v>579</v>
      </c>
      <c r="AR698" s="9" t="s">
        <v>295</v>
      </c>
      <c r="AT698" s="9" t="s">
        <v>195</v>
      </c>
      <c r="AU698" s="9">
        <v>132.71029999999999</v>
      </c>
      <c r="AV698" s="9">
        <v>119.915205086451</v>
      </c>
      <c r="AW698" s="9">
        <v>903.43918683405798</v>
      </c>
      <c r="AX698" s="9">
        <v>0.70674340280000003</v>
      </c>
    </row>
    <row r="699" spans="1:50" x14ac:dyDescent="0.25">
      <c r="A699" s="142">
        <v>550000</v>
      </c>
      <c r="B699" s="142">
        <v>910000</v>
      </c>
      <c r="C699" s="142">
        <v>910000</v>
      </c>
      <c r="D699" s="9" t="s">
        <v>305</v>
      </c>
      <c r="E699" s="9" t="s">
        <v>70</v>
      </c>
      <c r="F699" s="9" t="s">
        <v>306</v>
      </c>
      <c r="G699" s="9" t="s">
        <v>307</v>
      </c>
      <c r="H699" s="9">
        <v>0.36</v>
      </c>
      <c r="I699" s="9">
        <v>0.48</v>
      </c>
      <c r="J699" s="9" t="s">
        <v>195</v>
      </c>
      <c r="K699" s="9">
        <v>1.2977656397989999E-2</v>
      </c>
      <c r="L699" s="9">
        <v>3903.4058798378901</v>
      </c>
      <c r="M699" s="9">
        <v>11.808178734824899</v>
      </c>
      <c r="N699" s="9">
        <v>1.5648286213312601</v>
      </c>
      <c r="O699" s="9">
        <v>0.15324248630671</v>
      </c>
      <c r="P699" s="9">
        <v>2.0307808169389999E-2</v>
      </c>
      <c r="Q699" s="9">
        <v>50.657060290465097</v>
      </c>
      <c r="R699" s="9">
        <v>1750</v>
      </c>
      <c r="S699" s="9" t="s">
        <v>315</v>
      </c>
      <c r="T699" s="9">
        <v>1750</v>
      </c>
      <c r="U699" s="9" t="s">
        <v>293</v>
      </c>
      <c r="V699" s="9" t="s">
        <v>195</v>
      </c>
      <c r="Z699" s="9">
        <v>0</v>
      </c>
      <c r="AA699" s="9">
        <v>1</v>
      </c>
      <c r="AB699" s="9">
        <v>0.15324248630671</v>
      </c>
      <c r="AC699" s="9">
        <v>2.0307808169389999E-2</v>
      </c>
      <c r="AD699" s="9">
        <v>50.657060290463498</v>
      </c>
      <c r="AF699" s="9">
        <v>-1</v>
      </c>
      <c r="AG699" s="9">
        <v>-1</v>
      </c>
      <c r="AH699" s="9">
        <v>-1</v>
      </c>
      <c r="AI699" s="9">
        <v>-1</v>
      </c>
      <c r="AJ699" s="9">
        <v>0</v>
      </c>
      <c r="AM699" s="9" t="s">
        <v>309</v>
      </c>
      <c r="AN699" s="9">
        <v>-1</v>
      </c>
      <c r="AQ699" s="9">
        <v>579</v>
      </c>
      <c r="AR699" s="9" t="s">
        <v>295</v>
      </c>
      <c r="AT699" s="9" t="s">
        <v>195</v>
      </c>
      <c r="AU699" s="9">
        <v>132.71029999999999</v>
      </c>
      <c r="AV699" s="9">
        <v>41.245084396194798</v>
      </c>
      <c r="AW699" s="9">
        <v>52.518712141940902</v>
      </c>
      <c r="AX699" s="9">
        <v>4.1084396000000002E-2</v>
      </c>
    </row>
    <row r="700" spans="1:50" x14ac:dyDescent="0.25">
      <c r="A700" s="142">
        <v>550000</v>
      </c>
      <c r="B700" s="142">
        <v>910000</v>
      </c>
      <c r="C700" s="142">
        <v>910000</v>
      </c>
      <c r="D700" s="9" t="s">
        <v>305</v>
      </c>
      <c r="E700" s="9" t="s">
        <v>70</v>
      </c>
      <c r="F700" s="9" t="s">
        <v>306</v>
      </c>
      <c r="G700" s="9" t="s">
        <v>307</v>
      </c>
      <c r="H700" s="9">
        <v>0.36</v>
      </c>
      <c r="I700" s="9">
        <v>0.48</v>
      </c>
      <c r="J700" s="9" t="s">
        <v>195</v>
      </c>
      <c r="K700" s="9">
        <v>1.794695967509E-2</v>
      </c>
      <c r="L700" s="9">
        <v>3903.4058798378901</v>
      </c>
      <c r="M700" s="9">
        <v>11.808178734824899</v>
      </c>
      <c r="N700" s="9">
        <v>1.5648286213312601</v>
      </c>
      <c r="O700" s="9">
        <v>0.21192090759016999</v>
      </c>
      <c r="P700" s="9">
        <v>2.808391616546E-2</v>
      </c>
      <c r="Q700" s="9">
        <v>70.054267920963696</v>
      </c>
      <c r="R700" s="9">
        <v>1410</v>
      </c>
      <c r="S700" s="9" t="s">
        <v>299</v>
      </c>
      <c r="T700" s="9">
        <v>1410</v>
      </c>
      <c r="U700" s="9" t="s">
        <v>293</v>
      </c>
      <c r="V700" s="9" t="s">
        <v>195</v>
      </c>
      <c r="Z700" s="9">
        <v>0</v>
      </c>
      <c r="AA700" s="9">
        <v>1</v>
      </c>
      <c r="AB700" s="9">
        <v>0.21192090759016999</v>
      </c>
      <c r="AC700" s="9">
        <v>2.808391616546E-2</v>
      </c>
      <c r="AD700" s="9">
        <v>70.054267920963696</v>
      </c>
      <c r="AF700" s="9">
        <v>-1</v>
      </c>
      <c r="AG700" s="9">
        <v>-1</v>
      </c>
      <c r="AH700" s="9">
        <v>-1</v>
      </c>
      <c r="AI700" s="9">
        <v>-1</v>
      </c>
      <c r="AJ700" s="9">
        <v>0</v>
      </c>
      <c r="AM700" s="9" t="s">
        <v>309</v>
      </c>
      <c r="AN700" s="9">
        <v>-1</v>
      </c>
      <c r="AQ700" s="9">
        <v>579</v>
      </c>
      <c r="AR700" s="9" t="s">
        <v>295</v>
      </c>
      <c r="AT700" s="9" t="s">
        <v>195</v>
      </c>
      <c r="AU700" s="9">
        <v>132.71029999999999</v>
      </c>
      <c r="AV700" s="9">
        <v>40.023127297556996</v>
      </c>
      <c r="AW700" s="9">
        <v>72.628769023695796</v>
      </c>
      <c r="AX700" s="9">
        <v>5.6816113500000001E-2</v>
      </c>
    </row>
    <row r="701" spans="1:50" x14ac:dyDescent="0.25">
      <c r="A701" s="142">
        <v>550000</v>
      </c>
      <c r="B701" s="142">
        <v>910000</v>
      </c>
      <c r="C701" s="142">
        <v>910000</v>
      </c>
      <c r="D701" s="9" t="s">
        <v>305</v>
      </c>
      <c r="E701" s="9" t="s">
        <v>70</v>
      </c>
      <c r="F701" s="9" t="s">
        <v>306</v>
      </c>
      <c r="G701" s="9" t="s">
        <v>307</v>
      </c>
      <c r="H701" s="9">
        <v>0.36</v>
      </c>
      <c r="I701" s="9">
        <v>0.48</v>
      </c>
      <c r="J701" s="9" t="s">
        <v>195</v>
      </c>
      <c r="K701" s="9">
        <v>0.23054405892738</v>
      </c>
      <c r="L701" s="9">
        <v>3866.8134012263299</v>
      </c>
      <c r="M701" s="9">
        <v>10.335629996410701</v>
      </c>
      <c r="N701" s="9">
        <v>1.76662458183602</v>
      </c>
      <c r="O701" s="9">
        <v>2.3828180909441201</v>
      </c>
      <c r="P701" s="9">
        <v>0.40728480169735998</v>
      </c>
      <c r="Q701" s="9">
        <v>891.47085663351504</v>
      </c>
      <c r="R701" s="9">
        <v>1200</v>
      </c>
      <c r="S701" s="9" t="s">
        <v>308</v>
      </c>
      <c r="T701" s="9">
        <v>1200</v>
      </c>
      <c r="U701" s="9" t="s">
        <v>293</v>
      </c>
      <c r="V701" s="9" t="s">
        <v>195</v>
      </c>
      <c r="Z701" s="9">
        <v>0</v>
      </c>
      <c r="AA701" s="9">
        <v>1</v>
      </c>
      <c r="AB701" s="9">
        <v>2.3828180909441201</v>
      </c>
      <c r="AC701" s="9">
        <v>0.40728480169735998</v>
      </c>
      <c r="AD701" s="9">
        <v>891.47085663351504</v>
      </c>
      <c r="AF701" s="9">
        <v>-1</v>
      </c>
      <c r="AG701" s="9">
        <v>-1</v>
      </c>
      <c r="AH701" s="9">
        <v>-1</v>
      </c>
      <c r="AI701" s="9">
        <v>-1</v>
      </c>
      <c r="AJ701" s="9">
        <v>0</v>
      </c>
      <c r="AM701" s="9" t="s">
        <v>309</v>
      </c>
      <c r="AN701" s="9">
        <v>-1</v>
      </c>
      <c r="AQ701" s="9">
        <v>579</v>
      </c>
      <c r="AR701" s="9" t="s">
        <v>295</v>
      </c>
      <c r="AT701" s="9" t="s">
        <v>195</v>
      </c>
      <c r="AU701" s="9">
        <v>132.71029999999999</v>
      </c>
      <c r="AV701" s="9">
        <v>138.54384448718801</v>
      </c>
      <c r="AW701" s="9">
        <v>932.97870551643996</v>
      </c>
      <c r="AX701" s="9">
        <v>0.72300961610000003</v>
      </c>
    </row>
    <row r="702" spans="1:50" x14ac:dyDescent="0.25">
      <c r="A702" s="142">
        <v>550000</v>
      </c>
      <c r="B702" s="142">
        <v>910000</v>
      </c>
      <c r="C702" s="142">
        <v>910000</v>
      </c>
      <c r="D702" s="9" t="s">
        <v>305</v>
      </c>
      <c r="E702" s="9" t="s">
        <v>70</v>
      </c>
      <c r="F702" s="9" t="s">
        <v>306</v>
      </c>
      <c r="G702" s="9" t="s">
        <v>307</v>
      </c>
      <c r="H702" s="9">
        <v>0.36</v>
      </c>
      <c r="I702" s="9">
        <v>0.48</v>
      </c>
      <c r="J702" s="9" t="s">
        <v>195</v>
      </c>
      <c r="K702" s="9">
        <v>1.992750168383E-2</v>
      </c>
      <c r="L702" s="9">
        <v>3866.8134012263299</v>
      </c>
      <c r="M702" s="9">
        <v>10.335629996410701</v>
      </c>
      <c r="N702" s="9">
        <v>1.76662458183602</v>
      </c>
      <c r="O702" s="9">
        <v>0.20596328415694001</v>
      </c>
      <c r="P702" s="9">
        <v>3.5204414329230001E-2</v>
      </c>
      <c r="Q702" s="9">
        <v>77.055930564005806</v>
      </c>
      <c r="R702" s="9">
        <v>1330</v>
      </c>
      <c r="S702" s="9" t="s">
        <v>311</v>
      </c>
      <c r="T702" s="9">
        <v>1330</v>
      </c>
      <c r="U702" s="9" t="s">
        <v>293</v>
      </c>
      <c r="V702" s="9" t="s">
        <v>195</v>
      </c>
      <c r="Z702" s="9">
        <v>0</v>
      </c>
      <c r="AA702" s="9">
        <v>1</v>
      </c>
      <c r="AB702" s="9">
        <v>0.20596328415694001</v>
      </c>
      <c r="AC702" s="9">
        <v>3.5204414329230001E-2</v>
      </c>
      <c r="AD702" s="9">
        <v>77.0559305640042</v>
      </c>
      <c r="AF702" s="9">
        <v>-1</v>
      </c>
      <c r="AG702" s="9">
        <v>-1</v>
      </c>
      <c r="AH702" s="9">
        <v>-1</v>
      </c>
      <c r="AI702" s="9">
        <v>-1</v>
      </c>
      <c r="AJ702" s="9">
        <v>0</v>
      </c>
      <c r="AM702" s="9" t="s">
        <v>309</v>
      </c>
      <c r="AN702" s="9">
        <v>-1</v>
      </c>
      <c r="AQ702" s="9">
        <v>579</v>
      </c>
      <c r="AR702" s="9" t="s">
        <v>295</v>
      </c>
      <c r="AT702" s="9" t="s">
        <v>195</v>
      </c>
      <c r="AU702" s="9">
        <v>132.71029999999999</v>
      </c>
      <c r="AV702" s="9">
        <v>51.161570959181802</v>
      </c>
      <c r="AW702" s="9">
        <v>80.643738171604795</v>
      </c>
      <c r="AX702" s="9">
        <v>6.2494672000000001E-2</v>
      </c>
    </row>
    <row r="703" spans="1:50" x14ac:dyDescent="0.25">
      <c r="A703" s="142">
        <v>550000</v>
      </c>
      <c r="B703" s="142">
        <v>910000</v>
      </c>
      <c r="C703" s="142">
        <v>910000</v>
      </c>
      <c r="D703" s="9" t="s">
        <v>305</v>
      </c>
      <c r="E703" s="9" t="s">
        <v>70</v>
      </c>
      <c r="F703" s="9" t="s">
        <v>306</v>
      </c>
      <c r="G703" s="9" t="s">
        <v>307</v>
      </c>
      <c r="H703" s="9">
        <v>0.36</v>
      </c>
      <c r="I703" s="9">
        <v>0.48</v>
      </c>
      <c r="J703" s="9" t="s">
        <v>195</v>
      </c>
      <c r="K703" s="9">
        <v>1.84539192693E-3</v>
      </c>
      <c r="L703" s="9">
        <v>3866.8134012263299</v>
      </c>
      <c r="M703" s="9">
        <v>10.335629996410701</v>
      </c>
      <c r="N703" s="9">
        <v>1.76662458183602</v>
      </c>
      <c r="O703" s="9">
        <v>1.9073288155120001E-2</v>
      </c>
      <c r="P703" s="9">
        <v>3.2601147412299998E-3</v>
      </c>
      <c r="Q703" s="9">
        <v>7.1357862335716797</v>
      </c>
      <c r="R703" s="9">
        <v>1330</v>
      </c>
      <c r="S703" s="9" t="s">
        <v>311</v>
      </c>
      <c r="T703" s="9">
        <v>1330</v>
      </c>
      <c r="U703" s="9" t="s">
        <v>293</v>
      </c>
      <c r="V703" s="9" t="s">
        <v>195</v>
      </c>
      <c r="Z703" s="9">
        <v>0</v>
      </c>
      <c r="AA703" s="9">
        <v>1</v>
      </c>
      <c r="AB703" s="9">
        <v>1.9073288155120001E-2</v>
      </c>
      <c r="AC703" s="9">
        <v>3.2601147412299998E-3</v>
      </c>
      <c r="AD703" s="9">
        <v>7.1357862335729596</v>
      </c>
      <c r="AF703" s="9">
        <v>-1</v>
      </c>
      <c r="AG703" s="9">
        <v>-1</v>
      </c>
      <c r="AH703" s="9">
        <v>-1</v>
      </c>
      <c r="AI703" s="9">
        <v>-1</v>
      </c>
      <c r="AJ703" s="9">
        <v>0</v>
      </c>
      <c r="AM703" s="9" t="s">
        <v>309</v>
      </c>
      <c r="AN703" s="9">
        <v>-1</v>
      </c>
      <c r="AQ703" s="9">
        <v>579</v>
      </c>
      <c r="AR703" s="9" t="s">
        <v>295</v>
      </c>
      <c r="AT703" s="9" t="s">
        <v>195</v>
      </c>
      <c r="AU703" s="9">
        <v>132.71029999999999</v>
      </c>
      <c r="AV703" s="9">
        <v>15.807279429072</v>
      </c>
      <c r="AW703" s="9">
        <v>7.4680361713471504</v>
      </c>
      <c r="AX703" s="9">
        <v>5.7873368E-3</v>
      </c>
    </row>
    <row r="704" spans="1:50" x14ac:dyDescent="0.25">
      <c r="A704" s="142">
        <v>550000</v>
      </c>
      <c r="B704" s="142">
        <v>910000</v>
      </c>
      <c r="C704" s="142">
        <v>910000</v>
      </c>
      <c r="D704" s="9" t="s">
        <v>305</v>
      </c>
      <c r="E704" s="9" t="s">
        <v>70</v>
      </c>
      <c r="F704" s="9" t="s">
        <v>306</v>
      </c>
      <c r="G704" s="9" t="s">
        <v>307</v>
      </c>
      <c r="H704" s="9">
        <v>0.36</v>
      </c>
      <c r="I704" s="9">
        <v>0.48</v>
      </c>
      <c r="J704" s="9" t="s">
        <v>195</v>
      </c>
      <c r="K704" s="9">
        <v>5.3765105980069998E-2</v>
      </c>
      <c r="L704" s="9">
        <v>3866.8134012263299</v>
      </c>
      <c r="M704" s="9">
        <v>10.335629996410701</v>
      </c>
      <c r="N704" s="9">
        <v>1.76662458183602</v>
      </c>
      <c r="O704" s="9">
        <v>0.55569624212780999</v>
      </c>
      <c r="P704" s="9">
        <v>9.4982757869410003E-2</v>
      </c>
      <c r="Q704" s="9">
        <v>207.899632322088</v>
      </c>
      <c r="R704" s="9">
        <v>1330</v>
      </c>
      <c r="S704" s="9" t="s">
        <v>311</v>
      </c>
      <c r="T704" s="9">
        <v>1330</v>
      </c>
      <c r="U704" s="9" t="s">
        <v>293</v>
      </c>
      <c r="V704" s="9" t="s">
        <v>195</v>
      </c>
      <c r="Z704" s="9">
        <v>0</v>
      </c>
      <c r="AA704" s="9">
        <v>1</v>
      </c>
      <c r="AB704" s="9">
        <v>0.55569624212780999</v>
      </c>
      <c r="AC704" s="9">
        <v>9.4982757869410003E-2</v>
      </c>
      <c r="AD704" s="9">
        <v>207.899632322088</v>
      </c>
      <c r="AF704" s="9">
        <v>-1</v>
      </c>
      <c r="AG704" s="9">
        <v>-1</v>
      </c>
      <c r="AH704" s="9">
        <v>-1</v>
      </c>
      <c r="AI704" s="9">
        <v>-1</v>
      </c>
      <c r="AJ704" s="9">
        <v>0</v>
      </c>
      <c r="AM704" s="9" t="s">
        <v>309</v>
      </c>
      <c r="AN704" s="9">
        <v>-1</v>
      </c>
      <c r="AQ704" s="9">
        <v>579</v>
      </c>
      <c r="AR704" s="9" t="s">
        <v>295</v>
      </c>
      <c r="AT704" s="9" t="s">
        <v>195</v>
      </c>
      <c r="AU704" s="9">
        <v>132.71029999999999</v>
      </c>
      <c r="AV704" s="9">
        <v>61.478103790706797</v>
      </c>
      <c r="AW704" s="9">
        <v>217.57966443646299</v>
      </c>
      <c r="AX704" s="9">
        <v>0.1686128405</v>
      </c>
    </row>
    <row r="705" spans="1:50" x14ac:dyDescent="0.25">
      <c r="A705" s="142">
        <v>550000</v>
      </c>
      <c r="B705" s="142">
        <v>910000</v>
      </c>
      <c r="C705" s="142">
        <v>910000</v>
      </c>
      <c r="D705" s="9" t="s">
        <v>305</v>
      </c>
      <c r="E705" s="9" t="s">
        <v>70</v>
      </c>
      <c r="F705" s="9" t="s">
        <v>306</v>
      </c>
      <c r="G705" s="9" t="s">
        <v>307</v>
      </c>
      <c r="H705" s="9">
        <v>0.36</v>
      </c>
      <c r="I705" s="9">
        <v>0.48</v>
      </c>
      <c r="J705" s="9" t="s">
        <v>195</v>
      </c>
      <c r="K705" s="9">
        <v>0.19379951426708</v>
      </c>
      <c r="L705" s="9">
        <v>3866.8134012263299</v>
      </c>
      <c r="M705" s="9">
        <v>10.335629996410701</v>
      </c>
      <c r="N705" s="9">
        <v>1.76662458183602</v>
      </c>
      <c r="O705" s="9">
        <v>2.0030400729486999</v>
      </c>
      <c r="P705" s="9">
        <v>0.34237098585211001</v>
      </c>
      <c r="Q705" s="9">
        <v>749.38655891911799</v>
      </c>
      <c r="R705" s="9">
        <v>1330</v>
      </c>
      <c r="S705" s="9" t="s">
        <v>311</v>
      </c>
      <c r="T705" s="9">
        <v>1330</v>
      </c>
      <c r="U705" s="9" t="s">
        <v>293</v>
      </c>
      <c r="V705" s="9" t="s">
        <v>195</v>
      </c>
      <c r="Z705" s="9">
        <v>0</v>
      </c>
      <c r="AA705" s="9">
        <v>1</v>
      </c>
      <c r="AB705" s="9">
        <v>2.0030400729486999</v>
      </c>
      <c r="AC705" s="9">
        <v>0.34237098585211001</v>
      </c>
      <c r="AD705" s="9">
        <v>749.38655891911799</v>
      </c>
      <c r="AF705" s="9">
        <v>-1</v>
      </c>
      <c r="AG705" s="9">
        <v>-1</v>
      </c>
      <c r="AH705" s="9">
        <v>-1</v>
      </c>
      <c r="AI705" s="9">
        <v>-1</v>
      </c>
      <c r="AJ705" s="9">
        <v>0</v>
      </c>
      <c r="AM705" s="9" t="s">
        <v>309</v>
      </c>
      <c r="AN705" s="9">
        <v>-1</v>
      </c>
      <c r="AQ705" s="9">
        <v>579</v>
      </c>
      <c r="AR705" s="9" t="s">
        <v>295</v>
      </c>
      <c r="AT705" s="9" t="s">
        <v>195</v>
      </c>
      <c r="AU705" s="9">
        <v>132.71029999999999</v>
      </c>
      <c r="AV705" s="9">
        <v>111.912116590472</v>
      </c>
      <c r="AW705" s="9">
        <v>784.278808969755</v>
      </c>
      <c r="AX705" s="9">
        <v>0.60777498699999999</v>
      </c>
    </row>
    <row r="706" spans="1:50" x14ac:dyDescent="0.25">
      <c r="A706" s="142">
        <v>550000</v>
      </c>
      <c r="B706" s="142">
        <v>910000</v>
      </c>
      <c r="C706" s="142">
        <v>910000</v>
      </c>
      <c r="D706" s="9" t="s">
        <v>305</v>
      </c>
      <c r="E706" s="9" t="s">
        <v>70</v>
      </c>
      <c r="F706" s="9" t="s">
        <v>306</v>
      </c>
      <c r="G706" s="9" t="s">
        <v>307</v>
      </c>
      <c r="H706" s="9">
        <v>0.36</v>
      </c>
      <c r="I706" s="9">
        <v>0.48</v>
      </c>
      <c r="J706" s="9" t="s">
        <v>195</v>
      </c>
      <c r="K706" s="9">
        <v>1.1059311709E-4</v>
      </c>
      <c r="L706" s="9">
        <v>3866.8134012263299</v>
      </c>
      <c r="M706" s="9">
        <v>10.335629996410701</v>
      </c>
      <c r="N706" s="9">
        <v>1.76662458183602</v>
      </c>
      <c r="O706" s="9">
        <v>1.14304953839E-3</v>
      </c>
      <c r="P706" s="9">
        <v>1.9537651922999999E-4</v>
      </c>
      <c r="Q706" s="9">
        <v>0.42764294724700003</v>
      </c>
      <c r="R706" s="9">
        <v>1330</v>
      </c>
      <c r="S706" s="9" t="s">
        <v>311</v>
      </c>
      <c r="T706" s="9">
        <v>1330</v>
      </c>
      <c r="U706" s="9" t="s">
        <v>293</v>
      </c>
      <c r="V706" s="9" t="s">
        <v>195</v>
      </c>
      <c r="Z706" s="9">
        <v>0</v>
      </c>
      <c r="AA706" s="9">
        <v>1</v>
      </c>
      <c r="AB706" s="9">
        <v>1.14304953839E-3</v>
      </c>
      <c r="AC706" s="9">
        <v>1.9537651922999999E-4</v>
      </c>
      <c r="AD706" s="9">
        <v>0.42764294724874002</v>
      </c>
      <c r="AF706" s="9">
        <v>-1</v>
      </c>
      <c r="AG706" s="9">
        <v>-1</v>
      </c>
      <c r="AH706" s="9">
        <v>-1</v>
      </c>
      <c r="AI706" s="9">
        <v>-1</v>
      </c>
      <c r="AJ706" s="9">
        <v>0</v>
      </c>
      <c r="AM706" s="9" t="s">
        <v>309</v>
      </c>
      <c r="AN706" s="9">
        <v>-1</v>
      </c>
      <c r="AQ706" s="9">
        <v>579</v>
      </c>
      <c r="AR706" s="9" t="s">
        <v>295</v>
      </c>
      <c r="AT706" s="9" t="s">
        <v>195</v>
      </c>
      <c r="AU706" s="9">
        <v>132.71029999999999</v>
      </c>
      <c r="AV706" s="9">
        <v>3.9113458725724302</v>
      </c>
      <c r="AW706" s="9">
        <v>0.44755446617071998</v>
      </c>
      <c r="AX706" s="9">
        <v>3.4683130000000002E-4</v>
      </c>
    </row>
    <row r="707" spans="1:50" x14ac:dyDescent="0.25">
      <c r="A707" s="142">
        <v>550000</v>
      </c>
      <c r="B707" s="142">
        <v>910000</v>
      </c>
      <c r="C707" s="142">
        <v>910000</v>
      </c>
      <c r="D707" s="9" t="s">
        <v>305</v>
      </c>
      <c r="E707" s="9" t="s">
        <v>70</v>
      </c>
      <c r="F707" s="9" t="s">
        <v>306</v>
      </c>
      <c r="G707" s="9" t="s">
        <v>307</v>
      </c>
      <c r="H707" s="9">
        <v>0.36</v>
      </c>
      <c r="I707" s="9">
        <v>0.48</v>
      </c>
      <c r="J707" s="9" t="s">
        <v>195</v>
      </c>
      <c r="K707" s="9">
        <v>8.3898608393630003E-2</v>
      </c>
      <c r="L707" s="9">
        <v>3866.8134012263299</v>
      </c>
      <c r="M707" s="9">
        <v>10.335629996410701</v>
      </c>
      <c r="N707" s="9">
        <v>1.76662458183602</v>
      </c>
      <c r="O707" s="9">
        <v>0.86714497357035003</v>
      </c>
      <c r="P707" s="9">
        <v>0.14821734397002001</v>
      </c>
      <c r="Q707" s="9">
        <v>324.420263280744</v>
      </c>
      <c r="R707" s="9">
        <v>1210</v>
      </c>
      <c r="S707" s="9" t="s">
        <v>310</v>
      </c>
      <c r="T707" s="9">
        <v>1210</v>
      </c>
      <c r="U707" s="9" t="s">
        <v>293</v>
      </c>
      <c r="V707" s="9" t="s">
        <v>195</v>
      </c>
      <c r="Z707" s="9">
        <v>0</v>
      </c>
      <c r="AA707" s="9">
        <v>1</v>
      </c>
      <c r="AB707" s="9">
        <v>0.86714497357035003</v>
      </c>
      <c r="AC707" s="9">
        <v>0.14821734397002001</v>
      </c>
      <c r="AD707" s="9">
        <v>324.42026328074598</v>
      </c>
      <c r="AF707" s="9">
        <v>-1</v>
      </c>
      <c r="AG707" s="9">
        <v>-1</v>
      </c>
      <c r="AH707" s="9">
        <v>-1</v>
      </c>
      <c r="AI707" s="9">
        <v>-1</v>
      </c>
      <c r="AJ707" s="9">
        <v>0</v>
      </c>
      <c r="AM707" s="9" t="s">
        <v>309</v>
      </c>
      <c r="AN707" s="9">
        <v>-1</v>
      </c>
      <c r="AQ707" s="9">
        <v>579</v>
      </c>
      <c r="AR707" s="9" t="s">
        <v>295</v>
      </c>
      <c r="AT707" s="9" t="s">
        <v>195</v>
      </c>
      <c r="AU707" s="9">
        <v>132.71029999999999</v>
      </c>
      <c r="AV707" s="9">
        <v>85.023697150848804</v>
      </c>
      <c r="AW707" s="9">
        <v>339.52562220820198</v>
      </c>
      <c r="AX707" s="9">
        <v>0.2631145688</v>
      </c>
    </row>
    <row r="708" spans="1:50" x14ac:dyDescent="0.25">
      <c r="A708" s="142">
        <v>550000</v>
      </c>
      <c r="B708" s="142">
        <v>910000</v>
      </c>
      <c r="C708" s="142">
        <v>910000</v>
      </c>
      <c r="D708" s="9" t="s">
        <v>305</v>
      </c>
      <c r="E708" s="9" t="s">
        <v>70</v>
      </c>
      <c r="F708" s="9" t="s">
        <v>306</v>
      </c>
      <c r="G708" s="9" t="s">
        <v>307</v>
      </c>
      <c r="H708" s="9">
        <v>0.36</v>
      </c>
      <c r="I708" s="9">
        <v>0.48</v>
      </c>
      <c r="J708" s="9" t="s">
        <v>195</v>
      </c>
      <c r="K708" s="9">
        <v>4.6969551806500002E-3</v>
      </c>
      <c r="L708" s="9">
        <v>3866.8134012263299</v>
      </c>
      <c r="M708" s="9">
        <v>10.335629996410701</v>
      </c>
      <c r="N708" s="9">
        <v>1.76662458183602</v>
      </c>
      <c r="O708" s="9">
        <v>4.8545990856919997E-2</v>
      </c>
      <c r="P708" s="9">
        <v>8.2977564819099996E-3</v>
      </c>
      <c r="Q708" s="9">
        <v>18.162249237496798</v>
      </c>
      <c r="R708" s="9">
        <v>1330</v>
      </c>
      <c r="S708" s="9" t="s">
        <v>311</v>
      </c>
      <c r="T708" s="9">
        <v>1330</v>
      </c>
      <c r="U708" s="9" t="s">
        <v>293</v>
      </c>
      <c r="V708" s="9" t="s">
        <v>195</v>
      </c>
      <c r="Z708" s="9">
        <v>0</v>
      </c>
      <c r="AA708" s="9">
        <v>1</v>
      </c>
      <c r="AB708" s="9">
        <v>4.8545990856919997E-2</v>
      </c>
      <c r="AC708" s="9">
        <v>8.2977564819099996E-3</v>
      </c>
      <c r="AD708" s="9">
        <v>18.1622492374978</v>
      </c>
      <c r="AF708" s="9">
        <v>-1</v>
      </c>
      <c r="AG708" s="9">
        <v>-1</v>
      </c>
      <c r="AH708" s="9">
        <v>-1</v>
      </c>
      <c r="AI708" s="9">
        <v>-1</v>
      </c>
      <c r="AJ708" s="9">
        <v>0</v>
      </c>
      <c r="AM708" s="9" t="s">
        <v>309</v>
      </c>
      <c r="AN708" s="9">
        <v>-1</v>
      </c>
      <c r="AQ708" s="9">
        <v>579</v>
      </c>
      <c r="AR708" s="9" t="s">
        <v>295</v>
      </c>
      <c r="AT708" s="9" t="s">
        <v>195</v>
      </c>
      <c r="AU708" s="9">
        <v>132.71029999999999</v>
      </c>
      <c r="AV708" s="9">
        <v>24.4698111524396</v>
      </c>
      <c r="AW708" s="9">
        <v>19.007903238539399</v>
      </c>
      <c r="AX708" s="9">
        <v>1.4730129099999999E-2</v>
      </c>
    </row>
    <row r="709" spans="1:50" x14ac:dyDescent="0.25">
      <c r="A709" s="142">
        <v>550000</v>
      </c>
      <c r="B709" s="142">
        <v>910000</v>
      </c>
      <c r="C709" s="142">
        <v>910000</v>
      </c>
      <c r="D709" s="9" t="s">
        <v>305</v>
      </c>
      <c r="E709" s="9" t="s">
        <v>70</v>
      </c>
      <c r="F709" s="9" t="s">
        <v>306</v>
      </c>
      <c r="G709" s="9" t="s">
        <v>307</v>
      </c>
      <c r="H709" s="9">
        <v>0.36</v>
      </c>
      <c r="I709" s="9">
        <v>0.48</v>
      </c>
      <c r="J709" s="9" t="s">
        <v>195</v>
      </c>
      <c r="K709" s="9">
        <v>2.9175724099180001E-2</v>
      </c>
      <c r="L709" s="9">
        <v>3866.8134012263299</v>
      </c>
      <c r="M709" s="9">
        <v>10.335629996410701</v>
      </c>
      <c r="N709" s="9">
        <v>1.76662458183602</v>
      </c>
      <c r="O709" s="9">
        <v>0.30154948916650998</v>
      </c>
      <c r="P709" s="9">
        <v>5.154255138648E-2</v>
      </c>
      <c r="Q709" s="9">
        <v>112.817080937203</v>
      </c>
      <c r="R709" s="9">
        <v>1330</v>
      </c>
      <c r="S709" s="9" t="s">
        <v>311</v>
      </c>
      <c r="T709" s="9">
        <v>1330</v>
      </c>
      <c r="U709" s="9" t="s">
        <v>293</v>
      </c>
      <c r="V709" s="9" t="s">
        <v>195</v>
      </c>
      <c r="Z709" s="9">
        <v>0</v>
      </c>
      <c r="AA709" s="9">
        <v>1</v>
      </c>
      <c r="AB709" s="9">
        <v>0.30154948916650998</v>
      </c>
      <c r="AC709" s="9">
        <v>5.154255138648E-2</v>
      </c>
      <c r="AD709" s="9">
        <v>112.81708093720199</v>
      </c>
      <c r="AF709" s="9">
        <v>-1</v>
      </c>
      <c r="AG709" s="9">
        <v>-1</v>
      </c>
      <c r="AH709" s="9">
        <v>-1</v>
      </c>
      <c r="AI709" s="9">
        <v>-1</v>
      </c>
      <c r="AJ709" s="9">
        <v>0</v>
      </c>
      <c r="AM709" s="9" t="s">
        <v>309</v>
      </c>
      <c r="AN709" s="9">
        <v>-1</v>
      </c>
      <c r="AQ709" s="9">
        <v>579</v>
      </c>
      <c r="AR709" s="9" t="s">
        <v>295</v>
      </c>
      <c r="AT709" s="9" t="s">
        <v>195</v>
      </c>
      <c r="AU709" s="9">
        <v>132.71029999999999</v>
      </c>
      <c r="AV709" s="9">
        <v>44.425656823878498</v>
      </c>
      <c r="AW709" s="9">
        <v>118.06996644894799</v>
      </c>
      <c r="AX709" s="9">
        <v>9.1498038099999998E-2</v>
      </c>
    </row>
    <row r="710" spans="1:50" x14ac:dyDescent="0.25">
      <c r="A710" s="142">
        <v>550000</v>
      </c>
      <c r="B710" s="142">
        <v>910000</v>
      </c>
      <c r="C710" s="142">
        <v>910000</v>
      </c>
      <c r="D710" s="9" t="s">
        <v>305</v>
      </c>
      <c r="E710" s="9" t="s">
        <v>70</v>
      </c>
      <c r="F710" s="9" t="s">
        <v>306</v>
      </c>
      <c r="G710" s="9" t="s">
        <v>307</v>
      </c>
      <c r="H710" s="9">
        <v>0.36</v>
      </c>
      <c r="I710" s="9">
        <v>0.48</v>
      </c>
      <c r="J710" s="9" t="s">
        <v>195</v>
      </c>
      <c r="K710" s="9">
        <v>3.9558967154900001E-3</v>
      </c>
      <c r="L710" s="9">
        <v>3848.7050639391</v>
      </c>
      <c r="M710" s="9">
        <v>9.5631105431828196</v>
      </c>
      <c r="N710" s="9">
        <v>1.40543813869209</v>
      </c>
      <c r="O710" s="9">
        <v>3.7830677587680002E-2</v>
      </c>
      <c r="P710" s="9">
        <v>5.5597681166800004E-3</v>
      </c>
      <c r="Q710" s="9">
        <v>15.2250797213418</v>
      </c>
      <c r="R710" s="9">
        <v>1200</v>
      </c>
      <c r="S710" s="9" t="s">
        <v>308</v>
      </c>
      <c r="T710" s="9">
        <v>1200</v>
      </c>
      <c r="U710" s="9" t="s">
        <v>293</v>
      </c>
      <c r="V710" s="9" t="s">
        <v>195</v>
      </c>
      <c r="Z710" s="9">
        <v>0</v>
      </c>
      <c r="AA710" s="9">
        <v>1</v>
      </c>
      <c r="AB710" s="9">
        <v>3.7830677587680002E-2</v>
      </c>
      <c r="AC710" s="9">
        <v>5.5597681166800004E-3</v>
      </c>
      <c r="AD710" s="9">
        <v>15.2250797213414</v>
      </c>
      <c r="AF710" s="9">
        <v>-1</v>
      </c>
      <c r="AG710" s="9">
        <v>-1</v>
      </c>
      <c r="AH710" s="9">
        <v>-1</v>
      </c>
      <c r="AI710" s="9">
        <v>-1</v>
      </c>
      <c r="AJ710" s="9">
        <v>0</v>
      </c>
      <c r="AM710" s="9" t="s">
        <v>309</v>
      </c>
      <c r="AN710" s="9">
        <v>-1</v>
      </c>
      <c r="AQ710" s="9">
        <v>579</v>
      </c>
      <c r="AR710" s="9" t="s">
        <v>295</v>
      </c>
      <c r="AT710" s="9" t="s">
        <v>195</v>
      </c>
      <c r="AU710" s="9">
        <v>132.71029999999999</v>
      </c>
      <c r="AV710" s="9">
        <v>31.484868108682399</v>
      </c>
      <c r="AW710" s="9">
        <v>16.0089460294475</v>
      </c>
      <c r="AX710" s="9">
        <v>1.23479965E-2</v>
      </c>
    </row>
    <row r="711" spans="1:50" x14ac:dyDescent="0.25">
      <c r="A711" s="142">
        <v>550000</v>
      </c>
      <c r="B711" s="142">
        <v>910000</v>
      </c>
      <c r="C711" s="142">
        <v>910000</v>
      </c>
      <c r="D711" s="9" t="s">
        <v>305</v>
      </c>
      <c r="E711" s="9" t="s">
        <v>70</v>
      </c>
      <c r="F711" s="9" t="s">
        <v>306</v>
      </c>
      <c r="G711" s="9" t="s">
        <v>307</v>
      </c>
      <c r="H711" s="9">
        <v>0.36</v>
      </c>
      <c r="I711" s="9">
        <v>0.48</v>
      </c>
      <c r="J711" s="9" t="s">
        <v>195</v>
      </c>
      <c r="K711" s="9">
        <v>9.8117454701929993E-2</v>
      </c>
      <c r="L711" s="9">
        <v>3848.7050639391</v>
      </c>
      <c r="M711" s="9">
        <v>9.5631105431828196</v>
      </c>
      <c r="N711" s="9">
        <v>1.40543813869209</v>
      </c>
      <c r="O711" s="9">
        <v>0.93830806553031998</v>
      </c>
      <c r="P711" s="9">
        <v>0.13789801290949</v>
      </c>
      <c r="Q711" s="9">
        <v>377.62514477214899</v>
      </c>
      <c r="R711" s="9">
        <v>1210</v>
      </c>
      <c r="S711" s="9" t="s">
        <v>310</v>
      </c>
      <c r="T711" s="9">
        <v>1210</v>
      </c>
      <c r="U711" s="9" t="s">
        <v>293</v>
      </c>
      <c r="V711" s="9" t="s">
        <v>195</v>
      </c>
      <c r="Z711" s="9">
        <v>0</v>
      </c>
      <c r="AA711" s="9">
        <v>1</v>
      </c>
      <c r="AB711" s="9">
        <v>0.93830806553031998</v>
      </c>
      <c r="AC711" s="9">
        <v>0.13789801290949</v>
      </c>
      <c r="AD711" s="9">
        <v>377.625144772147</v>
      </c>
      <c r="AF711" s="9">
        <v>-1</v>
      </c>
      <c r="AG711" s="9">
        <v>-1</v>
      </c>
      <c r="AH711" s="9">
        <v>-1</v>
      </c>
      <c r="AI711" s="9">
        <v>-1</v>
      </c>
      <c r="AJ711" s="9">
        <v>0</v>
      </c>
      <c r="AM711" s="9" t="s">
        <v>309</v>
      </c>
      <c r="AN711" s="9">
        <v>-1</v>
      </c>
      <c r="AQ711" s="9">
        <v>579</v>
      </c>
      <c r="AR711" s="9" t="s">
        <v>295</v>
      </c>
      <c r="AT711" s="9" t="s">
        <v>195</v>
      </c>
      <c r="AU711" s="9">
        <v>132.71029999999999</v>
      </c>
      <c r="AV711" s="9">
        <v>81.366433098654696</v>
      </c>
      <c r="AW711" s="9">
        <v>397.06725171006002</v>
      </c>
      <c r="AX711" s="9">
        <v>0.30626532420000002</v>
      </c>
    </row>
    <row r="712" spans="1:50" x14ac:dyDescent="0.25">
      <c r="A712" s="142">
        <v>550000</v>
      </c>
      <c r="B712" s="142">
        <v>910000</v>
      </c>
      <c r="C712" s="142">
        <v>910000</v>
      </c>
      <c r="D712" s="9" t="s">
        <v>305</v>
      </c>
      <c r="E712" s="9" t="s">
        <v>70</v>
      </c>
      <c r="F712" s="9" t="s">
        <v>306</v>
      </c>
      <c r="G712" s="9" t="s">
        <v>307</v>
      </c>
      <c r="H712" s="9">
        <v>0.36</v>
      </c>
      <c r="I712" s="9">
        <v>0.48</v>
      </c>
      <c r="J712" s="9" t="s">
        <v>195</v>
      </c>
      <c r="K712" s="9">
        <v>6.5267914408960001E-2</v>
      </c>
      <c r="L712" s="9">
        <v>3848.7050639391</v>
      </c>
      <c r="M712" s="9">
        <v>9.5631105431828196</v>
      </c>
      <c r="N712" s="9">
        <v>1.40543813869209</v>
      </c>
      <c r="O712" s="9">
        <v>0.62416428041594996</v>
      </c>
      <c r="P712" s="9">
        <v>9.1730016143250007E-2</v>
      </c>
      <c r="Q712" s="9">
        <v>251.19695269853901</v>
      </c>
      <c r="R712" s="9">
        <v>1210</v>
      </c>
      <c r="S712" s="9" t="s">
        <v>310</v>
      </c>
      <c r="T712" s="9">
        <v>1210</v>
      </c>
      <c r="U712" s="9" t="s">
        <v>293</v>
      </c>
      <c r="V712" s="9" t="s">
        <v>195</v>
      </c>
      <c r="Z712" s="9">
        <v>0</v>
      </c>
      <c r="AA712" s="9">
        <v>1</v>
      </c>
      <c r="AB712" s="9">
        <v>0.62416428041594996</v>
      </c>
      <c r="AC712" s="9">
        <v>9.1730016143250007E-2</v>
      </c>
      <c r="AD712" s="9">
        <v>251.19695269853699</v>
      </c>
      <c r="AF712" s="9">
        <v>-1</v>
      </c>
      <c r="AG712" s="9">
        <v>-1</v>
      </c>
      <c r="AH712" s="9">
        <v>-1</v>
      </c>
      <c r="AI712" s="9">
        <v>-1</v>
      </c>
      <c r="AJ712" s="9">
        <v>0</v>
      </c>
      <c r="AM712" s="9" t="s">
        <v>309</v>
      </c>
      <c r="AN712" s="9">
        <v>-1</v>
      </c>
      <c r="AQ712" s="9">
        <v>579</v>
      </c>
      <c r="AR712" s="9" t="s">
        <v>295</v>
      </c>
      <c r="AT712" s="9" t="s">
        <v>195</v>
      </c>
      <c r="AU712" s="9">
        <v>132.71029999999999</v>
      </c>
      <c r="AV712" s="9">
        <v>95.059820135376697</v>
      </c>
      <c r="AW712" s="9">
        <v>264.12987860258301</v>
      </c>
      <c r="AX712" s="9">
        <v>0.20372826660000001</v>
      </c>
    </row>
    <row r="713" spans="1:50" x14ac:dyDescent="0.25">
      <c r="A713" s="142">
        <v>550000</v>
      </c>
      <c r="B713" s="142">
        <v>910000</v>
      </c>
      <c r="C713" s="142">
        <v>910000</v>
      </c>
      <c r="D713" s="9" t="s">
        <v>305</v>
      </c>
      <c r="E713" s="9" t="s">
        <v>70</v>
      </c>
      <c r="F713" s="9" t="s">
        <v>306</v>
      </c>
      <c r="G713" s="9" t="s">
        <v>307</v>
      </c>
      <c r="H713" s="9">
        <v>0.36</v>
      </c>
      <c r="I713" s="9">
        <v>0.48</v>
      </c>
      <c r="J713" s="9" t="s">
        <v>195</v>
      </c>
      <c r="K713" s="9">
        <v>0.38570834231317003</v>
      </c>
      <c r="L713" s="9">
        <v>3848.7050639391</v>
      </c>
      <c r="M713" s="9">
        <v>9.5631105431828196</v>
      </c>
      <c r="N713" s="9">
        <v>1.40543813869209</v>
      </c>
      <c r="O713" s="9">
        <v>3.6885715149686802</v>
      </c>
      <c r="P713" s="9">
        <v>0.54208921469864002</v>
      </c>
      <c r="Q713" s="9">
        <v>1484.4776502642701</v>
      </c>
      <c r="R713" s="9">
        <v>1210</v>
      </c>
      <c r="S713" s="9" t="s">
        <v>310</v>
      </c>
      <c r="T713" s="9">
        <v>1210</v>
      </c>
      <c r="U713" s="9" t="s">
        <v>293</v>
      </c>
      <c r="V713" s="9" t="s">
        <v>195</v>
      </c>
      <c r="Z713" s="9">
        <v>0</v>
      </c>
      <c r="AA713" s="9">
        <v>1</v>
      </c>
      <c r="AB713" s="9">
        <v>3.6885715149686802</v>
      </c>
      <c r="AC713" s="9">
        <v>0.54208921469864002</v>
      </c>
      <c r="AD713" s="9">
        <v>1484.4776502642701</v>
      </c>
      <c r="AF713" s="9">
        <v>-1</v>
      </c>
      <c r="AG713" s="9">
        <v>-1</v>
      </c>
      <c r="AH713" s="9">
        <v>-1</v>
      </c>
      <c r="AI713" s="9">
        <v>-1</v>
      </c>
      <c r="AJ713" s="9">
        <v>0</v>
      </c>
      <c r="AM713" s="9" t="s">
        <v>309</v>
      </c>
      <c r="AN713" s="9">
        <v>-1</v>
      </c>
      <c r="AQ713" s="9">
        <v>579</v>
      </c>
      <c r="AR713" s="9" t="s">
        <v>295</v>
      </c>
      <c r="AT713" s="9" t="s">
        <v>195</v>
      </c>
      <c r="AU713" s="9">
        <v>132.71029999999999</v>
      </c>
      <c r="AV713" s="9">
        <v>157.11464671019101</v>
      </c>
      <c r="AW713" s="9">
        <v>1560.90628226332</v>
      </c>
      <c r="AX713" s="9">
        <v>1.2039559206999999</v>
      </c>
    </row>
    <row r="714" spans="1:50" x14ac:dyDescent="0.25">
      <c r="A714" s="142">
        <v>550000</v>
      </c>
      <c r="B714" s="142">
        <v>910000</v>
      </c>
      <c r="C714" s="142">
        <v>910000</v>
      </c>
      <c r="D714" s="9" t="s">
        <v>305</v>
      </c>
      <c r="E714" s="9" t="s">
        <v>70</v>
      </c>
      <c r="F714" s="9" t="s">
        <v>306</v>
      </c>
      <c r="G714" s="9" t="s">
        <v>307</v>
      </c>
      <c r="H714" s="9">
        <v>0.36</v>
      </c>
      <c r="I714" s="9">
        <v>0.48</v>
      </c>
      <c r="J714" s="9" t="s">
        <v>195</v>
      </c>
      <c r="K714" s="9">
        <v>6.4713845528340003E-2</v>
      </c>
      <c r="L714" s="9">
        <v>3848.7050639391</v>
      </c>
      <c r="M714" s="9">
        <v>9.5631105431828196</v>
      </c>
      <c r="N714" s="9">
        <v>1.40543813869209</v>
      </c>
      <c r="O714" s="9">
        <v>0.61886565846201003</v>
      </c>
      <c r="P714" s="9">
        <v>9.0951306606960006E-2</v>
      </c>
      <c r="Q714" s="9">
        <v>249.06450499191001</v>
      </c>
      <c r="R714" s="9">
        <v>1210</v>
      </c>
      <c r="S714" s="9" t="s">
        <v>310</v>
      </c>
      <c r="T714" s="9">
        <v>1210</v>
      </c>
      <c r="U714" s="9" t="s">
        <v>293</v>
      </c>
      <c r="V714" s="9" t="s">
        <v>195</v>
      </c>
      <c r="Z714" s="9">
        <v>0</v>
      </c>
      <c r="AA714" s="9">
        <v>1</v>
      </c>
      <c r="AB714" s="9">
        <v>0.61886565846201003</v>
      </c>
      <c r="AC714" s="9">
        <v>9.0951306606960006E-2</v>
      </c>
      <c r="AD714" s="9">
        <v>249.06450499191001</v>
      </c>
      <c r="AF714" s="9">
        <v>-1</v>
      </c>
      <c r="AG714" s="9">
        <v>-1</v>
      </c>
      <c r="AH714" s="9">
        <v>-1</v>
      </c>
      <c r="AI714" s="9">
        <v>-1</v>
      </c>
      <c r="AJ714" s="9">
        <v>0</v>
      </c>
      <c r="AM714" s="9" t="s">
        <v>309</v>
      </c>
      <c r="AN714" s="9">
        <v>-1</v>
      </c>
      <c r="AQ714" s="9">
        <v>579</v>
      </c>
      <c r="AR714" s="9" t="s">
        <v>295</v>
      </c>
      <c r="AT714" s="9" t="s">
        <v>195</v>
      </c>
      <c r="AU714" s="9">
        <v>132.71029999999999</v>
      </c>
      <c r="AV714" s="9">
        <v>76.992743033303995</v>
      </c>
      <c r="AW714" s="9">
        <v>261.88764139458101</v>
      </c>
      <c r="AX714" s="9">
        <v>0.2019987875</v>
      </c>
    </row>
    <row r="715" spans="1:50" x14ac:dyDescent="0.25">
      <c r="A715" s="142">
        <v>550000</v>
      </c>
      <c r="B715" s="142">
        <v>910000</v>
      </c>
      <c r="C715" s="142">
        <v>910000</v>
      </c>
      <c r="D715" s="9" t="s">
        <v>305</v>
      </c>
      <c r="E715" s="9" t="s">
        <v>70</v>
      </c>
      <c r="F715" s="9" t="s">
        <v>306</v>
      </c>
      <c r="G715" s="9" t="s">
        <v>307</v>
      </c>
      <c r="H715" s="9">
        <v>0.36</v>
      </c>
      <c r="I715" s="9">
        <v>0.48</v>
      </c>
      <c r="J715" s="9" t="s">
        <v>195</v>
      </c>
      <c r="K715" s="9">
        <v>8.1323873564700007E-3</v>
      </c>
      <c r="L715" s="9">
        <v>3854.78049424442</v>
      </c>
      <c r="M715" s="9">
        <v>9.57749166613136</v>
      </c>
      <c r="N715" s="9">
        <v>1.40752728656882</v>
      </c>
      <c r="O715" s="9">
        <v>7.7887872132350003E-2</v>
      </c>
      <c r="P715" s="9">
        <v>1.144655710918E-2</v>
      </c>
      <c r="Q715" s="9">
        <v>31.348568153364301</v>
      </c>
      <c r="R715" s="9">
        <v>1200</v>
      </c>
      <c r="S715" s="9" t="s">
        <v>308</v>
      </c>
      <c r="T715" s="9">
        <v>1200</v>
      </c>
      <c r="U715" s="9" t="s">
        <v>293</v>
      </c>
      <c r="V715" s="9" t="s">
        <v>195</v>
      </c>
      <c r="Z715" s="9">
        <v>0</v>
      </c>
      <c r="AA715" s="9">
        <v>1</v>
      </c>
      <c r="AB715" s="9">
        <v>7.7887872132350003E-2</v>
      </c>
      <c r="AC715" s="9">
        <v>1.144655710918E-2</v>
      </c>
      <c r="AD715" s="9">
        <v>31.348568153362599</v>
      </c>
      <c r="AF715" s="9">
        <v>-1</v>
      </c>
      <c r="AG715" s="9">
        <v>-1</v>
      </c>
      <c r="AH715" s="9">
        <v>-1</v>
      </c>
      <c r="AI715" s="9">
        <v>-1</v>
      </c>
      <c r="AJ715" s="9">
        <v>0</v>
      </c>
      <c r="AM715" s="9" t="s">
        <v>309</v>
      </c>
      <c r="AN715" s="9">
        <v>-1</v>
      </c>
      <c r="AQ715" s="9">
        <v>579</v>
      </c>
      <c r="AR715" s="9" t="s">
        <v>295</v>
      </c>
      <c r="AT715" s="9" t="s">
        <v>195</v>
      </c>
      <c r="AU715" s="9">
        <v>132.71029999999999</v>
      </c>
      <c r="AV715" s="9">
        <v>42.945775784347397</v>
      </c>
      <c r="AW715" s="9">
        <v>32.910604002977401</v>
      </c>
      <c r="AX715" s="9">
        <v>2.54246295E-2</v>
      </c>
    </row>
    <row r="716" spans="1:50" x14ac:dyDescent="0.25">
      <c r="A716" s="142">
        <v>550000</v>
      </c>
      <c r="B716" s="142">
        <v>910000</v>
      </c>
      <c r="C716" s="142">
        <v>910000</v>
      </c>
      <c r="D716" s="9" t="s">
        <v>305</v>
      </c>
      <c r="E716" s="9" t="s">
        <v>70</v>
      </c>
      <c r="F716" s="9" t="s">
        <v>306</v>
      </c>
      <c r="G716" s="9" t="s">
        <v>307</v>
      </c>
      <c r="H716" s="9">
        <v>0.36</v>
      </c>
      <c r="I716" s="9">
        <v>0.48</v>
      </c>
      <c r="J716" s="9" t="s">
        <v>195</v>
      </c>
      <c r="K716" s="9">
        <v>7.4397336509000002E-3</v>
      </c>
      <c r="L716" s="9">
        <v>3854.78049424442</v>
      </c>
      <c r="M716" s="9">
        <v>9.57749166613136</v>
      </c>
      <c r="N716" s="9">
        <v>1.40752728656882</v>
      </c>
      <c r="O716" s="9">
        <v>7.1253987039760006E-2</v>
      </c>
      <c r="P716" s="9">
        <v>1.047162811845E-2</v>
      </c>
      <c r="Q716" s="9">
        <v>28.6785401598747</v>
      </c>
      <c r="R716" s="9">
        <v>1210</v>
      </c>
      <c r="S716" s="9" t="s">
        <v>310</v>
      </c>
      <c r="T716" s="9">
        <v>1210</v>
      </c>
      <c r="U716" s="9" t="s">
        <v>293</v>
      </c>
      <c r="V716" s="9" t="s">
        <v>195</v>
      </c>
      <c r="Z716" s="9">
        <v>0</v>
      </c>
      <c r="AA716" s="9">
        <v>1</v>
      </c>
      <c r="AB716" s="9">
        <v>7.1253987039760006E-2</v>
      </c>
      <c r="AC716" s="9">
        <v>1.047162811845E-2</v>
      </c>
      <c r="AD716" s="9">
        <v>28.678540159875102</v>
      </c>
      <c r="AF716" s="9">
        <v>-1</v>
      </c>
      <c r="AG716" s="9">
        <v>-1</v>
      </c>
      <c r="AH716" s="9">
        <v>-1</v>
      </c>
      <c r="AI716" s="9">
        <v>-1</v>
      </c>
      <c r="AJ716" s="9">
        <v>0</v>
      </c>
      <c r="AM716" s="9" t="s">
        <v>309</v>
      </c>
      <c r="AN716" s="9">
        <v>-1</v>
      </c>
      <c r="AQ716" s="9">
        <v>579</v>
      </c>
      <c r="AR716" s="9" t="s">
        <v>295</v>
      </c>
      <c r="AT716" s="9" t="s">
        <v>195</v>
      </c>
      <c r="AU716" s="9">
        <v>132.71029999999999</v>
      </c>
      <c r="AV716" s="9">
        <v>32.141903827259497</v>
      </c>
      <c r="AW716" s="9">
        <v>30.107533906102599</v>
      </c>
      <c r="AX716" s="9">
        <v>2.3259156699999999E-2</v>
      </c>
    </row>
    <row r="717" spans="1:50" x14ac:dyDescent="0.25">
      <c r="A717" s="142">
        <v>550000</v>
      </c>
      <c r="B717" s="142">
        <v>910000</v>
      </c>
      <c r="C717" s="142">
        <v>910000</v>
      </c>
      <c r="D717" s="9" t="s">
        <v>305</v>
      </c>
      <c r="E717" s="9" t="s">
        <v>70</v>
      </c>
      <c r="F717" s="9" t="s">
        <v>306</v>
      </c>
      <c r="G717" s="9" t="s">
        <v>307</v>
      </c>
      <c r="H717" s="9">
        <v>0.36</v>
      </c>
      <c r="I717" s="9">
        <v>0.48</v>
      </c>
      <c r="J717" s="9" t="s">
        <v>195</v>
      </c>
      <c r="K717" s="9">
        <v>0.17809836331272</v>
      </c>
      <c r="L717" s="9">
        <v>3854.78049424442</v>
      </c>
      <c r="M717" s="9">
        <v>9.57749166613136</v>
      </c>
      <c r="N717" s="9">
        <v>1.40752728656882</v>
      </c>
      <c r="O717" s="9">
        <v>1.7057355903792699</v>
      </c>
      <c r="P717" s="9">
        <v>0.25067830605591002</v>
      </c>
      <c r="Q717" s="9">
        <v>686.53009695475203</v>
      </c>
      <c r="R717" s="9">
        <v>1210</v>
      </c>
      <c r="S717" s="9" t="s">
        <v>310</v>
      </c>
      <c r="T717" s="9">
        <v>1210</v>
      </c>
      <c r="U717" s="9" t="s">
        <v>293</v>
      </c>
      <c r="V717" s="9" t="s">
        <v>195</v>
      </c>
      <c r="Z717" s="9">
        <v>0</v>
      </c>
      <c r="AA717" s="9">
        <v>1</v>
      </c>
      <c r="AB717" s="9">
        <v>1.7057355903792699</v>
      </c>
      <c r="AC717" s="9">
        <v>0.25067830605591002</v>
      </c>
      <c r="AD717" s="9">
        <v>686.53009695475203</v>
      </c>
      <c r="AF717" s="9">
        <v>-1</v>
      </c>
      <c r="AG717" s="9">
        <v>-1</v>
      </c>
      <c r="AH717" s="9">
        <v>-1</v>
      </c>
      <c r="AI717" s="9">
        <v>-1</v>
      </c>
      <c r="AJ717" s="9">
        <v>0</v>
      </c>
      <c r="AM717" s="9" t="s">
        <v>309</v>
      </c>
      <c r="AN717" s="9">
        <v>-1</v>
      </c>
      <c r="AQ717" s="9">
        <v>579</v>
      </c>
      <c r="AR717" s="9" t="s">
        <v>295</v>
      </c>
      <c r="AT717" s="9" t="s">
        <v>195</v>
      </c>
      <c r="AU717" s="9">
        <v>132.71029999999999</v>
      </c>
      <c r="AV717" s="9">
        <v>109.36181634163501</v>
      </c>
      <c r="AW717" s="9">
        <v>720.73850539103296</v>
      </c>
      <c r="AX717" s="9">
        <v>0.55679651009999998</v>
      </c>
    </row>
    <row r="718" spans="1:50" x14ac:dyDescent="0.25">
      <c r="A718" s="142">
        <v>550000</v>
      </c>
      <c r="B718" s="142">
        <v>910000</v>
      </c>
      <c r="C718" s="142">
        <v>910000</v>
      </c>
      <c r="D718" s="9" t="s">
        <v>305</v>
      </c>
      <c r="E718" s="9" t="s">
        <v>70</v>
      </c>
      <c r="F718" s="9" t="s">
        <v>306</v>
      </c>
      <c r="G718" s="9" t="s">
        <v>307</v>
      </c>
      <c r="H718" s="9">
        <v>0.36</v>
      </c>
      <c r="I718" s="9">
        <v>0.48</v>
      </c>
      <c r="J718" s="9" t="s">
        <v>195</v>
      </c>
      <c r="K718" s="9">
        <v>0.13069356609075999</v>
      </c>
      <c r="L718" s="9">
        <v>3854.78049424442</v>
      </c>
      <c r="M718" s="9">
        <v>9.57749166613136</v>
      </c>
      <c r="N718" s="9">
        <v>1.40752728656882</v>
      </c>
      <c r="O718" s="9">
        <v>1.2517165400513</v>
      </c>
      <c r="P718" s="9">
        <v>0.18395476045173001</v>
      </c>
      <c r="Q718" s="9">
        <v>503.79500928992798</v>
      </c>
      <c r="R718" s="9">
        <v>1210</v>
      </c>
      <c r="S718" s="9" t="s">
        <v>310</v>
      </c>
      <c r="T718" s="9">
        <v>1210</v>
      </c>
      <c r="U718" s="9" t="s">
        <v>293</v>
      </c>
      <c r="V718" s="9" t="s">
        <v>195</v>
      </c>
      <c r="Z718" s="9">
        <v>0</v>
      </c>
      <c r="AA718" s="9">
        <v>1</v>
      </c>
      <c r="AB718" s="9">
        <v>1.2517165400513</v>
      </c>
      <c r="AC718" s="9">
        <v>0.18395476045173001</v>
      </c>
      <c r="AD718" s="9">
        <v>503.79500928992798</v>
      </c>
      <c r="AF718" s="9">
        <v>-1</v>
      </c>
      <c r="AG718" s="9">
        <v>-1</v>
      </c>
      <c r="AH718" s="9">
        <v>-1</v>
      </c>
      <c r="AI718" s="9">
        <v>-1</v>
      </c>
      <c r="AJ718" s="9">
        <v>0</v>
      </c>
      <c r="AM718" s="9" t="s">
        <v>309</v>
      </c>
      <c r="AN718" s="9">
        <v>-1</v>
      </c>
      <c r="AQ718" s="9">
        <v>579</v>
      </c>
      <c r="AR718" s="9" t="s">
        <v>295</v>
      </c>
      <c r="AT718" s="9" t="s">
        <v>195</v>
      </c>
      <c r="AU718" s="9">
        <v>132.71029999999999</v>
      </c>
      <c r="AV718" s="9">
        <v>96.173794056875707</v>
      </c>
      <c r="AW718" s="9">
        <v>528.89809730077695</v>
      </c>
      <c r="AX718" s="9">
        <v>0.40859287049999998</v>
      </c>
    </row>
    <row r="719" spans="1:50" x14ac:dyDescent="0.25">
      <c r="A719" s="142">
        <v>550000</v>
      </c>
      <c r="B719" s="142">
        <v>910000</v>
      </c>
      <c r="C719" s="142">
        <v>910000</v>
      </c>
      <c r="D719" s="9" t="s">
        <v>305</v>
      </c>
      <c r="E719" s="9" t="s">
        <v>70</v>
      </c>
      <c r="F719" s="9" t="s">
        <v>306</v>
      </c>
      <c r="G719" s="9" t="s">
        <v>307</v>
      </c>
      <c r="H719" s="9">
        <v>0.36</v>
      </c>
      <c r="I719" s="9">
        <v>0.48</v>
      </c>
      <c r="J719" s="9" t="s">
        <v>195</v>
      </c>
      <c r="K719" s="9">
        <v>0.29339940291184002</v>
      </c>
      <c r="L719" s="9">
        <v>3854.78049424442</v>
      </c>
      <c r="M719" s="9">
        <v>9.57749166613136</v>
      </c>
      <c r="N719" s="9">
        <v>1.40752728656882</v>
      </c>
      <c r="O719" s="9">
        <v>2.8100303362361099</v>
      </c>
      <c r="P719" s="9">
        <v>0.41296766546142</v>
      </c>
      <c r="Q719" s="9">
        <v>1130.9902953675401</v>
      </c>
      <c r="R719" s="9">
        <v>1210</v>
      </c>
      <c r="S719" s="9" t="s">
        <v>310</v>
      </c>
      <c r="T719" s="9">
        <v>1210</v>
      </c>
      <c r="U719" s="9" t="s">
        <v>293</v>
      </c>
      <c r="V719" s="9" t="s">
        <v>195</v>
      </c>
      <c r="Z719" s="9">
        <v>0</v>
      </c>
      <c r="AA719" s="9">
        <v>1</v>
      </c>
      <c r="AB719" s="9">
        <v>2.8100303362361099</v>
      </c>
      <c r="AC719" s="9">
        <v>0.41296766546142</v>
      </c>
      <c r="AD719" s="9">
        <v>1130.9902953675401</v>
      </c>
      <c r="AF719" s="9">
        <v>-1</v>
      </c>
      <c r="AG719" s="9">
        <v>-1</v>
      </c>
      <c r="AH719" s="9">
        <v>-1</v>
      </c>
      <c r="AI719" s="9">
        <v>-1</v>
      </c>
      <c r="AJ719" s="9">
        <v>0</v>
      </c>
      <c r="AM719" s="9" t="s">
        <v>309</v>
      </c>
      <c r="AN719" s="9">
        <v>-1</v>
      </c>
      <c r="AQ719" s="9">
        <v>579</v>
      </c>
      <c r="AR719" s="9" t="s">
        <v>295</v>
      </c>
      <c r="AT719" s="9" t="s">
        <v>195</v>
      </c>
      <c r="AU719" s="9">
        <v>132.71029999999999</v>
      </c>
      <c r="AV719" s="9">
        <v>147.85597121310099</v>
      </c>
      <c r="AW719" s="9">
        <v>1187.3452580021201</v>
      </c>
      <c r="AX719" s="9">
        <v>0.91726706840000005</v>
      </c>
    </row>
    <row r="720" spans="1:50" x14ac:dyDescent="0.25">
      <c r="A720" s="142">
        <v>550000</v>
      </c>
      <c r="B720" s="142">
        <v>910000</v>
      </c>
      <c r="C720" s="142">
        <v>910000</v>
      </c>
      <c r="D720" s="9" t="s">
        <v>305</v>
      </c>
      <c r="E720" s="9" t="s">
        <v>70</v>
      </c>
      <c r="F720" s="9" t="s">
        <v>306</v>
      </c>
      <c r="G720" s="9" t="s">
        <v>307</v>
      </c>
      <c r="H720" s="9">
        <v>0.36</v>
      </c>
      <c r="I720" s="9">
        <v>0.48</v>
      </c>
      <c r="J720" s="9" t="s">
        <v>195</v>
      </c>
      <c r="K720" s="9">
        <v>2.0822633512949999E-2</v>
      </c>
      <c r="L720" s="9">
        <v>3903.12747503729</v>
      </c>
      <c r="M720" s="9">
        <v>10.290256448487099</v>
      </c>
      <c r="N720" s="9">
        <v>1.4553658551809601</v>
      </c>
      <c r="O720" s="9">
        <v>0.21427023878120999</v>
      </c>
      <c r="P720" s="9">
        <v>3.03045498297E-2</v>
      </c>
      <c r="Q720" s="9">
        <v>81.273392967062605</v>
      </c>
      <c r="R720" s="9">
        <v>8140</v>
      </c>
      <c r="S720" s="9" t="s">
        <v>292</v>
      </c>
      <c r="T720" s="9">
        <v>8140</v>
      </c>
      <c r="U720" s="9" t="s">
        <v>293</v>
      </c>
      <c r="V720" s="9" t="s">
        <v>195</v>
      </c>
      <c r="Z720" s="9">
        <v>0</v>
      </c>
      <c r="AA720" s="9">
        <v>1</v>
      </c>
      <c r="AB720" s="9">
        <v>0.21427023878120999</v>
      </c>
      <c r="AC720" s="9">
        <v>3.03045498297E-2</v>
      </c>
      <c r="AD720" s="9">
        <v>85.652136262195597</v>
      </c>
      <c r="AF720" s="9">
        <v>-1</v>
      </c>
      <c r="AG720" s="9">
        <v>-1</v>
      </c>
      <c r="AH720" s="9">
        <v>-1</v>
      </c>
      <c r="AI720" s="9">
        <v>-1</v>
      </c>
      <c r="AJ720" s="9">
        <v>0</v>
      </c>
      <c r="AM720" s="9" t="s">
        <v>309</v>
      </c>
      <c r="AN720" s="9">
        <v>-1</v>
      </c>
      <c r="AQ720" s="9">
        <v>579</v>
      </c>
      <c r="AR720" s="9" t="s">
        <v>295</v>
      </c>
      <c r="AT720" s="9" t="s">
        <v>195</v>
      </c>
      <c r="AU720" s="9">
        <v>132.71029999999999</v>
      </c>
      <c r="AV720" s="9">
        <v>109.395957625126</v>
      </c>
      <c r="AW720" s="9">
        <v>84.266208163201398</v>
      </c>
      <c r="AX720" s="9">
        <v>6.9466452799999995E-2</v>
      </c>
    </row>
    <row r="721" spans="1:50" x14ac:dyDescent="0.25">
      <c r="A721" s="142">
        <v>550000</v>
      </c>
      <c r="B721" s="142">
        <v>910000</v>
      </c>
      <c r="C721" s="142">
        <v>910000</v>
      </c>
      <c r="D721" s="9" t="s">
        <v>305</v>
      </c>
      <c r="E721" s="9" t="s">
        <v>70</v>
      </c>
      <c r="F721" s="9" t="s">
        <v>306</v>
      </c>
      <c r="G721" s="9" t="s">
        <v>307</v>
      </c>
      <c r="H721" s="9">
        <v>0.36</v>
      </c>
      <c r="I721" s="9">
        <v>0.48</v>
      </c>
      <c r="J721" s="9" t="s">
        <v>195</v>
      </c>
      <c r="K721" s="9">
        <v>0.11843539729776</v>
      </c>
      <c r="L721" s="9">
        <v>3903.12747503729</v>
      </c>
      <c r="M721" s="9">
        <v>10.290256448487099</v>
      </c>
      <c r="N721" s="9">
        <v>1.4553658551809601</v>
      </c>
      <c r="O721" s="9">
        <v>1.21873061077246</v>
      </c>
      <c r="P721" s="9">
        <v>0.17236683327196001</v>
      </c>
      <c r="Q721" s="9">
        <v>462.26845320986803</v>
      </c>
      <c r="R721" s="9">
        <v>1410</v>
      </c>
      <c r="S721" s="9" t="s">
        <v>299</v>
      </c>
      <c r="T721" s="9">
        <v>1410</v>
      </c>
      <c r="U721" s="9" t="s">
        <v>293</v>
      </c>
      <c r="V721" s="9" t="s">
        <v>195</v>
      </c>
      <c r="Z721" s="9">
        <v>0</v>
      </c>
      <c r="AA721" s="9">
        <v>1</v>
      </c>
      <c r="AB721" s="9">
        <v>1.21873061077246</v>
      </c>
      <c r="AC721" s="9">
        <v>0.17236683327196001</v>
      </c>
      <c r="AD721" s="9">
        <v>462.26845320986803</v>
      </c>
      <c r="AF721" s="9">
        <v>-1</v>
      </c>
      <c r="AG721" s="9">
        <v>-1</v>
      </c>
      <c r="AH721" s="9">
        <v>-1</v>
      </c>
      <c r="AI721" s="9">
        <v>-1</v>
      </c>
      <c r="AJ721" s="9">
        <v>0</v>
      </c>
      <c r="AM721" s="9" t="s">
        <v>309</v>
      </c>
      <c r="AN721" s="9">
        <v>-1</v>
      </c>
      <c r="AQ721" s="9">
        <v>579</v>
      </c>
      <c r="AR721" s="9" t="s">
        <v>295</v>
      </c>
      <c r="AT721" s="9" t="s">
        <v>195</v>
      </c>
      <c r="AU721" s="9">
        <v>132.71029999999999</v>
      </c>
      <c r="AV721" s="9">
        <v>88.896071823936595</v>
      </c>
      <c r="AW721" s="9">
        <v>479.291048193959</v>
      </c>
      <c r="AX721" s="9">
        <v>0.37491358740000003</v>
      </c>
    </row>
    <row r="722" spans="1:50" x14ac:dyDescent="0.25">
      <c r="A722" s="142">
        <v>550000</v>
      </c>
      <c r="B722" s="142">
        <v>910000</v>
      </c>
      <c r="C722" s="142">
        <v>910000</v>
      </c>
      <c r="D722" s="9" t="s">
        <v>305</v>
      </c>
      <c r="E722" s="9" t="s">
        <v>70</v>
      </c>
      <c r="F722" s="9" t="s">
        <v>306</v>
      </c>
      <c r="G722" s="9" t="s">
        <v>307</v>
      </c>
      <c r="H722" s="9">
        <v>0.36</v>
      </c>
      <c r="I722" s="9">
        <v>0.48</v>
      </c>
      <c r="J722" s="9" t="s">
        <v>195</v>
      </c>
      <c r="K722" s="9">
        <v>9.4381029856840007E-2</v>
      </c>
      <c r="L722" s="9">
        <v>3903.12747503729</v>
      </c>
      <c r="M722" s="9">
        <v>10.290256448487099</v>
      </c>
      <c r="N722" s="9">
        <v>1.4553658551809601</v>
      </c>
      <c r="O722" s="9">
        <v>0.97120500109920005</v>
      </c>
      <c r="P722" s="9">
        <v>0.13735892823046</v>
      </c>
      <c r="Q722" s="9">
        <v>368.38119075654703</v>
      </c>
      <c r="R722" s="9">
        <v>1300</v>
      </c>
      <c r="S722" s="9" t="s">
        <v>296</v>
      </c>
      <c r="T722" s="9">
        <v>1300</v>
      </c>
      <c r="U722" s="9" t="s">
        <v>293</v>
      </c>
      <c r="V722" s="9" t="s">
        <v>195</v>
      </c>
      <c r="Z722" s="9">
        <v>0</v>
      </c>
      <c r="AA722" s="9">
        <v>1</v>
      </c>
      <c r="AB722" s="9">
        <v>0.97120500109920005</v>
      </c>
      <c r="AC722" s="9">
        <v>0.13735892823046</v>
      </c>
      <c r="AD722" s="9">
        <v>368.38119075654902</v>
      </c>
      <c r="AF722" s="9">
        <v>-1</v>
      </c>
      <c r="AG722" s="9">
        <v>-1</v>
      </c>
      <c r="AH722" s="9">
        <v>-1</v>
      </c>
      <c r="AI722" s="9">
        <v>-1</v>
      </c>
      <c r="AJ722" s="9">
        <v>0</v>
      </c>
      <c r="AM722" s="9" t="s">
        <v>309</v>
      </c>
      <c r="AN722" s="9">
        <v>-1</v>
      </c>
      <c r="AQ722" s="9">
        <v>579</v>
      </c>
      <c r="AR722" s="9" t="s">
        <v>295</v>
      </c>
      <c r="AT722" s="9" t="s">
        <v>195</v>
      </c>
      <c r="AU722" s="9">
        <v>132.71029999999999</v>
      </c>
      <c r="AV722" s="9">
        <v>85.536199233268107</v>
      </c>
      <c r="AW722" s="9">
        <v>381.94647682888001</v>
      </c>
      <c r="AX722" s="9">
        <v>0.29876820009999999</v>
      </c>
    </row>
    <row r="723" spans="1:50" x14ac:dyDescent="0.25">
      <c r="A723" s="142">
        <v>550000</v>
      </c>
      <c r="B723" s="142">
        <v>910000</v>
      </c>
      <c r="C723" s="142">
        <v>910000</v>
      </c>
      <c r="D723" s="9" t="s">
        <v>305</v>
      </c>
      <c r="E723" s="9" t="s">
        <v>70</v>
      </c>
      <c r="F723" s="9" t="s">
        <v>306</v>
      </c>
      <c r="G723" s="9" t="s">
        <v>307</v>
      </c>
      <c r="H723" s="9">
        <v>0.36</v>
      </c>
      <c r="I723" s="9">
        <v>0.48</v>
      </c>
      <c r="J723" s="9" t="s">
        <v>195</v>
      </c>
      <c r="K723" s="9">
        <v>1.8006433730699999E-2</v>
      </c>
      <c r="L723" s="9">
        <v>3910.3521194611099</v>
      </c>
      <c r="M723" s="9">
        <v>11.107763382770701</v>
      </c>
      <c r="N723" s="9">
        <v>1.463068660697</v>
      </c>
      <c r="O723" s="9">
        <v>0.20001120524818999</v>
      </c>
      <c r="P723" s="9">
        <v>2.6344648882299999E-2</v>
      </c>
      <c r="Q723" s="9">
        <v>70.411496302790596</v>
      </c>
      <c r="R723" s="9">
        <v>8140</v>
      </c>
      <c r="S723" s="9" t="s">
        <v>292</v>
      </c>
      <c r="T723" s="9">
        <v>8140</v>
      </c>
      <c r="U723" s="9" t="s">
        <v>293</v>
      </c>
      <c r="V723" s="9" t="s">
        <v>195</v>
      </c>
      <c r="Z723" s="9">
        <v>0</v>
      </c>
      <c r="AA723" s="9">
        <v>1</v>
      </c>
      <c r="AB723" s="9">
        <v>0.20001120524818999</v>
      </c>
      <c r="AC723" s="9">
        <v>2.6344648882299999E-2</v>
      </c>
      <c r="AD723" s="9">
        <v>70.411266683369803</v>
      </c>
      <c r="AF723" s="9">
        <v>-1</v>
      </c>
      <c r="AG723" s="9">
        <v>-1</v>
      </c>
      <c r="AH723" s="9">
        <v>-1</v>
      </c>
      <c r="AI723" s="9">
        <v>-1</v>
      </c>
      <c r="AJ723" s="9">
        <v>0</v>
      </c>
      <c r="AM723" s="9" t="s">
        <v>309</v>
      </c>
      <c r="AN723" s="9">
        <v>-1</v>
      </c>
      <c r="AQ723" s="9">
        <v>579</v>
      </c>
      <c r="AR723" s="9" t="s">
        <v>295</v>
      </c>
      <c r="AT723" s="9" t="s">
        <v>195</v>
      </c>
      <c r="AU723" s="9">
        <v>132.71029999999999</v>
      </c>
      <c r="AV723" s="9">
        <v>108.960165905434</v>
      </c>
      <c r="AW723" s="9">
        <v>72.8694519876165</v>
      </c>
      <c r="AX723" s="9">
        <v>5.7105650199999997E-2</v>
      </c>
    </row>
    <row r="724" spans="1:50" x14ac:dyDescent="0.25">
      <c r="A724" s="142">
        <v>550000</v>
      </c>
      <c r="B724" s="142">
        <v>910000</v>
      </c>
      <c r="C724" s="142">
        <v>910000</v>
      </c>
      <c r="D724" s="9" t="s">
        <v>305</v>
      </c>
      <c r="E724" s="9" t="s">
        <v>70</v>
      </c>
      <c r="F724" s="9" t="s">
        <v>306</v>
      </c>
      <c r="G724" s="9" t="s">
        <v>307</v>
      </c>
      <c r="H724" s="9">
        <v>0.36</v>
      </c>
      <c r="I724" s="9">
        <v>0.48</v>
      </c>
      <c r="J724" s="9" t="s">
        <v>195</v>
      </c>
      <c r="K724" s="9">
        <v>3.9200890245710003E-2</v>
      </c>
      <c r="L724" s="9">
        <v>3910.3521194611099</v>
      </c>
      <c r="M724" s="9">
        <v>11.107763382770701</v>
      </c>
      <c r="N724" s="9">
        <v>1.463068660697</v>
      </c>
      <c r="O724" s="9">
        <v>0.43543421324331999</v>
      </c>
      <c r="P724" s="9">
        <v>5.7353593989920001E-2</v>
      </c>
      <c r="Q724" s="9">
        <v>153.28928425707801</v>
      </c>
      <c r="R724" s="9">
        <v>1410</v>
      </c>
      <c r="S724" s="9" t="s">
        <v>299</v>
      </c>
      <c r="T724" s="9">
        <v>1410</v>
      </c>
      <c r="U724" s="9" t="s">
        <v>293</v>
      </c>
      <c r="V724" s="9" t="s">
        <v>195</v>
      </c>
      <c r="Z724" s="9">
        <v>0</v>
      </c>
      <c r="AA724" s="9">
        <v>1</v>
      </c>
      <c r="AB724" s="9">
        <v>0.43543421324331999</v>
      </c>
      <c r="AC724" s="9">
        <v>5.7353593989920001E-2</v>
      </c>
      <c r="AD724" s="9">
        <v>153.28928425708</v>
      </c>
      <c r="AF724" s="9">
        <v>-1</v>
      </c>
      <c r="AG724" s="9">
        <v>-1</v>
      </c>
      <c r="AH724" s="9">
        <v>-1</v>
      </c>
      <c r="AI724" s="9">
        <v>-1</v>
      </c>
      <c r="AJ724" s="9">
        <v>0</v>
      </c>
      <c r="AM724" s="9" t="s">
        <v>309</v>
      </c>
      <c r="AN724" s="9">
        <v>-1</v>
      </c>
      <c r="AQ724" s="9">
        <v>579</v>
      </c>
      <c r="AR724" s="9" t="s">
        <v>295</v>
      </c>
      <c r="AT724" s="9" t="s">
        <v>195</v>
      </c>
      <c r="AU724" s="9">
        <v>132.71029999999999</v>
      </c>
      <c r="AV724" s="9">
        <v>72.385299410945606</v>
      </c>
      <c r="AW724" s="9">
        <v>158.64037445465399</v>
      </c>
      <c r="AX724" s="9">
        <v>0.1243222095</v>
      </c>
    </row>
    <row r="725" spans="1:50" x14ac:dyDescent="0.25">
      <c r="A725" s="142">
        <v>550000</v>
      </c>
      <c r="B725" s="142">
        <v>910000</v>
      </c>
      <c r="C725" s="142">
        <v>910000</v>
      </c>
      <c r="D725" s="9" t="s">
        <v>305</v>
      </c>
      <c r="E725" s="9" t="s">
        <v>70</v>
      </c>
      <c r="F725" s="9" t="s">
        <v>306</v>
      </c>
      <c r="G725" s="9" t="s">
        <v>307</v>
      </c>
      <c r="H725" s="9">
        <v>0.36</v>
      </c>
      <c r="I725" s="9">
        <v>0.48</v>
      </c>
      <c r="J725" s="9" t="s">
        <v>195</v>
      </c>
      <c r="K725" s="9">
        <v>0.39318076159817</v>
      </c>
      <c r="L725" s="9">
        <v>3910.3521194611099</v>
      </c>
      <c r="M725" s="9">
        <v>11.107763382770701</v>
      </c>
      <c r="N725" s="9">
        <v>1.463068660697</v>
      </c>
      <c r="O725" s="9">
        <v>4.36735886649012</v>
      </c>
      <c r="P725" s="9">
        <v>0.57525045028327004</v>
      </c>
      <c r="Q725" s="9">
        <v>1537.47522444676</v>
      </c>
      <c r="R725" s="9">
        <v>1410</v>
      </c>
      <c r="S725" s="9" t="s">
        <v>299</v>
      </c>
      <c r="T725" s="9">
        <v>1410</v>
      </c>
      <c r="U725" s="9" t="s">
        <v>293</v>
      </c>
      <c r="V725" s="9" t="s">
        <v>195</v>
      </c>
      <c r="Z725" s="9">
        <v>0</v>
      </c>
      <c r="AA725" s="9">
        <v>1</v>
      </c>
      <c r="AB725" s="9">
        <v>4.36735886649012</v>
      </c>
      <c r="AC725" s="9">
        <v>0.57525045028327004</v>
      </c>
      <c r="AD725" s="9">
        <v>1537.47522444676</v>
      </c>
      <c r="AF725" s="9">
        <v>-1</v>
      </c>
      <c r="AG725" s="9">
        <v>-1</v>
      </c>
      <c r="AH725" s="9">
        <v>-1</v>
      </c>
      <c r="AI725" s="9">
        <v>-1</v>
      </c>
      <c r="AJ725" s="9">
        <v>0</v>
      </c>
      <c r="AM725" s="9" t="s">
        <v>309</v>
      </c>
      <c r="AN725" s="9">
        <v>-1</v>
      </c>
      <c r="AQ725" s="9">
        <v>579</v>
      </c>
      <c r="AR725" s="9" t="s">
        <v>295</v>
      </c>
      <c r="AT725" s="9" t="s">
        <v>195</v>
      </c>
      <c r="AU725" s="9">
        <v>132.71029999999999</v>
      </c>
      <c r="AV725" s="9">
        <v>160.63620814610599</v>
      </c>
      <c r="AW725" s="9">
        <v>1591.1460902377</v>
      </c>
      <c r="AX725" s="9">
        <v>1.2469385438</v>
      </c>
    </row>
    <row r="726" spans="1:50" x14ac:dyDescent="0.25">
      <c r="A726" s="142">
        <v>550000</v>
      </c>
      <c r="B726" s="142">
        <v>910000</v>
      </c>
      <c r="C726" s="142">
        <v>910000</v>
      </c>
      <c r="D726" s="9" t="s">
        <v>305</v>
      </c>
      <c r="E726" s="9" t="s">
        <v>70</v>
      </c>
      <c r="F726" s="9" t="s">
        <v>306</v>
      </c>
      <c r="G726" s="9" t="s">
        <v>307</v>
      </c>
      <c r="H726" s="9">
        <v>0.36</v>
      </c>
      <c r="I726" s="9">
        <v>0.48</v>
      </c>
      <c r="J726" s="9" t="s">
        <v>195</v>
      </c>
      <c r="K726" s="9">
        <v>0.21168693136496999</v>
      </c>
      <c r="L726" s="9">
        <v>3850.7764038733699</v>
      </c>
      <c r="M726" s="9">
        <v>9.6105422008137005</v>
      </c>
      <c r="N726" s="9">
        <v>1.4090583146409701</v>
      </c>
      <c r="O726" s="9">
        <v>2.03442618724385</v>
      </c>
      <c r="P726" s="9">
        <v>0.29827923074064999</v>
      </c>
      <c r="Q726" s="9">
        <v>815.159040308611</v>
      </c>
      <c r="R726" s="9">
        <v>1200</v>
      </c>
      <c r="S726" s="9" t="s">
        <v>308</v>
      </c>
      <c r="T726" s="9">
        <v>1200</v>
      </c>
      <c r="U726" s="9" t="s">
        <v>293</v>
      </c>
      <c r="V726" s="9" t="s">
        <v>195</v>
      </c>
      <c r="Z726" s="9">
        <v>0</v>
      </c>
      <c r="AA726" s="9">
        <v>1</v>
      </c>
      <c r="AB726" s="9">
        <v>2.03442618724385</v>
      </c>
      <c r="AC726" s="9">
        <v>0.29827923074064999</v>
      </c>
      <c r="AD726" s="9">
        <v>815.159040308611</v>
      </c>
      <c r="AF726" s="9">
        <v>-1</v>
      </c>
      <c r="AG726" s="9">
        <v>-1</v>
      </c>
      <c r="AH726" s="9">
        <v>-1</v>
      </c>
      <c r="AI726" s="9">
        <v>-1</v>
      </c>
      <c r="AJ726" s="9">
        <v>0</v>
      </c>
      <c r="AM726" s="9" t="s">
        <v>309</v>
      </c>
      <c r="AN726" s="9">
        <v>-1</v>
      </c>
      <c r="AQ726" s="9">
        <v>579</v>
      </c>
      <c r="AR726" s="9" t="s">
        <v>295</v>
      </c>
      <c r="AT726" s="9" t="s">
        <v>195</v>
      </c>
      <c r="AU726" s="9">
        <v>132.71029999999999</v>
      </c>
      <c r="AV726" s="9">
        <v>134.24048338910501</v>
      </c>
      <c r="AW726" s="9">
        <v>856.666617732502</v>
      </c>
      <c r="AX726" s="9">
        <v>0.66111844310000001</v>
      </c>
    </row>
    <row r="727" spans="1:50" x14ac:dyDescent="0.25">
      <c r="A727" s="142">
        <v>550000</v>
      </c>
      <c r="B727" s="142">
        <v>910000</v>
      </c>
      <c r="C727" s="142">
        <v>910000</v>
      </c>
      <c r="D727" s="9" t="s">
        <v>305</v>
      </c>
      <c r="E727" s="9" t="s">
        <v>70</v>
      </c>
      <c r="F727" s="9" t="s">
        <v>306</v>
      </c>
      <c r="G727" s="9" t="s">
        <v>307</v>
      </c>
      <c r="H727" s="9">
        <v>0.36</v>
      </c>
      <c r="I727" s="9">
        <v>0.48</v>
      </c>
      <c r="J727" s="9" t="s">
        <v>195</v>
      </c>
      <c r="K727" s="9">
        <v>6.0833324933599999E-3</v>
      </c>
      <c r="L727" s="9">
        <v>3850.7764038733699</v>
      </c>
      <c r="M727" s="9">
        <v>9.6105422008137005</v>
      </c>
      <c r="N727" s="9">
        <v>1.4090583146409701</v>
      </c>
      <c r="O727" s="9">
        <v>5.8464123649100003E-2</v>
      </c>
      <c r="P727" s="9">
        <v>8.5717702305000004E-3</v>
      </c>
      <c r="Q727" s="9">
        <v>23.425553222381499</v>
      </c>
      <c r="R727" s="9">
        <v>1210</v>
      </c>
      <c r="S727" s="9" t="s">
        <v>310</v>
      </c>
      <c r="T727" s="9">
        <v>1210</v>
      </c>
      <c r="U727" s="9" t="s">
        <v>293</v>
      </c>
      <c r="V727" s="9" t="s">
        <v>195</v>
      </c>
      <c r="Z727" s="9">
        <v>0</v>
      </c>
      <c r="AA727" s="9">
        <v>1</v>
      </c>
      <c r="AB727" s="9">
        <v>5.8464123649100003E-2</v>
      </c>
      <c r="AC727" s="9">
        <v>8.5717702305000004E-3</v>
      </c>
      <c r="AD727" s="9">
        <v>23.4255532223833</v>
      </c>
      <c r="AF727" s="9">
        <v>-1</v>
      </c>
      <c r="AG727" s="9">
        <v>-1</v>
      </c>
      <c r="AH727" s="9">
        <v>-1</v>
      </c>
      <c r="AI727" s="9">
        <v>-1</v>
      </c>
      <c r="AJ727" s="9">
        <v>0</v>
      </c>
      <c r="AM727" s="9" t="s">
        <v>309</v>
      </c>
      <c r="AN727" s="9">
        <v>-1</v>
      </c>
      <c r="AQ727" s="9">
        <v>579</v>
      </c>
      <c r="AR727" s="9" t="s">
        <v>295</v>
      </c>
      <c r="AT727" s="9" t="s">
        <v>195</v>
      </c>
      <c r="AU727" s="9">
        <v>132.71029999999999</v>
      </c>
      <c r="AV727" s="9">
        <v>28.094527986003701</v>
      </c>
      <c r="AW727" s="9">
        <v>24.6183731703868</v>
      </c>
      <c r="AX727" s="9">
        <v>1.8998826600000001E-2</v>
      </c>
    </row>
    <row r="728" spans="1:50" x14ac:dyDescent="0.25">
      <c r="A728" s="142">
        <v>550000</v>
      </c>
      <c r="B728" s="142">
        <v>910000</v>
      </c>
      <c r="C728" s="142">
        <v>910000</v>
      </c>
      <c r="D728" s="9" t="s">
        <v>305</v>
      </c>
      <c r="E728" s="9" t="s">
        <v>70</v>
      </c>
      <c r="F728" s="9" t="s">
        <v>306</v>
      </c>
      <c r="G728" s="9" t="s">
        <v>307</v>
      </c>
      <c r="H728" s="9">
        <v>0.36</v>
      </c>
      <c r="I728" s="9">
        <v>0.48</v>
      </c>
      <c r="J728" s="9" t="s">
        <v>195</v>
      </c>
      <c r="K728" s="9">
        <v>1.154888000533E-2</v>
      </c>
      <c r="L728" s="9">
        <v>3850.7764038733699</v>
      </c>
      <c r="M728" s="9">
        <v>9.6105422008137005</v>
      </c>
      <c r="N728" s="9">
        <v>1.4090583146409701</v>
      </c>
      <c r="O728" s="9">
        <v>0.11099099866334999</v>
      </c>
      <c r="P728" s="9">
        <v>1.62730453963E-2</v>
      </c>
      <c r="Q728" s="9">
        <v>44.472154615689703</v>
      </c>
      <c r="R728" s="9">
        <v>1430</v>
      </c>
      <c r="S728" s="9" t="s">
        <v>298</v>
      </c>
      <c r="T728" s="9">
        <v>1430</v>
      </c>
      <c r="U728" s="9" t="s">
        <v>293</v>
      </c>
      <c r="V728" s="9" t="s">
        <v>195</v>
      </c>
      <c r="Z728" s="9">
        <v>0</v>
      </c>
      <c r="AA728" s="9">
        <v>1</v>
      </c>
      <c r="AB728" s="9">
        <v>0.11099099866334999</v>
      </c>
      <c r="AC728" s="9">
        <v>1.62730453963E-2</v>
      </c>
      <c r="AD728" s="9">
        <v>44.472154615688197</v>
      </c>
      <c r="AF728" s="9">
        <v>-1</v>
      </c>
      <c r="AG728" s="9">
        <v>-1</v>
      </c>
      <c r="AH728" s="9">
        <v>-1</v>
      </c>
      <c r="AI728" s="9">
        <v>-1</v>
      </c>
      <c r="AJ728" s="9">
        <v>0</v>
      </c>
      <c r="AM728" s="9" t="s">
        <v>309</v>
      </c>
      <c r="AN728" s="9">
        <v>-1</v>
      </c>
      <c r="AQ728" s="9">
        <v>579</v>
      </c>
      <c r="AR728" s="9" t="s">
        <v>295</v>
      </c>
      <c r="AT728" s="9" t="s">
        <v>195</v>
      </c>
      <c r="AU728" s="9">
        <v>132.71029999999999</v>
      </c>
      <c r="AV728" s="9">
        <v>28.265422709688899</v>
      </c>
      <c r="AW728" s="9">
        <v>46.736659221095103</v>
      </c>
      <c r="AX728" s="9">
        <v>3.6068251900000001E-2</v>
      </c>
    </row>
    <row r="729" spans="1:50" x14ac:dyDescent="0.25">
      <c r="A729" s="142">
        <v>550000</v>
      </c>
      <c r="B729" s="142">
        <v>910000</v>
      </c>
      <c r="C729" s="142">
        <v>910000</v>
      </c>
      <c r="D729" s="9" t="s">
        <v>305</v>
      </c>
      <c r="E729" s="9" t="s">
        <v>70</v>
      </c>
      <c r="F729" s="9" t="s">
        <v>306</v>
      </c>
      <c r="G729" s="9" t="s">
        <v>307</v>
      </c>
      <c r="H729" s="9">
        <v>0.36</v>
      </c>
      <c r="I729" s="9">
        <v>0.48</v>
      </c>
      <c r="J729" s="9" t="s">
        <v>195</v>
      </c>
      <c r="K729" s="9">
        <v>0.23378385335818999</v>
      </c>
      <c r="L729" s="9">
        <v>3850.7764038733699</v>
      </c>
      <c r="M729" s="9">
        <v>9.6105422008137005</v>
      </c>
      <c r="N729" s="9">
        <v>1.4090583146409701</v>
      </c>
      <c r="O729" s="9">
        <v>2.24678958856774</v>
      </c>
      <c r="P729" s="9">
        <v>0.32941508240315998</v>
      </c>
      <c r="Q729" s="9">
        <v>900.24934611831804</v>
      </c>
      <c r="R729" s="9">
        <v>1210</v>
      </c>
      <c r="S729" s="9" t="s">
        <v>310</v>
      </c>
      <c r="T729" s="9">
        <v>1210</v>
      </c>
      <c r="U729" s="9" t="s">
        <v>293</v>
      </c>
      <c r="V729" s="9" t="s">
        <v>195</v>
      </c>
      <c r="Z729" s="9">
        <v>0</v>
      </c>
      <c r="AA729" s="9">
        <v>1</v>
      </c>
      <c r="AB729" s="9">
        <v>2.24678958856774</v>
      </c>
      <c r="AC729" s="9">
        <v>0.32941508240315998</v>
      </c>
      <c r="AD729" s="9">
        <v>900.24934611831804</v>
      </c>
      <c r="AF729" s="9">
        <v>-1</v>
      </c>
      <c r="AG729" s="9">
        <v>-1</v>
      </c>
      <c r="AH729" s="9">
        <v>-1</v>
      </c>
      <c r="AI729" s="9">
        <v>-1</v>
      </c>
      <c r="AJ729" s="9">
        <v>0</v>
      </c>
      <c r="AM729" s="9" t="s">
        <v>309</v>
      </c>
      <c r="AN729" s="9">
        <v>-1</v>
      </c>
      <c r="AQ729" s="9">
        <v>579</v>
      </c>
      <c r="AR729" s="9" t="s">
        <v>295</v>
      </c>
      <c r="AT729" s="9" t="s">
        <v>195</v>
      </c>
      <c r="AU729" s="9">
        <v>132.71029999999999</v>
      </c>
      <c r="AV729" s="9">
        <v>121.647867196701</v>
      </c>
      <c r="AW729" s="9">
        <v>946.08968841601995</v>
      </c>
      <c r="AX729" s="9">
        <v>0.7301292345</v>
      </c>
    </row>
    <row r="730" spans="1:50" x14ac:dyDescent="0.25">
      <c r="A730" s="142">
        <v>550000</v>
      </c>
      <c r="B730" s="142">
        <v>910000</v>
      </c>
      <c r="C730" s="142">
        <v>910000</v>
      </c>
      <c r="D730" s="9" t="s">
        <v>305</v>
      </c>
      <c r="E730" s="9" t="s">
        <v>70</v>
      </c>
      <c r="F730" s="9" t="s">
        <v>306</v>
      </c>
      <c r="G730" s="9" t="s">
        <v>307</v>
      </c>
      <c r="H730" s="9">
        <v>0.36</v>
      </c>
      <c r="I730" s="9">
        <v>0.48</v>
      </c>
      <c r="J730" s="9" t="s">
        <v>195</v>
      </c>
      <c r="K730" s="9">
        <v>2.5420819402910001E-2</v>
      </c>
      <c r="L730" s="9">
        <v>3850.7764038733699</v>
      </c>
      <c r="M730" s="9">
        <v>9.6105422008137005</v>
      </c>
      <c r="N730" s="9">
        <v>1.4090583146409701</v>
      </c>
      <c r="O730" s="9">
        <v>0.24430785765094001</v>
      </c>
      <c r="P730" s="9">
        <v>3.5819416944649997E-2</v>
      </c>
      <c r="Q730" s="9">
        <v>97.889891523855994</v>
      </c>
      <c r="R730" s="9">
        <v>1210</v>
      </c>
      <c r="S730" s="9" t="s">
        <v>310</v>
      </c>
      <c r="T730" s="9">
        <v>1210</v>
      </c>
      <c r="U730" s="9" t="s">
        <v>293</v>
      </c>
      <c r="V730" s="9" t="s">
        <v>195</v>
      </c>
      <c r="Z730" s="9">
        <v>0</v>
      </c>
      <c r="AA730" s="9">
        <v>1</v>
      </c>
      <c r="AB730" s="9">
        <v>0.24430785765094001</v>
      </c>
      <c r="AC730" s="9">
        <v>3.5819416944649997E-2</v>
      </c>
      <c r="AD730" s="9">
        <v>97.8898915238576</v>
      </c>
      <c r="AF730" s="9">
        <v>-1</v>
      </c>
      <c r="AG730" s="9">
        <v>-1</v>
      </c>
      <c r="AH730" s="9">
        <v>-1</v>
      </c>
      <c r="AI730" s="9">
        <v>-1</v>
      </c>
      <c r="AJ730" s="9">
        <v>0</v>
      </c>
      <c r="AM730" s="9" t="s">
        <v>309</v>
      </c>
      <c r="AN730" s="9">
        <v>-1</v>
      </c>
      <c r="AQ730" s="9">
        <v>579</v>
      </c>
      <c r="AR730" s="9" t="s">
        <v>295</v>
      </c>
      <c r="AT730" s="9" t="s">
        <v>195</v>
      </c>
      <c r="AU730" s="9">
        <v>132.71029999999999</v>
      </c>
      <c r="AV730" s="9">
        <v>55.2082702379778</v>
      </c>
      <c r="AW730" s="9">
        <v>102.874406263342</v>
      </c>
      <c r="AX730" s="9">
        <v>7.93916395E-2</v>
      </c>
    </row>
    <row r="731" spans="1:50" x14ac:dyDescent="0.25">
      <c r="A731" s="142">
        <v>550000</v>
      </c>
      <c r="B731" s="142">
        <v>910000</v>
      </c>
      <c r="C731" s="142">
        <v>910000</v>
      </c>
      <c r="D731" s="9" t="s">
        <v>305</v>
      </c>
      <c r="E731" s="9" t="s">
        <v>70</v>
      </c>
      <c r="F731" s="9" t="s">
        <v>306</v>
      </c>
      <c r="G731" s="9" t="s">
        <v>307</v>
      </c>
      <c r="H731" s="9">
        <v>0.36</v>
      </c>
      <c r="I731" s="9">
        <v>0.48</v>
      </c>
      <c r="J731" s="9" t="s">
        <v>195</v>
      </c>
      <c r="K731" s="9">
        <v>1.9654125228459999E-2</v>
      </c>
      <c r="L731" s="9">
        <v>3850.7764038733699</v>
      </c>
      <c r="M731" s="9">
        <v>9.6105422008137005</v>
      </c>
      <c r="N731" s="9">
        <v>1.4090583146409701</v>
      </c>
      <c r="O731" s="9">
        <v>0.18888679992818999</v>
      </c>
      <c r="P731" s="9">
        <v>2.769380857015E-2</v>
      </c>
      <c r="Q731" s="9">
        <v>75.683641668526107</v>
      </c>
      <c r="R731" s="9">
        <v>1210</v>
      </c>
      <c r="S731" s="9" t="s">
        <v>310</v>
      </c>
      <c r="T731" s="9">
        <v>1210</v>
      </c>
      <c r="U731" s="9" t="s">
        <v>293</v>
      </c>
      <c r="V731" s="9" t="s">
        <v>195</v>
      </c>
      <c r="Z731" s="9">
        <v>0</v>
      </c>
      <c r="AA731" s="9">
        <v>1</v>
      </c>
      <c r="AB731" s="9">
        <v>0.18888679992818999</v>
      </c>
      <c r="AC731" s="9">
        <v>2.769380857015E-2</v>
      </c>
      <c r="AD731" s="9">
        <v>75.683641668525695</v>
      </c>
      <c r="AF731" s="9">
        <v>-1</v>
      </c>
      <c r="AG731" s="9">
        <v>-1</v>
      </c>
      <c r="AH731" s="9">
        <v>-1</v>
      </c>
      <c r="AI731" s="9">
        <v>-1</v>
      </c>
      <c r="AJ731" s="9">
        <v>0</v>
      </c>
      <c r="AM731" s="9" t="s">
        <v>309</v>
      </c>
      <c r="AN731" s="9">
        <v>-1</v>
      </c>
      <c r="AQ731" s="9">
        <v>579</v>
      </c>
      <c r="AR731" s="9" t="s">
        <v>295</v>
      </c>
      <c r="AT731" s="9" t="s">
        <v>195</v>
      </c>
      <c r="AU731" s="9">
        <v>132.71029999999999</v>
      </c>
      <c r="AV731" s="9">
        <v>50.564968428706599</v>
      </c>
      <c r="AW731" s="9">
        <v>79.537422907446597</v>
      </c>
      <c r="AX731" s="9">
        <v>6.1381704500000002E-2</v>
      </c>
    </row>
    <row r="732" spans="1:50" x14ac:dyDescent="0.25">
      <c r="A732" s="142">
        <v>550000</v>
      </c>
      <c r="B732" s="142">
        <v>910000</v>
      </c>
      <c r="C732" s="142">
        <v>910000</v>
      </c>
      <c r="D732" s="9" t="s">
        <v>305</v>
      </c>
      <c r="E732" s="9" t="s">
        <v>70</v>
      </c>
      <c r="F732" s="9" t="s">
        <v>306</v>
      </c>
      <c r="G732" s="9" t="s">
        <v>307</v>
      </c>
      <c r="H732" s="9">
        <v>0.36</v>
      </c>
      <c r="I732" s="9">
        <v>0.48</v>
      </c>
      <c r="J732" s="9" t="s">
        <v>195</v>
      </c>
      <c r="K732" s="9">
        <v>0.10958551181466999</v>
      </c>
      <c r="L732" s="9">
        <v>3850.7764038733699</v>
      </c>
      <c r="M732" s="9">
        <v>9.6105422008137005</v>
      </c>
      <c r="N732" s="9">
        <v>1.4090583146409701</v>
      </c>
      <c r="O732" s="9">
        <v>1.05317618589269</v>
      </c>
      <c r="P732" s="9">
        <v>0.15441237658665</v>
      </c>
      <c r="Q732" s="9">
        <v>421.989303102333</v>
      </c>
      <c r="R732" s="9">
        <v>1210</v>
      </c>
      <c r="S732" s="9" t="s">
        <v>310</v>
      </c>
      <c r="T732" s="9">
        <v>1210</v>
      </c>
      <c r="U732" s="9" t="s">
        <v>293</v>
      </c>
      <c r="V732" s="9" t="s">
        <v>195</v>
      </c>
      <c r="Z732" s="9">
        <v>0</v>
      </c>
      <c r="AA732" s="9">
        <v>1</v>
      </c>
      <c r="AB732" s="9">
        <v>1.05317618589269</v>
      </c>
      <c r="AC732" s="9">
        <v>0.15441237658665</v>
      </c>
      <c r="AD732" s="9">
        <v>421.989303102333</v>
      </c>
      <c r="AF732" s="9">
        <v>-1</v>
      </c>
      <c r="AG732" s="9">
        <v>-1</v>
      </c>
      <c r="AH732" s="9">
        <v>-1</v>
      </c>
      <c r="AI732" s="9">
        <v>-1</v>
      </c>
      <c r="AJ732" s="9">
        <v>0</v>
      </c>
      <c r="AM732" s="9" t="s">
        <v>309</v>
      </c>
      <c r="AN732" s="9">
        <v>-1</v>
      </c>
      <c r="AQ732" s="9">
        <v>579</v>
      </c>
      <c r="AR732" s="9" t="s">
        <v>295</v>
      </c>
      <c r="AT732" s="9" t="s">
        <v>195</v>
      </c>
      <c r="AU732" s="9">
        <v>132.71029999999999</v>
      </c>
      <c r="AV732" s="9">
        <v>92.780758594835305</v>
      </c>
      <c r="AW732" s="9">
        <v>443.47683228920602</v>
      </c>
      <c r="AX732" s="9">
        <v>0.34224598789999999</v>
      </c>
    </row>
    <row r="733" spans="1:50" x14ac:dyDescent="0.25">
      <c r="A733" s="142">
        <v>550000</v>
      </c>
      <c r="B733" s="142">
        <v>910000</v>
      </c>
      <c r="C733" s="142">
        <v>910000</v>
      </c>
      <c r="D733" s="9" t="s">
        <v>305</v>
      </c>
      <c r="E733" s="9" t="s">
        <v>70</v>
      </c>
      <c r="F733" s="9" t="s">
        <v>306</v>
      </c>
      <c r="G733" s="9" t="s">
        <v>307</v>
      </c>
      <c r="H733" s="9">
        <v>0.36</v>
      </c>
      <c r="I733" s="9">
        <v>0.48</v>
      </c>
      <c r="J733" s="9" t="s">
        <v>195</v>
      </c>
      <c r="K733" s="9">
        <v>0.22369311343316001</v>
      </c>
      <c r="L733" s="9">
        <v>3875.0752197392999</v>
      </c>
      <c r="M733" s="9">
        <v>10.573871113645801</v>
      </c>
      <c r="N733" s="9">
        <v>1.87583063797836</v>
      </c>
      <c r="O733" s="9">
        <v>2.3653021504524201</v>
      </c>
      <c r="P733" s="9">
        <v>0.41961039568268999</v>
      </c>
      <c r="Q733" s="9">
        <v>866.827640691179</v>
      </c>
      <c r="R733" s="9">
        <v>1200</v>
      </c>
      <c r="S733" s="9" t="s">
        <v>308</v>
      </c>
      <c r="T733" s="9">
        <v>1200</v>
      </c>
      <c r="U733" s="9" t="s">
        <v>293</v>
      </c>
      <c r="V733" s="9" t="s">
        <v>195</v>
      </c>
      <c r="Z733" s="9">
        <v>0</v>
      </c>
      <c r="AA733" s="9">
        <v>1</v>
      </c>
      <c r="AB733" s="9">
        <v>2.3653021504524201</v>
      </c>
      <c r="AC733" s="9">
        <v>0.41961039568268999</v>
      </c>
      <c r="AD733" s="9">
        <v>866.827640691179</v>
      </c>
      <c r="AF733" s="9">
        <v>-1</v>
      </c>
      <c r="AG733" s="9">
        <v>-1</v>
      </c>
      <c r="AH733" s="9">
        <v>-1</v>
      </c>
      <c r="AI733" s="9">
        <v>-1</v>
      </c>
      <c r="AJ733" s="9">
        <v>0</v>
      </c>
      <c r="AM733" s="9" t="s">
        <v>309</v>
      </c>
      <c r="AN733" s="9">
        <v>-1</v>
      </c>
      <c r="AQ733" s="9">
        <v>579</v>
      </c>
      <c r="AR733" s="9" t="s">
        <v>295</v>
      </c>
      <c r="AT733" s="9" t="s">
        <v>195</v>
      </c>
      <c r="AU733" s="9">
        <v>132.71029999999999</v>
      </c>
      <c r="AV733" s="9">
        <v>202.969431612981</v>
      </c>
      <c r="AW733" s="9">
        <v>905.25391274364301</v>
      </c>
      <c r="AX733" s="9">
        <v>0.70302322849999999</v>
      </c>
    </row>
    <row r="734" spans="1:50" x14ac:dyDescent="0.25">
      <c r="A734" s="142">
        <v>550000</v>
      </c>
      <c r="B734" s="142">
        <v>910000</v>
      </c>
      <c r="C734" s="142">
        <v>910000</v>
      </c>
      <c r="D734" s="9" t="s">
        <v>305</v>
      </c>
      <c r="E734" s="9" t="s">
        <v>70</v>
      </c>
      <c r="F734" s="9" t="s">
        <v>306</v>
      </c>
      <c r="G734" s="9" t="s">
        <v>307</v>
      </c>
      <c r="H734" s="9">
        <v>0.36</v>
      </c>
      <c r="I734" s="9">
        <v>0.48</v>
      </c>
      <c r="J734" s="9" t="s">
        <v>195</v>
      </c>
      <c r="K734" s="9">
        <v>0.29149588844117003</v>
      </c>
      <c r="L734" s="9">
        <v>3875.0752197392999</v>
      </c>
      <c r="M734" s="9">
        <v>10.573871113645801</v>
      </c>
      <c r="N734" s="9">
        <v>1.87583063797836</v>
      </c>
      <c r="O734" s="9">
        <v>3.0822399545346899</v>
      </c>
      <c r="P734" s="9">
        <v>0.54679691838267996</v>
      </c>
      <c r="Q734" s="9">
        <v>1129.56849395429</v>
      </c>
      <c r="R734" s="9">
        <v>1330</v>
      </c>
      <c r="S734" s="9" t="s">
        <v>311</v>
      </c>
      <c r="T734" s="9">
        <v>1330</v>
      </c>
      <c r="U734" s="9" t="s">
        <v>293</v>
      </c>
      <c r="V734" s="9" t="s">
        <v>195</v>
      </c>
      <c r="Z734" s="9">
        <v>0</v>
      </c>
      <c r="AA734" s="9">
        <v>1</v>
      </c>
      <c r="AB734" s="9">
        <v>3.0822399545346899</v>
      </c>
      <c r="AC734" s="9">
        <v>0.54679691838267996</v>
      </c>
      <c r="AD734" s="9">
        <v>1129.56849395429</v>
      </c>
      <c r="AF734" s="9">
        <v>-1</v>
      </c>
      <c r="AG734" s="9">
        <v>-1</v>
      </c>
      <c r="AH734" s="9">
        <v>-1</v>
      </c>
      <c r="AI734" s="9">
        <v>-1</v>
      </c>
      <c r="AJ734" s="9">
        <v>0</v>
      </c>
      <c r="AM734" s="9" t="s">
        <v>309</v>
      </c>
      <c r="AN734" s="9">
        <v>-1</v>
      </c>
      <c r="AQ734" s="9">
        <v>579</v>
      </c>
      <c r="AR734" s="9" t="s">
        <v>295</v>
      </c>
      <c r="AT734" s="9" t="s">
        <v>195</v>
      </c>
      <c r="AU734" s="9">
        <v>132.71029999999999</v>
      </c>
      <c r="AV734" s="9">
        <v>137.08599779369601</v>
      </c>
      <c r="AW734" s="9">
        <v>1179.6420082413599</v>
      </c>
      <c r="AX734" s="9">
        <v>0.91611394479999997</v>
      </c>
    </row>
    <row r="735" spans="1:50" x14ac:dyDescent="0.25">
      <c r="A735" s="142">
        <v>550000</v>
      </c>
      <c r="B735" s="142">
        <v>910000</v>
      </c>
      <c r="C735" s="142">
        <v>910000</v>
      </c>
      <c r="D735" s="9" t="s">
        <v>305</v>
      </c>
      <c r="E735" s="9" t="s">
        <v>70</v>
      </c>
      <c r="F735" s="9" t="s">
        <v>306</v>
      </c>
      <c r="G735" s="9" t="s">
        <v>307</v>
      </c>
      <c r="H735" s="9">
        <v>0.36</v>
      </c>
      <c r="I735" s="9">
        <v>0.48</v>
      </c>
      <c r="J735" s="9" t="s">
        <v>195</v>
      </c>
      <c r="K735" s="9">
        <v>8.0999728844929994E-2</v>
      </c>
      <c r="L735" s="9">
        <v>3875.0752197392999</v>
      </c>
      <c r="M735" s="9">
        <v>10.573871113645801</v>
      </c>
      <c r="N735" s="9">
        <v>1.87583063797836</v>
      </c>
      <c r="O735" s="9">
        <v>0.85648069304662</v>
      </c>
      <c r="P735" s="9">
        <v>0.15194177303527001</v>
      </c>
      <c r="Q735" s="9">
        <v>313.88004205261802</v>
      </c>
      <c r="R735" s="9">
        <v>1330</v>
      </c>
      <c r="S735" s="9" t="s">
        <v>311</v>
      </c>
      <c r="T735" s="9">
        <v>1330</v>
      </c>
      <c r="U735" s="9" t="s">
        <v>293</v>
      </c>
      <c r="V735" s="9" t="s">
        <v>195</v>
      </c>
      <c r="Z735" s="9">
        <v>0</v>
      </c>
      <c r="AA735" s="9">
        <v>1</v>
      </c>
      <c r="AB735" s="9">
        <v>0.85648069304662</v>
      </c>
      <c r="AC735" s="9">
        <v>0.15194177303527001</v>
      </c>
      <c r="AD735" s="9">
        <v>313.88004205261598</v>
      </c>
      <c r="AF735" s="9">
        <v>-1</v>
      </c>
      <c r="AG735" s="9">
        <v>-1</v>
      </c>
      <c r="AH735" s="9">
        <v>-1</v>
      </c>
      <c r="AI735" s="9">
        <v>-1</v>
      </c>
      <c r="AJ735" s="9">
        <v>0</v>
      </c>
      <c r="AM735" s="9" t="s">
        <v>309</v>
      </c>
      <c r="AN735" s="9">
        <v>-1</v>
      </c>
      <c r="AQ735" s="9">
        <v>579</v>
      </c>
      <c r="AR735" s="9" t="s">
        <v>295</v>
      </c>
      <c r="AT735" s="9" t="s">
        <v>195</v>
      </c>
      <c r="AU735" s="9">
        <v>132.71029999999999</v>
      </c>
      <c r="AV735" s="9">
        <v>103.265962538034</v>
      </c>
      <c r="AW735" s="9">
        <v>327.79427288878998</v>
      </c>
      <c r="AX735" s="9">
        <v>0.25456613309999998</v>
      </c>
    </row>
    <row r="736" spans="1:50" x14ac:dyDescent="0.25">
      <c r="A736" s="142">
        <v>550000</v>
      </c>
      <c r="B736" s="142">
        <v>910000</v>
      </c>
      <c r="C736" s="142">
        <v>910000</v>
      </c>
      <c r="D736" s="9" t="s">
        <v>305</v>
      </c>
      <c r="E736" s="9" t="s">
        <v>70</v>
      </c>
      <c r="F736" s="9" t="s">
        <v>306</v>
      </c>
      <c r="G736" s="9" t="s">
        <v>307</v>
      </c>
      <c r="H736" s="9">
        <v>0.36</v>
      </c>
      <c r="I736" s="9">
        <v>0.48</v>
      </c>
      <c r="J736" s="9" t="s">
        <v>195</v>
      </c>
      <c r="K736" s="9">
        <v>2.1574722925619998E-2</v>
      </c>
      <c r="L736" s="9">
        <v>3875.0752197392999</v>
      </c>
      <c r="M736" s="9">
        <v>10.573871113645801</v>
      </c>
      <c r="N736" s="9">
        <v>1.87583063797836</v>
      </c>
      <c r="O736" s="9">
        <v>0.22812833952816999</v>
      </c>
      <c r="P736" s="9">
        <v>4.0470526269779997E-2</v>
      </c>
      <c r="Q736" s="9">
        <v>83.603674181830897</v>
      </c>
      <c r="R736" s="9">
        <v>1330</v>
      </c>
      <c r="S736" s="9" t="s">
        <v>311</v>
      </c>
      <c r="T736" s="9">
        <v>1330</v>
      </c>
      <c r="U736" s="9" t="s">
        <v>293</v>
      </c>
      <c r="V736" s="9" t="s">
        <v>195</v>
      </c>
      <c r="Z736" s="9">
        <v>0</v>
      </c>
      <c r="AA736" s="9">
        <v>1</v>
      </c>
      <c r="AB736" s="9">
        <v>0.22812833952816999</v>
      </c>
      <c r="AC736" s="9">
        <v>4.0470526269779997E-2</v>
      </c>
      <c r="AD736" s="9">
        <v>83.603674181831707</v>
      </c>
      <c r="AF736" s="9">
        <v>-1</v>
      </c>
      <c r="AG736" s="9">
        <v>-1</v>
      </c>
      <c r="AH736" s="9">
        <v>-1</v>
      </c>
      <c r="AI736" s="9">
        <v>-1</v>
      </c>
      <c r="AJ736" s="9">
        <v>0</v>
      </c>
      <c r="AM736" s="9" t="s">
        <v>309</v>
      </c>
      <c r="AN736" s="9">
        <v>-1</v>
      </c>
      <c r="AQ736" s="9">
        <v>579</v>
      </c>
      <c r="AR736" s="9" t="s">
        <v>295</v>
      </c>
      <c r="AT736" s="9" t="s">
        <v>195</v>
      </c>
      <c r="AU736" s="9">
        <v>132.71029999999999</v>
      </c>
      <c r="AV736" s="9">
        <v>53.262427716333001</v>
      </c>
      <c r="AW736" s="9">
        <v>87.309806033066707</v>
      </c>
      <c r="AX736" s="9">
        <v>6.7805088499999999E-2</v>
      </c>
    </row>
    <row r="737" spans="1:50" x14ac:dyDescent="0.25">
      <c r="A737" s="142">
        <v>550000</v>
      </c>
      <c r="B737" s="142">
        <v>910000</v>
      </c>
      <c r="C737" s="142">
        <v>910000</v>
      </c>
      <c r="D737" s="9" t="s">
        <v>305</v>
      </c>
      <c r="E737" s="9" t="s">
        <v>70</v>
      </c>
      <c r="F737" s="9" t="s">
        <v>306</v>
      </c>
      <c r="G737" s="9" t="s">
        <v>307</v>
      </c>
      <c r="H737" s="9">
        <v>0.36</v>
      </c>
      <c r="I737" s="9">
        <v>0.48</v>
      </c>
      <c r="J737" s="9" t="s">
        <v>195</v>
      </c>
      <c r="K737" s="9">
        <v>8.0120884104219997E-2</v>
      </c>
      <c r="L737" s="9">
        <v>3847.42469200289</v>
      </c>
      <c r="M737" s="9">
        <v>9.5601531223170699</v>
      </c>
      <c r="N737" s="9">
        <v>1.4050111379433099</v>
      </c>
      <c r="O737" s="9">
        <v>0.76596792033179995</v>
      </c>
      <c r="P737" s="9">
        <v>0.11257073454829999</v>
      </c>
      <c r="Q737" s="9">
        <v>308.25906784769302</v>
      </c>
      <c r="R737" s="9">
        <v>1200</v>
      </c>
      <c r="S737" s="9" t="s">
        <v>308</v>
      </c>
      <c r="T737" s="9">
        <v>1200</v>
      </c>
      <c r="U737" s="9" t="s">
        <v>293</v>
      </c>
      <c r="V737" s="9" t="s">
        <v>195</v>
      </c>
      <c r="Z737" s="9">
        <v>0</v>
      </c>
      <c r="AA737" s="9">
        <v>1</v>
      </c>
      <c r="AB737" s="9">
        <v>0.76596792033179995</v>
      </c>
      <c r="AC737" s="9">
        <v>0.11257073454829999</v>
      </c>
      <c r="AD737" s="9">
        <v>308.25906784769302</v>
      </c>
      <c r="AF737" s="9">
        <v>-1</v>
      </c>
      <c r="AG737" s="9">
        <v>-1</v>
      </c>
      <c r="AH737" s="9">
        <v>-1</v>
      </c>
      <c r="AI737" s="9">
        <v>-1</v>
      </c>
      <c r="AJ737" s="9">
        <v>0</v>
      </c>
      <c r="AM737" s="9" t="s">
        <v>309</v>
      </c>
      <c r="AN737" s="9">
        <v>-1</v>
      </c>
      <c r="AQ737" s="9">
        <v>579</v>
      </c>
      <c r="AR737" s="9" t="s">
        <v>295</v>
      </c>
      <c r="AT737" s="9" t="s">
        <v>195</v>
      </c>
      <c r="AU737" s="9">
        <v>132.71029999999999</v>
      </c>
      <c r="AV737" s="9">
        <v>102.352127772969</v>
      </c>
      <c r="AW737" s="9">
        <v>324.23771440554498</v>
      </c>
      <c r="AX737" s="9">
        <v>0.25000735429999998</v>
      </c>
    </row>
    <row r="738" spans="1:50" x14ac:dyDescent="0.25">
      <c r="A738" s="142">
        <v>550000</v>
      </c>
      <c r="B738" s="142">
        <v>910000</v>
      </c>
      <c r="C738" s="142">
        <v>910000</v>
      </c>
      <c r="D738" s="9" t="s">
        <v>305</v>
      </c>
      <c r="E738" s="9" t="s">
        <v>70</v>
      </c>
      <c r="F738" s="9" t="s">
        <v>306</v>
      </c>
      <c r="G738" s="9" t="s">
        <v>307</v>
      </c>
      <c r="H738" s="9">
        <v>0.36</v>
      </c>
      <c r="I738" s="9">
        <v>0.48</v>
      </c>
      <c r="J738" s="9" t="s">
        <v>195</v>
      </c>
      <c r="K738" s="9">
        <v>9.4884063304000003E-4</v>
      </c>
      <c r="L738" s="9">
        <v>3847.42469200289</v>
      </c>
      <c r="M738" s="9">
        <v>9.5601531223170699</v>
      </c>
      <c r="N738" s="9">
        <v>1.4050111379433099</v>
      </c>
      <c r="O738" s="9">
        <v>9.0710617406100005E-3</v>
      </c>
      <c r="P738" s="9">
        <v>1.3331316575599999E-3</v>
      </c>
      <c r="Q738" s="9">
        <v>3.65059288036452</v>
      </c>
      <c r="R738" s="9">
        <v>1210</v>
      </c>
      <c r="S738" s="9" t="s">
        <v>310</v>
      </c>
      <c r="T738" s="9">
        <v>1210</v>
      </c>
      <c r="U738" s="9" t="s">
        <v>293</v>
      </c>
      <c r="V738" s="9" t="s">
        <v>195</v>
      </c>
      <c r="Z738" s="9">
        <v>0</v>
      </c>
      <c r="AA738" s="9">
        <v>1</v>
      </c>
      <c r="AB738" s="9">
        <v>9.0710617406100005E-3</v>
      </c>
      <c r="AC738" s="9">
        <v>1.3331316575599999E-3</v>
      </c>
      <c r="AD738" s="9">
        <v>3.65059288036477</v>
      </c>
      <c r="AF738" s="9">
        <v>-1</v>
      </c>
      <c r="AG738" s="9">
        <v>-1</v>
      </c>
      <c r="AH738" s="9">
        <v>-1</v>
      </c>
      <c r="AI738" s="9">
        <v>-1</v>
      </c>
      <c r="AJ738" s="9">
        <v>0</v>
      </c>
      <c r="AM738" s="9" t="s">
        <v>309</v>
      </c>
      <c r="AN738" s="9">
        <v>-1</v>
      </c>
      <c r="AQ738" s="9">
        <v>579</v>
      </c>
      <c r="AR738" s="9" t="s">
        <v>295</v>
      </c>
      <c r="AT738" s="9" t="s">
        <v>195</v>
      </c>
      <c r="AU738" s="9">
        <v>132.71029999999999</v>
      </c>
      <c r="AV738" s="9">
        <v>11.0921763501323</v>
      </c>
      <c r="AW738" s="9">
        <v>3.8398218096846302</v>
      </c>
      <c r="AX738" s="9">
        <v>2.9607404E-3</v>
      </c>
    </row>
    <row r="739" spans="1:50" x14ac:dyDescent="0.25">
      <c r="A739" s="142">
        <v>550000</v>
      </c>
      <c r="B739" s="142">
        <v>910000</v>
      </c>
      <c r="C739" s="142">
        <v>910000</v>
      </c>
      <c r="D739" s="9" t="s">
        <v>305</v>
      </c>
      <c r="E739" s="9" t="s">
        <v>70</v>
      </c>
      <c r="F739" s="9" t="s">
        <v>306</v>
      </c>
      <c r="G739" s="9" t="s">
        <v>307</v>
      </c>
      <c r="H739" s="9">
        <v>0.36</v>
      </c>
      <c r="I739" s="9">
        <v>0.48</v>
      </c>
      <c r="J739" s="9" t="s">
        <v>195</v>
      </c>
      <c r="K739" s="9">
        <v>1.7440583419E-3</v>
      </c>
      <c r="L739" s="9">
        <v>3847.42469200289</v>
      </c>
      <c r="M739" s="9">
        <v>9.5601531223170699</v>
      </c>
      <c r="N739" s="9">
        <v>1.4050111379433099</v>
      </c>
      <c r="O739" s="9">
        <v>1.6673464802869999E-2</v>
      </c>
      <c r="P739" s="9">
        <v>2.4504213956000002E-3</v>
      </c>
      <c r="Q739" s="9">
        <v>6.7101331289427604</v>
      </c>
      <c r="R739" s="9">
        <v>1210</v>
      </c>
      <c r="S739" s="9" t="s">
        <v>310</v>
      </c>
      <c r="T739" s="9">
        <v>1210</v>
      </c>
      <c r="U739" s="9" t="s">
        <v>293</v>
      </c>
      <c r="V739" s="9" t="s">
        <v>195</v>
      </c>
      <c r="Z739" s="9">
        <v>0</v>
      </c>
      <c r="AA739" s="9">
        <v>1</v>
      </c>
      <c r="AB739" s="9">
        <v>1.6673464802869999E-2</v>
      </c>
      <c r="AC739" s="9">
        <v>2.4504213956000002E-3</v>
      </c>
      <c r="AD739" s="9">
        <v>6.7101331289413002</v>
      </c>
      <c r="AF739" s="9">
        <v>-1</v>
      </c>
      <c r="AG739" s="9">
        <v>-1</v>
      </c>
      <c r="AH739" s="9">
        <v>-1</v>
      </c>
      <c r="AI739" s="9">
        <v>-1</v>
      </c>
      <c r="AJ739" s="9">
        <v>0</v>
      </c>
      <c r="AM739" s="9" t="s">
        <v>309</v>
      </c>
      <c r="AN739" s="9">
        <v>-1</v>
      </c>
      <c r="AQ739" s="9">
        <v>579</v>
      </c>
      <c r="AR739" s="9" t="s">
        <v>295</v>
      </c>
      <c r="AT739" s="9" t="s">
        <v>195</v>
      </c>
      <c r="AU739" s="9">
        <v>132.71029999999999</v>
      </c>
      <c r="AV739" s="9">
        <v>15.220453203778501</v>
      </c>
      <c r="AW739" s="9">
        <v>7.0579537019810497</v>
      </c>
      <c r="AX739" s="9">
        <v>5.4421193000000001E-3</v>
      </c>
    </row>
    <row r="740" spans="1:50" x14ac:dyDescent="0.25">
      <c r="A740" s="142">
        <v>550000</v>
      </c>
      <c r="B740" s="142">
        <v>910000</v>
      </c>
      <c r="C740" s="142">
        <v>910000</v>
      </c>
      <c r="D740" s="9" t="s">
        <v>305</v>
      </c>
      <c r="E740" s="9" t="s">
        <v>70</v>
      </c>
      <c r="F740" s="9" t="s">
        <v>306</v>
      </c>
      <c r="G740" s="9" t="s">
        <v>307</v>
      </c>
      <c r="H740" s="9">
        <v>0.36</v>
      </c>
      <c r="I740" s="9">
        <v>0.48</v>
      </c>
      <c r="J740" s="9" t="s">
        <v>195</v>
      </c>
      <c r="K740" s="9">
        <v>0.47259588938885</v>
      </c>
      <c r="L740" s="9">
        <v>3847.42469200289</v>
      </c>
      <c r="M740" s="9">
        <v>9.5601531223170699</v>
      </c>
      <c r="N740" s="9">
        <v>1.4050111379433099</v>
      </c>
      <c r="O740" s="9">
        <v>4.5180890675351097</v>
      </c>
      <c r="P740" s="9">
        <v>0.66400248833757003</v>
      </c>
      <c r="Q740" s="9">
        <v>1818.2770941737599</v>
      </c>
      <c r="R740" s="9">
        <v>1210</v>
      </c>
      <c r="S740" s="9" t="s">
        <v>310</v>
      </c>
      <c r="T740" s="9">
        <v>1210</v>
      </c>
      <c r="U740" s="9" t="s">
        <v>293</v>
      </c>
      <c r="V740" s="9" t="s">
        <v>195</v>
      </c>
      <c r="Z740" s="9">
        <v>0</v>
      </c>
      <c r="AA740" s="9">
        <v>1</v>
      </c>
      <c r="AB740" s="9">
        <v>4.5180890675351097</v>
      </c>
      <c r="AC740" s="9">
        <v>0.66400248833757003</v>
      </c>
      <c r="AD740" s="9">
        <v>1818.2770941737599</v>
      </c>
      <c r="AF740" s="9">
        <v>-1</v>
      </c>
      <c r="AG740" s="9">
        <v>-1</v>
      </c>
      <c r="AH740" s="9">
        <v>-1</v>
      </c>
      <c r="AI740" s="9">
        <v>-1</v>
      </c>
      <c r="AJ740" s="9">
        <v>0</v>
      </c>
      <c r="AM740" s="9" t="s">
        <v>309</v>
      </c>
      <c r="AN740" s="9">
        <v>-1</v>
      </c>
      <c r="AQ740" s="9">
        <v>579</v>
      </c>
      <c r="AR740" s="9" t="s">
        <v>295</v>
      </c>
      <c r="AT740" s="9" t="s">
        <v>195</v>
      </c>
      <c r="AU740" s="9">
        <v>132.71029999999999</v>
      </c>
      <c r="AV740" s="9">
        <v>173.50793617519901</v>
      </c>
      <c r="AW740" s="9">
        <v>1912.5277101731399</v>
      </c>
      <c r="AX740" s="9">
        <v>1.4746772864</v>
      </c>
    </row>
    <row r="741" spans="1:50" x14ac:dyDescent="0.25">
      <c r="A741" s="142">
        <v>550000</v>
      </c>
      <c r="B741" s="142">
        <v>910000</v>
      </c>
      <c r="C741" s="142">
        <v>910000</v>
      </c>
      <c r="D741" s="9" t="s">
        <v>305</v>
      </c>
      <c r="E741" s="9" t="s">
        <v>70</v>
      </c>
      <c r="F741" s="9" t="s">
        <v>306</v>
      </c>
      <c r="G741" s="9" t="s">
        <v>307</v>
      </c>
      <c r="H741" s="9">
        <v>0.36</v>
      </c>
      <c r="I741" s="9">
        <v>0.48</v>
      </c>
      <c r="J741" s="9" t="s">
        <v>195</v>
      </c>
      <c r="K741" s="9">
        <v>1.1640922444E-2</v>
      </c>
      <c r="L741" s="9">
        <v>3847.42469200289</v>
      </c>
      <c r="M741" s="9">
        <v>9.5601531223170699</v>
      </c>
      <c r="N741" s="9">
        <v>1.4050111379433099</v>
      </c>
      <c r="O741" s="9">
        <v>0.11128900104974</v>
      </c>
      <c r="P741" s="9">
        <v>1.6355625689760001E-2</v>
      </c>
      <c r="Q741" s="9">
        <v>44.787572448770803</v>
      </c>
      <c r="R741" s="9">
        <v>1210</v>
      </c>
      <c r="S741" s="9" t="s">
        <v>310</v>
      </c>
      <c r="T741" s="9">
        <v>1210</v>
      </c>
      <c r="U741" s="9" t="s">
        <v>293</v>
      </c>
      <c r="V741" s="9" t="s">
        <v>195</v>
      </c>
      <c r="Z741" s="9">
        <v>0</v>
      </c>
      <c r="AA741" s="9">
        <v>1</v>
      </c>
      <c r="AB741" s="9">
        <v>0.11128900104974</v>
      </c>
      <c r="AC741" s="9">
        <v>1.6355625689760001E-2</v>
      </c>
      <c r="AD741" s="9">
        <v>44.787572448771201</v>
      </c>
      <c r="AF741" s="9">
        <v>-1</v>
      </c>
      <c r="AG741" s="9">
        <v>-1</v>
      </c>
      <c r="AH741" s="9">
        <v>-1</v>
      </c>
      <c r="AI741" s="9">
        <v>-1</v>
      </c>
      <c r="AJ741" s="9">
        <v>0</v>
      </c>
      <c r="AM741" s="9" t="s">
        <v>309</v>
      </c>
      <c r="AN741" s="9">
        <v>-1</v>
      </c>
      <c r="AQ741" s="9">
        <v>579</v>
      </c>
      <c r="AR741" s="9" t="s">
        <v>295</v>
      </c>
      <c r="AT741" s="9" t="s">
        <v>195</v>
      </c>
      <c r="AU741" s="9">
        <v>132.71029999999999</v>
      </c>
      <c r="AV741" s="9">
        <v>33.180818521188598</v>
      </c>
      <c r="AW741" s="9">
        <v>47.1091417551986</v>
      </c>
      <c r="AX741" s="9">
        <v>3.6324065199999998E-2</v>
      </c>
    </row>
    <row r="742" spans="1:50" x14ac:dyDescent="0.25">
      <c r="A742" s="142">
        <v>550000</v>
      </c>
      <c r="B742" s="142">
        <v>910000</v>
      </c>
      <c r="C742" s="142">
        <v>910000</v>
      </c>
      <c r="D742" s="9" t="s">
        <v>305</v>
      </c>
      <c r="E742" s="9" t="s">
        <v>70</v>
      </c>
      <c r="F742" s="9" t="s">
        <v>306</v>
      </c>
      <c r="G742" s="9" t="s">
        <v>307</v>
      </c>
      <c r="H742" s="9">
        <v>0.36</v>
      </c>
      <c r="I742" s="9">
        <v>0.48</v>
      </c>
      <c r="J742" s="9" t="s">
        <v>195</v>
      </c>
      <c r="K742" s="9">
        <v>5.0408200226480002E-2</v>
      </c>
      <c r="L742" s="9">
        <v>3847.42469200289</v>
      </c>
      <c r="M742" s="9">
        <v>9.5601531223170699</v>
      </c>
      <c r="N742" s="9">
        <v>1.4050111379433099</v>
      </c>
      <c r="O742" s="9">
        <v>0.48191011278564</v>
      </c>
      <c r="P742" s="9">
        <v>7.0824082761890006E-2</v>
      </c>
      <c r="Q742" s="9">
        <v>193.94175423081501</v>
      </c>
      <c r="R742" s="9">
        <v>1210</v>
      </c>
      <c r="S742" s="9" t="s">
        <v>310</v>
      </c>
      <c r="T742" s="9">
        <v>1210</v>
      </c>
      <c r="U742" s="9" t="s">
        <v>293</v>
      </c>
      <c r="V742" s="9" t="s">
        <v>195</v>
      </c>
      <c r="Z742" s="9">
        <v>0</v>
      </c>
      <c r="AA742" s="9">
        <v>1</v>
      </c>
      <c r="AB742" s="9">
        <v>0.48191011278564</v>
      </c>
      <c r="AC742" s="9">
        <v>7.0824082761890006E-2</v>
      </c>
      <c r="AD742" s="9">
        <v>193.941754230816</v>
      </c>
      <c r="AF742" s="9">
        <v>-1</v>
      </c>
      <c r="AG742" s="9">
        <v>-1</v>
      </c>
      <c r="AH742" s="9">
        <v>-1</v>
      </c>
      <c r="AI742" s="9">
        <v>-1</v>
      </c>
      <c r="AJ742" s="9">
        <v>0</v>
      </c>
      <c r="AM742" s="9" t="s">
        <v>309</v>
      </c>
      <c r="AN742" s="9">
        <v>-1</v>
      </c>
      <c r="AQ742" s="9">
        <v>579</v>
      </c>
      <c r="AR742" s="9" t="s">
        <v>295</v>
      </c>
      <c r="AT742" s="9" t="s">
        <v>195</v>
      </c>
      <c r="AU742" s="9">
        <v>132.71029999999999</v>
      </c>
      <c r="AV742" s="9">
        <v>74.933644538236194</v>
      </c>
      <c r="AW742" s="9">
        <v>203.99474882818799</v>
      </c>
      <c r="AX742" s="9">
        <v>0.1572925825</v>
      </c>
    </row>
    <row r="743" spans="1:50" x14ac:dyDescent="0.25">
      <c r="A743" s="142">
        <v>550000</v>
      </c>
      <c r="B743" s="142">
        <v>910000</v>
      </c>
      <c r="C743" s="142">
        <v>910000</v>
      </c>
      <c r="D743" s="9" t="s">
        <v>305</v>
      </c>
      <c r="E743" s="9" t="s">
        <v>70</v>
      </c>
      <c r="F743" s="9" t="s">
        <v>306</v>
      </c>
      <c r="G743" s="9" t="s">
        <v>307</v>
      </c>
      <c r="H743" s="9">
        <v>0.36</v>
      </c>
      <c r="I743" s="9">
        <v>0.48</v>
      </c>
      <c r="J743" s="9" t="s">
        <v>195</v>
      </c>
      <c r="K743" s="9">
        <v>3.0465839128999999E-4</v>
      </c>
      <c r="L743" s="9">
        <v>3847.42469200289</v>
      </c>
      <c r="M743" s="9">
        <v>9.5601531223170699</v>
      </c>
      <c r="N743" s="9">
        <v>1.4050111379433099</v>
      </c>
      <c r="O743" s="9">
        <v>2.9125808707999999E-3</v>
      </c>
      <c r="P743" s="9">
        <v>4.2804843304000001E-4</v>
      </c>
      <c r="Q743" s="9">
        <v>1.1721502173058</v>
      </c>
      <c r="R743" s="9">
        <v>1210</v>
      </c>
      <c r="S743" s="9" t="s">
        <v>310</v>
      </c>
      <c r="T743" s="9">
        <v>1210</v>
      </c>
      <c r="U743" s="9" t="s">
        <v>293</v>
      </c>
      <c r="V743" s="9" t="s">
        <v>195</v>
      </c>
      <c r="Z743" s="9">
        <v>0</v>
      </c>
      <c r="AA743" s="9">
        <v>1</v>
      </c>
      <c r="AB743" s="9">
        <v>2.9125808707999999E-3</v>
      </c>
      <c r="AC743" s="9">
        <v>4.2804843304000001E-4</v>
      </c>
      <c r="AD743" s="9">
        <v>1.1721502173056499</v>
      </c>
      <c r="AF743" s="9">
        <v>-1</v>
      </c>
      <c r="AG743" s="9">
        <v>-1</v>
      </c>
      <c r="AH743" s="9">
        <v>-1</v>
      </c>
      <c r="AI743" s="9">
        <v>-1</v>
      </c>
      <c r="AJ743" s="9">
        <v>0</v>
      </c>
      <c r="AM743" s="9" t="s">
        <v>309</v>
      </c>
      <c r="AN743" s="9">
        <v>-1</v>
      </c>
      <c r="AQ743" s="9">
        <v>579</v>
      </c>
      <c r="AR743" s="9" t="s">
        <v>295</v>
      </c>
      <c r="AT743" s="9" t="s">
        <v>195</v>
      </c>
      <c r="AU743" s="9">
        <v>132.71029999999999</v>
      </c>
      <c r="AV743" s="9">
        <v>6.3941379784972598</v>
      </c>
      <c r="AW743" s="9">
        <v>1.2329087674621999</v>
      </c>
      <c r="AX743" s="9">
        <v>9.5064900000000003E-4</v>
      </c>
    </row>
    <row r="744" spans="1:50" x14ac:dyDescent="0.25">
      <c r="A744" s="142">
        <v>550000</v>
      </c>
      <c r="B744" s="142">
        <v>910000</v>
      </c>
      <c r="C744" s="142">
        <v>910000</v>
      </c>
      <c r="D744" s="9" t="s">
        <v>305</v>
      </c>
      <c r="E744" s="9" t="s">
        <v>70</v>
      </c>
      <c r="F744" s="9" t="s">
        <v>306</v>
      </c>
      <c r="G744" s="9" t="s">
        <v>307</v>
      </c>
      <c r="H744" s="9">
        <v>0.36</v>
      </c>
      <c r="I744" s="9">
        <v>0.48</v>
      </c>
      <c r="J744" s="9" t="s">
        <v>195</v>
      </c>
      <c r="K744" s="9">
        <v>2.4471988810300001E-3</v>
      </c>
      <c r="L744" s="9">
        <v>3860.0828652958398</v>
      </c>
      <c r="M744" s="9">
        <v>9.5896964670744502</v>
      </c>
      <c r="N744" s="9">
        <v>1.40928788474486</v>
      </c>
      <c r="O744" s="9">
        <v>2.346789446365E-2</v>
      </c>
      <c r="P744" s="9">
        <v>3.4488077345899999E-3</v>
      </c>
      <c r="Q744" s="9">
        <v>9.4463904686389295</v>
      </c>
      <c r="R744" s="9">
        <v>1200</v>
      </c>
      <c r="S744" s="9" t="s">
        <v>308</v>
      </c>
      <c r="T744" s="9">
        <v>1200</v>
      </c>
      <c r="U744" s="9" t="s">
        <v>293</v>
      </c>
      <c r="V744" s="9" t="s">
        <v>195</v>
      </c>
      <c r="Z744" s="9">
        <v>0</v>
      </c>
      <c r="AA744" s="9">
        <v>1</v>
      </c>
      <c r="AB744" s="9">
        <v>2.346789446365E-2</v>
      </c>
      <c r="AC744" s="9">
        <v>3.4488077345899999E-3</v>
      </c>
      <c r="AD744" s="9">
        <v>354.58509520146902</v>
      </c>
      <c r="AF744" s="9">
        <v>-1</v>
      </c>
      <c r="AG744" s="9">
        <v>-1</v>
      </c>
      <c r="AH744" s="9">
        <v>-1</v>
      </c>
      <c r="AI744" s="9">
        <v>-1</v>
      </c>
      <c r="AJ744" s="9">
        <v>0</v>
      </c>
      <c r="AM744" s="9" t="s">
        <v>309</v>
      </c>
      <c r="AN744" s="9">
        <v>-1</v>
      </c>
      <c r="AQ744" s="9">
        <v>579</v>
      </c>
      <c r="AR744" s="9" t="s">
        <v>295</v>
      </c>
      <c r="AT744" s="9" t="s">
        <v>195</v>
      </c>
      <c r="AU744" s="9">
        <v>132.71029999999999</v>
      </c>
      <c r="AV744" s="9">
        <v>52.386319151882901</v>
      </c>
      <c r="AW744" s="9">
        <v>9.9034625085919998</v>
      </c>
      <c r="AX744" s="9">
        <v>0.2875791526</v>
      </c>
    </row>
    <row r="745" spans="1:50" x14ac:dyDescent="0.25">
      <c r="A745" s="142">
        <v>550000</v>
      </c>
      <c r="B745" s="142">
        <v>910000</v>
      </c>
      <c r="C745" s="142">
        <v>910000</v>
      </c>
      <c r="D745" s="9" t="s">
        <v>305</v>
      </c>
      <c r="E745" s="9" t="s">
        <v>70</v>
      </c>
      <c r="F745" s="9" t="s">
        <v>306</v>
      </c>
      <c r="G745" s="9" t="s">
        <v>307</v>
      </c>
      <c r="H745" s="9">
        <v>0.36</v>
      </c>
      <c r="I745" s="9">
        <v>0.48</v>
      </c>
      <c r="J745" s="9" t="s">
        <v>195</v>
      </c>
      <c r="K745" s="9">
        <v>3.894615721097E-2</v>
      </c>
      <c r="L745" s="9">
        <v>3850.4766351762501</v>
      </c>
      <c r="M745" s="9">
        <v>9.5673638437771604</v>
      </c>
      <c r="N745" s="9">
        <v>1.4060581568017501</v>
      </c>
      <c r="O745" s="9">
        <v>0.3726120563543</v>
      </c>
      <c r="P745" s="9">
        <v>5.4760562022560001E-2</v>
      </c>
      <c r="Q745" s="9">
        <v>149.96126837074499</v>
      </c>
      <c r="R745" s="9">
        <v>1200</v>
      </c>
      <c r="S745" s="9" t="s">
        <v>308</v>
      </c>
      <c r="T745" s="9">
        <v>1200</v>
      </c>
      <c r="U745" s="9" t="s">
        <v>293</v>
      </c>
      <c r="V745" s="9" t="s">
        <v>195</v>
      </c>
      <c r="Z745" s="9">
        <v>0</v>
      </c>
      <c r="AA745" s="9">
        <v>1</v>
      </c>
      <c r="AB745" s="9">
        <v>0.3726120563543</v>
      </c>
      <c r="AC745" s="9">
        <v>5.4760562022560001E-2</v>
      </c>
      <c r="AD745" s="9">
        <v>149.961268370743</v>
      </c>
      <c r="AF745" s="9">
        <v>-1</v>
      </c>
      <c r="AG745" s="9">
        <v>-1</v>
      </c>
      <c r="AH745" s="9">
        <v>-1</v>
      </c>
      <c r="AI745" s="9">
        <v>-1</v>
      </c>
      <c r="AJ745" s="9">
        <v>0</v>
      </c>
      <c r="AM745" s="9" t="s">
        <v>309</v>
      </c>
      <c r="AN745" s="9">
        <v>-1</v>
      </c>
      <c r="AQ745" s="9">
        <v>579</v>
      </c>
      <c r="AR745" s="9" t="s">
        <v>295</v>
      </c>
      <c r="AT745" s="9" t="s">
        <v>195</v>
      </c>
      <c r="AU745" s="9">
        <v>132.71029999999999</v>
      </c>
      <c r="AV745" s="9">
        <v>71.172034577793696</v>
      </c>
      <c r="AW745" s="9">
        <v>157.60950643701599</v>
      </c>
      <c r="AX745" s="9">
        <v>0.12162308870000001</v>
      </c>
    </row>
    <row r="746" spans="1:50" x14ac:dyDescent="0.25">
      <c r="A746" s="142">
        <v>550000</v>
      </c>
      <c r="B746" s="142">
        <v>910000</v>
      </c>
      <c r="C746" s="142">
        <v>910000</v>
      </c>
      <c r="D746" s="9" t="s">
        <v>305</v>
      </c>
      <c r="E746" s="9" t="s">
        <v>70</v>
      </c>
      <c r="F746" s="9" t="s">
        <v>306</v>
      </c>
      <c r="G746" s="9" t="s">
        <v>307</v>
      </c>
      <c r="H746" s="9">
        <v>0.36</v>
      </c>
      <c r="I746" s="9">
        <v>0.48</v>
      </c>
      <c r="J746" s="9" t="s">
        <v>195</v>
      </c>
      <c r="K746" s="9">
        <v>7.4967615957879999E-2</v>
      </c>
      <c r="L746" s="9">
        <v>3850.4766351762501</v>
      </c>
      <c r="M746" s="9">
        <v>9.5673638437771604</v>
      </c>
      <c r="N746" s="9">
        <v>1.4060581568017501</v>
      </c>
      <c r="O746" s="9">
        <v>0.71724245836966005</v>
      </c>
      <c r="P746" s="9">
        <v>0.10540882791356</v>
      </c>
      <c r="Q746" s="9">
        <v>288.66105364071001</v>
      </c>
      <c r="R746" s="9">
        <v>1210</v>
      </c>
      <c r="S746" s="9" t="s">
        <v>310</v>
      </c>
      <c r="T746" s="9">
        <v>1210</v>
      </c>
      <c r="U746" s="9" t="s">
        <v>293</v>
      </c>
      <c r="V746" s="9" t="s">
        <v>195</v>
      </c>
      <c r="Z746" s="9">
        <v>0</v>
      </c>
      <c r="AA746" s="9">
        <v>1</v>
      </c>
      <c r="AB746" s="9">
        <v>0.71724245836966005</v>
      </c>
      <c r="AC746" s="9">
        <v>0.10540882791356</v>
      </c>
      <c r="AD746" s="9">
        <v>288.66105364071097</v>
      </c>
      <c r="AF746" s="9">
        <v>-1</v>
      </c>
      <c r="AG746" s="9">
        <v>-1</v>
      </c>
      <c r="AH746" s="9">
        <v>-1</v>
      </c>
      <c r="AI746" s="9">
        <v>-1</v>
      </c>
      <c r="AJ746" s="9">
        <v>0</v>
      </c>
      <c r="AM746" s="9" t="s">
        <v>309</v>
      </c>
      <c r="AN746" s="9">
        <v>-1</v>
      </c>
      <c r="AQ746" s="9">
        <v>579</v>
      </c>
      <c r="AR746" s="9" t="s">
        <v>295</v>
      </c>
      <c r="AT746" s="9" t="s">
        <v>195</v>
      </c>
      <c r="AU746" s="9">
        <v>132.71029999999999</v>
      </c>
      <c r="AV746" s="9">
        <v>73.951165172515601</v>
      </c>
      <c r="AW746" s="9">
        <v>303.38317811119202</v>
      </c>
      <c r="AX746" s="9">
        <v>0.2341127767</v>
      </c>
    </row>
    <row r="747" spans="1:50" x14ac:dyDescent="0.25">
      <c r="A747" s="142">
        <v>550000</v>
      </c>
      <c r="B747" s="142">
        <v>910000</v>
      </c>
      <c r="C747" s="142">
        <v>910000</v>
      </c>
      <c r="D747" s="9" t="s">
        <v>305</v>
      </c>
      <c r="E747" s="9" t="s">
        <v>70</v>
      </c>
      <c r="F747" s="9" t="s">
        <v>306</v>
      </c>
      <c r="G747" s="9" t="s">
        <v>307</v>
      </c>
      <c r="H747" s="9">
        <v>0.36</v>
      </c>
      <c r="I747" s="9">
        <v>0.48</v>
      </c>
      <c r="J747" s="9" t="s">
        <v>195</v>
      </c>
      <c r="K747" s="9">
        <v>0.13963757199804</v>
      </c>
      <c r="L747" s="9">
        <v>3850.4766351762501</v>
      </c>
      <c r="M747" s="9">
        <v>9.5673638437771604</v>
      </c>
      <c r="N747" s="9">
        <v>1.4060581568017501</v>
      </c>
      <c r="O747" s="9">
        <v>1.3359634575669199</v>
      </c>
      <c r="P747" s="9">
        <v>0.19633854710383999</v>
      </c>
      <c r="Q747" s="9">
        <v>537.67120837121399</v>
      </c>
      <c r="R747" s="9">
        <v>1210</v>
      </c>
      <c r="S747" s="9" t="s">
        <v>310</v>
      </c>
      <c r="T747" s="9">
        <v>1210</v>
      </c>
      <c r="U747" s="9" t="s">
        <v>293</v>
      </c>
      <c r="V747" s="9" t="s">
        <v>195</v>
      </c>
      <c r="Z747" s="9">
        <v>0</v>
      </c>
      <c r="AA747" s="9">
        <v>1</v>
      </c>
      <c r="AB747" s="9">
        <v>1.3359634575669199</v>
      </c>
      <c r="AC747" s="9">
        <v>0.19633854710383999</v>
      </c>
      <c r="AD747" s="9">
        <v>537.67120837121399</v>
      </c>
      <c r="AF747" s="9">
        <v>-1</v>
      </c>
      <c r="AG747" s="9">
        <v>-1</v>
      </c>
      <c r="AH747" s="9">
        <v>-1</v>
      </c>
      <c r="AI747" s="9">
        <v>-1</v>
      </c>
      <c r="AJ747" s="9">
        <v>0</v>
      </c>
      <c r="AM747" s="9" t="s">
        <v>309</v>
      </c>
      <c r="AN747" s="9">
        <v>-1</v>
      </c>
      <c r="AQ747" s="9">
        <v>579</v>
      </c>
      <c r="AR747" s="9" t="s">
        <v>295</v>
      </c>
      <c r="AT747" s="9" t="s">
        <v>195</v>
      </c>
      <c r="AU747" s="9">
        <v>132.71029999999999</v>
      </c>
      <c r="AV747" s="9">
        <v>95.566986225227794</v>
      </c>
      <c r="AW747" s="9">
        <v>565.09320504863103</v>
      </c>
      <c r="AX747" s="9">
        <v>0.43606748449999999</v>
      </c>
    </row>
    <row r="748" spans="1:50" x14ac:dyDescent="0.25">
      <c r="A748" s="142">
        <v>550000</v>
      </c>
      <c r="B748" s="142">
        <v>910000</v>
      </c>
      <c r="C748" s="142">
        <v>910000</v>
      </c>
      <c r="D748" s="9" t="s">
        <v>305</v>
      </c>
      <c r="E748" s="9" t="s">
        <v>70</v>
      </c>
      <c r="F748" s="9" t="s">
        <v>306</v>
      </c>
      <c r="G748" s="9" t="s">
        <v>307</v>
      </c>
      <c r="H748" s="9">
        <v>0.36</v>
      </c>
      <c r="I748" s="9">
        <v>0.48</v>
      </c>
      <c r="J748" s="9" t="s">
        <v>195</v>
      </c>
      <c r="K748" s="9">
        <v>0.21410709392790001</v>
      </c>
      <c r="L748" s="9">
        <v>3850.4766351762501</v>
      </c>
      <c r="M748" s="9">
        <v>9.5673638437771604</v>
      </c>
      <c r="N748" s="9">
        <v>1.4060581568017501</v>
      </c>
      <c r="O748" s="9">
        <v>2.0484404691420401</v>
      </c>
      <c r="P748" s="9">
        <v>0.30104702584644999</v>
      </c>
      <c r="Q748" s="9">
        <v>824.41436259488898</v>
      </c>
      <c r="R748" s="9">
        <v>1210</v>
      </c>
      <c r="S748" s="9" t="s">
        <v>310</v>
      </c>
      <c r="T748" s="9">
        <v>1210</v>
      </c>
      <c r="U748" s="9" t="s">
        <v>293</v>
      </c>
      <c r="V748" s="9" t="s">
        <v>195</v>
      </c>
      <c r="Z748" s="9">
        <v>0</v>
      </c>
      <c r="AA748" s="9">
        <v>1</v>
      </c>
      <c r="AB748" s="9">
        <v>2.0484404691420401</v>
      </c>
      <c r="AC748" s="9">
        <v>0.30104702584644999</v>
      </c>
      <c r="AD748" s="9">
        <v>824.41436259488898</v>
      </c>
      <c r="AF748" s="9">
        <v>-1</v>
      </c>
      <c r="AG748" s="9">
        <v>-1</v>
      </c>
      <c r="AH748" s="9">
        <v>-1</v>
      </c>
      <c r="AI748" s="9">
        <v>-1</v>
      </c>
      <c r="AJ748" s="9">
        <v>0</v>
      </c>
      <c r="AM748" s="9" t="s">
        <v>309</v>
      </c>
      <c r="AN748" s="9">
        <v>-1</v>
      </c>
      <c r="AQ748" s="9">
        <v>579</v>
      </c>
      <c r="AR748" s="9" t="s">
        <v>295</v>
      </c>
      <c r="AT748" s="9" t="s">
        <v>195</v>
      </c>
      <c r="AU748" s="9">
        <v>132.71029999999999</v>
      </c>
      <c r="AV748" s="9">
        <v>115.939784258053</v>
      </c>
      <c r="AW748" s="9">
        <v>866.46066814354594</v>
      </c>
      <c r="AX748" s="9">
        <v>0.66862478719999996</v>
      </c>
    </row>
    <row r="749" spans="1:50" x14ac:dyDescent="0.25">
      <c r="A749" s="142">
        <v>550000</v>
      </c>
      <c r="B749" s="142">
        <v>910000</v>
      </c>
      <c r="C749" s="142">
        <v>910000</v>
      </c>
      <c r="D749" s="9" t="s">
        <v>305</v>
      </c>
      <c r="E749" s="9" t="s">
        <v>70</v>
      </c>
      <c r="F749" s="9" t="s">
        <v>306</v>
      </c>
      <c r="G749" s="9" t="s">
        <v>307</v>
      </c>
      <c r="H749" s="9">
        <v>0.36</v>
      </c>
      <c r="I749" s="9">
        <v>0.48</v>
      </c>
      <c r="J749" s="9" t="s">
        <v>195</v>
      </c>
      <c r="K749" s="9">
        <v>1.233573154381E-2</v>
      </c>
      <c r="L749" s="9">
        <v>3850.4766351762501</v>
      </c>
      <c r="M749" s="9">
        <v>9.5673638437771604</v>
      </c>
      <c r="N749" s="9">
        <v>1.4060581568017501</v>
      </c>
      <c r="O749" s="9">
        <v>0.11802043195884999</v>
      </c>
      <c r="P749" s="9">
        <v>1.73447559573E-2</v>
      </c>
      <c r="Q749" s="9">
        <v>47.498446087273997</v>
      </c>
      <c r="R749" s="9">
        <v>1210</v>
      </c>
      <c r="S749" s="9" t="s">
        <v>310</v>
      </c>
      <c r="T749" s="9">
        <v>1210</v>
      </c>
      <c r="U749" s="9" t="s">
        <v>293</v>
      </c>
      <c r="V749" s="9" t="s">
        <v>195</v>
      </c>
      <c r="Z749" s="9">
        <v>0</v>
      </c>
      <c r="AA749" s="9">
        <v>1</v>
      </c>
      <c r="AB749" s="9">
        <v>0.11802043195884999</v>
      </c>
      <c r="AC749" s="9">
        <v>1.73447559573E-2</v>
      </c>
      <c r="AD749" s="9">
        <v>47.498446087272903</v>
      </c>
      <c r="AF749" s="9">
        <v>-1</v>
      </c>
      <c r="AG749" s="9">
        <v>-1</v>
      </c>
      <c r="AH749" s="9">
        <v>-1</v>
      </c>
      <c r="AI749" s="9">
        <v>-1</v>
      </c>
      <c r="AJ749" s="9">
        <v>0</v>
      </c>
      <c r="AM749" s="9" t="s">
        <v>309</v>
      </c>
      <c r="AN749" s="9">
        <v>-1</v>
      </c>
      <c r="AQ749" s="9">
        <v>579</v>
      </c>
      <c r="AR749" s="9" t="s">
        <v>295</v>
      </c>
      <c r="AT749" s="9" t="s">
        <v>195</v>
      </c>
      <c r="AU749" s="9">
        <v>132.71029999999999</v>
      </c>
      <c r="AV749" s="9">
        <v>40.021261478576299</v>
      </c>
      <c r="AW749" s="9">
        <v>49.920934423096803</v>
      </c>
      <c r="AX749" s="9">
        <v>3.8522665099999999E-2</v>
      </c>
    </row>
    <row r="750" spans="1:50" x14ac:dyDescent="0.25">
      <c r="A750" s="142">
        <v>550000</v>
      </c>
      <c r="B750" s="142">
        <v>910000</v>
      </c>
      <c r="C750" s="142">
        <v>910000</v>
      </c>
      <c r="D750" s="9" t="s">
        <v>305</v>
      </c>
      <c r="E750" s="9" t="s">
        <v>70</v>
      </c>
      <c r="F750" s="9" t="s">
        <v>306</v>
      </c>
      <c r="G750" s="9" t="s">
        <v>307</v>
      </c>
      <c r="H750" s="9">
        <v>0.36</v>
      </c>
      <c r="I750" s="9">
        <v>0.48</v>
      </c>
      <c r="J750" s="9" t="s">
        <v>195</v>
      </c>
      <c r="K750" s="9">
        <v>0.12065444580776</v>
      </c>
      <c r="L750" s="9">
        <v>3850.4766351762501</v>
      </c>
      <c r="M750" s="9">
        <v>9.5673638437771604</v>
      </c>
      <c r="N750" s="9">
        <v>1.4060581568017501</v>
      </c>
      <c r="O750" s="9">
        <v>1.1543449824121399</v>
      </c>
      <c r="P750" s="9">
        <v>0.16964716768238999</v>
      </c>
      <c r="Q750" s="9">
        <v>464.57712451292298</v>
      </c>
      <c r="R750" s="9">
        <v>1210</v>
      </c>
      <c r="S750" s="9" t="s">
        <v>310</v>
      </c>
      <c r="T750" s="9">
        <v>1210</v>
      </c>
      <c r="U750" s="9" t="s">
        <v>293</v>
      </c>
      <c r="V750" s="9" t="s">
        <v>195</v>
      </c>
      <c r="Z750" s="9">
        <v>0</v>
      </c>
      <c r="AA750" s="9">
        <v>1</v>
      </c>
      <c r="AB750" s="9">
        <v>1.1543449824121399</v>
      </c>
      <c r="AC750" s="9">
        <v>0.16964716768238999</v>
      </c>
      <c r="AD750" s="9">
        <v>464.57712451292298</v>
      </c>
      <c r="AF750" s="9">
        <v>-1</v>
      </c>
      <c r="AG750" s="9">
        <v>-1</v>
      </c>
      <c r="AH750" s="9">
        <v>-1</v>
      </c>
      <c r="AI750" s="9">
        <v>-1</v>
      </c>
      <c r="AJ750" s="9">
        <v>0</v>
      </c>
      <c r="AM750" s="9" t="s">
        <v>309</v>
      </c>
      <c r="AN750" s="9">
        <v>-1</v>
      </c>
      <c r="AQ750" s="9">
        <v>579</v>
      </c>
      <c r="AR750" s="9" t="s">
        <v>295</v>
      </c>
      <c r="AT750" s="9" t="s">
        <v>195</v>
      </c>
      <c r="AU750" s="9">
        <v>132.71029999999999</v>
      </c>
      <c r="AV750" s="9">
        <v>94.315697318324794</v>
      </c>
      <c r="AW750" s="9">
        <v>488.271218908251</v>
      </c>
      <c r="AX750" s="9">
        <v>0.3767859891</v>
      </c>
    </row>
    <row r="751" spans="1:50" x14ac:dyDescent="0.25">
      <c r="A751" s="142">
        <v>550000</v>
      </c>
      <c r="B751" s="142">
        <v>910000</v>
      </c>
      <c r="C751" s="142">
        <v>910000</v>
      </c>
      <c r="D751" s="9" t="s">
        <v>305</v>
      </c>
      <c r="E751" s="9" t="s">
        <v>70</v>
      </c>
      <c r="F751" s="9" t="s">
        <v>306</v>
      </c>
      <c r="G751" s="9" t="s">
        <v>307</v>
      </c>
      <c r="H751" s="9">
        <v>0.36</v>
      </c>
      <c r="I751" s="9">
        <v>0.48</v>
      </c>
      <c r="J751" s="9" t="s">
        <v>195</v>
      </c>
      <c r="K751" s="9">
        <v>1.711483733659E-2</v>
      </c>
      <c r="L751" s="9">
        <v>3850.4766351762501</v>
      </c>
      <c r="M751" s="9">
        <v>9.5673638437771604</v>
      </c>
      <c r="N751" s="9">
        <v>1.4060581568017501</v>
      </c>
      <c r="O751" s="9">
        <v>0.16374387592625</v>
      </c>
      <c r="P751" s="9">
        <v>2.4064456639450001E-2</v>
      </c>
      <c r="Q751" s="9">
        <v>65.900281279397404</v>
      </c>
      <c r="R751" s="9">
        <v>1210</v>
      </c>
      <c r="S751" s="9" t="s">
        <v>310</v>
      </c>
      <c r="T751" s="9">
        <v>1210</v>
      </c>
      <c r="U751" s="9" t="s">
        <v>293</v>
      </c>
      <c r="V751" s="9" t="s">
        <v>195</v>
      </c>
      <c r="Z751" s="9">
        <v>0</v>
      </c>
      <c r="AA751" s="9">
        <v>1</v>
      </c>
      <c r="AB751" s="9">
        <v>0.16374387592625</v>
      </c>
      <c r="AC751" s="9">
        <v>2.4064456639450001E-2</v>
      </c>
      <c r="AD751" s="9">
        <v>65.900281279397007</v>
      </c>
      <c r="AF751" s="9">
        <v>-1</v>
      </c>
      <c r="AG751" s="9">
        <v>-1</v>
      </c>
      <c r="AH751" s="9">
        <v>-1</v>
      </c>
      <c r="AI751" s="9">
        <v>-1</v>
      </c>
      <c r="AJ751" s="9">
        <v>0</v>
      </c>
      <c r="AM751" s="9" t="s">
        <v>309</v>
      </c>
      <c r="AN751" s="9">
        <v>-1</v>
      </c>
      <c r="AQ751" s="9">
        <v>579</v>
      </c>
      <c r="AR751" s="9" t="s">
        <v>295</v>
      </c>
      <c r="AT751" s="9" t="s">
        <v>195</v>
      </c>
      <c r="AU751" s="9">
        <v>132.71029999999999</v>
      </c>
      <c r="AV751" s="9">
        <v>33.973033898681301</v>
      </c>
      <c r="AW751" s="9">
        <v>69.261289393926504</v>
      </c>
      <c r="AX751" s="9">
        <v>5.3447105699999997E-2</v>
      </c>
    </row>
    <row r="752" spans="1:50" x14ac:dyDescent="0.25">
      <c r="A752" s="142">
        <v>550000</v>
      </c>
      <c r="B752" s="142">
        <v>910000</v>
      </c>
      <c r="C752" s="142">
        <v>910000</v>
      </c>
      <c r="D752" s="9" t="s">
        <v>305</v>
      </c>
      <c r="E752" s="9" t="s">
        <v>70</v>
      </c>
      <c r="F752" s="9" t="s">
        <v>306</v>
      </c>
      <c r="G752" s="9" t="s">
        <v>307</v>
      </c>
      <c r="H752" s="9">
        <v>0.36</v>
      </c>
      <c r="I752" s="9">
        <v>0.48</v>
      </c>
      <c r="J752" s="9" t="s">
        <v>195</v>
      </c>
      <c r="K752" s="9">
        <v>2.9366827934239999E-2</v>
      </c>
      <c r="L752" s="9">
        <v>3982.34170711458</v>
      </c>
      <c r="M752" s="9">
        <v>9.1133902766509909</v>
      </c>
      <c r="N752" s="9">
        <v>1.22659486212748</v>
      </c>
      <c r="O752" s="9">
        <v>0.26763136415203997</v>
      </c>
      <c r="P752" s="9">
        <v>3.6021200261119997E-2</v>
      </c>
      <c r="Q752" s="9">
        <v>116.948743688205</v>
      </c>
      <c r="R752" s="9">
        <v>1400</v>
      </c>
      <c r="S752" s="9" t="s">
        <v>297</v>
      </c>
      <c r="T752" s="9">
        <v>1400</v>
      </c>
      <c r="U752" s="9" t="s">
        <v>293</v>
      </c>
      <c r="V752" s="9" t="s">
        <v>195</v>
      </c>
      <c r="Z752" s="9">
        <v>0</v>
      </c>
      <c r="AA752" s="9">
        <v>1</v>
      </c>
      <c r="AB752" s="9">
        <v>0.26763136415203997</v>
      </c>
      <c r="AC752" s="9">
        <v>3.6021200261119997E-2</v>
      </c>
      <c r="AD752" s="9">
        <v>128.727877646536</v>
      </c>
      <c r="AF752" s="9">
        <v>-1</v>
      </c>
      <c r="AG752" s="9">
        <v>-1</v>
      </c>
      <c r="AH752" s="9">
        <v>-1</v>
      </c>
      <c r="AI752" s="9">
        <v>-1</v>
      </c>
      <c r="AJ752" s="9">
        <v>0</v>
      </c>
      <c r="AM752" s="9" t="s">
        <v>309</v>
      </c>
      <c r="AN752" s="9">
        <v>-1</v>
      </c>
      <c r="AQ752" s="9">
        <v>579</v>
      </c>
      <c r="AR752" s="9" t="s">
        <v>295</v>
      </c>
      <c r="AT752" s="9" t="s">
        <v>195</v>
      </c>
      <c r="AU752" s="9">
        <v>132.71029999999999</v>
      </c>
      <c r="AV752" s="9">
        <v>110.197118271683</v>
      </c>
      <c r="AW752" s="9">
        <v>118.84333623121999</v>
      </c>
      <c r="AX752" s="9">
        <v>0.1044021717</v>
      </c>
    </row>
    <row r="753" spans="1:50" x14ac:dyDescent="0.25">
      <c r="A753" s="142">
        <v>550000</v>
      </c>
      <c r="B753" s="142">
        <v>910000</v>
      </c>
      <c r="C753" s="142">
        <v>910000</v>
      </c>
      <c r="D753" s="9" t="s">
        <v>305</v>
      </c>
      <c r="E753" s="9" t="s">
        <v>70</v>
      </c>
      <c r="F753" s="9" t="s">
        <v>306</v>
      </c>
      <c r="G753" s="9" t="s">
        <v>307</v>
      </c>
      <c r="H753" s="9">
        <v>0.36</v>
      </c>
      <c r="I753" s="9">
        <v>0.48</v>
      </c>
      <c r="J753" s="9" t="s">
        <v>195</v>
      </c>
      <c r="K753" s="9">
        <v>1.08788647243E-3</v>
      </c>
      <c r="L753" s="9">
        <v>3982.34170711458</v>
      </c>
      <c r="M753" s="9">
        <v>9.1133902766509909</v>
      </c>
      <c r="N753" s="9">
        <v>1.22659486212748</v>
      </c>
      <c r="O753" s="9">
        <v>9.9143339999599994E-3</v>
      </c>
      <c r="P753" s="9">
        <v>1.3343959576600001E-3</v>
      </c>
      <c r="Q753" s="9">
        <v>4.3323356717717001</v>
      </c>
      <c r="R753" s="9">
        <v>8140</v>
      </c>
      <c r="S753" s="9" t="s">
        <v>292</v>
      </c>
      <c r="T753" s="9">
        <v>8140</v>
      </c>
      <c r="U753" s="9" t="s">
        <v>293</v>
      </c>
      <c r="V753" s="9" t="s">
        <v>195</v>
      </c>
      <c r="Z753" s="9">
        <v>0</v>
      </c>
      <c r="AA753" s="9">
        <v>1</v>
      </c>
      <c r="AB753" s="9">
        <v>9.9143339999599994E-3</v>
      </c>
      <c r="AC753" s="9">
        <v>1.3343959576600001E-3</v>
      </c>
      <c r="AD753" s="9">
        <v>5.4224583002998701</v>
      </c>
      <c r="AF753" s="9">
        <v>-1</v>
      </c>
      <c r="AG753" s="9">
        <v>-1</v>
      </c>
      <c r="AH753" s="9">
        <v>-1</v>
      </c>
      <c r="AI753" s="9">
        <v>-1</v>
      </c>
      <c r="AJ753" s="9">
        <v>0</v>
      </c>
      <c r="AM753" s="9" t="s">
        <v>309</v>
      </c>
      <c r="AN753" s="9">
        <v>-1</v>
      </c>
      <c r="AQ753" s="9">
        <v>579</v>
      </c>
      <c r="AR753" s="9" t="s">
        <v>295</v>
      </c>
      <c r="AT753" s="9" t="s">
        <v>195</v>
      </c>
      <c r="AU753" s="9">
        <v>132.71029999999999</v>
      </c>
      <c r="AV753" s="9">
        <v>37.747567107375197</v>
      </c>
      <c r="AW753" s="9">
        <v>4.4025203578049599</v>
      </c>
      <c r="AX753" s="9">
        <v>4.3977764000000001E-3</v>
      </c>
    </row>
    <row r="754" spans="1:50" x14ac:dyDescent="0.25">
      <c r="A754" s="142">
        <v>550000</v>
      </c>
      <c r="B754" s="142">
        <v>910000</v>
      </c>
      <c r="C754" s="142">
        <v>910000</v>
      </c>
      <c r="D754" s="9" t="s">
        <v>305</v>
      </c>
      <c r="E754" s="9" t="s">
        <v>70</v>
      </c>
      <c r="F754" s="9" t="s">
        <v>306</v>
      </c>
      <c r="G754" s="9" t="s">
        <v>307</v>
      </c>
      <c r="H754" s="9">
        <v>0.36</v>
      </c>
      <c r="I754" s="9">
        <v>0.48</v>
      </c>
      <c r="J754" s="9" t="s">
        <v>195</v>
      </c>
      <c r="K754" s="9">
        <v>0.41654901778332998</v>
      </c>
      <c r="L754" s="9">
        <v>3982.34170711458</v>
      </c>
      <c r="M754" s="9">
        <v>9.1133902766509909</v>
      </c>
      <c r="N754" s="9">
        <v>1.22659486212748</v>
      </c>
      <c r="O754" s="9">
        <v>3.7961737684151999</v>
      </c>
      <c r="P754" s="9">
        <v>0.51093688503728996</v>
      </c>
      <c r="Q754" s="9">
        <v>1658.8405265762001</v>
      </c>
      <c r="R754" s="9">
        <v>1410</v>
      </c>
      <c r="S754" s="9" t="s">
        <v>299</v>
      </c>
      <c r="T754" s="9">
        <v>1410</v>
      </c>
      <c r="U754" s="9" t="s">
        <v>293</v>
      </c>
      <c r="V754" s="9" t="s">
        <v>195</v>
      </c>
      <c r="Z754" s="9">
        <v>0</v>
      </c>
      <c r="AA754" s="9">
        <v>1</v>
      </c>
      <c r="AB754" s="9">
        <v>3.7961737684151999</v>
      </c>
      <c r="AC754" s="9">
        <v>0.51093688503728996</v>
      </c>
      <c r="AD754" s="9">
        <v>1682.20992820692</v>
      </c>
      <c r="AF754" s="9">
        <v>-1</v>
      </c>
      <c r="AG754" s="9">
        <v>-1</v>
      </c>
      <c r="AH754" s="9">
        <v>-1</v>
      </c>
      <c r="AI754" s="9">
        <v>-1</v>
      </c>
      <c r="AJ754" s="9">
        <v>0</v>
      </c>
      <c r="AM754" s="9" t="s">
        <v>309</v>
      </c>
      <c r="AN754" s="9">
        <v>-1</v>
      </c>
      <c r="AQ754" s="9">
        <v>579</v>
      </c>
      <c r="AR754" s="9" t="s">
        <v>295</v>
      </c>
      <c r="AT754" s="9" t="s">
        <v>195</v>
      </c>
      <c r="AU754" s="9">
        <v>132.71029999999999</v>
      </c>
      <c r="AV754" s="9">
        <v>168.972280023228</v>
      </c>
      <c r="AW754" s="9">
        <v>1685.7140678609101</v>
      </c>
      <c r="AX754" s="9">
        <v>1.3643227317</v>
      </c>
    </row>
    <row r="755" spans="1:50" x14ac:dyDescent="0.25">
      <c r="A755" s="142">
        <v>550000</v>
      </c>
      <c r="B755" s="142">
        <v>910000</v>
      </c>
      <c r="C755" s="142">
        <v>910000</v>
      </c>
      <c r="D755" s="9" t="s">
        <v>305</v>
      </c>
      <c r="E755" s="9" t="s">
        <v>70</v>
      </c>
      <c r="F755" s="9" t="s">
        <v>306</v>
      </c>
      <c r="G755" s="9" t="s">
        <v>307</v>
      </c>
      <c r="H755" s="9">
        <v>0.36</v>
      </c>
      <c r="I755" s="9">
        <v>0.48</v>
      </c>
      <c r="J755" s="9" t="s">
        <v>195</v>
      </c>
      <c r="K755" s="9">
        <v>0.34863483978608001</v>
      </c>
      <c r="L755" s="9">
        <v>3848.7957917539702</v>
      </c>
      <c r="M755" s="9">
        <v>9.5632603050280505</v>
      </c>
      <c r="N755" s="9">
        <v>1.4054575688819799</v>
      </c>
      <c r="O755" s="9">
        <v>3.33408572427606</v>
      </c>
      <c r="P755" s="9">
        <v>0.48999147435329998</v>
      </c>
      <c r="Q755" s="9">
        <v>1341.8243042274901</v>
      </c>
      <c r="R755" s="9">
        <v>1200</v>
      </c>
      <c r="S755" s="9" t="s">
        <v>308</v>
      </c>
      <c r="T755" s="9">
        <v>1200</v>
      </c>
      <c r="U755" s="9" t="s">
        <v>293</v>
      </c>
      <c r="V755" s="9" t="s">
        <v>195</v>
      </c>
      <c r="Z755" s="9">
        <v>0</v>
      </c>
      <c r="AA755" s="9">
        <v>1</v>
      </c>
      <c r="AB755" s="9">
        <v>3.33408572427606</v>
      </c>
      <c r="AC755" s="9">
        <v>0.48999147435329998</v>
      </c>
      <c r="AD755" s="9">
        <v>1341.8243042274901</v>
      </c>
      <c r="AF755" s="9">
        <v>-1</v>
      </c>
      <c r="AG755" s="9">
        <v>-1</v>
      </c>
      <c r="AH755" s="9">
        <v>-1</v>
      </c>
      <c r="AI755" s="9">
        <v>-1</v>
      </c>
      <c r="AJ755" s="9">
        <v>0</v>
      </c>
      <c r="AM755" s="9" t="s">
        <v>309</v>
      </c>
      <c r="AN755" s="9">
        <v>-1</v>
      </c>
      <c r="AQ755" s="9">
        <v>579</v>
      </c>
      <c r="AR755" s="9" t="s">
        <v>295</v>
      </c>
      <c r="AT755" s="9" t="s">
        <v>195</v>
      </c>
      <c r="AU755" s="9">
        <v>132.71029999999999</v>
      </c>
      <c r="AV755" s="9">
        <v>178.84122107410499</v>
      </c>
      <c r="AW755" s="9">
        <v>1410.8751404607001</v>
      </c>
      <c r="AX755" s="9">
        <v>1.0882597762999999</v>
      </c>
    </row>
    <row r="756" spans="1:50" x14ac:dyDescent="0.25">
      <c r="A756" s="142">
        <v>550000</v>
      </c>
      <c r="B756" s="142">
        <v>910000</v>
      </c>
      <c r="C756" s="142">
        <v>910000</v>
      </c>
      <c r="D756" s="9" t="s">
        <v>305</v>
      </c>
      <c r="E756" s="9" t="s">
        <v>70</v>
      </c>
      <c r="F756" s="9" t="s">
        <v>306</v>
      </c>
      <c r="G756" s="9" t="s">
        <v>307</v>
      </c>
      <c r="H756" s="9">
        <v>0.36</v>
      </c>
      <c r="I756" s="9">
        <v>0.48</v>
      </c>
      <c r="J756" s="9" t="s">
        <v>195</v>
      </c>
      <c r="K756" s="9">
        <v>1.316427938885E-2</v>
      </c>
      <c r="L756" s="9">
        <v>3848.7957917539702</v>
      </c>
      <c r="M756" s="9">
        <v>9.5632603050280505</v>
      </c>
      <c r="N756" s="9">
        <v>1.4054575688819799</v>
      </c>
      <c r="O756" s="9">
        <v>0.1258934305237</v>
      </c>
      <c r="P756" s="9">
        <v>1.8501836105930002E-2</v>
      </c>
      <c r="Q756" s="9">
        <v>50.666623113287102</v>
      </c>
      <c r="R756" s="9">
        <v>1210</v>
      </c>
      <c r="S756" s="9" t="s">
        <v>310</v>
      </c>
      <c r="T756" s="9">
        <v>1210</v>
      </c>
      <c r="U756" s="9" t="s">
        <v>293</v>
      </c>
      <c r="V756" s="9" t="s">
        <v>195</v>
      </c>
      <c r="Z756" s="9">
        <v>0</v>
      </c>
      <c r="AA756" s="9">
        <v>1</v>
      </c>
      <c r="AB756" s="9">
        <v>0.1258934305237</v>
      </c>
      <c r="AC756" s="9">
        <v>1.8501836105930002E-2</v>
      </c>
      <c r="AD756" s="9">
        <v>50.666623113285901</v>
      </c>
      <c r="AF756" s="9">
        <v>-1</v>
      </c>
      <c r="AG756" s="9">
        <v>-1</v>
      </c>
      <c r="AH756" s="9">
        <v>-1</v>
      </c>
      <c r="AI756" s="9">
        <v>-1</v>
      </c>
      <c r="AJ756" s="9">
        <v>0</v>
      </c>
      <c r="AM756" s="9" t="s">
        <v>309</v>
      </c>
      <c r="AN756" s="9">
        <v>-1</v>
      </c>
      <c r="AQ756" s="9">
        <v>579</v>
      </c>
      <c r="AR756" s="9" t="s">
        <v>295</v>
      </c>
      <c r="AT756" s="9" t="s">
        <v>195</v>
      </c>
      <c r="AU756" s="9">
        <v>132.71029999999999</v>
      </c>
      <c r="AV756" s="9">
        <v>33.375057731773403</v>
      </c>
      <c r="AW756" s="9">
        <v>53.273948591042299</v>
      </c>
      <c r="AX756" s="9">
        <v>4.1092151799999997E-2</v>
      </c>
    </row>
    <row r="757" spans="1:50" x14ac:dyDescent="0.25">
      <c r="A757" s="142">
        <v>550000</v>
      </c>
      <c r="B757" s="142">
        <v>910000</v>
      </c>
      <c r="C757" s="142">
        <v>910000</v>
      </c>
      <c r="D757" s="9" t="s">
        <v>305</v>
      </c>
      <c r="E757" s="9" t="s">
        <v>70</v>
      </c>
      <c r="F757" s="9" t="s">
        <v>306</v>
      </c>
      <c r="G757" s="9" t="s">
        <v>307</v>
      </c>
      <c r="H757" s="9">
        <v>0.36</v>
      </c>
      <c r="I757" s="9">
        <v>0.48</v>
      </c>
      <c r="J757" s="9" t="s">
        <v>195</v>
      </c>
      <c r="K757" s="9">
        <v>5.29449068797E-2</v>
      </c>
      <c r="L757" s="9">
        <v>3848.7957917539702</v>
      </c>
      <c r="M757" s="9">
        <v>9.5632603050280505</v>
      </c>
      <c r="N757" s="9">
        <v>1.4054575688819799</v>
      </c>
      <c r="O757" s="9">
        <v>0.50632592631611995</v>
      </c>
      <c r="P757" s="9">
        <v>7.4411820107829998E-2</v>
      </c>
      <c r="Q757" s="9">
        <v>203.774134793429</v>
      </c>
      <c r="R757" s="9">
        <v>1210</v>
      </c>
      <c r="S757" s="9" t="s">
        <v>310</v>
      </c>
      <c r="T757" s="9">
        <v>1210</v>
      </c>
      <c r="U757" s="9" t="s">
        <v>293</v>
      </c>
      <c r="V757" s="9" t="s">
        <v>195</v>
      </c>
      <c r="Z757" s="9">
        <v>0</v>
      </c>
      <c r="AA757" s="9">
        <v>1</v>
      </c>
      <c r="AB757" s="9">
        <v>0.50632592631611995</v>
      </c>
      <c r="AC757" s="9">
        <v>7.4411820107829998E-2</v>
      </c>
      <c r="AD757" s="9">
        <v>203.774134793429</v>
      </c>
      <c r="AF757" s="9">
        <v>-1</v>
      </c>
      <c r="AG757" s="9">
        <v>-1</v>
      </c>
      <c r="AH757" s="9">
        <v>-1</v>
      </c>
      <c r="AI757" s="9">
        <v>-1</v>
      </c>
      <c r="AJ757" s="9">
        <v>0</v>
      </c>
      <c r="AM757" s="9" t="s">
        <v>309</v>
      </c>
      <c r="AN757" s="9">
        <v>-1</v>
      </c>
      <c r="AQ757" s="9">
        <v>579</v>
      </c>
      <c r="AR757" s="9" t="s">
        <v>295</v>
      </c>
      <c r="AT757" s="9" t="s">
        <v>195</v>
      </c>
      <c r="AU757" s="9">
        <v>132.71029999999999</v>
      </c>
      <c r="AV757" s="9">
        <v>70.646626640476697</v>
      </c>
      <c r="AW757" s="9">
        <v>214.26043643951999</v>
      </c>
      <c r="AX757" s="9">
        <v>0.16526693819999999</v>
      </c>
    </row>
    <row r="758" spans="1:50" x14ac:dyDescent="0.25">
      <c r="A758" s="142">
        <v>550000</v>
      </c>
      <c r="B758" s="142">
        <v>910000</v>
      </c>
      <c r="C758" s="142">
        <v>910000</v>
      </c>
      <c r="D758" s="9" t="s">
        <v>305</v>
      </c>
      <c r="E758" s="9" t="s">
        <v>70</v>
      </c>
      <c r="F758" s="9" t="s">
        <v>306</v>
      </c>
      <c r="G758" s="9" t="s">
        <v>307</v>
      </c>
      <c r="H758" s="9">
        <v>0.36</v>
      </c>
      <c r="I758" s="9">
        <v>0.48</v>
      </c>
      <c r="J758" s="9" t="s">
        <v>195</v>
      </c>
      <c r="K758" s="9">
        <v>9.9864794154760003E-2</v>
      </c>
      <c r="L758" s="9">
        <v>3848.7957917539702</v>
      </c>
      <c r="M758" s="9">
        <v>9.5632603050280505</v>
      </c>
      <c r="N758" s="9">
        <v>1.4054575688819799</v>
      </c>
      <c r="O758" s="9">
        <v>0.95503302181004002</v>
      </c>
      <c r="P758" s="9">
        <v>0.14035573080965</v>
      </c>
      <c r="Q758" s="9">
        <v>384.35919948722801</v>
      </c>
      <c r="R758" s="9">
        <v>1200</v>
      </c>
      <c r="S758" s="9" t="s">
        <v>308</v>
      </c>
      <c r="T758" s="9">
        <v>1200</v>
      </c>
      <c r="U758" s="9" t="s">
        <v>293</v>
      </c>
      <c r="V758" s="9" t="s">
        <v>195</v>
      </c>
      <c r="Z758" s="9">
        <v>0</v>
      </c>
      <c r="AA758" s="9">
        <v>1</v>
      </c>
      <c r="AB758" s="9">
        <v>0.95503302181004002</v>
      </c>
      <c r="AC758" s="9">
        <v>0.14035573080965</v>
      </c>
      <c r="AD758" s="9">
        <v>384.35919948722898</v>
      </c>
      <c r="AF758" s="9">
        <v>-1</v>
      </c>
      <c r="AG758" s="9">
        <v>-1</v>
      </c>
      <c r="AH758" s="9">
        <v>-1</v>
      </c>
      <c r="AI758" s="9">
        <v>-1</v>
      </c>
      <c r="AJ758" s="9">
        <v>0</v>
      </c>
      <c r="AM758" s="9" t="s">
        <v>309</v>
      </c>
      <c r="AN758" s="9">
        <v>-1</v>
      </c>
      <c r="AQ758" s="9">
        <v>579</v>
      </c>
      <c r="AR758" s="9" t="s">
        <v>295</v>
      </c>
      <c r="AT758" s="9" t="s">
        <v>195</v>
      </c>
      <c r="AU758" s="9">
        <v>132.71029999999999</v>
      </c>
      <c r="AV758" s="9">
        <v>82.920934761736007</v>
      </c>
      <c r="AW758" s="9">
        <v>404.13848359685699</v>
      </c>
      <c r="AX758" s="9">
        <v>0.31172684470000001</v>
      </c>
    </row>
    <row r="759" spans="1:50" x14ac:dyDescent="0.25">
      <c r="A759" s="142">
        <v>550000</v>
      </c>
      <c r="B759" s="142">
        <v>910000</v>
      </c>
      <c r="C759" s="142">
        <v>910000</v>
      </c>
      <c r="D759" s="9" t="s">
        <v>305</v>
      </c>
      <c r="E759" s="9" t="s">
        <v>70</v>
      </c>
      <c r="F759" s="9" t="s">
        <v>306</v>
      </c>
      <c r="G759" s="9" t="s">
        <v>307</v>
      </c>
      <c r="H759" s="9">
        <v>0.36</v>
      </c>
      <c r="I759" s="9">
        <v>0.48</v>
      </c>
      <c r="J759" s="9" t="s">
        <v>195</v>
      </c>
      <c r="K759" s="9">
        <v>0.10315463361960001</v>
      </c>
      <c r="L759" s="9">
        <v>3848.7957917539702</v>
      </c>
      <c r="M759" s="9">
        <v>9.5632603050280505</v>
      </c>
      <c r="N759" s="9">
        <v>1.4054575688819799</v>
      </c>
      <c r="O759" s="9">
        <v>0.98649461297403995</v>
      </c>
      <c r="P759" s="9">
        <v>0.14497946058590999</v>
      </c>
      <c r="Q759" s="9">
        <v>397.02111977504302</v>
      </c>
      <c r="R759" s="9">
        <v>1210</v>
      </c>
      <c r="S759" s="9" t="s">
        <v>310</v>
      </c>
      <c r="T759" s="9">
        <v>1210</v>
      </c>
      <c r="U759" s="9" t="s">
        <v>293</v>
      </c>
      <c r="V759" s="9" t="s">
        <v>195</v>
      </c>
      <c r="Z759" s="9">
        <v>0</v>
      </c>
      <c r="AA759" s="9">
        <v>1</v>
      </c>
      <c r="AB759" s="9">
        <v>0.98649461297403995</v>
      </c>
      <c r="AC759" s="9">
        <v>0.14497946058590999</v>
      </c>
      <c r="AD759" s="9">
        <v>397.02111977504302</v>
      </c>
      <c r="AF759" s="9">
        <v>-1</v>
      </c>
      <c r="AG759" s="9">
        <v>-1</v>
      </c>
      <c r="AH759" s="9">
        <v>-1</v>
      </c>
      <c r="AI759" s="9">
        <v>-1</v>
      </c>
      <c r="AJ759" s="9">
        <v>0</v>
      </c>
      <c r="AM759" s="9" t="s">
        <v>309</v>
      </c>
      <c r="AN759" s="9">
        <v>-1</v>
      </c>
      <c r="AQ759" s="9">
        <v>579</v>
      </c>
      <c r="AR759" s="9" t="s">
        <v>295</v>
      </c>
      <c r="AT759" s="9" t="s">
        <v>195</v>
      </c>
      <c r="AU759" s="9">
        <v>132.71029999999999</v>
      </c>
      <c r="AV759" s="9">
        <v>85.847135838130498</v>
      </c>
      <c r="AW759" s="9">
        <v>417.45199156379999</v>
      </c>
      <c r="AX759" s="9">
        <v>0.32199604199999998</v>
      </c>
    </row>
    <row r="760" spans="1:50" x14ac:dyDescent="0.25">
      <c r="A760" s="142">
        <v>550000</v>
      </c>
      <c r="B760" s="142">
        <v>910000</v>
      </c>
      <c r="C760" s="142">
        <v>910000</v>
      </c>
      <c r="D760" s="9" t="s">
        <v>305</v>
      </c>
      <c r="E760" s="9" t="s">
        <v>70</v>
      </c>
      <c r="F760" s="9" t="s">
        <v>306</v>
      </c>
      <c r="G760" s="9" t="s">
        <v>307</v>
      </c>
      <c r="H760" s="9">
        <v>0.36</v>
      </c>
      <c r="I760" s="9">
        <v>0.48</v>
      </c>
      <c r="J760" s="9" t="s">
        <v>195</v>
      </c>
      <c r="K760" s="9">
        <v>0.21359438294765001</v>
      </c>
      <c r="L760" s="9">
        <v>3852.5613749304498</v>
      </c>
      <c r="M760" s="9">
        <v>9.5721902004154096</v>
      </c>
      <c r="N760" s="9">
        <v>1.40675540295418</v>
      </c>
      <c r="O760" s="9">
        <v>2.0445660593152799</v>
      </c>
      <c r="P760" s="9">
        <v>0.30047505225227</v>
      </c>
      <c r="Q760" s="9">
        <v>822.88546964622401</v>
      </c>
      <c r="R760" s="9">
        <v>1200</v>
      </c>
      <c r="S760" s="9" t="s">
        <v>308</v>
      </c>
      <c r="T760" s="9">
        <v>1200</v>
      </c>
      <c r="U760" s="9" t="s">
        <v>293</v>
      </c>
      <c r="V760" s="9" t="s">
        <v>195</v>
      </c>
      <c r="Z760" s="9">
        <v>0</v>
      </c>
      <c r="AA760" s="9">
        <v>1</v>
      </c>
      <c r="AB760" s="9">
        <v>2.0445660593152799</v>
      </c>
      <c r="AC760" s="9">
        <v>0.30047505225227</v>
      </c>
      <c r="AD760" s="9">
        <v>822.88546964622401</v>
      </c>
      <c r="AF760" s="9">
        <v>-1</v>
      </c>
      <c r="AG760" s="9">
        <v>-1</v>
      </c>
      <c r="AH760" s="9">
        <v>-1</v>
      </c>
      <c r="AI760" s="9">
        <v>-1</v>
      </c>
      <c r="AJ760" s="9">
        <v>0</v>
      </c>
      <c r="AM760" s="9" t="s">
        <v>309</v>
      </c>
      <c r="AN760" s="9">
        <v>-1</v>
      </c>
      <c r="AQ760" s="9">
        <v>579</v>
      </c>
      <c r="AR760" s="9" t="s">
        <v>295</v>
      </c>
      <c r="AT760" s="9" t="s">
        <v>195</v>
      </c>
      <c r="AU760" s="9">
        <v>132.71029999999999</v>
      </c>
      <c r="AV760" s="9">
        <v>134.69195926859501</v>
      </c>
      <c r="AW760" s="9">
        <v>864.38580042026797</v>
      </c>
      <c r="AX760" s="9">
        <v>0.66738480909999998</v>
      </c>
    </row>
    <row r="761" spans="1:50" x14ac:dyDescent="0.25">
      <c r="A761" s="142">
        <v>550000</v>
      </c>
      <c r="B761" s="142">
        <v>910000</v>
      </c>
      <c r="C761" s="142">
        <v>910000</v>
      </c>
      <c r="D761" s="9" t="s">
        <v>305</v>
      </c>
      <c r="E761" s="9" t="s">
        <v>70</v>
      </c>
      <c r="F761" s="9" t="s">
        <v>306</v>
      </c>
      <c r="G761" s="9" t="s">
        <v>307</v>
      </c>
      <c r="H761" s="9">
        <v>0.36</v>
      </c>
      <c r="I761" s="9">
        <v>0.48</v>
      </c>
      <c r="J761" s="9" t="s">
        <v>195</v>
      </c>
      <c r="K761" s="9">
        <v>5.3733714799700004E-3</v>
      </c>
      <c r="L761" s="9">
        <v>3852.5613749304498</v>
      </c>
      <c r="M761" s="9">
        <v>9.5721902004154096</v>
      </c>
      <c r="N761" s="9">
        <v>1.40675540295418</v>
      </c>
      <c r="O761" s="9">
        <v>5.1434933823789997E-2</v>
      </c>
      <c r="P761" s="9">
        <v>7.5590193615299997E-3</v>
      </c>
      <c r="Q761" s="9">
        <v>20.701243416900699</v>
      </c>
      <c r="R761" s="9">
        <v>1210</v>
      </c>
      <c r="S761" s="9" t="s">
        <v>310</v>
      </c>
      <c r="T761" s="9">
        <v>1210</v>
      </c>
      <c r="U761" s="9" t="s">
        <v>293</v>
      </c>
      <c r="V761" s="9" t="s">
        <v>195</v>
      </c>
      <c r="Z761" s="9">
        <v>0</v>
      </c>
      <c r="AA761" s="9">
        <v>1</v>
      </c>
      <c r="AB761" s="9">
        <v>5.1434933823789997E-2</v>
      </c>
      <c r="AC761" s="9">
        <v>7.5590193615299997E-3</v>
      </c>
      <c r="AD761" s="9">
        <v>20.7012434169012</v>
      </c>
      <c r="AF761" s="9">
        <v>-1</v>
      </c>
      <c r="AG761" s="9">
        <v>-1</v>
      </c>
      <c r="AH761" s="9">
        <v>-1</v>
      </c>
      <c r="AI761" s="9">
        <v>-1</v>
      </c>
      <c r="AJ761" s="9">
        <v>0</v>
      </c>
      <c r="AM761" s="9" t="s">
        <v>309</v>
      </c>
      <c r="AN761" s="9">
        <v>-1</v>
      </c>
      <c r="AQ761" s="9">
        <v>579</v>
      </c>
      <c r="AR761" s="9" t="s">
        <v>295</v>
      </c>
      <c r="AT761" s="9" t="s">
        <v>195</v>
      </c>
      <c r="AU761" s="9">
        <v>132.71029999999999</v>
      </c>
      <c r="AV761" s="9">
        <v>26.383281996623101</v>
      </c>
      <c r="AW761" s="9">
        <v>21.7452628836743</v>
      </c>
      <c r="AX761" s="9">
        <v>1.67893296E-2</v>
      </c>
    </row>
    <row r="762" spans="1:50" x14ac:dyDescent="0.25">
      <c r="A762" s="142">
        <v>550000</v>
      </c>
      <c r="B762" s="142">
        <v>910000</v>
      </c>
      <c r="C762" s="142">
        <v>910000</v>
      </c>
      <c r="D762" s="9" t="s">
        <v>305</v>
      </c>
      <c r="E762" s="9" t="s">
        <v>70</v>
      </c>
      <c r="F762" s="9" t="s">
        <v>306</v>
      </c>
      <c r="G762" s="9" t="s">
        <v>307</v>
      </c>
      <c r="H762" s="9">
        <v>0.36</v>
      </c>
      <c r="I762" s="9">
        <v>0.48</v>
      </c>
      <c r="J762" s="9" t="s">
        <v>195</v>
      </c>
      <c r="K762" s="9">
        <v>1.5972096827270001E-2</v>
      </c>
      <c r="L762" s="9">
        <v>3852.5613749304498</v>
      </c>
      <c r="M762" s="9">
        <v>9.5721902004154096</v>
      </c>
      <c r="N762" s="9">
        <v>1.40675540295418</v>
      </c>
      <c r="O762" s="9">
        <v>0.15288794873016001</v>
      </c>
      <c r="P762" s="9">
        <v>2.2468833508279999E-2</v>
      </c>
      <c r="Q762" s="9">
        <v>61.533483313424298</v>
      </c>
      <c r="R762" s="9">
        <v>1210</v>
      </c>
      <c r="S762" s="9" t="s">
        <v>310</v>
      </c>
      <c r="T762" s="9">
        <v>1210</v>
      </c>
      <c r="U762" s="9" t="s">
        <v>293</v>
      </c>
      <c r="V762" s="9" t="s">
        <v>195</v>
      </c>
      <c r="Z762" s="9">
        <v>0</v>
      </c>
      <c r="AA762" s="9">
        <v>1</v>
      </c>
      <c r="AB762" s="9">
        <v>0.15288794873016001</v>
      </c>
      <c r="AC762" s="9">
        <v>2.2468833508279999E-2</v>
      </c>
      <c r="AD762" s="9">
        <v>61.533483313422799</v>
      </c>
      <c r="AF762" s="9">
        <v>-1</v>
      </c>
      <c r="AG762" s="9">
        <v>-1</v>
      </c>
      <c r="AH762" s="9">
        <v>-1</v>
      </c>
      <c r="AI762" s="9">
        <v>-1</v>
      </c>
      <c r="AJ762" s="9">
        <v>0</v>
      </c>
      <c r="AM762" s="9" t="s">
        <v>309</v>
      </c>
      <c r="AN762" s="9">
        <v>-1</v>
      </c>
      <c r="AQ762" s="9">
        <v>579</v>
      </c>
      <c r="AR762" s="9" t="s">
        <v>295</v>
      </c>
      <c r="AT762" s="9" t="s">
        <v>195</v>
      </c>
      <c r="AU762" s="9">
        <v>132.71029999999999</v>
      </c>
      <c r="AV762" s="9">
        <v>34.165297430899599</v>
      </c>
      <c r="AW762" s="9">
        <v>64.636782624666907</v>
      </c>
      <c r="AX762" s="9">
        <v>4.9905501499999998E-2</v>
      </c>
    </row>
    <row r="763" spans="1:50" x14ac:dyDescent="0.25">
      <c r="A763" s="142">
        <v>550000</v>
      </c>
      <c r="B763" s="142">
        <v>910000</v>
      </c>
      <c r="C763" s="142">
        <v>910000</v>
      </c>
      <c r="D763" s="9" t="s">
        <v>305</v>
      </c>
      <c r="E763" s="9" t="s">
        <v>70</v>
      </c>
      <c r="F763" s="9" t="s">
        <v>306</v>
      </c>
      <c r="G763" s="9" t="s">
        <v>307</v>
      </c>
      <c r="H763" s="9">
        <v>0.36</v>
      </c>
      <c r="I763" s="9">
        <v>0.48</v>
      </c>
      <c r="J763" s="9" t="s">
        <v>195</v>
      </c>
      <c r="K763" s="9">
        <v>5.1734668279999999E-5</v>
      </c>
      <c r="L763" s="9">
        <v>3852.5613749304498</v>
      </c>
      <c r="M763" s="9">
        <v>9.5721902004154096</v>
      </c>
      <c r="N763" s="9">
        <v>1.40675540295418</v>
      </c>
      <c r="O763" s="9">
        <v>4.9521408480000004E-4</v>
      </c>
      <c r="P763" s="9">
        <v>7.277802413E-5</v>
      </c>
      <c r="Q763" s="9">
        <v>0.19931098479118001</v>
      </c>
      <c r="R763" s="9">
        <v>1210</v>
      </c>
      <c r="S763" s="9" t="s">
        <v>310</v>
      </c>
      <c r="T763" s="9">
        <v>1210</v>
      </c>
      <c r="U763" s="9" t="s">
        <v>293</v>
      </c>
      <c r="V763" s="9" t="s">
        <v>195</v>
      </c>
      <c r="Z763" s="9">
        <v>0</v>
      </c>
      <c r="AA763" s="9">
        <v>1</v>
      </c>
      <c r="AB763" s="9">
        <v>4.9521408480000004E-4</v>
      </c>
      <c r="AC763" s="9">
        <v>7.277802413E-5</v>
      </c>
      <c r="AD763" s="9">
        <v>0.19931098479122999</v>
      </c>
      <c r="AF763" s="9">
        <v>-1</v>
      </c>
      <c r="AG763" s="9">
        <v>-1</v>
      </c>
      <c r="AH763" s="9">
        <v>-1</v>
      </c>
      <c r="AI763" s="9">
        <v>-1</v>
      </c>
      <c r="AJ763" s="9">
        <v>0</v>
      </c>
      <c r="AM763" s="9" t="s">
        <v>309</v>
      </c>
      <c r="AN763" s="9">
        <v>-1</v>
      </c>
      <c r="AQ763" s="9">
        <v>579</v>
      </c>
      <c r="AR763" s="9" t="s">
        <v>295</v>
      </c>
      <c r="AT763" s="9" t="s">
        <v>195</v>
      </c>
      <c r="AU763" s="9">
        <v>132.71029999999999</v>
      </c>
      <c r="AV763" s="9">
        <v>2.54939689143304</v>
      </c>
      <c r="AW763" s="9">
        <v>0.20936277462207001</v>
      </c>
      <c r="AX763" s="9">
        <v>1.6164719999999999E-4</v>
      </c>
    </row>
    <row r="764" spans="1:50" x14ac:dyDescent="0.25">
      <c r="A764" s="142">
        <v>550000</v>
      </c>
      <c r="B764" s="142">
        <v>910000</v>
      </c>
      <c r="C764" s="142">
        <v>910000</v>
      </c>
      <c r="D764" s="9" t="s">
        <v>305</v>
      </c>
      <c r="E764" s="9" t="s">
        <v>70</v>
      </c>
      <c r="F764" s="9" t="s">
        <v>306</v>
      </c>
      <c r="G764" s="9" t="s">
        <v>307</v>
      </c>
      <c r="H764" s="9">
        <v>0.36</v>
      </c>
      <c r="I764" s="9">
        <v>0.48</v>
      </c>
      <c r="J764" s="9" t="s">
        <v>195</v>
      </c>
      <c r="K764" s="9">
        <v>0.20946142490721001</v>
      </c>
      <c r="L764" s="9">
        <v>3852.5613749304498</v>
      </c>
      <c r="M764" s="9">
        <v>9.5721902004154096</v>
      </c>
      <c r="N764" s="9">
        <v>1.40675540295418</v>
      </c>
      <c r="O764" s="9">
        <v>2.0050045988619298</v>
      </c>
      <c r="P764" s="9">
        <v>0.29466099119870998</v>
      </c>
      <c r="Q764" s="9">
        <v>806.96299513544704</v>
      </c>
      <c r="R764" s="9">
        <v>1210</v>
      </c>
      <c r="S764" s="9" t="s">
        <v>310</v>
      </c>
      <c r="T764" s="9">
        <v>1210</v>
      </c>
      <c r="U764" s="9" t="s">
        <v>293</v>
      </c>
      <c r="V764" s="9" t="s">
        <v>195</v>
      </c>
      <c r="Z764" s="9">
        <v>0</v>
      </c>
      <c r="AA764" s="9">
        <v>1</v>
      </c>
      <c r="AB764" s="9">
        <v>2.0050045988619298</v>
      </c>
      <c r="AC764" s="9">
        <v>0.29466099119870998</v>
      </c>
      <c r="AD764" s="9">
        <v>806.96299513544704</v>
      </c>
      <c r="AF764" s="9">
        <v>-1</v>
      </c>
      <c r="AG764" s="9">
        <v>-1</v>
      </c>
      <c r="AH764" s="9">
        <v>-1</v>
      </c>
      <c r="AI764" s="9">
        <v>-1</v>
      </c>
      <c r="AJ764" s="9">
        <v>0</v>
      </c>
      <c r="AM764" s="9" t="s">
        <v>309</v>
      </c>
      <c r="AN764" s="9">
        <v>-1</v>
      </c>
      <c r="AQ764" s="9">
        <v>579</v>
      </c>
      <c r="AR764" s="9" t="s">
        <v>295</v>
      </c>
      <c r="AT764" s="9" t="s">
        <v>195</v>
      </c>
      <c r="AU764" s="9">
        <v>132.71029999999999</v>
      </c>
      <c r="AV764" s="9">
        <v>120.02423515807</v>
      </c>
      <c r="AW764" s="9">
        <v>847.66031263083505</v>
      </c>
      <c r="AX764" s="9">
        <v>0.65447120449999996</v>
      </c>
    </row>
    <row r="765" spans="1:50" x14ac:dyDescent="0.25">
      <c r="A765" s="142">
        <v>550000</v>
      </c>
      <c r="B765" s="142">
        <v>910000</v>
      </c>
      <c r="C765" s="142">
        <v>910000</v>
      </c>
      <c r="D765" s="9" t="s">
        <v>305</v>
      </c>
      <c r="E765" s="9" t="s">
        <v>70</v>
      </c>
      <c r="F765" s="9" t="s">
        <v>306</v>
      </c>
      <c r="G765" s="9" t="s">
        <v>307</v>
      </c>
      <c r="H765" s="9">
        <v>0.36</v>
      </c>
      <c r="I765" s="9">
        <v>0.48</v>
      </c>
      <c r="J765" s="9" t="s">
        <v>195</v>
      </c>
      <c r="K765" s="9">
        <v>0.17331044295256001</v>
      </c>
      <c r="L765" s="9">
        <v>3852.5613749304498</v>
      </c>
      <c r="M765" s="9">
        <v>9.5721902004154096</v>
      </c>
      <c r="N765" s="9">
        <v>1.40675540295418</v>
      </c>
      <c r="O765" s="9">
        <v>1.6589605236602301</v>
      </c>
      <c r="P765" s="9">
        <v>0.24380540201191001</v>
      </c>
      <c r="Q765" s="9">
        <v>667.68911839115503</v>
      </c>
      <c r="R765" s="9">
        <v>1210</v>
      </c>
      <c r="S765" s="9" t="s">
        <v>310</v>
      </c>
      <c r="T765" s="9">
        <v>1210</v>
      </c>
      <c r="U765" s="9" t="s">
        <v>293</v>
      </c>
      <c r="V765" s="9" t="s">
        <v>195</v>
      </c>
      <c r="Z765" s="9">
        <v>0</v>
      </c>
      <c r="AA765" s="9">
        <v>1</v>
      </c>
      <c r="AB765" s="9">
        <v>1.6589605236602301</v>
      </c>
      <c r="AC765" s="9">
        <v>0.24380540201191001</v>
      </c>
      <c r="AD765" s="9">
        <v>667.68911839115503</v>
      </c>
      <c r="AF765" s="9">
        <v>-1</v>
      </c>
      <c r="AG765" s="9">
        <v>-1</v>
      </c>
      <c r="AH765" s="9">
        <v>-1</v>
      </c>
      <c r="AI765" s="9">
        <v>-1</v>
      </c>
      <c r="AJ765" s="9">
        <v>0</v>
      </c>
      <c r="AM765" s="9" t="s">
        <v>309</v>
      </c>
      <c r="AN765" s="9">
        <v>-1</v>
      </c>
      <c r="AQ765" s="9">
        <v>579</v>
      </c>
      <c r="AR765" s="9" t="s">
        <v>295</v>
      </c>
      <c r="AT765" s="9" t="s">
        <v>195</v>
      </c>
      <c r="AU765" s="9">
        <v>132.71029999999999</v>
      </c>
      <c r="AV765" s="9">
        <v>107.580509098349</v>
      </c>
      <c r="AW765" s="9">
        <v>701.362479131594</v>
      </c>
      <c r="AX765" s="9">
        <v>0.54151591109999997</v>
      </c>
    </row>
    <row r="766" spans="1:50" x14ac:dyDescent="0.25">
      <c r="A766" s="142">
        <v>550000</v>
      </c>
      <c r="B766" s="142">
        <v>910000</v>
      </c>
      <c r="C766" s="142">
        <v>910000</v>
      </c>
      <c r="D766" s="9" t="s">
        <v>305</v>
      </c>
      <c r="E766" s="9" t="s">
        <v>70</v>
      </c>
      <c r="F766" s="9" t="s">
        <v>306</v>
      </c>
      <c r="G766" s="9" t="s">
        <v>307</v>
      </c>
      <c r="H766" s="9">
        <v>0.36</v>
      </c>
      <c r="I766" s="9">
        <v>0.48</v>
      </c>
      <c r="J766" s="9" t="s">
        <v>195</v>
      </c>
      <c r="K766" s="9">
        <v>0.22193879521529</v>
      </c>
      <c r="L766" s="9">
        <v>3857.7690412583302</v>
      </c>
      <c r="M766" s="9">
        <v>9.5843984299594496</v>
      </c>
      <c r="N766" s="9">
        <v>1.4085246430464999</v>
      </c>
      <c r="O766" s="9">
        <v>2.12714984040855</v>
      </c>
      <c r="P766" s="9">
        <v>0.31260626230879002</v>
      </c>
      <c r="Q766" s="9">
        <v>856.18861323573299</v>
      </c>
      <c r="R766" s="9">
        <v>1200</v>
      </c>
      <c r="S766" s="9" t="s">
        <v>308</v>
      </c>
      <c r="T766" s="9">
        <v>1200</v>
      </c>
      <c r="U766" s="9" t="s">
        <v>293</v>
      </c>
      <c r="V766" s="9" t="s">
        <v>195</v>
      </c>
      <c r="Z766" s="9">
        <v>0</v>
      </c>
      <c r="AA766" s="9">
        <v>1</v>
      </c>
      <c r="AB766" s="9">
        <v>2.12714984040855</v>
      </c>
      <c r="AC766" s="9">
        <v>0.31260626230879002</v>
      </c>
      <c r="AD766" s="9">
        <v>856.18861323573299</v>
      </c>
      <c r="AF766" s="9">
        <v>-1</v>
      </c>
      <c r="AG766" s="9">
        <v>-1</v>
      </c>
      <c r="AH766" s="9">
        <v>-1</v>
      </c>
      <c r="AI766" s="9">
        <v>-1</v>
      </c>
      <c r="AJ766" s="9">
        <v>0</v>
      </c>
      <c r="AM766" s="9" t="s">
        <v>309</v>
      </c>
      <c r="AN766" s="9">
        <v>-1</v>
      </c>
      <c r="AQ766" s="9">
        <v>579</v>
      </c>
      <c r="AR766" s="9" t="s">
        <v>295</v>
      </c>
      <c r="AT766" s="9" t="s">
        <v>195</v>
      </c>
      <c r="AU766" s="9">
        <v>132.71029999999999</v>
      </c>
      <c r="AV766" s="9">
        <v>140.69730533050401</v>
      </c>
      <c r="AW766" s="9">
        <v>898.15443879673103</v>
      </c>
      <c r="AX766" s="9">
        <v>0.69439465789999999</v>
      </c>
    </row>
    <row r="767" spans="1:50" x14ac:dyDescent="0.25">
      <c r="A767" s="142">
        <v>550000</v>
      </c>
      <c r="B767" s="142">
        <v>910000</v>
      </c>
      <c r="C767" s="142">
        <v>910000</v>
      </c>
      <c r="D767" s="9" t="s">
        <v>305</v>
      </c>
      <c r="E767" s="9" t="s">
        <v>70</v>
      </c>
      <c r="F767" s="9" t="s">
        <v>306</v>
      </c>
      <c r="G767" s="9" t="s">
        <v>307</v>
      </c>
      <c r="H767" s="9">
        <v>0.36</v>
      </c>
      <c r="I767" s="9">
        <v>0.48</v>
      </c>
      <c r="J767" s="9" t="s">
        <v>195</v>
      </c>
      <c r="K767" s="9">
        <v>4.2708315742679998E-2</v>
      </c>
      <c r="L767" s="9">
        <v>3857.7690412583302</v>
      </c>
      <c r="M767" s="9">
        <v>9.5843984299594496</v>
      </c>
      <c r="N767" s="9">
        <v>1.4085246430464999</v>
      </c>
      <c r="O767" s="9">
        <v>0.40933351435034998</v>
      </c>
      <c r="P767" s="9">
        <v>6.0155715186570001E-2</v>
      </c>
      <c r="Q767" s="9">
        <v>164.758818276396</v>
      </c>
      <c r="R767" s="9">
        <v>1210</v>
      </c>
      <c r="S767" s="9" t="s">
        <v>310</v>
      </c>
      <c r="T767" s="9">
        <v>1210</v>
      </c>
      <c r="U767" s="9" t="s">
        <v>293</v>
      </c>
      <c r="V767" s="9" t="s">
        <v>195</v>
      </c>
      <c r="Z767" s="9">
        <v>0</v>
      </c>
      <c r="AA767" s="9">
        <v>1</v>
      </c>
      <c r="AB767" s="9">
        <v>0.40933351435034998</v>
      </c>
      <c r="AC767" s="9">
        <v>6.0155715186570001E-2</v>
      </c>
      <c r="AD767" s="9">
        <v>164.758818276396</v>
      </c>
      <c r="AF767" s="9">
        <v>-1</v>
      </c>
      <c r="AG767" s="9">
        <v>-1</v>
      </c>
      <c r="AH767" s="9">
        <v>-1</v>
      </c>
      <c r="AI767" s="9">
        <v>-1</v>
      </c>
      <c r="AJ767" s="9">
        <v>0</v>
      </c>
      <c r="AM767" s="9" t="s">
        <v>309</v>
      </c>
      <c r="AN767" s="9">
        <v>-1</v>
      </c>
      <c r="AQ767" s="9">
        <v>579</v>
      </c>
      <c r="AR767" s="9" t="s">
        <v>295</v>
      </c>
      <c r="AT767" s="9" t="s">
        <v>195</v>
      </c>
      <c r="AU767" s="9">
        <v>132.71029999999999</v>
      </c>
      <c r="AV767" s="9">
        <v>54.927032396733097</v>
      </c>
      <c r="AW767" s="9">
        <v>172.83442185315101</v>
      </c>
      <c r="AX767" s="9">
        <v>0.13362434570000001</v>
      </c>
    </row>
    <row r="768" spans="1:50" x14ac:dyDescent="0.25">
      <c r="A768" s="142">
        <v>550000</v>
      </c>
      <c r="B768" s="142">
        <v>910000</v>
      </c>
      <c r="C768" s="142">
        <v>910000</v>
      </c>
      <c r="D768" s="9" t="s">
        <v>305</v>
      </c>
      <c r="E768" s="9" t="s">
        <v>70</v>
      </c>
      <c r="F768" s="9" t="s">
        <v>306</v>
      </c>
      <c r="G768" s="9" t="s">
        <v>307</v>
      </c>
      <c r="H768" s="9">
        <v>0.36</v>
      </c>
      <c r="I768" s="9">
        <v>0.48</v>
      </c>
      <c r="J768" s="9" t="s">
        <v>195</v>
      </c>
      <c r="K768" s="9">
        <v>0.24073358128465999</v>
      </c>
      <c r="L768" s="9">
        <v>3857.7690412583302</v>
      </c>
      <c r="M768" s="9">
        <v>9.5843984299594496</v>
      </c>
      <c r="N768" s="9">
        <v>1.4085246430464999</v>
      </c>
      <c r="O768" s="9">
        <v>2.3072865585032698</v>
      </c>
      <c r="P768" s="9">
        <v>0.33907918164828998</v>
      </c>
      <c r="Q768" s="9">
        <v>928.69455707123404</v>
      </c>
      <c r="R768" s="9">
        <v>1210</v>
      </c>
      <c r="S768" s="9" t="s">
        <v>310</v>
      </c>
      <c r="T768" s="9">
        <v>1210</v>
      </c>
      <c r="U768" s="9" t="s">
        <v>293</v>
      </c>
      <c r="V768" s="9" t="s">
        <v>195</v>
      </c>
      <c r="Z768" s="9">
        <v>0</v>
      </c>
      <c r="AA768" s="9">
        <v>1</v>
      </c>
      <c r="AB768" s="9">
        <v>2.3072865585032698</v>
      </c>
      <c r="AC768" s="9">
        <v>0.33907918164828998</v>
      </c>
      <c r="AD768" s="9">
        <v>928.69455707123404</v>
      </c>
      <c r="AF768" s="9">
        <v>-1</v>
      </c>
      <c r="AG768" s="9">
        <v>-1</v>
      </c>
      <c r="AH768" s="9">
        <v>-1</v>
      </c>
      <c r="AI768" s="9">
        <v>-1</v>
      </c>
      <c r="AJ768" s="9">
        <v>0</v>
      </c>
      <c r="AM768" s="9" t="s">
        <v>309</v>
      </c>
      <c r="AN768" s="9">
        <v>-1</v>
      </c>
      <c r="AQ768" s="9">
        <v>579</v>
      </c>
      <c r="AR768" s="9" t="s">
        <v>295</v>
      </c>
      <c r="AT768" s="9" t="s">
        <v>195</v>
      </c>
      <c r="AU768" s="9">
        <v>132.71029999999999</v>
      </c>
      <c r="AV768" s="9">
        <v>126.611901263973</v>
      </c>
      <c r="AW768" s="9">
        <v>974.21423950920496</v>
      </c>
      <c r="AX768" s="9">
        <v>0.75319915420000005</v>
      </c>
    </row>
    <row r="769" spans="1:50" x14ac:dyDescent="0.25">
      <c r="A769" s="142">
        <v>550000</v>
      </c>
      <c r="B769" s="142">
        <v>910000</v>
      </c>
      <c r="C769" s="142">
        <v>910000</v>
      </c>
      <c r="D769" s="9" t="s">
        <v>305</v>
      </c>
      <c r="E769" s="9" t="s">
        <v>70</v>
      </c>
      <c r="F769" s="9" t="s">
        <v>306</v>
      </c>
      <c r="G769" s="9" t="s">
        <v>307</v>
      </c>
      <c r="H769" s="9">
        <v>0.36</v>
      </c>
      <c r="I769" s="9">
        <v>0.48</v>
      </c>
      <c r="J769" s="9" t="s">
        <v>195</v>
      </c>
      <c r="K769" s="9">
        <v>1.8869453139780001E-2</v>
      </c>
      <c r="L769" s="9">
        <v>3857.7690412583302</v>
      </c>
      <c r="M769" s="9">
        <v>9.5843984299594496</v>
      </c>
      <c r="N769" s="9">
        <v>1.4085246430464999</v>
      </c>
      <c r="O769" s="9">
        <v>0.18085235704711999</v>
      </c>
      <c r="P769" s="9">
        <v>2.6578089748189999E-2</v>
      </c>
      <c r="Q769" s="9">
        <v>72.793992148125795</v>
      </c>
      <c r="R769" s="9">
        <v>1210</v>
      </c>
      <c r="S769" s="9" t="s">
        <v>310</v>
      </c>
      <c r="T769" s="9">
        <v>1210</v>
      </c>
      <c r="U769" s="9" t="s">
        <v>293</v>
      </c>
      <c r="V769" s="9" t="s">
        <v>195</v>
      </c>
      <c r="Z769" s="9">
        <v>0</v>
      </c>
      <c r="AA769" s="9">
        <v>1</v>
      </c>
      <c r="AB769" s="9">
        <v>0.18085235704711999</v>
      </c>
      <c r="AC769" s="9">
        <v>2.6578089748189999E-2</v>
      </c>
      <c r="AD769" s="9">
        <v>72.793992148125</v>
      </c>
      <c r="AF769" s="9">
        <v>-1</v>
      </c>
      <c r="AG769" s="9">
        <v>-1</v>
      </c>
      <c r="AH769" s="9">
        <v>-1</v>
      </c>
      <c r="AI769" s="9">
        <v>-1</v>
      </c>
      <c r="AJ769" s="9">
        <v>0</v>
      </c>
      <c r="AM769" s="9" t="s">
        <v>309</v>
      </c>
      <c r="AN769" s="9">
        <v>-1</v>
      </c>
      <c r="AQ769" s="9">
        <v>579</v>
      </c>
      <c r="AR769" s="9" t="s">
        <v>295</v>
      </c>
      <c r="AT769" s="9" t="s">
        <v>195</v>
      </c>
      <c r="AU769" s="9">
        <v>132.71029999999999</v>
      </c>
      <c r="AV769" s="9">
        <v>52.3412899833952</v>
      </c>
      <c r="AW769" s="9">
        <v>76.361967625901698</v>
      </c>
      <c r="AX769" s="9">
        <v>5.9038111999999997E-2</v>
      </c>
    </row>
    <row r="770" spans="1:50" x14ac:dyDescent="0.25">
      <c r="A770" s="142">
        <v>550000</v>
      </c>
      <c r="B770" s="142">
        <v>910000</v>
      </c>
      <c r="C770" s="142">
        <v>910000</v>
      </c>
      <c r="D770" s="9" t="s">
        <v>305</v>
      </c>
      <c r="E770" s="9" t="s">
        <v>70</v>
      </c>
      <c r="F770" s="9" t="s">
        <v>306</v>
      </c>
      <c r="G770" s="9" t="s">
        <v>307</v>
      </c>
      <c r="H770" s="9">
        <v>0.36</v>
      </c>
      <c r="I770" s="9">
        <v>0.48</v>
      </c>
      <c r="J770" s="9" t="s">
        <v>195</v>
      </c>
      <c r="K770" s="9">
        <v>8.0851586124119995E-2</v>
      </c>
      <c r="L770" s="9">
        <v>3857.7690412583302</v>
      </c>
      <c r="M770" s="9">
        <v>9.5843984299594496</v>
      </c>
      <c r="N770" s="9">
        <v>1.4085246430464999</v>
      </c>
      <c r="O770" s="9">
        <v>0.77491381510780999</v>
      </c>
      <c r="P770" s="9">
        <v>0.11388145148523</v>
      </c>
      <c r="Q770" s="9">
        <v>311.90674588628798</v>
      </c>
      <c r="R770" s="9">
        <v>1210</v>
      </c>
      <c r="S770" s="9" t="s">
        <v>310</v>
      </c>
      <c r="T770" s="9">
        <v>1210</v>
      </c>
      <c r="U770" s="9" t="s">
        <v>293</v>
      </c>
      <c r="V770" s="9" t="s">
        <v>195</v>
      </c>
      <c r="Z770" s="9">
        <v>0</v>
      </c>
      <c r="AA770" s="9">
        <v>1</v>
      </c>
      <c r="AB770" s="9">
        <v>0.77491381510780999</v>
      </c>
      <c r="AC770" s="9">
        <v>0.11388145148523</v>
      </c>
      <c r="AD770" s="9">
        <v>311.90674588628798</v>
      </c>
      <c r="AF770" s="9">
        <v>-1</v>
      </c>
      <c r="AG770" s="9">
        <v>-1</v>
      </c>
      <c r="AH770" s="9">
        <v>-1</v>
      </c>
      <c r="AI770" s="9">
        <v>-1</v>
      </c>
      <c r="AJ770" s="9">
        <v>0</v>
      </c>
      <c r="AM770" s="9" t="s">
        <v>309</v>
      </c>
      <c r="AN770" s="9">
        <v>-1</v>
      </c>
      <c r="AQ770" s="9">
        <v>579</v>
      </c>
      <c r="AR770" s="9" t="s">
        <v>295</v>
      </c>
      <c r="AT770" s="9" t="s">
        <v>195</v>
      </c>
      <c r="AU770" s="9">
        <v>132.71029999999999</v>
      </c>
      <c r="AV770" s="9">
        <v>81.397252066383203</v>
      </c>
      <c r="AW770" s="9">
        <v>327.19476056764898</v>
      </c>
      <c r="AX770" s="9">
        <v>0.25296573059999999</v>
      </c>
    </row>
    <row r="771" spans="1:50" x14ac:dyDescent="0.25">
      <c r="A771" s="142">
        <v>550000</v>
      </c>
      <c r="B771" s="142">
        <v>910000</v>
      </c>
      <c r="C771" s="142">
        <v>910000</v>
      </c>
      <c r="D771" s="9" t="s">
        <v>305</v>
      </c>
      <c r="E771" s="9" t="s">
        <v>70</v>
      </c>
      <c r="F771" s="9" t="s">
        <v>306</v>
      </c>
      <c r="G771" s="9" t="s">
        <v>307</v>
      </c>
      <c r="H771" s="9">
        <v>0.36</v>
      </c>
      <c r="I771" s="9">
        <v>0.48</v>
      </c>
      <c r="J771" s="9" t="s">
        <v>195</v>
      </c>
      <c r="K771" s="9">
        <v>1.181258217089E-2</v>
      </c>
      <c r="L771" s="9">
        <v>3857.7690412583302</v>
      </c>
      <c r="M771" s="9">
        <v>9.5843984299594496</v>
      </c>
      <c r="N771" s="9">
        <v>1.4085246430464999</v>
      </c>
      <c r="O771" s="9">
        <v>0.11321649401245</v>
      </c>
      <c r="P771" s="9">
        <v>1.663831308571E-2</v>
      </c>
      <c r="Q771" s="9">
        <v>45.570213796183403</v>
      </c>
      <c r="R771" s="9">
        <v>1210</v>
      </c>
      <c r="S771" s="9" t="s">
        <v>310</v>
      </c>
      <c r="T771" s="9">
        <v>1210</v>
      </c>
      <c r="U771" s="9" t="s">
        <v>293</v>
      </c>
      <c r="V771" s="9" t="s">
        <v>195</v>
      </c>
      <c r="Z771" s="9">
        <v>0</v>
      </c>
      <c r="AA771" s="9">
        <v>1</v>
      </c>
      <c r="AB771" s="9">
        <v>0.11321649401245</v>
      </c>
      <c r="AC771" s="9">
        <v>1.663831308571E-2</v>
      </c>
      <c r="AD771" s="9">
        <v>45.570213796182998</v>
      </c>
      <c r="AF771" s="9">
        <v>-1</v>
      </c>
      <c r="AG771" s="9">
        <v>-1</v>
      </c>
      <c r="AH771" s="9">
        <v>-1</v>
      </c>
      <c r="AI771" s="9">
        <v>-1</v>
      </c>
      <c r="AJ771" s="9">
        <v>0</v>
      </c>
      <c r="AM771" s="9" t="s">
        <v>309</v>
      </c>
      <c r="AN771" s="9">
        <v>-1</v>
      </c>
      <c r="AQ771" s="9">
        <v>579</v>
      </c>
      <c r="AR771" s="9" t="s">
        <v>295</v>
      </c>
      <c r="AT771" s="9" t="s">
        <v>195</v>
      </c>
      <c r="AU771" s="9">
        <v>132.71029999999999</v>
      </c>
      <c r="AV771" s="9">
        <v>39.304449676451597</v>
      </c>
      <c r="AW771" s="9">
        <v>47.803824023397503</v>
      </c>
      <c r="AX771" s="9">
        <v>3.69588109E-2</v>
      </c>
    </row>
    <row r="772" spans="1:50" x14ac:dyDescent="0.25">
      <c r="A772" s="142">
        <v>550000</v>
      </c>
      <c r="B772" s="142">
        <v>910000</v>
      </c>
      <c r="C772" s="142">
        <v>910000</v>
      </c>
      <c r="D772" s="9" t="s">
        <v>305</v>
      </c>
      <c r="E772" s="9" t="s">
        <v>70</v>
      </c>
      <c r="F772" s="9" t="s">
        <v>306</v>
      </c>
      <c r="G772" s="9" t="s">
        <v>307</v>
      </c>
      <c r="H772" s="9">
        <v>0.36</v>
      </c>
      <c r="I772" s="9">
        <v>0.48</v>
      </c>
      <c r="J772" s="9" t="s">
        <v>195</v>
      </c>
      <c r="K772" s="9">
        <v>8.4914003650000004E-4</v>
      </c>
      <c r="L772" s="9">
        <v>3857.7690412583302</v>
      </c>
      <c r="M772" s="9">
        <v>9.5843984299594496</v>
      </c>
      <c r="N772" s="9">
        <v>1.4085246430464999</v>
      </c>
      <c r="O772" s="9">
        <v>8.1384964326400005E-3</v>
      </c>
      <c r="P772" s="9">
        <v>1.1960346668000001E-3</v>
      </c>
      <c r="Q772" s="9">
        <v>3.2757861445026601</v>
      </c>
      <c r="R772" s="9">
        <v>1210</v>
      </c>
      <c r="S772" s="9" t="s">
        <v>310</v>
      </c>
      <c r="T772" s="9">
        <v>1210</v>
      </c>
      <c r="U772" s="9" t="s">
        <v>293</v>
      </c>
      <c r="V772" s="9" t="s">
        <v>195</v>
      </c>
      <c r="Z772" s="9">
        <v>0</v>
      </c>
      <c r="AA772" s="9">
        <v>1</v>
      </c>
      <c r="AB772" s="9">
        <v>8.1384964326400005E-3</v>
      </c>
      <c r="AC772" s="9">
        <v>1.1960346668000001E-3</v>
      </c>
      <c r="AD772" s="9">
        <v>3.2757861445042402</v>
      </c>
      <c r="AF772" s="9">
        <v>-1</v>
      </c>
      <c r="AG772" s="9">
        <v>-1</v>
      </c>
      <c r="AH772" s="9">
        <v>-1</v>
      </c>
      <c r="AI772" s="9">
        <v>-1</v>
      </c>
      <c r="AJ772" s="9">
        <v>0</v>
      </c>
      <c r="AM772" s="9" t="s">
        <v>309</v>
      </c>
      <c r="AN772" s="9">
        <v>-1</v>
      </c>
      <c r="AQ772" s="9">
        <v>579</v>
      </c>
      <c r="AR772" s="9" t="s">
        <v>295</v>
      </c>
      <c r="AT772" s="9" t="s">
        <v>195</v>
      </c>
      <c r="AU772" s="9">
        <v>132.71029999999999</v>
      </c>
      <c r="AV772" s="9">
        <v>10.894822288316799</v>
      </c>
      <c r="AW772" s="9">
        <v>3.4363478102286402</v>
      </c>
      <c r="AX772" s="9">
        <v>2.6567609000000001E-3</v>
      </c>
    </row>
    <row r="773" spans="1:50" x14ac:dyDescent="0.25">
      <c r="A773" s="142">
        <v>550000</v>
      </c>
      <c r="B773" s="142">
        <v>910000</v>
      </c>
      <c r="C773" s="142">
        <v>910000</v>
      </c>
      <c r="D773" s="9" t="s">
        <v>305</v>
      </c>
      <c r="E773" s="9" t="s">
        <v>70</v>
      </c>
      <c r="F773" s="9" t="s">
        <v>306</v>
      </c>
      <c r="G773" s="9" t="s">
        <v>307</v>
      </c>
      <c r="H773" s="9">
        <v>0.36</v>
      </c>
      <c r="I773" s="9">
        <v>0.48</v>
      </c>
      <c r="J773" s="9" t="s">
        <v>195</v>
      </c>
      <c r="K773" s="9">
        <v>4.1100159724579997E-2</v>
      </c>
      <c r="L773" s="9">
        <v>3861.94686106876</v>
      </c>
      <c r="M773" s="9">
        <v>9.7363332266141498</v>
      </c>
      <c r="N773" s="9">
        <v>1.38492767883728</v>
      </c>
      <c r="O773" s="9">
        <v>0.40016485074562003</v>
      </c>
      <c r="P773" s="9">
        <v>5.692074880721E-2</v>
      </c>
      <c r="Q773" s="9">
        <v>158.72663283778499</v>
      </c>
      <c r="R773" s="9">
        <v>1400</v>
      </c>
      <c r="S773" s="9" t="s">
        <v>297</v>
      </c>
      <c r="T773" s="9">
        <v>1400</v>
      </c>
      <c r="U773" s="9" t="s">
        <v>293</v>
      </c>
      <c r="V773" s="9" t="s">
        <v>195</v>
      </c>
      <c r="Z773" s="9">
        <v>0</v>
      </c>
      <c r="AA773" s="9">
        <v>1</v>
      </c>
      <c r="AB773" s="9">
        <v>0.40016485074562003</v>
      </c>
      <c r="AC773" s="9">
        <v>5.692074880721E-2</v>
      </c>
      <c r="AD773" s="9">
        <v>158.72663283778601</v>
      </c>
      <c r="AF773" s="9">
        <v>-1</v>
      </c>
      <c r="AG773" s="9">
        <v>-1</v>
      </c>
      <c r="AH773" s="9">
        <v>-1</v>
      </c>
      <c r="AI773" s="9">
        <v>-1</v>
      </c>
      <c r="AJ773" s="9">
        <v>0</v>
      </c>
      <c r="AM773" s="9" t="s">
        <v>309</v>
      </c>
      <c r="AN773" s="9">
        <v>-1</v>
      </c>
      <c r="AQ773" s="9">
        <v>579</v>
      </c>
      <c r="AR773" s="9" t="s">
        <v>295</v>
      </c>
      <c r="AT773" s="9" t="s">
        <v>195</v>
      </c>
      <c r="AU773" s="9">
        <v>132.71029999999999</v>
      </c>
      <c r="AV773" s="9">
        <v>73.941978799801305</v>
      </c>
      <c r="AW773" s="9">
        <v>166.32644534310401</v>
      </c>
      <c r="AX773" s="9">
        <v>0.12873206230000001</v>
      </c>
    </row>
    <row r="774" spans="1:50" x14ac:dyDescent="0.25">
      <c r="A774" s="142">
        <v>550000</v>
      </c>
      <c r="B774" s="142">
        <v>910000</v>
      </c>
      <c r="C774" s="142">
        <v>910000</v>
      </c>
      <c r="D774" s="9" t="s">
        <v>305</v>
      </c>
      <c r="E774" s="9" t="s">
        <v>70</v>
      </c>
      <c r="F774" s="9" t="s">
        <v>306</v>
      </c>
      <c r="G774" s="9" t="s">
        <v>307</v>
      </c>
      <c r="H774" s="9">
        <v>0.36</v>
      </c>
      <c r="I774" s="9">
        <v>0.48</v>
      </c>
      <c r="J774" s="9" t="s">
        <v>195</v>
      </c>
      <c r="K774" s="9">
        <v>7.0175829764449998E-2</v>
      </c>
      <c r="L774" s="9">
        <v>3861.94686106876</v>
      </c>
      <c r="M774" s="9">
        <v>9.7363332266141498</v>
      </c>
      <c r="N774" s="9">
        <v>1.38492767883728</v>
      </c>
      <c r="O774" s="9">
        <v>0.68325526304091999</v>
      </c>
      <c r="P774" s="9">
        <v>9.7188449026170007E-2</v>
      </c>
      <c r="Q774" s="9">
        <v>271.01532548174799</v>
      </c>
      <c r="R774" s="9">
        <v>1200</v>
      </c>
      <c r="S774" s="9" t="s">
        <v>308</v>
      </c>
      <c r="T774" s="9">
        <v>1200</v>
      </c>
      <c r="U774" s="9" t="s">
        <v>293</v>
      </c>
      <c r="V774" s="9" t="s">
        <v>195</v>
      </c>
      <c r="Z774" s="9">
        <v>0</v>
      </c>
      <c r="AA774" s="9">
        <v>1</v>
      </c>
      <c r="AB774" s="9">
        <v>0.68325526304091999</v>
      </c>
      <c r="AC774" s="9">
        <v>9.7188449026170007E-2</v>
      </c>
      <c r="AD774" s="9">
        <v>271.01532548174703</v>
      </c>
      <c r="AF774" s="9">
        <v>-1</v>
      </c>
      <c r="AG774" s="9">
        <v>-1</v>
      </c>
      <c r="AH774" s="9">
        <v>-1</v>
      </c>
      <c r="AI774" s="9">
        <v>-1</v>
      </c>
      <c r="AJ774" s="9">
        <v>0</v>
      </c>
      <c r="AM774" s="9" t="s">
        <v>309</v>
      </c>
      <c r="AN774" s="9">
        <v>-1</v>
      </c>
      <c r="AQ774" s="9">
        <v>579</v>
      </c>
      <c r="AR774" s="9" t="s">
        <v>295</v>
      </c>
      <c r="AT774" s="9" t="s">
        <v>195</v>
      </c>
      <c r="AU774" s="9">
        <v>132.71029999999999</v>
      </c>
      <c r="AV774" s="9">
        <v>143.39869417817201</v>
      </c>
      <c r="AW774" s="9">
        <v>283.99150737954898</v>
      </c>
      <c r="AX774" s="9">
        <v>0.2198015616</v>
      </c>
    </row>
    <row r="775" spans="1:50" x14ac:dyDescent="0.25">
      <c r="A775" s="142">
        <v>550000</v>
      </c>
      <c r="B775" s="142">
        <v>910000</v>
      </c>
      <c r="C775" s="142">
        <v>910000</v>
      </c>
      <c r="D775" s="9" t="s">
        <v>305</v>
      </c>
      <c r="E775" s="9" t="s">
        <v>70</v>
      </c>
      <c r="F775" s="9" t="s">
        <v>306</v>
      </c>
      <c r="G775" s="9" t="s">
        <v>307</v>
      </c>
      <c r="H775" s="9">
        <v>0.36</v>
      </c>
      <c r="I775" s="9">
        <v>0.48</v>
      </c>
      <c r="J775" s="9" t="s">
        <v>195</v>
      </c>
      <c r="K775" s="9">
        <v>7.5300867617649994E-2</v>
      </c>
      <c r="L775" s="9">
        <v>3861.94686106876</v>
      </c>
      <c r="M775" s="9">
        <v>9.7363332266141498</v>
      </c>
      <c r="N775" s="9">
        <v>1.38492767883728</v>
      </c>
      <c r="O775" s="9">
        <v>0.73315433937861996</v>
      </c>
      <c r="P775" s="9">
        <v>0.10428625580415</v>
      </c>
      <c r="Q775" s="9">
        <v>290.807949331749</v>
      </c>
      <c r="R775" s="9">
        <v>1430</v>
      </c>
      <c r="S775" s="9" t="s">
        <v>298</v>
      </c>
      <c r="T775" s="9">
        <v>1430</v>
      </c>
      <c r="U775" s="9" t="s">
        <v>293</v>
      </c>
      <c r="V775" s="9" t="s">
        <v>195</v>
      </c>
      <c r="Z775" s="9">
        <v>0</v>
      </c>
      <c r="AA775" s="9">
        <v>1</v>
      </c>
      <c r="AB775" s="9">
        <v>0.73315433937861996</v>
      </c>
      <c r="AC775" s="9">
        <v>0.10428625580415</v>
      </c>
      <c r="AD775" s="9">
        <v>290.80794933174798</v>
      </c>
      <c r="AF775" s="9">
        <v>-1</v>
      </c>
      <c r="AG775" s="9">
        <v>-1</v>
      </c>
      <c r="AH775" s="9">
        <v>-1</v>
      </c>
      <c r="AI775" s="9">
        <v>-1</v>
      </c>
      <c r="AJ775" s="9">
        <v>0</v>
      </c>
      <c r="AM775" s="9" t="s">
        <v>309</v>
      </c>
      <c r="AN775" s="9">
        <v>-1</v>
      </c>
      <c r="AQ775" s="9">
        <v>579</v>
      </c>
      <c r="AR775" s="9" t="s">
        <v>295</v>
      </c>
      <c r="AT775" s="9" t="s">
        <v>195</v>
      </c>
      <c r="AU775" s="9">
        <v>132.71029999999999</v>
      </c>
      <c r="AV775" s="9">
        <v>81.631876888921397</v>
      </c>
      <c r="AW775" s="9">
        <v>304.73179973078999</v>
      </c>
      <c r="AX775" s="9">
        <v>0.23585397350000001</v>
      </c>
    </row>
    <row r="776" spans="1:50" x14ac:dyDescent="0.25">
      <c r="A776" s="142">
        <v>550000</v>
      </c>
      <c r="B776" s="142">
        <v>910000</v>
      </c>
      <c r="C776" s="142">
        <v>910000</v>
      </c>
      <c r="D776" s="9" t="s">
        <v>305</v>
      </c>
      <c r="E776" s="9" t="s">
        <v>70</v>
      </c>
      <c r="F776" s="9" t="s">
        <v>306</v>
      </c>
      <c r="G776" s="9" t="s">
        <v>307</v>
      </c>
      <c r="H776" s="9">
        <v>0.36</v>
      </c>
      <c r="I776" s="9">
        <v>0.48</v>
      </c>
      <c r="J776" s="9" t="s">
        <v>195</v>
      </c>
      <c r="K776" s="9">
        <v>7.7420610373580001E-2</v>
      </c>
      <c r="L776" s="9">
        <v>3861.94686106876</v>
      </c>
      <c r="M776" s="9">
        <v>9.7363332266141498</v>
      </c>
      <c r="N776" s="9">
        <v>1.38492767883728</v>
      </c>
      <c r="O776" s="9">
        <v>0.75379286120503997</v>
      </c>
      <c r="P776" s="9">
        <v>0.10722194621885001</v>
      </c>
      <c r="Q776" s="9">
        <v>298.99428321427803</v>
      </c>
      <c r="R776" s="9">
        <v>1210</v>
      </c>
      <c r="S776" s="9" t="s">
        <v>310</v>
      </c>
      <c r="T776" s="9">
        <v>1210</v>
      </c>
      <c r="U776" s="9" t="s">
        <v>293</v>
      </c>
      <c r="V776" s="9" t="s">
        <v>195</v>
      </c>
      <c r="Z776" s="9">
        <v>0</v>
      </c>
      <c r="AA776" s="9">
        <v>1</v>
      </c>
      <c r="AB776" s="9">
        <v>0.75379286120503997</v>
      </c>
      <c r="AC776" s="9">
        <v>0.10722194621885001</v>
      </c>
      <c r="AD776" s="9">
        <v>298.994283214277</v>
      </c>
      <c r="AF776" s="9">
        <v>-1</v>
      </c>
      <c r="AG776" s="9">
        <v>-1</v>
      </c>
      <c r="AH776" s="9">
        <v>-1</v>
      </c>
      <c r="AI776" s="9">
        <v>-1</v>
      </c>
      <c r="AJ776" s="9">
        <v>0</v>
      </c>
      <c r="AM776" s="9" t="s">
        <v>309</v>
      </c>
      <c r="AN776" s="9">
        <v>-1</v>
      </c>
      <c r="AQ776" s="9">
        <v>579</v>
      </c>
      <c r="AR776" s="9" t="s">
        <v>295</v>
      </c>
      <c r="AT776" s="9" t="s">
        <v>195</v>
      </c>
      <c r="AU776" s="9">
        <v>132.71029999999999</v>
      </c>
      <c r="AV776" s="9">
        <v>71.970631827491403</v>
      </c>
      <c r="AW776" s="9">
        <v>313.31009431645202</v>
      </c>
      <c r="AX776" s="9">
        <v>0.2424933359</v>
      </c>
    </row>
    <row r="777" spans="1:50" x14ac:dyDescent="0.25">
      <c r="A777" s="142">
        <v>550000</v>
      </c>
      <c r="B777" s="142">
        <v>910000</v>
      </c>
      <c r="C777" s="142">
        <v>910000</v>
      </c>
      <c r="D777" s="9" t="s">
        <v>305</v>
      </c>
      <c r="E777" s="9" t="s">
        <v>70</v>
      </c>
      <c r="F777" s="9" t="s">
        <v>306</v>
      </c>
      <c r="G777" s="9" t="s">
        <v>307</v>
      </c>
      <c r="H777" s="9">
        <v>0.36</v>
      </c>
      <c r="I777" s="9">
        <v>0.48</v>
      </c>
      <c r="J777" s="9" t="s">
        <v>195</v>
      </c>
      <c r="K777" s="9">
        <v>9.4523249959449995E-2</v>
      </c>
      <c r="L777" s="9">
        <v>3861.94686106876</v>
      </c>
      <c r="M777" s="9">
        <v>9.7363332266141498</v>
      </c>
      <c r="N777" s="9">
        <v>1.38492767883728</v>
      </c>
      <c r="O777" s="9">
        <v>0.92030985926782005</v>
      </c>
      <c r="P777" s="9">
        <v>0.1309078651625</v>
      </c>
      <c r="Q777" s="9">
        <v>365.04376847894599</v>
      </c>
      <c r="R777" s="9">
        <v>1750</v>
      </c>
      <c r="S777" s="9" t="s">
        <v>315</v>
      </c>
      <c r="T777" s="9">
        <v>1750</v>
      </c>
      <c r="U777" s="9" t="s">
        <v>293</v>
      </c>
      <c r="V777" s="9" t="s">
        <v>195</v>
      </c>
      <c r="Z777" s="9">
        <v>0</v>
      </c>
      <c r="AA777" s="9">
        <v>1</v>
      </c>
      <c r="AB777" s="9">
        <v>0.92030985926782005</v>
      </c>
      <c r="AC777" s="9">
        <v>0.1309078651625</v>
      </c>
      <c r="AD777" s="9">
        <v>365.04376847894702</v>
      </c>
      <c r="AF777" s="9">
        <v>-1</v>
      </c>
      <c r="AG777" s="9">
        <v>-1</v>
      </c>
      <c r="AH777" s="9">
        <v>-1</v>
      </c>
      <c r="AI777" s="9">
        <v>-1</v>
      </c>
      <c r="AJ777" s="9">
        <v>0</v>
      </c>
      <c r="AM777" s="9" t="s">
        <v>309</v>
      </c>
      <c r="AN777" s="9">
        <v>-1</v>
      </c>
      <c r="AQ777" s="9">
        <v>579</v>
      </c>
      <c r="AR777" s="9" t="s">
        <v>295</v>
      </c>
      <c r="AT777" s="9" t="s">
        <v>195</v>
      </c>
      <c r="AU777" s="9">
        <v>132.71029999999999</v>
      </c>
      <c r="AV777" s="9">
        <v>84.907971787569707</v>
      </c>
      <c r="AW777" s="9">
        <v>382.52202116455402</v>
      </c>
      <c r="AX777" s="9">
        <v>0.29606145049999999</v>
      </c>
    </row>
    <row r="778" spans="1:50" x14ac:dyDescent="0.25">
      <c r="A778" s="142">
        <v>550000</v>
      </c>
      <c r="B778" s="142">
        <v>910000</v>
      </c>
      <c r="C778" s="142">
        <v>910000</v>
      </c>
      <c r="D778" s="9" t="s">
        <v>305</v>
      </c>
      <c r="E778" s="9" t="s">
        <v>70</v>
      </c>
      <c r="F778" s="9" t="s">
        <v>306</v>
      </c>
      <c r="G778" s="9" t="s">
        <v>307</v>
      </c>
      <c r="H778" s="9">
        <v>0.36</v>
      </c>
      <c r="I778" s="9">
        <v>0.48</v>
      </c>
      <c r="J778" s="9" t="s">
        <v>195</v>
      </c>
      <c r="K778" s="9">
        <v>9.7712693736030004E-2</v>
      </c>
      <c r="L778" s="9">
        <v>3861.94686106876</v>
      </c>
      <c r="M778" s="9">
        <v>9.7363332266141498</v>
      </c>
      <c r="N778" s="9">
        <v>1.38492767883728</v>
      </c>
      <c r="O778" s="9">
        <v>0.95136334668413003</v>
      </c>
      <c r="P778" s="9">
        <v>0.13532501412878001</v>
      </c>
      <c r="Q778" s="9">
        <v>377.36123086045302</v>
      </c>
      <c r="R778" s="9">
        <v>1210</v>
      </c>
      <c r="S778" s="9" t="s">
        <v>310</v>
      </c>
      <c r="T778" s="9">
        <v>1210</v>
      </c>
      <c r="U778" s="9" t="s">
        <v>293</v>
      </c>
      <c r="V778" s="9" t="s">
        <v>195</v>
      </c>
      <c r="Z778" s="9">
        <v>0</v>
      </c>
      <c r="AA778" s="9">
        <v>1</v>
      </c>
      <c r="AB778" s="9">
        <v>0.95136334668413003</v>
      </c>
      <c r="AC778" s="9">
        <v>0.13532501412878001</v>
      </c>
      <c r="AD778" s="9">
        <v>377.361230860452</v>
      </c>
      <c r="AF778" s="9">
        <v>-1</v>
      </c>
      <c r="AG778" s="9">
        <v>-1</v>
      </c>
      <c r="AH778" s="9">
        <v>-1</v>
      </c>
      <c r="AI778" s="9">
        <v>-1</v>
      </c>
      <c r="AJ778" s="9">
        <v>0</v>
      </c>
      <c r="AM778" s="9" t="s">
        <v>309</v>
      </c>
      <c r="AN778" s="9">
        <v>-1</v>
      </c>
      <c r="AQ778" s="9">
        <v>579</v>
      </c>
      <c r="AR778" s="9" t="s">
        <v>295</v>
      </c>
      <c r="AT778" s="9" t="s">
        <v>195</v>
      </c>
      <c r="AU778" s="9">
        <v>132.71029999999999</v>
      </c>
      <c r="AV778" s="9">
        <v>85.672716259936607</v>
      </c>
      <c r="AW778" s="9">
        <v>395.42924219567601</v>
      </c>
      <c r="AX778" s="9">
        <v>0.30605128209999999</v>
      </c>
    </row>
    <row r="779" spans="1:50" x14ac:dyDescent="0.25">
      <c r="A779" s="142">
        <v>550000</v>
      </c>
      <c r="B779" s="142">
        <v>910000</v>
      </c>
      <c r="C779" s="142">
        <v>910000</v>
      </c>
      <c r="D779" s="9" t="s">
        <v>305</v>
      </c>
      <c r="E779" s="9" t="s">
        <v>70</v>
      </c>
      <c r="F779" s="9" t="s">
        <v>306</v>
      </c>
      <c r="G779" s="9" t="s">
        <v>307</v>
      </c>
      <c r="H779" s="9">
        <v>0.36</v>
      </c>
      <c r="I779" s="9">
        <v>0.48</v>
      </c>
      <c r="J779" s="9" t="s">
        <v>195</v>
      </c>
      <c r="K779" s="9">
        <v>0.1180540545261</v>
      </c>
      <c r="L779" s="9">
        <v>3861.94686106876</v>
      </c>
      <c r="M779" s="9">
        <v>9.7363332266141498</v>
      </c>
      <c r="N779" s="9">
        <v>1.38492767883728</v>
      </c>
      <c r="O779" s="9">
        <v>1.14941361361904</v>
      </c>
      <c r="P779" s="9">
        <v>0.16349632771216999</v>
      </c>
      <c r="Q779" s="9">
        <v>455.91848531353497</v>
      </c>
      <c r="R779" s="9">
        <v>1210</v>
      </c>
      <c r="S779" s="9" t="s">
        <v>310</v>
      </c>
      <c r="T779" s="9">
        <v>1210</v>
      </c>
      <c r="U779" s="9" t="s">
        <v>293</v>
      </c>
      <c r="V779" s="9" t="s">
        <v>195</v>
      </c>
      <c r="Z779" s="9">
        <v>0</v>
      </c>
      <c r="AA779" s="9">
        <v>1</v>
      </c>
      <c r="AB779" s="9">
        <v>1.14941361361904</v>
      </c>
      <c r="AC779" s="9">
        <v>0.16349632771216999</v>
      </c>
      <c r="AD779" s="9">
        <v>455.91848531353497</v>
      </c>
      <c r="AF779" s="9">
        <v>-1</v>
      </c>
      <c r="AG779" s="9">
        <v>-1</v>
      </c>
      <c r="AH779" s="9">
        <v>-1</v>
      </c>
      <c r="AI779" s="9">
        <v>-1</v>
      </c>
      <c r="AJ779" s="9">
        <v>0</v>
      </c>
      <c r="AM779" s="9" t="s">
        <v>309</v>
      </c>
      <c r="AN779" s="9">
        <v>-1</v>
      </c>
      <c r="AQ779" s="9">
        <v>579</v>
      </c>
      <c r="AR779" s="9" t="s">
        <v>295</v>
      </c>
      <c r="AT779" s="9" t="s">
        <v>195</v>
      </c>
      <c r="AU779" s="9">
        <v>132.71029999999999</v>
      </c>
      <c r="AV779" s="9">
        <v>91.317705166928206</v>
      </c>
      <c r="AW779" s="9">
        <v>477.747808749331</v>
      </c>
      <c r="AX779" s="9">
        <v>0.3697635728</v>
      </c>
    </row>
    <row r="780" spans="1:50" x14ac:dyDescent="0.25">
      <c r="A780" s="142">
        <v>550000</v>
      </c>
      <c r="B780" s="142">
        <v>910000</v>
      </c>
      <c r="C780" s="142">
        <v>910000</v>
      </c>
      <c r="D780" s="9" t="s">
        <v>305</v>
      </c>
      <c r="E780" s="9" t="s">
        <v>70</v>
      </c>
      <c r="F780" s="9" t="s">
        <v>306</v>
      </c>
      <c r="G780" s="9" t="s">
        <v>307</v>
      </c>
      <c r="H780" s="9">
        <v>0.36</v>
      </c>
      <c r="I780" s="9">
        <v>0.48</v>
      </c>
      <c r="J780" s="9" t="s">
        <v>195</v>
      </c>
      <c r="K780" s="9">
        <v>4.3475962755679998E-2</v>
      </c>
      <c r="L780" s="9">
        <v>3861.94686106876</v>
      </c>
      <c r="M780" s="9">
        <v>9.7363332266141498</v>
      </c>
      <c r="N780" s="9">
        <v>1.38492767883728</v>
      </c>
      <c r="O780" s="9">
        <v>0.42329646073718002</v>
      </c>
      <c r="P780" s="9">
        <v>6.021106418444E-2</v>
      </c>
      <c r="Q780" s="9">
        <v>167.901857896248</v>
      </c>
      <c r="R780" s="9">
        <v>1210</v>
      </c>
      <c r="S780" s="9" t="s">
        <v>310</v>
      </c>
      <c r="T780" s="9">
        <v>1210</v>
      </c>
      <c r="U780" s="9" t="s">
        <v>293</v>
      </c>
      <c r="V780" s="9" t="s">
        <v>195</v>
      </c>
      <c r="Z780" s="9">
        <v>0</v>
      </c>
      <c r="AA780" s="9">
        <v>1</v>
      </c>
      <c r="AB780" s="9">
        <v>0.42329646073718002</v>
      </c>
      <c r="AC780" s="9">
        <v>6.021106418444E-2</v>
      </c>
      <c r="AD780" s="9">
        <v>167.90185789624999</v>
      </c>
      <c r="AF780" s="9">
        <v>-1</v>
      </c>
      <c r="AG780" s="9">
        <v>-1</v>
      </c>
      <c r="AH780" s="9">
        <v>-1</v>
      </c>
      <c r="AI780" s="9">
        <v>-1</v>
      </c>
      <c r="AJ780" s="9">
        <v>0</v>
      </c>
      <c r="AM780" s="9" t="s">
        <v>309</v>
      </c>
      <c r="AN780" s="9">
        <v>-1</v>
      </c>
      <c r="AQ780" s="9">
        <v>579</v>
      </c>
      <c r="AR780" s="9" t="s">
        <v>295</v>
      </c>
      <c r="AT780" s="9" t="s">
        <v>195</v>
      </c>
      <c r="AU780" s="9">
        <v>132.71029999999999</v>
      </c>
      <c r="AV780" s="9">
        <v>55.018534711810197</v>
      </c>
      <c r="AW780" s="9">
        <v>175.940979097856</v>
      </c>
      <c r="AX780" s="9">
        <v>0.13617344519999999</v>
      </c>
    </row>
    <row r="781" spans="1:50" x14ac:dyDescent="0.25">
      <c r="A781" s="142">
        <v>550000</v>
      </c>
      <c r="B781" s="142">
        <v>910000</v>
      </c>
      <c r="C781" s="142">
        <v>910000</v>
      </c>
      <c r="D781" s="9" t="s">
        <v>305</v>
      </c>
      <c r="E781" s="9" t="s">
        <v>70</v>
      </c>
      <c r="F781" s="9" t="s">
        <v>306</v>
      </c>
      <c r="G781" s="9" t="s">
        <v>307</v>
      </c>
      <c r="H781" s="9">
        <v>0.36</v>
      </c>
      <c r="I781" s="9">
        <v>0.48</v>
      </c>
      <c r="J781" s="9" t="s">
        <v>195</v>
      </c>
      <c r="K781" s="9">
        <v>2.5006004560099999E-2</v>
      </c>
      <c r="L781" s="9">
        <v>3894.8025330534001</v>
      </c>
      <c r="M781" s="9">
        <v>10.503735582587501</v>
      </c>
      <c r="N781" s="9">
        <v>1.49382829482012</v>
      </c>
      <c r="O781" s="9">
        <v>0.26265645987628</v>
      </c>
      <c r="P781" s="9">
        <v>3.7354677152279997E-2</v>
      </c>
      <c r="Q781" s="9">
        <v>97.393449902230202</v>
      </c>
      <c r="R781" s="9">
        <v>1400</v>
      </c>
      <c r="S781" s="9" t="s">
        <v>297</v>
      </c>
      <c r="T781" s="9">
        <v>1400</v>
      </c>
      <c r="U781" s="9" t="s">
        <v>293</v>
      </c>
      <c r="V781" s="9" t="s">
        <v>195</v>
      </c>
      <c r="Z781" s="9">
        <v>0</v>
      </c>
      <c r="AA781" s="9">
        <v>1</v>
      </c>
      <c r="AB781" s="9">
        <v>0.26265645987628</v>
      </c>
      <c r="AC781" s="9">
        <v>3.7354677152279997E-2</v>
      </c>
      <c r="AD781" s="9">
        <v>97.393449902229406</v>
      </c>
      <c r="AF781" s="9">
        <v>-1</v>
      </c>
      <c r="AG781" s="9">
        <v>-1</v>
      </c>
      <c r="AH781" s="9">
        <v>-1</v>
      </c>
      <c r="AI781" s="9">
        <v>-1</v>
      </c>
      <c r="AJ781" s="9">
        <v>0</v>
      </c>
      <c r="AM781" s="9" t="s">
        <v>309</v>
      </c>
      <c r="AN781" s="9">
        <v>-1</v>
      </c>
      <c r="AQ781" s="9">
        <v>579</v>
      </c>
      <c r="AR781" s="9" t="s">
        <v>295</v>
      </c>
      <c r="AT781" s="9" t="s">
        <v>195</v>
      </c>
      <c r="AU781" s="9">
        <v>132.71029999999999</v>
      </c>
      <c r="AV781" s="9">
        <v>109.927845827231</v>
      </c>
      <c r="AW781" s="9">
        <v>101.195710152611</v>
      </c>
      <c r="AX781" s="9">
        <v>7.8989010499999998E-2</v>
      </c>
    </row>
    <row r="782" spans="1:50" x14ac:dyDescent="0.25">
      <c r="A782" s="142">
        <v>550000</v>
      </c>
      <c r="B782" s="142">
        <v>910000</v>
      </c>
      <c r="C782" s="142">
        <v>910000</v>
      </c>
      <c r="D782" s="9" t="s">
        <v>305</v>
      </c>
      <c r="E782" s="9" t="s">
        <v>70</v>
      </c>
      <c r="F782" s="9" t="s">
        <v>306</v>
      </c>
      <c r="G782" s="9" t="s">
        <v>307</v>
      </c>
      <c r="H782" s="9">
        <v>0.36</v>
      </c>
      <c r="I782" s="9">
        <v>0.48</v>
      </c>
      <c r="J782" s="9" t="s">
        <v>195</v>
      </c>
      <c r="K782" s="9">
        <v>7.5752982651500003E-3</v>
      </c>
      <c r="L782" s="9">
        <v>3894.8025330534001</v>
      </c>
      <c r="M782" s="9">
        <v>10.503735582587501</v>
      </c>
      <c r="N782" s="9">
        <v>1.49382829482012</v>
      </c>
      <c r="O782" s="9">
        <v>7.9568929936390004E-2</v>
      </c>
      <c r="P782" s="9">
        <v>1.1316194890180001E-2</v>
      </c>
      <c r="Q782" s="9">
        <v>29.504290871748999</v>
      </c>
      <c r="R782" s="9">
        <v>8140</v>
      </c>
      <c r="S782" s="9" t="s">
        <v>292</v>
      </c>
      <c r="T782" s="9">
        <v>8140</v>
      </c>
      <c r="U782" s="9" t="s">
        <v>293</v>
      </c>
      <c r="V782" s="9" t="s">
        <v>195</v>
      </c>
      <c r="Z782" s="9">
        <v>0</v>
      </c>
      <c r="AA782" s="9">
        <v>1</v>
      </c>
      <c r="AB782" s="9">
        <v>7.9568929936390004E-2</v>
      </c>
      <c r="AC782" s="9">
        <v>1.1316194890180001E-2</v>
      </c>
      <c r="AD782" s="9">
        <v>31.705097563603999</v>
      </c>
      <c r="AF782" s="9">
        <v>-1</v>
      </c>
      <c r="AG782" s="9">
        <v>-1</v>
      </c>
      <c r="AH782" s="9">
        <v>-1</v>
      </c>
      <c r="AI782" s="9">
        <v>-1</v>
      </c>
      <c r="AJ782" s="9">
        <v>0</v>
      </c>
      <c r="AM782" s="9" t="s">
        <v>309</v>
      </c>
      <c r="AN782" s="9">
        <v>-1</v>
      </c>
      <c r="AQ782" s="9">
        <v>579</v>
      </c>
      <c r="AR782" s="9" t="s">
        <v>295</v>
      </c>
      <c r="AT782" s="9" t="s">
        <v>195</v>
      </c>
      <c r="AU782" s="9">
        <v>132.71029999999999</v>
      </c>
      <c r="AV782" s="9">
        <v>106.970204884053</v>
      </c>
      <c r="AW782" s="9">
        <v>30.6561444359244</v>
      </c>
      <c r="AX782" s="9">
        <v>2.5713785499999999E-2</v>
      </c>
    </row>
    <row r="783" spans="1:50" x14ac:dyDescent="0.25">
      <c r="A783" s="142">
        <v>550000</v>
      </c>
      <c r="B783" s="142">
        <v>910000</v>
      </c>
      <c r="C783" s="142">
        <v>910000</v>
      </c>
      <c r="D783" s="9" t="s">
        <v>305</v>
      </c>
      <c r="E783" s="9" t="s">
        <v>70</v>
      </c>
      <c r="F783" s="9" t="s">
        <v>306</v>
      </c>
      <c r="G783" s="9" t="s">
        <v>307</v>
      </c>
      <c r="H783" s="9">
        <v>0.36</v>
      </c>
      <c r="I783" s="9">
        <v>0.48</v>
      </c>
      <c r="J783" s="9" t="s">
        <v>195</v>
      </c>
      <c r="K783" s="9">
        <v>1.3082419968E-4</v>
      </c>
      <c r="L783" s="9">
        <v>3894.8025330534001</v>
      </c>
      <c r="M783" s="9">
        <v>10.503735582587501</v>
      </c>
      <c r="N783" s="9">
        <v>1.49382829482012</v>
      </c>
      <c r="O783" s="9">
        <v>1.37414280131E-3</v>
      </c>
      <c r="P783" s="9">
        <v>1.9542889113999999E-4</v>
      </c>
      <c r="Q783" s="9">
        <v>0.50953442432561002</v>
      </c>
      <c r="R783" s="9">
        <v>1410</v>
      </c>
      <c r="S783" s="9" t="s">
        <v>299</v>
      </c>
      <c r="T783" s="9">
        <v>1410</v>
      </c>
      <c r="U783" s="9" t="s">
        <v>293</v>
      </c>
      <c r="V783" s="9" t="s">
        <v>195</v>
      </c>
      <c r="Z783" s="9">
        <v>0</v>
      </c>
      <c r="AA783" s="9">
        <v>1</v>
      </c>
      <c r="AB783" s="9">
        <v>1.37414280131E-3</v>
      </c>
      <c r="AC783" s="9">
        <v>1.9542889113999999E-4</v>
      </c>
      <c r="AD783" s="9">
        <v>0.50953442432471996</v>
      </c>
      <c r="AF783" s="9">
        <v>-1</v>
      </c>
      <c r="AG783" s="9">
        <v>-1</v>
      </c>
      <c r="AH783" s="9">
        <v>-1</v>
      </c>
      <c r="AI783" s="9">
        <v>-1</v>
      </c>
      <c r="AJ783" s="9">
        <v>0</v>
      </c>
      <c r="AM783" s="9" t="s">
        <v>309</v>
      </c>
      <c r="AN783" s="9">
        <v>-1</v>
      </c>
      <c r="AQ783" s="9">
        <v>579</v>
      </c>
      <c r="AR783" s="9" t="s">
        <v>295</v>
      </c>
      <c r="AT783" s="9" t="s">
        <v>195</v>
      </c>
      <c r="AU783" s="9">
        <v>132.71029999999999</v>
      </c>
      <c r="AV783" s="9">
        <v>4.2304085000111504</v>
      </c>
      <c r="AW783" s="9">
        <v>0.52942675270774997</v>
      </c>
      <c r="AX783" s="9">
        <v>4.1324770000000002E-4</v>
      </c>
    </row>
    <row r="784" spans="1:50" x14ac:dyDescent="0.25">
      <c r="A784" s="142">
        <v>550000</v>
      </c>
      <c r="B784" s="142">
        <v>910000</v>
      </c>
      <c r="C784" s="142">
        <v>910000</v>
      </c>
      <c r="D784" s="9" t="s">
        <v>305</v>
      </c>
      <c r="E784" s="9" t="s">
        <v>70</v>
      </c>
      <c r="F784" s="9" t="s">
        <v>306</v>
      </c>
      <c r="G784" s="9" t="s">
        <v>307</v>
      </c>
      <c r="H784" s="9">
        <v>0.36</v>
      </c>
      <c r="I784" s="9">
        <v>0.48</v>
      </c>
      <c r="J784" s="9" t="s">
        <v>195</v>
      </c>
      <c r="K784" s="9">
        <v>6.497350001E-4</v>
      </c>
      <c r="L784" s="9">
        <v>3894.8025330534001</v>
      </c>
      <c r="M784" s="9">
        <v>10.503735582587501</v>
      </c>
      <c r="N784" s="9">
        <v>1.49382829482012</v>
      </c>
      <c r="O784" s="9">
        <v>6.8246446398600004E-3</v>
      </c>
      <c r="P784" s="9">
        <v>9.7059252729000001E-4</v>
      </c>
      <c r="Q784" s="9">
        <v>2.5305895242263001</v>
      </c>
      <c r="R784" s="9">
        <v>1410</v>
      </c>
      <c r="S784" s="9" t="s">
        <v>299</v>
      </c>
      <c r="T784" s="9">
        <v>1410</v>
      </c>
      <c r="U784" s="9" t="s">
        <v>293</v>
      </c>
      <c r="V784" s="9" t="s">
        <v>195</v>
      </c>
      <c r="Z784" s="9">
        <v>0</v>
      </c>
      <c r="AA784" s="9">
        <v>1</v>
      </c>
      <c r="AB784" s="9">
        <v>6.8246446398600004E-3</v>
      </c>
      <c r="AC784" s="9">
        <v>9.7059252729000001E-4</v>
      </c>
      <c r="AD784" s="9">
        <v>2.53058952422644</v>
      </c>
      <c r="AF784" s="9">
        <v>-1</v>
      </c>
      <c r="AG784" s="9">
        <v>-1</v>
      </c>
      <c r="AH784" s="9">
        <v>-1</v>
      </c>
      <c r="AI784" s="9">
        <v>-1</v>
      </c>
      <c r="AJ784" s="9">
        <v>0</v>
      </c>
      <c r="AM784" s="9" t="s">
        <v>309</v>
      </c>
      <c r="AN784" s="9">
        <v>-1</v>
      </c>
      <c r="AQ784" s="9">
        <v>579</v>
      </c>
      <c r="AR784" s="9" t="s">
        <v>295</v>
      </c>
      <c r="AT784" s="9" t="s">
        <v>195</v>
      </c>
      <c r="AU784" s="9">
        <v>132.71029999999999</v>
      </c>
      <c r="AV784" s="9">
        <v>9.0181714277207305</v>
      </c>
      <c r="AW784" s="9">
        <v>2.62938425803718</v>
      </c>
      <c r="AX784" s="9">
        <v>2.052384E-3</v>
      </c>
    </row>
    <row r="785" spans="1:50" x14ac:dyDescent="0.25">
      <c r="A785" s="142">
        <v>550000</v>
      </c>
      <c r="B785" s="142">
        <v>910000</v>
      </c>
      <c r="C785" s="142">
        <v>910000</v>
      </c>
      <c r="D785" s="9" t="s">
        <v>305</v>
      </c>
      <c r="E785" s="9" t="s">
        <v>70</v>
      </c>
      <c r="F785" s="9" t="s">
        <v>306</v>
      </c>
      <c r="G785" s="9" t="s">
        <v>307</v>
      </c>
      <c r="H785" s="9">
        <v>0.36</v>
      </c>
      <c r="I785" s="9">
        <v>0.48</v>
      </c>
      <c r="J785" s="9" t="s">
        <v>195</v>
      </c>
      <c r="K785" s="9">
        <v>4.5569626167040002E-2</v>
      </c>
      <c r="L785" s="9">
        <v>3894.8025330534001</v>
      </c>
      <c r="M785" s="9">
        <v>10.503735582587501</v>
      </c>
      <c r="N785" s="9">
        <v>1.49382829482012</v>
      </c>
      <c r="O785" s="9">
        <v>0.47865130385603</v>
      </c>
      <c r="P785" s="9">
        <v>6.8073196952709997E-2</v>
      </c>
      <c r="Q785" s="9">
        <v>177.48469542571499</v>
      </c>
      <c r="R785" s="9">
        <v>1410</v>
      </c>
      <c r="S785" s="9" t="s">
        <v>299</v>
      </c>
      <c r="T785" s="9">
        <v>1410</v>
      </c>
      <c r="U785" s="9" t="s">
        <v>293</v>
      </c>
      <c r="V785" s="9" t="s">
        <v>195</v>
      </c>
      <c r="Z785" s="9">
        <v>0</v>
      </c>
      <c r="AA785" s="9">
        <v>1</v>
      </c>
      <c r="AB785" s="9">
        <v>0.47865130385603</v>
      </c>
      <c r="AC785" s="9">
        <v>6.8073196952709997E-2</v>
      </c>
      <c r="AD785" s="9">
        <v>177.48469542571399</v>
      </c>
      <c r="AF785" s="9">
        <v>-1</v>
      </c>
      <c r="AG785" s="9">
        <v>-1</v>
      </c>
      <c r="AH785" s="9">
        <v>-1</v>
      </c>
      <c r="AI785" s="9">
        <v>-1</v>
      </c>
      <c r="AJ785" s="9">
        <v>0</v>
      </c>
      <c r="AM785" s="9" t="s">
        <v>309</v>
      </c>
      <c r="AN785" s="9">
        <v>-1</v>
      </c>
      <c r="AQ785" s="9">
        <v>579</v>
      </c>
      <c r="AR785" s="9" t="s">
        <v>295</v>
      </c>
      <c r="AT785" s="9" t="s">
        <v>195</v>
      </c>
      <c r="AU785" s="9">
        <v>132.71029999999999</v>
      </c>
      <c r="AV785" s="9">
        <v>75.202682966815701</v>
      </c>
      <c r="AW785" s="9">
        <v>184.413734320483</v>
      </c>
      <c r="AX785" s="9">
        <v>0.14394541399999999</v>
      </c>
    </row>
    <row r="786" spans="1:50" x14ac:dyDescent="0.25">
      <c r="A786" s="142">
        <v>550000</v>
      </c>
      <c r="B786" s="142">
        <v>910000</v>
      </c>
      <c r="C786" s="142">
        <v>910000</v>
      </c>
      <c r="D786" s="9" t="s">
        <v>305</v>
      </c>
      <c r="E786" s="9" t="s">
        <v>70</v>
      </c>
      <c r="F786" s="9" t="s">
        <v>306</v>
      </c>
      <c r="G786" s="9" t="s">
        <v>307</v>
      </c>
      <c r="H786" s="9">
        <v>0.36</v>
      </c>
      <c r="I786" s="9">
        <v>0.48</v>
      </c>
      <c r="J786" s="9" t="s">
        <v>195</v>
      </c>
      <c r="K786" s="9">
        <v>0.14704281503336</v>
      </c>
      <c r="L786" s="9">
        <v>3894.8025330534001</v>
      </c>
      <c r="M786" s="9">
        <v>10.503735582587501</v>
      </c>
      <c r="N786" s="9">
        <v>1.49382829482012</v>
      </c>
      <c r="O786" s="9">
        <v>1.5444988484298099</v>
      </c>
      <c r="P786" s="9">
        <v>0.21965671764684</v>
      </c>
      <c r="Q786" s="9">
        <v>572.70272845926104</v>
      </c>
      <c r="R786" s="9">
        <v>1410</v>
      </c>
      <c r="S786" s="9" t="s">
        <v>299</v>
      </c>
      <c r="T786" s="9">
        <v>1410</v>
      </c>
      <c r="U786" s="9" t="s">
        <v>293</v>
      </c>
      <c r="V786" s="9" t="s">
        <v>195</v>
      </c>
      <c r="Z786" s="9">
        <v>0</v>
      </c>
      <c r="AA786" s="9">
        <v>1</v>
      </c>
      <c r="AB786" s="9">
        <v>1.5444988484298099</v>
      </c>
      <c r="AC786" s="9">
        <v>0.21965671764684</v>
      </c>
      <c r="AD786" s="9">
        <v>572.70272845926104</v>
      </c>
      <c r="AF786" s="9">
        <v>-1</v>
      </c>
      <c r="AG786" s="9">
        <v>-1</v>
      </c>
      <c r="AH786" s="9">
        <v>-1</v>
      </c>
      <c r="AI786" s="9">
        <v>-1</v>
      </c>
      <c r="AJ786" s="9">
        <v>0</v>
      </c>
      <c r="AM786" s="9" t="s">
        <v>309</v>
      </c>
      <c r="AN786" s="9">
        <v>-1</v>
      </c>
      <c r="AQ786" s="9">
        <v>579</v>
      </c>
      <c r="AR786" s="9" t="s">
        <v>295</v>
      </c>
      <c r="AT786" s="9" t="s">
        <v>195</v>
      </c>
      <c r="AU786" s="9">
        <v>132.71029999999999</v>
      </c>
      <c r="AV786" s="9">
        <v>97.743988520030001</v>
      </c>
      <c r="AW786" s="9">
        <v>595.06116038555501</v>
      </c>
      <c r="AX786" s="9">
        <v>0.46447909850000002</v>
      </c>
    </row>
    <row r="787" spans="1:50" x14ac:dyDescent="0.25">
      <c r="A787" s="142">
        <v>550000</v>
      </c>
      <c r="B787" s="142">
        <v>910000</v>
      </c>
      <c r="C787" s="142">
        <v>910000</v>
      </c>
      <c r="D787" s="9" t="s">
        <v>305</v>
      </c>
      <c r="E787" s="9" t="s">
        <v>70</v>
      </c>
      <c r="F787" s="9" t="s">
        <v>306</v>
      </c>
      <c r="G787" s="9" t="s">
        <v>307</v>
      </c>
      <c r="H787" s="9">
        <v>0.36</v>
      </c>
      <c r="I787" s="9">
        <v>0.48</v>
      </c>
      <c r="J787" s="9" t="s">
        <v>195</v>
      </c>
      <c r="K787" s="9">
        <v>0.10359695752792</v>
      </c>
      <c r="L787" s="9">
        <v>3894.8025330534001</v>
      </c>
      <c r="M787" s="9">
        <v>10.503735582587501</v>
      </c>
      <c r="N787" s="9">
        <v>1.49382829482012</v>
      </c>
      <c r="O787" s="9">
        <v>1.0881550490338601</v>
      </c>
      <c r="P787" s="9">
        <v>0.15475606641249001</v>
      </c>
      <c r="Q787" s="9">
        <v>403.48969259638397</v>
      </c>
      <c r="R787" s="9">
        <v>1300</v>
      </c>
      <c r="S787" s="9" t="s">
        <v>296</v>
      </c>
      <c r="T787" s="9">
        <v>1300</v>
      </c>
      <c r="U787" s="9" t="s">
        <v>293</v>
      </c>
      <c r="V787" s="9" t="s">
        <v>195</v>
      </c>
      <c r="Z787" s="9">
        <v>0</v>
      </c>
      <c r="AA787" s="9">
        <v>1</v>
      </c>
      <c r="AB787" s="9">
        <v>1.0881550490338601</v>
      </c>
      <c r="AC787" s="9">
        <v>0.15475606641249001</v>
      </c>
      <c r="AD787" s="9">
        <v>403.48969259638397</v>
      </c>
      <c r="AF787" s="9">
        <v>-1</v>
      </c>
      <c r="AG787" s="9">
        <v>-1</v>
      </c>
      <c r="AH787" s="9">
        <v>-1</v>
      </c>
      <c r="AI787" s="9">
        <v>-1</v>
      </c>
      <c r="AJ787" s="9">
        <v>0</v>
      </c>
      <c r="AM787" s="9" t="s">
        <v>309</v>
      </c>
      <c r="AN787" s="9">
        <v>-1</v>
      </c>
      <c r="AQ787" s="9">
        <v>579</v>
      </c>
      <c r="AR787" s="9" t="s">
        <v>295</v>
      </c>
      <c r="AT787" s="9" t="s">
        <v>195</v>
      </c>
      <c r="AU787" s="9">
        <v>132.71029999999999</v>
      </c>
      <c r="AV787" s="9">
        <v>82.963838636386299</v>
      </c>
      <c r="AW787" s="9">
        <v>419.242012912978</v>
      </c>
      <c r="AX787" s="9">
        <v>0.32724224870000002</v>
      </c>
    </row>
    <row r="788" spans="1:50" x14ac:dyDescent="0.25">
      <c r="A788" s="142">
        <v>550000</v>
      </c>
      <c r="B788" s="142">
        <v>910000</v>
      </c>
      <c r="C788" s="142">
        <v>910000</v>
      </c>
      <c r="D788" s="9" t="s">
        <v>305</v>
      </c>
      <c r="E788" s="9" t="s">
        <v>70</v>
      </c>
      <c r="F788" s="9" t="s">
        <v>306</v>
      </c>
      <c r="G788" s="9" t="s">
        <v>307</v>
      </c>
      <c r="H788" s="9">
        <v>0.36</v>
      </c>
      <c r="I788" s="9">
        <v>0.48</v>
      </c>
      <c r="J788" s="9" t="s">
        <v>195</v>
      </c>
      <c r="K788" s="9">
        <v>0.18882076911057999</v>
      </c>
      <c r="L788" s="9">
        <v>3847.42469128625</v>
      </c>
      <c r="M788" s="9">
        <v>9.5601531205363504</v>
      </c>
      <c r="N788" s="9">
        <v>1.4050111376816099</v>
      </c>
      <c r="O788" s="9">
        <v>1.80515546503463</v>
      </c>
      <c r="P788" s="9">
        <v>0.26529528362597998</v>
      </c>
      <c r="Q788" s="9">
        <v>726.473689303725</v>
      </c>
      <c r="R788" s="9">
        <v>1200</v>
      </c>
      <c r="S788" s="9" t="s">
        <v>308</v>
      </c>
      <c r="T788" s="9">
        <v>1200</v>
      </c>
      <c r="U788" s="9" t="s">
        <v>293</v>
      </c>
      <c r="V788" s="9" t="s">
        <v>195</v>
      </c>
      <c r="Z788" s="9">
        <v>0</v>
      </c>
      <c r="AA788" s="9">
        <v>1</v>
      </c>
      <c r="AB788" s="9">
        <v>1.80515546503463</v>
      </c>
      <c r="AC788" s="9">
        <v>0.26529528362597998</v>
      </c>
      <c r="AD788" s="9">
        <v>726.473689303725</v>
      </c>
      <c r="AF788" s="9">
        <v>-1</v>
      </c>
      <c r="AG788" s="9">
        <v>-1</v>
      </c>
      <c r="AH788" s="9">
        <v>-1</v>
      </c>
      <c r="AI788" s="9">
        <v>-1</v>
      </c>
      <c r="AJ788" s="9">
        <v>0</v>
      </c>
      <c r="AM788" s="9" t="s">
        <v>309</v>
      </c>
      <c r="AN788" s="9">
        <v>-1</v>
      </c>
      <c r="AQ788" s="9">
        <v>579</v>
      </c>
      <c r="AR788" s="9" t="s">
        <v>295</v>
      </c>
      <c r="AT788" s="9" t="s">
        <v>195</v>
      </c>
      <c r="AU788" s="9">
        <v>132.71029999999999</v>
      </c>
      <c r="AV788" s="9">
        <v>181.67120336001</v>
      </c>
      <c r="AW788" s="9">
        <v>764.13054215767795</v>
      </c>
      <c r="AX788" s="9">
        <v>0.58919196210000002</v>
      </c>
    </row>
    <row r="789" spans="1:50" x14ac:dyDescent="0.25">
      <c r="A789" s="142">
        <v>550000</v>
      </c>
      <c r="B789" s="142">
        <v>910000</v>
      </c>
      <c r="C789" s="142">
        <v>910000</v>
      </c>
      <c r="D789" s="9" t="s">
        <v>305</v>
      </c>
      <c r="E789" s="9" t="s">
        <v>70</v>
      </c>
      <c r="F789" s="9" t="s">
        <v>306</v>
      </c>
      <c r="G789" s="9" t="s">
        <v>307</v>
      </c>
      <c r="H789" s="9">
        <v>0.36</v>
      </c>
      <c r="I789" s="9">
        <v>0.48</v>
      </c>
      <c r="J789" s="9" t="s">
        <v>195</v>
      </c>
      <c r="K789" s="9">
        <v>0.15701096678699999</v>
      </c>
      <c r="L789" s="9">
        <v>3847.42469128625</v>
      </c>
      <c r="M789" s="9">
        <v>9.5601531205363504</v>
      </c>
      <c r="N789" s="9">
        <v>1.4050111376816099</v>
      </c>
      <c r="O789" s="9">
        <v>1.50104888408722</v>
      </c>
      <c r="P789" s="9">
        <v>0.22060215707389999</v>
      </c>
      <c r="Q789" s="9">
        <v>604.08787041905202</v>
      </c>
      <c r="R789" s="9">
        <v>1210</v>
      </c>
      <c r="S789" s="9" t="s">
        <v>310</v>
      </c>
      <c r="T789" s="9">
        <v>1210</v>
      </c>
      <c r="U789" s="9" t="s">
        <v>293</v>
      </c>
      <c r="V789" s="9" t="s">
        <v>195</v>
      </c>
      <c r="Z789" s="9">
        <v>0</v>
      </c>
      <c r="AA789" s="9">
        <v>1</v>
      </c>
      <c r="AB789" s="9">
        <v>1.50104888408722</v>
      </c>
      <c r="AC789" s="9">
        <v>0.22060215707389999</v>
      </c>
      <c r="AD789" s="9">
        <v>604.08787041905202</v>
      </c>
      <c r="AF789" s="9">
        <v>-1</v>
      </c>
      <c r="AG789" s="9">
        <v>-1</v>
      </c>
      <c r="AH789" s="9">
        <v>-1</v>
      </c>
      <c r="AI789" s="9">
        <v>-1</v>
      </c>
      <c r="AJ789" s="9">
        <v>0</v>
      </c>
      <c r="AM789" s="9" t="s">
        <v>309</v>
      </c>
      <c r="AN789" s="9">
        <v>-1</v>
      </c>
      <c r="AQ789" s="9">
        <v>579</v>
      </c>
      <c r="AR789" s="9" t="s">
        <v>295</v>
      </c>
      <c r="AT789" s="9" t="s">
        <v>195</v>
      </c>
      <c r="AU789" s="9">
        <v>132.71029999999999</v>
      </c>
      <c r="AV789" s="9">
        <v>100.845238987898</v>
      </c>
      <c r="AW789" s="9">
        <v>635.40083932922596</v>
      </c>
      <c r="AX789" s="9">
        <v>0.4899333904</v>
      </c>
    </row>
    <row r="790" spans="1:50" x14ac:dyDescent="0.25">
      <c r="A790" s="142">
        <v>550000</v>
      </c>
      <c r="B790" s="142">
        <v>910000</v>
      </c>
      <c r="C790" s="142">
        <v>910000</v>
      </c>
      <c r="D790" s="9" t="s">
        <v>305</v>
      </c>
      <c r="E790" s="9" t="s">
        <v>70</v>
      </c>
      <c r="F790" s="9" t="s">
        <v>306</v>
      </c>
      <c r="G790" s="9" t="s">
        <v>307</v>
      </c>
      <c r="H790" s="9">
        <v>0.36</v>
      </c>
      <c r="I790" s="9">
        <v>0.48</v>
      </c>
      <c r="J790" s="9" t="s">
        <v>195</v>
      </c>
      <c r="K790" s="9">
        <v>5.6220985967099998E-3</v>
      </c>
      <c r="L790" s="9">
        <v>3847.42469128625</v>
      </c>
      <c r="M790" s="9">
        <v>9.5601531205363504</v>
      </c>
      <c r="N790" s="9">
        <v>1.4050111376816099</v>
      </c>
      <c r="O790" s="9">
        <v>5.3748123443320001E-2</v>
      </c>
      <c r="P790" s="9">
        <v>7.8991111455199992E-3</v>
      </c>
      <c r="Q790" s="9">
        <v>21.630600957839299</v>
      </c>
      <c r="R790" s="9">
        <v>1210</v>
      </c>
      <c r="S790" s="9" t="s">
        <v>310</v>
      </c>
      <c r="T790" s="9">
        <v>1210</v>
      </c>
      <c r="U790" s="9" t="s">
        <v>293</v>
      </c>
      <c r="V790" s="9" t="s">
        <v>195</v>
      </c>
      <c r="Z790" s="9">
        <v>0</v>
      </c>
      <c r="AA790" s="9">
        <v>1</v>
      </c>
      <c r="AB790" s="9">
        <v>5.3748123443320001E-2</v>
      </c>
      <c r="AC790" s="9">
        <v>7.8991111455199992E-3</v>
      </c>
      <c r="AD790" s="9">
        <v>21.6306009578398</v>
      </c>
      <c r="AF790" s="9">
        <v>-1</v>
      </c>
      <c r="AG790" s="9">
        <v>-1</v>
      </c>
      <c r="AH790" s="9">
        <v>-1</v>
      </c>
      <c r="AI790" s="9">
        <v>-1</v>
      </c>
      <c r="AJ790" s="9">
        <v>0</v>
      </c>
      <c r="AM790" s="9" t="s">
        <v>309</v>
      </c>
      <c r="AN790" s="9">
        <v>-1</v>
      </c>
      <c r="AQ790" s="9">
        <v>579</v>
      </c>
      <c r="AR790" s="9" t="s">
        <v>295</v>
      </c>
      <c r="AT790" s="9" t="s">
        <v>195</v>
      </c>
      <c r="AU790" s="9">
        <v>132.71029999999999</v>
      </c>
      <c r="AV790" s="9">
        <v>25.9120891303889</v>
      </c>
      <c r="AW790" s="9">
        <v>22.7518258134745</v>
      </c>
      <c r="AX790" s="9">
        <v>1.7543066499999999E-2</v>
      </c>
    </row>
    <row r="791" spans="1:50" x14ac:dyDescent="0.25">
      <c r="A791" s="142">
        <v>550000</v>
      </c>
      <c r="B791" s="142">
        <v>910000</v>
      </c>
      <c r="C791" s="142">
        <v>910000</v>
      </c>
      <c r="D791" s="9" t="s">
        <v>305</v>
      </c>
      <c r="E791" s="9" t="s">
        <v>70</v>
      </c>
      <c r="F791" s="9" t="s">
        <v>306</v>
      </c>
      <c r="G791" s="9" t="s">
        <v>307</v>
      </c>
      <c r="H791" s="9">
        <v>0.36</v>
      </c>
      <c r="I791" s="9">
        <v>0.48</v>
      </c>
      <c r="J791" s="9" t="s">
        <v>195</v>
      </c>
      <c r="K791" s="9">
        <v>7.0027891139999994E-5</v>
      </c>
      <c r="L791" s="9">
        <v>3847.42469128625</v>
      </c>
      <c r="M791" s="9">
        <v>9.5601531205363504</v>
      </c>
      <c r="N791" s="9">
        <v>1.4050111376816099</v>
      </c>
      <c r="O791" s="9">
        <v>6.6947736208000002E-4</v>
      </c>
      <c r="P791" s="9">
        <v>9.8389967009999998E-5</v>
      </c>
      <c r="Q791" s="9">
        <v>0.26942703748152003</v>
      </c>
      <c r="R791" s="9">
        <v>1210</v>
      </c>
      <c r="S791" s="9" t="s">
        <v>310</v>
      </c>
      <c r="T791" s="9">
        <v>1210</v>
      </c>
      <c r="U791" s="9" t="s">
        <v>293</v>
      </c>
      <c r="V791" s="9" t="s">
        <v>195</v>
      </c>
      <c r="Z791" s="9">
        <v>0</v>
      </c>
      <c r="AA791" s="9">
        <v>1</v>
      </c>
      <c r="AB791" s="9">
        <v>6.6947736208000002E-4</v>
      </c>
      <c r="AC791" s="9">
        <v>9.8389967009999998E-5</v>
      </c>
      <c r="AD791" s="9">
        <v>0.26942703748032998</v>
      </c>
      <c r="AF791" s="9">
        <v>-1</v>
      </c>
      <c r="AG791" s="9">
        <v>-1</v>
      </c>
      <c r="AH791" s="9">
        <v>-1</v>
      </c>
      <c r="AI791" s="9">
        <v>-1</v>
      </c>
      <c r="AJ791" s="9">
        <v>0</v>
      </c>
      <c r="AM791" s="9" t="s">
        <v>309</v>
      </c>
      <c r="AN791" s="9">
        <v>-1</v>
      </c>
      <c r="AQ791" s="9">
        <v>579</v>
      </c>
      <c r="AR791" s="9" t="s">
        <v>295</v>
      </c>
      <c r="AT791" s="9" t="s">
        <v>195</v>
      </c>
      <c r="AU791" s="9">
        <v>132.71029999999999</v>
      </c>
      <c r="AV791" s="9">
        <v>3.1341285020396099</v>
      </c>
      <c r="AW791" s="9">
        <v>0.28339282103815999</v>
      </c>
      <c r="AX791" s="9">
        <v>2.1851339999999999E-4</v>
      </c>
    </row>
    <row r="792" spans="1:50" x14ac:dyDescent="0.25">
      <c r="A792" s="142">
        <v>550000</v>
      </c>
      <c r="B792" s="142">
        <v>910000</v>
      </c>
      <c r="C792" s="142">
        <v>910000</v>
      </c>
      <c r="D792" s="9" t="s">
        <v>305</v>
      </c>
      <c r="E792" s="9" t="s">
        <v>70</v>
      </c>
      <c r="F792" s="9" t="s">
        <v>306</v>
      </c>
      <c r="G792" s="9" t="s">
        <v>307</v>
      </c>
      <c r="H792" s="9">
        <v>0.36</v>
      </c>
      <c r="I792" s="9">
        <v>0.48</v>
      </c>
      <c r="J792" s="9" t="s">
        <v>195</v>
      </c>
      <c r="K792" s="9">
        <v>4.6542382578410001E-2</v>
      </c>
      <c r="L792" s="9">
        <v>3847.42469128625</v>
      </c>
      <c r="M792" s="9">
        <v>9.5601531205363504</v>
      </c>
      <c r="N792" s="9">
        <v>1.4050111376816099</v>
      </c>
      <c r="O792" s="9">
        <v>0.44495230404426001</v>
      </c>
      <c r="P792" s="9">
        <v>6.5392565896910004E-2</v>
      </c>
      <c r="Q792" s="9">
        <v>179.068311923496</v>
      </c>
      <c r="R792" s="9">
        <v>1210</v>
      </c>
      <c r="S792" s="9" t="s">
        <v>310</v>
      </c>
      <c r="T792" s="9">
        <v>1210</v>
      </c>
      <c r="U792" s="9" t="s">
        <v>293</v>
      </c>
      <c r="V792" s="9" t="s">
        <v>195</v>
      </c>
      <c r="Z792" s="9">
        <v>0</v>
      </c>
      <c r="AA792" s="9">
        <v>1</v>
      </c>
      <c r="AB792" s="9">
        <v>0.44495230404426001</v>
      </c>
      <c r="AC792" s="9">
        <v>6.5392565896910004E-2</v>
      </c>
      <c r="AD792" s="9">
        <v>179.068311923496</v>
      </c>
      <c r="AF792" s="9">
        <v>-1</v>
      </c>
      <c r="AG792" s="9">
        <v>-1</v>
      </c>
      <c r="AH792" s="9">
        <v>-1</v>
      </c>
      <c r="AI792" s="9">
        <v>-1</v>
      </c>
      <c r="AJ792" s="9">
        <v>0</v>
      </c>
      <c r="AM792" s="9" t="s">
        <v>309</v>
      </c>
      <c r="AN792" s="9">
        <v>-1</v>
      </c>
      <c r="AQ792" s="9">
        <v>579</v>
      </c>
      <c r="AR792" s="9" t="s">
        <v>295</v>
      </c>
      <c r="AT792" s="9" t="s">
        <v>195</v>
      </c>
      <c r="AU792" s="9">
        <v>132.71029999999999</v>
      </c>
      <c r="AV792" s="9">
        <v>63.821037951279997</v>
      </c>
      <c r="AW792" s="9">
        <v>188.35033985126799</v>
      </c>
      <c r="AX792" s="9">
        <v>0.14522977449999999</v>
      </c>
    </row>
    <row r="793" spans="1:50" x14ac:dyDescent="0.25">
      <c r="A793" s="142">
        <v>550000</v>
      </c>
      <c r="B793" s="142">
        <v>910000</v>
      </c>
      <c r="C793" s="142">
        <v>910000</v>
      </c>
      <c r="D793" s="9" t="s">
        <v>305</v>
      </c>
      <c r="E793" s="9" t="s">
        <v>70</v>
      </c>
      <c r="F793" s="9" t="s">
        <v>306</v>
      </c>
      <c r="G793" s="9" t="s">
        <v>307</v>
      </c>
      <c r="H793" s="9">
        <v>0.36</v>
      </c>
      <c r="I793" s="9">
        <v>0.48</v>
      </c>
      <c r="J793" s="9" t="s">
        <v>195</v>
      </c>
      <c r="K793" s="9">
        <v>0.21969720868102999</v>
      </c>
      <c r="L793" s="9">
        <v>3847.42469128625</v>
      </c>
      <c r="M793" s="9">
        <v>9.5601531205363504</v>
      </c>
      <c r="N793" s="9">
        <v>1.4050111376816099</v>
      </c>
      <c r="O793" s="9">
        <v>2.1003389551450802</v>
      </c>
      <c r="P793" s="9">
        <v>0.30867702511440998</v>
      </c>
      <c r="Q793" s="9">
        <v>845.26846528606598</v>
      </c>
      <c r="R793" s="9">
        <v>1210</v>
      </c>
      <c r="S793" s="9" t="s">
        <v>310</v>
      </c>
      <c r="T793" s="9">
        <v>1210</v>
      </c>
      <c r="U793" s="9" t="s">
        <v>293</v>
      </c>
      <c r="V793" s="9" t="s">
        <v>195</v>
      </c>
      <c r="Z793" s="9">
        <v>0</v>
      </c>
      <c r="AA793" s="9">
        <v>1</v>
      </c>
      <c r="AB793" s="9">
        <v>2.1003389551450802</v>
      </c>
      <c r="AC793" s="9">
        <v>0.30867702511440998</v>
      </c>
      <c r="AD793" s="9">
        <v>845.26846528606598</v>
      </c>
      <c r="AF793" s="9">
        <v>-1</v>
      </c>
      <c r="AG793" s="9">
        <v>-1</v>
      </c>
      <c r="AH793" s="9">
        <v>-1</v>
      </c>
      <c r="AI793" s="9">
        <v>-1</v>
      </c>
      <c r="AJ793" s="9">
        <v>0</v>
      </c>
      <c r="AM793" s="9" t="s">
        <v>309</v>
      </c>
      <c r="AN793" s="9">
        <v>-1</v>
      </c>
      <c r="AQ793" s="9">
        <v>579</v>
      </c>
      <c r="AR793" s="9" t="s">
        <v>295</v>
      </c>
      <c r="AT793" s="9" t="s">
        <v>195</v>
      </c>
      <c r="AU793" s="9">
        <v>132.71029999999999</v>
      </c>
      <c r="AV793" s="9">
        <v>117.573350271628</v>
      </c>
      <c r="AW793" s="9">
        <v>889.08305993418196</v>
      </c>
      <c r="AX793" s="9">
        <v>0.68553809030000001</v>
      </c>
    </row>
    <row r="794" spans="1:50" x14ac:dyDescent="0.25">
      <c r="A794" s="142">
        <v>550000</v>
      </c>
      <c r="B794" s="142">
        <v>910000</v>
      </c>
      <c r="C794" s="142">
        <v>910000</v>
      </c>
      <c r="D794" s="9" t="s">
        <v>305</v>
      </c>
      <c r="E794" s="9" t="s">
        <v>70</v>
      </c>
      <c r="F794" s="9" t="s">
        <v>306</v>
      </c>
      <c r="G794" s="9" t="s">
        <v>307</v>
      </c>
      <c r="H794" s="9">
        <v>0.36</v>
      </c>
      <c r="I794" s="9">
        <v>0.48</v>
      </c>
      <c r="J794" s="9" t="s">
        <v>195</v>
      </c>
      <c r="K794" s="9">
        <v>0.33059140807748999</v>
      </c>
      <c r="L794" s="9">
        <v>3852.5613760786</v>
      </c>
      <c r="M794" s="9">
        <v>9.5721902032681392</v>
      </c>
      <c r="N794" s="9">
        <v>1.40675540337343</v>
      </c>
      <c r="O794" s="9">
        <v>3.1644838376840001</v>
      </c>
      <c r="P794" s="9">
        <v>0.46506124962183998</v>
      </c>
      <c r="Q794" s="9">
        <v>1273.62369002279</v>
      </c>
      <c r="R794" s="9">
        <v>1200</v>
      </c>
      <c r="S794" s="9" t="s">
        <v>308</v>
      </c>
      <c r="T794" s="9">
        <v>1200</v>
      </c>
      <c r="U794" s="9" t="s">
        <v>293</v>
      </c>
      <c r="V794" s="9" t="s">
        <v>195</v>
      </c>
      <c r="Z794" s="9">
        <v>0</v>
      </c>
      <c r="AA794" s="9">
        <v>1</v>
      </c>
      <c r="AB794" s="9">
        <v>3.1644838376840001</v>
      </c>
      <c r="AC794" s="9">
        <v>0.46506124962183998</v>
      </c>
      <c r="AD794" s="9">
        <v>1273.62369002279</v>
      </c>
      <c r="AF794" s="9">
        <v>-1</v>
      </c>
      <c r="AG794" s="9">
        <v>-1</v>
      </c>
      <c r="AH794" s="9">
        <v>-1</v>
      </c>
      <c r="AI794" s="9">
        <v>-1</v>
      </c>
      <c r="AJ794" s="9">
        <v>0</v>
      </c>
      <c r="AM794" s="9" t="s">
        <v>309</v>
      </c>
      <c r="AN794" s="9">
        <v>-1</v>
      </c>
      <c r="AQ794" s="9">
        <v>579</v>
      </c>
      <c r="AR794" s="9" t="s">
        <v>295</v>
      </c>
      <c r="AT794" s="9" t="s">
        <v>195</v>
      </c>
      <c r="AU794" s="9">
        <v>132.71029999999999</v>
      </c>
      <c r="AV794" s="9">
        <v>205.23926406433699</v>
      </c>
      <c r="AW794" s="9">
        <v>1337.8559629686599</v>
      </c>
      <c r="AX794" s="9">
        <v>1.0329470316</v>
      </c>
    </row>
    <row r="795" spans="1:50" x14ac:dyDescent="0.25">
      <c r="A795" s="142">
        <v>550000</v>
      </c>
      <c r="B795" s="142">
        <v>910000</v>
      </c>
      <c r="C795" s="142">
        <v>910000</v>
      </c>
      <c r="D795" s="9" t="s">
        <v>305</v>
      </c>
      <c r="E795" s="9" t="s">
        <v>70</v>
      </c>
      <c r="F795" s="9" t="s">
        <v>306</v>
      </c>
      <c r="G795" s="9" t="s">
        <v>307</v>
      </c>
      <c r="H795" s="9">
        <v>0.36</v>
      </c>
      <c r="I795" s="9">
        <v>0.48</v>
      </c>
      <c r="J795" s="9" t="s">
        <v>195</v>
      </c>
      <c r="K795" s="9">
        <v>0.15713260762837</v>
      </c>
      <c r="L795" s="9">
        <v>3852.5613760786</v>
      </c>
      <c r="M795" s="9">
        <v>9.5721902032681392</v>
      </c>
      <c r="N795" s="9">
        <v>1.40675540337343</v>
      </c>
      <c r="O795" s="9">
        <v>1.5041032073543199</v>
      </c>
      <c r="P795" s="9">
        <v>0.22104714482737001</v>
      </c>
      <c r="Q795" s="9">
        <v>605.36301507159999</v>
      </c>
      <c r="R795" s="9">
        <v>1210</v>
      </c>
      <c r="S795" s="9" t="s">
        <v>310</v>
      </c>
      <c r="T795" s="9">
        <v>1210</v>
      </c>
      <c r="U795" s="9" t="s">
        <v>293</v>
      </c>
      <c r="V795" s="9" t="s">
        <v>195</v>
      </c>
      <c r="Z795" s="9">
        <v>0</v>
      </c>
      <c r="AA795" s="9">
        <v>1</v>
      </c>
      <c r="AB795" s="9">
        <v>1.5041032073543199</v>
      </c>
      <c r="AC795" s="9">
        <v>0.22104714482737001</v>
      </c>
      <c r="AD795" s="9">
        <v>605.36301507159999</v>
      </c>
      <c r="AF795" s="9">
        <v>-1</v>
      </c>
      <c r="AG795" s="9">
        <v>-1</v>
      </c>
      <c r="AH795" s="9">
        <v>-1</v>
      </c>
      <c r="AI795" s="9">
        <v>-1</v>
      </c>
      <c r="AJ795" s="9">
        <v>0</v>
      </c>
      <c r="AM795" s="9" t="s">
        <v>309</v>
      </c>
      <c r="AN795" s="9">
        <v>-1</v>
      </c>
      <c r="AQ795" s="9">
        <v>579</v>
      </c>
      <c r="AR795" s="9" t="s">
        <v>295</v>
      </c>
      <c r="AT795" s="9" t="s">
        <v>195</v>
      </c>
      <c r="AU795" s="9">
        <v>132.71029999999999</v>
      </c>
      <c r="AV795" s="9">
        <v>103.43716252681899</v>
      </c>
      <c r="AW795" s="9">
        <v>635.89310234935601</v>
      </c>
      <c r="AX795" s="9">
        <v>0.49096757099999999</v>
      </c>
    </row>
    <row r="796" spans="1:50" x14ac:dyDescent="0.25">
      <c r="A796" s="142">
        <v>550000</v>
      </c>
      <c r="B796" s="142">
        <v>910000</v>
      </c>
      <c r="C796" s="142">
        <v>910000</v>
      </c>
      <c r="D796" s="9" t="s">
        <v>305</v>
      </c>
      <c r="E796" s="9" t="s">
        <v>70</v>
      </c>
      <c r="F796" s="9" t="s">
        <v>306</v>
      </c>
      <c r="G796" s="9" t="s">
        <v>307</v>
      </c>
      <c r="H796" s="9">
        <v>0.36</v>
      </c>
      <c r="I796" s="9">
        <v>0.48</v>
      </c>
      <c r="J796" s="9" t="s">
        <v>195</v>
      </c>
      <c r="K796" s="9">
        <v>0.12310507164027</v>
      </c>
      <c r="L796" s="9">
        <v>3852.5613760786</v>
      </c>
      <c r="M796" s="9">
        <v>9.5721902032681392</v>
      </c>
      <c r="N796" s="9">
        <v>1.40675540337343</v>
      </c>
      <c r="O796" s="9">
        <v>1.1783851607277001</v>
      </c>
      <c r="P796" s="9">
        <v>0.17317872471262999</v>
      </c>
      <c r="Q796" s="9">
        <v>474.26984420072802</v>
      </c>
      <c r="R796" s="9">
        <v>1210</v>
      </c>
      <c r="S796" s="9" t="s">
        <v>310</v>
      </c>
      <c r="T796" s="9">
        <v>1210</v>
      </c>
      <c r="U796" s="9" t="s">
        <v>293</v>
      </c>
      <c r="V796" s="9" t="s">
        <v>195</v>
      </c>
      <c r="Z796" s="9">
        <v>0</v>
      </c>
      <c r="AA796" s="9">
        <v>1</v>
      </c>
      <c r="AB796" s="9">
        <v>1.1783851607277001</v>
      </c>
      <c r="AC796" s="9">
        <v>0.17317872471262999</v>
      </c>
      <c r="AD796" s="9">
        <v>474.26984420072802</v>
      </c>
      <c r="AF796" s="9">
        <v>-1</v>
      </c>
      <c r="AG796" s="9">
        <v>-1</v>
      </c>
      <c r="AH796" s="9">
        <v>-1</v>
      </c>
      <c r="AI796" s="9">
        <v>-1</v>
      </c>
      <c r="AJ796" s="9">
        <v>0</v>
      </c>
      <c r="AM796" s="9" t="s">
        <v>309</v>
      </c>
      <c r="AN796" s="9">
        <v>-1</v>
      </c>
      <c r="AQ796" s="9">
        <v>579</v>
      </c>
      <c r="AR796" s="9" t="s">
        <v>295</v>
      </c>
      <c r="AT796" s="9" t="s">
        <v>195</v>
      </c>
      <c r="AU796" s="9">
        <v>132.71029999999999</v>
      </c>
      <c r="AV796" s="9">
        <v>104.987274376803</v>
      </c>
      <c r="AW796" s="9">
        <v>498.18854979747499</v>
      </c>
      <c r="AX796" s="9">
        <v>0.3846470756</v>
      </c>
    </row>
    <row r="797" spans="1:50" x14ac:dyDescent="0.25">
      <c r="A797" s="142">
        <v>550000</v>
      </c>
      <c r="B797" s="142">
        <v>910000</v>
      </c>
      <c r="C797" s="142">
        <v>910000</v>
      </c>
      <c r="D797" s="9" t="s">
        <v>305</v>
      </c>
      <c r="E797" s="9" t="s">
        <v>70</v>
      </c>
      <c r="F797" s="9" t="s">
        <v>306</v>
      </c>
      <c r="G797" s="9" t="s">
        <v>307</v>
      </c>
      <c r="H797" s="9">
        <v>0.36</v>
      </c>
      <c r="I797" s="9">
        <v>0.48</v>
      </c>
      <c r="J797" s="9" t="s">
        <v>195</v>
      </c>
      <c r="K797" s="9">
        <v>3.1638704599999999E-3</v>
      </c>
      <c r="L797" s="9">
        <v>3852.5613760786</v>
      </c>
      <c r="M797" s="9">
        <v>9.5721902032681392</v>
      </c>
      <c r="N797" s="9">
        <v>1.40675540337343</v>
      </c>
      <c r="O797" s="9">
        <v>3.028516982167E-2</v>
      </c>
      <c r="P797" s="9">
        <v>4.4507918651799996E-3</v>
      </c>
      <c r="Q797" s="9">
        <v>12.189005133135099</v>
      </c>
      <c r="R797" s="9">
        <v>1210</v>
      </c>
      <c r="S797" s="9" t="s">
        <v>310</v>
      </c>
      <c r="T797" s="9">
        <v>1210</v>
      </c>
      <c r="U797" s="9" t="s">
        <v>293</v>
      </c>
      <c r="V797" s="9" t="s">
        <v>195</v>
      </c>
      <c r="Z797" s="9">
        <v>0</v>
      </c>
      <c r="AA797" s="9">
        <v>1</v>
      </c>
      <c r="AB797" s="9">
        <v>3.028516982167E-2</v>
      </c>
      <c r="AC797" s="9">
        <v>4.4507918651799996E-3</v>
      </c>
      <c r="AD797" s="9">
        <v>12.189005133135799</v>
      </c>
      <c r="AF797" s="9">
        <v>-1</v>
      </c>
      <c r="AG797" s="9">
        <v>-1</v>
      </c>
      <c r="AH797" s="9">
        <v>-1</v>
      </c>
      <c r="AI797" s="9">
        <v>-1</v>
      </c>
      <c r="AJ797" s="9">
        <v>0</v>
      </c>
      <c r="AM797" s="9" t="s">
        <v>309</v>
      </c>
      <c r="AN797" s="9">
        <v>-1</v>
      </c>
      <c r="AQ797" s="9">
        <v>579</v>
      </c>
      <c r="AR797" s="9" t="s">
        <v>295</v>
      </c>
      <c r="AT797" s="9" t="s">
        <v>195</v>
      </c>
      <c r="AU797" s="9">
        <v>132.71029999999999</v>
      </c>
      <c r="AV797" s="9">
        <v>17.243983049344401</v>
      </c>
      <c r="AW797" s="9">
        <v>12.8037294907176</v>
      </c>
      <c r="AX797" s="9">
        <v>9.8856489000000002E-3</v>
      </c>
    </row>
    <row r="798" spans="1:50" x14ac:dyDescent="0.25">
      <c r="A798" s="142">
        <v>550000</v>
      </c>
      <c r="B798" s="142">
        <v>910000</v>
      </c>
      <c r="C798" s="142">
        <v>910000</v>
      </c>
      <c r="D798" s="9" t="s">
        <v>305</v>
      </c>
      <c r="E798" s="9" t="s">
        <v>70</v>
      </c>
      <c r="F798" s="9" t="s">
        <v>306</v>
      </c>
      <c r="G798" s="9" t="s">
        <v>307</v>
      </c>
      <c r="H798" s="9">
        <v>0.36</v>
      </c>
      <c r="I798" s="9">
        <v>0.48</v>
      </c>
      <c r="J798" s="9" t="s">
        <v>195</v>
      </c>
      <c r="K798" s="9">
        <v>3.77049565463E-3</v>
      </c>
      <c r="L798" s="9">
        <v>3852.5613760786</v>
      </c>
      <c r="M798" s="9">
        <v>9.5721902032681392</v>
      </c>
      <c r="N798" s="9">
        <v>1.40675540337343</v>
      </c>
      <c r="O798" s="9">
        <v>3.6091901566780001E-2</v>
      </c>
      <c r="P798" s="9">
        <v>5.3041651355499996E-3</v>
      </c>
      <c r="Q798" s="9">
        <v>14.5260659277267</v>
      </c>
      <c r="R798" s="9">
        <v>1210</v>
      </c>
      <c r="S798" s="9" t="s">
        <v>310</v>
      </c>
      <c r="T798" s="9">
        <v>1210</v>
      </c>
      <c r="U798" s="9" t="s">
        <v>293</v>
      </c>
      <c r="V798" s="9" t="s">
        <v>195</v>
      </c>
      <c r="Z798" s="9">
        <v>0</v>
      </c>
      <c r="AA798" s="9">
        <v>1</v>
      </c>
      <c r="AB798" s="9">
        <v>3.6091901566780001E-2</v>
      </c>
      <c r="AC798" s="9">
        <v>5.3041651355499996E-3</v>
      </c>
      <c r="AD798" s="9">
        <v>14.526065927726201</v>
      </c>
      <c r="AF798" s="9">
        <v>-1</v>
      </c>
      <c r="AG798" s="9">
        <v>-1</v>
      </c>
      <c r="AH798" s="9">
        <v>-1</v>
      </c>
      <c r="AI798" s="9">
        <v>-1</v>
      </c>
      <c r="AJ798" s="9">
        <v>0</v>
      </c>
      <c r="AM798" s="9" t="s">
        <v>309</v>
      </c>
      <c r="AN798" s="9">
        <v>-1</v>
      </c>
      <c r="AQ798" s="9">
        <v>579</v>
      </c>
      <c r="AR798" s="9" t="s">
        <v>295</v>
      </c>
      <c r="AT798" s="9" t="s">
        <v>195</v>
      </c>
      <c r="AU798" s="9">
        <v>132.71029999999999</v>
      </c>
      <c r="AV798" s="9">
        <v>17.648867643146598</v>
      </c>
      <c r="AW798" s="9">
        <v>15.2586545555985</v>
      </c>
      <c r="AX798" s="9">
        <v>1.17810754E-2</v>
      </c>
    </row>
    <row r="799" spans="1:50" x14ac:dyDescent="0.25">
      <c r="A799" s="142">
        <v>550000</v>
      </c>
      <c r="B799" s="142">
        <v>910000</v>
      </c>
      <c r="C799" s="142">
        <v>910000</v>
      </c>
      <c r="D799" s="9" t="s">
        <v>305</v>
      </c>
      <c r="E799" s="9" t="s">
        <v>70</v>
      </c>
      <c r="F799" s="9" t="s">
        <v>306</v>
      </c>
      <c r="G799" s="9" t="s">
        <v>307</v>
      </c>
      <c r="H799" s="9">
        <v>0.36</v>
      </c>
      <c r="I799" s="9">
        <v>0.48</v>
      </c>
      <c r="J799" s="9" t="s">
        <v>195</v>
      </c>
      <c r="K799" s="9">
        <v>0.23624589697012</v>
      </c>
      <c r="L799" s="9">
        <v>3848.9451513950498</v>
      </c>
      <c r="M799" s="9">
        <v>9.5594772277647202</v>
      </c>
      <c r="N799" s="9">
        <v>1.40472552674869</v>
      </c>
      <c r="O799" s="9">
        <v>2.2583872722387701</v>
      </c>
      <c r="P799" s="9">
        <v>0.33186064206357002</v>
      </c>
      <c r="Q799" s="9">
        <v>909.29749968014198</v>
      </c>
      <c r="R799" s="9">
        <v>1200</v>
      </c>
      <c r="S799" s="9" t="s">
        <v>308</v>
      </c>
      <c r="T799" s="9">
        <v>1200</v>
      </c>
      <c r="U799" s="9" t="s">
        <v>293</v>
      </c>
      <c r="V799" s="9" t="s">
        <v>195</v>
      </c>
      <c r="Z799" s="9">
        <v>0</v>
      </c>
      <c r="AA799" s="9">
        <v>1</v>
      </c>
      <c r="AB799" s="9">
        <v>2.2583872722387701</v>
      </c>
      <c r="AC799" s="9">
        <v>0.33186064206357002</v>
      </c>
      <c r="AD799" s="9">
        <v>909.29749968014198</v>
      </c>
      <c r="AF799" s="9">
        <v>-1</v>
      </c>
      <c r="AG799" s="9">
        <v>-1</v>
      </c>
      <c r="AH799" s="9">
        <v>-1</v>
      </c>
      <c r="AI799" s="9">
        <v>-1</v>
      </c>
      <c r="AJ799" s="9">
        <v>0</v>
      </c>
      <c r="AM799" s="9" t="s">
        <v>309</v>
      </c>
      <c r="AN799" s="9">
        <v>-1</v>
      </c>
      <c r="AQ799" s="9">
        <v>579</v>
      </c>
      <c r="AR799" s="9" t="s">
        <v>295</v>
      </c>
      <c r="AT799" s="9" t="s">
        <v>195</v>
      </c>
      <c r="AU799" s="9">
        <v>132.71029999999999</v>
      </c>
      <c r="AV799" s="9">
        <v>150.536005561152</v>
      </c>
      <c r="AW799" s="9">
        <v>956.053225419201</v>
      </c>
      <c r="AX799" s="9">
        <v>0.73746755850000001</v>
      </c>
    </row>
    <row r="800" spans="1:50" x14ac:dyDescent="0.25">
      <c r="A800" s="142">
        <v>550000</v>
      </c>
      <c r="B800" s="142">
        <v>910000</v>
      </c>
      <c r="C800" s="142">
        <v>910000</v>
      </c>
      <c r="D800" s="9" t="s">
        <v>305</v>
      </c>
      <c r="E800" s="9" t="s">
        <v>70</v>
      </c>
      <c r="F800" s="9" t="s">
        <v>306</v>
      </c>
      <c r="G800" s="9" t="s">
        <v>307</v>
      </c>
      <c r="H800" s="9">
        <v>0.36</v>
      </c>
      <c r="I800" s="9">
        <v>0.48</v>
      </c>
      <c r="J800" s="9" t="s">
        <v>195</v>
      </c>
      <c r="K800" s="9">
        <v>5.0344497461000004E-4</v>
      </c>
      <c r="L800" s="9">
        <v>3848.9451513950498</v>
      </c>
      <c r="M800" s="9">
        <v>9.5594772277647202</v>
      </c>
      <c r="N800" s="9">
        <v>1.40472552674869</v>
      </c>
      <c r="O800" s="9">
        <v>4.8126707702499999E-3</v>
      </c>
      <c r="P800" s="9">
        <v>7.0720200714999998E-4</v>
      </c>
      <c r="Q800" s="9">
        <v>1.93773209403476</v>
      </c>
      <c r="R800" s="9">
        <v>1200</v>
      </c>
      <c r="S800" s="9" t="s">
        <v>308</v>
      </c>
      <c r="T800" s="9">
        <v>1200</v>
      </c>
      <c r="U800" s="9" t="s">
        <v>293</v>
      </c>
      <c r="V800" s="9" t="s">
        <v>195</v>
      </c>
      <c r="Z800" s="9">
        <v>0</v>
      </c>
      <c r="AA800" s="9">
        <v>1</v>
      </c>
      <c r="AB800" s="9">
        <v>4.8126707702499999E-3</v>
      </c>
      <c r="AC800" s="9">
        <v>7.0720200714999998E-4</v>
      </c>
      <c r="AD800" s="9">
        <v>1.93773209403447</v>
      </c>
      <c r="AF800" s="9">
        <v>-1</v>
      </c>
      <c r="AG800" s="9">
        <v>-1</v>
      </c>
      <c r="AH800" s="9">
        <v>-1</v>
      </c>
      <c r="AI800" s="9">
        <v>-1</v>
      </c>
      <c r="AJ800" s="9">
        <v>0</v>
      </c>
      <c r="AM800" s="9" t="s">
        <v>309</v>
      </c>
      <c r="AN800" s="9">
        <v>-1</v>
      </c>
      <c r="AQ800" s="9">
        <v>579</v>
      </c>
      <c r="AR800" s="9" t="s">
        <v>295</v>
      </c>
      <c r="AT800" s="9" t="s">
        <v>195</v>
      </c>
      <c r="AU800" s="9">
        <v>132.71029999999999</v>
      </c>
      <c r="AV800" s="9">
        <v>7.0175534799725998</v>
      </c>
      <c r="AW800" s="9">
        <v>2.03736952884136</v>
      </c>
      <c r="AX800" s="9">
        <v>1.5715588999999999E-3</v>
      </c>
    </row>
    <row r="801" spans="1:50" x14ac:dyDescent="0.25">
      <c r="A801" s="142">
        <v>550000</v>
      </c>
      <c r="B801" s="142">
        <v>910000</v>
      </c>
      <c r="C801" s="142">
        <v>910000</v>
      </c>
      <c r="D801" s="9" t="s">
        <v>305</v>
      </c>
      <c r="E801" s="9" t="s">
        <v>70</v>
      </c>
      <c r="F801" s="9" t="s">
        <v>306</v>
      </c>
      <c r="G801" s="9" t="s">
        <v>307</v>
      </c>
      <c r="H801" s="9">
        <v>0.36</v>
      </c>
      <c r="I801" s="9">
        <v>0.48</v>
      </c>
      <c r="J801" s="9" t="s">
        <v>312</v>
      </c>
      <c r="K801" s="9">
        <v>1.49927943598E-3</v>
      </c>
      <c r="L801" s="9">
        <v>3848.9451513950498</v>
      </c>
      <c r="M801" s="9">
        <v>9.5594772277647202</v>
      </c>
      <c r="N801" s="9">
        <v>1.40472552674869</v>
      </c>
      <c r="O801" s="9">
        <v>1.433232762634E-2</v>
      </c>
      <c r="P801" s="9">
        <v>2.10607609545E-3</v>
      </c>
      <c r="Q801" s="9">
        <v>5.7706443157169298</v>
      </c>
      <c r="R801" s="9">
        <v>3100</v>
      </c>
      <c r="S801" s="9" t="s">
        <v>313</v>
      </c>
      <c r="T801" s="9">
        <v>3100</v>
      </c>
      <c r="U801" s="9" t="s">
        <v>293</v>
      </c>
      <c r="V801" s="9" t="s">
        <v>195</v>
      </c>
      <c r="Y801" s="9" t="s">
        <v>312</v>
      </c>
      <c r="Z801" s="9">
        <v>0</v>
      </c>
      <c r="AA801" s="9">
        <v>1</v>
      </c>
      <c r="AB801" s="9">
        <v>1.433232762634E-2</v>
      </c>
      <c r="AC801" s="9">
        <v>2.10607609545E-3</v>
      </c>
      <c r="AD801" s="9">
        <v>5.7706443157162397</v>
      </c>
      <c r="AF801" s="9">
        <v>-1</v>
      </c>
      <c r="AG801" s="9">
        <v>-1</v>
      </c>
      <c r="AH801" s="9">
        <v>-1</v>
      </c>
      <c r="AI801" s="9">
        <v>-1</v>
      </c>
      <c r="AJ801" s="9">
        <v>0</v>
      </c>
      <c r="AM801" s="9" t="s">
        <v>309</v>
      </c>
      <c r="AN801" s="9">
        <v>-1</v>
      </c>
      <c r="AQ801" s="9">
        <v>579</v>
      </c>
      <c r="AR801" s="9" t="s">
        <v>295</v>
      </c>
      <c r="AT801" s="9" t="s">
        <v>195</v>
      </c>
      <c r="AU801" s="9">
        <v>132.71029999999999</v>
      </c>
      <c r="AV801" s="9">
        <v>10.603165853946299</v>
      </c>
      <c r="AW801" s="9">
        <v>6.0673686144833496</v>
      </c>
      <c r="AX801" s="9">
        <v>4.6801656999999998E-3</v>
      </c>
    </row>
    <row r="802" spans="1:50" x14ac:dyDescent="0.25">
      <c r="A802" s="142">
        <v>550000</v>
      </c>
      <c r="B802" s="142">
        <v>910000</v>
      </c>
      <c r="C802" s="142">
        <v>910000</v>
      </c>
      <c r="D802" s="9" t="s">
        <v>305</v>
      </c>
      <c r="E802" s="9" t="s">
        <v>70</v>
      </c>
      <c r="F802" s="9" t="s">
        <v>306</v>
      </c>
      <c r="G802" s="9" t="s">
        <v>307</v>
      </c>
      <c r="H802" s="9">
        <v>0.36</v>
      </c>
      <c r="I802" s="9">
        <v>0.48</v>
      </c>
      <c r="J802" s="9" t="s">
        <v>195</v>
      </c>
      <c r="K802" s="9">
        <v>4.090716621E-5</v>
      </c>
      <c r="L802" s="9">
        <v>3848.9451513950498</v>
      </c>
      <c r="M802" s="9">
        <v>9.5594772277647202</v>
      </c>
      <c r="N802" s="9">
        <v>1.40472552674869</v>
      </c>
      <c r="O802" s="9">
        <v>3.9105112391999997E-4</v>
      </c>
      <c r="P802" s="9">
        <v>5.7463340609999998E-5</v>
      </c>
      <c r="Q802" s="9">
        <v>0.15744943907593001</v>
      </c>
      <c r="R802" s="9">
        <v>1210</v>
      </c>
      <c r="S802" s="9" t="s">
        <v>310</v>
      </c>
      <c r="T802" s="9">
        <v>1210</v>
      </c>
      <c r="U802" s="9" t="s">
        <v>293</v>
      </c>
      <c r="V802" s="9" t="s">
        <v>195</v>
      </c>
      <c r="Z802" s="9">
        <v>0</v>
      </c>
      <c r="AA802" s="9">
        <v>1</v>
      </c>
      <c r="AB802" s="9">
        <v>3.9105112391999997E-4</v>
      </c>
      <c r="AC802" s="9">
        <v>5.7463340609999998E-5</v>
      </c>
      <c r="AD802" s="9">
        <v>0.15744943907646999</v>
      </c>
      <c r="AF802" s="9">
        <v>-1</v>
      </c>
      <c r="AG802" s="9">
        <v>-1</v>
      </c>
      <c r="AH802" s="9">
        <v>-1</v>
      </c>
      <c r="AI802" s="9">
        <v>-1</v>
      </c>
      <c r="AJ802" s="9">
        <v>0</v>
      </c>
      <c r="AM802" s="9" t="s">
        <v>309</v>
      </c>
      <c r="AN802" s="9">
        <v>-1</v>
      </c>
      <c r="AQ802" s="9">
        <v>579</v>
      </c>
      <c r="AR802" s="9" t="s">
        <v>295</v>
      </c>
      <c r="AT802" s="9" t="s">
        <v>195</v>
      </c>
      <c r="AU802" s="9">
        <v>132.71029999999999</v>
      </c>
      <c r="AV802" s="9">
        <v>2.4019486517942599</v>
      </c>
      <c r="AW802" s="9">
        <v>0.16554542833611</v>
      </c>
      <c r="AX802" s="9">
        <v>1.2769619999999999E-4</v>
      </c>
    </row>
    <row r="803" spans="1:50" x14ac:dyDescent="0.25">
      <c r="A803" s="142">
        <v>550000</v>
      </c>
      <c r="B803" s="142">
        <v>910000</v>
      </c>
      <c r="C803" s="142">
        <v>910000</v>
      </c>
      <c r="D803" s="9" t="s">
        <v>305</v>
      </c>
      <c r="E803" s="9" t="s">
        <v>70</v>
      </c>
      <c r="F803" s="9" t="s">
        <v>306</v>
      </c>
      <c r="G803" s="9" t="s">
        <v>307</v>
      </c>
      <c r="H803" s="9">
        <v>0.36</v>
      </c>
      <c r="I803" s="9">
        <v>0.48</v>
      </c>
      <c r="J803" s="9" t="s">
        <v>195</v>
      </c>
      <c r="K803" s="9">
        <v>5.28184761884E-2</v>
      </c>
      <c r="L803" s="9">
        <v>3848.9451513950498</v>
      </c>
      <c r="M803" s="9">
        <v>9.5594772277647202</v>
      </c>
      <c r="N803" s="9">
        <v>1.40472552674869</v>
      </c>
      <c r="O803" s="9">
        <v>0.50491702032830998</v>
      </c>
      <c r="P803" s="9">
        <v>7.4195461785819997E-2</v>
      </c>
      <c r="Q803" s="9">
        <v>203.29541782944401</v>
      </c>
      <c r="R803" s="9">
        <v>1210</v>
      </c>
      <c r="S803" s="9" t="s">
        <v>310</v>
      </c>
      <c r="T803" s="9">
        <v>1210</v>
      </c>
      <c r="U803" s="9" t="s">
        <v>293</v>
      </c>
      <c r="V803" s="9" t="s">
        <v>195</v>
      </c>
      <c r="Z803" s="9">
        <v>0</v>
      </c>
      <c r="AA803" s="9">
        <v>1</v>
      </c>
      <c r="AB803" s="9">
        <v>0.50491702032830998</v>
      </c>
      <c r="AC803" s="9">
        <v>7.4195461785819997E-2</v>
      </c>
      <c r="AD803" s="9">
        <v>203.295417829445</v>
      </c>
      <c r="AF803" s="9">
        <v>-1</v>
      </c>
      <c r="AG803" s="9">
        <v>-1</v>
      </c>
      <c r="AH803" s="9">
        <v>-1</v>
      </c>
      <c r="AI803" s="9">
        <v>-1</v>
      </c>
      <c r="AJ803" s="9">
        <v>0</v>
      </c>
      <c r="AM803" s="9" t="s">
        <v>309</v>
      </c>
      <c r="AN803" s="9">
        <v>-1</v>
      </c>
      <c r="AQ803" s="9">
        <v>579</v>
      </c>
      <c r="AR803" s="9" t="s">
        <v>295</v>
      </c>
      <c r="AT803" s="9" t="s">
        <v>195</v>
      </c>
      <c r="AU803" s="9">
        <v>132.71029999999999</v>
      </c>
      <c r="AV803" s="9">
        <v>69.314552089316706</v>
      </c>
      <c r="AW803" s="9">
        <v>213.74878958443699</v>
      </c>
      <c r="AX803" s="9">
        <v>0.1648786844</v>
      </c>
    </row>
    <row r="804" spans="1:50" x14ac:dyDescent="0.25">
      <c r="A804" s="142">
        <v>550000</v>
      </c>
      <c r="B804" s="142">
        <v>910000</v>
      </c>
      <c r="C804" s="142">
        <v>910000</v>
      </c>
      <c r="D804" s="9" t="s">
        <v>305</v>
      </c>
      <c r="E804" s="9" t="s">
        <v>70</v>
      </c>
      <c r="F804" s="9" t="s">
        <v>306</v>
      </c>
      <c r="G804" s="9" t="s">
        <v>307</v>
      </c>
      <c r="H804" s="9">
        <v>0.36</v>
      </c>
      <c r="I804" s="9">
        <v>0.48</v>
      </c>
      <c r="J804" s="9" t="s">
        <v>195</v>
      </c>
      <c r="K804" s="9">
        <v>0.22988406179859999</v>
      </c>
      <c r="L804" s="9">
        <v>3848.9451513950498</v>
      </c>
      <c r="M804" s="9">
        <v>9.5594772277647202</v>
      </c>
      <c r="N804" s="9">
        <v>1.40472552674869</v>
      </c>
      <c r="O804" s="9">
        <v>2.1975714537898199</v>
      </c>
      <c r="P804" s="9">
        <v>0.32292400980116998</v>
      </c>
      <c r="Q804" s="9">
        <v>884.81114504274206</v>
      </c>
      <c r="R804" s="9">
        <v>1210</v>
      </c>
      <c r="S804" s="9" t="s">
        <v>310</v>
      </c>
      <c r="T804" s="9">
        <v>1210</v>
      </c>
      <c r="U804" s="9" t="s">
        <v>293</v>
      </c>
      <c r="V804" s="9" t="s">
        <v>195</v>
      </c>
      <c r="Z804" s="9">
        <v>0</v>
      </c>
      <c r="AA804" s="9">
        <v>1</v>
      </c>
      <c r="AB804" s="9">
        <v>2.1975714537898199</v>
      </c>
      <c r="AC804" s="9">
        <v>0.32292400980116998</v>
      </c>
      <c r="AD804" s="9">
        <v>884.81114504274206</v>
      </c>
      <c r="AF804" s="9">
        <v>-1</v>
      </c>
      <c r="AG804" s="9">
        <v>-1</v>
      </c>
      <c r="AH804" s="9">
        <v>-1</v>
      </c>
      <c r="AI804" s="9">
        <v>-1</v>
      </c>
      <c r="AJ804" s="9">
        <v>0</v>
      </c>
      <c r="AM804" s="9" t="s">
        <v>309</v>
      </c>
      <c r="AN804" s="9">
        <v>-1</v>
      </c>
      <c r="AQ804" s="9">
        <v>579</v>
      </c>
      <c r="AR804" s="9" t="s">
        <v>295</v>
      </c>
      <c r="AT804" s="9" t="s">
        <v>195</v>
      </c>
      <c r="AU804" s="9">
        <v>132.71029999999999</v>
      </c>
      <c r="AV804" s="9">
        <v>125.97840970414001</v>
      </c>
      <c r="AW804" s="9">
        <v>930.30779189708198</v>
      </c>
      <c r="AX804" s="9">
        <v>0.71760839009999999</v>
      </c>
    </row>
    <row r="805" spans="1:50" x14ac:dyDescent="0.25">
      <c r="A805" s="142">
        <v>550000</v>
      </c>
      <c r="B805" s="142">
        <v>910000</v>
      </c>
      <c r="C805" s="142">
        <v>910000</v>
      </c>
      <c r="D805" s="9" t="s">
        <v>305</v>
      </c>
      <c r="E805" s="9" t="s">
        <v>70</v>
      </c>
      <c r="F805" s="9" t="s">
        <v>306</v>
      </c>
      <c r="G805" s="9" t="s">
        <v>307</v>
      </c>
      <c r="H805" s="9">
        <v>0.36</v>
      </c>
      <c r="I805" s="9">
        <v>0.48</v>
      </c>
      <c r="J805" s="9" t="s">
        <v>195</v>
      </c>
      <c r="K805" s="9">
        <v>9.0467294199859993E-2</v>
      </c>
      <c r="L805" s="9">
        <v>3848.9451513950498</v>
      </c>
      <c r="M805" s="9">
        <v>9.5594772277647202</v>
      </c>
      <c r="N805" s="9">
        <v>1.40472552674869</v>
      </c>
      <c r="O805" s="9">
        <v>0.86482003876110003</v>
      </c>
      <c r="P805" s="9">
        <v>0.12708171749843</v>
      </c>
      <c r="Q805" s="9">
        <v>348.20365337039999</v>
      </c>
      <c r="R805" s="9">
        <v>1210</v>
      </c>
      <c r="S805" s="9" t="s">
        <v>310</v>
      </c>
      <c r="T805" s="9">
        <v>1210</v>
      </c>
      <c r="U805" s="9" t="s">
        <v>293</v>
      </c>
      <c r="V805" s="9" t="s">
        <v>195</v>
      </c>
      <c r="Z805" s="9">
        <v>0</v>
      </c>
      <c r="AA805" s="9">
        <v>1</v>
      </c>
      <c r="AB805" s="9">
        <v>0.86482003876110003</v>
      </c>
      <c r="AC805" s="9">
        <v>0.12708171749843</v>
      </c>
      <c r="AD805" s="9">
        <v>348.20365337039999</v>
      </c>
      <c r="AF805" s="9">
        <v>-1</v>
      </c>
      <c r="AG805" s="9">
        <v>-1</v>
      </c>
      <c r="AH805" s="9">
        <v>-1</v>
      </c>
      <c r="AI805" s="9">
        <v>-1</v>
      </c>
      <c r="AJ805" s="9">
        <v>0</v>
      </c>
      <c r="AM805" s="9" t="s">
        <v>309</v>
      </c>
      <c r="AN805" s="9">
        <v>-1</v>
      </c>
      <c r="AQ805" s="9">
        <v>579</v>
      </c>
      <c r="AR805" s="9" t="s">
        <v>295</v>
      </c>
      <c r="AT805" s="9" t="s">
        <v>195</v>
      </c>
      <c r="AU805" s="9">
        <v>132.71029999999999</v>
      </c>
      <c r="AV805" s="9">
        <v>86.480496015009805</v>
      </c>
      <c r="AW805" s="9">
        <v>366.10815054987302</v>
      </c>
      <c r="AX805" s="9">
        <v>0.28240361180000001</v>
      </c>
    </row>
    <row r="806" spans="1:50" x14ac:dyDescent="0.25">
      <c r="A806" s="142">
        <v>550000</v>
      </c>
      <c r="B806" s="142">
        <v>910000</v>
      </c>
      <c r="C806" s="142">
        <v>910000</v>
      </c>
      <c r="D806" s="9" t="s">
        <v>305</v>
      </c>
      <c r="E806" s="9" t="s">
        <v>70</v>
      </c>
      <c r="F806" s="9" t="s">
        <v>306</v>
      </c>
      <c r="G806" s="9" t="s">
        <v>307</v>
      </c>
      <c r="H806" s="9">
        <v>0.36</v>
      </c>
      <c r="I806" s="9">
        <v>0.48</v>
      </c>
      <c r="J806" s="9" t="s">
        <v>195</v>
      </c>
      <c r="K806" s="9">
        <v>6.3040930031299999E-3</v>
      </c>
      <c r="L806" s="9">
        <v>3848.9451513950498</v>
      </c>
      <c r="M806" s="9">
        <v>9.5594772277647202</v>
      </c>
      <c r="N806" s="9">
        <v>1.40472552674869</v>
      </c>
      <c r="O806" s="9">
        <v>6.0263833505169999E-2</v>
      </c>
      <c r="P806" s="9">
        <v>8.8555203645E-3</v>
      </c>
      <c r="Q806" s="9">
        <v>24.264108198356102</v>
      </c>
      <c r="R806" s="9">
        <v>1210</v>
      </c>
      <c r="S806" s="9" t="s">
        <v>310</v>
      </c>
      <c r="T806" s="9">
        <v>1210</v>
      </c>
      <c r="U806" s="9" t="s">
        <v>293</v>
      </c>
      <c r="V806" s="9" t="s">
        <v>195</v>
      </c>
      <c r="Z806" s="9">
        <v>0</v>
      </c>
      <c r="AA806" s="9">
        <v>1</v>
      </c>
      <c r="AB806" s="9">
        <v>6.0263833505169999E-2</v>
      </c>
      <c r="AC806" s="9">
        <v>8.8555203645E-3</v>
      </c>
      <c r="AD806" s="9">
        <v>24.264108198357398</v>
      </c>
      <c r="AF806" s="9">
        <v>-1</v>
      </c>
      <c r="AG806" s="9">
        <v>-1</v>
      </c>
      <c r="AH806" s="9">
        <v>-1</v>
      </c>
      <c r="AI806" s="9">
        <v>-1</v>
      </c>
      <c r="AJ806" s="9">
        <v>0</v>
      </c>
      <c r="AM806" s="9" t="s">
        <v>309</v>
      </c>
      <c r="AN806" s="9">
        <v>-1</v>
      </c>
      <c r="AQ806" s="9">
        <v>579</v>
      </c>
      <c r="AR806" s="9" t="s">
        <v>295</v>
      </c>
      <c r="AT806" s="9" t="s">
        <v>195</v>
      </c>
      <c r="AU806" s="9">
        <v>132.71029999999999</v>
      </c>
      <c r="AV806" s="9">
        <v>29.829731624847501</v>
      </c>
      <c r="AW806" s="9">
        <v>25.511759257141101</v>
      </c>
      <c r="AX806" s="9">
        <v>1.9678919900000001E-2</v>
      </c>
    </row>
    <row r="807" spans="1:50" x14ac:dyDescent="0.25">
      <c r="A807" s="142">
        <v>550000</v>
      </c>
      <c r="B807" s="142">
        <v>910000</v>
      </c>
      <c r="C807" s="142">
        <v>910000</v>
      </c>
      <c r="D807" s="9" t="s">
        <v>305</v>
      </c>
      <c r="E807" s="9" t="s">
        <v>70</v>
      </c>
      <c r="F807" s="9" t="s">
        <v>306</v>
      </c>
      <c r="G807" s="9" t="s">
        <v>307</v>
      </c>
      <c r="H807" s="9">
        <v>0.36</v>
      </c>
      <c r="I807" s="9">
        <v>0.48</v>
      </c>
      <c r="J807" s="9" t="s">
        <v>195</v>
      </c>
      <c r="K807" s="9">
        <v>3.1595679719380002E-2</v>
      </c>
      <c r="L807" s="9">
        <v>3851.8267512140601</v>
      </c>
      <c r="M807" s="9">
        <v>9.4702073399562607</v>
      </c>
      <c r="N807" s="9">
        <v>1.34987138070108</v>
      </c>
      <c r="O807" s="9">
        <v>0.29921763798945999</v>
      </c>
      <c r="P807" s="9">
        <v>4.2650103807000003E-2</v>
      </c>
      <c r="Q807" s="9">
        <v>121.70108436593399</v>
      </c>
      <c r="R807" s="9">
        <v>1200</v>
      </c>
      <c r="S807" s="9" t="s">
        <v>308</v>
      </c>
      <c r="T807" s="9">
        <v>1200</v>
      </c>
      <c r="U807" s="9" t="s">
        <v>293</v>
      </c>
      <c r="V807" s="9" t="s">
        <v>195</v>
      </c>
      <c r="Z807" s="9">
        <v>0</v>
      </c>
      <c r="AA807" s="9">
        <v>1</v>
      </c>
      <c r="AB807" s="9">
        <v>0.29921763798945999</v>
      </c>
      <c r="AC807" s="9">
        <v>4.2650103807000003E-2</v>
      </c>
      <c r="AD807" s="9">
        <v>121.70108436593399</v>
      </c>
      <c r="AF807" s="9">
        <v>-1</v>
      </c>
      <c r="AG807" s="9">
        <v>-1</v>
      </c>
      <c r="AH807" s="9">
        <v>-1</v>
      </c>
      <c r="AI807" s="9">
        <v>-1</v>
      </c>
      <c r="AJ807" s="9">
        <v>0</v>
      </c>
      <c r="AM807" s="9" t="s">
        <v>309</v>
      </c>
      <c r="AN807" s="9">
        <v>-1</v>
      </c>
      <c r="AQ807" s="9">
        <v>579</v>
      </c>
      <c r="AR807" s="9" t="s">
        <v>295</v>
      </c>
      <c r="AT807" s="9" t="s">
        <v>195</v>
      </c>
      <c r="AU807" s="9">
        <v>132.71029999999999</v>
      </c>
      <c r="AV807" s="9">
        <v>64.312940273127197</v>
      </c>
      <c r="AW807" s="9">
        <v>127.863179392502</v>
      </c>
      <c r="AX807" s="9">
        <v>9.8703231399999994E-2</v>
      </c>
    </row>
    <row r="808" spans="1:50" x14ac:dyDescent="0.25">
      <c r="A808" s="142">
        <v>550000</v>
      </c>
      <c r="B808" s="142">
        <v>910000</v>
      </c>
      <c r="C808" s="142">
        <v>910000</v>
      </c>
      <c r="D808" s="9" t="s">
        <v>305</v>
      </c>
      <c r="E808" s="9" t="s">
        <v>70</v>
      </c>
      <c r="F808" s="9" t="s">
        <v>306</v>
      </c>
      <c r="G808" s="9" t="s">
        <v>307</v>
      </c>
      <c r="H808" s="9">
        <v>0.36</v>
      </c>
      <c r="I808" s="9">
        <v>0.48</v>
      </c>
      <c r="J808" s="9" t="s">
        <v>195</v>
      </c>
      <c r="K808" s="9">
        <v>5.6358121202989997E-2</v>
      </c>
      <c r="L808" s="9">
        <v>3851.8267512140601</v>
      </c>
      <c r="M808" s="9">
        <v>9.4702073399562607</v>
      </c>
      <c r="N808" s="9">
        <v>1.34987138070108</v>
      </c>
      <c r="O808" s="9">
        <v>0.53372309308274002</v>
      </c>
      <c r="P808" s="9">
        <v>7.6076214882000004E-2</v>
      </c>
      <c r="Q808" s="9">
        <v>217.08171889786101</v>
      </c>
      <c r="R808" s="9">
        <v>1430</v>
      </c>
      <c r="S808" s="9" t="s">
        <v>298</v>
      </c>
      <c r="T808" s="9">
        <v>1430</v>
      </c>
      <c r="U808" s="9" t="s">
        <v>293</v>
      </c>
      <c r="V808" s="9" t="s">
        <v>195</v>
      </c>
      <c r="Z808" s="9">
        <v>0</v>
      </c>
      <c r="AA808" s="9">
        <v>1</v>
      </c>
      <c r="AB808" s="9">
        <v>0.53372309308274002</v>
      </c>
      <c r="AC808" s="9">
        <v>7.6076214882000004E-2</v>
      </c>
      <c r="AD808" s="9">
        <v>217.08171889785899</v>
      </c>
      <c r="AF808" s="9">
        <v>-1</v>
      </c>
      <c r="AG808" s="9">
        <v>-1</v>
      </c>
      <c r="AH808" s="9">
        <v>-1</v>
      </c>
      <c r="AI808" s="9">
        <v>-1</v>
      </c>
      <c r="AJ808" s="9">
        <v>0</v>
      </c>
      <c r="AM808" s="9" t="s">
        <v>309</v>
      </c>
      <c r="AN808" s="9">
        <v>-1</v>
      </c>
      <c r="AQ808" s="9">
        <v>579</v>
      </c>
      <c r="AR808" s="9" t="s">
        <v>295</v>
      </c>
      <c r="AT808" s="9" t="s">
        <v>195</v>
      </c>
      <c r="AU808" s="9">
        <v>132.71029999999999</v>
      </c>
      <c r="AV808" s="9">
        <v>64.828319036757193</v>
      </c>
      <c r="AW808" s="9">
        <v>228.073224744736</v>
      </c>
      <c r="AX808" s="9">
        <v>0.17605978820000001</v>
      </c>
    </row>
    <row r="809" spans="1:50" x14ac:dyDescent="0.25">
      <c r="A809" s="142">
        <v>550000</v>
      </c>
      <c r="B809" s="142">
        <v>910000</v>
      </c>
      <c r="C809" s="142">
        <v>910000</v>
      </c>
      <c r="D809" s="9" t="s">
        <v>305</v>
      </c>
      <c r="E809" s="9" t="s">
        <v>70</v>
      </c>
      <c r="F809" s="9" t="s">
        <v>306</v>
      </c>
      <c r="G809" s="9" t="s">
        <v>307</v>
      </c>
      <c r="H809" s="9">
        <v>0.36</v>
      </c>
      <c r="I809" s="9">
        <v>0.48</v>
      </c>
      <c r="J809" s="9" t="s">
        <v>195</v>
      </c>
      <c r="K809" s="9">
        <v>0.16827096375854</v>
      </c>
      <c r="L809" s="9">
        <v>3851.8267512140601</v>
      </c>
      <c r="M809" s="9">
        <v>9.4702073399562607</v>
      </c>
      <c r="N809" s="9">
        <v>1.34987138070108</v>
      </c>
      <c r="O809" s="9">
        <v>1.5935609160877</v>
      </c>
      <c r="P809" s="9">
        <v>0.22714415818065001</v>
      </c>
      <c r="Q809" s="9">
        <v>648.15059965774401</v>
      </c>
      <c r="R809" s="9">
        <v>1210</v>
      </c>
      <c r="S809" s="9" t="s">
        <v>310</v>
      </c>
      <c r="T809" s="9">
        <v>1210</v>
      </c>
      <c r="U809" s="9" t="s">
        <v>293</v>
      </c>
      <c r="V809" s="9" t="s">
        <v>195</v>
      </c>
      <c r="Z809" s="9">
        <v>0</v>
      </c>
      <c r="AA809" s="9">
        <v>1</v>
      </c>
      <c r="AB809" s="9">
        <v>1.5935609160877</v>
      </c>
      <c r="AC809" s="9">
        <v>0.22714415818065001</v>
      </c>
      <c r="AD809" s="9">
        <v>648.15059965774401</v>
      </c>
      <c r="AF809" s="9">
        <v>-1</v>
      </c>
      <c r="AG809" s="9">
        <v>-1</v>
      </c>
      <c r="AH809" s="9">
        <v>-1</v>
      </c>
      <c r="AI809" s="9">
        <v>-1</v>
      </c>
      <c r="AJ809" s="9">
        <v>0</v>
      </c>
      <c r="AM809" s="9" t="s">
        <v>309</v>
      </c>
      <c r="AN809" s="9">
        <v>-1</v>
      </c>
      <c r="AQ809" s="9">
        <v>579</v>
      </c>
      <c r="AR809" s="9" t="s">
        <v>295</v>
      </c>
      <c r="AT809" s="9" t="s">
        <v>195</v>
      </c>
      <c r="AU809" s="9">
        <v>132.71029999999999</v>
      </c>
      <c r="AV809" s="9">
        <v>104.51037680411</v>
      </c>
      <c r="AW809" s="9">
        <v>680.96843038971497</v>
      </c>
      <c r="AX809" s="9">
        <v>0.52566958610000003</v>
      </c>
    </row>
    <row r="810" spans="1:50" x14ac:dyDescent="0.25">
      <c r="A810" s="142">
        <v>550000</v>
      </c>
      <c r="B810" s="142">
        <v>910000</v>
      </c>
      <c r="C810" s="142">
        <v>910000</v>
      </c>
      <c r="D810" s="9" t="s">
        <v>305</v>
      </c>
      <c r="E810" s="9" t="s">
        <v>70</v>
      </c>
      <c r="F810" s="9" t="s">
        <v>306</v>
      </c>
      <c r="G810" s="9" t="s">
        <v>307</v>
      </c>
      <c r="H810" s="9">
        <v>0.36</v>
      </c>
      <c r="I810" s="9">
        <v>0.48</v>
      </c>
      <c r="J810" s="9" t="s">
        <v>195</v>
      </c>
      <c r="K810" s="9">
        <v>0.14322864195853</v>
      </c>
      <c r="L810" s="9">
        <v>3851.8267512140601</v>
      </c>
      <c r="M810" s="9">
        <v>9.4702073399562607</v>
      </c>
      <c r="N810" s="9">
        <v>1.34987138070108</v>
      </c>
      <c r="O810" s="9">
        <v>1.3564049363677</v>
      </c>
      <c r="P810" s="9">
        <v>0.19334024467651001</v>
      </c>
      <c r="Q810" s="9">
        <v>551.69191463595405</v>
      </c>
      <c r="R810" s="9">
        <v>1750</v>
      </c>
      <c r="S810" s="9" t="s">
        <v>315</v>
      </c>
      <c r="T810" s="9">
        <v>1750</v>
      </c>
      <c r="U810" s="9" t="s">
        <v>293</v>
      </c>
      <c r="V810" s="9" t="s">
        <v>195</v>
      </c>
      <c r="Z810" s="9">
        <v>0</v>
      </c>
      <c r="AA810" s="9">
        <v>1</v>
      </c>
      <c r="AB810" s="9">
        <v>1.3564049363677</v>
      </c>
      <c r="AC810" s="9">
        <v>0.19334024467651001</v>
      </c>
      <c r="AD810" s="9">
        <v>551.69191463595405</v>
      </c>
      <c r="AF810" s="9">
        <v>-1</v>
      </c>
      <c r="AG810" s="9">
        <v>-1</v>
      </c>
      <c r="AH810" s="9">
        <v>-1</v>
      </c>
      <c r="AI810" s="9">
        <v>-1</v>
      </c>
      <c r="AJ810" s="9">
        <v>0</v>
      </c>
      <c r="AM810" s="9" t="s">
        <v>309</v>
      </c>
      <c r="AN810" s="9">
        <v>-1</v>
      </c>
      <c r="AQ810" s="9">
        <v>579</v>
      </c>
      <c r="AR810" s="9" t="s">
        <v>295</v>
      </c>
      <c r="AT810" s="9" t="s">
        <v>195</v>
      </c>
      <c r="AU810" s="9">
        <v>132.71029999999999</v>
      </c>
      <c r="AV810" s="9">
        <v>99.994430703115398</v>
      </c>
      <c r="AW810" s="9">
        <v>579.62574958153505</v>
      </c>
      <c r="AX810" s="9">
        <v>0.44743869800000002</v>
      </c>
    </row>
    <row r="811" spans="1:50" x14ac:dyDescent="0.25">
      <c r="A811" s="142">
        <v>550000</v>
      </c>
      <c r="B811" s="142">
        <v>910000</v>
      </c>
      <c r="C811" s="142">
        <v>910000</v>
      </c>
      <c r="D811" s="9" t="s">
        <v>305</v>
      </c>
      <c r="E811" s="9" t="s">
        <v>70</v>
      </c>
      <c r="F811" s="9" t="s">
        <v>306</v>
      </c>
      <c r="G811" s="9" t="s">
        <v>307</v>
      </c>
      <c r="H811" s="9">
        <v>0.36</v>
      </c>
      <c r="I811" s="9">
        <v>0.48</v>
      </c>
      <c r="J811" s="9" t="s">
        <v>195</v>
      </c>
      <c r="K811" s="9">
        <v>0.11288481236582</v>
      </c>
      <c r="L811" s="9">
        <v>3851.8267512140601</v>
      </c>
      <c r="M811" s="9">
        <v>9.4702073399562607</v>
      </c>
      <c r="N811" s="9">
        <v>1.34987138070108</v>
      </c>
      <c r="O811" s="9">
        <v>1.0690425786364599</v>
      </c>
      <c r="P811" s="9">
        <v>0.15237997752844001</v>
      </c>
      <c r="Q811" s="9">
        <v>434.81274007648</v>
      </c>
      <c r="R811" s="9">
        <v>1210</v>
      </c>
      <c r="S811" s="9" t="s">
        <v>310</v>
      </c>
      <c r="T811" s="9">
        <v>1210</v>
      </c>
      <c r="U811" s="9" t="s">
        <v>293</v>
      </c>
      <c r="V811" s="9" t="s">
        <v>195</v>
      </c>
      <c r="Z811" s="9">
        <v>0</v>
      </c>
      <c r="AA811" s="9">
        <v>1</v>
      </c>
      <c r="AB811" s="9">
        <v>1.0690425786364599</v>
      </c>
      <c r="AC811" s="9">
        <v>0.15237997752844001</v>
      </c>
      <c r="AD811" s="9">
        <v>434.81274007648</v>
      </c>
      <c r="AF811" s="9">
        <v>-1</v>
      </c>
      <c r="AG811" s="9">
        <v>-1</v>
      </c>
      <c r="AH811" s="9">
        <v>-1</v>
      </c>
      <c r="AI811" s="9">
        <v>-1</v>
      </c>
      <c r="AJ811" s="9">
        <v>0</v>
      </c>
      <c r="AM811" s="9" t="s">
        <v>309</v>
      </c>
      <c r="AN811" s="9">
        <v>-1</v>
      </c>
      <c r="AQ811" s="9">
        <v>579</v>
      </c>
      <c r="AR811" s="9" t="s">
        <v>295</v>
      </c>
      <c r="AT811" s="9" t="s">
        <v>195</v>
      </c>
      <c r="AU811" s="9">
        <v>132.71029999999999</v>
      </c>
      <c r="AV811" s="9">
        <v>93.706010125258601</v>
      </c>
      <c r="AW811" s="9">
        <v>456.82862791407302</v>
      </c>
      <c r="AX811" s="9">
        <v>0.35264618009999998</v>
      </c>
    </row>
    <row r="812" spans="1:50" x14ac:dyDescent="0.25">
      <c r="A812" s="142">
        <v>550000</v>
      </c>
      <c r="B812" s="142">
        <v>910000</v>
      </c>
      <c r="C812" s="142">
        <v>910000</v>
      </c>
      <c r="D812" s="9" t="s">
        <v>305</v>
      </c>
      <c r="E812" s="9" t="s">
        <v>70</v>
      </c>
      <c r="F812" s="9" t="s">
        <v>306</v>
      </c>
      <c r="G812" s="9" t="s">
        <v>307</v>
      </c>
      <c r="H812" s="9">
        <v>0.36</v>
      </c>
      <c r="I812" s="9">
        <v>0.48</v>
      </c>
      <c r="J812" s="9" t="s">
        <v>195</v>
      </c>
      <c r="K812" s="9">
        <v>0.10542546872123</v>
      </c>
      <c r="L812" s="9">
        <v>3851.8267512140601</v>
      </c>
      <c r="M812" s="9">
        <v>9.4702073399562607</v>
      </c>
      <c r="N812" s="9">
        <v>1.34987138070108</v>
      </c>
      <c r="O812" s="9">
        <v>0.99840104770216997</v>
      </c>
      <c r="P812" s="9">
        <v>0.14231082302379</v>
      </c>
      <c r="Q812" s="9">
        <v>406.08064067973498</v>
      </c>
      <c r="R812" s="9">
        <v>1210</v>
      </c>
      <c r="S812" s="9" t="s">
        <v>310</v>
      </c>
      <c r="T812" s="9">
        <v>1210</v>
      </c>
      <c r="U812" s="9" t="s">
        <v>293</v>
      </c>
      <c r="V812" s="9" t="s">
        <v>195</v>
      </c>
      <c r="Z812" s="9">
        <v>0</v>
      </c>
      <c r="AA812" s="9">
        <v>1</v>
      </c>
      <c r="AB812" s="9">
        <v>0.99840104770216997</v>
      </c>
      <c r="AC812" s="9">
        <v>0.14231082302379</v>
      </c>
      <c r="AD812" s="9">
        <v>406.08064067973498</v>
      </c>
      <c r="AF812" s="9">
        <v>-1</v>
      </c>
      <c r="AG812" s="9">
        <v>-1</v>
      </c>
      <c r="AH812" s="9">
        <v>-1</v>
      </c>
      <c r="AI812" s="9">
        <v>-1</v>
      </c>
      <c r="AJ812" s="9">
        <v>0</v>
      </c>
      <c r="AM812" s="9" t="s">
        <v>309</v>
      </c>
      <c r="AN812" s="9">
        <v>-1</v>
      </c>
      <c r="AQ812" s="9">
        <v>579</v>
      </c>
      <c r="AR812" s="9" t="s">
        <v>295</v>
      </c>
      <c r="AT812" s="9" t="s">
        <v>195</v>
      </c>
      <c r="AU812" s="9">
        <v>132.71029999999999</v>
      </c>
      <c r="AV812" s="9">
        <v>89.9121619433364</v>
      </c>
      <c r="AW812" s="9">
        <v>426.64173517906102</v>
      </c>
      <c r="AX812" s="9">
        <v>0.32934358530000002</v>
      </c>
    </row>
    <row r="813" spans="1:50" x14ac:dyDescent="0.25">
      <c r="A813" s="142">
        <v>550000</v>
      </c>
      <c r="B813" s="142">
        <v>910000</v>
      </c>
      <c r="C813" s="142">
        <v>910000</v>
      </c>
      <c r="D813" s="9" t="s">
        <v>305</v>
      </c>
      <c r="E813" s="9" t="s">
        <v>70</v>
      </c>
      <c r="F813" s="9" t="s">
        <v>306</v>
      </c>
      <c r="G813" s="9" t="s">
        <v>307</v>
      </c>
      <c r="H813" s="9">
        <v>0.36</v>
      </c>
      <c r="I813" s="9">
        <v>0.48</v>
      </c>
      <c r="J813" s="9" t="s">
        <v>195</v>
      </c>
      <c r="K813" s="9">
        <v>5.7982429666E-4</v>
      </c>
      <c r="L813" s="9">
        <v>3857.7690405397602</v>
      </c>
      <c r="M813" s="9">
        <v>9.5843984281742092</v>
      </c>
      <c r="N813" s="9">
        <v>1.40852464278414</v>
      </c>
      <c r="O813" s="9">
        <v>5.5572670776100003E-3</v>
      </c>
      <c r="P813" s="9">
        <v>8.1669681033999996E-4</v>
      </c>
      <c r="Q813" s="9">
        <v>2.2368282206424102</v>
      </c>
      <c r="R813" s="9">
        <v>1200</v>
      </c>
      <c r="S813" s="9" t="s">
        <v>308</v>
      </c>
      <c r="T813" s="9">
        <v>1200</v>
      </c>
      <c r="U813" s="9" t="s">
        <v>293</v>
      </c>
      <c r="V813" s="9" t="s">
        <v>195</v>
      </c>
      <c r="Z813" s="9">
        <v>0</v>
      </c>
      <c r="AA813" s="9">
        <v>1</v>
      </c>
      <c r="AB813" s="9">
        <v>5.5572670776100003E-3</v>
      </c>
      <c r="AC813" s="9">
        <v>8.1669681033999996E-4</v>
      </c>
      <c r="AD813" s="9">
        <v>2.23682822064375</v>
      </c>
      <c r="AF813" s="9">
        <v>-1</v>
      </c>
      <c r="AG813" s="9">
        <v>-1</v>
      </c>
      <c r="AH813" s="9">
        <v>-1</v>
      </c>
      <c r="AI813" s="9">
        <v>-1</v>
      </c>
      <c r="AJ813" s="9">
        <v>0</v>
      </c>
      <c r="AM813" s="9" t="s">
        <v>309</v>
      </c>
      <c r="AN813" s="9">
        <v>-1</v>
      </c>
      <c r="AQ813" s="9">
        <v>579</v>
      </c>
      <c r="AR813" s="9" t="s">
        <v>295</v>
      </c>
      <c r="AT813" s="9" t="s">
        <v>195</v>
      </c>
      <c r="AU813" s="9">
        <v>132.71029999999999</v>
      </c>
      <c r="AV813" s="9">
        <v>8.7334343832761405</v>
      </c>
      <c r="AW813" s="9">
        <v>2.3464656788399099</v>
      </c>
      <c r="AX813" s="9">
        <v>1.8141348000000001E-3</v>
      </c>
    </row>
    <row r="814" spans="1:50" x14ac:dyDescent="0.25">
      <c r="A814" s="142">
        <v>550000</v>
      </c>
      <c r="B814" s="142">
        <v>910000</v>
      </c>
      <c r="C814" s="142">
        <v>910000</v>
      </c>
      <c r="D814" s="9" t="s">
        <v>305</v>
      </c>
      <c r="E814" s="9" t="s">
        <v>70</v>
      </c>
      <c r="F814" s="9" t="s">
        <v>306</v>
      </c>
      <c r="G814" s="9" t="s">
        <v>307</v>
      </c>
      <c r="H814" s="9">
        <v>0.36</v>
      </c>
      <c r="I814" s="9">
        <v>0.48</v>
      </c>
      <c r="J814" s="9" t="s">
        <v>195</v>
      </c>
      <c r="K814" s="9">
        <v>9.7115920748619994E-2</v>
      </c>
      <c r="L814" s="9">
        <v>3857.7690405397602</v>
      </c>
      <c r="M814" s="9">
        <v>9.5843984281742092</v>
      </c>
      <c r="N814" s="9">
        <v>1.40852464278414</v>
      </c>
      <c r="O814" s="9">
        <v>0.93079767817382997</v>
      </c>
      <c r="P814" s="9">
        <v>0.13679016758111001</v>
      </c>
      <c r="Q814" s="9">
        <v>374.65079240756597</v>
      </c>
      <c r="R814" s="9">
        <v>1210</v>
      </c>
      <c r="S814" s="9" t="s">
        <v>310</v>
      </c>
      <c r="T814" s="9">
        <v>1210</v>
      </c>
      <c r="U814" s="9" t="s">
        <v>293</v>
      </c>
      <c r="V814" s="9" t="s">
        <v>195</v>
      </c>
      <c r="Z814" s="9">
        <v>0</v>
      </c>
      <c r="AA814" s="9">
        <v>1</v>
      </c>
      <c r="AB814" s="9">
        <v>0.93079767817382997</v>
      </c>
      <c r="AC814" s="9">
        <v>0.13679016758111001</v>
      </c>
      <c r="AD814" s="9">
        <v>374.65079240756597</v>
      </c>
      <c r="AF814" s="9">
        <v>-1</v>
      </c>
      <c r="AG814" s="9">
        <v>-1</v>
      </c>
      <c r="AH814" s="9">
        <v>-1</v>
      </c>
      <c r="AI814" s="9">
        <v>-1</v>
      </c>
      <c r="AJ814" s="9">
        <v>0</v>
      </c>
      <c r="AM814" s="9" t="s">
        <v>309</v>
      </c>
      <c r="AN814" s="9">
        <v>-1</v>
      </c>
      <c r="AQ814" s="9">
        <v>579</v>
      </c>
      <c r="AR814" s="9" t="s">
        <v>295</v>
      </c>
      <c r="AT814" s="9" t="s">
        <v>195</v>
      </c>
      <c r="AU814" s="9">
        <v>132.71029999999999</v>
      </c>
      <c r="AV814" s="9">
        <v>93.073267110619298</v>
      </c>
      <c r="AW814" s="9">
        <v>393.01418759887002</v>
      </c>
      <c r="AX814" s="9">
        <v>0.30385303520000001</v>
      </c>
    </row>
    <row r="815" spans="1:50" x14ac:dyDescent="0.25">
      <c r="A815" s="142">
        <v>550000</v>
      </c>
      <c r="B815" s="142">
        <v>910000</v>
      </c>
      <c r="C815" s="142">
        <v>910000</v>
      </c>
      <c r="D815" s="9" t="s">
        <v>305</v>
      </c>
      <c r="E815" s="9" t="s">
        <v>70</v>
      </c>
      <c r="F815" s="9" t="s">
        <v>306</v>
      </c>
      <c r="G815" s="9" t="s">
        <v>307</v>
      </c>
      <c r="H815" s="9">
        <v>0.36</v>
      </c>
      <c r="I815" s="9">
        <v>0.48</v>
      </c>
      <c r="J815" s="9" t="s">
        <v>195</v>
      </c>
      <c r="K815" s="9">
        <v>0.25833619098589999</v>
      </c>
      <c r="L815" s="9">
        <v>3857.7690405397602</v>
      </c>
      <c r="M815" s="9">
        <v>9.5843984281742092</v>
      </c>
      <c r="N815" s="9">
        <v>1.40852464278414</v>
      </c>
      <c r="O815" s="9">
        <v>2.4759969828258299</v>
      </c>
      <c r="P815" s="9">
        <v>0.36387289112664001</v>
      </c>
      <c r="Q815" s="9">
        <v>996.60135963639596</v>
      </c>
      <c r="R815" s="9">
        <v>1210</v>
      </c>
      <c r="S815" s="9" t="s">
        <v>310</v>
      </c>
      <c r="T815" s="9">
        <v>1210</v>
      </c>
      <c r="U815" s="9" t="s">
        <v>293</v>
      </c>
      <c r="V815" s="9" t="s">
        <v>195</v>
      </c>
      <c r="Z815" s="9">
        <v>0</v>
      </c>
      <c r="AA815" s="9">
        <v>1</v>
      </c>
      <c r="AB815" s="9">
        <v>2.4759969828258299</v>
      </c>
      <c r="AC815" s="9">
        <v>0.36387289112664001</v>
      </c>
      <c r="AD815" s="9">
        <v>996.60135963639596</v>
      </c>
      <c r="AF815" s="9">
        <v>-1</v>
      </c>
      <c r="AG815" s="9">
        <v>-1</v>
      </c>
      <c r="AH815" s="9">
        <v>-1</v>
      </c>
      <c r="AI815" s="9">
        <v>-1</v>
      </c>
      <c r="AJ815" s="9">
        <v>0</v>
      </c>
      <c r="AM815" s="9" t="s">
        <v>309</v>
      </c>
      <c r="AN815" s="9">
        <v>-1</v>
      </c>
      <c r="AQ815" s="9">
        <v>579</v>
      </c>
      <c r="AR815" s="9" t="s">
        <v>295</v>
      </c>
      <c r="AT815" s="9" t="s">
        <v>195</v>
      </c>
      <c r="AU815" s="9">
        <v>132.71029999999999</v>
      </c>
      <c r="AV815" s="9">
        <v>148.05272639077199</v>
      </c>
      <c r="AW815" s="9">
        <v>1045.4494736296599</v>
      </c>
      <c r="AX815" s="9">
        <v>0.80827360879999999</v>
      </c>
    </row>
    <row r="816" spans="1:50" x14ac:dyDescent="0.25">
      <c r="A816" s="142">
        <v>550000</v>
      </c>
      <c r="B816" s="142">
        <v>910000</v>
      </c>
      <c r="C816" s="142">
        <v>910000</v>
      </c>
      <c r="D816" s="9" t="s">
        <v>305</v>
      </c>
      <c r="E816" s="9" t="s">
        <v>70</v>
      </c>
      <c r="F816" s="9" t="s">
        <v>306</v>
      </c>
      <c r="G816" s="9" t="s">
        <v>307</v>
      </c>
      <c r="H816" s="9">
        <v>0.36</v>
      </c>
      <c r="I816" s="9">
        <v>0.48</v>
      </c>
      <c r="J816" s="9" t="s">
        <v>195</v>
      </c>
      <c r="K816" s="9">
        <v>0.11946836344703</v>
      </c>
      <c r="L816" s="9">
        <v>3857.7690405397602</v>
      </c>
      <c r="M816" s="9">
        <v>9.5843984281742092</v>
      </c>
      <c r="N816" s="9">
        <v>1.40852464278414</v>
      </c>
      <c r="O816" s="9">
        <v>1.1450323948382899</v>
      </c>
      <c r="P816" s="9">
        <v>0.16827413394824001</v>
      </c>
      <c r="Q816" s="9">
        <v>460.88135382991999</v>
      </c>
      <c r="R816" s="9">
        <v>1210</v>
      </c>
      <c r="S816" s="9" t="s">
        <v>310</v>
      </c>
      <c r="T816" s="9">
        <v>1210</v>
      </c>
      <c r="U816" s="9" t="s">
        <v>293</v>
      </c>
      <c r="V816" s="9" t="s">
        <v>195</v>
      </c>
      <c r="Z816" s="9">
        <v>0</v>
      </c>
      <c r="AA816" s="9">
        <v>1</v>
      </c>
      <c r="AB816" s="9">
        <v>1.1450323948382899</v>
      </c>
      <c r="AC816" s="9">
        <v>0.16827413394824001</v>
      </c>
      <c r="AD816" s="9">
        <v>460.88135382991999</v>
      </c>
      <c r="AF816" s="9">
        <v>-1</v>
      </c>
      <c r="AG816" s="9">
        <v>-1</v>
      </c>
      <c r="AH816" s="9">
        <v>-1</v>
      </c>
      <c r="AI816" s="9">
        <v>-1</v>
      </c>
      <c r="AJ816" s="9">
        <v>0</v>
      </c>
      <c r="AM816" s="9" t="s">
        <v>309</v>
      </c>
      <c r="AN816" s="9">
        <v>-1</v>
      </c>
      <c r="AQ816" s="9">
        <v>579</v>
      </c>
      <c r="AR816" s="9" t="s">
        <v>295</v>
      </c>
      <c r="AT816" s="9" t="s">
        <v>195</v>
      </c>
      <c r="AU816" s="9">
        <v>132.71029999999999</v>
      </c>
      <c r="AV816" s="9">
        <v>112.326897815058</v>
      </c>
      <c r="AW816" s="9">
        <v>483.47131388924498</v>
      </c>
      <c r="AX816" s="9">
        <v>0.37378860809999997</v>
      </c>
    </row>
    <row r="817" spans="1:50" x14ac:dyDescent="0.25">
      <c r="A817" s="142">
        <v>550000</v>
      </c>
      <c r="B817" s="142">
        <v>910000</v>
      </c>
      <c r="C817" s="142">
        <v>910000</v>
      </c>
      <c r="D817" s="9" t="s">
        <v>305</v>
      </c>
      <c r="E817" s="9" t="s">
        <v>70</v>
      </c>
      <c r="F817" s="9" t="s">
        <v>306</v>
      </c>
      <c r="G817" s="9" t="s">
        <v>307</v>
      </c>
      <c r="H817" s="9">
        <v>0.36</v>
      </c>
      <c r="I817" s="9">
        <v>0.48</v>
      </c>
      <c r="J817" s="9" t="s">
        <v>195</v>
      </c>
      <c r="K817" s="9">
        <v>9.3703497171389996E-2</v>
      </c>
      <c r="L817" s="9">
        <v>3857.7690405397602</v>
      </c>
      <c r="M817" s="9">
        <v>9.5843984281742092</v>
      </c>
      <c r="N817" s="9">
        <v>1.40852464278414</v>
      </c>
      <c r="O817" s="9">
        <v>0.89809165100392996</v>
      </c>
      <c r="P817" s="9">
        <v>0.13198368488095999</v>
      </c>
      <c r="Q817" s="9">
        <v>361.486450378109</v>
      </c>
      <c r="R817" s="9">
        <v>1210</v>
      </c>
      <c r="S817" s="9" t="s">
        <v>310</v>
      </c>
      <c r="T817" s="9">
        <v>1210</v>
      </c>
      <c r="U817" s="9" t="s">
        <v>293</v>
      </c>
      <c r="V817" s="9" t="s">
        <v>195</v>
      </c>
      <c r="Z817" s="9">
        <v>0</v>
      </c>
      <c r="AA817" s="9">
        <v>1</v>
      </c>
      <c r="AB817" s="9">
        <v>0.89809165100392996</v>
      </c>
      <c r="AC817" s="9">
        <v>0.13198368488095999</v>
      </c>
      <c r="AD817" s="9">
        <v>361.48645037810797</v>
      </c>
      <c r="AF817" s="9">
        <v>-1</v>
      </c>
      <c r="AG817" s="9">
        <v>-1</v>
      </c>
      <c r="AH817" s="9">
        <v>-1</v>
      </c>
      <c r="AI817" s="9">
        <v>-1</v>
      </c>
      <c r="AJ817" s="9">
        <v>0</v>
      </c>
      <c r="AM817" s="9" t="s">
        <v>309</v>
      </c>
      <c r="AN817" s="9">
        <v>-1</v>
      </c>
      <c r="AQ817" s="9">
        <v>579</v>
      </c>
      <c r="AR817" s="9" t="s">
        <v>295</v>
      </c>
      <c r="AT817" s="9" t="s">
        <v>195</v>
      </c>
      <c r="AU817" s="9">
        <v>132.71029999999999</v>
      </c>
      <c r="AV817" s="9">
        <v>98.592541580349604</v>
      </c>
      <c r="AW817" s="9">
        <v>379.204599329394</v>
      </c>
      <c r="AX817" s="9">
        <v>0.29317635879999998</v>
      </c>
    </row>
    <row r="818" spans="1:50" x14ac:dyDescent="0.25">
      <c r="A818" s="142">
        <v>550000</v>
      </c>
      <c r="B818" s="142">
        <v>910000</v>
      </c>
      <c r="C818" s="142">
        <v>910000</v>
      </c>
      <c r="D818" s="9" t="s">
        <v>305</v>
      </c>
      <c r="E818" s="9" t="s">
        <v>70</v>
      </c>
      <c r="F818" s="9" t="s">
        <v>306</v>
      </c>
      <c r="G818" s="9" t="s">
        <v>307</v>
      </c>
      <c r="H818" s="9">
        <v>0.36</v>
      </c>
      <c r="I818" s="9">
        <v>0.48</v>
      </c>
      <c r="J818" s="9" t="s">
        <v>195</v>
      </c>
      <c r="K818" s="9">
        <v>4.8559657179369997E-2</v>
      </c>
      <c r="L818" s="9">
        <v>3857.7690405397602</v>
      </c>
      <c r="M818" s="9">
        <v>9.5843984281742092</v>
      </c>
      <c r="N818" s="9">
        <v>1.40852464278414</v>
      </c>
      <c r="O818" s="9">
        <v>0.46541510194270003</v>
      </c>
      <c r="P818" s="9">
        <v>6.8397473782300003E-2</v>
      </c>
      <c r="Q818" s="9">
        <v>187.33194208582901</v>
      </c>
      <c r="R818" s="9">
        <v>1210</v>
      </c>
      <c r="S818" s="9" t="s">
        <v>310</v>
      </c>
      <c r="T818" s="9">
        <v>1210</v>
      </c>
      <c r="U818" s="9" t="s">
        <v>293</v>
      </c>
      <c r="V818" s="9" t="s">
        <v>195</v>
      </c>
      <c r="Z818" s="9">
        <v>0</v>
      </c>
      <c r="AA818" s="9">
        <v>1</v>
      </c>
      <c r="AB818" s="9">
        <v>0.46541510194270003</v>
      </c>
      <c r="AC818" s="9">
        <v>6.8397473782300003E-2</v>
      </c>
      <c r="AD818" s="9">
        <v>187.331942085827</v>
      </c>
      <c r="AF818" s="9">
        <v>-1</v>
      </c>
      <c r="AG818" s="9">
        <v>-1</v>
      </c>
      <c r="AH818" s="9">
        <v>-1</v>
      </c>
      <c r="AI818" s="9">
        <v>-1</v>
      </c>
      <c r="AJ818" s="9">
        <v>0</v>
      </c>
      <c r="AM818" s="9" t="s">
        <v>309</v>
      </c>
      <c r="AN818" s="9">
        <v>-1</v>
      </c>
      <c r="AQ818" s="9">
        <v>579</v>
      </c>
      <c r="AR818" s="9" t="s">
        <v>295</v>
      </c>
      <c r="AT818" s="9" t="s">
        <v>195</v>
      </c>
      <c r="AU818" s="9">
        <v>132.71029999999999</v>
      </c>
      <c r="AV818" s="9">
        <v>58.399888327361097</v>
      </c>
      <c r="AW818" s="9">
        <v>196.51396052590701</v>
      </c>
      <c r="AX818" s="9">
        <v>0.15193182650000001</v>
      </c>
    </row>
    <row r="819" spans="1:50" x14ac:dyDescent="0.25">
      <c r="A819" s="142">
        <v>550000</v>
      </c>
      <c r="B819" s="142">
        <v>910000</v>
      </c>
      <c r="C819" s="142">
        <v>910000</v>
      </c>
      <c r="D819" s="9" t="s">
        <v>305</v>
      </c>
      <c r="E819" s="9" t="s">
        <v>70</v>
      </c>
      <c r="F819" s="9" t="s">
        <v>306</v>
      </c>
      <c r="G819" s="9" t="s">
        <v>307</v>
      </c>
      <c r="H819" s="9">
        <v>0.36</v>
      </c>
      <c r="I819" s="9">
        <v>0.48</v>
      </c>
      <c r="J819" s="9" t="s">
        <v>195</v>
      </c>
      <c r="K819" s="9">
        <v>0.10012280719140999</v>
      </c>
      <c r="L819" s="9">
        <v>3852.5613756480502</v>
      </c>
      <c r="M819" s="9">
        <v>9.5721902021983691</v>
      </c>
      <c r="N819" s="9">
        <v>1.40675540321621</v>
      </c>
      <c r="O819" s="9">
        <v>0.95839455401426998</v>
      </c>
      <c r="P819" s="9">
        <v>0.14084830000170001</v>
      </c>
      <c r="Q819" s="9">
        <v>385.72925980711</v>
      </c>
      <c r="R819" s="9">
        <v>1200</v>
      </c>
      <c r="S819" s="9" t="s">
        <v>308</v>
      </c>
      <c r="T819" s="9">
        <v>1200</v>
      </c>
      <c r="U819" s="9" t="s">
        <v>293</v>
      </c>
      <c r="V819" s="9" t="s">
        <v>195</v>
      </c>
      <c r="Z819" s="9">
        <v>0</v>
      </c>
      <c r="AA819" s="9">
        <v>1</v>
      </c>
      <c r="AB819" s="9">
        <v>0.95839455401426998</v>
      </c>
      <c r="AC819" s="9">
        <v>0.14084830000170001</v>
      </c>
      <c r="AD819" s="9">
        <v>385.72925980711</v>
      </c>
      <c r="AF819" s="9">
        <v>-1</v>
      </c>
      <c r="AG819" s="9">
        <v>-1</v>
      </c>
      <c r="AH819" s="9">
        <v>-1</v>
      </c>
      <c r="AI819" s="9">
        <v>-1</v>
      </c>
      <c r="AJ819" s="9">
        <v>0</v>
      </c>
      <c r="AM819" s="9" t="s">
        <v>309</v>
      </c>
      <c r="AN819" s="9">
        <v>-1</v>
      </c>
      <c r="AQ819" s="9">
        <v>579</v>
      </c>
      <c r="AR819" s="9" t="s">
        <v>295</v>
      </c>
      <c r="AT819" s="9" t="s">
        <v>195</v>
      </c>
      <c r="AU819" s="9">
        <v>132.71029999999999</v>
      </c>
      <c r="AV819" s="9">
        <v>153.20855475653599</v>
      </c>
      <c r="AW819" s="9">
        <v>405.18262531130199</v>
      </c>
      <c r="AX819" s="9">
        <v>0.31283800470000001</v>
      </c>
    </row>
    <row r="820" spans="1:50" x14ac:dyDescent="0.25">
      <c r="A820" s="142">
        <v>550000</v>
      </c>
      <c r="B820" s="142">
        <v>910000</v>
      </c>
      <c r="C820" s="142">
        <v>910000</v>
      </c>
      <c r="D820" s="9" t="s">
        <v>305</v>
      </c>
      <c r="E820" s="9" t="s">
        <v>70</v>
      </c>
      <c r="F820" s="9" t="s">
        <v>306</v>
      </c>
      <c r="G820" s="9" t="s">
        <v>307</v>
      </c>
      <c r="H820" s="9">
        <v>0.36</v>
      </c>
      <c r="I820" s="9">
        <v>0.48</v>
      </c>
      <c r="J820" s="9" t="s">
        <v>195</v>
      </c>
      <c r="K820" s="9">
        <v>1.5722834144300001E-2</v>
      </c>
      <c r="L820" s="9">
        <v>3852.5613756480502</v>
      </c>
      <c r="M820" s="9">
        <v>9.5721902021983691</v>
      </c>
      <c r="N820" s="9">
        <v>1.40675540321621</v>
      </c>
      <c r="O820" s="9">
        <v>0.15050195894689999</v>
      </c>
      <c r="P820" s="9">
        <v>2.2118181886369999E-2</v>
      </c>
      <c r="Q820" s="9">
        <v>60.573183540069799</v>
      </c>
      <c r="R820" s="9">
        <v>1210</v>
      </c>
      <c r="S820" s="9" t="s">
        <v>310</v>
      </c>
      <c r="T820" s="9">
        <v>1210</v>
      </c>
      <c r="U820" s="9" t="s">
        <v>293</v>
      </c>
      <c r="V820" s="9" t="s">
        <v>195</v>
      </c>
      <c r="Z820" s="9">
        <v>0</v>
      </c>
      <c r="AA820" s="9">
        <v>1</v>
      </c>
      <c r="AB820" s="9">
        <v>0.15050195894689999</v>
      </c>
      <c r="AC820" s="9">
        <v>2.2118181886369999E-2</v>
      </c>
      <c r="AD820" s="9">
        <v>60.573183540069003</v>
      </c>
      <c r="AF820" s="9">
        <v>-1</v>
      </c>
      <c r="AG820" s="9">
        <v>-1</v>
      </c>
      <c r="AH820" s="9">
        <v>-1</v>
      </c>
      <c r="AI820" s="9">
        <v>-1</v>
      </c>
      <c r="AJ820" s="9">
        <v>0</v>
      </c>
      <c r="AM820" s="9" t="s">
        <v>309</v>
      </c>
      <c r="AN820" s="9">
        <v>-1</v>
      </c>
      <c r="AQ820" s="9">
        <v>579</v>
      </c>
      <c r="AR820" s="9" t="s">
        <v>295</v>
      </c>
      <c r="AT820" s="9" t="s">
        <v>195</v>
      </c>
      <c r="AU820" s="9">
        <v>132.71029999999999</v>
      </c>
      <c r="AV820" s="9">
        <v>42.710513530782201</v>
      </c>
      <c r="AW820" s="9">
        <v>63.628052335209901</v>
      </c>
      <c r="AX820" s="9">
        <v>4.9126669499999998E-2</v>
      </c>
    </row>
    <row r="821" spans="1:50" x14ac:dyDescent="0.25">
      <c r="A821" s="142">
        <v>550000</v>
      </c>
      <c r="B821" s="142">
        <v>910000</v>
      </c>
      <c r="C821" s="142">
        <v>910000</v>
      </c>
      <c r="D821" s="9" t="s">
        <v>305</v>
      </c>
      <c r="E821" s="9" t="s">
        <v>70</v>
      </c>
      <c r="F821" s="9" t="s">
        <v>306</v>
      </c>
      <c r="G821" s="9" t="s">
        <v>307</v>
      </c>
      <c r="H821" s="9">
        <v>0.36</v>
      </c>
      <c r="I821" s="9">
        <v>0.48</v>
      </c>
      <c r="J821" s="9" t="s">
        <v>195</v>
      </c>
      <c r="K821" s="9">
        <v>0.10352894583942999</v>
      </c>
      <c r="L821" s="9">
        <v>3852.5613756480502</v>
      </c>
      <c r="M821" s="9">
        <v>9.5721902021983691</v>
      </c>
      <c r="N821" s="9">
        <v>1.40675540321621</v>
      </c>
      <c r="O821" s="9">
        <v>0.99099876100812001</v>
      </c>
      <c r="P821" s="9">
        <v>0.14563990394889001</v>
      </c>
      <c r="Q821" s="9">
        <v>398.85161800255003</v>
      </c>
      <c r="R821" s="9">
        <v>1210</v>
      </c>
      <c r="S821" s="9" t="s">
        <v>310</v>
      </c>
      <c r="T821" s="9">
        <v>1210</v>
      </c>
      <c r="U821" s="9" t="s">
        <v>293</v>
      </c>
      <c r="V821" s="9" t="s">
        <v>195</v>
      </c>
      <c r="Z821" s="9">
        <v>0</v>
      </c>
      <c r="AA821" s="9">
        <v>1</v>
      </c>
      <c r="AB821" s="9">
        <v>0.99099876100812001</v>
      </c>
      <c r="AC821" s="9">
        <v>0.14563990394889001</v>
      </c>
      <c r="AD821" s="9">
        <v>398.85161800255003</v>
      </c>
      <c r="AF821" s="9">
        <v>-1</v>
      </c>
      <c r="AG821" s="9">
        <v>-1</v>
      </c>
      <c r="AH821" s="9">
        <v>-1</v>
      </c>
      <c r="AI821" s="9">
        <v>-1</v>
      </c>
      <c r="AJ821" s="9">
        <v>0</v>
      </c>
      <c r="AM821" s="9" t="s">
        <v>309</v>
      </c>
      <c r="AN821" s="9">
        <v>-1</v>
      </c>
      <c r="AQ821" s="9">
        <v>579</v>
      </c>
      <c r="AR821" s="9" t="s">
        <v>295</v>
      </c>
      <c r="AT821" s="9" t="s">
        <v>195</v>
      </c>
      <c r="AU821" s="9">
        <v>132.71029999999999</v>
      </c>
      <c r="AV821" s="9">
        <v>103.221546631908</v>
      </c>
      <c r="AW821" s="9">
        <v>418.96677937460299</v>
      </c>
      <c r="AX821" s="9">
        <v>0.32348063100000002</v>
      </c>
    </row>
    <row r="822" spans="1:50" x14ac:dyDescent="0.25">
      <c r="A822" s="142">
        <v>550000</v>
      </c>
      <c r="B822" s="142">
        <v>910000</v>
      </c>
      <c r="C822" s="142">
        <v>910000</v>
      </c>
      <c r="D822" s="9" t="s">
        <v>305</v>
      </c>
      <c r="E822" s="9" t="s">
        <v>70</v>
      </c>
      <c r="F822" s="9" t="s">
        <v>306</v>
      </c>
      <c r="G822" s="9" t="s">
        <v>307</v>
      </c>
      <c r="H822" s="9">
        <v>0.36</v>
      </c>
      <c r="I822" s="9">
        <v>0.48</v>
      </c>
      <c r="J822" s="9" t="s">
        <v>195</v>
      </c>
      <c r="K822" s="9">
        <v>0.30004259810207001</v>
      </c>
      <c r="L822" s="9">
        <v>3852.5613756480502</v>
      </c>
      <c r="M822" s="9">
        <v>9.5721902021983691</v>
      </c>
      <c r="N822" s="9">
        <v>1.40675540321621</v>
      </c>
      <c r="O822" s="9">
        <v>2.87206481779483</v>
      </c>
      <c r="P822" s="9">
        <v>0.42208654607511997</v>
      </c>
      <c r="Q822" s="9">
        <v>1155.9325244971401</v>
      </c>
      <c r="R822" s="9">
        <v>1210</v>
      </c>
      <c r="S822" s="9" t="s">
        <v>310</v>
      </c>
      <c r="T822" s="9">
        <v>1210</v>
      </c>
      <c r="U822" s="9" t="s">
        <v>293</v>
      </c>
      <c r="V822" s="9" t="s">
        <v>195</v>
      </c>
      <c r="Z822" s="9">
        <v>0</v>
      </c>
      <c r="AA822" s="9">
        <v>1</v>
      </c>
      <c r="AB822" s="9">
        <v>2.87206481779483</v>
      </c>
      <c r="AC822" s="9">
        <v>0.42208654607511997</v>
      </c>
      <c r="AD822" s="9">
        <v>1155.9325244971401</v>
      </c>
      <c r="AF822" s="9">
        <v>-1</v>
      </c>
      <c r="AG822" s="9">
        <v>-1</v>
      </c>
      <c r="AH822" s="9">
        <v>-1</v>
      </c>
      <c r="AI822" s="9">
        <v>-1</v>
      </c>
      <c r="AJ822" s="9">
        <v>0</v>
      </c>
      <c r="AM822" s="9" t="s">
        <v>309</v>
      </c>
      <c r="AN822" s="9">
        <v>-1</v>
      </c>
      <c r="AQ822" s="9">
        <v>579</v>
      </c>
      <c r="AR822" s="9" t="s">
        <v>295</v>
      </c>
      <c r="AT822" s="9" t="s">
        <v>195</v>
      </c>
      <c r="AU822" s="9">
        <v>132.71029999999999</v>
      </c>
      <c r="AV822" s="9">
        <v>138.019040248072</v>
      </c>
      <c r="AW822" s="9">
        <v>1214.2293151229701</v>
      </c>
      <c r="AX822" s="9">
        <v>0.93749596469999996</v>
      </c>
    </row>
    <row r="823" spans="1:50" x14ac:dyDescent="0.25">
      <c r="A823" s="142">
        <v>550000</v>
      </c>
      <c r="B823" s="142">
        <v>910000</v>
      </c>
      <c r="C823" s="142">
        <v>910000</v>
      </c>
      <c r="D823" s="9" t="s">
        <v>305</v>
      </c>
      <c r="E823" s="9" t="s">
        <v>70</v>
      </c>
      <c r="F823" s="9" t="s">
        <v>306</v>
      </c>
      <c r="G823" s="9" t="s">
        <v>307</v>
      </c>
      <c r="H823" s="9">
        <v>0.36</v>
      </c>
      <c r="I823" s="9">
        <v>0.48</v>
      </c>
      <c r="J823" s="9" t="s">
        <v>195</v>
      </c>
      <c r="K823" s="9">
        <v>9.8346268390680003E-2</v>
      </c>
      <c r="L823" s="9">
        <v>3852.5613756480502</v>
      </c>
      <c r="M823" s="9">
        <v>9.5721902021983691</v>
      </c>
      <c r="N823" s="9">
        <v>1.40675540321621</v>
      </c>
      <c r="O823" s="9">
        <v>0.94138918671206995</v>
      </c>
      <c r="P823" s="9">
        <v>0.13834914444474</v>
      </c>
      <c r="Q823" s="9">
        <v>378.88503504106501</v>
      </c>
      <c r="R823" s="9">
        <v>1210</v>
      </c>
      <c r="S823" s="9" t="s">
        <v>310</v>
      </c>
      <c r="T823" s="9">
        <v>1210</v>
      </c>
      <c r="U823" s="9" t="s">
        <v>293</v>
      </c>
      <c r="V823" s="9" t="s">
        <v>195</v>
      </c>
      <c r="Z823" s="9">
        <v>0</v>
      </c>
      <c r="AA823" s="9">
        <v>1</v>
      </c>
      <c r="AB823" s="9">
        <v>0.94138918671206995</v>
      </c>
      <c r="AC823" s="9">
        <v>0.13834914444474</v>
      </c>
      <c r="AD823" s="9">
        <v>378.88503504106598</v>
      </c>
      <c r="AF823" s="9">
        <v>-1</v>
      </c>
      <c r="AG823" s="9">
        <v>-1</v>
      </c>
      <c r="AH823" s="9">
        <v>-1</v>
      </c>
      <c r="AI823" s="9">
        <v>-1</v>
      </c>
      <c r="AJ823" s="9">
        <v>0</v>
      </c>
      <c r="AM823" s="9" t="s">
        <v>309</v>
      </c>
      <c r="AN823" s="9">
        <v>-1</v>
      </c>
      <c r="AQ823" s="9">
        <v>579</v>
      </c>
      <c r="AR823" s="9" t="s">
        <v>295</v>
      </c>
      <c r="AT823" s="9" t="s">
        <v>195</v>
      </c>
      <c r="AU823" s="9">
        <v>132.71029999999999</v>
      </c>
      <c r="AV823" s="9">
        <v>88.659018450426402</v>
      </c>
      <c r="AW823" s="9">
        <v>397.99322785591397</v>
      </c>
      <c r="AX823" s="9">
        <v>0.30728713299999999</v>
      </c>
    </row>
    <row r="824" spans="1:50" x14ac:dyDescent="0.25">
      <c r="A824" s="142">
        <v>550000</v>
      </c>
      <c r="B824" s="142">
        <v>910000</v>
      </c>
      <c r="C824" s="142">
        <v>910000</v>
      </c>
      <c r="D824" s="9" t="s">
        <v>305</v>
      </c>
      <c r="E824" s="9" t="s">
        <v>70</v>
      </c>
      <c r="F824" s="9" t="s">
        <v>306</v>
      </c>
      <c r="G824" s="9" t="s">
        <v>307</v>
      </c>
      <c r="H824" s="9">
        <v>0.36</v>
      </c>
      <c r="I824" s="9">
        <v>0.48</v>
      </c>
      <c r="J824" s="9" t="s">
        <v>195</v>
      </c>
      <c r="K824" s="9">
        <v>0.13147024538853</v>
      </c>
      <c r="L824" s="9">
        <v>3858.6945977180299</v>
      </c>
      <c r="M824" s="9">
        <v>9.5865176976162907</v>
      </c>
      <c r="N824" s="9">
        <v>1.4088299470136401</v>
      </c>
      <c r="O824" s="9">
        <v>1.26034183412715</v>
      </c>
      <c r="P824" s="9">
        <v>0.18521921884459999</v>
      </c>
      <c r="Q824" s="9">
        <v>507.30352564140799</v>
      </c>
      <c r="R824" s="9">
        <v>1200</v>
      </c>
      <c r="S824" s="9" t="s">
        <v>308</v>
      </c>
      <c r="T824" s="9">
        <v>1200</v>
      </c>
      <c r="U824" s="9" t="s">
        <v>293</v>
      </c>
      <c r="V824" s="9" t="s">
        <v>195</v>
      </c>
      <c r="Z824" s="9">
        <v>0</v>
      </c>
      <c r="AA824" s="9">
        <v>1</v>
      </c>
      <c r="AB824" s="9">
        <v>1.26034183412715</v>
      </c>
      <c r="AC824" s="9">
        <v>0.18521921884459999</v>
      </c>
      <c r="AD824" s="9">
        <v>507.30352564140799</v>
      </c>
      <c r="AF824" s="9">
        <v>-1</v>
      </c>
      <c r="AG824" s="9">
        <v>-1</v>
      </c>
      <c r="AH824" s="9">
        <v>-1</v>
      </c>
      <c r="AI824" s="9">
        <v>-1</v>
      </c>
      <c r="AJ824" s="9">
        <v>0</v>
      </c>
      <c r="AM824" s="9" t="s">
        <v>309</v>
      </c>
      <c r="AN824" s="9">
        <v>-1</v>
      </c>
      <c r="AQ824" s="9">
        <v>579</v>
      </c>
      <c r="AR824" s="9" t="s">
        <v>295</v>
      </c>
      <c r="AT824" s="9" t="s">
        <v>195</v>
      </c>
      <c r="AU824" s="9">
        <v>132.71029999999999</v>
      </c>
      <c r="AV824" s="9">
        <v>122.934272375579</v>
      </c>
      <c r="AW824" s="9">
        <v>532.04120690509899</v>
      </c>
      <c r="AX824" s="9">
        <v>0.41143838249999998</v>
      </c>
    </row>
    <row r="825" spans="1:50" x14ac:dyDescent="0.25">
      <c r="A825" s="142">
        <v>550000</v>
      </c>
      <c r="B825" s="142">
        <v>910000</v>
      </c>
      <c r="C825" s="142">
        <v>910000</v>
      </c>
      <c r="D825" s="9" t="s">
        <v>305</v>
      </c>
      <c r="E825" s="9" t="s">
        <v>70</v>
      </c>
      <c r="F825" s="9" t="s">
        <v>306</v>
      </c>
      <c r="G825" s="9" t="s">
        <v>307</v>
      </c>
      <c r="H825" s="9">
        <v>0.36</v>
      </c>
      <c r="I825" s="9">
        <v>0.48</v>
      </c>
      <c r="J825" s="9" t="s">
        <v>195</v>
      </c>
      <c r="K825" s="9">
        <v>1.316423069399E-2</v>
      </c>
      <c r="L825" s="9">
        <v>3858.6945977180299</v>
      </c>
      <c r="M825" s="9">
        <v>9.5865176976162907</v>
      </c>
      <c r="N825" s="9">
        <v>1.4088299470136401</v>
      </c>
      <c r="O825" s="9">
        <v>0.12619913052344001</v>
      </c>
      <c r="P825" s="9">
        <v>1.8546162431089998E-2</v>
      </c>
      <c r="Q825" s="9">
        <v>50.796745862016998</v>
      </c>
      <c r="R825" s="9">
        <v>1210</v>
      </c>
      <c r="S825" s="9" t="s">
        <v>310</v>
      </c>
      <c r="T825" s="9">
        <v>1210</v>
      </c>
      <c r="U825" s="9" t="s">
        <v>293</v>
      </c>
      <c r="V825" s="9" t="s">
        <v>195</v>
      </c>
      <c r="Z825" s="9">
        <v>0</v>
      </c>
      <c r="AA825" s="9">
        <v>1</v>
      </c>
      <c r="AB825" s="9">
        <v>0.12619913052344001</v>
      </c>
      <c r="AC825" s="9">
        <v>1.8546162431089998E-2</v>
      </c>
      <c r="AD825" s="9">
        <v>50.796745862018199</v>
      </c>
      <c r="AF825" s="9">
        <v>-1</v>
      </c>
      <c r="AG825" s="9">
        <v>-1</v>
      </c>
      <c r="AH825" s="9">
        <v>-1</v>
      </c>
      <c r="AI825" s="9">
        <v>-1</v>
      </c>
      <c r="AJ825" s="9">
        <v>0</v>
      </c>
      <c r="AM825" s="9" t="s">
        <v>309</v>
      </c>
      <c r="AN825" s="9">
        <v>-1</v>
      </c>
      <c r="AQ825" s="9">
        <v>579</v>
      </c>
      <c r="AR825" s="9" t="s">
        <v>295</v>
      </c>
      <c r="AT825" s="9" t="s">
        <v>195</v>
      </c>
      <c r="AU825" s="9">
        <v>132.71029999999999</v>
      </c>
      <c r="AV825" s="9">
        <v>31.925074594282702</v>
      </c>
      <c r="AW825" s="9">
        <v>53.273751529933698</v>
      </c>
      <c r="AX825" s="9">
        <v>4.11976852E-2</v>
      </c>
    </row>
    <row r="826" spans="1:50" x14ac:dyDescent="0.25">
      <c r="A826" s="142">
        <v>550000</v>
      </c>
      <c r="B826" s="142">
        <v>910000</v>
      </c>
      <c r="C826" s="142">
        <v>910000</v>
      </c>
      <c r="D826" s="9" t="s">
        <v>305</v>
      </c>
      <c r="E826" s="9" t="s">
        <v>70</v>
      </c>
      <c r="F826" s="9" t="s">
        <v>306</v>
      </c>
      <c r="G826" s="9" t="s">
        <v>307</v>
      </c>
      <c r="H826" s="9">
        <v>0.36</v>
      </c>
      <c r="I826" s="9">
        <v>0.48</v>
      </c>
      <c r="J826" s="9" t="s">
        <v>195</v>
      </c>
      <c r="K826" s="9">
        <v>3.1230107279599999E-3</v>
      </c>
      <c r="L826" s="9">
        <v>3858.6945977180299</v>
      </c>
      <c r="M826" s="9">
        <v>9.5865176976162907</v>
      </c>
      <c r="N826" s="9">
        <v>1.4088299470136401</v>
      </c>
      <c r="O826" s="9">
        <v>2.993879761347E-2</v>
      </c>
      <c r="P826" s="9">
        <v>4.3997910384000003E-3</v>
      </c>
      <c r="Q826" s="9">
        <v>12.0507446246101</v>
      </c>
      <c r="R826" s="9">
        <v>1210</v>
      </c>
      <c r="S826" s="9" t="s">
        <v>310</v>
      </c>
      <c r="T826" s="9">
        <v>1210</v>
      </c>
      <c r="U826" s="9" t="s">
        <v>293</v>
      </c>
      <c r="V826" s="9" t="s">
        <v>195</v>
      </c>
      <c r="Z826" s="9">
        <v>0</v>
      </c>
      <c r="AA826" s="9">
        <v>1</v>
      </c>
      <c r="AB826" s="9">
        <v>2.993879761347E-2</v>
      </c>
      <c r="AC826" s="9">
        <v>4.3997910384000003E-3</v>
      </c>
      <c r="AD826" s="9">
        <v>12.050744624611101</v>
      </c>
      <c r="AF826" s="9">
        <v>-1</v>
      </c>
      <c r="AG826" s="9">
        <v>-1</v>
      </c>
      <c r="AH826" s="9">
        <v>-1</v>
      </c>
      <c r="AI826" s="9">
        <v>-1</v>
      </c>
      <c r="AJ826" s="9">
        <v>0</v>
      </c>
      <c r="AM826" s="9" t="s">
        <v>309</v>
      </c>
      <c r="AN826" s="9">
        <v>-1</v>
      </c>
      <c r="AQ826" s="9">
        <v>579</v>
      </c>
      <c r="AR826" s="9" t="s">
        <v>295</v>
      </c>
      <c r="AT826" s="9" t="s">
        <v>195</v>
      </c>
      <c r="AU826" s="9">
        <v>132.71029999999999</v>
      </c>
      <c r="AV826" s="9">
        <v>20.142159709249501</v>
      </c>
      <c r="AW826" s="9">
        <v>12.6383760216862</v>
      </c>
      <c r="AX826" s="9">
        <v>9.7735154999999997E-3</v>
      </c>
    </row>
    <row r="827" spans="1:50" x14ac:dyDescent="0.25">
      <c r="A827" s="142">
        <v>550000</v>
      </c>
      <c r="B827" s="142">
        <v>910000</v>
      </c>
      <c r="C827" s="142">
        <v>910000</v>
      </c>
      <c r="D827" s="9" t="s">
        <v>305</v>
      </c>
      <c r="E827" s="9" t="s">
        <v>70</v>
      </c>
      <c r="F827" s="9" t="s">
        <v>306</v>
      </c>
      <c r="G827" s="9" t="s">
        <v>307</v>
      </c>
      <c r="H827" s="9">
        <v>0.36</v>
      </c>
      <c r="I827" s="9">
        <v>0.48</v>
      </c>
      <c r="J827" s="9" t="s">
        <v>195</v>
      </c>
      <c r="K827" s="9">
        <v>1.77911446832E-3</v>
      </c>
      <c r="L827" s="9">
        <v>3858.6945977180299</v>
      </c>
      <c r="M827" s="9">
        <v>9.5865176976162907</v>
      </c>
      <c r="N827" s="9">
        <v>1.4088299470136401</v>
      </c>
      <c r="O827" s="9">
        <v>1.7055512336690001E-2</v>
      </c>
      <c r="P827" s="9">
        <v>2.5064697421399999E-3</v>
      </c>
      <c r="Q827" s="9">
        <v>6.86505938765153</v>
      </c>
      <c r="R827" s="9">
        <v>1210</v>
      </c>
      <c r="S827" s="9" t="s">
        <v>310</v>
      </c>
      <c r="T827" s="9">
        <v>1210</v>
      </c>
      <c r="U827" s="9" t="s">
        <v>293</v>
      </c>
      <c r="V827" s="9" t="s">
        <v>195</v>
      </c>
      <c r="Z827" s="9">
        <v>0</v>
      </c>
      <c r="AA827" s="9">
        <v>1</v>
      </c>
      <c r="AB827" s="9">
        <v>1.7055512336690001E-2</v>
      </c>
      <c r="AC827" s="9">
        <v>2.5064697421399999E-3</v>
      </c>
      <c r="AD827" s="9">
        <v>6.86505938764983</v>
      </c>
      <c r="AF827" s="9">
        <v>-1</v>
      </c>
      <c r="AG827" s="9">
        <v>-1</v>
      </c>
      <c r="AH827" s="9">
        <v>-1</v>
      </c>
      <c r="AI827" s="9">
        <v>-1</v>
      </c>
      <c r="AJ827" s="9">
        <v>0</v>
      </c>
      <c r="AM827" s="9" t="s">
        <v>309</v>
      </c>
      <c r="AN827" s="9">
        <v>-1</v>
      </c>
      <c r="AQ827" s="9">
        <v>579</v>
      </c>
      <c r="AR827" s="9" t="s">
        <v>295</v>
      </c>
      <c r="AT827" s="9" t="s">
        <v>195</v>
      </c>
      <c r="AU827" s="9">
        <v>132.71029999999999</v>
      </c>
      <c r="AV827" s="9">
        <v>15.1709039630019</v>
      </c>
      <c r="AW827" s="9">
        <v>7.1998208123280696</v>
      </c>
      <c r="AX827" s="9">
        <v>5.5677692000000003E-3</v>
      </c>
    </row>
    <row r="828" spans="1:50" x14ac:dyDescent="0.25">
      <c r="A828" s="142">
        <v>550000</v>
      </c>
      <c r="B828" s="142">
        <v>910000</v>
      </c>
      <c r="C828" s="142">
        <v>910000</v>
      </c>
      <c r="D828" s="9" t="s">
        <v>305</v>
      </c>
      <c r="E828" s="9" t="s">
        <v>70</v>
      </c>
      <c r="F828" s="9" t="s">
        <v>306</v>
      </c>
      <c r="G828" s="9" t="s">
        <v>307</v>
      </c>
      <c r="H828" s="9">
        <v>0.36</v>
      </c>
      <c r="I828" s="9">
        <v>0.48</v>
      </c>
      <c r="J828" s="9" t="s">
        <v>195</v>
      </c>
      <c r="K828" s="9">
        <v>2.9735385091689999E-2</v>
      </c>
      <c r="L828" s="9">
        <v>3858.6945977180299</v>
      </c>
      <c r="M828" s="9">
        <v>9.5865176976162907</v>
      </c>
      <c r="N828" s="9">
        <v>1.4088299470136401</v>
      </c>
      <c r="O828" s="9">
        <v>0.28505879542700002</v>
      </c>
      <c r="P828" s="9">
        <v>4.1892101003160001E-2</v>
      </c>
      <c r="Q828" s="9">
        <v>114.739769814404</v>
      </c>
      <c r="R828" s="9">
        <v>1210</v>
      </c>
      <c r="S828" s="9" t="s">
        <v>310</v>
      </c>
      <c r="T828" s="9">
        <v>1210</v>
      </c>
      <c r="U828" s="9" t="s">
        <v>293</v>
      </c>
      <c r="V828" s="9" t="s">
        <v>195</v>
      </c>
      <c r="Z828" s="9">
        <v>0</v>
      </c>
      <c r="AA828" s="9">
        <v>1</v>
      </c>
      <c r="AB828" s="9">
        <v>0.28505879542700002</v>
      </c>
      <c r="AC828" s="9">
        <v>4.1892101003160001E-2</v>
      </c>
      <c r="AD828" s="9">
        <v>114.739769814402</v>
      </c>
      <c r="AF828" s="9">
        <v>-1</v>
      </c>
      <c r="AG828" s="9">
        <v>-1</v>
      </c>
      <c r="AH828" s="9">
        <v>-1</v>
      </c>
      <c r="AI828" s="9">
        <v>-1</v>
      </c>
      <c r="AJ828" s="9">
        <v>0</v>
      </c>
      <c r="AM828" s="9" t="s">
        <v>309</v>
      </c>
      <c r="AN828" s="9">
        <v>-1</v>
      </c>
      <c r="AQ828" s="9">
        <v>579</v>
      </c>
      <c r="AR828" s="9" t="s">
        <v>295</v>
      </c>
      <c r="AT828" s="9" t="s">
        <v>195</v>
      </c>
      <c r="AU828" s="9">
        <v>132.71029999999999</v>
      </c>
      <c r="AV828" s="9">
        <v>64.490108034635497</v>
      </c>
      <c r="AW828" s="9">
        <v>120.334834130877</v>
      </c>
      <c r="AX828" s="9">
        <v>9.3057396400000006E-2</v>
      </c>
    </row>
    <row r="829" spans="1:50" x14ac:dyDescent="0.25">
      <c r="A829" s="142">
        <v>550000</v>
      </c>
      <c r="B829" s="142">
        <v>910000</v>
      </c>
      <c r="C829" s="142">
        <v>910000</v>
      </c>
      <c r="D829" s="9" t="s">
        <v>305</v>
      </c>
      <c r="E829" s="9" t="s">
        <v>70</v>
      </c>
      <c r="F829" s="9" t="s">
        <v>306</v>
      </c>
      <c r="G829" s="9" t="s">
        <v>307</v>
      </c>
      <c r="H829" s="9">
        <v>0.36</v>
      </c>
      <c r="I829" s="9">
        <v>0.48</v>
      </c>
      <c r="J829" s="9" t="s">
        <v>195</v>
      </c>
      <c r="K829" s="9">
        <v>0.29433107031935002</v>
      </c>
      <c r="L829" s="9">
        <v>3858.6945977180299</v>
      </c>
      <c r="M829" s="9">
        <v>9.5865176976162907</v>
      </c>
      <c r="N829" s="9">
        <v>1.4088299470136401</v>
      </c>
      <c r="O829" s="9">
        <v>2.82161001457483</v>
      </c>
      <c r="P829" s="9">
        <v>0.41466242620248001</v>
      </c>
      <c r="Q829" s="9">
        <v>1135.73371098185</v>
      </c>
      <c r="R829" s="9">
        <v>1210</v>
      </c>
      <c r="S829" s="9" t="s">
        <v>310</v>
      </c>
      <c r="T829" s="9">
        <v>1210</v>
      </c>
      <c r="U829" s="9" t="s">
        <v>293</v>
      </c>
      <c r="V829" s="9" t="s">
        <v>195</v>
      </c>
      <c r="Z829" s="9">
        <v>0</v>
      </c>
      <c r="AA829" s="9">
        <v>1</v>
      </c>
      <c r="AB829" s="9">
        <v>2.82161001457483</v>
      </c>
      <c r="AC829" s="9">
        <v>0.41466242620248001</v>
      </c>
      <c r="AD829" s="9">
        <v>1135.73371098185</v>
      </c>
      <c r="AF829" s="9">
        <v>-1</v>
      </c>
      <c r="AG829" s="9">
        <v>-1</v>
      </c>
      <c r="AH829" s="9">
        <v>-1</v>
      </c>
      <c r="AI829" s="9">
        <v>-1</v>
      </c>
      <c r="AJ829" s="9">
        <v>0</v>
      </c>
      <c r="AM829" s="9" t="s">
        <v>309</v>
      </c>
      <c r="AN829" s="9">
        <v>-1</v>
      </c>
      <c r="AQ829" s="9">
        <v>579</v>
      </c>
      <c r="AR829" s="9" t="s">
        <v>295</v>
      </c>
      <c r="AT829" s="9" t="s">
        <v>195</v>
      </c>
      <c r="AU829" s="9">
        <v>132.71029999999999</v>
      </c>
      <c r="AV829" s="9">
        <v>135.216738292656</v>
      </c>
      <c r="AW829" s="9">
        <v>1191.11558223374</v>
      </c>
      <c r="AX829" s="9">
        <v>0.92111412079999999</v>
      </c>
    </row>
    <row r="830" spans="1:50" x14ac:dyDescent="0.25">
      <c r="A830" s="142">
        <v>550000</v>
      </c>
      <c r="B830" s="142">
        <v>910000</v>
      </c>
      <c r="C830" s="142">
        <v>910000</v>
      </c>
      <c r="D830" s="9" t="s">
        <v>305</v>
      </c>
      <c r="E830" s="9" t="s">
        <v>70</v>
      </c>
      <c r="F830" s="9" t="s">
        <v>306</v>
      </c>
      <c r="G830" s="9" t="s">
        <v>307</v>
      </c>
      <c r="H830" s="9">
        <v>0.36</v>
      </c>
      <c r="I830" s="9">
        <v>0.48</v>
      </c>
      <c r="J830" s="9" t="s">
        <v>195</v>
      </c>
      <c r="K830" s="9">
        <v>0.14416039674789999</v>
      </c>
      <c r="L830" s="9">
        <v>3858.6945977180299</v>
      </c>
      <c r="M830" s="9">
        <v>9.5865176976162907</v>
      </c>
      <c r="N830" s="9">
        <v>1.4088299470136401</v>
      </c>
      <c r="O830" s="9">
        <v>1.3819961947192101</v>
      </c>
      <c r="P830" s="9">
        <v>0.20309748411181999</v>
      </c>
      <c r="Q830" s="9">
        <v>556.27094413604505</v>
      </c>
      <c r="R830" s="9">
        <v>1210</v>
      </c>
      <c r="S830" s="9" t="s">
        <v>310</v>
      </c>
      <c r="T830" s="9">
        <v>1210</v>
      </c>
      <c r="U830" s="9" t="s">
        <v>293</v>
      </c>
      <c r="V830" s="9" t="s">
        <v>195</v>
      </c>
      <c r="Z830" s="9">
        <v>0</v>
      </c>
      <c r="AA830" s="9">
        <v>1</v>
      </c>
      <c r="AB830" s="9">
        <v>1.3819961947192101</v>
      </c>
      <c r="AC830" s="9">
        <v>0.20309748411181999</v>
      </c>
      <c r="AD830" s="9">
        <v>556.27094413604505</v>
      </c>
      <c r="AF830" s="9">
        <v>-1</v>
      </c>
      <c r="AG830" s="9">
        <v>-1</v>
      </c>
      <c r="AH830" s="9">
        <v>-1</v>
      </c>
      <c r="AI830" s="9">
        <v>-1</v>
      </c>
      <c r="AJ830" s="9">
        <v>0</v>
      </c>
      <c r="AM830" s="9" t="s">
        <v>309</v>
      </c>
      <c r="AN830" s="9">
        <v>-1</v>
      </c>
      <c r="AQ830" s="9">
        <v>579</v>
      </c>
      <c r="AR830" s="9" t="s">
        <v>295</v>
      </c>
      <c r="AT830" s="9" t="s">
        <v>195</v>
      </c>
      <c r="AU830" s="9">
        <v>132.71029999999999</v>
      </c>
      <c r="AV830" s="9">
        <v>102.38341432227899</v>
      </c>
      <c r="AW830" s="9">
        <v>583.39642743500804</v>
      </c>
      <c r="AX830" s="9">
        <v>0.45115242830000002</v>
      </c>
    </row>
    <row r="831" spans="1:50" x14ac:dyDescent="0.25">
      <c r="A831" s="142">
        <v>550000</v>
      </c>
      <c r="B831" s="142">
        <v>910000</v>
      </c>
      <c r="C831" s="142">
        <v>910000</v>
      </c>
      <c r="D831" s="9" t="s">
        <v>305</v>
      </c>
      <c r="E831" s="9" t="s">
        <v>70</v>
      </c>
      <c r="F831" s="9" t="s">
        <v>306</v>
      </c>
      <c r="G831" s="9" t="s">
        <v>307</v>
      </c>
      <c r="H831" s="9">
        <v>0.36</v>
      </c>
      <c r="I831" s="9">
        <v>0.48</v>
      </c>
      <c r="J831" s="9" t="s">
        <v>195</v>
      </c>
      <c r="K831" s="9">
        <v>0.29940979421186997</v>
      </c>
      <c r="L831" s="9">
        <v>3955.91651574661</v>
      </c>
      <c r="M831" s="9">
        <v>10.6903894198981</v>
      </c>
      <c r="N831" s="9">
        <v>1.4359943084946201</v>
      </c>
      <c r="O831" s="9">
        <v>3.2008072962564702</v>
      </c>
      <c r="P831" s="9">
        <v>0.42995076039579</v>
      </c>
      <c r="Q831" s="9">
        <v>1184.4401498990401</v>
      </c>
      <c r="R831" s="9">
        <v>1400</v>
      </c>
      <c r="S831" s="9" t="s">
        <v>297</v>
      </c>
      <c r="T831" s="9">
        <v>1400</v>
      </c>
      <c r="U831" s="9" t="s">
        <v>293</v>
      </c>
      <c r="V831" s="9" t="s">
        <v>195</v>
      </c>
      <c r="Z831" s="9">
        <v>0</v>
      </c>
      <c r="AA831" s="9">
        <v>1</v>
      </c>
      <c r="AB831" s="9">
        <v>3.2008072962564702</v>
      </c>
      <c r="AC831" s="9">
        <v>0.42995076039579</v>
      </c>
      <c r="AD831" s="9">
        <v>1184.4401498990401</v>
      </c>
      <c r="AF831" s="9">
        <v>-1</v>
      </c>
      <c r="AG831" s="9">
        <v>-1</v>
      </c>
      <c r="AH831" s="9">
        <v>-1</v>
      </c>
      <c r="AI831" s="9">
        <v>-1</v>
      </c>
      <c r="AJ831" s="9">
        <v>0</v>
      </c>
      <c r="AM831" s="9" t="s">
        <v>309</v>
      </c>
      <c r="AN831" s="9">
        <v>-1</v>
      </c>
      <c r="AQ831" s="9">
        <v>579</v>
      </c>
      <c r="AR831" s="9" t="s">
        <v>295</v>
      </c>
      <c r="AT831" s="9" t="s">
        <v>195</v>
      </c>
      <c r="AU831" s="9">
        <v>132.71029999999999</v>
      </c>
      <c r="AV831" s="9">
        <v>185.448850971659</v>
      </c>
      <c r="AW831" s="9">
        <v>1211.6684486357699</v>
      </c>
      <c r="AX831" s="9">
        <v>0.96061650440000002</v>
      </c>
    </row>
    <row r="832" spans="1:50" x14ac:dyDescent="0.25">
      <c r="A832" s="142">
        <v>550000</v>
      </c>
      <c r="B832" s="142">
        <v>910000</v>
      </c>
      <c r="C832" s="142">
        <v>910000</v>
      </c>
      <c r="D832" s="9" t="s">
        <v>305</v>
      </c>
      <c r="E832" s="9" t="s">
        <v>70</v>
      </c>
      <c r="F832" s="9" t="s">
        <v>306</v>
      </c>
      <c r="G832" s="9" t="s">
        <v>307</v>
      </c>
      <c r="H832" s="9">
        <v>0.36</v>
      </c>
      <c r="I832" s="9">
        <v>0.48</v>
      </c>
      <c r="J832" s="9" t="s">
        <v>195</v>
      </c>
      <c r="K832" s="9">
        <v>4.9134577986010002E-2</v>
      </c>
      <c r="L832" s="9">
        <v>3955.91651574661</v>
      </c>
      <c r="M832" s="9">
        <v>10.6903894198981</v>
      </c>
      <c r="N832" s="9">
        <v>1.4359943084946201</v>
      </c>
      <c r="O832" s="9">
        <v>0.52526777265286995</v>
      </c>
      <c r="P832" s="9">
        <v>7.0556974338200004E-2</v>
      </c>
      <c r="Q832" s="9">
        <v>194.37228854912399</v>
      </c>
      <c r="R832" s="9">
        <v>1200</v>
      </c>
      <c r="S832" s="9" t="s">
        <v>308</v>
      </c>
      <c r="T832" s="9">
        <v>1200</v>
      </c>
      <c r="U832" s="9" t="s">
        <v>293</v>
      </c>
      <c r="V832" s="9" t="s">
        <v>195</v>
      </c>
      <c r="Z832" s="9">
        <v>0</v>
      </c>
      <c r="AA832" s="9">
        <v>1</v>
      </c>
      <c r="AB832" s="9">
        <v>0.52526777265286995</v>
      </c>
      <c r="AC832" s="9">
        <v>7.0556974338200004E-2</v>
      </c>
      <c r="AD832" s="9">
        <v>194.37228854912499</v>
      </c>
      <c r="AF832" s="9">
        <v>-1</v>
      </c>
      <c r="AG832" s="9">
        <v>-1</v>
      </c>
      <c r="AH832" s="9">
        <v>-1</v>
      </c>
      <c r="AI832" s="9">
        <v>-1</v>
      </c>
      <c r="AJ832" s="9">
        <v>0</v>
      </c>
      <c r="AM832" s="9" t="s">
        <v>309</v>
      </c>
      <c r="AN832" s="9">
        <v>-1</v>
      </c>
      <c r="AQ832" s="9">
        <v>579</v>
      </c>
      <c r="AR832" s="9" t="s">
        <v>295</v>
      </c>
      <c r="AT832" s="9" t="s">
        <v>195</v>
      </c>
      <c r="AU832" s="9">
        <v>132.71029999999999</v>
      </c>
      <c r="AV832" s="9">
        <v>97.0226257990021</v>
      </c>
      <c r="AW832" s="9">
        <v>198.84058248462699</v>
      </c>
      <c r="AX832" s="9">
        <v>0.1576417588</v>
      </c>
    </row>
    <row r="833" spans="1:50" x14ac:dyDescent="0.25">
      <c r="A833" s="142">
        <v>550000</v>
      </c>
      <c r="B833" s="142">
        <v>910000</v>
      </c>
      <c r="C833" s="142">
        <v>910000</v>
      </c>
      <c r="D833" s="9" t="s">
        <v>305</v>
      </c>
      <c r="E833" s="9" t="s">
        <v>70</v>
      </c>
      <c r="F833" s="9" t="s">
        <v>306</v>
      </c>
      <c r="G833" s="9" t="s">
        <v>307</v>
      </c>
      <c r="H833" s="9">
        <v>0.36</v>
      </c>
      <c r="I833" s="9">
        <v>0.48</v>
      </c>
      <c r="J833" s="9" t="s">
        <v>195</v>
      </c>
      <c r="K833" s="9">
        <v>1.402801755391E-2</v>
      </c>
      <c r="L833" s="9">
        <v>3955.91651574661</v>
      </c>
      <c r="M833" s="9">
        <v>10.6903894198981</v>
      </c>
      <c r="N833" s="9">
        <v>1.4359943084946201</v>
      </c>
      <c r="O833" s="9">
        <v>0.14996497044050999</v>
      </c>
      <c r="P833" s="9">
        <v>2.014415336688E-2</v>
      </c>
      <c r="Q833" s="9">
        <v>55.493666324715797</v>
      </c>
      <c r="R833" s="9">
        <v>1410</v>
      </c>
      <c r="S833" s="9" t="s">
        <v>299</v>
      </c>
      <c r="T833" s="9">
        <v>1410</v>
      </c>
      <c r="U833" s="9" t="s">
        <v>293</v>
      </c>
      <c r="V833" s="9" t="s">
        <v>195</v>
      </c>
      <c r="Z833" s="9">
        <v>0</v>
      </c>
      <c r="AA833" s="9">
        <v>1</v>
      </c>
      <c r="AB833" s="9">
        <v>0.14996497044050999</v>
      </c>
      <c r="AC833" s="9">
        <v>2.014415336688E-2</v>
      </c>
      <c r="AD833" s="9">
        <v>55.493666324717303</v>
      </c>
      <c r="AF833" s="9">
        <v>-1</v>
      </c>
      <c r="AG833" s="9">
        <v>-1</v>
      </c>
      <c r="AH833" s="9">
        <v>-1</v>
      </c>
      <c r="AI833" s="9">
        <v>-1</v>
      </c>
      <c r="AJ833" s="9">
        <v>0</v>
      </c>
      <c r="AM833" s="9" t="s">
        <v>309</v>
      </c>
      <c r="AN833" s="9">
        <v>-1</v>
      </c>
      <c r="AQ833" s="9">
        <v>579</v>
      </c>
      <c r="AR833" s="9" t="s">
        <v>295</v>
      </c>
      <c r="AT833" s="9" t="s">
        <v>195</v>
      </c>
      <c r="AU833" s="9">
        <v>132.71029999999999</v>
      </c>
      <c r="AV833" s="9">
        <v>43.095883522808897</v>
      </c>
      <c r="AW833" s="9">
        <v>56.769372931602298</v>
      </c>
      <c r="AX833" s="9">
        <v>4.5007028599999999E-2</v>
      </c>
    </row>
    <row r="834" spans="1:50" x14ac:dyDescent="0.25">
      <c r="A834" s="142">
        <v>550000</v>
      </c>
      <c r="B834" s="142">
        <v>910000</v>
      </c>
      <c r="C834" s="142">
        <v>910000</v>
      </c>
      <c r="D834" s="9" t="s">
        <v>305</v>
      </c>
      <c r="E834" s="9" t="s">
        <v>70</v>
      </c>
      <c r="F834" s="9" t="s">
        <v>306</v>
      </c>
      <c r="G834" s="9" t="s">
        <v>307</v>
      </c>
      <c r="H834" s="9">
        <v>0.36</v>
      </c>
      <c r="I834" s="9">
        <v>0.48</v>
      </c>
      <c r="J834" s="9" t="s">
        <v>195</v>
      </c>
      <c r="K834" s="9">
        <v>1.5480071658069999E-2</v>
      </c>
      <c r="L834" s="9">
        <v>3955.91651574661</v>
      </c>
      <c r="M834" s="9">
        <v>10.6903894198981</v>
      </c>
      <c r="N834" s="9">
        <v>1.4359943084946201</v>
      </c>
      <c r="O834" s="9">
        <v>0.1654879942727</v>
      </c>
      <c r="P834" s="9">
        <v>2.2229294796070002E-2</v>
      </c>
      <c r="Q834" s="9">
        <v>61.237871137104101</v>
      </c>
      <c r="R834" s="9">
        <v>1430</v>
      </c>
      <c r="S834" s="9" t="s">
        <v>298</v>
      </c>
      <c r="T834" s="9">
        <v>1430</v>
      </c>
      <c r="U834" s="9" t="s">
        <v>293</v>
      </c>
      <c r="V834" s="9" t="s">
        <v>195</v>
      </c>
      <c r="Z834" s="9">
        <v>0</v>
      </c>
      <c r="AA834" s="9">
        <v>1</v>
      </c>
      <c r="AB834" s="9">
        <v>0.1654879942727</v>
      </c>
      <c r="AC834" s="9">
        <v>2.2229294796070002E-2</v>
      </c>
      <c r="AD834" s="9">
        <v>61.237871137105699</v>
      </c>
      <c r="AF834" s="9">
        <v>-1</v>
      </c>
      <c r="AG834" s="9">
        <v>-1</v>
      </c>
      <c r="AH834" s="9">
        <v>-1</v>
      </c>
      <c r="AI834" s="9">
        <v>-1</v>
      </c>
      <c r="AJ834" s="9">
        <v>0</v>
      </c>
      <c r="AM834" s="9" t="s">
        <v>309</v>
      </c>
      <c r="AN834" s="9">
        <v>-1</v>
      </c>
      <c r="AQ834" s="9">
        <v>579</v>
      </c>
      <c r="AR834" s="9" t="s">
        <v>295</v>
      </c>
      <c r="AT834" s="9" t="s">
        <v>195</v>
      </c>
      <c r="AU834" s="9">
        <v>132.71029999999999</v>
      </c>
      <c r="AV834" s="9">
        <v>41.019647326453999</v>
      </c>
      <c r="AW834" s="9">
        <v>62.645627408678301</v>
      </c>
      <c r="AX834" s="9">
        <v>4.9665751100000002E-2</v>
      </c>
    </row>
    <row r="835" spans="1:50" x14ac:dyDescent="0.25">
      <c r="A835" s="142">
        <v>550000</v>
      </c>
      <c r="B835" s="142">
        <v>910000</v>
      </c>
      <c r="C835" s="142">
        <v>910000</v>
      </c>
      <c r="D835" s="9" t="s">
        <v>305</v>
      </c>
      <c r="E835" s="9" t="s">
        <v>70</v>
      </c>
      <c r="F835" s="9" t="s">
        <v>306</v>
      </c>
      <c r="G835" s="9" t="s">
        <v>307</v>
      </c>
      <c r="H835" s="9">
        <v>0.36</v>
      </c>
      <c r="I835" s="9">
        <v>0.48</v>
      </c>
      <c r="J835" s="9" t="s">
        <v>195</v>
      </c>
      <c r="K835" s="9">
        <v>1.088774920503E-2</v>
      </c>
      <c r="L835" s="9">
        <v>3955.91651574661</v>
      </c>
      <c r="M835" s="9">
        <v>10.6903894198981</v>
      </c>
      <c r="N835" s="9">
        <v>1.4359943084946201</v>
      </c>
      <c r="O835" s="9">
        <v>0.116394278908</v>
      </c>
      <c r="P835" s="9">
        <v>1.5634745890740001E-2</v>
      </c>
      <c r="Q835" s="9">
        <v>43.071026899501</v>
      </c>
      <c r="R835" s="9">
        <v>1430</v>
      </c>
      <c r="S835" s="9" t="s">
        <v>298</v>
      </c>
      <c r="T835" s="9">
        <v>1430</v>
      </c>
      <c r="U835" s="9" t="s">
        <v>293</v>
      </c>
      <c r="V835" s="9" t="s">
        <v>195</v>
      </c>
      <c r="Z835" s="9">
        <v>0</v>
      </c>
      <c r="AA835" s="9">
        <v>1</v>
      </c>
      <c r="AB835" s="9">
        <v>0.116394278908</v>
      </c>
      <c r="AC835" s="9">
        <v>1.5634745890740001E-2</v>
      </c>
      <c r="AD835" s="9">
        <v>43.071026899502201</v>
      </c>
      <c r="AF835" s="9">
        <v>-1</v>
      </c>
      <c r="AG835" s="9">
        <v>-1</v>
      </c>
      <c r="AH835" s="9">
        <v>-1</v>
      </c>
      <c r="AI835" s="9">
        <v>-1</v>
      </c>
      <c r="AJ835" s="9">
        <v>0</v>
      </c>
      <c r="AM835" s="9" t="s">
        <v>309</v>
      </c>
      <c r="AN835" s="9">
        <v>-1</v>
      </c>
      <c r="AQ835" s="9">
        <v>579</v>
      </c>
      <c r="AR835" s="9" t="s">
        <v>295</v>
      </c>
      <c r="AT835" s="9" t="s">
        <v>195</v>
      </c>
      <c r="AU835" s="9">
        <v>132.71029999999999</v>
      </c>
      <c r="AV835" s="9">
        <v>38.145219973365101</v>
      </c>
      <c r="AW835" s="9">
        <v>44.061157795873399</v>
      </c>
      <c r="AX835" s="9">
        <v>3.4931895300000002E-2</v>
      </c>
    </row>
    <row r="836" spans="1:50" x14ac:dyDescent="0.25">
      <c r="A836" s="142">
        <v>550000</v>
      </c>
      <c r="B836" s="142">
        <v>910000</v>
      </c>
      <c r="C836" s="142">
        <v>910000</v>
      </c>
      <c r="D836" s="9" t="s">
        <v>305</v>
      </c>
      <c r="E836" s="9" t="s">
        <v>70</v>
      </c>
      <c r="F836" s="9" t="s">
        <v>306</v>
      </c>
      <c r="G836" s="9" t="s">
        <v>307</v>
      </c>
      <c r="H836" s="9">
        <v>0.36</v>
      </c>
      <c r="I836" s="9">
        <v>0.48</v>
      </c>
      <c r="J836" s="9" t="s">
        <v>195</v>
      </c>
      <c r="K836" s="9">
        <v>1.392632713445E-2</v>
      </c>
      <c r="L836" s="9">
        <v>3955.91651574661</v>
      </c>
      <c r="M836" s="9">
        <v>10.6903894198981</v>
      </c>
      <c r="N836" s="9">
        <v>1.4359943084946201</v>
      </c>
      <c r="O836" s="9">
        <v>0.14887786025617999</v>
      </c>
      <c r="P836" s="9">
        <v>1.99981265033E-2</v>
      </c>
      <c r="Q836" s="9">
        <v>55.091387514868899</v>
      </c>
      <c r="R836" s="9">
        <v>1410</v>
      </c>
      <c r="S836" s="9" t="s">
        <v>299</v>
      </c>
      <c r="T836" s="9">
        <v>1410</v>
      </c>
      <c r="U836" s="9" t="s">
        <v>293</v>
      </c>
      <c r="V836" s="9" t="s">
        <v>195</v>
      </c>
      <c r="Z836" s="9">
        <v>0</v>
      </c>
      <c r="AA836" s="9">
        <v>1</v>
      </c>
      <c r="AB836" s="9">
        <v>0.14887786025617999</v>
      </c>
      <c r="AC836" s="9">
        <v>1.99981265033E-2</v>
      </c>
      <c r="AD836" s="9">
        <v>55.091387514869297</v>
      </c>
      <c r="AF836" s="9">
        <v>-1</v>
      </c>
      <c r="AG836" s="9">
        <v>-1</v>
      </c>
      <c r="AH836" s="9">
        <v>-1</v>
      </c>
      <c r="AI836" s="9">
        <v>-1</v>
      </c>
      <c r="AJ836" s="9">
        <v>0</v>
      </c>
      <c r="AM836" s="9" t="s">
        <v>309</v>
      </c>
      <c r="AN836" s="9">
        <v>-1</v>
      </c>
      <c r="AQ836" s="9">
        <v>579</v>
      </c>
      <c r="AR836" s="9" t="s">
        <v>295</v>
      </c>
      <c r="AT836" s="9" t="s">
        <v>195</v>
      </c>
      <c r="AU836" s="9">
        <v>132.71029999999999</v>
      </c>
      <c r="AV836" s="9">
        <v>30.461770738520102</v>
      </c>
      <c r="AW836" s="9">
        <v>56.357846404500897</v>
      </c>
      <c r="AX836" s="9">
        <v>4.4680768500000002E-2</v>
      </c>
    </row>
    <row r="837" spans="1:50" x14ac:dyDescent="0.25">
      <c r="A837" s="142">
        <v>550000</v>
      </c>
      <c r="B837" s="142">
        <v>910000</v>
      </c>
      <c r="C837" s="142">
        <v>910000</v>
      </c>
      <c r="D837" s="9" t="s">
        <v>305</v>
      </c>
      <c r="E837" s="9" t="s">
        <v>70</v>
      </c>
      <c r="F837" s="9" t="s">
        <v>306</v>
      </c>
      <c r="G837" s="9" t="s">
        <v>307</v>
      </c>
      <c r="H837" s="9">
        <v>0.36</v>
      </c>
      <c r="I837" s="9">
        <v>0.48</v>
      </c>
      <c r="J837" s="9" t="s">
        <v>195</v>
      </c>
      <c r="K837" s="9">
        <v>0.21228542565974001</v>
      </c>
      <c r="L837" s="9">
        <v>3955.91651574661</v>
      </c>
      <c r="M837" s="9">
        <v>10.6903894198981</v>
      </c>
      <c r="N837" s="9">
        <v>1.4359943084946201</v>
      </c>
      <c r="O837" s="9">
        <v>2.2694138684715002</v>
      </c>
      <c r="P837" s="9">
        <v>0.30484066302375001</v>
      </c>
      <c r="Q837" s="9">
        <v>839.78342141968096</v>
      </c>
      <c r="R837" s="9">
        <v>1430</v>
      </c>
      <c r="S837" s="9" t="s">
        <v>298</v>
      </c>
      <c r="T837" s="9">
        <v>1430</v>
      </c>
      <c r="U837" s="9" t="s">
        <v>293</v>
      </c>
      <c r="V837" s="9" t="s">
        <v>195</v>
      </c>
      <c r="Z837" s="9">
        <v>0</v>
      </c>
      <c r="AA837" s="9">
        <v>1</v>
      </c>
      <c r="AB837" s="9">
        <v>2.2694138684715002</v>
      </c>
      <c r="AC837" s="9">
        <v>0.30484066302375001</v>
      </c>
      <c r="AD837" s="9">
        <v>839.78342141968096</v>
      </c>
      <c r="AF837" s="9">
        <v>-1</v>
      </c>
      <c r="AG837" s="9">
        <v>-1</v>
      </c>
      <c r="AH837" s="9">
        <v>-1</v>
      </c>
      <c r="AI837" s="9">
        <v>-1</v>
      </c>
      <c r="AJ837" s="9">
        <v>0</v>
      </c>
      <c r="AM837" s="9" t="s">
        <v>309</v>
      </c>
      <c r="AN837" s="9">
        <v>-1</v>
      </c>
      <c r="AQ837" s="9">
        <v>579</v>
      </c>
      <c r="AR837" s="9" t="s">
        <v>295</v>
      </c>
      <c r="AT837" s="9" t="s">
        <v>195</v>
      </c>
      <c r="AU837" s="9">
        <v>132.71029999999999</v>
      </c>
      <c r="AV837" s="9">
        <v>116.52397292926599</v>
      </c>
      <c r="AW837" s="9">
        <v>859.08863821305204</v>
      </c>
      <c r="AX837" s="9">
        <v>0.68108955510000002</v>
      </c>
    </row>
    <row r="838" spans="1:50" x14ac:dyDescent="0.25">
      <c r="A838" s="142">
        <v>550000</v>
      </c>
      <c r="B838" s="142">
        <v>910000</v>
      </c>
      <c r="C838" s="142">
        <v>910000</v>
      </c>
      <c r="D838" s="9" t="s">
        <v>305</v>
      </c>
      <c r="E838" s="9" t="s">
        <v>70</v>
      </c>
      <c r="F838" s="9" t="s">
        <v>306</v>
      </c>
      <c r="G838" s="9" t="s">
        <v>307</v>
      </c>
      <c r="H838" s="9">
        <v>0.36</v>
      </c>
      <c r="I838" s="9">
        <v>0.48</v>
      </c>
      <c r="J838" s="9" t="s">
        <v>195</v>
      </c>
      <c r="K838" s="9">
        <v>2.6114903278400001E-3</v>
      </c>
      <c r="L838" s="9">
        <v>3955.91651574661</v>
      </c>
      <c r="M838" s="9">
        <v>10.6903894198981</v>
      </c>
      <c r="N838" s="9">
        <v>1.4359943084946201</v>
      </c>
      <c r="O838" s="9">
        <v>2.791784857099E-2</v>
      </c>
      <c r="P838" s="9">
        <v>3.75008524747E-3</v>
      </c>
      <c r="Q838" s="9">
        <v>10.3308377186464</v>
      </c>
      <c r="R838" s="9">
        <v>1210</v>
      </c>
      <c r="S838" s="9" t="s">
        <v>310</v>
      </c>
      <c r="T838" s="9">
        <v>1210</v>
      </c>
      <c r="U838" s="9" t="s">
        <v>293</v>
      </c>
      <c r="V838" s="9" t="s">
        <v>195</v>
      </c>
      <c r="Z838" s="9">
        <v>0</v>
      </c>
      <c r="AA838" s="9">
        <v>1</v>
      </c>
      <c r="AB838" s="9">
        <v>2.791784857099E-2</v>
      </c>
      <c r="AC838" s="9">
        <v>3.75008524747E-3</v>
      </c>
      <c r="AD838" s="9">
        <v>10.330837718646301</v>
      </c>
      <c r="AF838" s="9">
        <v>-1</v>
      </c>
      <c r="AG838" s="9">
        <v>-1</v>
      </c>
      <c r="AH838" s="9">
        <v>-1</v>
      </c>
      <c r="AI838" s="9">
        <v>-1</v>
      </c>
      <c r="AJ838" s="9">
        <v>0</v>
      </c>
      <c r="AM838" s="9" t="s">
        <v>309</v>
      </c>
      <c r="AN838" s="9">
        <v>-1</v>
      </c>
      <c r="AQ838" s="9">
        <v>579</v>
      </c>
      <c r="AR838" s="9" t="s">
        <v>295</v>
      </c>
      <c r="AT838" s="9" t="s">
        <v>195</v>
      </c>
      <c r="AU838" s="9">
        <v>132.71029999999999</v>
      </c>
      <c r="AV838" s="9">
        <v>18.888554536223602</v>
      </c>
      <c r="AW838" s="9">
        <v>10.568326405286999</v>
      </c>
      <c r="AX838" s="9">
        <v>8.3786194000000005E-3</v>
      </c>
    </row>
    <row r="839" spans="1:50" x14ac:dyDescent="0.25">
      <c r="A839" s="142">
        <v>550000</v>
      </c>
      <c r="B839" s="142">
        <v>910000</v>
      </c>
      <c r="C839" s="142">
        <v>910000</v>
      </c>
      <c r="D839" s="9" t="s">
        <v>305</v>
      </c>
      <c r="E839" s="9" t="s">
        <v>70</v>
      </c>
      <c r="F839" s="9" t="s">
        <v>306</v>
      </c>
      <c r="G839" s="9" t="s">
        <v>307</v>
      </c>
      <c r="H839" s="9">
        <v>0.36</v>
      </c>
      <c r="I839" s="9">
        <v>0.48</v>
      </c>
      <c r="J839" s="9" t="s">
        <v>195</v>
      </c>
      <c r="K839" s="9">
        <v>0.10000630574491</v>
      </c>
      <c r="L839" s="9">
        <v>3502.7487114137102</v>
      </c>
      <c r="M839" s="9">
        <v>7.8983492134901701</v>
      </c>
      <c r="N839" s="9">
        <v>1.12620792520881</v>
      </c>
      <c r="O839" s="9">
        <v>0.78988472632439</v>
      </c>
      <c r="P839" s="9">
        <v>0.11262789410077</v>
      </c>
      <c r="Q839" s="9">
        <v>350.29695858124302</v>
      </c>
      <c r="R839" s="9">
        <v>1200</v>
      </c>
      <c r="S839" s="9" t="s">
        <v>308</v>
      </c>
      <c r="T839" s="9">
        <v>1200</v>
      </c>
      <c r="U839" s="9" t="s">
        <v>293</v>
      </c>
      <c r="V839" s="9" t="s">
        <v>195</v>
      </c>
      <c r="Z839" s="9">
        <v>0</v>
      </c>
      <c r="AA839" s="9">
        <v>1</v>
      </c>
      <c r="AB839" s="9">
        <v>0.78988472632439</v>
      </c>
      <c r="AC839" s="9">
        <v>0.11262789410077</v>
      </c>
      <c r="AD839" s="9">
        <v>350.29695858124302</v>
      </c>
      <c r="AF839" s="9">
        <v>-1</v>
      </c>
      <c r="AG839" s="9">
        <v>-1</v>
      </c>
      <c r="AH839" s="9">
        <v>-1</v>
      </c>
      <c r="AI839" s="9">
        <v>-1</v>
      </c>
      <c r="AJ839" s="9">
        <v>0</v>
      </c>
      <c r="AM839" s="9" t="s">
        <v>309</v>
      </c>
      <c r="AN839" s="9">
        <v>-1</v>
      </c>
      <c r="AQ839" s="9">
        <v>579</v>
      </c>
      <c r="AR839" s="9" t="s">
        <v>295</v>
      </c>
      <c r="AT839" s="9" t="s">
        <v>195</v>
      </c>
      <c r="AU839" s="9">
        <v>132.71029999999999</v>
      </c>
      <c r="AV839" s="9">
        <v>131.19384696629399</v>
      </c>
      <c r="AW839" s="9">
        <v>404.71116068430399</v>
      </c>
      <c r="AX839" s="9">
        <v>0.28410134520000002</v>
      </c>
    </row>
    <row r="840" spans="1:50" x14ac:dyDescent="0.25">
      <c r="A840" s="142">
        <v>550000</v>
      </c>
      <c r="B840" s="142">
        <v>910000</v>
      </c>
      <c r="C840" s="142">
        <v>910000</v>
      </c>
      <c r="D840" s="9" t="s">
        <v>305</v>
      </c>
      <c r="E840" s="9" t="s">
        <v>70</v>
      </c>
      <c r="F840" s="9" t="s">
        <v>306</v>
      </c>
      <c r="G840" s="9" t="s">
        <v>307</v>
      </c>
      <c r="H840" s="9">
        <v>0.36</v>
      </c>
      <c r="I840" s="9">
        <v>0.48</v>
      </c>
      <c r="J840" s="9" t="s">
        <v>312</v>
      </c>
      <c r="K840" s="9">
        <v>0.30997158435108002</v>
      </c>
      <c r="L840" s="9">
        <v>3502.7487114137102</v>
      </c>
      <c r="M840" s="9">
        <v>7.8983492134901701</v>
      </c>
      <c r="N840" s="9">
        <v>1.12620792520881</v>
      </c>
      <c r="O840" s="9">
        <v>2.4482638194636501</v>
      </c>
      <c r="P840" s="9">
        <v>0.34909245488571</v>
      </c>
      <c r="Q840" s="9">
        <v>1085.7525676606101</v>
      </c>
      <c r="R840" s="9">
        <v>3100</v>
      </c>
      <c r="S840" s="9" t="s">
        <v>313</v>
      </c>
      <c r="T840" s="9">
        <v>3100</v>
      </c>
      <c r="U840" s="9" t="s">
        <v>293</v>
      </c>
      <c r="V840" s="9" t="s">
        <v>195</v>
      </c>
      <c r="Y840" s="9" t="s">
        <v>312</v>
      </c>
      <c r="Z840" s="9">
        <v>0</v>
      </c>
      <c r="AA840" s="9">
        <v>1</v>
      </c>
      <c r="AB840" s="9">
        <v>2.4482638194636501</v>
      </c>
      <c r="AC840" s="9">
        <v>0.34909245488571</v>
      </c>
      <c r="AD840" s="9">
        <v>1085.7525676606101</v>
      </c>
      <c r="AF840" s="9">
        <v>-1</v>
      </c>
      <c r="AG840" s="9">
        <v>-1</v>
      </c>
      <c r="AH840" s="9">
        <v>-1</v>
      </c>
      <c r="AI840" s="9">
        <v>-1</v>
      </c>
      <c r="AJ840" s="9">
        <v>0</v>
      </c>
      <c r="AM840" s="9" t="s">
        <v>309</v>
      </c>
      <c r="AN840" s="9">
        <v>-1</v>
      </c>
      <c r="AQ840" s="9">
        <v>579</v>
      </c>
      <c r="AR840" s="9" t="s">
        <v>295</v>
      </c>
      <c r="AT840" s="9" t="s">
        <v>195</v>
      </c>
      <c r="AU840" s="9">
        <v>132.71029999999999</v>
      </c>
      <c r="AV840" s="9">
        <v>204.60449441962501</v>
      </c>
      <c r="AW840" s="9">
        <v>1254.4104968926699</v>
      </c>
      <c r="AX840" s="9">
        <v>0.88057791379999995</v>
      </c>
    </row>
    <row r="841" spans="1:50" x14ac:dyDescent="0.25">
      <c r="A841" s="142">
        <v>550000</v>
      </c>
      <c r="B841" s="142">
        <v>910000</v>
      </c>
      <c r="C841" s="142">
        <v>910000</v>
      </c>
      <c r="D841" s="9" t="s">
        <v>305</v>
      </c>
      <c r="E841" s="9" t="s">
        <v>70</v>
      </c>
      <c r="F841" s="9" t="s">
        <v>306</v>
      </c>
      <c r="G841" s="9" t="s">
        <v>307</v>
      </c>
      <c r="H841" s="9">
        <v>0.36</v>
      </c>
      <c r="I841" s="9">
        <v>0.48</v>
      </c>
      <c r="J841" s="9" t="s">
        <v>195</v>
      </c>
      <c r="K841" s="9">
        <v>0.20778556352589</v>
      </c>
      <c r="L841" s="9">
        <v>3502.7487114137102</v>
      </c>
      <c r="M841" s="9">
        <v>7.8983492134901701</v>
      </c>
      <c r="N841" s="9">
        <v>1.12620792520881</v>
      </c>
      <c r="O841" s="9">
        <v>1.6411629422493399</v>
      </c>
      <c r="P841" s="9">
        <v>0.23400974838683</v>
      </c>
      <c r="Q841" s="9">
        <v>727.82061489068997</v>
      </c>
      <c r="R841" s="9">
        <v>1210</v>
      </c>
      <c r="S841" s="9" t="s">
        <v>310</v>
      </c>
      <c r="T841" s="9">
        <v>1210</v>
      </c>
      <c r="U841" s="9" t="s">
        <v>293</v>
      </c>
      <c r="V841" s="9" t="s">
        <v>195</v>
      </c>
      <c r="Z841" s="9">
        <v>0</v>
      </c>
      <c r="AA841" s="9">
        <v>1</v>
      </c>
      <c r="AB841" s="9">
        <v>1.6411629422493399</v>
      </c>
      <c r="AC841" s="9">
        <v>0.23400974838683</v>
      </c>
      <c r="AD841" s="9">
        <v>727.82061489068997</v>
      </c>
      <c r="AF841" s="9">
        <v>-1</v>
      </c>
      <c r="AG841" s="9">
        <v>-1</v>
      </c>
      <c r="AH841" s="9">
        <v>-1</v>
      </c>
      <c r="AI841" s="9">
        <v>-1</v>
      </c>
      <c r="AJ841" s="9">
        <v>0</v>
      </c>
      <c r="AM841" s="9" t="s">
        <v>309</v>
      </c>
      <c r="AN841" s="9">
        <v>-1</v>
      </c>
      <c r="AQ841" s="9">
        <v>579</v>
      </c>
      <c r="AR841" s="9" t="s">
        <v>295</v>
      </c>
      <c r="AT841" s="9" t="s">
        <v>195</v>
      </c>
      <c r="AU841" s="9">
        <v>132.71029999999999</v>
      </c>
      <c r="AV841" s="9">
        <v>117.70936475836901</v>
      </c>
      <c r="AW841" s="9">
        <v>840.87834223675895</v>
      </c>
      <c r="AX841" s="9">
        <v>0.5902843592</v>
      </c>
    </row>
    <row r="842" spans="1:50" x14ac:dyDescent="0.25">
      <c r="A842" s="142">
        <v>550000</v>
      </c>
      <c r="B842" s="142">
        <v>910000</v>
      </c>
      <c r="C842" s="142">
        <v>910000</v>
      </c>
      <c r="D842" s="9" t="s">
        <v>305</v>
      </c>
      <c r="E842" s="9" t="s">
        <v>70</v>
      </c>
      <c r="F842" s="9" t="s">
        <v>306</v>
      </c>
      <c r="G842" s="9" t="s">
        <v>307</v>
      </c>
      <c r="H842" s="9">
        <v>0.36</v>
      </c>
      <c r="I842" s="9">
        <v>0.48</v>
      </c>
      <c r="J842" s="9" t="s">
        <v>195</v>
      </c>
      <c r="K842" s="9">
        <v>0.14839962056605999</v>
      </c>
      <c r="L842" s="9">
        <v>3860.08286601484</v>
      </c>
      <c r="M842" s="9">
        <v>9.5896964688606605</v>
      </c>
      <c r="N842" s="9">
        <v>1.40928788500736</v>
      </c>
      <c r="O842" s="9">
        <v>1.4231073173226001</v>
      </c>
      <c r="P842" s="9">
        <v>0.20913778740343</v>
      </c>
      <c r="Q842" s="9">
        <v>572.83483267015197</v>
      </c>
      <c r="R842" s="9">
        <v>1200</v>
      </c>
      <c r="S842" s="9" t="s">
        <v>308</v>
      </c>
      <c r="T842" s="9">
        <v>1200</v>
      </c>
      <c r="U842" s="9" t="s">
        <v>293</v>
      </c>
      <c r="V842" s="9" t="s">
        <v>195</v>
      </c>
      <c r="Z842" s="9">
        <v>0</v>
      </c>
      <c r="AA842" s="9">
        <v>1</v>
      </c>
      <c r="AB842" s="9">
        <v>1.4231073173226001</v>
      </c>
      <c r="AC842" s="9">
        <v>0.20913778740343</v>
      </c>
      <c r="AD842" s="9">
        <v>572.83483267015197</v>
      </c>
      <c r="AF842" s="9">
        <v>-1</v>
      </c>
      <c r="AG842" s="9">
        <v>-1</v>
      </c>
      <c r="AH842" s="9">
        <v>-1</v>
      </c>
      <c r="AI842" s="9">
        <v>-1</v>
      </c>
      <c r="AJ842" s="9">
        <v>0</v>
      </c>
      <c r="AM842" s="9" t="s">
        <v>309</v>
      </c>
      <c r="AN842" s="9">
        <v>-1</v>
      </c>
      <c r="AQ842" s="9">
        <v>579</v>
      </c>
      <c r="AR842" s="9" t="s">
        <v>295</v>
      </c>
      <c r="AT842" s="9" t="s">
        <v>195</v>
      </c>
      <c r="AU842" s="9">
        <v>132.71029999999999</v>
      </c>
      <c r="AV842" s="9">
        <v>124.827094979585</v>
      </c>
      <c r="AW842" s="9">
        <v>600.55195756948206</v>
      </c>
      <c r="AX842" s="9">
        <v>0.46458623900000001</v>
      </c>
    </row>
    <row r="843" spans="1:50" x14ac:dyDescent="0.25">
      <c r="A843" s="142">
        <v>550000</v>
      </c>
      <c r="B843" s="142">
        <v>910000</v>
      </c>
      <c r="C843" s="142">
        <v>910000</v>
      </c>
      <c r="D843" s="9" t="s">
        <v>305</v>
      </c>
      <c r="E843" s="9" t="s">
        <v>70</v>
      </c>
      <c r="F843" s="9" t="s">
        <v>306</v>
      </c>
      <c r="G843" s="9" t="s">
        <v>307</v>
      </c>
      <c r="H843" s="9">
        <v>0.36</v>
      </c>
      <c r="I843" s="9">
        <v>0.48</v>
      </c>
      <c r="J843" s="9" t="s">
        <v>195</v>
      </c>
      <c r="K843" s="9">
        <v>3.0137926343280001E-2</v>
      </c>
      <c r="L843" s="9">
        <v>3860.08286601484</v>
      </c>
      <c r="M843" s="9">
        <v>9.5896964688606605</v>
      </c>
      <c r="N843" s="9">
        <v>1.40928788500736</v>
      </c>
      <c r="O843" s="9">
        <v>0.28901356583298998</v>
      </c>
      <c r="P843" s="9">
        <v>4.2473014474829998E-2</v>
      </c>
      <c r="Q843" s="9">
        <v>116.334893094935</v>
      </c>
      <c r="R843" s="9">
        <v>1210</v>
      </c>
      <c r="S843" s="9" t="s">
        <v>310</v>
      </c>
      <c r="T843" s="9">
        <v>1210</v>
      </c>
      <c r="U843" s="9" t="s">
        <v>293</v>
      </c>
      <c r="V843" s="9" t="s">
        <v>195</v>
      </c>
      <c r="Z843" s="9">
        <v>0</v>
      </c>
      <c r="AA843" s="9">
        <v>1</v>
      </c>
      <c r="AB843" s="9">
        <v>0.28901356583298998</v>
      </c>
      <c r="AC843" s="9">
        <v>4.2473014474829998E-2</v>
      </c>
      <c r="AD843" s="9">
        <v>116.334893094935</v>
      </c>
      <c r="AF843" s="9">
        <v>-1</v>
      </c>
      <c r="AG843" s="9">
        <v>-1</v>
      </c>
      <c r="AH843" s="9">
        <v>-1</v>
      </c>
      <c r="AI843" s="9">
        <v>-1</v>
      </c>
      <c r="AJ843" s="9">
        <v>0</v>
      </c>
      <c r="AM843" s="9" t="s">
        <v>309</v>
      </c>
      <c r="AN843" s="9">
        <v>-1</v>
      </c>
      <c r="AQ843" s="9">
        <v>579</v>
      </c>
      <c r="AR843" s="9" t="s">
        <v>295</v>
      </c>
      <c r="AT843" s="9" t="s">
        <v>195</v>
      </c>
      <c r="AU843" s="9">
        <v>132.71029999999999</v>
      </c>
      <c r="AV843" s="9">
        <v>65.028954265687503</v>
      </c>
      <c r="AW843" s="9">
        <v>121.963860780144</v>
      </c>
      <c r="AX843" s="9">
        <v>9.4351089299999996E-2</v>
      </c>
    </row>
    <row r="844" spans="1:50" x14ac:dyDescent="0.25">
      <c r="A844" s="142">
        <v>550000</v>
      </c>
      <c r="B844" s="142">
        <v>910000</v>
      </c>
      <c r="C844" s="142">
        <v>910000</v>
      </c>
      <c r="D844" s="9" t="s">
        <v>305</v>
      </c>
      <c r="E844" s="9" t="s">
        <v>70</v>
      </c>
      <c r="F844" s="9" t="s">
        <v>306</v>
      </c>
      <c r="G844" s="9" t="s">
        <v>307</v>
      </c>
      <c r="H844" s="9">
        <v>0.36</v>
      </c>
      <c r="I844" s="9">
        <v>0.48</v>
      </c>
      <c r="J844" s="9" t="s">
        <v>195</v>
      </c>
      <c r="K844" s="9">
        <v>7.1437277160100003E-3</v>
      </c>
      <c r="L844" s="9">
        <v>3860.08286601484</v>
      </c>
      <c r="M844" s="9">
        <v>9.5896964688606605</v>
      </c>
      <c r="N844" s="9">
        <v>1.40928788500736</v>
      </c>
      <c r="O844" s="9">
        <v>6.8506180452779994E-2</v>
      </c>
      <c r="P844" s="9">
        <v>1.006756892397E-2</v>
      </c>
      <c r="Q844" s="9">
        <v>27.575380956068699</v>
      </c>
      <c r="R844" s="9">
        <v>1210</v>
      </c>
      <c r="S844" s="9" t="s">
        <v>310</v>
      </c>
      <c r="T844" s="9">
        <v>1210</v>
      </c>
      <c r="U844" s="9" t="s">
        <v>293</v>
      </c>
      <c r="V844" s="9" t="s">
        <v>195</v>
      </c>
      <c r="Z844" s="9">
        <v>0</v>
      </c>
      <c r="AA844" s="9">
        <v>1</v>
      </c>
      <c r="AB844" s="9">
        <v>6.8506180452779994E-2</v>
      </c>
      <c r="AC844" s="9">
        <v>1.006756892397E-2</v>
      </c>
      <c r="AD844" s="9">
        <v>27.575380956067399</v>
      </c>
      <c r="AF844" s="9">
        <v>-1</v>
      </c>
      <c r="AG844" s="9">
        <v>-1</v>
      </c>
      <c r="AH844" s="9">
        <v>-1</v>
      </c>
      <c r="AI844" s="9">
        <v>-1</v>
      </c>
      <c r="AJ844" s="9">
        <v>0</v>
      </c>
      <c r="AM844" s="9" t="s">
        <v>309</v>
      </c>
      <c r="AN844" s="9">
        <v>-1</v>
      </c>
      <c r="AQ844" s="9">
        <v>579</v>
      </c>
      <c r="AR844" s="9" t="s">
        <v>295</v>
      </c>
      <c r="AT844" s="9" t="s">
        <v>195</v>
      </c>
      <c r="AU844" s="9">
        <v>132.71029999999999</v>
      </c>
      <c r="AV844" s="9">
        <v>30.734386809044199</v>
      </c>
      <c r="AW844" s="9">
        <v>28.909640387434798</v>
      </c>
      <c r="AX844" s="9">
        <v>2.2364461400000001E-2</v>
      </c>
    </row>
    <row r="845" spans="1:50" x14ac:dyDescent="0.25">
      <c r="A845" s="142">
        <v>550000</v>
      </c>
      <c r="B845" s="142">
        <v>910000</v>
      </c>
      <c r="C845" s="142">
        <v>910000</v>
      </c>
      <c r="D845" s="9" t="s">
        <v>305</v>
      </c>
      <c r="E845" s="9" t="s">
        <v>70</v>
      </c>
      <c r="F845" s="9" t="s">
        <v>306</v>
      </c>
      <c r="G845" s="9" t="s">
        <v>307</v>
      </c>
      <c r="H845" s="9">
        <v>0.36</v>
      </c>
      <c r="I845" s="9">
        <v>0.48</v>
      </c>
      <c r="J845" s="9" t="s">
        <v>195</v>
      </c>
      <c r="K845" s="9">
        <v>0.16188893634765</v>
      </c>
      <c r="L845" s="9">
        <v>3860.08286601484</v>
      </c>
      <c r="M845" s="9">
        <v>9.5896964688606605</v>
      </c>
      <c r="N845" s="9">
        <v>1.40928788500736</v>
      </c>
      <c r="O845" s="9">
        <v>1.55246576124068</v>
      </c>
      <c r="P845" s="9">
        <v>0.22814811671147001</v>
      </c>
      <c r="Q845" s="9">
        <v>624.90470939293903</v>
      </c>
      <c r="R845" s="9">
        <v>1210</v>
      </c>
      <c r="S845" s="9" t="s">
        <v>310</v>
      </c>
      <c r="T845" s="9">
        <v>1210</v>
      </c>
      <c r="U845" s="9" t="s">
        <v>293</v>
      </c>
      <c r="V845" s="9" t="s">
        <v>195</v>
      </c>
      <c r="Z845" s="9">
        <v>0</v>
      </c>
      <c r="AA845" s="9">
        <v>1</v>
      </c>
      <c r="AB845" s="9">
        <v>1.55246576124068</v>
      </c>
      <c r="AC845" s="9">
        <v>0.22814811671147001</v>
      </c>
      <c r="AD845" s="9">
        <v>624.90470939293903</v>
      </c>
      <c r="AF845" s="9">
        <v>-1</v>
      </c>
      <c r="AG845" s="9">
        <v>-1</v>
      </c>
      <c r="AH845" s="9">
        <v>-1</v>
      </c>
      <c r="AI845" s="9">
        <v>-1</v>
      </c>
      <c r="AJ845" s="9">
        <v>0</v>
      </c>
      <c r="AM845" s="9" t="s">
        <v>309</v>
      </c>
      <c r="AN845" s="9">
        <v>-1</v>
      </c>
      <c r="AQ845" s="9">
        <v>579</v>
      </c>
      <c r="AR845" s="9" t="s">
        <v>295</v>
      </c>
      <c r="AT845" s="9" t="s">
        <v>195</v>
      </c>
      <c r="AU845" s="9">
        <v>132.71029999999999</v>
      </c>
      <c r="AV845" s="9">
        <v>114.781673871028</v>
      </c>
      <c r="AW845" s="9">
        <v>655.14128177399903</v>
      </c>
      <c r="AX845" s="9">
        <v>0.50681647149999998</v>
      </c>
    </row>
    <row r="846" spans="1:50" x14ac:dyDescent="0.25">
      <c r="A846" s="142">
        <v>550000</v>
      </c>
      <c r="B846" s="142">
        <v>910000</v>
      </c>
      <c r="C846" s="142">
        <v>910000</v>
      </c>
      <c r="D846" s="9" t="s">
        <v>305</v>
      </c>
      <c r="E846" s="9" t="s">
        <v>70</v>
      </c>
      <c r="F846" s="9" t="s">
        <v>306</v>
      </c>
      <c r="G846" s="9" t="s">
        <v>307</v>
      </c>
      <c r="H846" s="9">
        <v>0.36</v>
      </c>
      <c r="I846" s="9">
        <v>0.48</v>
      </c>
      <c r="J846" s="9" t="s">
        <v>195</v>
      </c>
      <c r="K846" s="9">
        <v>5.5808417306000002E-3</v>
      </c>
      <c r="L846" s="9">
        <v>3860.08286601484</v>
      </c>
      <c r="M846" s="9">
        <v>9.5896964688606605</v>
      </c>
      <c r="N846" s="9">
        <v>1.40928788500736</v>
      </c>
      <c r="O846" s="9">
        <v>5.3518578237289997E-2</v>
      </c>
      <c r="P846" s="9">
        <v>7.8650126390900008E-3</v>
      </c>
      <c r="Q846" s="9">
        <v>21.5425115422644</v>
      </c>
      <c r="R846" s="9">
        <v>1210</v>
      </c>
      <c r="S846" s="9" t="s">
        <v>310</v>
      </c>
      <c r="T846" s="9">
        <v>1210</v>
      </c>
      <c r="U846" s="9" t="s">
        <v>293</v>
      </c>
      <c r="V846" s="9" t="s">
        <v>195</v>
      </c>
      <c r="Z846" s="9">
        <v>0</v>
      </c>
      <c r="AA846" s="9">
        <v>1</v>
      </c>
      <c r="AB846" s="9">
        <v>5.3518578237289997E-2</v>
      </c>
      <c r="AC846" s="9">
        <v>7.8650126390900008E-3</v>
      </c>
      <c r="AD846" s="9">
        <v>21.542511542264702</v>
      </c>
      <c r="AF846" s="9">
        <v>-1</v>
      </c>
      <c r="AG846" s="9">
        <v>-1</v>
      </c>
      <c r="AH846" s="9">
        <v>-1</v>
      </c>
      <c r="AI846" s="9">
        <v>-1</v>
      </c>
      <c r="AJ846" s="9">
        <v>0</v>
      </c>
      <c r="AM846" s="9" t="s">
        <v>309</v>
      </c>
      <c r="AN846" s="9">
        <v>-1</v>
      </c>
      <c r="AQ846" s="9">
        <v>579</v>
      </c>
      <c r="AR846" s="9" t="s">
        <v>295</v>
      </c>
      <c r="AT846" s="9" t="s">
        <v>195</v>
      </c>
      <c r="AU846" s="9">
        <v>132.71029999999999</v>
      </c>
      <c r="AV846" s="9">
        <v>27.094803211513</v>
      </c>
      <c r="AW846" s="9">
        <v>22.5848651999132</v>
      </c>
      <c r="AX846" s="9">
        <v>1.7471623299999999E-2</v>
      </c>
    </row>
    <row r="847" spans="1:50" x14ac:dyDescent="0.25">
      <c r="A847" s="142">
        <v>550000</v>
      </c>
      <c r="B847" s="142">
        <v>910000</v>
      </c>
      <c r="C847" s="142">
        <v>910000</v>
      </c>
      <c r="D847" s="9" t="s">
        <v>305</v>
      </c>
      <c r="E847" s="9" t="s">
        <v>70</v>
      </c>
      <c r="F847" s="9" t="s">
        <v>306</v>
      </c>
      <c r="G847" s="9" t="s">
        <v>307</v>
      </c>
      <c r="H847" s="9">
        <v>0.36</v>
      </c>
      <c r="I847" s="9">
        <v>0.48</v>
      </c>
      <c r="J847" s="9" t="s">
        <v>195</v>
      </c>
      <c r="K847" s="9">
        <v>0.26461240080318998</v>
      </c>
      <c r="L847" s="9">
        <v>3860.08286601484</v>
      </c>
      <c r="M847" s="9">
        <v>9.5896964688606605</v>
      </c>
      <c r="N847" s="9">
        <v>1.40928788500736</v>
      </c>
      <c r="O847" s="9">
        <v>2.53755260559916</v>
      </c>
      <c r="P847" s="9">
        <v>0.37291505067464997</v>
      </c>
      <c r="Q847" s="9">
        <v>1021.42579447547</v>
      </c>
      <c r="R847" s="9">
        <v>1210</v>
      </c>
      <c r="S847" s="9" t="s">
        <v>310</v>
      </c>
      <c r="T847" s="9">
        <v>1210</v>
      </c>
      <c r="U847" s="9" t="s">
        <v>293</v>
      </c>
      <c r="V847" s="9" t="s">
        <v>195</v>
      </c>
      <c r="Z847" s="9">
        <v>0</v>
      </c>
      <c r="AA847" s="9">
        <v>1</v>
      </c>
      <c r="AB847" s="9">
        <v>2.53755260559916</v>
      </c>
      <c r="AC847" s="9">
        <v>0.37291505067464997</v>
      </c>
      <c r="AD847" s="9">
        <v>1021.42579447547</v>
      </c>
      <c r="AF847" s="9">
        <v>-1</v>
      </c>
      <c r="AG847" s="9">
        <v>-1</v>
      </c>
      <c r="AH847" s="9">
        <v>-1</v>
      </c>
      <c r="AI847" s="9">
        <v>-1</v>
      </c>
      <c r="AJ847" s="9">
        <v>0</v>
      </c>
      <c r="AM847" s="9" t="s">
        <v>309</v>
      </c>
      <c r="AN847" s="9">
        <v>-1</v>
      </c>
      <c r="AQ847" s="9">
        <v>579</v>
      </c>
      <c r="AR847" s="9" t="s">
        <v>295</v>
      </c>
      <c r="AT847" s="9" t="s">
        <v>195</v>
      </c>
      <c r="AU847" s="9">
        <v>132.71029999999999</v>
      </c>
      <c r="AV847" s="9">
        <v>131.30596982403901</v>
      </c>
      <c r="AW847" s="9">
        <v>1070.8483936370901</v>
      </c>
      <c r="AX847" s="9">
        <v>0.8284069704</v>
      </c>
    </row>
    <row r="848" spans="1:50" x14ac:dyDescent="0.25">
      <c r="A848" s="142">
        <v>550000</v>
      </c>
      <c r="B848" s="142">
        <v>910000</v>
      </c>
      <c r="C848" s="142">
        <v>910000</v>
      </c>
      <c r="D848" s="9" t="s">
        <v>305</v>
      </c>
      <c r="E848" s="9" t="s">
        <v>70</v>
      </c>
      <c r="F848" s="9" t="s">
        <v>306</v>
      </c>
      <c r="G848" s="9" t="s">
        <v>307</v>
      </c>
      <c r="H848" s="9">
        <v>0.36</v>
      </c>
      <c r="I848" s="9">
        <v>0.48</v>
      </c>
      <c r="J848" s="9" t="s">
        <v>195</v>
      </c>
      <c r="K848" s="9">
        <v>8.7785587634859996E-2</v>
      </c>
      <c r="L848" s="9">
        <v>3858.1883496876799</v>
      </c>
      <c r="M848" s="9">
        <v>9.5852546227418909</v>
      </c>
      <c r="N848" s="9">
        <v>1.40864414357844</v>
      </c>
      <c r="O848" s="9">
        <v>0.84144720968719</v>
      </c>
      <c r="P848" s="9">
        <v>0.12365865391244001</v>
      </c>
      <c r="Q848" s="9">
        <v>338.69333148331901</v>
      </c>
      <c r="R848" s="9">
        <v>1200</v>
      </c>
      <c r="S848" s="9" t="s">
        <v>308</v>
      </c>
      <c r="T848" s="9">
        <v>1200</v>
      </c>
      <c r="U848" s="9" t="s">
        <v>293</v>
      </c>
      <c r="V848" s="9" t="s">
        <v>195</v>
      </c>
      <c r="Z848" s="9">
        <v>0</v>
      </c>
      <c r="AA848" s="9">
        <v>1</v>
      </c>
      <c r="AB848" s="9">
        <v>0.84144720968719</v>
      </c>
      <c r="AC848" s="9">
        <v>0.12365865391244001</v>
      </c>
      <c r="AD848" s="9">
        <v>338.69333148331998</v>
      </c>
      <c r="AF848" s="9">
        <v>-1</v>
      </c>
      <c r="AG848" s="9">
        <v>-1</v>
      </c>
      <c r="AH848" s="9">
        <v>-1</v>
      </c>
      <c r="AI848" s="9">
        <v>-1</v>
      </c>
      <c r="AJ848" s="9">
        <v>0</v>
      </c>
      <c r="AM848" s="9" t="s">
        <v>309</v>
      </c>
      <c r="AN848" s="9">
        <v>-1</v>
      </c>
      <c r="AQ848" s="9">
        <v>579</v>
      </c>
      <c r="AR848" s="9" t="s">
        <v>295</v>
      </c>
      <c r="AT848" s="9" t="s">
        <v>195</v>
      </c>
      <c r="AU848" s="9">
        <v>132.71029999999999</v>
      </c>
      <c r="AV848" s="9">
        <v>163.05660833712099</v>
      </c>
      <c r="AW848" s="9">
        <v>355.25566911430701</v>
      </c>
      <c r="AX848" s="9">
        <v>0.27469045539999998</v>
      </c>
    </row>
    <row r="849" spans="1:50" x14ac:dyDescent="0.25">
      <c r="A849" s="142">
        <v>550000</v>
      </c>
      <c r="B849" s="142">
        <v>910000</v>
      </c>
      <c r="C849" s="142">
        <v>910000</v>
      </c>
      <c r="D849" s="9" t="s">
        <v>305</v>
      </c>
      <c r="E849" s="9" t="s">
        <v>70</v>
      </c>
      <c r="F849" s="9" t="s">
        <v>306</v>
      </c>
      <c r="G849" s="9" t="s">
        <v>307</v>
      </c>
      <c r="H849" s="9">
        <v>0.36</v>
      </c>
      <c r="I849" s="9">
        <v>0.48</v>
      </c>
      <c r="J849" s="9" t="s">
        <v>195</v>
      </c>
      <c r="K849" s="9">
        <v>0.18332347432293999</v>
      </c>
      <c r="L849" s="9">
        <v>3858.1883496876799</v>
      </c>
      <c r="M849" s="9">
        <v>9.5852546227418909</v>
      </c>
      <c r="N849" s="9">
        <v>1.40864414357844</v>
      </c>
      <c r="O849" s="9">
        <v>1.7572021797111399</v>
      </c>
      <c r="P849" s="9">
        <v>0.25823753848546999</v>
      </c>
      <c r="Q849" s="9">
        <v>707.29649285706796</v>
      </c>
      <c r="R849" s="9">
        <v>1210</v>
      </c>
      <c r="S849" s="9" t="s">
        <v>310</v>
      </c>
      <c r="T849" s="9">
        <v>1210</v>
      </c>
      <c r="U849" s="9" t="s">
        <v>293</v>
      </c>
      <c r="V849" s="9" t="s">
        <v>195</v>
      </c>
      <c r="Z849" s="9">
        <v>0</v>
      </c>
      <c r="AA849" s="9">
        <v>1</v>
      </c>
      <c r="AB849" s="9">
        <v>1.7572021797111399</v>
      </c>
      <c r="AC849" s="9">
        <v>0.25823753848546999</v>
      </c>
      <c r="AD849" s="9">
        <v>707.29649285706796</v>
      </c>
      <c r="AF849" s="9">
        <v>-1</v>
      </c>
      <c r="AG849" s="9">
        <v>-1</v>
      </c>
      <c r="AH849" s="9">
        <v>-1</v>
      </c>
      <c r="AI849" s="9">
        <v>-1</v>
      </c>
      <c r="AJ849" s="9">
        <v>0</v>
      </c>
      <c r="AM849" s="9" t="s">
        <v>309</v>
      </c>
      <c r="AN849" s="9">
        <v>-1</v>
      </c>
      <c r="AQ849" s="9">
        <v>579</v>
      </c>
      <c r="AR849" s="9" t="s">
        <v>295</v>
      </c>
      <c r="AT849" s="9" t="s">
        <v>195</v>
      </c>
      <c r="AU849" s="9">
        <v>132.71029999999999</v>
      </c>
      <c r="AV849" s="9">
        <v>123.866474518936</v>
      </c>
      <c r="AW849" s="9">
        <v>741.88377944050296</v>
      </c>
      <c r="AX849" s="9">
        <v>0.57363868029999998</v>
      </c>
    </row>
    <row r="850" spans="1:50" x14ac:dyDescent="0.25">
      <c r="A850" s="142">
        <v>550000</v>
      </c>
      <c r="B850" s="142">
        <v>910000</v>
      </c>
      <c r="C850" s="142">
        <v>910000</v>
      </c>
      <c r="D850" s="9" t="s">
        <v>305</v>
      </c>
      <c r="E850" s="9" t="s">
        <v>70</v>
      </c>
      <c r="F850" s="9" t="s">
        <v>306</v>
      </c>
      <c r="G850" s="9" t="s">
        <v>307</v>
      </c>
      <c r="H850" s="9">
        <v>0.36</v>
      </c>
      <c r="I850" s="9">
        <v>0.48</v>
      </c>
      <c r="J850" s="9" t="s">
        <v>195</v>
      </c>
      <c r="K850" s="9">
        <v>0.31222496714063003</v>
      </c>
      <c r="L850" s="9">
        <v>3858.1883496876799</v>
      </c>
      <c r="M850" s="9">
        <v>9.5852546227418909</v>
      </c>
      <c r="N850" s="9">
        <v>1.40864414357844</v>
      </c>
      <c r="O850" s="9">
        <v>2.9927558096201898</v>
      </c>
      <c r="P850" s="9">
        <v>0.43981387144161999</v>
      </c>
      <c r="Q850" s="9">
        <v>1204.6227307036099</v>
      </c>
      <c r="R850" s="9">
        <v>1210</v>
      </c>
      <c r="S850" s="9" t="s">
        <v>310</v>
      </c>
      <c r="T850" s="9">
        <v>1210</v>
      </c>
      <c r="U850" s="9" t="s">
        <v>293</v>
      </c>
      <c r="V850" s="9" t="s">
        <v>195</v>
      </c>
      <c r="Z850" s="9">
        <v>0</v>
      </c>
      <c r="AA850" s="9">
        <v>1</v>
      </c>
      <c r="AB850" s="9">
        <v>2.9927558096201898</v>
      </c>
      <c r="AC850" s="9">
        <v>0.43981387144161999</v>
      </c>
      <c r="AD850" s="9">
        <v>1204.6227307036099</v>
      </c>
      <c r="AF850" s="9">
        <v>-1</v>
      </c>
      <c r="AG850" s="9">
        <v>-1</v>
      </c>
      <c r="AH850" s="9">
        <v>-1</v>
      </c>
      <c r="AI850" s="9">
        <v>-1</v>
      </c>
      <c r="AJ850" s="9">
        <v>0</v>
      </c>
      <c r="AM850" s="9" t="s">
        <v>309</v>
      </c>
      <c r="AN850" s="9">
        <v>-1</v>
      </c>
      <c r="AQ850" s="9">
        <v>579</v>
      </c>
      <c r="AR850" s="9" t="s">
        <v>295</v>
      </c>
      <c r="AT850" s="9" t="s">
        <v>195</v>
      </c>
      <c r="AU850" s="9">
        <v>132.71029999999999</v>
      </c>
      <c r="AV850" s="9">
        <v>143.22258859407501</v>
      </c>
      <c r="AW850" s="9">
        <v>1263.5296135066999</v>
      </c>
      <c r="AX850" s="9">
        <v>0.97698518310000004</v>
      </c>
    </row>
    <row r="851" spans="1:50" x14ac:dyDescent="0.25">
      <c r="A851" s="142">
        <v>550000</v>
      </c>
      <c r="B851" s="142">
        <v>910000</v>
      </c>
      <c r="C851" s="142">
        <v>910000</v>
      </c>
      <c r="D851" s="9" t="s">
        <v>305</v>
      </c>
      <c r="E851" s="9" t="s">
        <v>70</v>
      </c>
      <c r="F851" s="9" t="s">
        <v>306</v>
      </c>
      <c r="G851" s="9" t="s">
        <v>307</v>
      </c>
      <c r="H851" s="9">
        <v>0.36</v>
      </c>
      <c r="I851" s="9">
        <v>0.48</v>
      </c>
      <c r="J851" s="9" t="s">
        <v>195</v>
      </c>
      <c r="K851" s="9">
        <v>3.4429424615489999E-2</v>
      </c>
      <c r="L851" s="9">
        <v>3858.1883496876799</v>
      </c>
      <c r="M851" s="9">
        <v>9.5852546227418909</v>
      </c>
      <c r="N851" s="9">
        <v>1.40864414357844</v>
      </c>
      <c r="O851" s="9">
        <v>0.33001480145399997</v>
      </c>
      <c r="P851" s="9">
        <v>4.8498807351389998E-2</v>
      </c>
      <c r="Q851" s="9">
        <v>132.83520493794899</v>
      </c>
      <c r="R851" s="9">
        <v>1210</v>
      </c>
      <c r="S851" s="9" t="s">
        <v>310</v>
      </c>
      <c r="T851" s="9">
        <v>1210</v>
      </c>
      <c r="U851" s="9" t="s">
        <v>293</v>
      </c>
      <c r="V851" s="9" t="s">
        <v>195</v>
      </c>
      <c r="Z851" s="9">
        <v>0</v>
      </c>
      <c r="AA851" s="9">
        <v>1</v>
      </c>
      <c r="AB851" s="9">
        <v>0.33001480145399997</v>
      </c>
      <c r="AC851" s="9">
        <v>4.8498807351389998E-2</v>
      </c>
      <c r="AD851" s="9">
        <v>132.83520493794799</v>
      </c>
      <c r="AF851" s="9">
        <v>-1</v>
      </c>
      <c r="AG851" s="9">
        <v>-1</v>
      </c>
      <c r="AH851" s="9">
        <v>-1</v>
      </c>
      <c r="AI851" s="9">
        <v>-1</v>
      </c>
      <c r="AJ851" s="9">
        <v>0</v>
      </c>
      <c r="AM851" s="9" t="s">
        <v>309</v>
      </c>
      <c r="AN851" s="9">
        <v>-1</v>
      </c>
      <c r="AQ851" s="9">
        <v>579</v>
      </c>
      <c r="AR851" s="9" t="s">
        <v>295</v>
      </c>
      <c r="AT851" s="9" t="s">
        <v>195</v>
      </c>
      <c r="AU851" s="9">
        <v>132.71029999999999</v>
      </c>
      <c r="AV851" s="9">
        <v>68.940970782479098</v>
      </c>
      <c r="AW851" s="9">
        <v>139.33093812474701</v>
      </c>
      <c r="AX851" s="9">
        <v>0.1077333373</v>
      </c>
    </row>
    <row r="852" spans="1:50" x14ac:dyDescent="0.25">
      <c r="A852" s="142">
        <v>550000</v>
      </c>
      <c r="B852" s="142">
        <v>910000</v>
      </c>
      <c r="C852" s="142">
        <v>910000</v>
      </c>
      <c r="D852" s="9" t="s">
        <v>305</v>
      </c>
      <c r="E852" s="9" t="s">
        <v>70</v>
      </c>
      <c r="F852" s="9" t="s">
        <v>306</v>
      </c>
      <c r="G852" s="9" t="s">
        <v>307</v>
      </c>
      <c r="H852" s="9">
        <v>0.36</v>
      </c>
      <c r="I852" s="9">
        <v>0.48</v>
      </c>
      <c r="J852" s="9" t="s">
        <v>195</v>
      </c>
      <c r="K852" s="9">
        <v>0.16843803593348</v>
      </c>
      <c r="L852" s="9">
        <v>3864.8748673155301</v>
      </c>
      <c r="M852" s="9">
        <v>9.6009378304260302</v>
      </c>
      <c r="N852" s="9">
        <v>1.4109172781347801</v>
      </c>
      <c r="O852" s="9">
        <v>1.61716311127644</v>
      </c>
      <c r="P852" s="9">
        <v>0.23765213519364001</v>
      </c>
      <c r="Q852" s="9">
        <v>650.99193177931295</v>
      </c>
      <c r="R852" s="9">
        <v>1200</v>
      </c>
      <c r="S852" s="9" t="s">
        <v>308</v>
      </c>
      <c r="T852" s="9">
        <v>1200</v>
      </c>
      <c r="U852" s="9" t="s">
        <v>293</v>
      </c>
      <c r="V852" s="9" t="s">
        <v>195</v>
      </c>
      <c r="Z852" s="9">
        <v>0</v>
      </c>
      <c r="AA852" s="9">
        <v>1</v>
      </c>
      <c r="AB852" s="9">
        <v>1.61716311127644</v>
      </c>
      <c r="AC852" s="9">
        <v>0.23765213519364001</v>
      </c>
      <c r="AD852" s="9">
        <v>1162.19887479864</v>
      </c>
      <c r="AF852" s="9">
        <v>-1</v>
      </c>
      <c r="AG852" s="9">
        <v>-1</v>
      </c>
      <c r="AH852" s="9">
        <v>-1</v>
      </c>
      <c r="AI852" s="9">
        <v>-1</v>
      </c>
      <c r="AJ852" s="9">
        <v>0</v>
      </c>
      <c r="AM852" s="9" t="s">
        <v>309</v>
      </c>
      <c r="AN852" s="9">
        <v>-1</v>
      </c>
      <c r="AQ852" s="9">
        <v>579</v>
      </c>
      <c r="AR852" s="9" t="s">
        <v>295</v>
      </c>
      <c r="AT852" s="9" t="s">
        <v>195</v>
      </c>
      <c r="AU852" s="9">
        <v>132.71029999999999</v>
      </c>
      <c r="AV852" s="9">
        <v>195.363198857757</v>
      </c>
      <c r="AW852" s="9">
        <v>681.64454749386096</v>
      </c>
      <c r="AX852" s="9">
        <v>0.94257816289999996</v>
      </c>
    </row>
    <row r="853" spans="1:50" x14ac:dyDescent="0.25">
      <c r="A853" s="142">
        <v>550000</v>
      </c>
      <c r="B853" s="142">
        <v>910000</v>
      </c>
      <c r="C853" s="142">
        <v>910000</v>
      </c>
      <c r="D853" s="9" t="s">
        <v>305</v>
      </c>
      <c r="E853" s="9" t="s">
        <v>70</v>
      </c>
      <c r="F853" s="9" t="s">
        <v>306</v>
      </c>
      <c r="G853" s="9" t="s">
        <v>307</v>
      </c>
      <c r="H853" s="9">
        <v>0.36</v>
      </c>
      <c r="I853" s="9">
        <v>0.48</v>
      </c>
      <c r="J853" s="9" t="s">
        <v>195</v>
      </c>
      <c r="K853" s="9">
        <v>0.12970738016989999</v>
      </c>
      <c r="L853" s="9">
        <v>3864.8748673155301</v>
      </c>
      <c r="M853" s="9">
        <v>9.6009378304260302</v>
      </c>
      <c r="N853" s="9">
        <v>1.4109172781347801</v>
      </c>
      <c r="O853" s="9">
        <v>1.2453124931587201</v>
      </c>
      <c r="P853" s="9">
        <v>0.18300638378331999</v>
      </c>
      <c r="Q853" s="9">
        <v>501.30279372401901</v>
      </c>
      <c r="R853" s="9">
        <v>1210</v>
      </c>
      <c r="S853" s="9" t="s">
        <v>310</v>
      </c>
      <c r="T853" s="9">
        <v>1210</v>
      </c>
      <c r="U853" s="9" t="s">
        <v>293</v>
      </c>
      <c r="V853" s="9" t="s">
        <v>195</v>
      </c>
      <c r="Z853" s="9">
        <v>0</v>
      </c>
      <c r="AA853" s="9">
        <v>1</v>
      </c>
      <c r="AB853" s="9">
        <v>1.2453124931587201</v>
      </c>
      <c r="AC853" s="9">
        <v>0.18300638378331999</v>
      </c>
      <c r="AD853" s="9">
        <v>501.30279372401901</v>
      </c>
      <c r="AF853" s="9">
        <v>-1</v>
      </c>
      <c r="AG853" s="9">
        <v>-1</v>
      </c>
      <c r="AH853" s="9">
        <v>-1</v>
      </c>
      <c r="AI853" s="9">
        <v>-1</v>
      </c>
      <c r="AJ853" s="9">
        <v>0</v>
      </c>
      <c r="AM853" s="9" t="s">
        <v>309</v>
      </c>
      <c r="AN853" s="9">
        <v>-1</v>
      </c>
      <c r="AQ853" s="9">
        <v>579</v>
      </c>
      <c r="AR853" s="9" t="s">
        <v>295</v>
      </c>
      <c r="AT853" s="9" t="s">
        <v>195</v>
      </c>
      <c r="AU853" s="9">
        <v>132.71029999999999</v>
      </c>
      <c r="AV853" s="9">
        <v>136.52614752409499</v>
      </c>
      <c r="AW853" s="9">
        <v>524.90714447327002</v>
      </c>
      <c r="AX853" s="9">
        <v>0.40657160889999999</v>
      </c>
    </row>
    <row r="854" spans="1:50" x14ac:dyDescent="0.25">
      <c r="A854" s="142">
        <v>550000</v>
      </c>
      <c r="B854" s="142">
        <v>910000</v>
      </c>
      <c r="C854" s="142">
        <v>910000</v>
      </c>
      <c r="D854" s="9" t="s">
        <v>305</v>
      </c>
      <c r="E854" s="9" t="s">
        <v>70</v>
      </c>
      <c r="F854" s="9" t="s">
        <v>306</v>
      </c>
      <c r="G854" s="9" t="s">
        <v>307</v>
      </c>
      <c r="H854" s="9">
        <v>0.36</v>
      </c>
      <c r="I854" s="9">
        <v>0.48</v>
      </c>
      <c r="J854" s="9" t="s">
        <v>195</v>
      </c>
      <c r="K854" s="9">
        <v>0.18734805183323999</v>
      </c>
      <c r="L854" s="9">
        <v>3864.8748673155301</v>
      </c>
      <c r="M854" s="9">
        <v>9.6009378304260302</v>
      </c>
      <c r="N854" s="9">
        <v>1.4109172781347801</v>
      </c>
      <c r="O854" s="9">
        <v>1.7987169983024101</v>
      </c>
      <c r="P854" s="9">
        <v>0.26433260335641001</v>
      </c>
      <c r="Q854" s="9">
        <v>724.07677697083705</v>
      </c>
      <c r="R854" s="9">
        <v>1210</v>
      </c>
      <c r="S854" s="9" t="s">
        <v>310</v>
      </c>
      <c r="T854" s="9">
        <v>1210</v>
      </c>
      <c r="U854" s="9" t="s">
        <v>293</v>
      </c>
      <c r="V854" s="9" t="s">
        <v>195</v>
      </c>
      <c r="Z854" s="9">
        <v>0</v>
      </c>
      <c r="AA854" s="9">
        <v>1</v>
      </c>
      <c r="AB854" s="9">
        <v>1.7987169983024101</v>
      </c>
      <c r="AC854" s="9">
        <v>0.26433260335641001</v>
      </c>
      <c r="AD854" s="9">
        <v>724.07677697083705</v>
      </c>
      <c r="AF854" s="9">
        <v>-1</v>
      </c>
      <c r="AG854" s="9">
        <v>-1</v>
      </c>
      <c r="AH854" s="9">
        <v>-1</v>
      </c>
      <c r="AI854" s="9">
        <v>-1</v>
      </c>
      <c r="AJ854" s="9">
        <v>0</v>
      </c>
      <c r="AM854" s="9" t="s">
        <v>309</v>
      </c>
      <c r="AN854" s="9">
        <v>-1</v>
      </c>
      <c r="AQ854" s="9">
        <v>579</v>
      </c>
      <c r="AR854" s="9" t="s">
        <v>295</v>
      </c>
      <c r="AT854" s="9" t="s">
        <v>195</v>
      </c>
      <c r="AU854" s="9">
        <v>132.71029999999999</v>
      </c>
      <c r="AV854" s="9">
        <v>113.38881558875499</v>
      </c>
      <c r="AW854" s="9">
        <v>758.17066678549702</v>
      </c>
      <c r="AX854" s="9">
        <v>0.58724799429999996</v>
      </c>
    </row>
    <row r="855" spans="1:50" x14ac:dyDescent="0.25">
      <c r="A855" s="142">
        <v>550000</v>
      </c>
      <c r="B855" s="142">
        <v>910000</v>
      </c>
      <c r="C855" s="142">
        <v>910000</v>
      </c>
      <c r="D855" s="9" t="s">
        <v>305</v>
      </c>
      <c r="E855" s="9" t="s">
        <v>70</v>
      </c>
      <c r="F855" s="9" t="s">
        <v>306</v>
      </c>
      <c r="G855" s="9" t="s">
        <v>307</v>
      </c>
      <c r="H855" s="9">
        <v>0.36</v>
      </c>
      <c r="I855" s="9">
        <v>0.48</v>
      </c>
      <c r="J855" s="9" t="s">
        <v>195</v>
      </c>
      <c r="K855" s="9">
        <v>0.19141126953762999</v>
      </c>
      <c r="L855" s="9">
        <v>3852.56137521749</v>
      </c>
      <c r="M855" s="9">
        <v>9.5721902011285902</v>
      </c>
      <c r="N855" s="9">
        <v>1.4067554030589899</v>
      </c>
      <c r="O855" s="9">
        <v>1.83222507865372</v>
      </c>
      <c r="P855" s="9">
        <v>0.26926883762844001</v>
      </c>
      <c r="Q855" s="9">
        <v>737.42366380203305</v>
      </c>
      <c r="R855" s="9">
        <v>1200</v>
      </c>
      <c r="S855" s="9" t="s">
        <v>308</v>
      </c>
      <c r="T855" s="9">
        <v>1200</v>
      </c>
      <c r="U855" s="9" t="s">
        <v>293</v>
      </c>
      <c r="V855" s="9" t="s">
        <v>195</v>
      </c>
      <c r="Z855" s="9">
        <v>0</v>
      </c>
      <c r="AA855" s="9">
        <v>1</v>
      </c>
      <c r="AB855" s="9">
        <v>1.83222507865372</v>
      </c>
      <c r="AC855" s="9">
        <v>0.26926883762844001</v>
      </c>
      <c r="AD855" s="9">
        <v>737.42366380203305</v>
      </c>
      <c r="AF855" s="9">
        <v>-1</v>
      </c>
      <c r="AG855" s="9">
        <v>-1</v>
      </c>
      <c r="AH855" s="9">
        <v>-1</v>
      </c>
      <c r="AI855" s="9">
        <v>-1</v>
      </c>
      <c r="AJ855" s="9">
        <v>0</v>
      </c>
      <c r="AM855" s="9" t="s">
        <v>309</v>
      </c>
      <c r="AN855" s="9">
        <v>-1</v>
      </c>
      <c r="AQ855" s="9">
        <v>579</v>
      </c>
      <c r="AR855" s="9" t="s">
        <v>295</v>
      </c>
      <c r="AT855" s="9" t="s">
        <v>195</v>
      </c>
      <c r="AU855" s="9">
        <v>132.71029999999999</v>
      </c>
      <c r="AV855" s="9">
        <v>131.16343007061101</v>
      </c>
      <c r="AW855" s="9">
        <v>774.61392544811099</v>
      </c>
      <c r="AX855" s="9">
        <v>0.59807272</v>
      </c>
    </row>
    <row r="856" spans="1:50" x14ac:dyDescent="0.25">
      <c r="A856" s="142">
        <v>550000</v>
      </c>
      <c r="B856" s="142">
        <v>910000</v>
      </c>
      <c r="C856" s="142">
        <v>910000</v>
      </c>
      <c r="D856" s="9" t="s">
        <v>305</v>
      </c>
      <c r="E856" s="9" t="s">
        <v>70</v>
      </c>
      <c r="F856" s="9" t="s">
        <v>306</v>
      </c>
      <c r="G856" s="9" t="s">
        <v>307</v>
      </c>
      <c r="H856" s="9">
        <v>0.36</v>
      </c>
      <c r="I856" s="9">
        <v>0.48</v>
      </c>
      <c r="J856" s="9" t="s">
        <v>195</v>
      </c>
      <c r="K856" s="9">
        <v>1.720606270547E-2</v>
      </c>
      <c r="L856" s="9">
        <v>3852.56137521749</v>
      </c>
      <c r="M856" s="9">
        <v>9.5721902011285902</v>
      </c>
      <c r="N856" s="9">
        <v>1.4067554030589899</v>
      </c>
      <c r="O856" s="9">
        <v>0.16469970482931001</v>
      </c>
      <c r="P856" s="9">
        <v>2.4204721676290002E-2</v>
      </c>
      <c r="Q856" s="9">
        <v>66.2874125986677</v>
      </c>
      <c r="R856" s="9">
        <v>1210</v>
      </c>
      <c r="S856" s="9" t="s">
        <v>310</v>
      </c>
      <c r="T856" s="9">
        <v>1210</v>
      </c>
      <c r="U856" s="9" t="s">
        <v>293</v>
      </c>
      <c r="V856" s="9" t="s">
        <v>195</v>
      </c>
      <c r="Z856" s="9">
        <v>0</v>
      </c>
      <c r="AA856" s="9">
        <v>1</v>
      </c>
      <c r="AB856" s="9">
        <v>0.16469970482931001</v>
      </c>
      <c r="AC856" s="9">
        <v>2.4204721676290002E-2</v>
      </c>
      <c r="AD856" s="9">
        <v>66.287412598666194</v>
      </c>
      <c r="AF856" s="9">
        <v>-1</v>
      </c>
      <c r="AG856" s="9">
        <v>-1</v>
      </c>
      <c r="AH856" s="9">
        <v>-1</v>
      </c>
      <c r="AI856" s="9">
        <v>-1</v>
      </c>
      <c r="AJ856" s="9">
        <v>0</v>
      </c>
      <c r="AM856" s="9" t="s">
        <v>309</v>
      </c>
      <c r="AN856" s="9">
        <v>-1</v>
      </c>
      <c r="AQ856" s="9">
        <v>579</v>
      </c>
      <c r="AR856" s="9" t="s">
        <v>295</v>
      </c>
      <c r="AT856" s="9" t="s">
        <v>195</v>
      </c>
      <c r="AU856" s="9">
        <v>132.71029999999999</v>
      </c>
      <c r="AV856" s="9">
        <v>47.829776685221098</v>
      </c>
      <c r="AW856" s="9">
        <v>69.630465363850803</v>
      </c>
      <c r="AX856" s="9">
        <v>5.37610808E-2</v>
      </c>
    </row>
    <row r="857" spans="1:50" x14ac:dyDescent="0.25">
      <c r="A857" s="142">
        <v>550000</v>
      </c>
      <c r="B857" s="142">
        <v>910000</v>
      </c>
      <c r="C857" s="142">
        <v>910000</v>
      </c>
      <c r="D857" s="9" t="s">
        <v>305</v>
      </c>
      <c r="E857" s="9" t="s">
        <v>70</v>
      </c>
      <c r="F857" s="9" t="s">
        <v>306</v>
      </c>
      <c r="G857" s="9" t="s">
        <v>307</v>
      </c>
      <c r="H857" s="9">
        <v>0.36</v>
      </c>
      <c r="I857" s="9">
        <v>0.48</v>
      </c>
      <c r="J857" s="9" t="s">
        <v>195</v>
      </c>
      <c r="K857" s="9">
        <v>0.22178016973698</v>
      </c>
      <c r="L857" s="9">
        <v>3852.56137521749</v>
      </c>
      <c r="M857" s="9">
        <v>9.5721902011285902</v>
      </c>
      <c r="N857" s="9">
        <v>1.4067554030589899</v>
      </c>
      <c r="O857" s="9">
        <v>2.1229219675610298</v>
      </c>
      <c r="P857" s="9">
        <v>0.31199045206884002</v>
      </c>
      <c r="Q857" s="9">
        <v>854.42171571789902</v>
      </c>
      <c r="R857" s="9">
        <v>1210</v>
      </c>
      <c r="S857" s="9" t="s">
        <v>310</v>
      </c>
      <c r="T857" s="9">
        <v>1210</v>
      </c>
      <c r="U857" s="9" t="s">
        <v>293</v>
      </c>
      <c r="V857" s="9" t="s">
        <v>195</v>
      </c>
      <c r="Z857" s="9">
        <v>0</v>
      </c>
      <c r="AA857" s="9">
        <v>1</v>
      </c>
      <c r="AB857" s="9">
        <v>2.1229219675610298</v>
      </c>
      <c r="AC857" s="9">
        <v>0.31199045206884002</v>
      </c>
      <c r="AD857" s="9">
        <v>854.42171571789902</v>
      </c>
      <c r="AF857" s="9">
        <v>-1</v>
      </c>
      <c r="AG857" s="9">
        <v>-1</v>
      </c>
      <c r="AH857" s="9">
        <v>-1</v>
      </c>
      <c r="AI857" s="9">
        <v>-1</v>
      </c>
      <c r="AJ857" s="9">
        <v>0</v>
      </c>
      <c r="AM857" s="9" t="s">
        <v>309</v>
      </c>
      <c r="AN857" s="9">
        <v>-1</v>
      </c>
      <c r="AQ857" s="9">
        <v>579</v>
      </c>
      <c r="AR857" s="9" t="s">
        <v>295</v>
      </c>
      <c r="AT857" s="9" t="s">
        <v>195</v>
      </c>
      <c r="AU857" s="9">
        <v>132.71029999999999</v>
      </c>
      <c r="AV857" s="9">
        <v>121.56924404418901</v>
      </c>
      <c r="AW857" s="9">
        <v>897.512504261093</v>
      </c>
      <c r="AX857" s="9">
        <v>0.69296165099999996</v>
      </c>
    </row>
    <row r="858" spans="1:50" x14ac:dyDescent="0.25">
      <c r="A858" s="142">
        <v>550000</v>
      </c>
      <c r="B858" s="142">
        <v>910000</v>
      </c>
      <c r="C858" s="142">
        <v>910000</v>
      </c>
      <c r="D858" s="9" t="s">
        <v>305</v>
      </c>
      <c r="E858" s="9" t="s">
        <v>70</v>
      </c>
      <c r="F858" s="9" t="s">
        <v>306</v>
      </c>
      <c r="G858" s="9" t="s">
        <v>307</v>
      </c>
      <c r="H858" s="9">
        <v>0.36</v>
      </c>
      <c r="I858" s="9">
        <v>0.48</v>
      </c>
      <c r="J858" s="9" t="s">
        <v>195</v>
      </c>
      <c r="K858" s="9">
        <v>0.14242334442084001</v>
      </c>
      <c r="L858" s="9">
        <v>3852.56137521749</v>
      </c>
      <c r="M858" s="9">
        <v>9.5721902011285902</v>
      </c>
      <c r="N858" s="9">
        <v>1.4067554030589899</v>
      </c>
      <c r="O858" s="9">
        <v>1.3633033418771501</v>
      </c>
      <c r="P858" s="9">
        <v>0.20035480928575</v>
      </c>
      <c r="Q858" s="9">
        <v>548.69467564503702</v>
      </c>
      <c r="R858" s="9">
        <v>1210</v>
      </c>
      <c r="S858" s="9" t="s">
        <v>310</v>
      </c>
      <c r="T858" s="9">
        <v>1210</v>
      </c>
      <c r="U858" s="9" t="s">
        <v>293</v>
      </c>
      <c r="V858" s="9" t="s">
        <v>195</v>
      </c>
      <c r="Z858" s="9">
        <v>0</v>
      </c>
      <c r="AA858" s="9">
        <v>1</v>
      </c>
      <c r="AB858" s="9">
        <v>1.3633033418771501</v>
      </c>
      <c r="AC858" s="9">
        <v>0.20035480928575</v>
      </c>
      <c r="AD858" s="9">
        <v>548.69467564503702</v>
      </c>
      <c r="AF858" s="9">
        <v>-1</v>
      </c>
      <c r="AG858" s="9">
        <v>-1</v>
      </c>
      <c r="AH858" s="9">
        <v>-1</v>
      </c>
      <c r="AI858" s="9">
        <v>-1</v>
      </c>
      <c r="AJ858" s="9">
        <v>0</v>
      </c>
      <c r="AM858" s="9" t="s">
        <v>309</v>
      </c>
      <c r="AN858" s="9">
        <v>-1</v>
      </c>
      <c r="AQ858" s="9">
        <v>579</v>
      </c>
      <c r="AR858" s="9" t="s">
        <v>295</v>
      </c>
      <c r="AT858" s="9" t="s">
        <v>195</v>
      </c>
      <c r="AU858" s="9">
        <v>132.71029999999999</v>
      </c>
      <c r="AV858" s="9">
        <v>95.762469835450304</v>
      </c>
      <c r="AW858" s="9">
        <v>576.366826069176</v>
      </c>
      <c r="AX858" s="9">
        <v>0.44500784719999997</v>
      </c>
    </row>
    <row r="859" spans="1:50" x14ac:dyDescent="0.25">
      <c r="A859" s="142">
        <v>550000</v>
      </c>
      <c r="B859" s="142">
        <v>910000</v>
      </c>
      <c r="C859" s="142">
        <v>910000</v>
      </c>
      <c r="D859" s="9" t="s">
        <v>305</v>
      </c>
      <c r="E859" s="9" t="s">
        <v>70</v>
      </c>
      <c r="F859" s="9" t="s">
        <v>306</v>
      </c>
      <c r="G859" s="9" t="s">
        <v>307</v>
      </c>
      <c r="H859" s="9">
        <v>0.36</v>
      </c>
      <c r="I859" s="9">
        <v>0.48</v>
      </c>
      <c r="J859" s="9" t="s">
        <v>195</v>
      </c>
      <c r="K859" s="9">
        <v>1.8979431516330001E-2</v>
      </c>
      <c r="L859" s="9">
        <v>3852.56137521749</v>
      </c>
      <c r="M859" s="9">
        <v>9.5721902011285902</v>
      </c>
      <c r="N859" s="9">
        <v>1.4067554030589899</v>
      </c>
      <c r="O859" s="9">
        <v>0.18167472838359999</v>
      </c>
      <c r="P859" s="9">
        <v>2.6699417832580001E-2</v>
      </c>
      <c r="Q859" s="9">
        <v>73.1194247833985</v>
      </c>
      <c r="R859" s="9">
        <v>1210</v>
      </c>
      <c r="S859" s="9" t="s">
        <v>310</v>
      </c>
      <c r="T859" s="9">
        <v>1210</v>
      </c>
      <c r="U859" s="9" t="s">
        <v>293</v>
      </c>
      <c r="V859" s="9" t="s">
        <v>195</v>
      </c>
      <c r="Z859" s="9">
        <v>0</v>
      </c>
      <c r="AA859" s="9">
        <v>1</v>
      </c>
      <c r="AB859" s="9">
        <v>0.18167472838359999</v>
      </c>
      <c r="AC859" s="9">
        <v>2.6699417832580001E-2</v>
      </c>
      <c r="AD859" s="9">
        <v>73.119424783398898</v>
      </c>
      <c r="AF859" s="9">
        <v>-1</v>
      </c>
      <c r="AG859" s="9">
        <v>-1</v>
      </c>
      <c r="AH859" s="9">
        <v>-1</v>
      </c>
      <c r="AI859" s="9">
        <v>-1</v>
      </c>
      <c r="AJ859" s="9">
        <v>0</v>
      </c>
      <c r="AM859" s="9" t="s">
        <v>309</v>
      </c>
      <c r="AN859" s="9">
        <v>-1</v>
      </c>
      <c r="AQ859" s="9">
        <v>579</v>
      </c>
      <c r="AR859" s="9" t="s">
        <v>295</v>
      </c>
      <c r="AT859" s="9" t="s">
        <v>195</v>
      </c>
      <c r="AU859" s="9">
        <v>132.71029999999999</v>
      </c>
      <c r="AV859" s="9">
        <v>35.740319919968996</v>
      </c>
      <c r="AW859" s="9">
        <v>76.8070343253614</v>
      </c>
      <c r="AX859" s="9">
        <v>5.9302047699999999E-2</v>
      </c>
    </row>
    <row r="860" spans="1:50" x14ac:dyDescent="0.25">
      <c r="A860" s="142">
        <v>550000</v>
      </c>
      <c r="B860" s="142">
        <v>910000</v>
      </c>
      <c r="C860" s="142">
        <v>910000</v>
      </c>
      <c r="D860" s="9" t="s">
        <v>305</v>
      </c>
      <c r="E860" s="9" t="s">
        <v>70</v>
      </c>
      <c r="F860" s="9" t="s">
        <v>306</v>
      </c>
      <c r="G860" s="9" t="s">
        <v>307</v>
      </c>
      <c r="H860" s="9">
        <v>0.36</v>
      </c>
      <c r="I860" s="9">
        <v>0.48</v>
      </c>
      <c r="J860" s="9" t="s">
        <v>195</v>
      </c>
      <c r="K860" s="9">
        <v>2.5963175819679999E-2</v>
      </c>
      <c r="L860" s="9">
        <v>3852.56137521749</v>
      </c>
      <c r="M860" s="9">
        <v>9.5721902011285902</v>
      </c>
      <c r="N860" s="9">
        <v>1.4067554030589899</v>
      </c>
      <c r="O860" s="9">
        <v>0.24852445717138999</v>
      </c>
      <c r="P860" s="9">
        <v>3.6523837864910001E-2</v>
      </c>
      <c r="Q860" s="9">
        <v>100.02472834091</v>
      </c>
      <c r="R860" s="9">
        <v>1210</v>
      </c>
      <c r="S860" s="9" t="s">
        <v>310</v>
      </c>
      <c r="T860" s="9">
        <v>1210</v>
      </c>
      <c r="U860" s="9" t="s">
        <v>293</v>
      </c>
      <c r="V860" s="9" t="s">
        <v>195</v>
      </c>
      <c r="Z860" s="9">
        <v>0</v>
      </c>
      <c r="AA860" s="9">
        <v>1</v>
      </c>
      <c r="AB860" s="9">
        <v>0.24852445717138999</v>
      </c>
      <c r="AC860" s="9">
        <v>3.6523837864910001E-2</v>
      </c>
      <c r="AD860" s="9">
        <v>100.02472834090899</v>
      </c>
      <c r="AF860" s="9">
        <v>-1</v>
      </c>
      <c r="AG860" s="9">
        <v>-1</v>
      </c>
      <c r="AH860" s="9">
        <v>-1</v>
      </c>
      <c r="AI860" s="9">
        <v>-1</v>
      </c>
      <c r="AJ860" s="9">
        <v>0</v>
      </c>
      <c r="AM860" s="9" t="s">
        <v>309</v>
      </c>
      <c r="AN860" s="9">
        <v>-1</v>
      </c>
      <c r="AQ860" s="9">
        <v>579</v>
      </c>
      <c r="AR860" s="9" t="s">
        <v>295</v>
      </c>
      <c r="AT860" s="9" t="s">
        <v>195</v>
      </c>
      <c r="AU860" s="9">
        <v>132.71029999999999</v>
      </c>
      <c r="AV860" s="9">
        <v>58.628789901340802</v>
      </c>
      <c r="AW860" s="9">
        <v>105.069244811803</v>
      </c>
      <c r="AX860" s="9">
        <v>8.1123056200000002E-2</v>
      </c>
    </row>
    <row r="861" spans="1:50" x14ac:dyDescent="0.25">
      <c r="A861" s="142">
        <v>550000</v>
      </c>
      <c r="B861" s="142">
        <v>910000</v>
      </c>
      <c r="C861" s="142">
        <v>910000</v>
      </c>
      <c r="D861" s="9" t="s">
        <v>305</v>
      </c>
      <c r="E861" s="9" t="s">
        <v>70</v>
      </c>
      <c r="F861" s="9" t="s">
        <v>306</v>
      </c>
      <c r="G861" s="9" t="s">
        <v>307</v>
      </c>
      <c r="H861" s="9">
        <v>0.36</v>
      </c>
      <c r="I861" s="9">
        <v>0.48</v>
      </c>
      <c r="J861" s="9" t="s">
        <v>195</v>
      </c>
      <c r="K861" s="9">
        <v>0.32671496204707001</v>
      </c>
      <c r="L861" s="9">
        <v>3854.7804929519998</v>
      </c>
      <c r="M861" s="9">
        <v>9.5774916629202593</v>
      </c>
      <c r="N861" s="9">
        <v>1.4075272860969099</v>
      </c>
      <c r="O861" s="9">
        <v>3.1291098251571698</v>
      </c>
      <c r="P861" s="9">
        <v>0.45986022385737002</v>
      </c>
      <c r="Q861" s="9">
        <v>1259.41446245461</v>
      </c>
      <c r="R861" s="9">
        <v>1200</v>
      </c>
      <c r="S861" s="9" t="s">
        <v>308</v>
      </c>
      <c r="T861" s="9">
        <v>1200</v>
      </c>
      <c r="U861" s="9" t="s">
        <v>293</v>
      </c>
      <c r="V861" s="9" t="s">
        <v>195</v>
      </c>
      <c r="Z861" s="9">
        <v>0</v>
      </c>
      <c r="AA861" s="9">
        <v>1</v>
      </c>
      <c r="AB861" s="9">
        <v>3.1291098251571698</v>
      </c>
      <c r="AC861" s="9">
        <v>0.45986022385737002</v>
      </c>
      <c r="AD861" s="9">
        <v>1259.41446245461</v>
      </c>
      <c r="AF861" s="9">
        <v>-1</v>
      </c>
      <c r="AG861" s="9">
        <v>-1</v>
      </c>
      <c r="AH861" s="9">
        <v>-1</v>
      </c>
      <c r="AI861" s="9">
        <v>-1</v>
      </c>
      <c r="AJ861" s="9">
        <v>0</v>
      </c>
      <c r="AM861" s="9" t="s">
        <v>309</v>
      </c>
      <c r="AN861" s="9">
        <v>-1</v>
      </c>
      <c r="AQ861" s="9">
        <v>579</v>
      </c>
      <c r="AR861" s="9" t="s">
        <v>295</v>
      </c>
      <c r="AT861" s="9" t="s">
        <v>195</v>
      </c>
      <c r="AU861" s="9">
        <v>132.71029999999999</v>
      </c>
      <c r="AV861" s="9">
        <v>196.49486559905</v>
      </c>
      <c r="AW861" s="9">
        <v>1322.16854245437</v>
      </c>
      <c r="AX861" s="9">
        <v>1.0214229216999999</v>
      </c>
    </row>
    <row r="862" spans="1:50" x14ac:dyDescent="0.25">
      <c r="A862" s="142">
        <v>550000</v>
      </c>
      <c r="B862" s="142">
        <v>910000</v>
      </c>
      <c r="C862" s="142">
        <v>910000</v>
      </c>
      <c r="D862" s="9" t="s">
        <v>305</v>
      </c>
      <c r="E862" s="9" t="s">
        <v>70</v>
      </c>
      <c r="F862" s="9" t="s">
        <v>306</v>
      </c>
      <c r="G862" s="9" t="s">
        <v>307</v>
      </c>
      <c r="H862" s="9">
        <v>0.36</v>
      </c>
      <c r="I862" s="9">
        <v>0.48</v>
      </c>
      <c r="J862" s="9" t="s">
        <v>195</v>
      </c>
      <c r="K862" s="9">
        <v>3.3222785270000001E-5</v>
      </c>
      <c r="L862" s="9">
        <v>3854.7804929519998</v>
      </c>
      <c r="M862" s="9">
        <v>9.5774916629202593</v>
      </c>
      <c r="N862" s="9">
        <v>1.4075272860969099</v>
      </c>
      <c r="O862" s="9">
        <v>3.1819094897000001E-4</v>
      </c>
      <c r="P862" s="9">
        <v>4.6761976790000001E-5</v>
      </c>
      <c r="Q862" s="9">
        <v>0.12806654459189001</v>
      </c>
      <c r="R862" s="9">
        <v>1210</v>
      </c>
      <c r="S862" s="9" t="s">
        <v>310</v>
      </c>
      <c r="T862" s="9">
        <v>1210</v>
      </c>
      <c r="U862" s="9" t="s">
        <v>293</v>
      </c>
      <c r="V862" s="9" t="s">
        <v>195</v>
      </c>
      <c r="Z862" s="9">
        <v>0</v>
      </c>
      <c r="AA862" s="9">
        <v>1</v>
      </c>
      <c r="AB862" s="9">
        <v>3.1819094897000001E-4</v>
      </c>
      <c r="AC862" s="9">
        <v>4.6761976790000001E-5</v>
      </c>
      <c r="AD862" s="9">
        <v>0.12806654459019001</v>
      </c>
      <c r="AF862" s="9">
        <v>-1</v>
      </c>
      <c r="AG862" s="9">
        <v>-1</v>
      </c>
      <c r="AH862" s="9">
        <v>-1</v>
      </c>
      <c r="AI862" s="9">
        <v>-1</v>
      </c>
      <c r="AJ862" s="9">
        <v>0</v>
      </c>
      <c r="AM862" s="9" t="s">
        <v>309</v>
      </c>
      <c r="AN862" s="9">
        <v>-1</v>
      </c>
      <c r="AQ862" s="9">
        <v>579</v>
      </c>
      <c r="AR862" s="9" t="s">
        <v>295</v>
      </c>
      <c r="AT862" s="9" t="s">
        <v>195</v>
      </c>
      <c r="AU862" s="9">
        <v>132.71029999999999</v>
      </c>
      <c r="AV862" s="9">
        <v>2.1162904167547101</v>
      </c>
      <c r="AW862" s="9">
        <v>0.13444784195026999</v>
      </c>
      <c r="AX862" s="9">
        <v>1.038658E-4</v>
      </c>
    </row>
    <row r="863" spans="1:50" x14ac:dyDescent="0.25">
      <c r="A863" s="142">
        <v>550000</v>
      </c>
      <c r="B863" s="142">
        <v>910000</v>
      </c>
      <c r="C863" s="142">
        <v>910000</v>
      </c>
      <c r="D863" s="9" t="s">
        <v>305</v>
      </c>
      <c r="E863" s="9" t="s">
        <v>70</v>
      </c>
      <c r="F863" s="9" t="s">
        <v>306</v>
      </c>
      <c r="G863" s="9" t="s">
        <v>307</v>
      </c>
      <c r="H863" s="9">
        <v>0.36</v>
      </c>
      <c r="I863" s="9">
        <v>0.48</v>
      </c>
      <c r="J863" s="9" t="s">
        <v>195</v>
      </c>
      <c r="K863" s="9">
        <v>3.0915378495020001E-2</v>
      </c>
      <c r="L863" s="9">
        <v>3854.7804929519998</v>
      </c>
      <c r="M863" s="9">
        <v>9.5774916629202593</v>
      </c>
      <c r="N863" s="9">
        <v>1.4075272860969099</v>
      </c>
      <c r="O863" s="9">
        <v>0.29609177979207002</v>
      </c>
      <c r="P863" s="9">
        <v>4.3514238791750003E-2</v>
      </c>
      <c r="Q863" s="9">
        <v>119.171997954831</v>
      </c>
      <c r="R863" s="9">
        <v>1210</v>
      </c>
      <c r="S863" s="9" t="s">
        <v>310</v>
      </c>
      <c r="T863" s="9">
        <v>1210</v>
      </c>
      <c r="U863" s="9" t="s">
        <v>293</v>
      </c>
      <c r="V863" s="9" t="s">
        <v>195</v>
      </c>
      <c r="Z863" s="9">
        <v>0</v>
      </c>
      <c r="AA863" s="9">
        <v>1</v>
      </c>
      <c r="AB863" s="9">
        <v>0.29609177979207002</v>
      </c>
      <c r="AC863" s="9">
        <v>4.3514238791750003E-2</v>
      </c>
      <c r="AD863" s="9">
        <v>119.171997954831</v>
      </c>
      <c r="AF863" s="9">
        <v>-1</v>
      </c>
      <c r="AG863" s="9">
        <v>-1</v>
      </c>
      <c r="AH863" s="9">
        <v>-1</v>
      </c>
      <c r="AI863" s="9">
        <v>-1</v>
      </c>
      <c r="AJ863" s="9">
        <v>0</v>
      </c>
      <c r="AM863" s="9" t="s">
        <v>309</v>
      </c>
      <c r="AN863" s="9">
        <v>-1</v>
      </c>
      <c r="AQ863" s="9">
        <v>579</v>
      </c>
      <c r="AR863" s="9" t="s">
        <v>295</v>
      </c>
      <c r="AT863" s="9" t="s">
        <v>195</v>
      </c>
      <c r="AU863" s="9">
        <v>132.71029999999999</v>
      </c>
      <c r="AV863" s="9">
        <v>64.445027655722399</v>
      </c>
      <c r="AW863" s="9">
        <v>125.110098013498</v>
      </c>
      <c r="AX863" s="9">
        <v>9.6652066499999995E-2</v>
      </c>
    </row>
    <row r="864" spans="1:50" x14ac:dyDescent="0.25">
      <c r="A864" s="142">
        <v>550000</v>
      </c>
      <c r="B864" s="142">
        <v>910000</v>
      </c>
      <c r="C864" s="142">
        <v>910000</v>
      </c>
      <c r="D864" s="9" t="s">
        <v>305</v>
      </c>
      <c r="E864" s="9" t="s">
        <v>70</v>
      </c>
      <c r="F864" s="9" t="s">
        <v>306</v>
      </c>
      <c r="G864" s="9" t="s">
        <v>307</v>
      </c>
      <c r="H864" s="9">
        <v>0.36</v>
      </c>
      <c r="I864" s="9">
        <v>0.48</v>
      </c>
      <c r="J864" s="9" t="s">
        <v>195</v>
      </c>
      <c r="K864" s="9">
        <v>8.1615577787500004E-2</v>
      </c>
      <c r="L864" s="9">
        <v>3854.7804929519998</v>
      </c>
      <c r="M864" s="9">
        <v>9.5774916629202593</v>
      </c>
      <c r="N864" s="9">
        <v>1.4075272860969099</v>
      </c>
      <c r="O864" s="9">
        <v>0.78167251582426001</v>
      </c>
      <c r="P864" s="9">
        <v>0.11487615270647999</v>
      </c>
      <c r="Q864" s="9">
        <v>314.61013717628902</v>
      </c>
      <c r="R864" s="9">
        <v>1210</v>
      </c>
      <c r="S864" s="9" t="s">
        <v>310</v>
      </c>
      <c r="T864" s="9">
        <v>1210</v>
      </c>
      <c r="U864" s="9" t="s">
        <v>293</v>
      </c>
      <c r="V864" s="9" t="s">
        <v>195</v>
      </c>
      <c r="Z864" s="9">
        <v>0</v>
      </c>
      <c r="AA864" s="9">
        <v>1</v>
      </c>
      <c r="AB864" s="9">
        <v>0.78167251582426001</v>
      </c>
      <c r="AC864" s="9">
        <v>0.11487615270647999</v>
      </c>
      <c r="AD864" s="9">
        <v>314.61013717628703</v>
      </c>
      <c r="AF864" s="9">
        <v>-1</v>
      </c>
      <c r="AG864" s="9">
        <v>-1</v>
      </c>
      <c r="AH864" s="9">
        <v>-1</v>
      </c>
      <c r="AI864" s="9">
        <v>-1</v>
      </c>
      <c r="AJ864" s="9">
        <v>0</v>
      </c>
      <c r="AM864" s="9" t="s">
        <v>309</v>
      </c>
      <c r="AN864" s="9">
        <v>-1</v>
      </c>
      <c r="AQ864" s="9">
        <v>579</v>
      </c>
      <c r="AR864" s="9" t="s">
        <v>295</v>
      </c>
      <c r="AT864" s="9" t="s">
        <v>195</v>
      </c>
      <c r="AU864" s="9">
        <v>132.71029999999999</v>
      </c>
      <c r="AV864" s="9">
        <v>82.902436594338994</v>
      </c>
      <c r="AW864" s="9">
        <v>330.28652513725802</v>
      </c>
      <c r="AX864" s="9">
        <v>0.25515826209999998</v>
      </c>
    </row>
    <row r="865" spans="1:50" x14ac:dyDescent="0.25">
      <c r="A865" s="142">
        <v>550000</v>
      </c>
      <c r="B865" s="142">
        <v>910000</v>
      </c>
      <c r="C865" s="142">
        <v>910000</v>
      </c>
      <c r="D865" s="9" t="s">
        <v>305</v>
      </c>
      <c r="E865" s="9" t="s">
        <v>70</v>
      </c>
      <c r="F865" s="9" t="s">
        <v>306</v>
      </c>
      <c r="G865" s="9" t="s">
        <v>307</v>
      </c>
      <c r="H865" s="9">
        <v>0.36</v>
      </c>
      <c r="I865" s="9">
        <v>0.48</v>
      </c>
      <c r="J865" s="9" t="s">
        <v>195</v>
      </c>
      <c r="K865" s="9">
        <v>0.13372464370527001</v>
      </c>
      <c r="L865" s="9">
        <v>3854.7804929519998</v>
      </c>
      <c r="M865" s="9">
        <v>9.5774916629202593</v>
      </c>
      <c r="N865" s="9">
        <v>1.4075272860969099</v>
      </c>
      <c r="O865" s="9">
        <v>1.2807466602142701</v>
      </c>
      <c r="P865" s="9">
        <v>0.18822108483875999</v>
      </c>
      <c r="Q865" s="9">
        <v>515.47914798205898</v>
      </c>
      <c r="R865" s="9">
        <v>1210</v>
      </c>
      <c r="S865" s="9" t="s">
        <v>310</v>
      </c>
      <c r="T865" s="9">
        <v>1210</v>
      </c>
      <c r="U865" s="9" t="s">
        <v>293</v>
      </c>
      <c r="V865" s="9" t="s">
        <v>195</v>
      </c>
      <c r="Z865" s="9">
        <v>0</v>
      </c>
      <c r="AA865" s="9">
        <v>1</v>
      </c>
      <c r="AB865" s="9">
        <v>1.2807466602142701</v>
      </c>
      <c r="AC865" s="9">
        <v>0.18822108483875999</v>
      </c>
      <c r="AD865" s="9">
        <v>515.47914798205898</v>
      </c>
      <c r="AF865" s="9">
        <v>-1</v>
      </c>
      <c r="AG865" s="9">
        <v>-1</v>
      </c>
      <c r="AH865" s="9">
        <v>-1</v>
      </c>
      <c r="AI865" s="9">
        <v>-1</v>
      </c>
      <c r="AJ865" s="9">
        <v>0</v>
      </c>
      <c r="AM865" s="9" t="s">
        <v>309</v>
      </c>
      <c r="AN865" s="9">
        <v>-1</v>
      </c>
      <c r="AQ865" s="9">
        <v>579</v>
      </c>
      <c r="AR865" s="9" t="s">
        <v>295</v>
      </c>
      <c r="AT865" s="9" t="s">
        <v>195</v>
      </c>
      <c r="AU865" s="9">
        <v>132.71029999999999</v>
      </c>
      <c r="AV865" s="9">
        <v>94.476483558512399</v>
      </c>
      <c r="AW865" s="9">
        <v>541.16443321185204</v>
      </c>
      <c r="AX865" s="9">
        <v>0.41806905760000002</v>
      </c>
    </row>
    <row r="866" spans="1:50" x14ac:dyDescent="0.25">
      <c r="A866" s="142">
        <v>550000</v>
      </c>
      <c r="B866" s="142">
        <v>910000</v>
      </c>
      <c r="C866" s="142">
        <v>910000</v>
      </c>
      <c r="D866" s="9" t="s">
        <v>305</v>
      </c>
      <c r="E866" s="9" t="s">
        <v>70</v>
      </c>
      <c r="F866" s="9" t="s">
        <v>306</v>
      </c>
      <c r="G866" s="9" t="s">
        <v>307</v>
      </c>
      <c r="H866" s="9">
        <v>0.36</v>
      </c>
      <c r="I866" s="9">
        <v>0.48</v>
      </c>
      <c r="J866" s="9" t="s">
        <v>195</v>
      </c>
      <c r="K866" s="9">
        <v>2.0497915782299999E-3</v>
      </c>
      <c r="L866" s="9">
        <v>3854.7804929519998</v>
      </c>
      <c r="M866" s="9">
        <v>9.5774916629202593</v>
      </c>
      <c r="N866" s="9">
        <v>1.4075272860969099</v>
      </c>
      <c r="O866" s="9">
        <v>1.9631861751270002E-2</v>
      </c>
      <c r="P866" s="9">
        <v>2.88513757717E-3</v>
      </c>
      <c r="Q866" s="9">
        <v>7.9014965903975796</v>
      </c>
      <c r="R866" s="9">
        <v>1210</v>
      </c>
      <c r="S866" s="9" t="s">
        <v>310</v>
      </c>
      <c r="T866" s="9">
        <v>1210</v>
      </c>
      <c r="U866" s="9" t="s">
        <v>293</v>
      </c>
      <c r="V866" s="9" t="s">
        <v>195</v>
      </c>
      <c r="Z866" s="9">
        <v>0</v>
      </c>
      <c r="AA866" s="9">
        <v>1</v>
      </c>
      <c r="AB866" s="9">
        <v>1.9631861751270002E-2</v>
      </c>
      <c r="AC866" s="9">
        <v>2.88513757717E-3</v>
      </c>
      <c r="AD866" s="9">
        <v>7.9014965903991996</v>
      </c>
      <c r="AF866" s="9">
        <v>-1</v>
      </c>
      <c r="AG866" s="9">
        <v>-1</v>
      </c>
      <c r="AH866" s="9">
        <v>-1</v>
      </c>
      <c r="AI866" s="9">
        <v>-1</v>
      </c>
      <c r="AJ866" s="9">
        <v>0</v>
      </c>
      <c r="AM866" s="9" t="s">
        <v>309</v>
      </c>
      <c r="AN866" s="9">
        <v>-1</v>
      </c>
      <c r="AQ866" s="9">
        <v>579</v>
      </c>
      <c r="AR866" s="9" t="s">
        <v>295</v>
      </c>
      <c r="AT866" s="9" t="s">
        <v>195</v>
      </c>
      <c r="AU866" s="9">
        <v>132.71029999999999</v>
      </c>
      <c r="AV866" s="9">
        <v>16.715795778507498</v>
      </c>
      <c r="AW866" s="9">
        <v>8.2952122129634294</v>
      </c>
      <c r="AX866" s="9">
        <v>6.4083508000000004E-3</v>
      </c>
    </row>
    <row r="867" spans="1:50" x14ac:dyDescent="0.25">
      <c r="A867" s="142">
        <v>550000</v>
      </c>
      <c r="B867" s="142">
        <v>910000</v>
      </c>
      <c r="C867" s="142">
        <v>910000</v>
      </c>
      <c r="D867" s="9" t="s">
        <v>305</v>
      </c>
      <c r="E867" s="9" t="s">
        <v>70</v>
      </c>
      <c r="F867" s="9" t="s">
        <v>306</v>
      </c>
      <c r="G867" s="9" t="s">
        <v>307</v>
      </c>
      <c r="H867" s="9">
        <v>0.36</v>
      </c>
      <c r="I867" s="9">
        <v>0.48</v>
      </c>
      <c r="J867" s="9" t="s">
        <v>195</v>
      </c>
      <c r="K867" s="9">
        <v>1.5482505781099999E-3</v>
      </c>
      <c r="L867" s="9">
        <v>3854.7804929519998</v>
      </c>
      <c r="M867" s="9">
        <v>9.5774916629202593</v>
      </c>
      <c r="N867" s="9">
        <v>1.4075272860969099</v>
      </c>
      <c r="O867" s="9">
        <v>1.482835700397E-2</v>
      </c>
      <c r="P867" s="9">
        <v>2.1792049344000002E-3</v>
      </c>
      <c r="Q867" s="9">
        <v>5.9681661267077999</v>
      </c>
      <c r="R867" s="9">
        <v>1210</v>
      </c>
      <c r="S867" s="9" t="s">
        <v>310</v>
      </c>
      <c r="T867" s="9">
        <v>1210</v>
      </c>
      <c r="U867" s="9" t="s">
        <v>293</v>
      </c>
      <c r="V867" s="9" t="s">
        <v>195</v>
      </c>
      <c r="Z867" s="9">
        <v>0</v>
      </c>
      <c r="AA867" s="9">
        <v>1</v>
      </c>
      <c r="AB867" s="9">
        <v>1.482835700397E-2</v>
      </c>
      <c r="AC867" s="9">
        <v>2.1792049344000002E-3</v>
      </c>
      <c r="AD867" s="9">
        <v>5.9681661267078399</v>
      </c>
      <c r="AF867" s="9">
        <v>-1</v>
      </c>
      <c r="AG867" s="9">
        <v>-1</v>
      </c>
      <c r="AH867" s="9">
        <v>-1</v>
      </c>
      <c r="AI867" s="9">
        <v>-1</v>
      </c>
      <c r="AJ867" s="9">
        <v>0</v>
      </c>
      <c r="AM867" s="9" t="s">
        <v>309</v>
      </c>
      <c r="AN867" s="9">
        <v>-1</v>
      </c>
      <c r="AQ867" s="9">
        <v>579</v>
      </c>
      <c r="AR867" s="9" t="s">
        <v>295</v>
      </c>
      <c r="AT867" s="9" t="s">
        <v>195</v>
      </c>
      <c r="AU867" s="9">
        <v>132.71029999999999</v>
      </c>
      <c r="AV867" s="9">
        <v>13.322580492813801</v>
      </c>
      <c r="AW867" s="9">
        <v>6.2655477955170902</v>
      </c>
      <c r="AX867" s="9">
        <v>4.8403617999999999E-3</v>
      </c>
    </row>
    <row r="868" spans="1:50" x14ac:dyDescent="0.25">
      <c r="A868" s="142">
        <v>550000</v>
      </c>
      <c r="B868" s="142">
        <v>910000</v>
      </c>
      <c r="C868" s="142">
        <v>910000</v>
      </c>
      <c r="D868" s="9" t="s">
        <v>305</v>
      </c>
      <c r="E868" s="9" t="s">
        <v>70</v>
      </c>
      <c r="F868" s="9" t="s">
        <v>306</v>
      </c>
      <c r="G868" s="9" t="s">
        <v>307</v>
      </c>
      <c r="H868" s="9">
        <v>0.36</v>
      </c>
      <c r="I868" s="9">
        <v>0.48</v>
      </c>
      <c r="J868" s="9" t="s">
        <v>195</v>
      </c>
      <c r="K868" s="9">
        <v>4.1161626691409998E-2</v>
      </c>
      <c r="L868" s="9">
        <v>3854.7804929519998</v>
      </c>
      <c r="M868" s="9">
        <v>9.5774916629202593</v>
      </c>
      <c r="N868" s="9">
        <v>1.4075272860969099</v>
      </c>
      <c r="O868" s="9">
        <v>0.39422513646926</v>
      </c>
      <c r="P868" s="9">
        <v>5.79361127083E-2</v>
      </c>
      <c r="Q868" s="9">
        <v>158.66903562823899</v>
      </c>
      <c r="R868" s="9">
        <v>1210</v>
      </c>
      <c r="S868" s="9" t="s">
        <v>310</v>
      </c>
      <c r="T868" s="9">
        <v>1210</v>
      </c>
      <c r="U868" s="9" t="s">
        <v>293</v>
      </c>
      <c r="V868" s="9" t="s">
        <v>195</v>
      </c>
      <c r="Z868" s="9">
        <v>0</v>
      </c>
      <c r="AA868" s="9">
        <v>1</v>
      </c>
      <c r="AB868" s="9">
        <v>0.39422513646926</v>
      </c>
      <c r="AC868" s="9">
        <v>5.79361127083E-2</v>
      </c>
      <c r="AD868" s="9">
        <v>158.669035628237</v>
      </c>
      <c r="AF868" s="9">
        <v>-1</v>
      </c>
      <c r="AG868" s="9">
        <v>-1</v>
      </c>
      <c r="AH868" s="9">
        <v>-1</v>
      </c>
      <c r="AI868" s="9">
        <v>-1</v>
      </c>
      <c r="AJ868" s="9">
        <v>0</v>
      </c>
      <c r="AM868" s="9" t="s">
        <v>309</v>
      </c>
      <c r="AN868" s="9">
        <v>-1</v>
      </c>
      <c r="AQ868" s="9">
        <v>579</v>
      </c>
      <c r="AR868" s="9" t="s">
        <v>295</v>
      </c>
      <c r="AT868" s="9" t="s">
        <v>195</v>
      </c>
      <c r="AU868" s="9">
        <v>132.71029999999999</v>
      </c>
      <c r="AV868" s="9">
        <v>52.743015809960902</v>
      </c>
      <c r="AW868" s="9">
        <v>166.57519333258199</v>
      </c>
      <c r="AX868" s="9">
        <v>0.1286853493</v>
      </c>
    </row>
    <row r="869" spans="1:50" x14ac:dyDescent="0.25">
      <c r="A869" s="142">
        <v>550000</v>
      </c>
      <c r="B869" s="142">
        <v>910000</v>
      </c>
      <c r="C869" s="142">
        <v>910000</v>
      </c>
      <c r="D869" s="9" t="s">
        <v>305</v>
      </c>
      <c r="E869" s="9" t="s">
        <v>70</v>
      </c>
      <c r="F869" s="9" t="s">
        <v>306</v>
      </c>
      <c r="G869" s="9" t="s">
        <v>307</v>
      </c>
      <c r="H869" s="9">
        <v>0.36</v>
      </c>
      <c r="I869" s="9">
        <v>0.48</v>
      </c>
      <c r="J869" s="9" t="s">
        <v>195</v>
      </c>
      <c r="K869" s="9">
        <v>2.6606020711680001E-2</v>
      </c>
      <c r="L869" s="9">
        <v>3904.2166495630299</v>
      </c>
      <c r="M869" s="9">
        <v>11.346696099940299</v>
      </c>
      <c r="N869" s="9">
        <v>1.49936126234871</v>
      </c>
      <c r="O869" s="9">
        <v>0.30189043144424998</v>
      </c>
      <c r="P869" s="9">
        <v>3.989203680035E-2</v>
      </c>
      <c r="Q869" s="9">
        <v>103.875669041195</v>
      </c>
      <c r="R869" s="9">
        <v>1400</v>
      </c>
      <c r="S869" s="9" t="s">
        <v>297</v>
      </c>
      <c r="T869" s="9">
        <v>1400</v>
      </c>
      <c r="U869" s="9" t="s">
        <v>293</v>
      </c>
      <c r="V869" s="9" t="s">
        <v>195</v>
      </c>
      <c r="Z869" s="9">
        <v>0</v>
      </c>
      <c r="AA869" s="9">
        <v>1</v>
      </c>
      <c r="AB869" s="9">
        <v>0.30189043144424998</v>
      </c>
      <c r="AC869" s="9">
        <v>3.989203680035E-2</v>
      </c>
      <c r="AD869" s="9">
        <v>103.875669041194</v>
      </c>
      <c r="AF869" s="9">
        <v>-1</v>
      </c>
      <c r="AG869" s="9">
        <v>-1</v>
      </c>
      <c r="AH869" s="9">
        <v>-1</v>
      </c>
      <c r="AI869" s="9">
        <v>-1</v>
      </c>
      <c r="AJ869" s="9">
        <v>0</v>
      </c>
      <c r="AM869" s="9" t="s">
        <v>309</v>
      </c>
      <c r="AN869" s="9">
        <v>-1</v>
      </c>
      <c r="AQ869" s="9">
        <v>579</v>
      </c>
      <c r="AR869" s="9" t="s">
        <v>295</v>
      </c>
      <c r="AT869" s="9" t="s">
        <v>195</v>
      </c>
      <c r="AU869" s="9">
        <v>132.71029999999999</v>
      </c>
      <c r="AV869" s="9">
        <v>100.96775917956499</v>
      </c>
      <c r="AW869" s="9">
        <v>107.670745791605</v>
      </c>
      <c r="AX869" s="9">
        <v>8.4246284699999993E-2</v>
      </c>
    </row>
    <row r="870" spans="1:50" x14ac:dyDescent="0.25">
      <c r="A870" s="142">
        <v>550000</v>
      </c>
      <c r="B870" s="142">
        <v>910000</v>
      </c>
      <c r="C870" s="142">
        <v>910000</v>
      </c>
      <c r="D870" s="9" t="s">
        <v>305</v>
      </c>
      <c r="E870" s="9" t="s">
        <v>70</v>
      </c>
      <c r="F870" s="9" t="s">
        <v>306</v>
      </c>
      <c r="G870" s="9" t="s">
        <v>307</v>
      </c>
      <c r="H870" s="9">
        <v>0.36</v>
      </c>
      <c r="I870" s="9">
        <v>0.48</v>
      </c>
      <c r="J870" s="9" t="s">
        <v>195</v>
      </c>
      <c r="K870" s="9">
        <v>1.107657679279E-2</v>
      </c>
      <c r="L870" s="9">
        <v>3904.2166495630299</v>
      </c>
      <c r="M870" s="9">
        <v>11.346696099940299</v>
      </c>
      <c r="N870" s="9">
        <v>1.49936126234871</v>
      </c>
      <c r="O870" s="9">
        <v>0.12568255069549</v>
      </c>
      <c r="P870" s="9">
        <v>1.660779016254E-2</v>
      </c>
      <c r="Q870" s="9">
        <v>43.245355534593699</v>
      </c>
      <c r="R870" s="9">
        <v>8140</v>
      </c>
      <c r="S870" s="9" t="s">
        <v>292</v>
      </c>
      <c r="T870" s="9">
        <v>8140</v>
      </c>
      <c r="U870" s="9" t="s">
        <v>293</v>
      </c>
      <c r="V870" s="9" t="s">
        <v>195</v>
      </c>
      <c r="Z870" s="9">
        <v>0</v>
      </c>
      <c r="AA870" s="9">
        <v>1</v>
      </c>
      <c r="AB870" s="9">
        <v>0.12568255069549</v>
      </c>
      <c r="AC870" s="9">
        <v>1.660779016254E-2</v>
      </c>
      <c r="AD870" s="9">
        <v>43.2452683686748</v>
      </c>
      <c r="AF870" s="9">
        <v>-1</v>
      </c>
      <c r="AG870" s="9">
        <v>-1</v>
      </c>
      <c r="AH870" s="9">
        <v>-1</v>
      </c>
      <c r="AI870" s="9">
        <v>-1</v>
      </c>
      <c r="AJ870" s="9">
        <v>0</v>
      </c>
      <c r="AM870" s="9" t="s">
        <v>309</v>
      </c>
      <c r="AN870" s="9">
        <v>-1</v>
      </c>
      <c r="AQ870" s="9">
        <v>579</v>
      </c>
      <c r="AR870" s="9" t="s">
        <v>295</v>
      </c>
      <c r="AT870" s="9" t="s">
        <v>195</v>
      </c>
      <c r="AU870" s="9">
        <v>132.71029999999999</v>
      </c>
      <c r="AV870" s="9">
        <v>87.147356315970598</v>
      </c>
      <c r="AW870" s="9">
        <v>44.825315932127602</v>
      </c>
      <c r="AX870" s="9">
        <v>3.5073210399999999E-2</v>
      </c>
    </row>
    <row r="871" spans="1:50" x14ac:dyDescent="0.25">
      <c r="A871" s="142">
        <v>550000</v>
      </c>
      <c r="B871" s="142">
        <v>910000</v>
      </c>
      <c r="C871" s="142">
        <v>910000</v>
      </c>
      <c r="D871" s="9" t="s">
        <v>305</v>
      </c>
      <c r="E871" s="9" t="s">
        <v>70</v>
      </c>
      <c r="F871" s="9" t="s">
        <v>306</v>
      </c>
      <c r="G871" s="9" t="s">
        <v>307</v>
      </c>
      <c r="H871" s="9">
        <v>0.36</v>
      </c>
      <c r="I871" s="9">
        <v>0.48</v>
      </c>
      <c r="J871" s="9" t="s">
        <v>195</v>
      </c>
      <c r="K871" s="9">
        <v>0.16533750452849999</v>
      </c>
      <c r="L871" s="9">
        <v>3904.2166495630299</v>
      </c>
      <c r="M871" s="9">
        <v>11.346696099940299</v>
      </c>
      <c r="N871" s="9">
        <v>1.49936126234871</v>
      </c>
      <c r="O871" s="9">
        <v>1.8760344178074599</v>
      </c>
      <c r="P871" s="9">
        <v>0.24790064950344001</v>
      </c>
      <c r="Q871" s="9">
        <v>645.51343797739605</v>
      </c>
      <c r="R871" s="9">
        <v>1430</v>
      </c>
      <c r="S871" s="9" t="s">
        <v>298</v>
      </c>
      <c r="T871" s="9">
        <v>1430</v>
      </c>
      <c r="U871" s="9" t="s">
        <v>293</v>
      </c>
      <c r="V871" s="9" t="s">
        <v>195</v>
      </c>
      <c r="Z871" s="9">
        <v>0</v>
      </c>
      <c r="AA871" s="9">
        <v>1</v>
      </c>
      <c r="AB871" s="9">
        <v>1.8760344178074599</v>
      </c>
      <c r="AC871" s="9">
        <v>0.24790064950344001</v>
      </c>
      <c r="AD871" s="9">
        <v>645.51343797739605</v>
      </c>
      <c r="AF871" s="9">
        <v>-1</v>
      </c>
      <c r="AG871" s="9">
        <v>-1</v>
      </c>
      <c r="AH871" s="9">
        <v>-1</v>
      </c>
      <c r="AI871" s="9">
        <v>-1</v>
      </c>
      <c r="AJ871" s="9">
        <v>0</v>
      </c>
      <c r="AM871" s="9" t="s">
        <v>309</v>
      </c>
      <c r="AN871" s="9">
        <v>-1</v>
      </c>
      <c r="AQ871" s="9">
        <v>579</v>
      </c>
      <c r="AR871" s="9" t="s">
        <v>295</v>
      </c>
      <c r="AT871" s="9" t="s">
        <v>195</v>
      </c>
      <c r="AU871" s="9">
        <v>132.71029999999999</v>
      </c>
      <c r="AV871" s="9">
        <v>106.422069578334</v>
      </c>
      <c r="AW871" s="9">
        <v>669.09714206477497</v>
      </c>
      <c r="AX871" s="9">
        <v>0.52353076880000005</v>
      </c>
    </row>
    <row r="872" spans="1:50" x14ac:dyDescent="0.25">
      <c r="A872" s="142">
        <v>550000</v>
      </c>
      <c r="B872" s="142">
        <v>910000</v>
      </c>
      <c r="C872" s="142">
        <v>910000</v>
      </c>
      <c r="D872" s="9" t="s">
        <v>305</v>
      </c>
      <c r="E872" s="9" t="s">
        <v>70</v>
      </c>
      <c r="F872" s="9" t="s">
        <v>306</v>
      </c>
      <c r="G872" s="9" t="s">
        <v>307</v>
      </c>
      <c r="H872" s="9">
        <v>0.36</v>
      </c>
      <c r="I872" s="9">
        <v>0.48</v>
      </c>
      <c r="J872" s="9" t="s">
        <v>195</v>
      </c>
      <c r="K872" s="9">
        <v>4.3097947193210001E-2</v>
      </c>
      <c r="L872" s="9">
        <v>3904.2166495630299</v>
      </c>
      <c r="M872" s="9">
        <v>11.346696099940299</v>
      </c>
      <c r="N872" s="9">
        <v>1.49936126234871</v>
      </c>
      <c r="O872" s="9">
        <v>0.48901930933262999</v>
      </c>
      <c r="P872" s="9">
        <v>6.4619392508240003E-2</v>
      </c>
      <c r="Q872" s="9">
        <v>168.26372299371801</v>
      </c>
      <c r="R872" s="9">
        <v>1750</v>
      </c>
      <c r="S872" s="9" t="s">
        <v>315</v>
      </c>
      <c r="T872" s="9">
        <v>1750</v>
      </c>
      <c r="U872" s="9" t="s">
        <v>293</v>
      </c>
      <c r="V872" s="9" t="s">
        <v>195</v>
      </c>
      <c r="Z872" s="9">
        <v>0</v>
      </c>
      <c r="AA872" s="9">
        <v>1</v>
      </c>
      <c r="AB872" s="9">
        <v>0.48901930933262999</v>
      </c>
      <c r="AC872" s="9">
        <v>6.4619392508240003E-2</v>
      </c>
      <c r="AD872" s="9">
        <v>168.26372299371801</v>
      </c>
      <c r="AF872" s="9">
        <v>-1</v>
      </c>
      <c r="AG872" s="9">
        <v>-1</v>
      </c>
      <c r="AH872" s="9">
        <v>-1</v>
      </c>
      <c r="AI872" s="9">
        <v>-1</v>
      </c>
      <c r="AJ872" s="9">
        <v>0</v>
      </c>
      <c r="AM872" s="9" t="s">
        <v>309</v>
      </c>
      <c r="AN872" s="9">
        <v>-1</v>
      </c>
      <c r="AQ872" s="9">
        <v>579</v>
      </c>
      <c r="AR872" s="9" t="s">
        <v>295</v>
      </c>
      <c r="AT872" s="9" t="s">
        <v>195</v>
      </c>
      <c r="AU872" s="9">
        <v>132.71029999999999</v>
      </c>
      <c r="AV872" s="9">
        <v>69.423574805506902</v>
      </c>
      <c r="AW872" s="9">
        <v>174.41120439109699</v>
      </c>
      <c r="AX872" s="9">
        <v>0.13646692860000001</v>
      </c>
    </row>
    <row r="873" spans="1:50" x14ac:dyDescent="0.25">
      <c r="A873" s="142">
        <v>550000</v>
      </c>
      <c r="B873" s="142">
        <v>910000</v>
      </c>
      <c r="C873" s="142">
        <v>910000</v>
      </c>
      <c r="D873" s="9" t="s">
        <v>305</v>
      </c>
      <c r="E873" s="9" t="s">
        <v>70</v>
      </c>
      <c r="F873" s="9" t="s">
        <v>306</v>
      </c>
      <c r="G873" s="9" t="s">
        <v>307</v>
      </c>
      <c r="H873" s="9">
        <v>0.36</v>
      </c>
      <c r="I873" s="9">
        <v>0.48</v>
      </c>
      <c r="J873" s="9" t="s">
        <v>195</v>
      </c>
      <c r="K873" s="9">
        <v>0.31226435803022001</v>
      </c>
      <c r="L873" s="9">
        <v>3904.2166495630299</v>
      </c>
      <c r="M873" s="9">
        <v>11.346696099940299</v>
      </c>
      <c r="N873" s="9">
        <v>1.49936126234871</v>
      </c>
      <c r="O873" s="9">
        <v>3.5431687734118702</v>
      </c>
      <c r="P873" s="9">
        <v>0.4681970820427</v>
      </c>
      <c r="Q873" s="9">
        <v>1219.14770568669</v>
      </c>
      <c r="R873" s="9">
        <v>1430</v>
      </c>
      <c r="S873" s="9" t="s">
        <v>298</v>
      </c>
      <c r="T873" s="9">
        <v>1430</v>
      </c>
      <c r="U873" s="9" t="s">
        <v>293</v>
      </c>
      <c r="V873" s="9" t="s">
        <v>195</v>
      </c>
      <c r="Z873" s="9">
        <v>0</v>
      </c>
      <c r="AA873" s="9">
        <v>1</v>
      </c>
      <c r="AB873" s="9">
        <v>3.5431687734118702</v>
      </c>
      <c r="AC873" s="9">
        <v>0.4681970820427</v>
      </c>
      <c r="AD873" s="9">
        <v>1219.14770568669</v>
      </c>
      <c r="AF873" s="9">
        <v>-1</v>
      </c>
      <c r="AG873" s="9">
        <v>-1</v>
      </c>
      <c r="AH873" s="9">
        <v>-1</v>
      </c>
      <c r="AI873" s="9">
        <v>-1</v>
      </c>
      <c r="AJ873" s="9">
        <v>0</v>
      </c>
      <c r="AM873" s="9" t="s">
        <v>309</v>
      </c>
      <c r="AN873" s="9">
        <v>-1</v>
      </c>
      <c r="AQ873" s="9">
        <v>579</v>
      </c>
      <c r="AR873" s="9" t="s">
        <v>295</v>
      </c>
      <c r="AT873" s="9" t="s">
        <v>195</v>
      </c>
      <c r="AU873" s="9">
        <v>132.71029999999999</v>
      </c>
      <c r="AV873" s="9">
        <v>147.366747702634</v>
      </c>
      <c r="AW873" s="9">
        <v>1263.68902278121</v>
      </c>
      <c r="AX873" s="9">
        <v>0.98876537360000005</v>
      </c>
    </row>
    <row r="874" spans="1:50" x14ac:dyDescent="0.25">
      <c r="A874" s="142">
        <v>550000</v>
      </c>
      <c r="B874" s="142">
        <v>910000</v>
      </c>
      <c r="C874" s="142">
        <v>910000</v>
      </c>
      <c r="D874" s="9" t="s">
        <v>305</v>
      </c>
      <c r="E874" s="9" t="s">
        <v>70</v>
      </c>
      <c r="F874" s="9" t="s">
        <v>306</v>
      </c>
      <c r="G874" s="9" t="s">
        <v>307</v>
      </c>
      <c r="H874" s="9">
        <v>0.36</v>
      </c>
      <c r="I874" s="9">
        <v>0.48</v>
      </c>
      <c r="J874" s="9" t="s">
        <v>195</v>
      </c>
      <c r="K874" s="9">
        <v>4.3850621064900001E-2</v>
      </c>
      <c r="L874" s="9">
        <v>3862.0123550827998</v>
      </c>
      <c r="M874" s="9">
        <v>9.2434743072591505</v>
      </c>
      <c r="N874" s="9">
        <v>1.34328105455081</v>
      </c>
      <c r="O874" s="9">
        <v>0.40533208917080998</v>
      </c>
      <c r="P874" s="9">
        <v>5.890370850677E-2</v>
      </c>
      <c r="Q874" s="9">
        <v>169.35164033072101</v>
      </c>
      <c r="R874" s="9">
        <v>1200</v>
      </c>
      <c r="S874" s="9" t="s">
        <v>308</v>
      </c>
      <c r="T874" s="9">
        <v>1200</v>
      </c>
      <c r="U874" s="9" t="s">
        <v>293</v>
      </c>
      <c r="V874" s="9" t="s">
        <v>195</v>
      </c>
      <c r="Z874" s="9">
        <v>0</v>
      </c>
      <c r="AA874" s="9">
        <v>1</v>
      </c>
      <c r="AB874" s="9">
        <v>0.40533208917080998</v>
      </c>
      <c r="AC874" s="9">
        <v>5.890370850677E-2</v>
      </c>
      <c r="AD874" s="9">
        <v>848.79544577526406</v>
      </c>
      <c r="AF874" s="9">
        <v>-1</v>
      </c>
      <c r="AG874" s="9">
        <v>-1</v>
      </c>
      <c r="AH874" s="9">
        <v>-1</v>
      </c>
      <c r="AI874" s="9">
        <v>-1</v>
      </c>
      <c r="AJ874" s="9">
        <v>0</v>
      </c>
      <c r="AM874" s="9" t="s">
        <v>309</v>
      </c>
      <c r="AN874" s="9">
        <v>-1</v>
      </c>
      <c r="AQ874" s="9">
        <v>579</v>
      </c>
      <c r="AR874" s="9" t="s">
        <v>295</v>
      </c>
      <c r="AT874" s="9" t="s">
        <v>195</v>
      </c>
      <c r="AU874" s="9">
        <v>132.71029999999999</v>
      </c>
      <c r="AV874" s="9">
        <v>70.803212488444998</v>
      </c>
      <c r="AW874" s="9">
        <v>177.45716748274401</v>
      </c>
      <c r="AX874" s="9">
        <v>0.68839857729999998</v>
      </c>
    </row>
    <row r="875" spans="1:50" x14ac:dyDescent="0.25">
      <c r="A875" s="142">
        <v>550000</v>
      </c>
      <c r="B875" s="142">
        <v>910000</v>
      </c>
      <c r="C875" s="142">
        <v>910000</v>
      </c>
      <c r="D875" s="9" t="s">
        <v>305</v>
      </c>
      <c r="E875" s="9" t="s">
        <v>70</v>
      </c>
      <c r="F875" s="9" t="s">
        <v>306</v>
      </c>
      <c r="G875" s="9" t="s">
        <v>307</v>
      </c>
      <c r="H875" s="9">
        <v>0.36</v>
      </c>
      <c r="I875" s="9">
        <v>0.48</v>
      </c>
      <c r="J875" s="9" t="s">
        <v>195</v>
      </c>
      <c r="K875" s="9">
        <v>3.6508358914000001E-4</v>
      </c>
      <c r="L875" s="9">
        <v>3432.0431720690699</v>
      </c>
      <c r="M875" s="9">
        <v>7.1866430341281404</v>
      </c>
      <c r="N875" s="9">
        <v>1.05664402673438</v>
      </c>
      <c r="O875" s="9">
        <v>2.62372543281E-3</v>
      </c>
      <c r="P875" s="9">
        <v>3.8576339373000001E-4</v>
      </c>
      <c r="Q875" s="9">
        <v>1.2529826393664301</v>
      </c>
      <c r="R875" s="9">
        <v>1200</v>
      </c>
      <c r="S875" s="9" t="s">
        <v>308</v>
      </c>
      <c r="T875" s="9">
        <v>1200</v>
      </c>
      <c r="U875" s="9" t="s">
        <v>293</v>
      </c>
      <c r="V875" s="9" t="s">
        <v>195</v>
      </c>
      <c r="Z875" s="9">
        <v>0</v>
      </c>
      <c r="AA875" s="9">
        <v>1</v>
      </c>
      <c r="AB875" s="9">
        <v>2.62372543281E-3</v>
      </c>
      <c r="AC875" s="9">
        <v>3.8576339373000001E-4</v>
      </c>
      <c r="AD875" s="9">
        <v>1.2529826393661501</v>
      </c>
      <c r="AF875" s="9">
        <v>-1</v>
      </c>
      <c r="AG875" s="9">
        <v>-1</v>
      </c>
      <c r="AH875" s="9">
        <v>-1</v>
      </c>
      <c r="AI875" s="9">
        <v>-1</v>
      </c>
      <c r="AJ875" s="9">
        <v>0</v>
      </c>
      <c r="AM875" s="9" t="s">
        <v>309</v>
      </c>
      <c r="AN875" s="9">
        <v>-1</v>
      </c>
      <c r="AQ875" s="9">
        <v>579</v>
      </c>
      <c r="AR875" s="9" t="s">
        <v>295</v>
      </c>
      <c r="AT875" s="9" t="s">
        <v>195</v>
      </c>
      <c r="AU875" s="9">
        <v>132.71029999999999</v>
      </c>
      <c r="AV875" s="9">
        <v>5.1579005933343298</v>
      </c>
      <c r="AW875" s="9">
        <v>1.4774408674520501</v>
      </c>
      <c r="AX875" s="9">
        <v>1.0162064999999999E-3</v>
      </c>
    </row>
    <row r="876" spans="1:50" x14ac:dyDescent="0.25">
      <c r="A876" s="142">
        <v>550000</v>
      </c>
      <c r="B876" s="142">
        <v>910000</v>
      </c>
      <c r="C876" s="142">
        <v>910000</v>
      </c>
      <c r="D876" s="9" t="s">
        <v>305</v>
      </c>
      <c r="E876" s="9" t="s">
        <v>70</v>
      </c>
      <c r="F876" s="9" t="s">
        <v>306</v>
      </c>
      <c r="G876" s="9" t="s">
        <v>307</v>
      </c>
      <c r="H876" s="9">
        <v>0.36</v>
      </c>
      <c r="I876" s="9">
        <v>0.48</v>
      </c>
      <c r="J876" s="9" t="s">
        <v>312</v>
      </c>
      <c r="K876" s="9">
        <v>0.18093236060532</v>
      </c>
      <c r="L876" s="9">
        <v>3432.0431720690699</v>
      </c>
      <c r="M876" s="9">
        <v>7.1866430341281404</v>
      </c>
      <c r="N876" s="9">
        <v>1.05664402673438</v>
      </c>
      <c r="O876" s="9">
        <v>1.3002962889926399</v>
      </c>
      <c r="P876" s="9">
        <v>0.19118109807656999</v>
      </c>
      <c r="Q876" s="9">
        <v>620.96767282185499</v>
      </c>
      <c r="R876" s="9">
        <v>3100</v>
      </c>
      <c r="S876" s="9" t="s">
        <v>313</v>
      </c>
      <c r="T876" s="9">
        <v>3100</v>
      </c>
      <c r="U876" s="9" t="s">
        <v>293</v>
      </c>
      <c r="V876" s="9" t="s">
        <v>195</v>
      </c>
      <c r="Y876" s="9" t="s">
        <v>312</v>
      </c>
      <c r="Z876" s="9">
        <v>0</v>
      </c>
      <c r="AA876" s="9">
        <v>1</v>
      </c>
      <c r="AB876" s="9">
        <v>1.3002962889926399</v>
      </c>
      <c r="AC876" s="9">
        <v>0.19118109807656999</v>
      </c>
      <c r="AD876" s="9">
        <v>1300.94814306849</v>
      </c>
      <c r="AF876" s="9">
        <v>-1</v>
      </c>
      <c r="AG876" s="9">
        <v>-1</v>
      </c>
      <c r="AH876" s="9">
        <v>-1</v>
      </c>
      <c r="AI876" s="9">
        <v>-1</v>
      </c>
      <c r="AJ876" s="9">
        <v>0</v>
      </c>
      <c r="AM876" s="9" t="s">
        <v>309</v>
      </c>
      <c r="AN876" s="9">
        <v>-1</v>
      </c>
      <c r="AQ876" s="9">
        <v>579</v>
      </c>
      <c r="AR876" s="9" t="s">
        <v>295</v>
      </c>
      <c r="AT876" s="9" t="s">
        <v>195</v>
      </c>
      <c r="AU876" s="9">
        <v>132.71029999999999</v>
      </c>
      <c r="AV876" s="9">
        <v>145.683400222232</v>
      </c>
      <c r="AW876" s="9">
        <v>732.20728553566403</v>
      </c>
      <c r="AX876" s="9">
        <v>1.0551079830000001</v>
      </c>
    </row>
    <row r="877" spans="1:50" x14ac:dyDescent="0.25">
      <c r="A877" s="142">
        <v>550000</v>
      </c>
      <c r="B877" s="142">
        <v>910000</v>
      </c>
      <c r="C877" s="142">
        <v>910000</v>
      </c>
      <c r="D877" s="9" t="s">
        <v>305</v>
      </c>
      <c r="E877" s="9" t="s">
        <v>70</v>
      </c>
      <c r="F877" s="9" t="s">
        <v>306</v>
      </c>
      <c r="G877" s="9" t="s">
        <v>307</v>
      </c>
      <c r="H877" s="9">
        <v>0.36</v>
      </c>
      <c r="I877" s="9">
        <v>0.48</v>
      </c>
      <c r="J877" s="9" t="s">
        <v>195</v>
      </c>
      <c r="K877" s="9">
        <v>5.7897652364989997E-2</v>
      </c>
      <c r="L877" s="9">
        <v>3432.0431720690699</v>
      </c>
      <c r="M877" s="9">
        <v>7.1866430341281404</v>
      </c>
      <c r="N877" s="9">
        <v>1.05664402673438</v>
      </c>
      <c r="O877" s="9">
        <v>0.41608976006128001</v>
      </c>
      <c r="P877" s="9">
        <v>6.117720853341E-2</v>
      </c>
      <c r="Q877" s="9">
        <v>198.70724247812001</v>
      </c>
      <c r="R877" s="9">
        <v>1330</v>
      </c>
      <c r="S877" s="9" t="s">
        <v>311</v>
      </c>
      <c r="T877" s="9">
        <v>1330</v>
      </c>
      <c r="U877" s="9" t="s">
        <v>293</v>
      </c>
      <c r="V877" s="9" t="s">
        <v>195</v>
      </c>
      <c r="Z877" s="9">
        <v>0</v>
      </c>
      <c r="AA877" s="9">
        <v>1</v>
      </c>
      <c r="AB877" s="9">
        <v>0.41608976006128001</v>
      </c>
      <c r="AC877" s="9">
        <v>6.117720853341E-2</v>
      </c>
      <c r="AD877" s="9">
        <v>198.70724247811901</v>
      </c>
      <c r="AF877" s="9">
        <v>-1</v>
      </c>
      <c r="AG877" s="9">
        <v>-1</v>
      </c>
      <c r="AH877" s="9">
        <v>-1</v>
      </c>
      <c r="AI877" s="9">
        <v>-1</v>
      </c>
      <c r="AJ877" s="9">
        <v>0</v>
      </c>
      <c r="AM877" s="9" t="s">
        <v>309</v>
      </c>
      <c r="AN877" s="9">
        <v>-1</v>
      </c>
      <c r="AQ877" s="9">
        <v>579</v>
      </c>
      <c r="AR877" s="9" t="s">
        <v>295</v>
      </c>
      <c r="AT877" s="9" t="s">
        <v>195</v>
      </c>
      <c r="AU877" s="9">
        <v>132.71029999999999</v>
      </c>
      <c r="AV877" s="9">
        <v>70.483777742176699</v>
      </c>
      <c r="AW877" s="9">
        <v>234.30348631517299</v>
      </c>
      <c r="AX877" s="9">
        <v>0.1611575365</v>
      </c>
    </row>
    <row r="878" spans="1:50" x14ac:dyDescent="0.25">
      <c r="A878" s="142">
        <v>550000</v>
      </c>
      <c r="B878" s="142">
        <v>910000</v>
      </c>
      <c r="C878" s="142">
        <v>910000</v>
      </c>
      <c r="D878" s="9" t="s">
        <v>305</v>
      </c>
      <c r="E878" s="9" t="s">
        <v>70</v>
      </c>
      <c r="F878" s="9" t="s">
        <v>306</v>
      </c>
      <c r="G878" s="9" t="s">
        <v>307</v>
      </c>
      <c r="H878" s="9">
        <v>0.36</v>
      </c>
      <c r="I878" s="9">
        <v>0.48</v>
      </c>
      <c r="J878" s="9" t="s">
        <v>195</v>
      </c>
      <c r="K878" s="9">
        <v>1.4985926665699999E-3</v>
      </c>
      <c r="L878" s="9">
        <v>3863.06695574182</v>
      </c>
      <c r="M878" s="9">
        <v>9.5968072628980607</v>
      </c>
      <c r="N878" s="9">
        <v>1.4103225588649599</v>
      </c>
      <c r="O878" s="9">
        <v>1.438170498667E-2</v>
      </c>
      <c r="P878" s="9">
        <v>2.1134990442099998E-3</v>
      </c>
      <c r="Q878" s="9">
        <v>5.7891638103474596</v>
      </c>
      <c r="R878" s="9">
        <v>1200</v>
      </c>
      <c r="S878" s="9" t="s">
        <v>308</v>
      </c>
      <c r="T878" s="9">
        <v>1200</v>
      </c>
      <c r="U878" s="9" t="s">
        <v>293</v>
      </c>
      <c r="V878" s="9" t="s">
        <v>195</v>
      </c>
      <c r="Z878" s="9">
        <v>0</v>
      </c>
      <c r="AA878" s="9">
        <v>1</v>
      </c>
      <c r="AB878" s="9">
        <v>1.438170498667E-2</v>
      </c>
      <c r="AC878" s="9">
        <v>2.1134990442099998E-3</v>
      </c>
      <c r="AD878" s="9">
        <v>437.12286192071599</v>
      </c>
      <c r="AF878" s="9">
        <v>-1</v>
      </c>
      <c r="AG878" s="9">
        <v>-1</v>
      </c>
      <c r="AH878" s="9">
        <v>-1</v>
      </c>
      <c r="AI878" s="9">
        <v>-1</v>
      </c>
      <c r="AJ878" s="9">
        <v>0</v>
      </c>
      <c r="AM878" s="9" t="s">
        <v>309</v>
      </c>
      <c r="AN878" s="9">
        <v>-1</v>
      </c>
      <c r="AQ878" s="9">
        <v>579</v>
      </c>
      <c r="AR878" s="9" t="s">
        <v>295</v>
      </c>
      <c r="AT878" s="9" t="s">
        <v>195</v>
      </c>
      <c r="AU878" s="9">
        <v>132.71029999999999</v>
      </c>
      <c r="AV878" s="9">
        <v>13.121257647565301</v>
      </c>
      <c r="AW878" s="9">
        <v>6.0645893572759997</v>
      </c>
      <c r="AX878" s="9">
        <v>0.35451975819999998</v>
      </c>
    </row>
    <row r="879" spans="1:50" x14ac:dyDescent="0.25">
      <c r="A879" s="142">
        <v>550000</v>
      </c>
      <c r="B879" s="142">
        <v>910000</v>
      </c>
      <c r="C879" s="142">
        <v>910000</v>
      </c>
      <c r="D879" s="9" t="s">
        <v>305</v>
      </c>
      <c r="E879" s="9" t="s">
        <v>70</v>
      </c>
      <c r="F879" s="9" t="s">
        <v>306</v>
      </c>
      <c r="G879" s="9" t="s">
        <v>307</v>
      </c>
      <c r="H879" s="9">
        <v>0.36</v>
      </c>
      <c r="I879" s="9">
        <v>0.48</v>
      </c>
      <c r="J879" s="9" t="s">
        <v>195</v>
      </c>
      <c r="K879" s="9">
        <v>0.36801348097535003</v>
      </c>
      <c r="L879" s="9">
        <v>3860.9478641642399</v>
      </c>
      <c r="M879" s="9">
        <v>9.5918438745603005</v>
      </c>
      <c r="N879" s="9">
        <v>1.4096034124747501</v>
      </c>
      <c r="O879" s="9">
        <v>3.5299278532490299</v>
      </c>
      <c r="P879" s="9">
        <v>0.51875305861956</v>
      </c>
      <c r="Q879" s="9">
        <v>1420.8808633554299</v>
      </c>
      <c r="R879" s="9">
        <v>1200</v>
      </c>
      <c r="S879" s="9" t="s">
        <v>308</v>
      </c>
      <c r="T879" s="9">
        <v>1200</v>
      </c>
      <c r="U879" s="9" t="s">
        <v>293</v>
      </c>
      <c r="V879" s="9" t="s">
        <v>195</v>
      </c>
      <c r="Z879" s="9">
        <v>0</v>
      </c>
      <c r="AA879" s="9">
        <v>1</v>
      </c>
      <c r="AB879" s="9">
        <v>3.5299278532490299</v>
      </c>
      <c r="AC879" s="9">
        <v>0.51875305861956</v>
      </c>
      <c r="AD879" s="9">
        <v>1866.8841489947999</v>
      </c>
      <c r="AF879" s="9">
        <v>-1</v>
      </c>
      <c r="AG879" s="9">
        <v>-1</v>
      </c>
      <c r="AH879" s="9">
        <v>-1</v>
      </c>
      <c r="AI879" s="9">
        <v>-1</v>
      </c>
      <c r="AJ879" s="9">
        <v>0</v>
      </c>
      <c r="AM879" s="9" t="s">
        <v>309</v>
      </c>
      <c r="AN879" s="9">
        <v>-1</v>
      </c>
      <c r="AQ879" s="9">
        <v>579</v>
      </c>
      <c r="AR879" s="9" t="s">
        <v>295</v>
      </c>
      <c r="AT879" s="9" t="s">
        <v>195</v>
      </c>
      <c r="AU879" s="9">
        <v>132.71029999999999</v>
      </c>
      <c r="AV879" s="9">
        <v>198.57655592215099</v>
      </c>
      <c r="AW879" s="9">
        <v>1489.2977190148799</v>
      </c>
      <c r="AX879" s="9">
        <v>1.5140990665</v>
      </c>
    </row>
    <row r="880" spans="1:50" x14ac:dyDescent="0.25">
      <c r="A880" s="142">
        <v>550000</v>
      </c>
      <c r="B880" s="142">
        <v>910000</v>
      </c>
      <c r="C880" s="142">
        <v>910000</v>
      </c>
      <c r="D880" s="9" t="s">
        <v>305</v>
      </c>
      <c r="E880" s="9" t="s">
        <v>70</v>
      </c>
      <c r="F880" s="9" t="s">
        <v>306</v>
      </c>
      <c r="G880" s="9" t="s">
        <v>307</v>
      </c>
      <c r="H880" s="9">
        <v>0.36</v>
      </c>
      <c r="I880" s="9">
        <v>0.48</v>
      </c>
      <c r="J880" s="9" t="s">
        <v>195</v>
      </c>
      <c r="K880" s="9">
        <v>7.8885556521299995E-3</v>
      </c>
      <c r="L880" s="9">
        <v>3860.9478641642399</v>
      </c>
      <c r="M880" s="9">
        <v>9.5918438745603005</v>
      </c>
      <c r="N880" s="9">
        <v>1.4096034124747501</v>
      </c>
      <c r="O880" s="9">
        <v>7.5665794211050005E-2</v>
      </c>
      <c r="P880" s="9">
        <v>1.111973496674E-2</v>
      </c>
      <c r="Q880" s="9">
        <v>30.457302096447499</v>
      </c>
      <c r="R880" s="9">
        <v>1210</v>
      </c>
      <c r="S880" s="9" t="s">
        <v>310</v>
      </c>
      <c r="T880" s="9">
        <v>1210</v>
      </c>
      <c r="U880" s="9" t="s">
        <v>293</v>
      </c>
      <c r="V880" s="9" t="s">
        <v>195</v>
      </c>
      <c r="Z880" s="9">
        <v>0</v>
      </c>
      <c r="AA880" s="9">
        <v>1</v>
      </c>
      <c r="AB880" s="9">
        <v>7.5665794211050005E-2</v>
      </c>
      <c r="AC880" s="9">
        <v>1.111973496674E-2</v>
      </c>
      <c r="AD880" s="9">
        <v>30.457302096446199</v>
      </c>
      <c r="AF880" s="9">
        <v>-1</v>
      </c>
      <c r="AG880" s="9">
        <v>-1</v>
      </c>
      <c r="AH880" s="9">
        <v>-1</v>
      </c>
      <c r="AI880" s="9">
        <v>-1</v>
      </c>
      <c r="AJ880" s="9">
        <v>0</v>
      </c>
      <c r="AM880" s="9" t="s">
        <v>309</v>
      </c>
      <c r="AN880" s="9">
        <v>-1</v>
      </c>
      <c r="AQ880" s="9">
        <v>579</v>
      </c>
      <c r="AR880" s="9" t="s">
        <v>295</v>
      </c>
      <c r="AT880" s="9" t="s">
        <v>195</v>
      </c>
      <c r="AU880" s="9">
        <v>132.71029999999999</v>
      </c>
      <c r="AV880" s="9">
        <v>23.559728020591798</v>
      </c>
      <c r="AW880" s="9">
        <v>31.923852104296799</v>
      </c>
      <c r="AX880" s="9">
        <v>2.4701786E-2</v>
      </c>
    </row>
    <row r="881" spans="1:50" x14ac:dyDescent="0.25">
      <c r="A881" s="142">
        <v>550000</v>
      </c>
      <c r="B881" s="142">
        <v>910000</v>
      </c>
      <c r="C881" s="142">
        <v>910000</v>
      </c>
      <c r="D881" s="9" t="s">
        <v>305</v>
      </c>
      <c r="E881" s="9" t="s">
        <v>70</v>
      </c>
      <c r="F881" s="9" t="s">
        <v>306</v>
      </c>
      <c r="G881" s="9" t="s">
        <v>307</v>
      </c>
      <c r="H881" s="9">
        <v>0.36</v>
      </c>
      <c r="I881" s="9">
        <v>0.48</v>
      </c>
      <c r="J881" s="9" t="s">
        <v>195</v>
      </c>
      <c r="K881" s="9">
        <v>0.12634489077172001</v>
      </c>
      <c r="L881" s="9">
        <v>3860.9478641642399</v>
      </c>
      <c r="M881" s="9">
        <v>9.5918438745603005</v>
      </c>
      <c r="N881" s="9">
        <v>1.4096034124747501</v>
      </c>
      <c r="O881" s="9">
        <v>1.2118804666307801</v>
      </c>
      <c r="P881" s="9">
        <v>0.17809618918056999</v>
      </c>
      <c r="Q881" s="9">
        <v>487.81103617316398</v>
      </c>
      <c r="R881" s="9">
        <v>1210</v>
      </c>
      <c r="S881" s="9" t="s">
        <v>310</v>
      </c>
      <c r="T881" s="9">
        <v>1210</v>
      </c>
      <c r="U881" s="9" t="s">
        <v>293</v>
      </c>
      <c r="V881" s="9" t="s">
        <v>195</v>
      </c>
      <c r="Z881" s="9">
        <v>0</v>
      </c>
      <c r="AA881" s="9">
        <v>1</v>
      </c>
      <c r="AB881" s="9">
        <v>1.2118804666307801</v>
      </c>
      <c r="AC881" s="9">
        <v>0.17809618918056999</v>
      </c>
      <c r="AD881" s="9">
        <v>487.81103617316398</v>
      </c>
      <c r="AF881" s="9">
        <v>-1</v>
      </c>
      <c r="AG881" s="9">
        <v>-1</v>
      </c>
      <c r="AH881" s="9">
        <v>-1</v>
      </c>
      <c r="AI881" s="9">
        <v>-1</v>
      </c>
      <c r="AJ881" s="9">
        <v>0</v>
      </c>
      <c r="AM881" s="9" t="s">
        <v>309</v>
      </c>
      <c r="AN881" s="9">
        <v>-1</v>
      </c>
      <c r="AQ881" s="9">
        <v>579</v>
      </c>
      <c r="AR881" s="9" t="s">
        <v>295</v>
      </c>
      <c r="AT881" s="9" t="s">
        <v>195</v>
      </c>
      <c r="AU881" s="9">
        <v>132.71029999999999</v>
      </c>
      <c r="AV881" s="9">
        <v>103.62557216578</v>
      </c>
      <c r="AW881" s="9">
        <v>511.29963265699098</v>
      </c>
      <c r="AX881" s="9">
        <v>0.39562938860000002</v>
      </c>
    </row>
    <row r="882" spans="1:50" x14ac:dyDescent="0.25">
      <c r="A882" s="142">
        <v>550000</v>
      </c>
      <c r="B882" s="142">
        <v>910000</v>
      </c>
      <c r="C882" s="142">
        <v>910000</v>
      </c>
      <c r="D882" s="9" t="s">
        <v>305</v>
      </c>
      <c r="E882" s="9" t="s">
        <v>70</v>
      </c>
      <c r="F882" s="9" t="s">
        <v>306</v>
      </c>
      <c r="G882" s="9" t="s">
        <v>307</v>
      </c>
      <c r="H882" s="9">
        <v>0.36</v>
      </c>
      <c r="I882" s="9">
        <v>0.48</v>
      </c>
      <c r="J882" s="9" t="s">
        <v>195</v>
      </c>
      <c r="K882" s="9">
        <v>9.5402060772399998E-3</v>
      </c>
      <c r="L882" s="9">
        <v>3545.2354142409099</v>
      </c>
      <c r="M882" s="9">
        <v>8.1201429310741506</v>
      </c>
      <c r="N882" s="9">
        <v>1.16959130902266</v>
      </c>
      <c r="O882" s="9">
        <v>7.7467836939089998E-2</v>
      </c>
      <c r="P882" s="9">
        <v>1.1158142114219999E-2</v>
      </c>
      <c r="Q882" s="9">
        <v>33.822276444191097</v>
      </c>
      <c r="R882" s="9">
        <v>1200</v>
      </c>
      <c r="S882" s="9" t="s">
        <v>308</v>
      </c>
      <c r="T882" s="9">
        <v>1200</v>
      </c>
      <c r="U882" s="9" t="s">
        <v>293</v>
      </c>
      <c r="V882" s="9" t="s">
        <v>195</v>
      </c>
      <c r="Z882" s="9">
        <v>0</v>
      </c>
      <c r="AA882" s="9">
        <v>1</v>
      </c>
      <c r="AB882" s="9">
        <v>7.7467836939089998E-2</v>
      </c>
      <c r="AC882" s="9">
        <v>1.1158142114219999E-2</v>
      </c>
      <c r="AD882" s="9">
        <v>33.822276444192802</v>
      </c>
      <c r="AF882" s="9">
        <v>-1</v>
      </c>
      <c r="AG882" s="9">
        <v>-1</v>
      </c>
      <c r="AH882" s="9">
        <v>-1</v>
      </c>
      <c r="AI882" s="9">
        <v>-1</v>
      </c>
      <c r="AJ882" s="9">
        <v>0</v>
      </c>
      <c r="AM882" s="9" t="s">
        <v>309</v>
      </c>
      <c r="AN882" s="9">
        <v>-1</v>
      </c>
      <c r="AQ882" s="9">
        <v>579</v>
      </c>
      <c r="AR882" s="9" t="s">
        <v>295</v>
      </c>
      <c r="AT882" s="9" t="s">
        <v>195</v>
      </c>
      <c r="AU882" s="9">
        <v>132.71029999999999</v>
      </c>
      <c r="AV882" s="9">
        <v>41.771249733001099</v>
      </c>
      <c r="AW882" s="9">
        <v>38.607844234704103</v>
      </c>
      <c r="AX882" s="9">
        <v>2.7430881099999999E-2</v>
      </c>
    </row>
    <row r="883" spans="1:50" x14ac:dyDescent="0.25">
      <c r="A883" s="142">
        <v>550000</v>
      </c>
      <c r="B883" s="142">
        <v>910000</v>
      </c>
      <c r="C883" s="142">
        <v>910000</v>
      </c>
      <c r="D883" s="9" t="s">
        <v>305</v>
      </c>
      <c r="E883" s="9" t="s">
        <v>70</v>
      </c>
      <c r="F883" s="9" t="s">
        <v>306</v>
      </c>
      <c r="G883" s="9" t="s">
        <v>307</v>
      </c>
      <c r="H883" s="9">
        <v>0.36</v>
      </c>
      <c r="I883" s="9">
        <v>0.48</v>
      </c>
      <c r="J883" s="9" t="s">
        <v>312</v>
      </c>
      <c r="K883" s="9">
        <v>0.27269942202248998</v>
      </c>
      <c r="L883" s="9">
        <v>3545.2354142409099</v>
      </c>
      <c r="M883" s="9">
        <v>8.1201429310741506</v>
      </c>
      <c r="N883" s="9">
        <v>1.16959130902266</v>
      </c>
      <c r="O883" s="9">
        <v>2.21435828404395</v>
      </c>
      <c r="P883" s="9">
        <v>0.31894687397301003</v>
      </c>
      <c r="Q883" s="9">
        <v>966.78364839717005</v>
      </c>
      <c r="R883" s="9">
        <v>3100</v>
      </c>
      <c r="S883" s="9" t="s">
        <v>313</v>
      </c>
      <c r="T883" s="9">
        <v>3100</v>
      </c>
      <c r="U883" s="9" t="s">
        <v>293</v>
      </c>
      <c r="V883" s="9" t="s">
        <v>195</v>
      </c>
      <c r="Y883" s="9" t="s">
        <v>312</v>
      </c>
      <c r="Z883" s="9">
        <v>0</v>
      </c>
      <c r="AA883" s="9">
        <v>1</v>
      </c>
      <c r="AB883" s="9">
        <v>2.21435828404395</v>
      </c>
      <c r="AC883" s="9">
        <v>0.31894687397301003</v>
      </c>
      <c r="AD883" s="9">
        <v>966.78364839717005</v>
      </c>
      <c r="AF883" s="9">
        <v>-1</v>
      </c>
      <c r="AG883" s="9">
        <v>-1</v>
      </c>
      <c r="AH883" s="9">
        <v>-1</v>
      </c>
      <c r="AI883" s="9">
        <v>-1</v>
      </c>
      <c r="AJ883" s="9">
        <v>0</v>
      </c>
      <c r="AM883" s="9" t="s">
        <v>309</v>
      </c>
      <c r="AN883" s="9">
        <v>-1</v>
      </c>
      <c r="AQ883" s="9">
        <v>579</v>
      </c>
      <c r="AR883" s="9" t="s">
        <v>295</v>
      </c>
      <c r="AT883" s="9" t="s">
        <v>195</v>
      </c>
      <c r="AU883" s="9">
        <v>132.71029999999999</v>
      </c>
      <c r="AV883" s="9">
        <v>176.14751731528901</v>
      </c>
      <c r="AW883" s="9">
        <v>1103.5754073964899</v>
      </c>
      <c r="AX883" s="9">
        <v>0.78409055019999996</v>
      </c>
    </row>
    <row r="884" spans="1:50" x14ac:dyDescent="0.25">
      <c r="A884" s="142">
        <v>550000</v>
      </c>
      <c r="B884" s="142">
        <v>910000</v>
      </c>
      <c r="C884" s="142">
        <v>910000</v>
      </c>
      <c r="D884" s="9" t="s">
        <v>305</v>
      </c>
      <c r="E884" s="9" t="s">
        <v>70</v>
      </c>
      <c r="F884" s="9" t="s">
        <v>306</v>
      </c>
      <c r="G884" s="9" t="s">
        <v>307</v>
      </c>
      <c r="H884" s="9">
        <v>0.36</v>
      </c>
      <c r="I884" s="9">
        <v>0.48</v>
      </c>
      <c r="J884" s="9" t="s">
        <v>195</v>
      </c>
      <c r="K884" s="9">
        <v>7.11416383162E-3</v>
      </c>
      <c r="L884" s="9">
        <v>3545.2354142409099</v>
      </c>
      <c r="M884" s="9">
        <v>8.1201429310741506</v>
      </c>
      <c r="N884" s="9">
        <v>1.16959130902266</v>
      </c>
      <c r="O884" s="9">
        <v>5.7768027147839997E-2</v>
      </c>
      <c r="P884" s="9">
        <v>8.3206641884200003E-3</v>
      </c>
      <c r="Q884" s="9">
        <v>25.221385558578099</v>
      </c>
      <c r="R884" s="9">
        <v>1210</v>
      </c>
      <c r="S884" s="9" t="s">
        <v>310</v>
      </c>
      <c r="T884" s="9">
        <v>1210</v>
      </c>
      <c r="U884" s="9" t="s">
        <v>293</v>
      </c>
      <c r="V884" s="9" t="s">
        <v>195</v>
      </c>
      <c r="Z884" s="9">
        <v>0</v>
      </c>
      <c r="AA884" s="9">
        <v>1</v>
      </c>
      <c r="AB884" s="9">
        <v>5.7768027147839997E-2</v>
      </c>
      <c r="AC884" s="9">
        <v>8.3206641884200003E-3</v>
      </c>
      <c r="AD884" s="9">
        <v>25.221385558577499</v>
      </c>
      <c r="AF884" s="9">
        <v>-1</v>
      </c>
      <c r="AG884" s="9">
        <v>-1</v>
      </c>
      <c r="AH884" s="9">
        <v>-1</v>
      </c>
      <c r="AI884" s="9">
        <v>-1</v>
      </c>
      <c r="AJ884" s="9">
        <v>0</v>
      </c>
      <c r="AM884" s="9" t="s">
        <v>309</v>
      </c>
      <c r="AN884" s="9">
        <v>-1</v>
      </c>
      <c r="AQ884" s="9">
        <v>579</v>
      </c>
      <c r="AR884" s="9" t="s">
        <v>295</v>
      </c>
      <c r="AT884" s="9" t="s">
        <v>195</v>
      </c>
      <c r="AU884" s="9">
        <v>132.71029999999999</v>
      </c>
      <c r="AV884" s="9">
        <v>30.376390990689099</v>
      </c>
      <c r="AW884" s="9">
        <v>28.789999592004602</v>
      </c>
      <c r="AX884" s="9">
        <v>2.0455300499999999E-2</v>
      </c>
    </row>
    <row r="885" spans="1:50" x14ac:dyDescent="0.25">
      <c r="A885" s="142">
        <v>550000</v>
      </c>
      <c r="B885" s="142">
        <v>910000</v>
      </c>
      <c r="C885" s="142">
        <v>910000</v>
      </c>
      <c r="D885" s="9" t="s">
        <v>305</v>
      </c>
      <c r="E885" s="9" t="s">
        <v>70</v>
      </c>
      <c r="F885" s="9" t="s">
        <v>306</v>
      </c>
      <c r="G885" s="9" t="s">
        <v>307</v>
      </c>
      <c r="H885" s="9">
        <v>0.36</v>
      </c>
      <c r="I885" s="9">
        <v>0.48</v>
      </c>
      <c r="J885" s="9" t="s">
        <v>195</v>
      </c>
      <c r="K885" s="9">
        <v>0.27602241948685002</v>
      </c>
      <c r="L885" s="9">
        <v>3545.2354142409099</v>
      </c>
      <c r="M885" s="9">
        <v>8.1201429310741506</v>
      </c>
      <c r="N885" s="9">
        <v>1.16959130902266</v>
      </c>
      <c r="O885" s="9">
        <v>2.24134149841418</v>
      </c>
      <c r="P885" s="9">
        <v>0.32283342292723</v>
      </c>
      <c r="Q885" s="9">
        <v>978.56445668926597</v>
      </c>
      <c r="R885" s="9">
        <v>1210</v>
      </c>
      <c r="S885" s="9" t="s">
        <v>310</v>
      </c>
      <c r="T885" s="9">
        <v>1210</v>
      </c>
      <c r="U885" s="9" t="s">
        <v>293</v>
      </c>
      <c r="V885" s="9" t="s">
        <v>195</v>
      </c>
      <c r="Z885" s="9">
        <v>0</v>
      </c>
      <c r="AA885" s="9">
        <v>1</v>
      </c>
      <c r="AB885" s="9">
        <v>2.24134149841418</v>
      </c>
      <c r="AC885" s="9">
        <v>0.32283342292723</v>
      </c>
      <c r="AD885" s="9">
        <v>978.56445668926597</v>
      </c>
      <c r="AF885" s="9">
        <v>-1</v>
      </c>
      <c r="AG885" s="9">
        <v>-1</v>
      </c>
      <c r="AH885" s="9">
        <v>-1</v>
      </c>
      <c r="AI885" s="9">
        <v>-1</v>
      </c>
      <c r="AJ885" s="9">
        <v>0</v>
      </c>
      <c r="AM885" s="9" t="s">
        <v>309</v>
      </c>
      <c r="AN885" s="9">
        <v>-1</v>
      </c>
      <c r="AQ885" s="9">
        <v>579</v>
      </c>
      <c r="AR885" s="9" t="s">
        <v>295</v>
      </c>
      <c r="AT885" s="9" t="s">
        <v>195</v>
      </c>
      <c r="AU885" s="9">
        <v>132.71029999999999</v>
      </c>
      <c r="AV885" s="9">
        <v>132.05209505822299</v>
      </c>
      <c r="AW885" s="9">
        <v>1117.0231010267701</v>
      </c>
      <c r="AX885" s="9">
        <v>0.79364513920000002</v>
      </c>
    </row>
    <row r="886" spans="1:50" x14ac:dyDescent="0.25">
      <c r="A886" s="142">
        <v>550000</v>
      </c>
      <c r="B886" s="142">
        <v>910000</v>
      </c>
      <c r="C886" s="142">
        <v>910000</v>
      </c>
      <c r="D886" s="9" t="s">
        <v>305</v>
      </c>
      <c r="E886" s="9" t="s">
        <v>70</v>
      </c>
      <c r="F886" s="9" t="s">
        <v>306</v>
      </c>
      <c r="G886" s="9" t="s">
        <v>307</v>
      </c>
      <c r="H886" s="9">
        <v>0.36</v>
      </c>
      <c r="I886" s="9">
        <v>0.48</v>
      </c>
      <c r="J886" s="9" t="s">
        <v>195</v>
      </c>
      <c r="K886" s="9">
        <v>8.1130811876299995E-3</v>
      </c>
      <c r="L886" s="9">
        <v>3545.2354142409099</v>
      </c>
      <c r="M886" s="9">
        <v>8.1201429310741506</v>
      </c>
      <c r="N886" s="9">
        <v>1.16959130902266</v>
      </c>
      <c r="O886" s="9">
        <v>6.5879378855029994E-2</v>
      </c>
      <c r="P886" s="9">
        <v>9.4889892464500008E-3</v>
      </c>
      <c r="Q886" s="9">
        <v>28.762782745029501</v>
      </c>
      <c r="R886" s="9">
        <v>1330</v>
      </c>
      <c r="S886" s="9" t="s">
        <v>311</v>
      </c>
      <c r="T886" s="9">
        <v>1330</v>
      </c>
      <c r="U886" s="9" t="s">
        <v>293</v>
      </c>
      <c r="V886" s="9" t="s">
        <v>195</v>
      </c>
      <c r="Z886" s="9">
        <v>0</v>
      </c>
      <c r="AA886" s="9">
        <v>1</v>
      </c>
      <c r="AB886" s="9">
        <v>6.5879378855029994E-2</v>
      </c>
      <c r="AC886" s="9">
        <v>9.4889892464500008E-3</v>
      </c>
      <c r="AD886" s="9">
        <v>28.7627827450289</v>
      </c>
      <c r="AF886" s="9">
        <v>-1</v>
      </c>
      <c r="AG886" s="9">
        <v>-1</v>
      </c>
      <c r="AH886" s="9">
        <v>-1</v>
      </c>
      <c r="AI886" s="9">
        <v>-1</v>
      </c>
      <c r="AJ886" s="9">
        <v>0</v>
      </c>
      <c r="AM886" s="9" t="s">
        <v>309</v>
      </c>
      <c r="AN886" s="9">
        <v>-1</v>
      </c>
      <c r="AQ886" s="9">
        <v>579</v>
      </c>
      <c r="AR886" s="9" t="s">
        <v>295</v>
      </c>
      <c r="AT886" s="9" t="s">
        <v>195</v>
      </c>
      <c r="AU886" s="9">
        <v>132.71029999999999</v>
      </c>
      <c r="AV886" s="9">
        <v>33.787475448060803</v>
      </c>
      <c r="AW886" s="9">
        <v>32.8324747096488</v>
      </c>
      <c r="AX886" s="9">
        <v>2.33274799E-2</v>
      </c>
    </row>
    <row r="887" spans="1:50" x14ac:dyDescent="0.25">
      <c r="A887" s="142">
        <v>550000</v>
      </c>
      <c r="B887" s="142">
        <v>910000</v>
      </c>
      <c r="C887" s="142">
        <v>910000</v>
      </c>
      <c r="D887" s="9" t="s">
        <v>305</v>
      </c>
      <c r="E887" s="9" t="s">
        <v>70</v>
      </c>
      <c r="F887" s="9" t="s">
        <v>306</v>
      </c>
      <c r="G887" s="9" t="s">
        <v>307</v>
      </c>
      <c r="H887" s="9">
        <v>0.36</v>
      </c>
      <c r="I887" s="9">
        <v>0.48</v>
      </c>
      <c r="J887" s="9" t="s">
        <v>195</v>
      </c>
      <c r="K887" s="9">
        <v>4.4274161062060002E-2</v>
      </c>
      <c r="L887" s="9">
        <v>3545.2354142409099</v>
      </c>
      <c r="M887" s="9">
        <v>8.1201429310741506</v>
      </c>
      <c r="N887" s="9">
        <v>1.16959130902266</v>
      </c>
      <c r="O887" s="9">
        <v>0.35951251597733003</v>
      </c>
      <c r="P887" s="9">
        <v>5.1782673992449998E-2</v>
      </c>
      <c r="Q887" s="9">
        <v>156.96232373302399</v>
      </c>
      <c r="R887" s="9">
        <v>1210</v>
      </c>
      <c r="S887" s="9" t="s">
        <v>310</v>
      </c>
      <c r="T887" s="9">
        <v>1210</v>
      </c>
      <c r="U887" s="9" t="s">
        <v>293</v>
      </c>
      <c r="V887" s="9" t="s">
        <v>195</v>
      </c>
      <c r="Z887" s="9">
        <v>0</v>
      </c>
      <c r="AA887" s="9">
        <v>1</v>
      </c>
      <c r="AB887" s="9">
        <v>0.35951251597733003</v>
      </c>
      <c r="AC887" s="9">
        <v>5.1782673992449998E-2</v>
      </c>
      <c r="AD887" s="9">
        <v>156.962323733023</v>
      </c>
      <c r="AF887" s="9">
        <v>-1</v>
      </c>
      <c r="AG887" s="9">
        <v>-1</v>
      </c>
      <c r="AH887" s="9">
        <v>-1</v>
      </c>
      <c r="AI887" s="9">
        <v>-1</v>
      </c>
      <c r="AJ887" s="9">
        <v>0</v>
      </c>
      <c r="AM887" s="9" t="s">
        <v>309</v>
      </c>
      <c r="AN887" s="9">
        <v>-1</v>
      </c>
      <c r="AQ887" s="9">
        <v>579</v>
      </c>
      <c r="AR887" s="9" t="s">
        <v>295</v>
      </c>
      <c r="AT887" s="9" t="s">
        <v>195</v>
      </c>
      <c r="AU887" s="9">
        <v>132.71029999999999</v>
      </c>
      <c r="AV887" s="9">
        <v>60.5202905042403</v>
      </c>
      <c r="AW887" s="9">
        <v>179.171173040372</v>
      </c>
      <c r="AX887" s="9">
        <v>0.1273011547</v>
      </c>
    </row>
    <row r="888" spans="1:50" x14ac:dyDescent="0.25">
      <c r="A888" s="142">
        <v>550000</v>
      </c>
      <c r="B888" s="142">
        <v>910000</v>
      </c>
      <c r="C888" s="142">
        <v>910000</v>
      </c>
      <c r="D888" s="9" t="s">
        <v>305</v>
      </c>
      <c r="E888" s="9" t="s">
        <v>70</v>
      </c>
      <c r="F888" s="9" t="s">
        <v>306</v>
      </c>
      <c r="G888" s="9" t="s">
        <v>307</v>
      </c>
      <c r="H888" s="9">
        <v>0.36</v>
      </c>
      <c r="I888" s="9">
        <v>0.48</v>
      </c>
      <c r="J888" s="9" t="s">
        <v>195</v>
      </c>
      <c r="K888" s="9">
        <v>3.5614594551889998E-2</v>
      </c>
      <c r="L888" s="9">
        <v>3853.67543569185</v>
      </c>
      <c r="M888" s="9">
        <v>9.5747508243389401</v>
      </c>
      <c r="N888" s="9">
        <v>1.40712464922532</v>
      </c>
      <c r="O888" s="9">
        <v>0.34100086854419998</v>
      </c>
      <c r="P888" s="9">
        <v>5.0114173866129999E-2</v>
      </c>
      <c r="Q888" s="9">
        <v>137.24708817674301</v>
      </c>
      <c r="R888" s="9">
        <v>1200</v>
      </c>
      <c r="S888" s="9" t="s">
        <v>308</v>
      </c>
      <c r="T888" s="9">
        <v>1200</v>
      </c>
      <c r="U888" s="9" t="s">
        <v>293</v>
      </c>
      <c r="V888" s="9" t="s">
        <v>195</v>
      </c>
      <c r="Z888" s="9">
        <v>0</v>
      </c>
      <c r="AA888" s="9">
        <v>1</v>
      </c>
      <c r="AB888" s="9">
        <v>0.34100086854419998</v>
      </c>
      <c r="AC888" s="9">
        <v>5.0114173866129999E-2</v>
      </c>
      <c r="AD888" s="9">
        <v>137.247088176744</v>
      </c>
      <c r="AF888" s="9">
        <v>-1</v>
      </c>
      <c r="AG888" s="9">
        <v>-1</v>
      </c>
      <c r="AH888" s="9">
        <v>-1</v>
      </c>
      <c r="AI888" s="9">
        <v>-1</v>
      </c>
      <c r="AJ888" s="9">
        <v>0</v>
      </c>
      <c r="AM888" s="9" t="s">
        <v>309</v>
      </c>
      <c r="AN888" s="9">
        <v>-1</v>
      </c>
      <c r="AQ888" s="9">
        <v>579</v>
      </c>
      <c r="AR888" s="9" t="s">
        <v>295</v>
      </c>
      <c r="AT888" s="9" t="s">
        <v>195</v>
      </c>
      <c r="AU888" s="9">
        <v>132.71029999999999</v>
      </c>
      <c r="AV888" s="9">
        <v>68.441558174997098</v>
      </c>
      <c r="AW888" s="9">
        <v>144.127150693489</v>
      </c>
      <c r="AX888" s="9">
        <v>0.111311507</v>
      </c>
    </row>
    <row r="889" spans="1:50" x14ac:dyDescent="0.25">
      <c r="A889" s="142">
        <v>550000</v>
      </c>
      <c r="B889" s="142">
        <v>910000</v>
      </c>
      <c r="C889" s="142">
        <v>910000</v>
      </c>
      <c r="D889" s="9" t="s">
        <v>305</v>
      </c>
      <c r="E889" s="9" t="s">
        <v>70</v>
      </c>
      <c r="F889" s="9" t="s">
        <v>306</v>
      </c>
      <c r="G889" s="9" t="s">
        <v>307</v>
      </c>
      <c r="H889" s="9">
        <v>0.36</v>
      </c>
      <c r="I889" s="9">
        <v>0.48</v>
      </c>
      <c r="J889" s="9" t="s">
        <v>195</v>
      </c>
      <c r="K889" s="9">
        <v>6.9987671232339996E-2</v>
      </c>
      <c r="L889" s="9">
        <v>3853.67543569185</v>
      </c>
      <c r="M889" s="9">
        <v>9.5747508243389401</v>
      </c>
      <c r="N889" s="9">
        <v>1.40712464922532</v>
      </c>
      <c r="O889" s="9">
        <v>0.67011451282543999</v>
      </c>
      <c r="P889" s="9">
        <v>9.8481377332899994E-2</v>
      </c>
      <c r="Q889" s="9">
        <v>269.70976942936102</v>
      </c>
      <c r="R889" s="9">
        <v>1210</v>
      </c>
      <c r="S889" s="9" t="s">
        <v>310</v>
      </c>
      <c r="T889" s="9">
        <v>1210</v>
      </c>
      <c r="U889" s="9" t="s">
        <v>293</v>
      </c>
      <c r="V889" s="9" t="s">
        <v>195</v>
      </c>
      <c r="Z889" s="9">
        <v>0</v>
      </c>
      <c r="AA889" s="9">
        <v>1</v>
      </c>
      <c r="AB889" s="9">
        <v>0.67011451282543999</v>
      </c>
      <c r="AC889" s="9">
        <v>9.8481377332899994E-2</v>
      </c>
      <c r="AD889" s="9">
        <v>269.70976942936198</v>
      </c>
      <c r="AF889" s="9">
        <v>-1</v>
      </c>
      <c r="AG889" s="9">
        <v>-1</v>
      </c>
      <c r="AH889" s="9">
        <v>-1</v>
      </c>
      <c r="AI889" s="9">
        <v>-1</v>
      </c>
      <c r="AJ889" s="9">
        <v>0</v>
      </c>
      <c r="AM889" s="9" t="s">
        <v>309</v>
      </c>
      <c r="AN889" s="9">
        <v>-1</v>
      </c>
      <c r="AQ889" s="9">
        <v>579</v>
      </c>
      <c r="AR889" s="9" t="s">
        <v>295</v>
      </c>
      <c r="AT889" s="9" t="s">
        <v>195</v>
      </c>
      <c r="AU889" s="9">
        <v>132.71029999999999</v>
      </c>
      <c r="AV889" s="9">
        <v>93.263019605859398</v>
      </c>
      <c r="AW889" s="9">
        <v>283.230056815431</v>
      </c>
      <c r="AX889" s="9">
        <v>0.21874271649999999</v>
      </c>
    </row>
    <row r="890" spans="1:50" x14ac:dyDescent="0.25">
      <c r="A890" s="142">
        <v>550000</v>
      </c>
      <c r="B890" s="142">
        <v>910000</v>
      </c>
      <c r="C890" s="142">
        <v>910000</v>
      </c>
      <c r="D890" s="9" t="s">
        <v>305</v>
      </c>
      <c r="E890" s="9" t="s">
        <v>70</v>
      </c>
      <c r="F890" s="9" t="s">
        <v>306</v>
      </c>
      <c r="G890" s="9" t="s">
        <v>307</v>
      </c>
      <c r="H890" s="9">
        <v>0.36</v>
      </c>
      <c r="I890" s="9">
        <v>0.48</v>
      </c>
      <c r="J890" s="9" t="s">
        <v>195</v>
      </c>
      <c r="K890" s="9">
        <v>2.065086913144E-2</v>
      </c>
      <c r="L890" s="9">
        <v>3853.67543569185</v>
      </c>
      <c r="M890" s="9">
        <v>9.5747508243389401</v>
      </c>
      <c r="N890" s="9">
        <v>1.40712464922532</v>
      </c>
      <c r="O890" s="9">
        <v>0.19772692623963001</v>
      </c>
      <c r="P890" s="9">
        <v>2.9058346982779999E-2</v>
      </c>
      <c r="Q890" s="9">
        <v>79.581747097544493</v>
      </c>
      <c r="R890" s="9">
        <v>1210</v>
      </c>
      <c r="S890" s="9" t="s">
        <v>310</v>
      </c>
      <c r="T890" s="9">
        <v>1210</v>
      </c>
      <c r="U890" s="9" t="s">
        <v>293</v>
      </c>
      <c r="V890" s="9" t="s">
        <v>195</v>
      </c>
      <c r="Z890" s="9">
        <v>0</v>
      </c>
      <c r="AA890" s="9">
        <v>1</v>
      </c>
      <c r="AB890" s="9">
        <v>0.19772692623963001</v>
      </c>
      <c r="AC890" s="9">
        <v>2.9058346982779999E-2</v>
      </c>
      <c r="AD890" s="9">
        <v>79.581747097544095</v>
      </c>
      <c r="AF890" s="9">
        <v>-1</v>
      </c>
      <c r="AG890" s="9">
        <v>-1</v>
      </c>
      <c r="AH890" s="9">
        <v>-1</v>
      </c>
      <c r="AI890" s="9">
        <v>-1</v>
      </c>
      <c r="AJ890" s="9">
        <v>0</v>
      </c>
      <c r="AM890" s="9" t="s">
        <v>309</v>
      </c>
      <c r="AN890" s="9">
        <v>-1</v>
      </c>
      <c r="AQ890" s="9">
        <v>579</v>
      </c>
      <c r="AR890" s="9" t="s">
        <v>295</v>
      </c>
      <c r="AT890" s="9" t="s">
        <v>195</v>
      </c>
      <c r="AU890" s="9">
        <v>132.71029999999999</v>
      </c>
      <c r="AV890" s="9">
        <v>42.0092869784649</v>
      </c>
      <c r="AW890" s="9">
        <v>83.571102372737599</v>
      </c>
      <c r="AX890" s="9">
        <v>6.4543185000000003E-2</v>
      </c>
    </row>
    <row r="891" spans="1:50" x14ac:dyDescent="0.25">
      <c r="A891" s="142">
        <v>550000</v>
      </c>
      <c r="B891" s="142">
        <v>910000</v>
      </c>
      <c r="C891" s="142">
        <v>910000</v>
      </c>
      <c r="D891" s="9" t="s">
        <v>305</v>
      </c>
      <c r="E891" s="9" t="s">
        <v>70</v>
      </c>
      <c r="F891" s="9" t="s">
        <v>306</v>
      </c>
      <c r="G891" s="9" t="s">
        <v>307</v>
      </c>
      <c r="H891" s="9">
        <v>0.36</v>
      </c>
      <c r="I891" s="9">
        <v>0.48</v>
      </c>
      <c r="J891" s="9" t="s">
        <v>195</v>
      </c>
      <c r="K891" s="9">
        <v>0.30432013126274998</v>
      </c>
      <c r="L891" s="9">
        <v>3853.67543569185</v>
      </c>
      <c r="M891" s="9">
        <v>9.5747508243389401</v>
      </c>
      <c r="N891" s="9">
        <v>1.40712464922532</v>
      </c>
      <c r="O891" s="9">
        <v>2.9137894276709702</v>
      </c>
      <c r="P891" s="9">
        <v>0.4282163579553</v>
      </c>
      <c r="Q891" s="9">
        <v>1172.75101443378</v>
      </c>
      <c r="R891" s="9">
        <v>1210</v>
      </c>
      <c r="S891" s="9" t="s">
        <v>310</v>
      </c>
      <c r="T891" s="9">
        <v>1210</v>
      </c>
      <c r="U891" s="9" t="s">
        <v>293</v>
      </c>
      <c r="V891" s="9" t="s">
        <v>195</v>
      </c>
      <c r="Z891" s="9">
        <v>0</v>
      </c>
      <c r="AA891" s="9">
        <v>1</v>
      </c>
      <c r="AB891" s="9">
        <v>2.9137894276709702</v>
      </c>
      <c r="AC891" s="9">
        <v>0.4282163579553</v>
      </c>
      <c r="AD891" s="9">
        <v>1172.75101443378</v>
      </c>
      <c r="AF891" s="9">
        <v>-1</v>
      </c>
      <c r="AG891" s="9">
        <v>-1</v>
      </c>
      <c r="AH891" s="9">
        <v>-1</v>
      </c>
      <c r="AI891" s="9">
        <v>-1</v>
      </c>
      <c r="AJ891" s="9">
        <v>0</v>
      </c>
      <c r="AM891" s="9" t="s">
        <v>309</v>
      </c>
      <c r="AN891" s="9">
        <v>-1</v>
      </c>
      <c r="AQ891" s="9">
        <v>579</v>
      </c>
      <c r="AR891" s="9" t="s">
        <v>295</v>
      </c>
      <c r="AT891" s="9" t="s">
        <v>195</v>
      </c>
      <c r="AU891" s="9">
        <v>132.71029999999999</v>
      </c>
      <c r="AV891" s="9">
        <v>140.41453514192901</v>
      </c>
      <c r="AW891" s="9">
        <v>1231.5398776662801</v>
      </c>
      <c r="AX891" s="9">
        <v>0.95113626470000001</v>
      </c>
    </row>
    <row r="892" spans="1:50" x14ac:dyDescent="0.25">
      <c r="A892" s="142">
        <v>550000</v>
      </c>
      <c r="B892" s="142">
        <v>910000</v>
      </c>
      <c r="C892" s="142">
        <v>910000</v>
      </c>
      <c r="D892" s="9" t="s">
        <v>305</v>
      </c>
      <c r="E892" s="9" t="s">
        <v>70</v>
      </c>
      <c r="F892" s="9" t="s">
        <v>306</v>
      </c>
      <c r="G892" s="9" t="s">
        <v>307</v>
      </c>
      <c r="H892" s="9">
        <v>0.36</v>
      </c>
      <c r="I892" s="9">
        <v>0.48</v>
      </c>
      <c r="J892" s="9" t="s">
        <v>195</v>
      </c>
      <c r="K892" s="9">
        <v>0.11608762740479001</v>
      </c>
      <c r="L892" s="9">
        <v>3853.67543569185</v>
      </c>
      <c r="M892" s="9">
        <v>9.5747508243389401</v>
      </c>
      <c r="N892" s="9">
        <v>1.40712464922532</v>
      </c>
      <c r="O892" s="9">
        <v>1.11151010618958</v>
      </c>
      <c r="P892" s="9">
        <v>0.16334976199136</v>
      </c>
      <c r="Q892" s="9">
        <v>447.36403811759601</v>
      </c>
      <c r="R892" s="9">
        <v>1210</v>
      </c>
      <c r="S892" s="9" t="s">
        <v>310</v>
      </c>
      <c r="T892" s="9">
        <v>1210</v>
      </c>
      <c r="U892" s="9" t="s">
        <v>293</v>
      </c>
      <c r="V892" s="9" t="s">
        <v>195</v>
      </c>
      <c r="Z892" s="9">
        <v>0</v>
      </c>
      <c r="AA892" s="9">
        <v>1</v>
      </c>
      <c r="AB892" s="9">
        <v>1.11151010618958</v>
      </c>
      <c r="AC892" s="9">
        <v>0.16334976199136</v>
      </c>
      <c r="AD892" s="9">
        <v>447.36403811759601</v>
      </c>
      <c r="AF892" s="9">
        <v>-1</v>
      </c>
      <c r="AG892" s="9">
        <v>-1</v>
      </c>
      <c r="AH892" s="9">
        <v>-1</v>
      </c>
      <c r="AI892" s="9">
        <v>-1</v>
      </c>
      <c r="AJ892" s="9">
        <v>0</v>
      </c>
      <c r="AM892" s="9" t="s">
        <v>309</v>
      </c>
      <c r="AN892" s="9">
        <v>-1</v>
      </c>
      <c r="AQ892" s="9">
        <v>579</v>
      </c>
      <c r="AR892" s="9" t="s">
        <v>295</v>
      </c>
      <c r="AT892" s="9" t="s">
        <v>195</v>
      </c>
      <c r="AU892" s="9">
        <v>132.71029999999999</v>
      </c>
      <c r="AV892" s="9">
        <v>98.501916281826993</v>
      </c>
      <c r="AW892" s="9">
        <v>469.78996052425902</v>
      </c>
      <c r="AX892" s="9">
        <v>0.36282565950000001</v>
      </c>
    </row>
    <row r="893" spans="1:50" x14ac:dyDescent="0.25">
      <c r="A893" s="142">
        <v>550000</v>
      </c>
      <c r="B893" s="142">
        <v>910000</v>
      </c>
      <c r="C893" s="142">
        <v>910000</v>
      </c>
      <c r="D893" s="9" t="s">
        <v>305</v>
      </c>
      <c r="E893" s="9" t="s">
        <v>70</v>
      </c>
      <c r="F893" s="9" t="s">
        <v>306</v>
      </c>
      <c r="G893" s="9" t="s">
        <v>307</v>
      </c>
      <c r="H893" s="9">
        <v>0.36</v>
      </c>
      <c r="I893" s="9">
        <v>0.48</v>
      </c>
      <c r="J893" s="9" t="s">
        <v>195</v>
      </c>
      <c r="K893" s="9">
        <v>6.7975087579169993E-2</v>
      </c>
      <c r="L893" s="9">
        <v>3853.67543569185</v>
      </c>
      <c r="M893" s="9">
        <v>9.5747508243389401</v>
      </c>
      <c r="N893" s="9">
        <v>1.40712464922532</v>
      </c>
      <c r="O893" s="9">
        <v>0.65084452583317998</v>
      </c>
      <c r="P893" s="9">
        <v>9.5649421265899995E-2</v>
      </c>
      <c r="Q893" s="9">
        <v>261.953925242857</v>
      </c>
      <c r="R893" s="9">
        <v>1210</v>
      </c>
      <c r="S893" s="9" t="s">
        <v>310</v>
      </c>
      <c r="T893" s="9">
        <v>1210</v>
      </c>
      <c r="U893" s="9" t="s">
        <v>293</v>
      </c>
      <c r="V893" s="9" t="s">
        <v>195</v>
      </c>
      <c r="Z893" s="9">
        <v>0</v>
      </c>
      <c r="AA893" s="9">
        <v>1</v>
      </c>
      <c r="AB893" s="9">
        <v>0.65084452583317998</v>
      </c>
      <c r="AC893" s="9">
        <v>9.5649421265899995E-2</v>
      </c>
      <c r="AD893" s="9">
        <v>261.95392524285597</v>
      </c>
      <c r="AF893" s="9">
        <v>-1</v>
      </c>
      <c r="AG893" s="9">
        <v>-1</v>
      </c>
      <c r="AH893" s="9">
        <v>-1</v>
      </c>
      <c r="AI893" s="9">
        <v>-1</v>
      </c>
      <c r="AJ893" s="9">
        <v>0</v>
      </c>
      <c r="AM893" s="9" t="s">
        <v>309</v>
      </c>
      <c r="AN893" s="9">
        <v>-1</v>
      </c>
      <c r="AQ893" s="9">
        <v>579</v>
      </c>
      <c r="AR893" s="9" t="s">
        <v>295</v>
      </c>
      <c r="AT893" s="9" t="s">
        <v>195</v>
      </c>
      <c r="AU893" s="9">
        <v>132.71029999999999</v>
      </c>
      <c r="AV893" s="9">
        <v>82.255012860843294</v>
      </c>
      <c r="AW893" s="9">
        <v>275.08541973297298</v>
      </c>
      <c r="AX893" s="9">
        <v>0.2124524941</v>
      </c>
    </row>
    <row r="894" spans="1:50" x14ac:dyDescent="0.25">
      <c r="A894" s="142">
        <v>550000</v>
      </c>
      <c r="B894" s="142">
        <v>910000</v>
      </c>
      <c r="C894" s="142">
        <v>910000</v>
      </c>
      <c r="D894" s="9" t="s">
        <v>305</v>
      </c>
      <c r="E894" s="9" t="s">
        <v>70</v>
      </c>
      <c r="F894" s="9" t="s">
        <v>306</v>
      </c>
      <c r="G894" s="9" t="s">
        <v>307</v>
      </c>
      <c r="H894" s="9">
        <v>0.36</v>
      </c>
      <c r="I894" s="9">
        <v>0.48</v>
      </c>
      <c r="J894" s="9" t="s">
        <v>195</v>
      </c>
      <c r="K894" s="9">
        <v>3.1274725055099998E-3</v>
      </c>
      <c r="L894" s="9">
        <v>3853.67543569185</v>
      </c>
      <c r="M894" s="9">
        <v>9.5747508243389401</v>
      </c>
      <c r="N894" s="9">
        <v>1.40712464922532</v>
      </c>
      <c r="O894" s="9">
        <v>2.9944769950289999E-2</v>
      </c>
      <c r="P894" s="9">
        <v>4.4007436522800003E-3</v>
      </c>
      <c r="Q894" s="9">
        <v>12.052263970312501</v>
      </c>
      <c r="R894" s="9">
        <v>1210</v>
      </c>
      <c r="S894" s="9" t="s">
        <v>310</v>
      </c>
      <c r="T894" s="9">
        <v>1210</v>
      </c>
      <c r="U894" s="9" t="s">
        <v>293</v>
      </c>
      <c r="V894" s="9" t="s">
        <v>195</v>
      </c>
      <c r="Z894" s="9">
        <v>0</v>
      </c>
      <c r="AA894" s="9">
        <v>1</v>
      </c>
      <c r="AB894" s="9">
        <v>2.9944769950289999E-2</v>
      </c>
      <c r="AC894" s="9">
        <v>4.4007436522800003E-3</v>
      </c>
      <c r="AD894" s="9">
        <v>12.052263970311101</v>
      </c>
      <c r="AF894" s="9">
        <v>-1</v>
      </c>
      <c r="AG894" s="9">
        <v>-1</v>
      </c>
      <c r="AH894" s="9">
        <v>-1</v>
      </c>
      <c r="AI894" s="9">
        <v>-1</v>
      </c>
      <c r="AJ894" s="9">
        <v>0</v>
      </c>
      <c r="AM894" s="9" t="s">
        <v>309</v>
      </c>
      <c r="AN894" s="9">
        <v>-1</v>
      </c>
      <c r="AQ894" s="9">
        <v>579</v>
      </c>
      <c r="AR894" s="9" t="s">
        <v>295</v>
      </c>
      <c r="AT894" s="9" t="s">
        <v>195</v>
      </c>
      <c r="AU894" s="9">
        <v>132.71029999999999</v>
      </c>
      <c r="AV894" s="9">
        <v>20.044339339681201</v>
      </c>
      <c r="AW894" s="9">
        <v>12.656432194829399</v>
      </c>
      <c r="AX894" s="9">
        <v>9.7747476999999992E-3</v>
      </c>
    </row>
    <row r="895" spans="1:50" x14ac:dyDescent="0.25">
      <c r="A895" s="142">
        <v>550000</v>
      </c>
      <c r="B895" s="142">
        <v>910000</v>
      </c>
      <c r="C895" s="142">
        <v>910000</v>
      </c>
      <c r="D895" s="9" t="s">
        <v>305</v>
      </c>
      <c r="E895" s="9" t="s">
        <v>70</v>
      </c>
      <c r="F895" s="9" t="s">
        <v>306</v>
      </c>
      <c r="G895" s="9" t="s">
        <v>307</v>
      </c>
      <c r="H895" s="9">
        <v>0.36</v>
      </c>
      <c r="I895" s="9">
        <v>0.48</v>
      </c>
      <c r="J895" s="9" t="s">
        <v>195</v>
      </c>
      <c r="K895" s="9">
        <v>0.11789042735489</v>
      </c>
      <c r="L895" s="9">
        <v>3857.7690414020399</v>
      </c>
      <c r="M895" s="9">
        <v>9.5843984303164902</v>
      </c>
      <c r="N895" s="9">
        <v>1.40852464309897</v>
      </c>
      <c r="O895" s="9">
        <v>1.12990882688963</v>
      </c>
      <c r="P895" s="9">
        <v>0.16605157211484001</v>
      </c>
      <c r="Q895" s="9">
        <v>454.79404092738599</v>
      </c>
      <c r="R895" s="9">
        <v>1200</v>
      </c>
      <c r="S895" s="9" t="s">
        <v>308</v>
      </c>
      <c r="T895" s="9">
        <v>1200</v>
      </c>
      <c r="U895" s="9" t="s">
        <v>293</v>
      </c>
      <c r="V895" s="9" t="s">
        <v>195</v>
      </c>
      <c r="Z895" s="9">
        <v>0</v>
      </c>
      <c r="AA895" s="9">
        <v>1</v>
      </c>
      <c r="AB895" s="9">
        <v>1.12990882688963</v>
      </c>
      <c r="AC895" s="9">
        <v>0.16605157211484001</v>
      </c>
      <c r="AD895" s="9">
        <v>454.79404092738599</v>
      </c>
      <c r="AF895" s="9">
        <v>-1</v>
      </c>
      <c r="AG895" s="9">
        <v>-1</v>
      </c>
      <c r="AH895" s="9">
        <v>-1</v>
      </c>
      <c r="AI895" s="9">
        <v>-1</v>
      </c>
      <c r="AJ895" s="9">
        <v>0</v>
      </c>
      <c r="AM895" s="9" t="s">
        <v>309</v>
      </c>
      <c r="AN895" s="9">
        <v>-1</v>
      </c>
      <c r="AQ895" s="9">
        <v>579</v>
      </c>
      <c r="AR895" s="9" t="s">
        <v>295</v>
      </c>
      <c r="AT895" s="9" t="s">
        <v>195</v>
      </c>
      <c r="AU895" s="9">
        <v>132.71029999999999</v>
      </c>
      <c r="AV895" s="9">
        <v>120.753177111616</v>
      </c>
      <c r="AW895" s="9">
        <v>477.08563308065499</v>
      </c>
      <c r="AX895" s="9">
        <v>0.3688516147</v>
      </c>
    </row>
    <row r="896" spans="1:50" x14ac:dyDescent="0.25">
      <c r="A896" s="142">
        <v>550000</v>
      </c>
      <c r="B896" s="142">
        <v>910000</v>
      </c>
      <c r="C896" s="142">
        <v>910000</v>
      </c>
      <c r="D896" s="9" t="s">
        <v>305</v>
      </c>
      <c r="E896" s="9" t="s">
        <v>70</v>
      </c>
      <c r="F896" s="9" t="s">
        <v>306</v>
      </c>
      <c r="G896" s="9" t="s">
        <v>307</v>
      </c>
      <c r="H896" s="9">
        <v>0.36</v>
      </c>
      <c r="I896" s="9">
        <v>0.48</v>
      </c>
      <c r="J896" s="9" t="s">
        <v>195</v>
      </c>
      <c r="K896" s="9">
        <v>0.1942052516484</v>
      </c>
      <c r="L896" s="9">
        <v>3857.7690414020399</v>
      </c>
      <c r="M896" s="9">
        <v>9.5843984303164902</v>
      </c>
      <c r="N896" s="9">
        <v>1.40852464309897</v>
      </c>
      <c r="O896" s="9">
        <v>1.8613405090582</v>
      </c>
      <c r="P896" s="9">
        <v>0.27354288276601002</v>
      </c>
      <c r="Q896" s="9">
        <v>749.19900748691305</v>
      </c>
      <c r="R896" s="9">
        <v>1210</v>
      </c>
      <c r="S896" s="9" t="s">
        <v>310</v>
      </c>
      <c r="T896" s="9">
        <v>1210</v>
      </c>
      <c r="U896" s="9" t="s">
        <v>293</v>
      </c>
      <c r="V896" s="9" t="s">
        <v>195</v>
      </c>
      <c r="Z896" s="9">
        <v>0</v>
      </c>
      <c r="AA896" s="9">
        <v>1</v>
      </c>
      <c r="AB896" s="9">
        <v>1.8613405090582</v>
      </c>
      <c r="AC896" s="9">
        <v>0.27354288276601002</v>
      </c>
      <c r="AD896" s="9">
        <v>749.19900748691305</v>
      </c>
      <c r="AF896" s="9">
        <v>-1</v>
      </c>
      <c r="AG896" s="9">
        <v>-1</v>
      </c>
      <c r="AH896" s="9">
        <v>-1</v>
      </c>
      <c r="AI896" s="9">
        <v>-1</v>
      </c>
      <c r="AJ896" s="9">
        <v>0</v>
      </c>
      <c r="AM896" s="9" t="s">
        <v>309</v>
      </c>
      <c r="AN896" s="9">
        <v>-1</v>
      </c>
      <c r="AQ896" s="9">
        <v>579</v>
      </c>
      <c r="AR896" s="9" t="s">
        <v>295</v>
      </c>
      <c r="AT896" s="9" t="s">
        <v>195</v>
      </c>
      <c r="AU896" s="9">
        <v>132.71029999999999</v>
      </c>
      <c r="AV896" s="9">
        <v>122.03261122377199</v>
      </c>
      <c r="AW896" s="9">
        <v>785.92076989715895</v>
      </c>
      <c r="AX896" s="9">
        <v>0.60762287709999996</v>
      </c>
    </row>
    <row r="897" spans="1:50" x14ac:dyDescent="0.25">
      <c r="A897" s="142">
        <v>550000</v>
      </c>
      <c r="B897" s="142">
        <v>910000</v>
      </c>
      <c r="C897" s="142">
        <v>910000</v>
      </c>
      <c r="D897" s="9" t="s">
        <v>305</v>
      </c>
      <c r="E897" s="9" t="s">
        <v>70</v>
      </c>
      <c r="F897" s="9" t="s">
        <v>306</v>
      </c>
      <c r="G897" s="9" t="s">
        <v>307</v>
      </c>
      <c r="H897" s="9">
        <v>0.36</v>
      </c>
      <c r="I897" s="9">
        <v>0.48</v>
      </c>
      <c r="J897" s="9" t="s">
        <v>195</v>
      </c>
      <c r="K897" s="9">
        <v>0.26402727478732002</v>
      </c>
      <c r="L897" s="9">
        <v>3857.7690414020399</v>
      </c>
      <c r="M897" s="9">
        <v>9.5843984303164902</v>
      </c>
      <c r="N897" s="9">
        <v>1.40852464309897</v>
      </c>
      <c r="O897" s="9">
        <v>2.5305425980323601</v>
      </c>
      <c r="P897" s="9">
        <v>0.37188892298819998</v>
      </c>
      <c r="Q897" s="9">
        <v>1018.55624676028</v>
      </c>
      <c r="R897" s="9">
        <v>1210</v>
      </c>
      <c r="S897" s="9" t="s">
        <v>310</v>
      </c>
      <c r="T897" s="9">
        <v>1210</v>
      </c>
      <c r="U897" s="9" t="s">
        <v>293</v>
      </c>
      <c r="V897" s="9" t="s">
        <v>195</v>
      </c>
      <c r="Z897" s="9">
        <v>0</v>
      </c>
      <c r="AA897" s="9">
        <v>1</v>
      </c>
      <c r="AB897" s="9">
        <v>2.5305425980323601</v>
      </c>
      <c r="AC897" s="9">
        <v>0.37188892298819998</v>
      </c>
      <c r="AD897" s="9">
        <v>1018.55624676028</v>
      </c>
      <c r="AF897" s="9">
        <v>-1</v>
      </c>
      <c r="AG897" s="9">
        <v>-1</v>
      </c>
      <c r="AH897" s="9">
        <v>-1</v>
      </c>
      <c r="AI897" s="9">
        <v>-1</v>
      </c>
      <c r="AJ897" s="9">
        <v>0</v>
      </c>
      <c r="AM897" s="9" t="s">
        <v>309</v>
      </c>
      <c r="AN897" s="9">
        <v>-1</v>
      </c>
      <c r="AQ897" s="9">
        <v>579</v>
      </c>
      <c r="AR897" s="9" t="s">
        <v>295</v>
      </c>
      <c r="AT897" s="9" t="s">
        <v>195</v>
      </c>
      <c r="AU897" s="9">
        <v>132.71029999999999</v>
      </c>
      <c r="AV897" s="9">
        <v>129.68676354550999</v>
      </c>
      <c r="AW897" s="9">
        <v>1068.4804726618399</v>
      </c>
      <c r="AX897" s="9">
        <v>0.82607968109999996</v>
      </c>
    </row>
    <row r="898" spans="1:50" x14ac:dyDescent="0.25">
      <c r="A898" s="142">
        <v>550000</v>
      </c>
      <c r="B898" s="142">
        <v>910000</v>
      </c>
      <c r="C898" s="142">
        <v>910000</v>
      </c>
      <c r="D898" s="9" t="s">
        <v>305</v>
      </c>
      <c r="E898" s="9" t="s">
        <v>70</v>
      </c>
      <c r="F898" s="9" t="s">
        <v>306</v>
      </c>
      <c r="G898" s="9" t="s">
        <v>307</v>
      </c>
      <c r="H898" s="9">
        <v>0.36</v>
      </c>
      <c r="I898" s="9">
        <v>0.48</v>
      </c>
      <c r="J898" s="9" t="s">
        <v>195</v>
      </c>
      <c r="K898" s="9">
        <v>5.6950150955899998E-3</v>
      </c>
      <c r="L898" s="9">
        <v>3857.7690414020399</v>
      </c>
      <c r="M898" s="9">
        <v>9.5843984303164902</v>
      </c>
      <c r="N898" s="9">
        <v>1.40852464309897</v>
      </c>
      <c r="O898" s="9">
        <v>5.4583293742829997E-2</v>
      </c>
      <c r="P898" s="9">
        <v>8.02156910496E-3</v>
      </c>
      <c r="Q898" s="9">
        <v>21.970052926095899</v>
      </c>
      <c r="R898" s="9">
        <v>1210</v>
      </c>
      <c r="S898" s="9" t="s">
        <v>310</v>
      </c>
      <c r="T898" s="9">
        <v>1210</v>
      </c>
      <c r="U898" s="9" t="s">
        <v>293</v>
      </c>
      <c r="V898" s="9" t="s">
        <v>195</v>
      </c>
      <c r="Z898" s="9">
        <v>0</v>
      </c>
      <c r="AA898" s="9">
        <v>1</v>
      </c>
      <c r="AB898" s="9">
        <v>5.4583293742829997E-2</v>
      </c>
      <c r="AC898" s="9">
        <v>8.02156910496E-3</v>
      </c>
      <c r="AD898" s="9">
        <v>21.970052926097601</v>
      </c>
      <c r="AF898" s="9">
        <v>-1</v>
      </c>
      <c r="AG898" s="9">
        <v>-1</v>
      </c>
      <c r="AH898" s="9">
        <v>-1</v>
      </c>
      <c r="AI898" s="9">
        <v>-1</v>
      </c>
      <c r="AJ898" s="9">
        <v>0</v>
      </c>
      <c r="AM898" s="9" t="s">
        <v>309</v>
      </c>
      <c r="AN898" s="9">
        <v>-1</v>
      </c>
      <c r="AQ898" s="9">
        <v>579</v>
      </c>
      <c r="AR898" s="9" t="s">
        <v>295</v>
      </c>
      <c r="AT898" s="9" t="s">
        <v>195</v>
      </c>
      <c r="AU898" s="9">
        <v>132.71029999999999</v>
      </c>
      <c r="AV898" s="9">
        <v>19.781443472348101</v>
      </c>
      <c r="AW898" s="9">
        <v>23.0469084152672</v>
      </c>
      <c r="AX898" s="9">
        <v>1.7818372200000002E-2</v>
      </c>
    </row>
    <row r="899" spans="1:50" x14ac:dyDescent="0.25">
      <c r="A899" s="142">
        <v>550000</v>
      </c>
      <c r="B899" s="142">
        <v>910000</v>
      </c>
      <c r="C899" s="142">
        <v>910000</v>
      </c>
      <c r="D899" s="9" t="s">
        <v>305</v>
      </c>
      <c r="E899" s="9" t="s">
        <v>70</v>
      </c>
      <c r="F899" s="9" t="s">
        <v>306</v>
      </c>
      <c r="G899" s="9" t="s">
        <v>307</v>
      </c>
      <c r="H899" s="9">
        <v>0.36</v>
      </c>
      <c r="I899" s="9">
        <v>0.48</v>
      </c>
      <c r="J899" s="9" t="s">
        <v>195</v>
      </c>
      <c r="K899" s="9">
        <v>9.4330597562299993E-3</v>
      </c>
      <c r="L899" s="9">
        <v>3857.7690414020399</v>
      </c>
      <c r="M899" s="9">
        <v>9.5843984303164902</v>
      </c>
      <c r="N899" s="9">
        <v>1.40852464309897</v>
      </c>
      <c r="O899" s="9">
        <v>9.0410203120710006E-2</v>
      </c>
      <c r="P899" s="9">
        <v>1.3286697126469999E-2</v>
      </c>
      <c r="Q899" s="9">
        <v>36.390565893287302</v>
      </c>
      <c r="R899" s="9">
        <v>1210</v>
      </c>
      <c r="S899" s="9" t="s">
        <v>310</v>
      </c>
      <c r="T899" s="9">
        <v>1210</v>
      </c>
      <c r="U899" s="9" t="s">
        <v>293</v>
      </c>
      <c r="V899" s="9" t="s">
        <v>195</v>
      </c>
      <c r="Z899" s="9">
        <v>0</v>
      </c>
      <c r="AA899" s="9">
        <v>1</v>
      </c>
      <c r="AB899" s="9">
        <v>9.0410203120710006E-2</v>
      </c>
      <c r="AC899" s="9">
        <v>1.3286697126469999E-2</v>
      </c>
      <c r="AD899" s="9">
        <v>36.3905658932877</v>
      </c>
      <c r="AF899" s="9">
        <v>-1</v>
      </c>
      <c r="AG899" s="9">
        <v>-1</v>
      </c>
      <c r="AH899" s="9">
        <v>-1</v>
      </c>
      <c r="AI899" s="9">
        <v>-1</v>
      </c>
      <c r="AJ899" s="9">
        <v>0</v>
      </c>
      <c r="AM899" s="9" t="s">
        <v>309</v>
      </c>
      <c r="AN899" s="9">
        <v>-1</v>
      </c>
      <c r="AQ899" s="9">
        <v>579</v>
      </c>
      <c r="AR899" s="9" t="s">
        <v>295</v>
      </c>
      <c r="AT899" s="9" t="s">
        <v>195</v>
      </c>
      <c r="AU899" s="9">
        <v>132.71029999999999</v>
      </c>
      <c r="AV899" s="9">
        <v>35.388684464234998</v>
      </c>
      <c r="AW899" s="9">
        <v>38.174238457390899</v>
      </c>
      <c r="AX899" s="9">
        <v>2.9513840999999999E-2</v>
      </c>
    </row>
    <row r="900" spans="1:50" x14ac:dyDescent="0.25">
      <c r="A900" s="142">
        <v>550000</v>
      </c>
      <c r="B900" s="142">
        <v>910000</v>
      </c>
      <c r="C900" s="142">
        <v>910000</v>
      </c>
      <c r="D900" s="9" t="s">
        <v>305</v>
      </c>
      <c r="E900" s="9" t="s">
        <v>70</v>
      </c>
      <c r="F900" s="9" t="s">
        <v>306</v>
      </c>
      <c r="G900" s="9" t="s">
        <v>307</v>
      </c>
      <c r="H900" s="9">
        <v>0.36</v>
      </c>
      <c r="I900" s="9">
        <v>0.48</v>
      </c>
      <c r="J900" s="9" t="s">
        <v>195</v>
      </c>
      <c r="K900" s="9">
        <v>1.68997443246E-3</v>
      </c>
      <c r="L900" s="9">
        <v>3857.7690414020399</v>
      </c>
      <c r="M900" s="9">
        <v>9.5843984303164902</v>
      </c>
      <c r="N900" s="9">
        <v>1.40852464309897</v>
      </c>
      <c r="O900" s="9">
        <v>1.6197388297790001E-2</v>
      </c>
      <c r="P900" s="9">
        <v>2.3803706343300001E-3</v>
      </c>
      <c r="Q900" s="9">
        <v>6.5195310463244596</v>
      </c>
      <c r="R900" s="9">
        <v>1210</v>
      </c>
      <c r="S900" s="9" t="s">
        <v>310</v>
      </c>
      <c r="T900" s="9">
        <v>1210</v>
      </c>
      <c r="U900" s="9" t="s">
        <v>293</v>
      </c>
      <c r="V900" s="9" t="s">
        <v>195</v>
      </c>
      <c r="Z900" s="9">
        <v>0</v>
      </c>
      <c r="AA900" s="9">
        <v>1</v>
      </c>
      <c r="AB900" s="9">
        <v>1.6197388297790001E-2</v>
      </c>
      <c r="AC900" s="9">
        <v>2.3803706343300001E-3</v>
      </c>
      <c r="AD900" s="9">
        <v>6.5195310463248104</v>
      </c>
      <c r="AF900" s="9">
        <v>-1</v>
      </c>
      <c r="AG900" s="9">
        <v>-1</v>
      </c>
      <c r="AH900" s="9">
        <v>-1</v>
      </c>
      <c r="AI900" s="9">
        <v>-1</v>
      </c>
      <c r="AJ900" s="9">
        <v>0</v>
      </c>
      <c r="AM900" s="9" t="s">
        <v>309</v>
      </c>
      <c r="AN900" s="9">
        <v>-1</v>
      </c>
      <c r="AQ900" s="9">
        <v>579</v>
      </c>
      <c r="AR900" s="9" t="s">
        <v>295</v>
      </c>
      <c r="AT900" s="9" t="s">
        <v>195</v>
      </c>
      <c r="AU900" s="9">
        <v>132.71029999999999</v>
      </c>
      <c r="AV900" s="9">
        <v>14.8868227155279</v>
      </c>
      <c r="AW900" s="9">
        <v>6.83908388571313</v>
      </c>
      <c r="AX900" s="9">
        <v>5.2875353E-3</v>
      </c>
    </row>
    <row r="901" spans="1:50" x14ac:dyDescent="0.25">
      <c r="A901" s="142">
        <v>550000</v>
      </c>
      <c r="B901" s="142">
        <v>910000</v>
      </c>
      <c r="C901" s="142">
        <v>910000</v>
      </c>
      <c r="D901" s="9" t="s">
        <v>305</v>
      </c>
      <c r="E901" s="9" t="s">
        <v>70</v>
      </c>
      <c r="F901" s="9" t="s">
        <v>306</v>
      </c>
      <c r="G901" s="9" t="s">
        <v>307</v>
      </c>
      <c r="H901" s="9">
        <v>0.36</v>
      </c>
      <c r="I901" s="9">
        <v>0.48</v>
      </c>
      <c r="J901" s="9" t="s">
        <v>195</v>
      </c>
      <c r="K901" s="9">
        <v>2.4822450431900001E-2</v>
      </c>
      <c r="L901" s="9">
        <v>3857.7690414020399</v>
      </c>
      <c r="M901" s="9">
        <v>9.5843984303164902</v>
      </c>
      <c r="N901" s="9">
        <v>1.40852464309897</v>
      </c>
      <c r="O901" s="9">
        <v>0.23790825495612</v>
      </c>
      <c r="P901" s="9">
        <v>3.4963033135429998E-2</v>
      </c>
      <c r="Q901" s="9">
        <v>95.759280807924398</v>
      </c>
      <c r="R901" s="9">
        <v>1210</v>
      </c>
      <c r="S901" s="9" t="s">
        <v>310</v>
      </c>
      <c r="T901" s="9">
        <v>1210</v>
      </c>
      <c r="U901" s="9" t="s">
        <v>293</v>
      </c>
      <c r="V901" s="9" t="s">
        <v>195</v>
      </c>
      <c r="Z901" s="9">
        <v>0</v>
      </c>
      <c r="AA901" s="9">
        <v>1</v>
      </c>
      <c r="AB901" s="9">
        <v>0.23790825495612</v>
      </c>
      <c r="AC901" s="9">
        <v>3.4963033135429998E-2</v>
      </c>
      <c r="AD901" s="9">
        <v>95.759280807922906</v>
      </c>
      <c r="AF901" s="9">
        <v>-1</v>
      </c>
      <c r="AG901" s="9">
        <v>-1</v>
      </c>
      <c r="AH901" s="9">
        <v>-1</v>
      </c>
      <c r="AI901" s="9">
        <v>-1</v>
      </c>
      <c r="AJ901" s="9">
        <v>0</v>
      </c>
      <c r="AM901" s="9" t="s">
        <v>309</v>
      </c>
      <c r="AN901" s="9">
        <v>-1</v>
      </c>
      <c r="AQ901" s="9">
        <v>579</v>
      </c>
      <c r="AR901" s="9" t="s">
        <v>295</v>
      </c>
      <c r="AT901" s="9" t="s">
        <v>195</v>
      </c>
      <c r="AU901" s="9">
        <v>132.71029999999999</v>
      </c>
      <c r="AV901" s="9">
        <v>58.965617999963897</v>
      </c>
      <c r="AW901" s="9">
        <v>100.452892950042</v>
      </c>
      <c r="AX901" s="9">
        <v>7.7663650299999998E-2</v>
      </c>
    </row>
    <row r="902" spans="1:50" x14ac:dyDescent="0.25">
      <c r="A902" s="142">
        <v>550000</v>
      </c>
      <c r="B902" s="142">
        <v>910000</v>
      </c>
      <c r="C902" s="142">
        <v>910000</v>
      </c>
      <c r="D902" s="9" t="s">
        <v>305</v>
      </c>
      <c r="E902" s="9" t="s">
        <v>70</v>
      </c>
      <c r="F902" s="9" t="s">
        <v>306</v>
      </c>
      <c r="G902" s="9" t="s">
        <v>307</v>
      </c>
      <c r="H902" s="9">
        <v>0.36</v>
      </c>
      <c r="I902" s="9">
        <v>0.48</v>
      </c>
      <c r="J902" s="9" t="s">
        <v>195</v>
      </c>
      <c r="K902" s="9">
        <v>0.50386389156741995</v>
      </c>
      <c r="L902" s="9">
        <v>3850.6255307596998</v>
      </c>
      <c r="M902" s="9">
        <v>9.5675464969183395</v>
      </c>
      <c r="N902" s="9">
        <v>1.4060786153817699</v>
      </c>
      <c r="O902" s="9">
        <v>4.8207412106895502</v>
      </c>
      <c r="P902" s="9">
        <v>0.70847224299598999</v>
      </c>
      <c r="Q902" s="9">
        <v>1940.1911648974601</v>
      </c>
      <c r="R902" s="9">
        <v>1200</v>
      </c>
      <c r="S902" s="9" t="s">
        <v>308</v>
      </c>
      <c r="T902" s="9">
        <v>1200</v>
      </c>
      <c r="U902" s="9" t="s">
        <v>293</v>
      </c>
      <c r="V902" s="9" t="s">
        <v>195</v>
      </c>
      <c r="Z902" s="9">
        <v>0</v>
      </c>
      <c r="AA902" s="9">
        <v>1</v>
      </c>
      <c r="AB902" s="9">
        <v>4.8207412106895502</v>
      </c>
      <c r="AC902" s="9">
        <v>0.70847224299598999</v>
      </c>
      <c r="AD902" s="9">
        <v>1940.1911648974601</v>
      </c>
      <c r="AF902" s="9">
        <v>-1</v>
      </c>
      <c r="AG902" s="9">
        <v>-1</v>
      </c>
      <c r="AH902" s="9">
        <v>-1</v>
      </c>
      <c r="AI902" s="9">
        <v>-1</v>
      </c>
      <c r="AJ902" s="9">
        <v>0</v>
      </c>
      <c r="AM902" s="9" t="s">
        <v>309</v>
      </c>
      <c r="AN902" s="9">
        <v>-1</v>
      </c>
      <c r="AQ902" s="9">
        <v>579</v>
      </c>
      <c r="AR902" s="9" t="s">
        <v>295</v>
      </c>
      <c r="AT902" s="9" t="s">
        <v>195</v>
      </c>
      <c r="AU902" s="9">
        <v>132.71029999999999</v>
      </c>
      <c r="AV902" s="9">
        <v>211.12188199983299</v>
      </c>
      <c r="AW902" s="9">
        <v>2039.0648256050799</v>
      </c>
      <c r="AX902" s="9">
        <v>1.5735532562000001</v>
      </c>
    </row>
    <row r="903" spans="1:50" x14ac:dyDescent="0.25">
      <c r="A903" s="142">
        <v>550000</v>
      </c>
      <c r="B903" s="142">
        <v>910000</v>
      </c>
      <c r="C903" s="142">
        <v>910000</v>
      </c>
      <c r="D903" s="9" t="s">
        <v>305</v>
      </c>
      <c r="E903" s="9" t="s">
        <v>70</v>
      </c>
      <c r="F903" s="9" t="s">
        <v>306</v>
      </c>
      <c r="G903" s="9" t="s">
        <v>307</v>
      </c>
      <c r="H903" s="9">
        <v>0.36</v>
      </c>
      <c r="I903" s="9">
        <v>0.48</v>
      </c>
      <c r="J903" s="9" t="s">
        <v>195</v>
      </c>
      <c r="K903" s="9">
        <v>4.7433868861659997E-2</v>
      </c>
      <c r="L903" s="9">
        <v>3850.6255307596998</v>
      </c>
      <c r="M903" s="9">
        <v>9.5675464969183395</v>
      </c>
      <c r="N903" s="9">
        <v>1.4060786153817699</v>
      </c>
      <c r="O903" s="9">
        <v>0.45382574586266999</v>
      </c>
      <c r="P903" s="9">
        <v>6.6695748651199996E-2</v>
      </c>
      <c r="Q903" s="9">
        <v>182.65006646142299</v>
      </c>
      <c r="R903" s="9">
        <v>1210</v>
      </c>
      <c r="S903" s="9" t="s">
        <v>310</v>
      </c>
      <c r="T903" s="9">
        <v>1210</v>
      </c>
      <c r="U903" s="9" t="s">
        <v>293</v>
      </c>
      <c r="V903" s="9" t="s">
        <v>195</v>
      </c>
      <c r="Z903" s="9">
        <v>0</v>
      </c>
      <c r="AA903" s="9">
        <v>1</v>
      </c>
      <c r="AB903" s="9">
        <v>0.45382574586266999</v>
      </c>
      <c r="AC903" s="9">
        <v>6.6695748651199996E-2</v>
      </c>
      <c r="AD903" s="9">
        <v>182.65006646142501</v>
      </c>
      <c r="AF903" s="9">
        <v>-1</v>
      </c>
      <c r="AG903" s="9">
        <v>-1</v>
      </c>
      <c r="AH903" s="9">
        <v>-1</v>
      </c>
      <c r="AI903" s="9">
        <v>-1</v>
      </c>
      <c r="AJ903" s="9">
        <v>0</v>
      </c>
      <c r="AM903" s="9" t="s">
        <v>309</v>
      </c>
      <c r="AN903" s="9">
        <v>-1</v>
      </c>
      <c r="AQ903" s="9">
        <v>579</v>
      </c>
      <c r="AR903" s="9" t="s">
        <v>295</v>
      </c>
      <c r="AT903" s="9" t="s">
        <v>195</v>
      </c>
      <c r="AU903" s="9">
        <v>132.71029999999999</v>
      </c>
      <c r="AV903" s="9">
        <v>56.378317755917998</v>
      </c>
      <c r="AW903" s="9">
        <v>191.95805684209699</v>
      </c>
      <c r="AX903" s="9">
        <v>0.14813468490000001</v>
      </c>
    </row>
    <row r="904" spans="1:50" x14ac:dyDescent="0.25">
      <c r="A904" s="142">
        <v>550000</v>
      </c>
      <c r="B904" s="142">
        <v>910000</v>
      </c>
      <c r="C904" s="142">
        <v>910000</v>
      </c>
      <c r="D904" s="9" t="s">
        <v>305</v>
      </c>
      <c r="E904" s="9" t="s">
        <v>70</v>
      </c>
      <c r="F904" s="9" t="s">
        <v>306</v>
      </c>
      <c r="G904" s="9" t="s">
        <v>307</v>
      </c>
      <c r="H904" s="9">
        <v>0.36</v>
      </c>
      <c r="I904" s="9">
        <v>0.48</v>
      </c>
      <c r="J904" s="9" t="s">
        <v>195</v>
      </c>
      <c r="K904" s="9">
        <v>5.8957672625970001E-2</v>
      </c>
      <c r="L904" s="9">
        <v>3850.6255307596998</v>
      </c>
      <c r="M904" s="9">
        <v>9.5675464969183395</v>
      </c>
      <c r="N904" s="9">
        <v>1.4060786153817699</v>
      </c>
      <c r="O904" s="9">
        <v>0.56408027419909001</v>
      </c>
      <c r="P904" s="9">
        <v>8.2899122692059998E-2</v>
      </c>
      <c r="Q904" s="9">
        <v>227.023919447748</v>
      </c>
      <c r="R904" s="9">
        <v>1210</v>
      </c>
      <c r="S904" s="9" t="s">
        <v>310</v>
      </c>
      <c r="T904" s="9">
        <v>1210</v>
      </c>
      <c r="U904" s="9" t="s">
        <v>293</v>
      </c>
      <c r="V904" s="9" t="s">
        <v>195</v>
      </c>
      <c r="Z904" s="9">
        <v>0</v>
      </c>
      <c r="AA904" s="9">
        <v>1</v>
      </c>
      <c r="AB904" s="9">
        <v>0.56408027419909001</v>
      </c>
      <c r="AC904" s="9">
        <v>8.2899122692059998E-2</v>
      </c>
      <c r="AD904" s="9">
        <v>227.02391944774601</v>
      </c>
      <c r="AF904" s="9">
        <v>-1</v>
      </c>
      <c r="AG904" s="9">
        <v>-1</v>
      </c>
      <c r="AH904" s="9">
        <v>-1</v>
      </c>
      <c r="AI904" s="9">
        <v>-1</v>
      </c>
      <c r="AJ904" s="9">
        <v>0</v>
      </c>
      <c r="AM904" s="9" t="s">
        <v>309</v>
      </c>
      <c r="AN904" s="9">
        <v>-1</v>
      </c>
      <c r="AQ904" s="9">
        <v>579</v>
      </c>
      <c r="AR904" s="9" t="s">
        <v>295</v>
      </c>
      <c r="AT904" s="9" t="s">
        <v>195</v>
      </c>
      <c r="AU904" s="9">
        <v>132.71029999999999</v>
      </c>
      <c r="AV904" s="9">
        <v>82.429705197951293</v>
      </c>
      <c r="AW904" s="9">
        <v>238.593236116177</v>
      </c>
      <c r="AX904" s="9">
        <v>0.1841232112</v>
      </c>
    </row>
    <row r="905" spans="1:50" x14ac:dyDescent="0.25">
      <c r="A905" s="142">
        <v>550000</v>
      </c>
      <c r="B905" s="142">
        <v>910000</v>
      </c>
      <c r="C905" s="142">
        <v>910000</v>
      </c>
      <c r="D905" s="9" t="s">
        <v>305</v>
      </c>
      <c r="E905" s="9" t="s">
        <v>70</v>
      </c>
      <c r="F905" s="9" t="s">
        <v>306</v>
      </c>
      <c r="G905" s="9" t="s">
        <v>307</v>
      </c>
      <c r="H905" s="9">
        <v>0.36</v>
      </c>
      <c r="I905" s="9">
        <v>0.48</v>
      </c>
      <c r="J905" s="9" t="s">
        <v>195</v>
      </c>
      <c r="K905" s="9">
        <v>7.5080205668199996E-3</v>
      </c>
      <c r="L905" s="9">
        <v>3850.6255307596998</v>
      </c>
      <c r="M905" s="9">
        <v>9.5675464969183395</v>
      </c>
      <c r="N905" s="9">
        <v>1.4060786153817699</v>
      </c>
      <c r="O905" s="9">
        <v>7.1833335872919998E-2</v>
      </c>
      <c r="P905" s="9">
        <v>1.0556867162860001E-2</v>
      </c>
      <c r="Q905" s="9">
        <v>28.910575680089099</v>
      </c>
      <c r="R905" s="9">
        <v>1210</v>
      </c>
      <c r="S905" s="9" t="s">
        <v>310</v>
      </c>
      <c r="T905" s="9">
        <v>1210</v>
      </c>
      <c r="U905" s="9" t="s">
        <v>293</v>
      </c>
      <c r="V905" s="9" t="s">
        <v>195</v>
      </c>
      <c r="Z905" s="9">
        <v>0</v>
      </c>
      <c r="AA905" s="9">
        <v>1</v>
      </c>
      <c r="AB905" s="9">
        <v>7.1833335872919998E-2</v>
      </c>
      <c r="AC905" s="9">
        <v>1.0556867162860001E-2</v>
      </c>
      <c r="AD905" s="9">
        <v>28.910575680089</v>
      </c>
      <c r="AF905" s="9">
        <v>-1</v>
      </c>
      <c r="AG905" s="9">
        <v>-1</v>
      </c>
      <c r="AH905" s="9">
        <v>-1</v>
      </c>
      <c r="AI905" s="9">
        <v>-1</v>
      </c>
      <c r="AJ905" s="9">
        <v>0</v>
      </c>
      <c r="AM905" s="9" t="s">
        <v>309</v>
      </c>
      <c r="AN905" s="9">
        <v>-1</v>
      </c>
      <c r="AQ905" s="9">
        <v>579</v>
      </c>
      <c r="AR905" s="9" t="s">
        <v>295</v>
      </c>
      <c r="AT905" s="9" t="s">
        <v>195</v>
      </c>
      <c r="AU905" s="9">
        <v>132.71029999999999</v>
      </c>
      <c r="AV905" s="9">
        <v>31.206282020073498</v>
      </c>
      <c r="AW905" s="9">
        <v>30.383881250371001</v>
      </c>
      <c r="AX905" s="9">
        <v>2.34473444E-2</v>
      </c>
    </row>
    <row r="906" spans="1:50" x14ac:dyDescent="0.25">
      <c r="A906" s="142">
        <v>550000</v>
      </c>
      <c r="B906" s="142">
        <v>910000</v>
      </c>
      <c r="C906" s="142">
        <v>910000</v>
      </c>
      <c r="D906" s="9" t="s">
        <v>305</v>
      </c>
      <c r="E906" s="9" t="s">
        <v>70</v>
      </c>
      <c r="F906" s="9" t="s">
        <v>306</v>
      </c>
      <c r="G906" s="9" t="s">
        <v>307</v>
      </c>
      <c r="H906" s="9">
        <v>0.36</v>
      </c>
      <c r="I906" s="9">
        <v>0.48</v>
      </c>
      <c r="J906" s="9" t="s">
        <v>195</v>
      </c>
      <c r="K906" s="9">
        <v>0.21284071734231</v>
      </c>
      <c r="L906" s="9">
        <v>3869.40425286034</v>
      </c>
      <c r="M906" s="9">
        <v>10.003063245956101</v>
      </c>
      <c r="N906" s="9">
        <v>1.44797433893934</v>
      </c>
      <c r="O906" s="9">
        <v>2.12905915688988</v>
      </c>
      <c r="P906" s="9">
        <v>0.30818789699311</v>
      </c>
      <c r="Q906" s="9">
        <v>823.56677686621197</v>
      </c>
      <c r="R906" s="9">
        <v>1200</v>
      </c>
      <c r="S906" s="9" t="s">
        <v>308</v>
      </c>
      <c r="T906" s="9">
        <v>1200</v>
      </c>
      <c r="U906" s="9" t="s">
        <v>293</v>
      </c>
      <c r="V906" s="9" t="s">
        <v>195</v>
      </c>
      <c r="Z906" s="9">
        <v>0</v>
      </c>
      <c r="AA906" s="9">
        <v>1</v>
      </c>
      <c r="AB906" s="9">
        <v>2.12905915688988</v>
      </c>
      <c r="AC906" s="9">
        <v>0.30818789699311</v>
      </c>
      <c r="AD906" s="9">
        <v>823.56677686621197</v>
      </c>
      <c r="AF906" s="9">
        <v>-1</v>
      </c>
      <c r="AG906" s="9">
        <v>-1</v>
      </c>
      <c r="AH906" s="9">
        <v>-1</v>
      </c>
      <c r="AI906" s="9">
        <v>-1</v>
      </c>
      <c r="AJ906" s="9">
        <v>0</v>
      </c>
      <c r="AM906" s="9" t="s">
        <v>309</v>
      </c>
      <c r="AN906" s="9">
        <v>-1</v>
      </c>
      <c r="AQ906" s="9">
        <v>579</v>
      </c>
      <c r="AR906" s="9" t="s">
        <v>295</v>
      </c>
      <c r="AT906" s="9" t="s">
        <v>195</v>
      </c>
      <c r="AU906" s="9">
        <v>132.71029999999999</v>
      </c>
      <c r="AV906" s="9">
        <v>176.541749047352</v>
      </c>
      <c r="AW906" s="9">
        <v>861.33582392498397</v>
      </c>
      <c r="AX906" s="9">
        <v>0.66793736969999995</v>
      </c>
    </row>
    <row r="907" spans="1:50" x14ac:dyDescent="0.25">
      <c r="A907" s="142">
        <v>550000</v>
      </c>
      <c r="B907" s="142">
        <v>910000</v>
      </c>
      <c r="C907" s="142">
        <v>910000</v>
      </c>
      <c r="D907" s="9" t="s">
        <v>305</v>
      </c>
      <c r="E907" s="9" t="s">
        <v>70</v>
      </c>
      <c r="F907" s="9" t="s">
        <v>306</v>
      </c>
      <c r="G907" s="9" t="s">
        <v>307</v>
      </c>
      <c r="H907" s="9">
        <v>0.36</v>
      </c>
      <c r="I907" s="9">
        <v>0.48</v>
      </c>
      <c r="J907" s="9" t="s">
        <v>195</v>
      </c>
      <c r="K907" s="9">
        <v>7.2275226815519997E-2</v>
      </c>
      <c r="L907" s="9">
        <v>3869.40425286034</v>
      </c>
      <c r="M907" s="9">
        <v>10.003063245956101</v>
      </c>
      <c r="N907" s="9">
        <v>1.44797433893934</v>
      </c>
      <c r="O907" s="9">
        <v>0.72297366495149995</v>
      </c>
      <c r="P907" s="9">
        <v>0.10465267376989</v>
      </c>
      <c r="Q907" s="9">
        <v>279.66207001642999</v>
      </c>
      <c r="R907" s="9">
        <v>1430</v>
      </c>
      <c r="S907" s="9" t="s">
        <v>298</v>
      </c>
      <c r="T907" s="9">
        <v>1430</v>
      </c>
      <c r="U907" s="9" t="s">
        <v>293</v>
      </c>
      <c r="V907" s="9" t="s">
        <v>195</v>
      </c>
      <c r="Z907" s="9">
        <v>0</v>
      </c>
      <c r="AA907" s="9">
        <v>1</v>
      </c>
      <c r="AB907" s="9">
        <v>0.72297366495149995</v>
      </c>
      <c r="AC907" s="9">
        <v>0.10465267376989</v>
      </c>
      <c r="AD907" s="9">
        <v>279.66207001642903</v>
      </c>
      <c r="AF907" s="9">
        <v>-1</v>
      </c>
      <c r="AG907" s="9">
        <v>-1</v>
      </c>
      <c r="AH907" s="9">
        <v>-1</v>
      </c>
      <c r="AI907" s="9">
        <v>-1</v>
      </c>
      <c r="AJ907" s="9">
        <v>0</v>
      </c>
      <c r="AM907" s="9" t="s">
        <v>309</v>
      </c>
      <c r="AN907" s="9">
        <v>-1</v>
      </c>
      <c r="AQ907" s="9">
        <v>579</v>
      </c>
      <c r="AR907" s="9" t="s">
        <v>295</v>
      </c>
      <c r="AT907" s="9" t="s">
        <v>195</v>
      </c>
      <c r="AU907" s="9">
        <v>132.71029999999999</v>
      </c>
      <c r="AV907" s="9">
        <v>72.225606724974099</v>
      </c>
      <c r="AW907" s="9">
        <v>292.48746581881397</v>
      </c>
      <c r="AX907" s="9">
        <v>0.2268143309</v>
      </c>
    </row>
    <row r="908" spans="1:50" x14ac:dyDescent="0.25">
      <c r="A908" s="142">
        <v>550000</v>
      </c>
      <c r="B908" s="142">
        <v>910000</v>
      </c>
      <c r="C908" s="142">
        <v>910000</v>
      </c>
      <c r="D908" s="9" t="s">
        <v>305</v>
      </c>
      <c r="E908" s="9" t="s">
        <v>70</v>
      </c>
      <c r="F908" s="9" t="s">
        <v>306</v>
      </c>
      <c r="G908" s="9" t="s">
        <v>307</v>
      </c>
      <c r="H908" s="9">
        <v>0.36</v>
      </c>
      <c r="I908" s="9">
        <v>0.48</v>
      </c>
      <c r="J908" s="9" t="s">
        <v>195</v>
      </c>
      <c r="K908" s="9">
        <v>2.8301021164209999E-2</v>
      </c>
      <c r="L908" s="9">
        <v>3869.40425286034</v>
      </c>
      <c r="M908" s="9">
        <v>10.003063245956101</v>
      </c>
      <c r="N908" s="9">
        <v>1.44797433893934</v>
      </c>
      <c r="O908" s="9">
        <v>0.28309690463075998</v>
      </c>
      <c r="P908" s="9">
        <v>4.0979152411559999E-2</v>
      </c>
      <c r="Q908" s="9">
        <v>109.508091653096</v>
      </c>
      <c r="R908" s="9">
        <v>1430</v>
      </c>
      <c r="S908" s="9" t="s">
        <v>298</v>
      </c>
      <c r="T908" s="9">
        <v>1430</v>
      </c>
      <c r="U908" s="9" t="s">
        <v>293</v>
      </c>
      <c r="V908" s="9" t="s">
        <v>195</v>
      </c>
      <c r="Z908" s="9">
        <v>0</v>
      </c>
      <c r="AA908" s="9">
        <v>1</v>
      </c>
      <c r="AB908" s="9">
        <v>0.28309690463075998</v>
      </c>
      <c r="AC908" s="9">
        <v>4.0979152411559999E-2</v>
      </c>
      <c r="AD908" s="9">
        <v>109.508091653096</v>
      </c>
      <c r="AF908" s="9">
        <v>-1</v>
      </c>
      <c r="AG908" s="9">
        <v>-1</v>
      </c>
      <c r="AH908" s="9">
        <v>-1</v>
      </c>
      <c r="AI908" s="9">
        <v>-1</v>
      </c>
      <c r="AJ908" s="9">
        <v>0</v>
      </c>
      <c r="AM908" s="9" t="s">
        <v>309</v>
      </c>
      <c r="AN908" s="9">
        <v>-1</v>
      </c>
      <c r="AQ908" s="9">
        <v>579</v>
      </c>
      <c r="AR908" s="9" t="s">
        <v>295</v>
      </c>
      <c r="AT908" s="9" t="s">
        <v>195</v>
      </c>
      <c r="AU908" s="9">
        <v>132.71029999999999</v>
      </c>
      <c r="AV908" s="9">
        <v>61.514085817076896</v>
      </c>
      <c r="AW908" s="9">
        <v>114.530169258873</v>
      </c>
      <c r="AX908" s="9">
        <v>8.8814348500000001E-2</v>
      </c>
    </row>
    <row r="909" spans="1:50" x14ac:dyDescent="0.25">
      <c r="A909" s="142">
        <v>550000</v>
      </c>
      <c r="B909" s="142">
        <v>910000</v>
      </c>
      <c r="C909" s="142">
        <v>910000</v>
      </c>
      <c r="D909" s="9" t="s">
        <v>305</v>
      </c>
      <c r="E909" s="9" t="s">
        <v>70</v>
      </c>
      <c r="F909" s="9" t="s">
        <v>306</v>
      </c>
      <c r="G909" s="9" t="s">
        <v>307</v>
      </c>
      <c r="H909" s="9">
        <v>0.36</v>
      </c>
      <c r="I909" s="9">
        <v>0.48</v>
      </c>
      <c r="J909" s="9" t="s">
        <v>195</v>
      </c>
      <c r="K909" s="9">
        <v>0.23919184693702999</v>
      </c>
      <c r="L909" s="9">
        <v>3869.40425286034</v>
      </c>
      <c r="M909" s="9">
        <v>10.003063245956101</v>
      </c>
      <c r="N909" s="9">
        <v>1.44797433893934</v>
      </c>
      <c r="O909" s="9">
        <v>2.3926511728282098</v>
      </c>
      <c r="P909" s="9">
        <v>0.34634365644832998</v>
      </c>
      <c r="Q909" s="9">
        <v>925.52994978768004</v>
      </c>
      <c r="R909" s="9">
        <v>1210</v>
      </c>
      <c r="S909" s="9" t="s">
        <v>310</v>
      </c>
      <c r="T909" s="9">
        <v>1210</v>
      </c>
      <c r="U909" s="9" t="s">
        <v>293</v>
      </c>
      <c r="V909" s="9" t="s">
        <v>195</v>
      </c>
      <c r="Z909" s="9">
        <v>0</v>
      </c>
      <c r="AA909" s="9">
        <v>1</v>
      </c>
      <c r="AB909" s="9">
        <v>2.3926511728282098</v>
      </c>
      <c r="AC909" s="9">
        <v>0.34634365644832998</v>
      </c>
      <c r="AD909" s="9">
        <v>925.52994978768004</v>
      </c>
      <c r="AF909" s="9">
        <v>-1</v>
      </c>
      <c r="AG909" s="9">
        <v>-1</v>
      </c>
      <c r="AH909" s="9">
        <v>-1</v>
      </c>
      <c r="AI909" s="9">
        <v>-1</v>
      </c>
      <c r="AJ909" s="9">
        <v>0</v>
      </c>
      <c r="AM909" s="9" t="s">
        <v>309</v>
      </c>
      <c r="AN909" s="9">
        <v>-1</v>
      </c>
      <c r="AQ909" s="9">
        <v>579</v>
      </c>
      <c r="AR909" s="9" t="s">
        <v>295</v>
      </c>
      <c r="AT909" s="9" t="s">
        <v>195</v>
      </c>
      <c r="AU909" s="9">
        <v>132.71029999999999</v>
      </c>
      <c r="AV909" s="9">
        <v>124.268286468285</v>
      </c>
      <c r="AW909" s="9">
        <v>967.97506196285201</v>
      </c>
      <c r="AX909" s="9">
        <v>0.75063256270000001</v>
      </c>
    </row>
    <row r="910" spans="1:50" x14ac:dyDescent="0.25">
      <c r="A910" s="142">
        <v>550000</v>
      </c>
      <c r="B910" s="142">
        <v>910000</v>
      </c>
      <c r="C910" s="142">
        <v>910000</v>
      </c>
      <c r="D910" s="9" t="s">
        <v>305</v>
      </c>
      <c r="E910" s="9" t="s">
        <v>70</v>
      </c>
      <c r="F910" s="9" t="s">
        <v>306</v>
      </c>
      <c r="G910" s="9" t="s">
        <v>307</v>
      </c>
      <c r="H910" s="9">
        <v>0.36</v>
      </c>
      <c r="I910" s="9">
        <v>0.48</v>
      </c>
      <c r="J910" s="9" t="s">
        <v>195</v>
      </c>
      <c r="K910" s="9">
        <v>5.6445696748469998E-2</v>
      </c>
      <c r="L910" s="9">
        <v>3869.40425286034</v>
      </c>
      <c r="M910" s="9">
        <v>10.003063245956101</v>
      </c>
      <c r="N910" s="9">
        <v>1.44797433893934</v>
      </c>
      <c r="O910" s="9">
        <v>0.56462987453704006</v>
      </c>
      <c r="P910" s="9">
        <v>8.173192043534E-2</v>
      </c>
      <c r="Q910" s="9">
        <v>218.41121905420999</v>
      </c>
      <c r="R910" s="9">
        <v>1210</v>
      </c>
      <c r="S910" s="9" t="s">
        <v>310</v>
      </c>
      <c r="T910" s="9">
        <v>1210</v>
      </c>
      <c r="U910" s="9" t="s">
        <v>293</v>
      </c>
      <c r="V910" s="9" t="s">
        <v>195</v>
      </c>
      <c r="Z910" s="9">
        <v>0</v>
      </c>
      <c r="AA910" s="9">
        <v>1</v>
      </c>
      <c r="AB910" s="9">
        <v>0.56462987453704006</v>
      </c>
      <c r="AC910" s="9">
        <v>8.173192043534E-2</v>
      </c>
      <c r="AD910" s="9">
        <v>218.41121905420999</v>
      </c>
      <c r="AF910" s="9">
        <v>-1</v>
      </c>
      <c r="AG910" s="9">
        <v>-1</v>
      </c>
      <c r="AH910" s="9">
        <v>-1</v>
      </c>
      <c r="AI910" s="9">
        <v>-1</v>
      </c>
      <c r="AJ910" s="9">
        <v>0</v>
      </c>
      <c r="AM910" s="9" t="s">
        <v>309</v>
      </c>
      <c r="AN910" s="9">
        <v>-1</v>
      </c>
      <c r="AQ910" s="9">
        <v>579</v>
      </c>
      <c r="AR910" s="9" t="s">
        <v>295</v>
      </c>
      <c r="AT910" s="9" t="s">
        <v>195</v>
      </c>
      <c r="AU910" s="9">
        <v>132.71029999999999</v>
      </c>
      <c r="AV910" s="9">
        <v>78.351027093314897</v>
      </c>
      <c r="AW910" s="9">
        <v>228.42763040340401</v>
      </c>
      <c r="AX910" s="9">
        <v>0.1771380528</v>
      </c>
    </row>
    <row r="911" spans="1:50" x14ac:dyDescent="0.25">
      <c r="A911" s="142">
        <v>550000</v>
      </c>
      <c r="B911" s="142">
        <v>910000</v>
      </c>
      <c r="C911" s="142">
        <v>910000</v>
      </c>
      <c r="D911" s="9" t="s">
        <v>305</v>
      </c>
      <c r="E911" s="9" t="s">
        <v>70</v>
      </c>
      <c r="F911" s="9" t="s">
        <v>306</v>
      </c>
      <c r="G911" s="9" t="s">
        <v>307</v>
      </c>
      <c r="H911" s="9">
        <v>0.36</v>
      </c>
      <c r="I911" s="9">
        <v>0.48</v>
      </c>
      <c r="J911" s="9" t="s">
        <v>195</v>
      </c>
      <c r="K911" s="9">
        <v>8.7089447754099998E-3</v>
      </c>
      <c r="L911" s="9">
        <v>3869.40425286034</v>
      </c>
      <c r="M911" s="9">
        <v>10.003063245956101</v>
      </c>
      <c r="N911" s="9">
        <v>1.44797433893934</v>
      </c>
      <c r="O911" s="9">
        <v>8.7116125394050004E-2</v>
      </c>
      <c r="P911" s="9">
        <v>1.261032855404E-2</v>
      </c>
      <c r="Q911" s="9">
        <v>33.698427951932103</v>
      </c>
      <c r="R911" s="9">
        <v>1330</v>
      </c>
      <c r="S911" s="9" t="s">
        <v>311</v>
      </c>
      <c r="T911" s="9">
        <v>1330</v>
      </c>
      <c r="U911" s="9" t="s">
        <v>293</v>
      </c>
      <c r="V911" s="9" t="s">
        <v>195</v>
      </c>
      <c r="Z911" s="9">
        <v>0</v>
      </c>
      <c r="AA911" s="9">
        <v>1</v>
      </c>
      <c r="AB911" s="9">
        <v>8.7116125394050004E-2</v>
      </c>
      <c r="AC911" s="9">
        <v>1.261032855404E-2</v>
      </c>
      <c r="AD911" s="9">
        <v>33.6984279519327</v>
      </c>
      <c r="AF911" s="9">
        <v>-1</v>
      </c>
      <c r="AG911" s="9">
        <v>-1</v>
      </c>
      <c r="AH911" s="9">
        <v>-1</v>
      </c>
      <c r="AI911" s="9">
        <v>-1</v>
      </c>
      <c r="AJ911" s="9">
        <v>0</v>
      </c>
      <c r="AM911" s="9" t="s">
        <v>309</v>
      </c>
      <c r="AN911" s="9">
        <v>-1</v>
      </c>
      <c r="AQ911" s="9">
        <v>579</v>
      </c>
      <c r="AR911" s="9" t="s">
        <v>295</v>
      </c>
      <c r="AT911" s="9" t="s">
        <v>195</v>
      </c>
      <c r="AU911" s="9">
        <v>132.71029999999999</v>
      </c>
      <c r="AV911" s="9">
        <v>35.472146740926803</v>
      </c>
      <c r="AW911" s="9">
        <v>35.2438490967318</v>
      </c>
      <c r="AX911" s="9">
        <v>2.73304363E-2</v>
      </c>
    </row>
    <row r="912" spans="1:50" x14ac:dyDescent="0.25">
      <c r="A912" s="142">
        <v>550000</v>
      </c>
      <c r="B912" s="142">
        <v>910000</v>
      </c>
      <c r="C912" s="142">
        <v>910000</v>
      </c>
      <c r="D912" s="9" t="s">
        <v>305</v>
      </c>
      <c r="E912" s="9" t="s">
        <v>70</v>
      </c>
      <c r="F912" s="9" t="s">
        <v>306</v>
      </c>
      <c r="G912" s="9" t="s">
        <v>307</v>
      </c>
      <c r="H912" s="9">
        <v>0.36</v>
      </c>
      <c r="I912" s="9">
        <v>0.48</v>
      </c>
      <c r="J912" s="9" t="s">
        <v>195</v>
      </c>
      <c r="K912" s="9">
        <v>0.20394014108964001</v>
      </c>
      <c r="L912" s="9">
        <v>3852.56137521749</v>
      </c>
      <c r="M912" s="9">
        <v>9.5721902011285902</v>
      </c>
      <c r="N912" s="9">
        <v>1.4067554030589899</v>
      </c>
      <c r="O912" s="9">
        <v>1.9521538201550499</v>
      </c>
      <c r="P912" s="9">
        <v>0.28689389537846</v>
      </c>
      <c r="Q912" s="9">
        <v>785.69191041835995</v>
      </c>
      <c r="R912" s="9">
        <v>1200</v>
      </c>
      <c r="S912" s="9" t="s">
        <v>308</v>
      </c>
      <c r="T912" s="9">
        <v>1200</v>
      </c>
      <c r="U912" s="9" t="s">
        <v>293</v>
      </c>
      <c r="V912" s="9" t="s">
        <v>195</v>
      </c>
      <c r="Z912" s="9">
        <v>0</v>
      </c>
      <c r="AA912" s="9">
        <v>1</v>
      </c>
      <c r="AB912" s="9">
        <v>1.9521538201550499</v>
      </c>
      <c r="AC912" s="9">
        <v>0.28689389537846</v>
      </c>
      <c r="AD912" s="9">
        <v>785.69191041835995</v>
      </c>
      <c r="AF912" s="9">
        <v>-1</v>
      </c>
      <c r="AG912" s="9">
        <v>-1</v>
      </c>
      <c r="AH912" s="9">
        <v>-1</v>
      </c>
      <c r="AI912" s="9">
        <v>-1</v>
      </c>
      <c r="AJ912" s="9">
        <v>0</v>
      </c>
      <c r="AM912" s="9" t="s">
        <v>309</v>
      </c>
      <c r="AN912" s="9">
        <v>-1</v>
      </c>
      <c r="AQ912" s="9">
        <v>579</v>
      </c>
      <c r="AR912" s="9" t="s">
        <v>295</v>
      </c>
      <c r="AT912" s="9" t="s">
        <v>195</v>
      </c>
      <c r="AU912" s="9">
        <v>132.71029999999999</v>
      </c>
      <c r="AV912" s="9">
        <v>167.34794129511101</v>
      </c>
      <c r="AW912" s="9">
        <v>825.31646975377998</v>
      </c>
      <c r="AX912" s="9">
        <v>0.63721971649999998</v>
      </c>
    </row>
    <row r="913" spans="1:50" x14ac:dyDescent="0.25">
      <c r="A913" s="142">
        <v>550000</v>
      </c>
      <c r="B913" s="142">
        <v>910000</v>
      </c>
      <c r="C913" s="142">
        <v>910000</v>
      </c>
      <c r="D913" s="9" t="s">
        <v>305</v>
      </c>
      <c r="E913" s="9" t="s">
        <v>70</v>
      </c>
      <c r="F913" s="9" t="s">
        <v>306</v>
      </c>
      <c r="G913" s="9" t="s">
        <v>307</v>
      </c>
      <c r="H913" s="9">
        <v>0.36</v>
      </c>
      <c r="I913" s="9">
        <v>0.48</v>
      </c>
      <c r="J913" s="9" t="s">
        <v>195</v>
      </c>
      <c r="K913" s="9">
        <v>6.1094215197679998E-2</v>
      </c>
      <c r="L913" s="9">
        <v>3852.56137521749</v>
      </c>
      <c r="M913" s="9">
        <v>9.5721902011285902</v>
      </c>
      <c r="N913" s="9">
        <v>1.4067554030589899</v>
      </c>
      <c r="O913" s="9">
        <v>0.58480544806095003</v>
      </c>
      <c r="P913" s="9">
        <v>8.5944617324989994E-2</v>
      </c>
      <c r="Q913" s="9">
        <v>235.369213719838</v>
      </c>
      <c r="R913" s="9">
        <v>1210</v>
      </c>
      <c r="S913" s="9" t="s">
        <v>310</v>
      </c>
      <c r="T913" s="9">
        <v>1210</v>
      </c>
      <c r="U913" s="9" t="s">
        <v>293</v>
      </c>
      <c r="V913" s="9" t="s">
        <v>195</v>
      </c>
      <c r="Z913" s="9">
        <v>0</v>
      </c>
      <c r="AA913" s="9">
        <v>1</v>
      </c>
      <c r="AB913" s="9">
        <v>0.58480544806095003</v>
      </c>
      <c r="AC913" s="9">
        <v>8.5944617324989994E-2</v>
      </c>
      <c r="AD913" s="9">
        <v>235.369213719839</v>
      </c>
      <c r="AF913" s="9">
        <v>-1</v>
      </c>
      <c r="AG913" s="9">
        <v>-1</v>
      </c>
      <c r="AH913" s="9">
        <v>-1</v>
      </c>
      <c r="AI913" s="9">
        <v>-1</v>
      </c>
      <c r="AJ913" s="9">
        <v>0</v>
      </c>
      <c r="AM913" s="9" t="s">
        <v>309</v>
      </c>
      <c r="AN913" s="9">
        <v>-1</v>
      </c>
      <c r="AQ913" s="9">
        <v>579</v>
      </c>
      <c r="AR913" s="9" t="s">
        <v>295</v>
      </c>
      <c r="AT913" s="9" t="s">
        <v>195</v>
      </c>
      <c r="AU913" s="9">
        <v>132.71029999999999</v>
      </c>
      <c r="AV913" s="9">
        <v>73.941142198414397</v>
      </c>
      <c r="AW913" s="9">
        <v>247.23951714425201</v>
      </c>
      <c r="AX913" s="9">
        <v>0.19089149529999999</v>
      </c>
    </row>
    <row r="914" spans="1:50" x14ac:dyDescent="0.25">
      <c r="A914" s="142">
        <v>550000</v>
      </c>
      <c r="B914" s="142">
        <v>910000</v>
      </c>
      <c r="C914" s="142">
        <v>910000</v>
      </c>
      <c r="D914" s="9" t="s">
        <v>305</v>
      </c>
      <c r="E914" s="9" t="s">
        <v>70</v>
      </c>
      <c r="F914" s="9" t="s">
        <v>306</v>
      </c>
      <c r="G914" s="9" t="s">
        <v>307</v>
      </c>
      <c r="H914" s="9">
        <v>0.36</v>
      </c>
      <c r="I914" s="9">
        <v>0.48</v>
      </c>
      <c r="J914" s="9" t="s">
        <v>195</v>
      </c>
      <c r="K914" s="9">
        <v>4.2231194373739997E-2</v>
      </c>
      <c r="L914" s="9">
        <v>3852.56137521749</v>
      </c>
      <c r="M914" s="9">
        <v>9.5721902011285902</v>
      </c>
      <c r="N914" s="9">
        <v>1.4067554030589899</v>
      </c>
      <c r="O914" s="9">
        <v>0.40424502496631998</v>
      </c>
      <c r="P914" s="9">
        <v>5.9408960862899998E-2</v>
      </c>
      <c r="Q914" s="9">
        <v>162.698268273596</v>
      </c>
      <c r="R914" s="9">
        <v>1210</v>
      </c>
      <c r="S914" s="9" t="s">
        <v>310</v>
      </c>
      <c r="T914" s="9">
        <v>1210</v>
      </c>
      <c r="U914" s="9" t="s">
        <v>293</v>
      </c>
      <c r="V914" s="9" t="s">
        <v>195</v>
      </c>
      <c r="Z914" s="9">
        <v>0</v>
      </c>
      <c r="AA914" s="9">
        <v>1</v>
      </c>
      <c r="AB914" s="9">
        <v>0.40424502496631998</v>
      </c>
      <c r="AC914" s="9">
        <v>5.9408960862899998E-2</v>
      </c>
      <c r="AD914" s="9">
        <v>162.69826827359401</v>
      </c>
      <c r="AF914" s="9">
        <v>-1</v>
      </c>
      <c r="AG914" s="9">
        <v>-1</v>
      </c>
      <c r="AH914" s="9">
        <v>-1</v>
      </c>
      <c r="AI914" s="9">
        <v>-1</v>
      </c>
      <c r="AJ914" s="9">
        <v>0</v>
      </c>
      <c r="AM914" s="9" t="s">
        <v>309</v>
      </c>
      <c r="AN914" s="9">
        <v>-1</v>
      </c>
      <c r="AQ914" s="9">
        <v>579</v>
      </c>
      <c r="AR914" s="9" t="s">
        <v>295</v>
      </c>
      <c r="AT914" s="9" t="s">
        <v>195</v>
      </c>
      <c r="AU914" s="9">
        <v>132.71029999999999</v>
      </c>
      <c r="AV914" s="9">
        <v>75.590463416604194</v>
      </c>
      <c r="AW914" s="9">
        <v>170.90358017701399</v>
      </c>
      <c r="AX914" s="9">
        <v>0.13195317779999999</v>
      </c>
    </row>
    <row r="915" spans="1:50" x14ac:dyDescent="0.25">
      <c r="A915" s="142">
        <v>550000</v>
      </c>
      <c r="B915" s="142">
        <v>910000</v>
      </c>
      <c r="C915" s="142">
        <v>910000</v>
      </c>
      <c r="D915" s="9" t="s">
        <v>305</v>
      </c>
      <c r="E915" s="9" t="s">
        <v>70</v>
      </c>
      <c r="F915" s="9" t="s">
        <v>306</v>
      </c>
      <c r="G915" s="9" t="s">
        <v>307</v>
      </c>
      <c r="H915" s="9">
        <v>0.36</v>
      </c>
      <c r="I915" s="9">
        <v>0.48</v>
      </c>
      <c r="J915" s="9" t="s">
        <v>195</v>
      </c>
      <c r="K915" s="9">
        <v>1.340144047663E-2</v>
      </c>
      <c r="L915" s="9">
        <v>3852.56137521749</v>
      </c>
      <c r="M915" s="9">
        <v>9.5721902011285902</v>
      </c>
      <c r="N915" s="9">
        <v>1.4067554030589899</v>
      </c>
      <c r="O915" s="9">
        <v>0.12828113721143999</v>
      </c>
      <c r="P915" s="9">
        <v>1.8852548799270001E-2</v>
      </c>
      <c r="Q915" s="9">
        <v>51.6298719525564</v>
      </c>
      <c r="R915" s="9">
        <v>1210</v>
      </c>
      <c r="S915" s="9" t="s">
        <v>310</v>
      </c>
      <c r="T915" s="9">
        <v>1210</v>
      </c>
      <c r="U915" s="9" t="s">
        <v>293</v>
      </c>
      <c r="V915" s="9" t="s">
        <v>195</v>
      </c>
      <c r="Z915" s="9">
        <v>0</v>
      </c>
      <c r="AA915" s="9">
        <v>1</v>
      </c>
      <c r="AB915" s="9">
        <v>0.12828113721143999</v>
      </c>
      <c r="AC915" s="9">
        <v>1.8852548799270001E-2</v>
      </c>
      <c r="AD915" s="9">
        <v>51.629871952555703</v>
      </c>
      <c r="AF915" s="9">
        <v>-1</v>
      </c>
      <c r="AG915" s="9">
        <v>-1</v>
      </c>
      <c r="AH915" s="9">
        <v>-1</v>
      </c>
      <c r="AI915" s="9">
        <v>-1</v>
      </c>
      <c r="AJ915" s="9">
        <v>0</v>
      </c>
      <c r="AM915" s="9" t="s">
        <v>309</v>
      </c>
      <c r="AN915" s="9">
        <v>-1</v>
      </c>
      <c r="AQ915" s="9">
        <v>579</v>
      </c>
      <c r="AR915" s="9" t="s">
        <v>295</v>
      </c>
      <c r="AT915" s="9" t="s">
        <v>195</v>
      </c>
      <c r="AU915" s="9">
        <v>132.71029999999999</v>
      </c>
      <c r="AV915" s="9">
        <v>43.4300615016733</v>
      </c>
      <c r="AW915" s="9">
        <v>54.233705462276703</v>
      </c>
      <c r="AX915" s="9">
        <v>4.1873375499999997E-2</v>
      </c>
    </row>
    <row r="916" spans="1:50" x14ac:dyDescent="0.25">
      <c r="A916" s="142">
        <v>550000</v>
      </c>
      <c r="B916" s="142">
        <v>910000</v>
      </c>
      <c r="C916" s="142">
        <v>910000</v>
      </c>
      <c r="D916" s="9" t="s">
        <v>305</v>
      </c>
      <c r="E916" s="9" t="s">
        <v>70</v>
      </c>
      <c r="F916" s="9" t="s">
        <v>306</v>
      </c>
      <c r="G916" s="9" t="s">
        <v>307</v>
      </c>
      <c r="H916" s="9">
        <v>0.36</v>
      </c>
      <c r="I916" s="9">
        <v>0.48</v>
      </c>
      <c r="J916" s="9" t="s">
        <v>195</v>
      </c>
      <c r="K916" s="9">
        <v>0.29709646250719002</v>
      </c>
      <c r="L916" s="9">
        <v>3852.56137521749</v>
      </c>
      <c r="M916" s="9">
        <v>9.5721902011285902</v>
      </c>
      <c r="N916" s="9">
        <v>1.4067554030589899</v>
      </c>
      <c r="O916" s="9">
        <v>2.8438638472012898</v>
      </c>
      <c r="P916" s="9">
        <v>0.41794205386170002</v>
      </c>
      <c r="Q916" s="9">
        <v>1144.5823561689499</v>
      </c>
      <c r="R916" s="9">
        <v>1210</v>
      </c>
      <c r="S916" s="9" t="s">
        <v>310</v>
      </c>
      <c r="T916" s="9">
        <v>1210</v>
      </c>
      <c r="U916" s="9" t="s">
        <v>293</v>
      </c>
      <c r="V916" s="9" t="s">
        <v>195</v>
      </c>
      <c r="Z916" s="9">
        <v>0</v>
      </c>
      <c r="AA916" s="9">
        <v>1</v>
      </c>
      <c r="AB916" s="9">
        <v>2.8438638472012898</v>
      </c>
      <c r="AC916" s="9">
        <v>0.41794205386170002</v>
      </c>
      <c r="AD916" s="9">
        <v>1144.5823561689499</v>
      </c>
      <c r="AF916" s="9">
        <v>-1</v>
      </c>
      <c r="AG916" s="9">
        <v>-1</v>
      </c>
      <c r="AH916" s="9">
        <v>-1</v>
      </c>
      <c r="AI916" s="9">
        <v>-1</v>
      </c>
      <c r="AJ916" s="9">
        <v>0</v>
      </c>
      <c r="AM916" s="9" t="s">
        <v>309</v>
      </c>
      <c r="AN916" s="9">
        <v>-1</v>
      </c>
      <c r="AQ916" s="9">
        <v>579</v>
      </c>
      <c r="AR916" s="9" t="s">
        <v>295</v>
      </c>
      <c r="AT916" s="9" t="s">
        <v>195</v>
      </c>
      <c r="AU916" s="9">
        <v>132.71029999999999</v>
      </c>
      <c r="AV916" s="9">
        <v>137.43949017959599</v>
      </c>
      <c r="AW916" s="9">
        <v>1202.3067273695401</v>
      </c>
      <c r="AX916" s="9">
        <v>0.92829063759999997</v>
      </c>
    </row>
    <row r="917" spans="1:50" x14ac:dyDescent="0.25">
      <c r="A917" s="142">
        <v>550000</v>
      </c>
      <c r="B917" s="142">
        <v>910000</v>
      </c>
      <c r="C917" s="142">
        <v>920000</v>
      </c>
      <c r="D917" s="9" t="s">
        <v>305</v>
      </c>
      <c r="E917" s="9" t="s">
        <v>70</v>
      </c>
      <c r="F917" s="9" t="s">
        <v>306</v>
      </c>
      <c r="G917" s="9" t="s">
        <v>307</v>
      </c>
      <c r="H917" s="9">
        <v>0.36</v>
      </c>
      <c r="I917" s="9">
        <v>0.48</v>
      </c>
      <c r="J917" s="9" t="s">
        <v>195</v>
      </c>
      <c r="K917" s="9">
        <v>0.24618687366674</v>
      </c>
      <c r="L917" s="9">
        <v>3855.3464395690798</v>
      </c>
      <c r="M917" s="9">
        <v>9.57859158916939</v>
      </c>
      <c r="N917" s="9">
        <v>1.40767849505342</v>
      </c>
      <c r="O917" s="9">
        <v>2.35812351746821</v>
      </c>
      <c r="P917" s="9">
        <v>0.34655196782511</v>
      </c>
      <c r="Q917" s="9">
        <v>949.13568685973905</v>
      </c>
      <c r="R917" s="9">
        <v>1200</v>
      </c>
      <c r="S917" s="9" t="s">
        <v>308</v>
      </c>
      <c r="T917" s="9">
        <v>1200</v>
      </c>
      <c r="U917" s="9" t="s">
        <v>293</v>
      </c>
      <c r="V917" s="9" t="s">
        <v>195</v>
      </c>
      <c r="Z917" s="9">
        <v>0</v>
      </c>
      <c r="AA917" s="9">
        <v>1</v>
      </c>
      <c r="AB917" s="9">
        <v>2.35812351746821</v>
      </c>
      <c r="AC917" s="9">
        <v>0.34655196782511</v>
      </c>
      <c r="AD917" s="9">
        <v>949.13568685973905</v>
      </c>
      <c r="AF917" s="9">
        <v>-1</v>
      </c>
      <c r="AG917" s="9">
        <v>-1</v>
      </c>
      <c r="AH917" s="9">
        <v>-1</v>
      </c>
      <c r="AI917" s="9">
        <v>-1</v>
      </c>
      <c r="AJ917" s="9">
        <v>0</v>
      </c>
      <c r="AM917" s="9" t="s">
        <v>309</v>
      </c>
      <c r="AN917" s="9">
        <v>-1</v>
      </c>
      <c r="AQ917" s="9">
        <v>579</v>
      </c>
      <c r="AR917" s="9" t="s">
        <v>295</v>
      </c>
      <c r="AT917" s="9" t="s">
        <v>195</v>
      </c>
      <c r="AU917" s="9">
        <v>132.71029999999999</v>
      </c>
      <c r="AV917" s="9">
        <v>150.69088724551099</v>
      </c>
      <c r="AW917" s="9">
        <v>996.28293080885805</v>
      </c>
      <c r="AX917" s="9">
        <v>0.76977752379999997</v>
      </c>
    </row>
    <row r="918" spans="1:50" x14ac:dyDescent="0.25">
      <c r="A918" s="142">
        <v>550000</v>
      </c>
      <c r="B918" s="142">
        <v>910000</v>
      </c>
      <c r="C918" s="142">
        <v>920000</v>
      </c>
      <c r="D918" s="9" t="s">
        <v>305</v>
      </c>
      <c r="E918" s="9" t="s">
        <v>70</v>
      </c>
      <c r="F918" s="9" t="s">
        <v>306</v>
      </c>
      <c r="G918" s="9" t="s">
        <v>307</v>
      </c>
      <c r="H918" s="9">
        <v>0.36</v>
      </c>
      <c r="I918" s="9">
        <v>0.48</v>
      </c>
      <c r="J918" s="9" t="s">
        <v>195</v>
      </c>
      <c r="K918" s="9">
        <v>2.1941097341740001E-2</v>
      </c>
      <c r="L918" s="9">
        <v>3855.3464395690798</v>
      </c>
      <c r="M918" s="9">
        <v>9.57859158916939</v>
      </c>
      <c r="N918" s="9">
        <v>1.40767849505342</v>
      </c>
      <c r="O918" s="9">
        <v>0.21016481045474</v>
      </c>
      <c r="P918" s="9">
        <v>3.0886010885840001E-2</v>
      </c>
      <c r="Q918" s="9">
        <v>84.590531516719693</v>
      </c>
      <c r="R918" s="9">
        <v>1210</v>
      </c>
      <c r="S918" s="9" t="s">
        <v>310</v>
      </c>
      <c r="T918" s="9">
        <v>1210</v>
      </c>
      <c r="U918" s="9" t="s">
        <v>293</v>
      </c>
      <c r="V918" s="9" t="s">
        <v>195</v>
      </c>
      <c r="Z918" s="9">
        <v>0</v>
      </c>
      <c r="AA918" s="9">
        <v>1</v>
      </c>
      <c r="AB918" s="9">
        <v>0.21016481045474</v>
      </c>
      <c r="AC918" s="9">
        <v>3.0886010885840001E-2</v>
      </c>
      <c r="AD918" s="9">
        <v>84.590531516721697</v>
      </c>
      <c r="AF918" s="9">
        <v>-1</v>
      </c>
      <c r="AG918" s="9">
        <v>-1</v>
      </c>
      <c r="AH918" s="9">
        <v>-1</v>
      </c>
      <c r="AI918" s="9">
        <v>-1</v>
      </c>
      <c r="AJ918" s="9">
        <v>0</v>
      </c>
      <c r="AM918" s="9" t="s">
        <v>309</v>
      </c>
      <c r="AN918" s="9">
        <v>-1</v>
      </c>
      <c r="AQ918" s="9">
        <v>579</v>
      </c>
      <c r="AR918" s="9" t="s">
        <v>295</v>
      </c>
      <c r="AT918" s="9" t="s">
        <v>195</v>
      </c>
      <c r="AU918" s="9">
        <v>132.71029999999999</v>
      </c>
      <c r="AV918" s="9">
        <v>45.999035682368003</v>
      </c>
      <c r="AW918" s="9">
        <v>88.792470691930106</v>
      </c>
      <c r="AX918" s="9">
        <v>6.8605459499999993E-2</v>
      </c>
    </row>
    <row r="919" spans="1:50" x14ac:dyDescent="0.25">
      <c r="A919" s="142">
        <v>550000</v>
      </c>
      <c r="B919" s="142">
        <v>910000</v>
      </c>
      <c r="C919" s="142">
        <v>920000</v>
      </c>
      <c r="D919" s="9" t="s">
        <v>305</v>
      </c>
      <c r="E919" s="9" t="s">
        <v>70</v>
      </c>
      <c r="F919" s="9" t="s">
        <v>306</v>
      </c>
      <c r="G919" s="9" t="s">
        <v>307</v>
      </c>
      <c r="H919" s="9">
        <v>0.36</v>
      </c>
      <c r="I919" s="9">
        <v>0.48</v>
      </c>
      <c r="J919" s="9" t="s">
        <v>195</v>
      </c>
      <c r="K919" s="9">
        <v>6.1444130723599999E-2</v>
      </c>
      <c r="L919" s="9">
        <v>3855.3464395690798</v>
      </c>
      <c r="M919" s="9">
        <v>9.57859158916939</v>
      </c>
      <c r="N919" s="9">
        <v>1.40767849505342</v>
      </c>
      <c r="O919" s="9">
        <v>0.58854823375292997</v>
      </c>
      <c r="P919" s="9">
        <v>8.6493581466859995E-2</v>
      </c>
      <c r="Q919" s="9">
        <v>236.888410617663</v>
      </c>
      <c r="R919" s="9">
        <v>1210</v>
      </c>
      <c r="S919" s="9" t="s">
        <v>310</v>
      </c>
      <c r="T919" s="9">
        <v>1210</v>
      </c>
      <c r="U919" s="9" t="s">
        <v>293</v>
      </c>
      <c r="V919" s="9" t="s">
        <v>195</v>
      </c>
      <c r="Z919" s="9">
        <v>0</v>
      </c>
      <c r="AA919" s="9">
        <v>1</v>
      </c>
      <c r="AB919" s="9">
        <v>0.58854823375292997</v>
      </c>
      <c r="AC919" s="9">
        <v>8.6493581466859995E-2</v>
      </c>
      <c r="AD919" s="9">
        <v>236.888410617662</v>
      </c>
      <c r="AF919" s="9">
        <v>-1</v>
      </c>
      <c r="AG919" s="9">
        <v>-1</v>
      </c>
      <c r="AH919" s="9">
        <v>-1</v>
      </c>
      <c r="AI919" s="9">
        <v>-1</v>
      </c>
      <c r="AJ919" s="9">
        <v>0</v>
      </c>
      <c r="AM919" s="9" t="s">
        <v>309</v>
      </c>
      <c r="AN919" s="9">
        <v>-1</v>
      </c>
      <c r="AQ919" s="9">
        <v>579</v>
      </c>
      <c r="AR919" s="9" t="s">
        <v>295</v>
      </c>
      <c r="AT919" s="9" t="s">
        <v>195</v>
      </c>
      <c r="AU919" s="9">
        <v>132.71029999999999</v>
      </c>
      <c r="AV919" s="9">
        <v>64.187632620461201</v>
      </c>
      <c r="AW919" s="9">
        <v>248.65557503759999</v>
      </c>
      <c r="AX919" s="9">
        <v>0.19212360959999999</v>
      </c>
    </row>
    <row r="920" spans="1:50" x14ac:dyDescent="0.25">
      <c r="A920" s="142">
        <v>550000</v>
      </c>
      <c r="B920" s="142">
        <v>910000</v>
      </c>
      <c r="C920" s="142">
        <v>920000</v>
      </c>
      <c r="D920" s="9" t="s">
        <v>305</v>
      </c>
      <c r="E920" s="9" t="s">
        <v>70</v>
      </c>
      <c r="F920" s="9" t="s">
        <v>306</v>
      </c>
      <c r="G920" s="9" t="s">
        <v>307</v>
      </c>
      <c r="H920" s="9">
        <v>0.36</v>
      </c>
      <c r="I920" s="9">
        <v>0.48</v>
      </c>
      <c r="J920" s="9" t="s">
        <v>195</v>
      </c>
      <c r="K920" s="9">
        <v>0.10084898419804</v>
      </c>
      <c r="L920" s="9">
        <v>3855.3464395690798</v>
      </c>
      <c r="M920" s="9">
        <v>9.57859158916939</v>
      </c>
      <c r="N920" s="9">
        <v>1.40767849505342</v>
      </c>
      <c r="O920" s="9">
        <v>0.96599123181569002</v>
      </c>
      <c r="P920" s="9">
        <v>0.14196294630357001</v>
      </c>
      <c r="Q920" s="9">
        <v>388.80777216209901</v>
      </c>
      <c r="R920" s="9">
        <v>1210</v>
      </c>
      <c r="S920" s="9" t="s">
        <v>310</v>
      </c>
      <c r="T920" s="9">
        <v>1210</v>
      </c>
      <c r="U920" s="9" t="s">
        <v>293</v>
      </c>
      <c r="V920" s="9" t="s">
        <v>195</v>
      </c>
      <c r="Z920" s="9">
        <v>0</v>
      </c>
      <c r="AA920" s="9">
        <v>1</v>
      </c>
      <c r="AB920" s="9">
        <v>0.96599123181569002</v>
      </c>
      <c r="AC920" s="9">
        <v>0.14196294630357001</v>
      </c>
      <c r="AD920" s="9">
        <v>388.80777216209901</v>
      </c>
      <c r="AF920" s="9">
        <v>-1</v>
      </c>
      <c r="AG920" s="9">
        <v>-1</v>
      </c>
      <c r="AH920" s="9">
        <v>-1</v>
      </c>
      <c r="AI920" s="9">
        <v>-1</v>
      </c>
      <c r="AJ920" s="9">
        <v>0</v>
      </c>
      <c r="AM920" s="9" t="s">
        <v>309</v>
      </c>
      <c r="AN920" s="9">
        <v>-1</v>
      </c>
      <c r="AQ920" s="9">
        <v>579</v>
      </c>
      <c r="AR920" s="9" t="s">
        <v>295</v>
      </c>
      <c r="AT920" s="9" t="s">
        <v>195</v>
      </c>
      <c r="AU920" s="9">
        <v>132.71029999999999</v>
      </c>
      <c r="AV920" s="9">
        <v>103.105456693454</v>
      </c>
      <c r="AW920" s="9">
        <v>408.12135939438201</v>
      </c>
      <c r="AX920" s="9">
        <v>0.31533477059999998</v>
      </c>
    </row>
    <row r="921" spans="1:50" x14ac:dyDescent="0.25">
      <c r="A921" s="142">
        <v>550000</v>
      </c>
      <c r="B921" s="142">
        <v>910000</v>
      </c>
      <c r="C921" s="142">
        <v>920000</v>
      </c>
      <c r="D921" s="9" t="s">
        <v>305</v>
      </c>
      <c r="E921" s="9" t="s">
        <v>70</v>
      </c>
      <c r="F921" s="9" t="s">
        <v>306</v>
      </c>
      <c r="G921" s="9" t="s">
        <v>307</v>
      </c>
      <c r="H921" s="9">
        <v>0.36</v>
      </c>
      <c r="I921" s="9">
        <v>0.48</v>
      </c>
      <c r="J921" s="9" t="s">
        <v>195</v>
      </c>
      <c r="K921" s="9">
        <v>0.18734236773776999</v>
      </c>
      <c r="L921" s="9">
        <v>3855.3464395690798</v>
      </c>
      <c r="M921" s="9">
        <v>9.57859158916939</v>
      </c>
      <c r="N921" s="9">
        <v>1.40767849505342</v>
      </c>
      <c r="O921" s="9">
        <v>1.79447602790811</v>
      </c>
      <c r="P921" s="9">
        <v>0.26371782227684998</v>
      </c>
      <c r="Q921" s="9">
        <v>722.26973043826399</v>
      </c>
      <c r="R921" s="9">
        <v>1210</v>
      </c>
      <c r="S921" s="9" t="s">
        <v>310</v>
      </c>
      <c r="T921" s="9">
        <v>1210</v>
      </c>
      <c r="U921" s="9" t="s">
        <v>293</v>
      </c>
      <c r="V921" s="9" t="s">
        <v>195</v>
      </c>
      <c r="Z921" s="9">
        <v>0</v>
      </c>
      <c r="AA921" s="9">
        <v>1</v>
      </c>
      <c r="AB921" s="9">
        <v>1.79447602790811</v>
      </c>
      <c r="AC921" s="9">
        <v>0.26371782227684998</v>
      </c>
      <c r="AD921" s="9">
        <v>722.26973043826399</v>
      </c>
      <c r="AF921" s="9">
        <v>-1</v>
      </c>
      <c r="AG921" s="9">
        <v>-1</v>
      </c>
      <c r="AH921" s="9">
        <v>-1</v>
      </c>
      <c r="AI921" s="9">
        <v>-1</v>
      </c>
      <c r="AJ921" s="9">
        <v>0</v>
      </c>
      <c r="AM921" s="9" t="s">
        <v>309</v>
      </c>
      <c r="AN921" s="9">
        <v>-1</v>
      </c>
      <c r="AQ921" s="9">
        <v>579</v>
      </c>
      <c r="AR921" s="9" t="s">
        <v>295</v>
      </c>
      <c r="AT921" s="9" t="s">
        <v>195</v>
      </c>
      <c r="AU921" s="9">
        <v>132.71029999999999</v>
      </c>
      <c r="AV921" s="9">
        <v>113.83919345617601</v>
      </c>
      <c r="AW921" s="9">
        <v>758.14766406722799</v>
      </c>
      <c r="AX921" s="9">
        <v>0.58578242530000002</v>
      </c>
    </row>
    <row r="922" spans="1:50" x14ac:dyDescent="0.25">
      <c r="A922" s="142">
        <v>550000</v>
      </c>
      <c r="B922" s="142">
        <v>910000</v>
      </c>
      <c r="C922" s="142">
        <v>920000</v>
      </c>
      <c r="D922" s="9" t="s">
        <v>305</v>
      </c>
      <c r="E922" s="9" t="s">
        <v>70</v>
      </c>
      <c r="F922" s="9" t="s">
        <v>306</v>
      </c>
      <c r="G922" s="9" t="s">
        <v>307</v>
      </c>
      <c r="H922" s="9">
        <v>0.36</v>
      </c>
      <c r="I922" s="9">
        <v>0.48</v>
      </c>
      <c r="J922" s="9" t="s">
        <v>195</v>
      </c>
      <c r="K922" s="9">
        <v>3.6948035758469999E-2</v>
      </c>
      <c r="L922" s="9">
        <v>3852.5613757915598</v>
      </c>
      <c r="M922" s="9">
        <v>9.5721902025549603</v>
      </c>
      <c r="N922" s="9">
        <v>1.40675540326862</v>
      </c>
      <c r="O922" s="9">
        <v>0.35367362589096002</v>
      </c>
      <c r="P922" s="9">
        <v>5.1976848943400003E-2</v>
      </c>
      <c r="Q922" s="9">
        <v>142.34457547448099</v>
      </c>
      <c r="R922" s="9">
        <v>1200</v>
      </c>
      <c r="S922" s="9" t="s">
        <v>308</v>
      </c>
      <c r="T922" s="9">
        <v>1200</v>
      </c>
      <c r="U922" s="9" t="s">
        <v>293</v>
      </c>
      <c r="V922" s="9" t="s">
        <v>195</v>
      </c>
      <c r="Z922" s="9">
        <v>0</v>
      </c>
      <c r="AA922" s="9">
        <v>1</v>
      </c>
      <c r="AB922" s="9">
        <v>0.35367362589096002</v>
      </c>
      <c r="AC922" s="9">
        <v>5.1976848943400003E-2</v>
      </c>
      <c r="AD922" s="9">
        <v>142.34457547448099</v>
      </c>
      <c r="AF922" s="9">
        <v>-1</v>
      </c>
      <c r="AG922" s="9">
        <v>-1</v>
      </c>
      <c r="AH922" s="9">
        <v>-1</v>
      </c>
      <c r="AI922" s="9">
        <v>-1</v>
      </c>
      <c r="AJ922" s="9">
        <v>0</v>
      </c>
      <c r="AM922" s="9" t="s">
        <v>309</v>
      </c>
      <c r="AN922" s="9">
        <v>-1</v>
      </c>
      <c r="AQ922" s="9">
        <v>579</v>
      </c>
      <c r="AR922" s="9" t="s">
        <v>295</v>
      </c>
      <c r="AT922" s="9" t="s">
        <v>195</v>
      </c>
      <c r="AU922" s="9">
        <v>132.71029999999999</v>
      </c>
      <c r="AV922" s="9">
        <v>69.309501742005395</v>
      </c>
      <c r="AW922" s="9">
        <v>149.52339580426499</v>
      </c>
      <c r="AX922" s="9">
        <v>0.1154457222</v>
      </c>
    </row>
    <row r="923" spans="1:50" x14ac:dyDescent="0.25">
      <c r="A923" s="142">
        <v>550000</v>
      </c>
      <c r="B923" s="142">
        <v>910000</v>
      </c>
      <c r="C923" s="142">
        <v>920000</v>
      </c>
      <c r="D923" s="9" t="s">
        <v>305</v>
      </c>
      <c r="E923" s="9" t="s">
        <v>70</v>
      </c>
      <c r="F923" s="9" t="s">
        <v>306</v>
      </c>
      <c r="G923" s="9" t="s">
        <v>307</v>
      </c>
      <c r="H923" s="9">
        <v>0.36</v>
      </c>
      <c r="I923" s="9">
        <v>0.48</v>
      </c>
      <c r="J923" s="9" t="s">
        <v>195</v>
      </c>
      <c r="K923" s="9">
        <v>0.11871870069031</v>
      </c>
      <c r="L923" s="9">
        <v>3852.5613757915598</v>
      </c>
      <c r="M923" s="9">
        <v>9.5721902025549603</v>
      </c>
      <c r="N923" s="9">
        <v>1.40675540326862</v>
      </c>
      <c r="O923" s="9">
        <v>1.1363979836078699</v>
      </c>
      <c r="P923" s="9">
        <v>0.16700817366512</v>
      </c>
      <c r="Q923" s="9">
        <v>457.371080863663</v>
      </c>
      <c r="R923" s="9">
        <v>1210</v>
      </c>
      <c r="S923" s="9" t="s">
        <v>310</v>
      </c>
      <c r="T923" s="9">
        <v>1210</v>
      </c>
      <c r="U923" s="9" t="s">
        <v>293</v>
      </c>
      <c r="V923" s="9" t="s">
        <v>195</v>
      </c>
      <c r="Z923" s="9">
        <v>0</v>
      </c>
      <c r="AA923" s="9">
        <v>1</v>
      </c>
      <c r="AB923" s="9">
        <v>1.1363979836078699</v>
      </c>
      <c r="AC923" s="9">
        <v>0.16700817366512</v>
      </c>
      <c r="AD923" s="9">
        <v>457.371080863663</v>
      </c>
      <c r="AF923" s="9">
        <v>-1</v>
      </c>
      <c r="AG923" s="9">
        <v>-1</v>
      </c>
      <c r="AH923" s="9">
        <v>-1</v>
      </c>
      <c r="AI923" s="9">
        <v>-1</v>
      </c>
      <c r="AJ923" s="9">
        <v>0</v>
      </c>
      <c r="AM923" s="9" t="s">
        <v>309</v>
      </c>
      <c r="AN923" s="9">
        <v>-1</v>
      </c>
      <c r="AQ923" s="9">
        <v>579</v>
      </c>
      <c r="AR923" s="9" t="s">
        <v>295</v>
      </c>
      <c r="AT923" s="9" t="s">
        <v>195</v>
      </c>
      <c r="AU923" s="9">
        <v>132.71029999999999</v>
      </c>
      <c r="AV923" s="9">
        <v>95.175817331784998</v>
      </c>
      <c r="AW923" s="9">
        <v>480.43753634758002</v>
      </c>
      <c r="AX923" s="9">
        <v>0.37094167140000001</v>
      </c>
    </row>
    <row r="924" spans="1:50" x14ac:dyDescent="0.25">
      <c r="A924" s="142">
        <v>550000</v>
      </c>
      <c r="B924" s="142">
        <v>910000</v>
      </c>
      <c r="C924" s="142">
        <v>920000</v>
      </c>
      <c r="D924" s="9" t="s">
        <v>305</v>
      </c>
      <c r="E924" s="9" t="s">
        <v>70</v>
      </c>
      <c r="F924" s="9" t="s">
        <v>306</v>
      </c>
      <c r="G924" s="9" t="s">
        <v>307</v>
      </c>
      <c r="H924" s="9">
        <v>0.36</v>
      </c>
      <c r="I924" s="9">
        <v>0.48</v>
      </c>
      <c r="J924" s="9" t="s">
        <v>195</v>
      </c>
      <c r="K924" s="9">
        <v>1.286457198851E-2</v>
      </c>
      <c r="L924" s="9">
        <v>3852.5613757915598</v>
      </c>
      <c r="M924" s="9">
        <v>9.5721902025549603</v>
      </c>
      <c r="N924" s="9">
        <v>1.40675540326862</v>
      </c>
      <c r="O924" s="9">
        <v>0.12314212994852999</v>
      </c>
      <c r="P924" s="9">
        <v>1.8097306155580001E-2</v>
      </c>
      <c r="Q924" s="9">
        <v>49.561553159046802</v>
      </c>
      <c r="R924" s="9">
        <v>1210</v>
      </c>
      <c r="S924" s="9" t="s">
        <v>310</v>
      </c>
      <c r="T924" s="9">
        <v>1210</v>
      </c>
      <c r="U924" s="9" t="s">
        <v>293</v>
      </c>
      <c r="V924" s="9" t="s">
        <v>195</v>
      </c>
      <c r="Z924" s="9">
        <v>0</v>
      </c>
      <c r="AA924" s="9">
        <v>1</v>
      </c>
      <c r="AB924" s="9">
        <v>0.12314212994852999</v>
      </c>
      <c r="AC924" s="9">
        <v>1.8097306155580001E-2</v>
      </c>
      <c r="AD924" s="9">
        <v>49.561553159046099</v>
      </c>
      <c r="AF924" s="9">
        <v>-1</v>
      </c>
      <c r="AG924" s="9">
        <v>-1</v>
      </c>
      <c r="AH924" s="9">
        <v>-1</v>
      </c>
      <c r="AI924" s="9">
        <v>-1</v>
      </c>
      <c r="AJ924" s="9">
        <v>0</v>
      </c>
      <c r="AM924" s="9" t="s">
        <v>309</v>
      </c>
      <c r="AN924" s="9">
        <v>-1</v>
      </c>
      <c r="AQ924" s="9">
        <v>579</v>
      </c>
      <c r="AR924" s="9" t="s">
        <v>295</v>
      </c>
      <c r="AT924" s="9" t="s">
        <v>195</v>
      </c>
      <c r="AU924" s="9">
        <v>132.71029999999999</v>
      </c>
      <c r="AV924" s="9">
        <v>29.265372556136001</v>
      </c>
      <c r="AW924" s="9">
        <v>52.061075773152098</v>
      </c>
      <c r="AX924" s="9">
        <v>4.0195906900000002E-2</v>
      </c>
    </row>
    <row r="925" spans="1:50" x14ac:dyDescent="0.25">
      <c r="A925" s="142">
        <v>550000</v>
      </c>
      <c r="B925" s="142">
        <v>910000</v>
      </c>
      <c r="C925" s="142">
        <v>920000</v>
      </c>
      <c r="D925" s="9" t="s">
        <v>305</v>
      </c>
      <c r="E925" s="9" t="s">
        <v>70</v>
      </c>
      <c r="F925" s="9" t="s">
        <v>306</v>
      </c>
      <c r="G925" s="9" t="s">
        <v>307</v>
      </c>
      <c r="H925" s="9">
        <v>0.36</v>
      </c>
      <c r="I925" s="9">
        <v>0.48</v>
      </c>
      <c r="J925" s="9" t="s">
        <v>195</v>
      </c>
      <c r="K925" s="9">
        <v>0.23112402685141001</v>
      </c>
      <c r="L925" s="9">
        <v>3852.5613757915598</v>
      </c>
      <c r="M925" s="9">
        <v>9.5721902025549603</v>
      </c>
      <c r="N925" s="9">
        <v>1.40675540326862</v>
      </c>
      <c r="O925" s="9">
        <v>2.21236314540214</v>
      </c>
      <c r="P925" s="9">
        <v>0.32513497359841997</v>
      </c>
      <c r="Q925" s="9">
        <v>890.41949886516704</v>
      </c>
      <c r="R925" s="9">
        <v>1210</v>
      </c>
      <c r="S925" s="9" t="s">
        <v>310</v>
      </c>
      <c r="T925" s="9">
        <v>1210</v>
      </c>
      <c r="U925" s="9" t="s">
        <v>293</v>
      </c>
      <c r="V925" s="9" t="s">
        <v>195</v>
      </c>
      <c r="Z925" s="9">
        <v>0</v>
      </c>
      <c r="AA925" s="9">
        <v>1</v>
      </c>
      <c r="AB925" s="9">
        <v>2.21236314540214</v>
      </c>
      <c r="AC925" s="9">
        <v>0.32513497359841997</v>
      </c>
      <c r="AD925" s="9">
        <v>890.41949886516704</v>
      </c>
      <c r="AF925" s="9">
        <v>-1</v>
      </c>
      <c r="AG925" s="9">
        <v>-1</v>
      </c>
      <c r="AH925" s="9">
        <v>-1</v>
      </c>
      <c r="AI925" s="9">
        <v>-1</v>
      </c>
      <c r="AJ925" s="9">
        <v>0</v>
      </c>
      <c r="AM925" s="9" t="s">
        <v>309</v>
      </c>
      <c r="AN925" s="9">
        <v>-1</v>
      </c>
      <c r="AQ925" s="9">
        <v>579</v>
      </c>
      <c r="AR925" s="9" t="s">
        <v>295</v>
      </c>
      <c r="AT925" s="9" t="s">
        <v>195</v>
      </c>
      <c r="AU925" s="9">
        <v>132.71029999999999</v>
      </c>
      <c r="AV925" s="9">
        <v>120.29991821565</v>
      </c>
      <c r="AW925" s="9">
        <v>935.32575243458996</v>
      </c>
      <c r="AX925" s="9">
        <v>0.72215693339999998</v>
      </c>
    </row>
    <row r="926" spans="1:50" x14ac:dyDescent="0.25">
      <c r="A926" s="142">
        <v>550000</v>
      </c>
      <c r="B926" s="142">
        <v>910000</v>
      </c>
      <c r="C926" s="142">
        <v>920000</v>
      </c>
      <c r="D926" s="9" t="s">
        <v>305</v>
      </c>
      <c r="E926" s="9" t="s">
        <v>70</v>
      </c>
      <c r="F926" s="9" t="s">
        <v>306</v>
      </c>
      <c r="G926" s="9" t="s">
        <v>307</v>
      </c>
      <c r="H926" s="9">
        <v>0.36</v>
      </c>
      <c r="I926" s="9">
        <v>0.48</v>
      </c>
      <c r="J926" s="9" t="s">
        <v>195</v>
      </c>
      <c r="K926" s="9">
        <v>0.17442015061704</v>
      </c>
      <c r="L926" s="9">
        <v>3852.5613757915598</v>
      </c>
      <c r="M926" s="9">
        <v>9.5721902025549603</v>
      </c>
      <c r="N926" s="9">
        <v>1.40675540326862</v>
      </c>
      <c r="O926" s="9">
        <v>1.66958285686463</v>
      </c>
      <c r="P926" s="9">
        <v>0.24536648931944999</v>
      </c>
      <c r="Q926" s="9">
        <v>671.96433542697105</v>
      </c>
      <c r="R926" s="9">
        <v>1210</v>
      </c>
      <c r="S926" s="9" t="s">
        <v>310</v>
      </c>
      <c r="T926" s="9">
        <v>1210</v>
      </c>
      <c r="U926" s="9" t="s">
        <v>293</v>
      </c>
      <c r="V926" s="9" t="s">
        <v>195</v>
      </c>
      <c r="Z926" s="9">
        <v>0</v>
      </c>
      <c r="AA926" s="9">
        <v>1</v>
      </c>
      <c r="AB926" s="9">
        <v>1.66958285686463</v>
      </c>
      <c r="AC926" s="9">
        <v>0.24536648931944999</v>
      </c>
      <c r="AD926" s="9">
        <v>671.96433542697105</v>
      </c>
      <c r="AF926" s="9">
        <v>-1</v>
      </c>
      <c r="AG926" s="9">
        <v>-1</v>
      </c>
      <c r="AH926" s="9">
        <v>-1</v>
      </c>
      <c r="AI926" s="9">
        <v>-1</v>
      </c>
      <c r="AJ926" s="9">
        <v>0</v>
      </c>
      <c r="AM926" s="9" t="s">
        <v>309</v>
      </c>
      <c r="AN926" s="9">
        <v>-1</v>
      </c>
      <c r="AQ926" s="9">
        <v>579</v>
      </c>
      <c r="AR926" s="9" t="s">
        <v>295</v>
      </c>
      <c r="AT926" s="9" t="s">
        <v>195</v>
      </c>
      <c r="AU926" s="9">
        <v>132.71029999999999</v>
      </c>
      <c r="AV926" s="9">
        <v>119.082084322527</v>
      </c>
      <c r="AW926" s="9">
        <v>705.85330672055898</v>
      </c>
      <c r="AX926" s="9">
        <v>0.54498324040000001</v>
      </c>
    </row>
    <row r="927" spans="1:50" x14ac:dyDescent="0.25">
      <c r="A927" s="142">
        <v>550000</v>
      </c>
      <c r="B927" s="142">
        <v>910000</v>
      </c>
      <c r="C927" s="142">
        <v>920000</v>
      </c>
      <c r="D927" s="9" t="s">
        <v>305</v>
      </c>
      <c r="E927" s="9" t="s">
        <v>70</v>
      </c>
      <c r="F927" s="9" t="s">
        <v>306</v>
      </c>
      <c r="G927" s="9" t="s">
        <v>307</v>
      </c>
      <c r="H927" s="9">
        <v>0.36</v>
      </c>
      <c r="I927" s="9">
        <v>0.48</v>
      </c>
      <c r="J927" s="9" t="s">
        <v>195</v>
      </c>
      <c r="K927" s="9">
        <v>2.5291339323E-3</v>
      </c>
      <c r="L927" s="9">
        <v>3852.5613757915598</v>
      </c>
      <c r="M927" s="9">
        <v>9.5721902025549603</v>
      </c>
      <c r="N927" s="9">
        <v>1.40675540326862</v>
      </c>
      <c r="O927" s="9">
        <v>2.420935104774E-2</v>
      </c>
      <c r="P927" s="9">
        <v>3.5578728248500001E-3</v>
      </c>
      <c r="Q927" s="9">
        <v>9.7436437017943796</v>
      </c>
      <c r="R927" s="9">
        <v>1210</v>
      </c>
      <c r="S927" s="9" t="s">
        <v>310</v>
      </c>
      <c r="T927" s="9">
        <v>1210</v>
      </c>
      <c r="U927" s="9" t="s">
        <v>293</v>
      </c>
      <c r="V927" s="9" t="s">
        <v>195</v>
      </c>
      <c r="Z927" s="9">
        <v>0</v>
      </c>
      <c r="AA927" s="9">
        <v>1</v>
      </c>
      <c r="AB927" s="9">
        <v>2.420935104774E-2</v>
      </c>
      <c r="AC927" s="9">
        <v>3.5578728248500001E-3</v>
      </c>
      <c r="AD927" s="9">
        <v>9.7436437017937294</v>
      </c>
      <c r="AF927" s="9">
        <v>-1</v>
      </c>
      <c r="AG927" s="9">
        <v>-1</v>
      </c>
      <c r="AH927" s="9">
        <v>-1</v>
      </c>
      <c r="AI927" s="9">
        <v>-1</v>
      </c>
      <c r="AJ927" s="9">
        <v>0</v>
      </c>
      <c r="AM927" s="9" t="s">
        <v>309</v>
      </c>
      <c r="AN927" s="9">
        <v>-1</v>
      </c>
      <c r="AQ927" s="9">
        <v>579</v>
      </c>
      <c r="AR927" s="9" t="s">
        <v>295</v>
      </c>
      <c r="AT927" s="9" t="s">
        <v>195</v>
      </c>
      <c r="AU927" s="9">
        <v>132.71029999999999</v>
      </c>
      <c r="AV927" s="9">
        <v>18.344476065824001</v>
      </c>
      <c r="AW927" s="9">
        <v>10.235041897049401</v>
      </c>
      <c r="AX927" s="9">
        <v>7.9023874000000004E-3</v>
      </c>
    </row>
    <row r="928" spans="1:50" x14ac:dyDescent="0.25">
      <c r="A928" s="142">
        <v>550000</v>
      </c>
      <c r="B928" s="142">
        <v>910000</v>
      </c>
      <c r="C928" s="142">
        <v>920000</v>
      </c>
      <c r="D928" s="9" t="s">
        <v>305</v>
      </c>
      <c r="E928" s="9" t="s">
        <v>70</v>
      </c>
      <c r="F928" s="9" t="s">
        <v>306</v>
      </c>
      <c r="G928" s="9" t="s">
        <v>307</v>
      </c>
      <c r="H928" s="9">
        <v>0.36</v>
      </c>
      <c r="I928" s="9">
        <v>0.48</v>
      </c>
      <c r="J928" s="9" t="s">
        <v>195</v>
      </c>
      <c r="K928" s="9">
        <v>4.1158833760799998E-2</v>
      </c>
      <c r="L928" s="9">
        <v>3852.5613757915598</v>
      </c>
      <c r="M928" s="9">
        <v>9.5721902025549603</v>
      </c>
      <c r="N928" s="9">
        <v>1.40675540326862</v>
      </c>
      <c r="O928" s="9">
        <v>0.39398018527376</v>
      </c>
      <c r="P928" s="9">
        <v>5.7900411785239997E-2</v>
      </c>
      <c r="Q928" s="9">
        <v>158.566933219503</v>
      </c>
      <c r="R928" s="9">
        <v>1210</v>
      </c>
      <c r="S928" s="9" t="s">
        <v>310</v>
      </c>
      <c r="T928" s="9">
        <v>1210</v>
      </c>
      <c r="U928" s="9" t="s">
        <v>293</v>
      </c>
      <c r="V928" s="9" t="s">
        <v>195</v>
      </c>
      <c r="Z928" s="9">
        <v>0</v>
      </c>
      <c r="AA928" s="9">
        <v>1</v>
      </c>
      <c r="AB928" s="9">
        <v>0.39398018527376</v>
      </c>
      <c r="AC928" s="9">
        <v>5.7900411785239997E-2</v>
      </c>
      <c r="AD928" s="9">
        <v>158.56693321950101</v>
      </c>
      <c r="AF928" s="9">
        <v>-1</v>
      </c>
      <c r="AG928" s="9">
        <v>-1</v>
      </c>
      <c r="AH928" s="9">
        <v>-1</v>
      </c>
      <c r="AI928" s="9">
        <v>-1</v>
      </c>
      <c r="AJ928" s="9">
        <v>0</v>
      </c>
      <c r="AM928" s="9" t="s">
        <v>309</v>
      </c>
      <c r="AN928" s="9">
        <v>-1</v>
      </c>
      <c r="AQ928" s="9">
        <v>579</v>
      </c>
      <c r="AR928" s="9" t="s">
        <v>295</v>
      </c>
      <c r="AT928" s="9" t="s">
        <v>195</v>
      </c>
      <c r="AU928" s="9">
        <v>132.71029999999999</v>
      </c>
      <c r="AV928" s="9">
        <v>66.014902387345103</v>
      </c>
      <c r="AW928" s="9">
        <v>166.56389074340601</v>
      </c>
      <c r="AX928" s="9">
        <v>0.1286025411</v>
      </c>
    </row>
    <row r="929" spans="1:50" x14ac:dyDescent="0.25">
      <c r="A929" s="142">
        <v>550000</v>
      </c>
      <c r="B929" s="142">
        <v>910000</v>
      </c>
      <c r="C929" s="142">
        <v>920000</v>
      </c>
      <c r="D929" s="9" t="s">
        <v>305</v>
      </c>
      <c r="E929" s="9" t="s">
        <v>70</v>
      </c>
      <c r="F929" s="9" t="s">
        <v>306</v>
      </c>
      <c r="G929" s="9" t="s">
        <v>307</v>
      </c>
      <c r="H929" s="9">
        <v>0.36</v>
      </c>
      <c r="I929" s="9">
        <v>0.48</v>
      </c>
      <c r="J929" s="9" t="s">
        <v>195</v>
      </c>
      <c r="K929" s="9">
        <v>0.10248141831929</v>
      </c>
      <c r="L929" s="9">
        <v>3862.9581217249101</v>
      </c>
      <c r="M929" s="9">
        <v>9.5964413931121904</v>
      </c>
      <c r="N929" s="9">
        <v>1.4102655356604601</v>
      </c>
      <c r="O929" s="9">
        <v>0.98345692478408997</v>
      </c>
      <c r="P929" s="9">
        <v>0.14452601230129</v>
      </c>
      <c r="Q929" s="9">
        <v>395.88142722239297</v>
      </c>
      <c r="R929" s="9">
        <v>1200</v>
      </c>
      <c r="S929" s="9" t="s">
        <v>308</v>
      </c>
      <c r="T929" s="9">
        <v>1200</v>
      </c>
      <c r="U929" s="9" t="s">
        <v>293</v>
      </c>
      <c r="V929" s="9" t="s">
        <v>195</v>
      </c>
      <c r="Z929" s="9">
        <v>0</v>
      </c>
      <c r="AA929" s="9">
        <v>1</v>
      </c>
      <c r="AB929" s="9">
        <v>0.98345692478408997</v>
      </c>
      <c r="AC929" s="9">
        <v>0.14452601230129</v>
      </c>
      <c r="AD929" s="9">
        <v>395.88142722239297</v>
      </c>
      <c r="AF929" s="9">
        <v>-1</v>
      </c>
      <c r="AG929" s="9">
        <v>-1</v>
      </c>
      <c r="AH929" s="9">
        <v>-1</v>
      </c>
      <c r="AI929" s="9">
        <v>-1</v>
      </c>
      <c r="AJ929" s="9">
        <v>0</v>
      </c>
      <c r="AM929" s="9" t="s">
        <v>309</v>
      </c>
      <c r="AN929" s="9">
        <v>-1</v>
      </c>
      <c r="AQ929" s="9">
        <v>579</v>
      </c>
      <c r="AR929" s="9" t="s">
        <v>295</v>
      </c>
      <c r="AT929" s="9" t="s">
        <v>195</v>
      </c>
      <c r="AU929" s="9">
        <v>132.71029999999999</v>
      </c>
      <c r="AV929" s="9">
        <v>123.066080854752</v>
      </c>
      <c r="AW929" s="9">
        <v>414.72758590208201</v>
      </c>
      <c r="AX929" s="9">
        <v>0.32107171709999999</v>
      </c>
    </row>
    <row r="930" spans="1:50" x14ac:dyDescent="0.25">
      <c r="A930" s="142">
        <v>550000</v>
      </c>
      <c r="B930" s="142">
        <v>910000</v>
      </c>
      <c r="C930" s="142">
        <v>920000</v>
      </c>
      <c r="D930" s="9" t="s">
        <v>305</v>
      </c>
      <c r="E930" s="9" t="s">
        <v>70</v>
      </c>
      <c r="F930" s="9" t="s">
        <v>306</v>
      </c>
      <c r="G930" s="9" t="s">
        <v>307</v>
      </c>
      <c r="H930" s="9">
        <v>0.36</v>
      </c>
      <c r="I930" s="9">
        <v>0.48</v>
      </c>
      <c r="J930" s="9" t="s">
        <v>195</v>
      </c>
      <c r="K930" s="9">
        <v>0.10357449794782</v>
      </c>
      <c r="L930" s="9">
        <v>3862.9581217249101</v>
      </c>
      <c r="M930" s="9">
        <v>9.5964413931121904</v>
      </c>
      <c r="N930" s="9">
        <v>1.4102655356604601</v>
      </c>
      <c r="O930" s="9">
        <v>0.99394659937734997</v>
      </c>
      <c r="P930" s="9">
        <v>0.14606754482914999</v>
      </c>
      <c r="Q930" s="9">
        <v>400.10394805114203</v>
      </c>
      <c r="R930" s="9">
        <v>1210</v>
      </c>
      <c r="S930" s="9" t="s">
        <v>310</v>
      </c>
      <c r="T930" s="9">
        <v>1210</v>
      </c>
      <c r="U930" s="9" t="s">
        <v>293</v>
      </c>
      <c r="V930" s="9" t="s">
        <v>195</v>
      </c>
      <c r="Z930" s="9">
        <v>0</v>
      </c>
      <c r="AA930" s="9">
        <v>1</v>
      </c>
      <c r="AB930" s="9">
        <v>0.99394659937734997</v>
      </c>
      <c r="AC930" s="9">
        <v>0.14606754482914999</v>
      </c>
      <c r="AD930" s="9">
        <v>400.10394805114203</v>
      </c>
      <c r="AF930" s="9">
        <v>-1</v>
      </c>
      <c r="AG930" s="9">
        <v>-1</v>
      </c>
      <c r="AH930" s="9">
        <v>-1</v>
      </c>
      <c r="AI930" s="9">
        <v>-1</v>
      </c>
      <c r="AJ930" s="9">
        <v>0</v>
      </c>
      <c r="AM930" s="9" t="s">
        <v>309</v>
      </c>
      <c r="AN930" s="9">
        <v>-1</v>
      </c>
      <c r="AQ930" s="9">
        <v>579</v>
      </c>
      <c r="AR930" s="9" t="s">
        <v>295</v>
      </c>
      <c r="AT930" s="9" t="s">
        <v>195</v>
      </c>
      <c r="AU930" s="9">
        <v>132.71029999999999</v>
      </c>
      <c r="AV930" s="9">
        <v>103.42740228504</v>
      </c>
      <c r="AW930" s="9">
        <v>419.15112221702401</v>
      </c>
      <c r="AX930" s="9">
        <v>0.32449630820000003</v>
      </c>
    </row>
    <row r="931" spans="1:50" x14ac:dyDescent="0.25">
      <c r="A931" s="142">
        <v>550000</v>
      </c>
      <c r="B931" s="142">
        <v>910000</v>
      </c>
      <c r="C931" s="142">
        <v>920000</v>
      </c>
      <c r="D931" s="9" t="s">
        <v>305</v>
      </c>
      <c r="E931" s="9" t="s">
        <v>70</v>
      </c>
      <c r="F931" s="9" t="s">
        <v>306</v>
      </c>
      <c r="G931" s="9" t="s">
        <v>307</v>
      </c>
      <c r="H931" s="9">
        <v>0.36</v>
      </c>
      <c r="I931" s="9">
        <v>0.48</v>
      </c>
      <c r="J931" s="9" t="s">
        <v>195</v>
      </c>
      <c r="K931" s="9">
        <v>0.39071169150211998</v>
      </c>
      <c r="L931" s="9">
        <v>3862.9581217249101</v>
      </c>
      <c r="M931" s="9">
        <v>9.5964413931121904</v>
      </c>
      <c r="N931" s="9">
        <v>1.4102655356604601</v>
      </c>
      <c r="O931" s="9">
        <v>3.7494418491038402</v>
      </c>
      <c r="P931" s="9">
        <v>0.55100723290503995</v>
      </c>
      <c r="Q931" s="9">
        <v>1509.3029019410001</v>
      </c>
      <c r="R931" s="9">
        <v>1210</v>
      </c>
      <c r="S931" s="9" t="s">
        <v>310</v>
      </c>
      <c r="T931" s="9">
        <v>1210</v>
      </c>
      <c r="U931" s="9" t="s">
        <v>293</v>
      </c>
      <c r="V931" s="9" t="s">
        <v>195</v>
      </c>
      <c r="Z931" s="9">
        <v>0</v>
      </c>
      <c r="AA931" s="9">
        <v>1</v>
      </c>
      <c r="AB931" s="9">
        <v>3.7494418491038402</v>
      </c>
      <c r="AC931" s="9">
        <v>0.55100723290503995</v>
      </c>
      <c r="AD931" s="9">
        <v>1509.3029019410001</v>
      </c>
      <c r="AF931" s="9">
        <v>-1</v>
      </c>
      <c r="AG931" s="9">
        <v>-1</v>
      </c>
      <c r="AH931" s="9">
        <v>-1</v>
      </c>
      <c r="AI931" s="9">
        <v>-1</v>
      </c>
      <c r="AJ931" s="9">
        <v>0</v>
      </c>
      <c r="AM931" s="9" t="s">
        <v>309</v>
      </c>
      <c r="AN931" s="9">
        <v>-1</v>
      </c>
      <c r="AQ931" s="9">
        <v>579</v>
      </c>
      <c r="AR931" s="9" t="s">
        <v>295</v>
      </c>
      <c r="AT931" s="9" t="s">
        <v>195</v>
      </c>
      <c r="AU931" s="9">
        <v>132.71029999999999</v>
      </c>
      <c r="AV931" s="9">
        <v>159.07718898585401</v>
      </c>
      <c r="AW931" s="9">
        <v>1581.15411806212</v>
      </c>
      <c r="AX931" s="9">
        <v>1.2240899448</v>
      </c>
    </row>
    <row r="932" spans="1:50" x14ac:dyDescent="0.25">
      <c r="A932" s="142">
        <v>550000</v>
      </c>
      <c r="B932" s="142">
        <v>910000</v>
      </c>
      <c r="C932" s="142">
        <v>920000</v>
      </c>
      <c r="D932" s="9" t="s">
        <v>305</v>
      </c>
      <c r="E932" s="9" t="s">
        <v>70</v>
      </c>
      <c r="F932" s="9" t="s">
        <v>306</v>
      </c>
      <c r="G932" s="9" t="s">
        <v>307</v>
      </c>
      <c r="H932" s="9">
        <v>0.36</v>
      </c>
      <c r="I932" s="9">
        <v>0.48</v>
      </c>
      <c r="J932" s="9" t="s">
        <v>195</v>
      </c>
      <c r="K932" s="9">
        <v>8.3523708206999995E-4</v>
      </c>
      <c r="L932" s="9">
        <v>3862.9581217249101</v>
      </c>
      <c r="M932" s="9">
        <v>9.5964413931121904</v>
      </c>
      <c r="N932" s="9">
        <v>1.4102655356604601</v>
      </c>
      <c r="O932" s="9">
        <v>8.0153037074499993E-3</v>
      </c>
      <c r="P932" s="9">
        <v>1.17790607095E-3</v>
      </c>
      <c r="Q932" s="9">
        <v>3.2264858697558498</v>
      </c>
      <c r="R932" s="9">
        <v>1210</v>
      </c>
      <c r="S932" s="9" t="s">
        <v>310</v>
      </c>
      <c r="T932" s="9">
        <v>1210</v>
      </c>
      <c r="U932" s="9" t="s">
        <v>293</v>
      </c>
      <c r="V932" s="9" t="s">
        <v>195</v>
      </c>
      <c r="Z932" s="9">
        <v>0</v>
      </c>
      <c r="AA932" s="9">
        <v>1</v>
      </c>
      <c r="AB932" s="9">
        <v>8.0153037074499993E-3</v>
      </c>
      <c r="AC932" s="9">
        <v>1.17790607095E-3</v>
      </c>
      <c r="AD932" s="9">
        <v>3.2264858697564098</v>
      </c>
      <c r="AF932" s="9">
        <v>-1</v>
      </c>
      <c r="AG932" s="9">
        <v>-1</v>
      </c>
      <c r="AH932" s="9">
        <v>-1</v>
      </c>
      <c r="AI932" s="9">
        <v>-1</v>
      </c>
      <c r="AJ932" s="9">
        <v>0</v>
      </c>
      <c r="AM932" s="9" t="s">
        <v>309</v>
      </c>
      <c r="AN932" s="9">
        <v>-1</v>
      </c>
      <c r="AQ932" s="9">
        <v>579</v>
      </c>
      <c r="AR932" s="9" t="s">
        <v>295</v>
      </c>
      <c r="AT932" s="9" t="s">
        <v>195</v>
      </c>
      <c r="AU932" s="9">
        <v>132.71029999999999</v>
      </c>
      <c r="AV932" s="9">
        <v>10.8419355626848</v>
      </c>
      <c r="AW932" s="9">
        <v>3.3800845498102898</v>
      </c>
      <c r="AX932" s="9">
        <v>2.6167768999999998E-3</v>
      </c>
    </row>
    <row r="933" spans="1:50" x14ac:dyDescent="0.25">
      <c r="A933" s="142">
        <v>550000</v>
      </c>
      <c r="B933" s="142">
        <v>910000</v>
      </c>
      <c r="C933" s="142">
        <v>920000</v>
      </c>
      <c r="D933" s="9" t="s">
        <v>305</v>
      </c>
      <c r="E933" s="9" t="s">
        <v>70</v>
      </c>
      <c r="F933" s="9" t="s">
        <v>306</v>
      </c>
      <c r="G933" s="9" t="s">
        <v>307</v>
      </c>
      <c r="H933" s="9">
        <v>0.36</v>
      </c>
      <c r="I933" s="9">
        <v>0.48</v>
      </c>
      <c r="J933" s="9" t="s">
        <v>195</v>
      </c>
      <c r="K933" s="9">
        <v>2.016060877057E-2</v>
      </c>
      <c r="L933" s="9">
        <v>3862.9581217249101</v>
      </c>
      <c r="M933" s="9">
        <v>9.5964413931121904</v>
      </c>
      <c r="N933" s="9">
        <v>1.4102655356604601</v>
      </c>
      <c r="O933" s="9">
        <v>0.19347010051627</v>
      </c>
      <c r="P933" s="9">
        <v>2.8431811727069999E-2</v>
      </c>
      <c r="Q933" s="9">
        <v>77.879587389207302</v>
      </c>
      <c r="R933" s="9">
        <v>1210</v>
      </c>
      <c r="S933" s="9" t="s">
        <v>310</v>
      </c>
      <c r="T933" s="9">
        <v>1210</v>
      </c>
      <c r="U933" s="9" t="s">
        <v>293</v>
      </c>
      <c r="V933" s="9" t="s">
        <v>195</v>
      </c>
      <c r="Z933" s="9">
        <v>0</v>
      </c>
      <c r="AA933" s="9">
        <v>1</v>
      </c>
      <c r="AB933" s="9">
        <v>0.19347010051627</v>
      </c>
      <c r="AC933" s="9">
        <v>2.8431811727069999E-2</v>
      </c>
      <c r="AD933" s="9">
        <v>77.879587389205795</v>
      </c>
      <c r="AF933" s="9">
        <v>-1</v>
      </c>
      <c r="AG933" s="9">
        <v>-1</v>
      </c>
      <c r="AH933" s="9">
        <v>-1</v>
      </c>
      <c r="AI933" s="9">
        <v>-1</v>
      </c>
      <c r="AJ933" s="9">
        <v>0</v>
      </c>
      <c r="AM933" s="9" t="s">
        <v>309</v>
      </c>
      <c r="AN933" s="9">
        <v>-1</v>
      </c>
      <c r="AQ933" s="9">
        <v>579</v>
      </c>
      <c r="AR933" s="9" t="s">
        <v>295</v>
      </c>
      <c r="AT933" s="9" t="s">
        <v>195</v>
      </c>
      <c r="AU933" s="9">
        <v>132.71029999999999</v>
      </c>
      <c r="AV933" s="9">
        <v>51.044520229778101</v>
      </c>
      <c r="AW933" s="9">
        <v>81.587089082689701</v>
      </c>
      <c r="AX933" s="9">
        <v>6.3162682400000003E-2</v>
      </c>
    </row>
    <row r="934" spans="1:50" x14ac:dyDescent="0.25">
      <c r="A934" s="142">
        <v>550000</v>
      </c>
      <c r="B934" s="142">
        <v>910000</v>
      </c>
      <c r="C934" s="142">
        <v>920000</v>
      </c>
      <c r="D934" s="9" t="s">
        <v>305</v>
      </c>
      <c r="E934" s="9" t="s">
        <v>70</v>
      </c>
      <c r="F934" s="9" t="s">
        <v>306</v>
      </c>
      <c r="G934" s="9" t="s">
        <v>307</v>
      </c>
      <c r="H934" s="9">
        <v>0.36</v>
      </c>
      <c r="I934" s="9">
        <v>0.48</v>
      </c>
      <c r="J934" s="9" t="s">
        <v>195</v>
      </c>
      <c r="K934" s="9">
        <v>0.28700316641577001</v>
      </c>
      <c r="L934" s="9">
        <v>3868.45615924002</v>
      </c>
      <c r="M934" s="9">
        <v>10.227577131306701</v>
      </c>
      <c r="N934" s="9">
        <v>1.71269790147957</v>
      </c>
      <c r="O934" s="9">
        <v>2.93534702144663</v>
      </c>
      <c r="P934" s="9">
        <v>0.49154972083829002</v>
      </c>
      <c r="Q934" s="9">
        <v>1110.2591668425</v>
      </c>
      <c r="R934" s="9">
        <v>1200</v>
      </c>
      <c r="S934" s="9" t="s">
        <v>308</v>
      </c>
      <c r="T934" s="9">
        <v>1200</v>
      </c>
      <c r="U934" s="9" t="s">
        <v>293</v>
      </c>
      <c r="V934" s="9" t="s">
        <v>195</v>
      </c>
      <c r="Z934" s="9">
        <v>0</v>
      </c>
      <c r="AA934" s="9">
        <v>1</v>
      </c>
      <c r="AB934" s="9">
        <v>2.93534702144663</v>
      </c>
      <c r="AC934" s="9">
        <v>0.49154972083829002</v>
      </c>
      <c r="AD934" s="9">
        <v>1110.2591668425</v>
      </c>
      <c r="AF934" s="9">
        <v>-1</v>
      </c>
      <c r="AG934" s="9">
        <v>-1</v>
      </c>
      <c r="AH934" s="9">
        <v>-1</v>
      </c>
      <c r="AI934" s="9">
        <v>-1</v>
      </c>
      <c r="AJ934" s="9">
        <v>0</v>
      </c>
      <c r="AM934" s="9" t="s">
        <v>309</v>
      </c>
      <c r="AN934" s="9">
        <v>-1</v>
      </c>
      <c r="AQ934" s="9">
        <v>579</v>
      </c>
      <c r="AR934" s="9" t="s">
        <v>295</v>
      </c>
      <c r="AT934" s="9" t="s">
        <v>195</v>
      </c>
      <c r="AU934" s="9">
        <v>132.71029999999999</v>
      </c>
      <c r="AV934" s="9">
        <v>192.43967224400501</v>
      </c>
      <c r="AW934" s="9">
        <v>1161.4606072588199</v>
      </c>
      <c r="AX934" s="9">
        <v>0.9004535011</v>
      </c>
    </row>
    <row r="935" spans="1:50" x14ac:dyDescent="0.25">
      <c r="A935" s="142">
        <v>550000</v>
      </c>
      <c r="B935" s="142">
        <v>910000</v>
      </c>
      <c r="C935" s="142">
        <v>920000</v>
      </c>
      <c r="D935" s="9" t="s">
        <v>305</v>
      </c>
      <c r="E935" s="9" t="s">
        <v>70</v>
      </c>
      <c r="F935" s="9" t="s">
        <v>306</v>
      </c>
      <c r="G935" s="9" t="s">
        <v>307</v>
      </c>
      <c r="H935" s="9">
        <v>0.36</v>
      </c>
      <c r="I935" s="9">
        <v>0.48</v>
      </c>
      <c r="J935" s="9" t="s">
        <v>195</v>
      </c>
      <c r="K935" s="9">
        <v>2.0162434637500001E-2</v>
      </c>
      <c r="L935" s="9">
        <v>3868.45615924002</v>
      </c>
      <c r="M935" s="9">
        <v>10.227577131306701</v>
      </c>
      <c r="N935" s="9">
        <v>1.71269790147957</v>
      </c>
      <c r="O935" s="9">
        <v>0.20621285540997999</v>
      </c>
      <c r="P935" s="9">
        <v>3.453215949236E-2</v>
      </c>
      <c r="Q935" s="9">
        <v>77.997494458719004</v>
      </c>
      <c r="R935" s="9">
        <v>1210</v>
      </c>
      <c r="S935" s="9" t="s">
        <v>310</v>
      </c>
      <c r="T935" s="9">
        <v>1210</v>
      </c>
      <c r="U935" s="9" t="s">
        <v>293</v>
      </c>
      <c r="V935" s="9" t="s">
        <v>195</v>
      </c>
      <c r="Z935" s="9">
        <v>0</v>
      </c>
      <c r="AA935" s="9">
        <v>1</v>
      </c>
      <c r="AB935" s="9">
        <v>0.20621285540997999</v>
      </c>
      <c r="AC935" s="9">
        <v>3.453215949236E-2</v>
      </c>
      <c r="AD935" s="9">
        <v>77.997494458718606</v>
      </c>
      <c r="AF935" s="9">
        <v>-1</v>
      </c>
      <c r="AG935" s="9">
        <v>-1</v>
      </c>
      <c r="AH935" s="9">
        <v>-1</v>
      </c>
      <c r="AI935" s="9">
        <v>-1</v>
      </c>
      <c r="AJ935" s="9">
        <v>0</v>
      </c>
      <c r="AM935" s="9" t="s">
        <v>309</v>
      </c>
      <c r="AN935" s="9">
        <v>-1</v>
      </c>
      <c r="AQ935" s="9">
        <v>579</v>
      </c>
      <c r="AR935" s="9" t="s">
        <v>295</v>
      </c>
      <c r="AT935" s="9" t="s">
        <v>195</v>
      </c>
      <c r="AU935" s="9">
        <v>132.71029999999999</v>
      </c>
      <c r="AV935" s="9">
        <v>52.913187662230598</v>
      </c>
      <c r="AW935" s="9">
        <v>81.594478103994803</v>
      </c>
      <c r="AX935" s="9">
        <v>6.3258308599999993E-2</v>
      </c>
    </row>
    <row r="936" spans="1:50" x14ac:dyDescent="0.25">
      <c r="A936" s="142">
        <v>550000</v>
      </c>
      <c r="B936" s="142">
        <v>910000</v>
      </c>
      <c r="C936" s="142">
        <v>920000</v>
      </c>
      <c r="D936" s="9" t="s">
        <v>305</v>
      </c>
      <c r="E936" s="9" t="s">
        <v>70</v>
      </c>
      <c r="F936" s="9" t="s">
        <v>306</v>
      </c>
      <c r="G936" s="9" t="s">
        <v>307</v>
      </c>
      <c r="H936" s="9">
        <v>0.36</v>
      </c>
      <c r="I936" s="9">
        <v>0.48</v>
      </c>
      <c r="J936" s="9" t="s">
        <v>195</v>
      </c>
      <c r="K936" s="9">
        <v>5.0199701300309998E-2</v>
      </c>
      <c r="L936" s="9">
        <v>3868.45615924002</v>
      </c>
      <c r="M936" s="9">
        <v>10.227577131306701</v>
      </c>
      <c r="N936" s="9">
        <v>1.71269790147957</v>
      </c>
      <c r="O936" s="9">
        <v>0.51342131701753002</v>
      </c>
      <c r="P936" s="9">
        <v>8.5976923071949998E-2</v>
      </c>
      <c r="Q936" s="9">
        <v>194.19534368721301</v>
      </c>
      <c r="R936" s="9">
        <v>1210</v>
      </c>
      <c r="S936" s="9" t="s">
        <v>310</v>
      </c>
      <c r="T936" s="9">
        <v>1210</v>
      </c>
      <c r="U936" s="9" t="s">
        <v>293</v>
      </c>
      <c r="V936" s="9" t="s">
        <v>195</v>
      </c>
      <c r="Z936" s="9">
        <v>0</v>
      </c>
      <c r="AA936" s="9">
        <v>1</v>
      </c>
      <c r="AB936" s="9">
        <v>0.51342131701753002</v>
      </c>
      <c r="AC936" s="9">
        <v>8.5976923071949998E-2</v>
      </c>
      <c r="AD936" s="9">
        <v>194.19534368721301</v>
      </c>
      <c r="AF936" s="9">
        <v>-1</v>
      </c>
      <c r="AG936" s="9">
        <v>-1</v>
      </c>
      <c r="AH936" s="9">
        <v>-1</v>
      </c>
      <c r="AI936" s="9">
        <v>-1</v>
      </c>
      <c r="AJ936" s="9">
        <v>0</v>
      </c>
      <c r="AM936" s="9" t="s">
        <v>309</v>
      </c>
      <c r="AN936" s="9">
        <v>-1</v>
      </c>
      <c r="AQ936" s="9">
        <v>579</v>
      </c>
      <c r="AR936" s="9" t="s">
        <v>295</v>
      </c>
      <c r="AT936" s="9" t="s">
        <v>195</v>
      </c>
      <c r="AU936" s="9">
        <v>132.71029999999999</v>
      </c>
      <c r="AV936" s="9">
        <v>58.397318464350299</v>
      </c>
      <c r="AW936" s="9">
        <v>203.15098360974099</v>
      </c>
      <c r="AX936" s="9">
        <v>0.15749825119999999</v>
      </c>
    </row>
    <row r="937" spans="1:50" x14ac:dyDescent="0.25">
      <c r="A937" s="142">
        <v>550000</v>
      </c>
      <c r="B937" s="142">
        <v>910000</v>
      </c>
      <c r="C937" s="142">
        <v>920000</v>
      </c>
      <c r="D937" s="9" t="s">
        <v>305</v>
      </c>
      <c r="E937" s="9" t="s">
        <v>70</v>
      </c>
      <c r="F937" s="9" t="s">
        <v>306</v>
      </c>
      <c r="G937" s="9" t="s">
        <v>307</v>
      </c>
      <c r="H937" s="9">
        <v>0.36</v>
      </c>
      <c r="I937" s="9">
        <v>0.48</v>
      </c>
      <c r="J937" s="9" t="s">
        <v>195</v>
      </c>
      <c r="K937" s="9">
        <v>0.22863145929112</v>
      </c>
      <c r="L937" s="9">
        <v>3868.45615924002</v>
      </c>
      <c r="M937" s="9">
        <v>10.227577131306701</v>
      </c>
      <c r="N937" s="9">
        <v>1.71269790147957</v>
      </c>
      <c r="O937" s="9">
        <v>2.3383458845431901</v>
      </c>
      <c r="P937" s="9">
        <v>0.39157662054011999</v>
      </c>
      <c r="Q937" s="9">
        <v>884.45077689078403</v>
      </c>
      <c r="R937" s="9">
        <v>1330</v>
      </c>
      <c r="S937" s="9" t="s">
        <v>311</v>
      </c>
      <c r="T937" s="9">
        <v>1330</v>
      </c>
      <c r="U937" s="9" t="s">
        <v>293</v>
      </c>
      <c r="V937" s="9" t="s">
        <v>195</v>
      </c>
      <c r="Z937" s="9">
        <v>0</v>
      </c>
      <c r="AA937" s="9">
        <v>1</v>
      </c>
      <c r="AB937" s="9">
        <v>2.3383458845431901</v>
      </c>
      <c r="AC937" s="9">
        <v>0.39157662054011999</v>
      </c>
      <c r="AD937" s="9">
        <v>884.45077689078403</v>
      </c>
      <c r="AF937" s="9">
        <v>-1</v>
      </c>
      <c r="AG937" s="9">
        <v>-1</v>
      </c>
      <c r="AH937" s="9">
        <v>-1</v>
      </c>
      <c r="AI937" s="9">
        <v>-1</v>
      </c>
      <c r="AJ937" s="9">
        <v>0</v>
      </c>
      <c r="AM937" s="9" t="s">
        <v>309</v>
      </c>
      <c r="AN937" s="9">
        <v>-1</v>
      </c>
      <c r="AQ937" s="9">
        <v>579</v>
      </c>
      <c r="AR937" s="9" t="s">
        <v>295</v>
      </c>
      <c r="AT937" s="9" t="s">
        <v>195</v>
      </c>
      <c r="AU937" s="9">
        <v>132.71029999999999</v>
      </c>
      <c r="AV937" s="9">
        <v>120.815145744414</v>
      </c>
      <c r="AW937" s="9">
        <v>925.23868939496799</v>
      </c>
      <c r="AX937" s="9">
        <v>0.71731612079999996</v>
      </c>
    </row>
    <row r="938" spans="1:50" x14ac:dyDescent="0.25">
      <c r="A938" s="142">
        <v>550000</v>
      </c>
      <c r="B938" s="142">
        <v>910000</v>
      </c>
      <c r="C938" s="142">
        <v>920000</v>
      </c>
      <c r="D938" s="9" t="s">
        <v>305</v>
      </c>
      <c r="E938" s="9" t="s">
        <v>70</v>
      </c>
      <c r="F938" s="9" t="s">
        <v>306</v>
      </c>
      <c r="G938" s="9" t="s">
        <v>307</v>
      </c>
      <c r="H938" s="9">
        <v>0.36</v>
      </c>
      <c r="I938" s="9">
        <v>0.48</v>
      </c>
      <c r="J938" s="9" t="s">
        <v>195</v>
      </c>
      <c r="K938" s="9">
        <v>3.9496968944599999E-3</v>
      </c>
      <c r="L938" s="9">
        <v>3868.45615924002</v>
      </c>
      <c r="M938" s="9">
        <v>10.227577131306701</v>
      </c>
      <c r="N938" s="9">
        <v>1.71269790147957</v>
      </c>
      <c r="O938" s="9">
        <v>4.0395829633460001E-2</v>
      </c>
      <c r="P938" s="9">
        <v>6.7646375826300002E-3</v>
      </c>
      <c r="Q938" s="9">
        <v>15.2792292785398</v>
      </c>
      <c r="R938" s="9">
        <v>1210</v>
      </c>
      <c r="S938" s="9" t="s">
        <v>310</v>
      </c>
      <c r="T938" s="9">
        <v>1210</v>
      </c>
      <c r="U938" s="9" t="s">
        <v>293</v>
      </c>
      <c r="V938" s="9" t="s">
        <v>195</v>
      </c>
      <c r="Z938" s="9">
        <v>0</v>
      </c>
      <c r="AA938" s="9">
        <v>1</v>
      </c>
      <c r="AB938" s="9">
        <v>4.0395829633460001E-2</v>
      </c>
      <c r="AC938" s="9">
        <v>6.7646375826300002E-3</v>
      </c>
      <c r="AD938" s="9">
        <v>15.279229278541001</v>
      </c>
      <c r="AF938" s="9">
        <v>-1</v>
      </c>
      <c r="AG938" s="9">
        <v>-1</v>
      </c>
      <c r="AH938" s="9">
        <v>-1</v>
      </c>
      <c r="AI938" s="9">
        <v>-1</v>
      </c>
      <c r="AJ938" s="9">
        <v>0</v>
      </c>
      <c r="AM938" s="9" t="s">
        <v>309</v>
      </c>
      <c r="AN938" s="9">
        <v>-1</v>
      </c>
      <c r="AQ938" s="9">
        <v>579</v>
      </c>
      <c r="AR938" s="9" t="s">
        <v>295</v>
      </c>
      <c r="AT938" s="9" t="s">
        <v>195</v>
      </c>
      <c r="AU938" s="9">
        <v>132.71029999999999</v>
      </c>
      <c r="AV938" s="9">
        <v>23.217262398728199</v>
      </c>
      <c r="AW938" s="9">
        <v>15.983856243916501</v>
      </c>
      <c r="AX938" s="9">
        <v>1.2391913399999999E-2</v>
      </c>
    </row>
    <row r="939" spans="1:50" x14ac:dyDescent="0.25">
      <c r="A939" s="142">
        <v>550000</v>
      </c>
      <c r="B939" s="142">
        <v>910000</v>
      </c>
      <c r="C939" s="142">
        <v>920000</v>
      </c>
      <c r="D939" s="9" t="s">
        <v>305</v>
      </c>
      <c r="E939" s="9" t="s">
        <v>70</v>
      </c>
      <c r="F939" s="9" t="s">
        <v>306</v>
      </c>
      <c r="G939" s="9" t="s">
        <v>307</v>
      </c>
      <c r="H939" s="9">
        <v>0.36</v>
      </c>
      <c r="I939" s="9">
        <v>0.48</v>
      </c>
      <c r="J939" s="9" t="s">
        <v>195</v>
      </c>
      <c r="K939" s="9">
        <v>2.7816995013649998E-2</v>
      </c>
      <c r="L939" s="9">
        <v>3868.45615924002</v>
      </c>
      <c r="M939" s="9">
        <v>10.227577131306701</v>
      </c>
      <c r="N939" s="9">
        <v>1.71269790147957</v>
      </c>
      <c r="O939" s="9">
        <v>0.28450046206335999</v>
      </c>
      <c r="P939" s="9">
        <v>4.7642108985359997E-2</v>
      </c>
      <c r="Q939" s="9">
        <v>107.608825692134</v>
      </c>
      <c r="R939" s="9">
        <v>1330</v>
      </c>
      <c r="S939" s="9" t="s">
        <v>311</v>
      </c>
      <c r="T939" s="9">
        <v>1330</v>
      </c>
      <c r="U939" s="9" t="s">
        <v>293</v>
      </c>
      <c r="V939" s="9" t="s">
        <v>195</v>
      </c>
      <c r="Z939" s="9">
        <v>0</v>
      </c>
      <c r="AA939" s="9">
        <v>1</v>
      </c>
      <c r="AB939" s="9">
        <v>0.28450046206335999</v>
      </c>
      <c r="AC939" s="9">
        <v>4.7642108985359997E-2</v>
      </c>
      <c r="AD939" s="9">
        <v>107.608825692133</v>
      </c>
      <c r="AF939" s="9">
        <v>-1</v>
      </c>
      <c r="AG939" s="9">
        <v>-1</v>
      </c>
      <c r="AH939" s="9">
        <v>-1</v>
      </c>
      <c r="AI939" s="9">
        <v>-1</v>
      </c>
      <c r="AJ939" s="9">
        <v>0</v>
      </c>
      <c r="AM939" s="9" t="s">
        <v>309</v>
      </c>
      <c r="AN939" s="9">
        <v>-1</v>
      </c>
      <c r="AQ939" s="9">
        <v>579</v>
      </c>
      <c r="AR939" s="9" t="s">
        <v>295</v>
      </c>
      <c r="AT939" s="9" t="s">
        <v>195</v>
      </c>
      <c r="AU939" s="9">
        <v>132.71029999999999</v>
      </c>
      <c r="AV939" s="9">
        <v>50.657378158379103</v>
      </c>
      <c r="AW939" s="9">
        <v>112.571384922889</v>
      </c>
      <c r="AX939" s="9">
        <v>8.7273986799999995E-2</v>
      </c>
    </row>
    <row r="940" spans="1:50" x14ac:dyDescent="0.25">
      <c r="A940" s="142">
        <v>550000</v>
      </c>
      <c r="B940" s="142">
        <v>910000</v>
      </c>
      <c r="C940" s="142">
        <v>920000</v>
      </c>
      <c r="D940" s="9" t="s">
        <v>305</v>
      </c>
      <c r="E940" s="9" t="s">
        <v>70</v>
      </c>
      <c r="F940" s="9" t="s">
        <v>306</v>
      </c>
      <c r="G940" s="9" t="s">
        <v>307</v>
      </c>
      <c r="H940" s="9">
        <v>0.36</v>
      </c>
      <c r="I940" s="9">
        <v>0.48</v>
      </c>
      <c r="J940" s="9" t="s">
        <v>195</v>
      </c>
      <c r="K940" s="9">
        <v>0.17825488044757001</v>
      </c>
      <c r="L940" s="9">
        <v>3852.5613759350799</v>
      </c>
      <c r="M940" s="9">
        <v>9.5721902029115498</v>
      </c>
      <c r="N940" s="9">
        <v>1.4067554033210199</v>
      </c>
      <c r="O940" s="9">
        <v>1.7062896202414299</v>
      </c>
      <c r="P940" s="9">
        <v>0.25076101623795999</v>
      </c>
      <c r="Q940" s="9">
        <v>686.73786748425005</v>
      </c>
      <c r="R940" s="9">
        <v>1200</v>
      </c>
      <c r="S940" s="9" t="s">
        <v>308</v>
      </c>
      <c r="T940" s="9">
        <v>1200</v>
      </c>
      <c r="U940" s="9" t="s">
        <v>293</v>
      </c>
      <c r="V940" s="9" t="s">
        <v>195</v>
      </c>
      <c r="Z940" s="9">
        <v>0</v>
      </c>
      <c r="AA940" s="9">
        <v>1</v>
      </c>
      <c r="AB940" s="9">
        <v>1.7062896202414299</v>
      </c>
      <c r="AC940" s="9">
        <v>0.25076101623795999</v>
      </c>
      <c r="AD940" s="9">
        <v>686.73786748425005</v>
      </c>
      <c r="AF940" s="9">
        <v>-1</v>
      </c>
      <c r="AG940" s="9">
        <v>-1</v>
      </c>
      <c r="AH940" s="9">
        <v>-1</v>
      </c>
      <c r="AI940" s="9">
        <v>-1</v>
      </c>
      <c r="AJ940" s="9">
        <v>0</v>
      </c>
      <c r="AM940" s="9" t="s">
        <v>309</v>
      </c>
      <c r="AN940" s="9">
        <v>-1</v>
      </c>
      <c r="AQ940" s="9">
        <v>579</v>
      </c>
      <c r="AR940" s="9" t="s">
        <v>295</v>
      </c>
      <c r="AT940" s="9" t="s">
        <v>195</v>
      </c>
      <c r="AU940" s="9">
        <v>132.71029999999999</v>
      </c>
      <c r="AV940" s="9">
        <v>128.877414006489</v>
      </c>
      <c r="AW940" s="9">
        <v>721.37190776340901</v>
      </c>
      <c r="AX940" s="9">
        <v>0.55696501819999999</v>
      </c>
    </row>
    <row r="941" spans="1:50" x14ac:dyDescent="0.25">
      <c r="A941" s="142">
        <v>550000</v>
      </c>
      <c r="B941" s="142">
        <v>910000</v>
      </c>
      <c r="C941" s="142">
        <v>920000</v>
      </c>
      <c r="D941" s="9" t="s">
        <v>305</v>
      </c>
      <c r="E941" s="9" t="s">
        <v>70</v>
      </c>
      <c r="F941" s="9" t="s">
        <v>306</v>
      </c>
      <c r="G941" s="9" t="s">
        <v>307</v>
      </c>
      <c r="H941" s="9">
        <v>0.36</v>
      </c>
      <c r="I941" s="9">
        <v>0.48</v>
      </c>
      <c r="J941" s="9" t="s">
        <v>195</v>
      </c>
      <c r="K941" s="9">
        <v>3.8173029202000002E-4</v>
      </c>
      <c r="L941" s="9">
        <v>3852.5613759350799</v>
      </c>
      <c r="M941" s="9">
        <v>9.5721902029115498</v>
      </c>
      <c r="N941" s="9">
        <v>1.4067554033210199</v>
      </c>
      <c r="O941" s="9">
        <v>3.6539949614899998E-3</v>
      </c>
      <c r="P941" s="9">
        <v>5.3700115091999997E-4</v>
      </c>
      <c r="Q941" s="9">
        <v>1.47063937908764</v>
      </c>
      <c r="R941" s="9">
        <v>1210</v>
      </c>
      <c r="S941" s="9" t="s">
        <v>310</v>
      </c>
      <c r="T941" s="9">
        <v>1210</v>
      </c>
      <c r="U941" s="9" t="s">
        <v>293</v>
      </c>
      <c r="V941" s="9" t="s">
        <v>195</v>
      </c>
      <c r="Z941" s="9">
        <v>0</v>
      </c>
      <c r="AA941" s="9">
        <v>1</v>
      </c>
      <c r="AB941" s="9">
        <v>3.6539949614899998E-3</v>
      </c>
      <c r="AC941" s="9">
        <v>5.3700115091999997E-4</v>
      </c>
      <c r="AD941" s="9">
        <v>1.4706393790866401</v>
      </c>
      <c r="AF941" s="9">
        <v>-1</v>
      </c>
      <c r="AG941" s="9">
        <v>-1</v>
      </c>
      <c r="AH941" s="9">
        <v>-1</v>
      </c>
      <c r="AI941" s="9">
        <v>-1</v>
      </c>
      <c r="AJ941" s="9">
        <v>0</v>
      </c>
      <c r="AM941" s="9" t="s">
        <v>309</v>
      </c>
      <c r="AN941" s="9">
        <v>-1</v>
      </c>
      <c r="AQ941" s="9">
        <v>579</v>
      </c>
      <c r="AR941" s="9" t="s">
        <v>295</v>
      </c>
      <c r="AT941" s="9" t="s">
        <v>195</v>
      </c>
      <c r="AU941" s="9">
        <v>132.71029999999999</v>
      </c>
      <c r="AV941" s="9">
        <v>7.0760261885668001</v>
      </c>
      <c r="AW941" s="9">
        <v>1.54480768391304</v>
      </c>
      <c r="AX941" s="9">
        <v>1.1927327E-3</v>
      </c>
    </row>
    <row r="942" spans="1:50" x14ac:dyDescent="0.25">
      <c r="A942" s="142">
        <v>550000</v>
      </c>
      <c r="B942" s="142">
        <v>910000</v>
      </c>
      <c r="C942" s="142">
        <v>920000</v>
      </c>
      <c r="D942" s="9" t="s">
        <v>305</v>
      </c>
      <c r="E942" s="9" t="s">
        <v>70</v>
      </c>
      <c r="F942" s="9" t="s">
        <v>306</v>
      </c>
      <c r="G942" s="9" t="s">
        <v>307</v>
      </c>
      <c r="H942" s="9">
        <v>0.36</v>
      </c>
      <c r="I942" s="9">
        <v>0.48</v>
      </c>
      <c r="J942" s="9" t="s">
        <v>195</v>
      </c>
      <c r="K942" s="9">
        <v>0.21747024586805</v>
      </c>
      <c r="L942" s="9">
        <v>3852.5613759350799</v>
      </c>
      <c r="M942" s="9">
        <v>9.5721902029115498</v>
      </c>
      <c r="N942" s="9">
        <v>1.4067554033210199</v>
      </c>
      <c r="O942" s="9">
        <v>2.0816665569229298</v>
      </c>
      <c r="P942" s="9">
        <v>0.30592744343643002</v>
      </c>
      <c r="Q942" s="9">
        <v>837.81746964636397</v>
      </c>
      <c r="R942" s="9">
        <v>1210</v>
      </c>
      <c r="S942" s="9" t="s">
        <v>310</v>
      </c>
      <c r="T942" s="9">
        <v>1210</v>
      </c>
      <c r="U942" s="9" t="s">
        <v>293</v>
      </c>
      <c r="V942" s="9" t="s">
        <v>195</v>
      </c>
      <c r="Z942" s="9">
        <v>0</v>
      </c>
      <c r="AA942" s="9">
        <v>1</v>
      </c>
      <c r="AB942" s="9">
        <v>2.0816665569229298</v>
      </c>
      <c r="AC942" s="9">
        <v>0.30592744343643002</v>
      </c>
      <c r="AD942" s="9">
        <v>837.81746964636397</v>
      </c>
      <c r="AF942" s="9">
        <v>-1</v>
      </c>
      <c r="AG942" s="9">
        <v>-1</v>
      </c>
      <c r="AH942" s="9">
        <v>-1</v>
      </c>
      <c r="AI942" s="9">
        <v>-1</v>
      </c>
      <c r="AJ942" s="9">
        <v>0</v>
      </c>
      <c r="AM942" s="9" t="s">
        <v>309</v>
      </c>
      <c r="AN942" s="9">
        <v>-1</v>
      </c>
      <c r="AQ942" s="9">
        <v>579</v>
      </c>
      <c r="AR942" s="9" t="s">
        <v>295</v>
      </c>
      <c r="AT942" s="9" t="s">
        <v>195</v>
      </c>
      <c r="AU942" s="9">
        <v>132.71029999999999</v>
      </c>
      <c r="AV942" s="9">
        <v>118.88532010788801</v>
      </c>
      <c r="AW942" s="9">
        <v>880.07086117203505</v>
      </c>
      <c r="AX942" s="9">
        <v>0.6794951092</v>
      </c>
    </row>
    <row r="943" spans="1:50" x14ac:dyDescent="0.25">
      <c r="A943" s="142">
        <v>550000</v>
      </c>
      <c r="B943" s="142">
        <v>910000</v>
      </c>
      <c r="C943" s="142">
        <v>920000</v>
      </c>
      <c r="D943" s="9" t="s">
        <v>305</v>
      </c>
      <c r="E943" s="9" t="s">
        <v>70</v>
      </c>
      <c r="F943" s="9" t="s">
        <v>306</v>
      </c>
      <c r="G943" s="9" t="s">
        <v>307</v>
      </c>
      <c r="H943" s="9">
        <v>0.36</v>
      </c>
      <c r="I943" s="9">
        <v>0.48</v>
      </c>
      <c r="J943" s="9" t="s">
        <v>195</v>
      </c>
      <c r="K943" s="9">
        <v>1.2251286222000001E-4</v>
      </c>
      <c r="L943" s="9">
        <v>3852.5613759350799</v>
      </c>
      <c r="M943" s="9">
        <v>9.5721902029115498</v>
      </c>
      <c r="N943" s="9">
        <v>1.4067554033210199</v>
      </c>
      <c r="O943" s="9">
        <v>1.17271641947E-3</v>
      </c>
      <c r="P943" s="9">
        <v>1.7234563090000001E-4</v>
      </c>
      <c r="Q943" s="9">
        <v>0.47198832104402</v>
      </c>
      <c r="R943" s="9">
        <v>1210</v>
      </c>
      <c r="S943" s="9" t="s">
        <v>310</v>
      </c>
      <c r="T943" s="9">
        <v>1210</v>
      </c>
      <c r="U943" s="9" t="s">
        <v>293</v>
      </c>
      <c r="V943" s="9" t="s">
        <v>195</v>
      </c>
      <c r="Z943" s="9">
        <v>0</v>
      </c>
      <c r="AA943" s="9">
        <v>1</v>
      </c>
      <c r="AB943" s="9">
        <v>1.17271641947E-3</v>
      </c>
      <c r="AC943" s="9">
        <v>1.7234563090000001E-4</v>
      </c>
      <c r="AD943" s="9">
        <v>0.47198832104564997</v>
      </c>
      <c r="AF943" s="9">
        <v>-1</v>
      </c>
      <c r="AG943" s="9">
        <v>-1</v>
      </c>
      <c r="AH943" s="9">
        <v>-1</v>
      </c>
      <c r="AI943" s="9">
        <v>-1</v>
      </c>
      <c r="AJ943" s="9">
        <v>0</v>
      </c>
      <c r="AM943" s="9" t="s">
        <v>309</v>
      </c>
      <c r="AN943" s="9">
        <v>-1</v>
      </c>
      <c r="AQ943" s="9">
        <v>579</v>
      </c>
      <c r="AR943" s="9" t="s">
        <v>295</v>
      </c>
      <c r="AT943" s="9" t="s">
        <v>195</v>
      </c>
      <c r="AU943" s="9">
        <v>132.71029999999999</v>
      </c>
      <c r="AV943" s="9">
        <v>4.0030182225223703</v>
      </c>
      <c r="AW943" s="9">
        <v>0.49579196330330999</v>
      </c>
      <c r="AX943" s="9">
        <v>3.8279669999999999E-4</v>
      </c>
    </row>
    <row r="944" spans="1:50" x14ac:dyDescent="0.25">
      <c r="A944" s="142">
        <v>550000</v>
      </c>
      <c r="B944" s="142">
        <v>910000</v>
      </c>
      <c r="C944" s="142">
        <v>920000</v>
      </c>
      <c r="D944" s="9" t="s">
        <v>305</v>
      </c>
      <c r="E944" s="9" t="s">
        <v>70</v>
      </c>
      <c r="F944" s="9" t="s">
        <v>306</v>
      </c>
      <c r="G944" s="9" t="s">
        <v>307</v>
      </c>
      <c r="H944" s="9">
        <v>0.36</v>
      </c>
      <c r="I944" s="9">
        <v>0.48</v>
      </c>
      <c r="J944" s="9" t="s">
        <v>195</v>
      </c>
      <c r="K944" s="9">
        <v>2.128948719E-3</v>
      </c>
      <c r="L944" s="9">
        <v>3852.5613759350799</v>
      </c>
      <c r="M944" s="9">
        <v>9.5721902029115498</v>
      </c>
      <c r="N944" s="9">
        <v>1.4067554033210199</v>
      </c>
      <c r="O944" s="9">
        <v>2.0378702070530001E-2</v>
      </c>
      <c r="P944" s="9">
        <v>2.9949101138399999E-3</v>
      </c>
      <c r="Q944" s="9">
        <v>8.2019056061735895</v>
      </c>
      <c r="R944" s="9">
        <v>1210</v>
      </c>
      <c r="S944" s="9" t="s">
        <v>310</v>
      </c>
      <c r="T944" s="9">
        <v>1210</v>
      </c>
      <c r="U944" s="9" t="s">
        <v>293</v>
      </c>
      <c r="V944" s="9" t="s">
        <v>195</v>
      </c>
      <c r="Z944" s="9">
        <v>0</v>
      </c>
      <c r="AA944" s="9">
        <v>1</v>
      </c>
      <c r="AB944" s="9">
        <v>2.0378702070530001E-2</v>
      </c>
      <c r="AC944" s="9">
        <v>2.9949101138399999E-3</v>
      </c>
      <c r="AD944" s="9">
        <v>8.2019056061717706</v>
      </c>
      <c r="AF944" s="9">
        <v>-1</v>
      </c>
      <c r="AG944" s="9">
        <v>-1</v>
      </c>
      <c r="AH944" s="9">
        <v>-1</v>
      </c>
      <c r="AI944" s="9">
        <v>-1</v>
      </c>
      <c r="AJ944" s="9">
        <v>0</v>
      </c>
      <c r="AM944" s="9" t="s">
        <v>309</v>
      </c>
      <c r="AN944" s="9">
        <v>-1</v>
      </c>
      <c r="AQ944" s="9">
        <v>579</v>
      </c>
      <c r="AR944" s="9" t="s">
        <v>295</v>
      </c>
      <c r="AT944" s="9" t="s">
        <v>195</v>
      </c>
      <c r="AU944" s="9">
        <v>132.71029999999999</v>
      </c>
      <c r="AV944" s="9">
        <v>17.4091698887874</v>
      </c>
      <c r="AW944" s="9">
        <v>8.6155497964516101</v>
      </c>
      <c r="AX944" s="9">
        <v>6.6519915999999997E-3</v>
      </c>
    </row>
    <row r="945" spans="1:50" x14ac:dyDescent="0.25">
      <c r="A945" s="142">
        <v>550000</v>
      </c>
      <c r="B945" s="142">
        <v>910000</v>
      </c>
      <c r="C945" s="142">
        <v>920000</v>
      </c>
      <c r="D945" s="9" t="s">
        <v>305</v>
      </c>
      <c r="E945" s="9" t="s">
        <v>70</v>
      </c>
      <c r="F945" s="9" t="s">
        <v>306</v>
      </c>
      <c r="G945" s="9" t="s">
        <v>307</v>
      </c>
      <c r="H945" s="9">
        <v>0.36</v>
      </c>
      <c r="I945" s="9">
        <v>0.48</v>
      </c>
      <c r="J945" s="9" t="s">
        <v>195</v>
      </c>
      <c r="K945" s="9">
        <v>2.083229913486E-2</v>
      </c>
      <c r="L945" s="9">
        <v>3852.5613759350799</v>
      </c>
      <c r="M945" s="9">
        <v>9.5721902029115498</v>
      </c>
      <c r="N945" s="9">
        <v>1.4067554033210199</v>
      </c>
      <c r="O945" s="9">
        <v>0.1994107296829</v>
      </c>
      <c r="P945" s="9">
        <v>2.9305949371569998E-2</v>
      </c>
      <c r="Q945" s="9">
        <v>80.2577110189184</v>
      </c>
      <c r="R945" s="9">
        <v>1210</v>
      </c>
      <c r="S945" s="9" t="s">
        <v>310</v>
      </c>
      <c r="T945" s="9">
        <v>1210</v>
      </c>
      <c r="U945" s="9" t="s">
        <v>293</v>
      </c>
      <c r="V945" s="9" t="s">
        <v>195</v>
      </c>
      <c r="Z945" s="9">
        <v>0</v>
      </c>
      <c r="AA945" s="9">
        <v>1</v>
      </c>
      <c r="AB945" s="9">
        <v>0.1994107296829</v>
      </c>
      <c r="AC945" s="9">
        <v>2.9305949371569998E-2</v>
      </c>
      <c r="AD945" s="9">
        <v>80.257711018917604</v>
      </c>
      <c r="AF945" s="9">
        <v>-1</v>
      </c>
      <c r="AG945" s="9">
        <v>-1</v>
      </c>
      <c r="AH945" s="9">
        <v>-1</v>
      </c>
      <c r="AI945" s="9">
        <v>-1</v>
      </c>
      <c r="AJ945" s="9">
        <v>0</v>
      </c>
      <c r="AM945" s="9" t="s">
        <v>309</v>
      </c>
      <c r="AN945" s="9">
        <v>-1</v>
      </c>
      <c r="AQ945" s="9">
        <v>579</v>
      </c>
      <c r="AR945" s="9" t="s">
        <v>295</v>
      </c>
      <c r="AT945" s="9" t="s">
        <v>195</v>
      </c>
      <c r="AU945" s="9">
        <v>132.71029999999999</v>
      </c>
      <c r="AV945" s="9">
        <v>47.847635252200803</v>
      </c>
      <c r="AW945" s="9">
        <v>84.305323547297704</v>
      </c>
      <c r="AX945" s="9">
        <v>6.5091412000000001E-2</v>
      </c>
    </row>
    <row r="946" spans="1:50" x14ac:dyDescent="0.25">
      <c r="A946" s="142">
        <v>550000</v>
      </c>
      <c r="B946" s="142">
        <v>910000</v>
      </c>
      <c r="C946" s="142">
        <v>920000</v>
      </c>
      <c r="D946" s="9" t="s">
        <v>305</v>
      </c>
      <c r="E946" s="9" t="s">
        <v>70</v>
      </c>
      <c r="F946" s="9" t="s">
        <v>306</v>
      </c>
      <c r="G946" s="9" t="s">
        <v>307</v>
      </c>
      <c r="H946" s="9">
        <v>0.36</v>
      </c>
      <c r="I946" s="9">
        <v>0.48</v>
      </c>
      <c r="J946" s="9" t="s">
        <v>195</v>
      </c>
      <c r="K946" s="9">
        <v>0.19857283629813999</v>
      </c>
      <c r="L946" s="9">
        <v>3852.5613759350799</v>
      </c>
      <c r="M946" s="9">
        <v>9.5721902029115498</v>
      </c>
      <c r="N946" s="9">
        <v>1.4067554033210199</v>
      </c>
      <c r="O946" s="9">
        <v>1.9007769581774401</v>
      </c>
      <c r="P946" s="9">
        <v>0.27934341041519001</v>
      </c>
      <c r="Q946" s="9">
        <v>765.01403943210596</v>
      </c>
      <c r="R946" s="9">
        <v>1210</v>
      </c>
      <c r="S946" s="9" t="s">
        <v>310</v>
      </c>
      <c r="T946" s="9">
        <v>1210</v>
      </c>
      <c r="U946" s="9" t="s">
        <v>293</v>
      </c>
      <c r="V946" s="9" t="s">
        <v>195</v>
      </c>
      <c r="Z946" s="9">
        <v>0</v>
      </c>
      <c r="AA946" s="9">
        <v>1</v>
      </c>
      <c r="AB946" s="9">
        <v>1.9007769581774401</v>
      </c>
      <c r="AC946" s="9">
        <v>0.27934341041519001</v>
      </c>
      <c r="AD946" s="9">
        <v>765.01403943210596</v>
      </c>
      <c r="AF946" s="9">
        <v>-1</v>
      </c>
      <c r="AG946" s="9">
        <v>-1</v>
      </c>
      <c r="AH946" s="9">
        <v>-1</v>
      </c>
      <c r="AI946" s="9">
        <v>-1</v>
      </c>
      <c r="AJ946" s="9">
        <v>0</v>
      </c>
      <c r="AM946" s="9" t="s">
        <v>309</v>
      </c>
      <c r="AN946" s="9">
        <v>-1</v>
      </c>
      <c r="AQ946" s="9">
        <v>579</v>
      </c>
      <c r="AR946" s="9" t="s">
        <v>295</v>
      </c>
      <c r="AT946" s="9" t="s">
        <v>195</v>
      </c>
      <c r="AU946" s="9">
        <v>132.71029999999999</v>
      </c>
      <c r="AV946" s="9">
        <v>120.073066973015</v>
      </c>
      <c r="AW946" s="9">
        <v>803.59575788732502</v>
      </c>
      <c r="AX946" s="9">
        <v>0.62044934259999995</v>
      </c>
    </row>
    <row r="947" spans="1:50" x14ac:dyDescent="0.25">
      <c r="A947" s="142">
        <v>550000</v>
      </c>
      <c r="B947" s="142">
        <v>920000</v>
      </c>
      <c r="C947" s="142">
        <v>920000</v>
      </c>
      <c r="D947" s="9" t="s">
        <v>305</v>
      </c>
      <c r="E947" s="9" t="s">
        <v>70</v>
      </c>
      <c r="F947" s="9" t="s">
        <v>306</v>
      </c>
      <c r="G947" s="9" t="s">
        <v>307</v>
      </c>
      <c r="H947" s="9">
        <v>0.36</v>
      </c>
      <c r="I947" s="9">
        <v>0.48</v>
      </c>
      <c r="J947" s="9" t="s">
        <v>195</v>
      </c>
      <c r="K947" s="9">
        <v>0.19939372328621999</v>
      </c>
      <c r="L947" s="9">
        <v>3878.5767093167101</v>
      </c>
      <c r="M947" s="9">
        <v>10.5926001232778</v>
      </c>
      <c r="N947" s="9">
        <v>1.88211018465657</v>
      </c>
      <c r="O947" s="9">
        <v>2.11209797786251</v>
      </c>
      <c r="P947" s="9">
        <v>0.37528095735360001</v>
      </c>
      <c r="Q947" s="9">
        <v>773.36385112190203</v>
      </c>
      <c r="R947" s="9">
        <v>1200</v>
      </c>
      <c r="S947" s="9" t="s">
        <v>308</v>
      </c>
      <c r="T947" s="9">
        <v>1200</v>
      </c>
      <c r="U947" s="9" t="s">
        <v>293</v>
      </c>
      <c r="V947" s="9" t="s">
        <v>195</v>
      </c>
      <c r="Z947" s="9">
        <v>0</v>
      </c>
      <c r="AA947" s="9">
        <v>1</v>
      </c>
      <c r="AB947" s="9">
        <v>2.11209797786251</v>
      </c>
      <c r="AC947" s="9">
        <v>0.37528095735360001</v>
      </c>
      <c r="AD947" s="9">
        <v>773.36385112190203</v>
      </c>
      <c r="AF947" s="9">
        <v>-1</v>
      </c>
      <c r="AG947" s="9">
        <v>-1</v>
      </c>
      <c r="AH947" s="9">
        <v>-1</v>
      </c>
      <c r="AI947" s="9">
        <v>-1</v>
      </c>
      <c r="AJ947" s="9">
        <v>0</v>
      </c>
      <c r="AM947" s="9" t="s">
        <v>309</v>
      </c>
      <c r="AN947" s="9">
        <v>-1</v>
      </c>
      <c r="AQ947" s="9">
        <v>579</v>
      </c>
      <c r="AR947" s="9" t="s">
        <v>295</v>
      </c>
      <c r="AT947" s="9" t="s">
        <v>195</v>
      </c>
      <c r="AU947" s="9">
        <v>132.71029999999999</v>
      </c>
      <c r="AV947" s="9">
        <v>193.54994030456601</v>
      </c>
      <c r="AW947" s="9">
        <v>806.91776966711404</v>
      </c>
      <c r="AX947" s="9">
        <v>0.62722129039999996</v>
      </c>
    </row>
    <row r="948" spans="1:50" x14ac:dyDescent="0.25">
      <c r="A948" s="142">
        <v>550000</v>
      </c>
      <c r="B948" s="142">
        <v>920000</v>
      </c>
      <c r="C948" s="142">
        <v>920000</v>
      </c>
      <c r="D948" s="9" t="s">
        <v>305</v>
      </c>
      <c r="E948" s="9" t="s">
        <v>70</v>
      </c>
      <c r="F948" s="9" t="s">
        <v>306</v>
      </c>
      <c r="G948" s="9" t="s">
        <v>307</v>
      </c>
      <c r="H948" s="9">
        <v>0.36</v>
      </c>
      <c r="I948" s="9">
        <v>0.48</v>
      </c>
      <c r="J948" s="9" t="s">
        <v>195</v>
      </c>
      <c r="K948" s="9">
        <v>2.02035293915E-2</v>
      </c>
      <c r="L948" s="9">
        <v>3878.5767093167101</v>
      </c>
      <c r="M948" s="9">
        <v>10.5926001232778</v>
      </c>
      <c r="N948" s="9">
        <v>1.88211018465657</v>
      </c>
      <c r="O948" s="9">
        <v>0.21400790792308999</v>
      </c>
      <c r="P948" s="9">
        <v>3.8025268433750002E-2</v>
      </c>
      <c r="Q948" s="9">
        <v>78.360938543883094</v>
      </c>
      <c r="R948" s="9">
        <v>1210</v>
      </c>
      <c r="S948" s="9" t="s">
        <v>310</v>
      </c>
      <c r="T948" s="9">
        <v>1210</v>
      </c>
      <c r="U948" s="9" t="s">
        <v>293</v>
      </c>
      <c r="V948" s="9" t="s">
        <v>195</v>
      </c>
      <c r="Z948" s="9">
        <v>0</v>
      </c>
      <c r="AA948" s="9">
        <v>1</v>
      </c>
      <c r="AB948" s="9">
        <v>0.21400790792308999</v>
      </c>
      <c r="AC948" s="9">
        <v>3.8025268433750002E-2</v>
      </c>
      <c r="AD948" s="9">
        <v>78.360938543881602</v>
      </c>
      <c r="AF948" s="9">
        <v>-1</v>
      </c>
      <c r="AG948" s="9">
        <v>-1</v>
      </c>
      <c r="AH948" s="9">
        <v>-1</v>
      </c>
      <c r="AI948" s="9">
        <v>-1</v>
      </c>
      <c r="AJ948" s="9">
        <v>0</v>
      </c>
      <c r="AM948" s="9" t="s">
        <v>309</v>
      </c>
      <c r="AN948" s="9">
        <v>-1</v>
      </c>
      <c r="AQ948" s="9">
        <v>579</v>
      </c>
      <c r="AR948" s="9" t="s">
        <v>295</v>
      </c>
      <c r="AT948" s="9" t="s">
        <v>195</v>
      </c>
      <c r="AU948" s="9">
        <v>132.71029999999999</v>
      </c>
      <c r="AV948" s="9">
        <v>50.9852346550257</v>
      </c>
      <c r="AW948" s="9">
        <v>81.7607826731535</v>
      </c>
      <c r="AX948" s="9">
        <v>6.3553072599999996E-2</v>
      </c>
    </row>
    <row r="949" spans="1:50" x14ac:dyDescent="0.25">
      <c r="A949" s="142">
        <v>550000</v>
      </c>
      <c r="B949" s="142">
        <v>920000</v>
      </c>
      <c r="C949" s="142">
        <v>920000</v>
      </c>
      <c r="D949" s="9" t="s">
        <v>305</v>
      </c>
      <c r="E949" s="9" t="s">
        <v>70</v>
      </c>
      <c r="F949" s="9" t="s">
        <v>306</v>
      </c>
      <c r="G949" s="9" t="s">
        <v>307</v>
      </c>
      <c r="H949" s="9">
        <v>0.36</v>
      </c>
      <c r="I949" s="9">
        <v>0.48</v>
      </c>
      <c r="J949" s="9" t="s">
        <v>195</v>
      </c>
      <c r="K949" s="9">
        <v>0.39504563050559</v>
      </c>
      <c r="L949" s="9">
        <v>3878.5767093167101</v>
      </c>
      <c r="M949" s="9">
        <v>10.5926001232778</v>
      </c>
      <c r="N949" s="9">
        <v>1.88211018465657</v>
      </c>
      <c r="O949" s="9">
        <v>4.18456039439398</v>
      </c>
      <c r="P949" s="9">
        <v>0.74351940457865995</v>
      </c>
      <c r="Q949" s="9">
        <v>1532.2147815963499</v>
      </c>
      <c r="R949" s="9">
        <v>1330</v>
      </c>
      <c r="S949" s="9" t="s">
        <v>311</v>
      </c>
      <c r="T949" s="9">
        <v>1330</v>
      </c>
      <c r="U949" s="9" t="s">
        <v>293</v>
      </c>
      <c r="V949" s="9" t="s">
        <v>195</v>
      </c>
      <c r="Z949" s="9">
        <v>0</v>
      </c>
      <c r="AA949" s="9">
        <v>1</v>
      </c>
      <c r="AB949" s="9">
        <v>4.18456039439398</v>
      </c>
      <c r="AC949" s="9">
        <v>0.74351940457865995</v>
      </c>
      <c r="AD949" s="9">
        <v>1532.2147815963499</v>
      </c>
      <c r="AF949" s="9">
        <v>-1</v>
      </c>
      <c r="AG949" s="9">
        <v>-1</v>
      </c>
      <c r="AH949" s="9">
        <v>-1</v>
      </c>
      <c r="AI949" s="9">
        <v>-1</v>
      </c>
      <c r="AJ949" s="9">
        <v>0</v>
      </c>
      <c r="AM949" s="9" t="s">
        <v>309</v>
      </c>
      <c r="AN949" s="9">
        <v>-1</v>
      </c>
      <c r="AQ949" s="9">
        <v>579</v>
      </c>
      <c r="AR949" s="9" t="s">
        <v>295</v>
      </c>
      <c r="AT949" s="9" t="s">
        <v>195</v>
      </c>
      <c r="AU949" s="9">
        <v>132.71029999999999</v>
      </c>
      <c r="AV949" s="9">
        <v>156.31777498404699</v>
      </c>
      <c r="AW949" s="9">
        <v>1598.6929469526301</v>
      </c>
      <c r="AX949" s="9">
        <v>1.2426721667</v>
      </c>
    </row>
    <row r="950" spans="1:50" x14ac:dyDescent="0.25">
      <c r="A950" s="142">
        <v>550000</v>
      </c>
      <c r="B950" s="142">
        <v>920000</v>
      </c>
      <c r="C950" s="142">
        <v>920000</v>
      </c>
      <c r="D950" s="9" t="s">
        <v>305</v>
      </c>
      <c r="E950" s="9" t="s">
        <v>70</v>
      </c>
      <c r="F950" s="9" t="s">
        <v>306</v>
      </c>
      <c r="G950" s="9" t="s">
        <v>307</v>
      </c>
      <c r="H950" s="9">
        <v>0.36</v>
      </c>
      <c r="I950" s="9">
        <v>0.48</v>
      </c>
      <c r="J950" s="9" t="s">
        <v>195</v>
      </c>
      <c r="K950" s="9">
        <v>3.0122677019999999E-5</v>
      </c>
      <c r="L950" s="9">
        <v>3878.5767093167101</v>
      </c>
      <c r="M950" s="9">
        <v>10.5926001232778</v>
      </c>
      <c r="N950" s="9">
        <v>1.88211018465657</v>
      </c>
      <c r="O950" s="9">
        <v>3.1907747235999999E-4</v>
      </c>
      <c r="P950" s="9">
        <v>5.6694197210000002E-5</v>
      </c>
      <c r="Q950" s="9">
        <v>0.11683311353143</v>
      </c>
      <c r="R950" s="9">
        <v>1210</v>
      </c>
      <c r="S950" s="9" t="s">
        <v>310</v>
      </c>
      <c r="T950" s="9">
        <v>1210</v>
      </c>
      <c r="U950" s="9" t="s">
        <v>293</v>
      </c>
      <c r="V950" s="9" t="s">
        <v>195</v>
      </c>
      <c r="Z950" s="9">
        <v>0</v>
      </c>
      <c r="AA950" s="9">
        <v>1</v>
      </c>
      <c r="AB950" s="9">
        <v>3.1907747235999999E-4</v>
      </c>
      <c r="AC950" s="9">
        <v>5.6694197210000002E-5</v>
      </c>
      <c r="AD950" s="9">
        <v>0.11683311353156001</v>
      </c>
      <c r="AF950" s="9">
        <v>-1</v>
      </c>
      <c r="AG950" s="9">
        <v>-1</v>
      </c>
      <c r="AH950" s="9">
        <v>-1</v>
      </c>
      <c r="AI950" s="9">
        <v>-1</v>
      </c>
      <c r="AJ950" s="9">
        <v>0</v>
      </c>
      <c r="AM950" s="9" t="s">
        <v>309</v>
      </c>
      <c r="AN950" s="9">
        <v>-1</v>
      </c>
      <c r="AQ950" s="9">
        <v>579</v>
      </c>
      <c r="AR950" s="9" t="s">
        <v>295</v>
      </c>
      <c r="AT950" s="9" t="s">
        <v>195</v>
      </c>
      <c r="AU950" s="9">
        <v>132.71029999999999</v>
      </c>
      <c r="AV950" s="9">
        <v>1.9976793715913499</v>
      </c>
      <c r="AW950" s="9">
        <v>0.12190214897864</v>
      </c>
      <c r="AX950" s="9">
        <v>9.4755199999999997E-5</v>
      </c>
    </row>
    <row r="951" spans="1:50" x14ac:dyDescent="0.25">
      <c r="A951" s="142">
        <v>550000</v>
      </c>
      <c r="B951" s="142">
        <v>920000</v>
      </c>
      <c r="C951" s="142">
        <v>920000</v>
      </c>
      <c r="D951" s="9" t="s">
        <v>305</v>
      </c>
      <c r="E951" s="9" t="s">
        <v>70</v>
      </c>
      <c r="F951" s="9" t="s">
        <v>306</v>
      </c>
      <c r="G951" s="9" t="s">
        <v>307</v>
      </c>
      <c r="H951" s="9">
        <v>0.36</v>
      </c>
      <c r="I951" s="9">
        <v>0.48</v>
      </c>
      <c r="J951" s="9" t="s">
        <v>195</v>
      </c>
      <c r="K951" s="9">
        <v>2.5798601469999999E-5</v>
      </c>
      <c r="L951" s="9">
        <v>3878.5767093167101</v>
      </c>
      <c r="M951" s="9">
        <v>10.5926001232778</v>
      </c>
      <c r="N951" s="9">
        <v>1.88211018465657</v>
      </c>
      <c r="O951" s="9">
        <v>2.7327426914999998E-4</v>
      </c>
      <c r="P951" s="9">
        <v>4.8555810579999997E-5</v>
      </c>
      <c r="Q951" s="9">
        <v>0.10006185481</v>
      </c>
      <c r="R951" s="9">
        <v>1330</v>
      </c>
      <c r="S951" s="9" t="s">
        <v>311</v>
      </c>
      <c r="T951" s="9">
        <v>1330</v>
      </c>
      <c r="U951" s="9" t="s">
        <v>293</v>
      </c>
      <c r="V951" s="9" t="s">
        <v>195</v>
      </c>
      <c r="Z951" s="9">
        <v>0</v>
      </c>
      <c r="AA951" s="9">
        <v>1</v>
      </c>
      <c r="AB951" s="9">
        <v>2.7327426914999998E-4</v>
      </c>
      <c r="AC951" s="9">
        <v>4.8555810579999997E-5</v>
      </c>
      <c r="AD951" s="9">
        <v>0.10006185481132999</v>
      </c>
      <c r="AF951" s="9">
        <v>-1</v>
      </c>
      <c r="AG951" s="9">
        <v>-1</v>
      </c>
      <c r="AH951" s="9">
        <v>-1</v>
      </c>
      <c r="AI951" s="9">
        <v>-1</v>
      </c>
      <c r="AJ951" s="9">
        <v>0</v>
      </c>
      <c r="AM951" s="9" t="s">
        <v>309</v>
      </c>
      <c r="AN951" s="9">
        <v>-1</v>
      </c>
      <c r="AQ951" s="9">
        <v>579</v>
      </c>
      <c r="AR951" s="9" t="s">
        <v>295</v>
      </c>
      <c r="AT951" s="9" t="s">
        <v>195</v>
      </c>
      <c r="AU951" s="9">
        <v>132.71029999999999</v>
      </c>
      <c r="AV951" s="9">
        <v>1.31571779664644</v>
      </c>
      <c r="AW951" s="9">
        <v>0.10440323606538</v>
      </c>
      <c r="AX951" s="9">
        <v>8.1153200000000001E-5</v>
      </c>
    </row>
    <row r="952" spans="1:50" x14ac:dyDescent="0.25">
      <c r="A952" s="142">
        <v>550000</v>
      </c>
      <c r="B952" s="142">
        <v>920000</v>
      </c>
      <c r="C952" s="142">
        <v>920000</v>
      </c>
      <c r="D952" s="9" t="s">
        <v>305</v>
      </c>
      <c r="E952" s="9" t="s">
        <v>70</v>
      </c>
      <c r="F952" s="9" t="s">
        <v>306</v>
      </c>
      <c r="G952" s="9" t="s">
        <v>307</v>
      </c>
      <c r="H952" s="9">
        <v>0.36</v>
      </c>
      <c r="I952" s="9">
        <v>0.48</v>
      </c>
      <c r="J952" s="9" t="s">
        <v>195</v>
      </c>
      <c r="K952" s="9">
        <v>3.06464925211E-3</v>
      </c>
      <c r="L952" s="9">
        <v>3878.5767093167101</v>
      </c>
      <c r="M952" s="9">
        <v>10.5926001232778</v>
      </c>
      <c r="N952" s="9">
        <v>1.88211018465657</v>
      </c>
      <c r="O952" s="9">
        <v>3.2462604045720003E-2</v>
      </c>
      <c r="P952" s="9">
        <v>5.7680075698000001E-3</v>
      </c>
      <c r="Q952" s="9">
        <v>11.886477211466399</v>
      </c>
      <c r="R952" s="9">
        <v>1330</v>
      </c>
      <c r="S952" s="9" t="s">
        <v>311</v>
      </c>
      <c r="T952" s="9">
        <v>1330</v>
      </c>
      <c r="U952" s="9" t="s">
        <v>293</v>
      </c>
      <c r="V952" s="9" t="s">
        <v>195</v>
      </c>
      <c r="Z952" s="9">
        <v>0</v>
      </c>
      <c r="AA952" s="9">
        <v>1</v>
      </c>
      <c r="AB952" s="9">
        <v>3.2462604045720003E-2</v>
      </c>
      <c r="AC952" s="9">
        <v>5.7680075698000001E-3</v>
      </c>
      <c r="AD952" s="9">
        <v>11.886477211467099</v>
      </c>
      <c r="AF952" s="9">
        <v>-1</v>
      </c>
      <c r="AG952" s="9">
        <v>-1</v>
      </c>
      <c r="AH952" s="9">
        <v>-1</v>
      </c>
      <c r="AI952" s="9">
        <v>-1</v>
      </c>
      <c r="AJ952" s="9">
        <v>0</v>
      </c>
      <c r="AM952" s="9" t="s">
        <v>309</v>
      </c>
      <c r="AN952" s="9">
        <v>-1</v>
      </c>
      <c r="AQ952" s="9">
        <v>579</v>
      </c>
      <c r="AR952" s="9" t="s">
        <v>295</v>
      </c>
      <c r="AT952" s="9" t="s">
        <v>195</v>
      </c>
      <c r="AU952" s="9">
        <v>132.71029999999999</v>
      </c>
      <c r="AV952" s="9">
        <v>20.084359982717299</v>
      </c>
      <c r="AW952" s="9">
        <v>12.402195508313399</v>
      </c>
      <c r="AX952" s="9">
        <v>9.6402897000000005E-3</v>
      </c>
    </row>
    <row r="953" spans="1:50" x14ac:dyDescent="0.25">
      <c r="A953" s="142">
        <v>550000</v>
      </c>
      <c r="B953" s="142">
        <v>920000</v>
      </c>
      <c r="C953" s="142">
        <v>920000</v>
      </c>
      <c r="D953" s="9" t="s">
        <v>305</v>
      </c>
      <c r="E953" s="9" t="s">
        <v>70</v>
      </c>
      <c r="F953" s="9" t="s">
        <v>306</v>
      </c>
      <c r="G953" s="9" t="s">
        <v>307</v>
      </c>
      <c r="H953" s="9">
        <v>0.36</v>
      </c>
      <c r="I953" s="9">
        <v>0.48</v>
      </c>
      <c r="J953" s="9" t="s">
        <v>195</v>
      </c>
      <c r="K953" s="9">
        <v>0.22242819978045</v>
      </c>
      <c r="L953" s="9">
        <v>3850.5067674417901</v>
      </c>
      <c r="M953" s="9">
        <v>9.5673754974343002</v>
      </c>
      <c r="N953" s="9">
        <v>1.40605771460804</v>
      </c>
      <c r="O953" s="9">
        <v>2.12805410851798</v>
      </c>
      <c r="P953" s="9">
        <v>0.31274688624768998</v>
      </c>
      <c r="Q953" s="9">
        <v>856.46128852455297</v>
      </c>
      <c r="R953" s="9">
        <v>1200</v>
      </c>
      <c r="S953" s="9" t="s">
        <v>308</v>
      </c>
      <c r="T953" s="9">
        <v>1200</v>
      </c>
      <c r="U953" s="9" t="s">
        <v>293</v>
      </c>
      <c r="V953" s="9" t="s">
        <v>195</v>
      </c>
      <c r="Z953" s="9">
        <v>0</v>
      </c>
      <c r="AA953" s="9">
        <v>1</v>
      </c>
      <c r="AB953" s="9">
        <v>2.12805410851798</v>
      </c>
      <c r="AC953" s="9">
        <v>0.31274688624768998</v>
      </c>
      <c r="AD953" s="9">
        <v>856.46128852455297</v>
      </c>
      <c r="AF953" s="9">
        <v>-1</v>
      </c>
      <c r="AG953" s="9">
        <v>-1</v>
      </c>
      <c r="AH953" s="9">
        <v>-1</v>
      </c>
      <c r="AI953" s="9">
        <v>-1</v>
      </c>
      <c r="AJ953" s="9">
        <v>0</v>
      </c>
      <c r="AM953" s="9" t="s">
        <v>309</v>
      </c>
      <c r="AN953" s="9">
        <v>-1</v>
      </c>
      <c r="AQ953" s="9">
        <v>579</v>
      </c>
      <c r="AR953" s="9" t="s">
        <v>295</v>
      </c>
      <c r="AT953" s="9" t="s">
        <v>195</v>
      </c>
      <c r="AU953" s="9">
        <v>132.71029999999999</v>
      </c>
      <c r="AV953" s="9">
        <v>181.34479957671101</v>
      </c>
      <c r="AW953" s="9">
        <v>900.13498880442205</v>
      </c>
      <c r="AX953" s="9">
        <v>0.69461580580000004</v>
      </c>
    </row>
    <row r="954" spans="1:50" x14ac:dyDescent="0.25">
      <c r="A954" s="142">
        <v>550000</v>
      </c>
      <c r="B954" s="142">
        <v>920000</v>
      </c>
      <c r="C954" s="142">
        <v>920000</v>
      </c>
      <c r="D954" s="9" t="s">
        <v>305</v>
      </c>
      <c r="E954" s="9" t="s">
        <v>70</v>
      </c>
      <c r="F954" s="9" t="s">
        <v>306</v>
      </c>
      <c r="G954" s="9" t="s">
        <v>307</v>
      </c>
      <c r="H954" s="9">
        <v>0.36</v>
      </c>
      <c r="I954" s="9">
        <v>0.48</v>
      </c>
      <c r="J954" s="9" t="s">
        <v>195</v>
      </c>
      <c r="K954" s="9">
        <v>3.6432517468069997E-2</v>
      </c>
      <c r="L954" s="9">
        <v>3850.5067674417901</v>
      </c>
      <c r="M954" s="9">
        <v>9.5673754974343002</v>
      </c>
      <c r="N954" s="9">
        <v>1.40605771460804</v>
      </c>
      <c r="O954" s="9">
        <v>0.34856357493394002</v>
      </c>
      <c r="P954" s="9">
        <v>5.1226222248579999E-2</v>
      </c>
      <c r="Q954" s="9">
        <v>140.28365506577899</v>
      </c>
      <c r="R954" s="9">
        <v>1210</v>
      </c>
      <c r="S954" s="9" t="s">
        <v>310</v>
      </c>
      <c r="T954" s="9">
        <v>1210</v>
      </c>
      <c r="U954" s="9" t="s">
        <v>293</v>
      </c>
      <c r="V954" s="9" t="s">
        <v>195</v>
      </c>
      <c r="Z954" s="9">
        <v>0</v>
      </c>
      <c r="AA954" s="9">
        <v>1</v>
      </c>
      <c r="AB954" s="9">
        <v>0.34856357493394002</v>
      </c>
      <c r="AC954" s="9">
        <v>5.1226222248579999E-2</v>
      </c>
      <c r="AD954" s="9">
        <v>140.28365506577899</v>
      </c>
      <c r="AF954" s="9">
        <v>-1</v>
      </c>
      <c r="AG954" s="9">
        <v>-1</v>
      </c>
      <c r="AH954" s="9">
        <v>-1</v>
      </c>
      <c r="AI954" s="9">
        <v>-1</v>
      </c>
      <c r="AJ954" s="9">
        <v>0</v>
      </c>
      <c r="AM954" s="9" t="s">
        <v>309</v>
      </c>
      <c r="AN954" s="9">
        <v>-1</v>
      </c>
      <c r="AQ954" s="9">
        <v>579</v>
      </c>
      <c r="AR954" s="9" t="s">
        <v>295</v>
      </c>
      <c r="AT954" s="9" t="s">
        <v>195</v>
      </c>
      <c r="AU954" s="9">
        <v>132.71029999999999</v>
      </c>
      <c r="AV954" s="9">
        <v>68.239511370722596</v>
      </c>
      <c r="AW954" s="9">
        <v>147.43716729989401</v>
      </c>
      <c r="AX954" s="9">
        <v>0.1137742539</v>
      </c>
    </row>
    <row r="955" spans="1:50" x14ac:dyDescent="0.25">
      <c r="A955" s="142">
        <v>550000</v>
      </c>
      <c r="B955" s="142">
        <v>920000</v>
      </c>
      <c r="C955" s="142">
        <v>920000</v>
      </c>
      <c r="D955" s="9" t="s">
        <v>305</v>
      </c>
      <c r="E955" s="9" t="s">
        <v>70</v>
      </c>
      <c r="F955" s="9" t="s">
        <v>306</v>
      </c>
      <c r="G955" s="9" t="s">
        <v>307</v>
      </c>
      <c r="H955" s="9">
        <v>0.36</v>
      </c>
      <c r="I955" s="9">
        <v>0.48</v>
      </c>
      <c r="J955" s="9" t="s">
        <v>195</v>
      </c>
      <c r="K955" s="9">
        <v>0.22769140621173001</v>
      </c>
      <c r="L955" s="9">
        <v>3850.5067674417901</v>
      </c>
      <c r="M955" s="9">
        <v>9.5673754974343002</v>
      </c>
      <c r="N955" s="9">
        <v>1.40605771460804</v>
      </c>
      <c r="O955" s="9">
        <v>2.17840918076649</v>
      </c>
      <c r="P955" s="9">
        <v>0.32014725825396001</v>
      </c>
      <c r="Q955" s="9">
        <v>876.72730050661698</v>
      </c>
      <c r="R955" s="9">
        <v>1210</v>
      </c>
      <c r="S955" s="9" t="s">
        <v>310</v>
      </c>
      <c r="T955" s="9">
        <v>1210</v>
      </c>
      <c r="U955" s="9" t="s">
        <v>293</v>
      </c>
      <c r="V955" s="9" t="s">
        <v>195</v>
      </c>
      <c r="Z955" s="9">
        <v>0</v>
      </c>
      <c r="AA955" s="9">
        <v>1</v>
      </c>
      <c r="AB955" s="9">
        <v>2.17840918076649</v>
      </c>
      <c r="AC955" s="9">
        <v>0.32014725825396001</v>
      </c>
      <c r="AD955" s="9">
        <v>876.72730050661698</v>
      </c>
      <c r="AF955" s="9">
        <v>-1</v>
      </c>
      <c r="AG955" s="9">
        <v>-1</v>
      </c>
      <c r="AH955" s="9">
        <v>-1</v>
      </c>
      <c r="AI955" s="9">
        <v>-1</v>
      </c>
      <c r="AJ955" s="9">
        <v>0</v>
      </c>
      <c r="AM955" s="9" t="s">
        <v>309</v>
      </c>
      <c r="AN955" s="9">
        <v>-1</v>
      </c>
      <c r="AQ955" s="9">
        <v>579</v>
      </c>
      <c r="AR955" s="9" t="s">
        <v>295</v>
      </c>
      <c r="AT955" s="9" t="s">
        <v>195</v>
      </c>
      <c r="AU955" s="9">
        <v>132.71029999999999</v>
      </c>
      <c r="AV955" s="9">
        <v>121.14941399746</v>
      </c>
      <c r="AW955" s="9">
        <v>921.43442955323997</v>
      </c>
      <c r="AX955" s="9">
        <v>0.71105214959999996</v>
      </c>
    </row>
    <row r="956" spans="1:50" x14ac:dyDescent="0.25">
      <c r="A956" s="142">
        <v>550000</v>
      </c>
      <c r="B956" s="142">
        <v>920000</v>
      </c>
      <c r="C956" s="142">
        <v>920000</v>
      </c>
      <c r="D956" s="9" t="s">
        <v>305</v>
      </c>
      <c r="E956" s="9" t="s">
        <v>70</v>
      </c>
      <c r="F956" s="9" t="s">
        <v>306</v>
      </c>
      <c r="G956" s="9" t="s">
        <v>307</v>
      </c>
      <c r="H956" s="9">
        <v>0.36</v>
      </c>
      <c r="I956" s="9">
        <v>0.48</v>
      </c>
      <c r="J956" s="9" t="s">
        <v>195</v>
      </c>
      <c r="K956" s="142">
        <v>5.3807834370000002E-6</v>
      </c>
      <c r="L956" s="9">
        <v>3850.5067674417901</v>
      </c>
      <c r="M956" s="9">
        <v>9.5673754974343002</v>
      </c>
      <c r="N956" s="9">
        <v>1.40605771460804</v>
      </c>
      <c r="O956" s="9">
        <v>5.1479975609999999E-5</v>
      </c>
      <c r="P956" s="142">
        <v>7.5656920622290001E-6</v>
      </c>
      <c r="Q956" s="9">
        <v>2.07187430383E-2</v>
      </c>
      <c r="R956" s="9">
        <v>1210</v>
      </c>
      <c r="S956" s="9" t="s">
        <v>310</v>
      </c>
      <c r="T956" s="9">
        <v>1210</v>
      </c>
      <c r="U956" s="9" t="s">
        <v>293</v>
      </c>
      <c r="V956" s="9" t="s">
        <v>195</v>
      </c>
      <c r="Z956" s="9">
        <v>0</v>
      </c>
      <c r="AA956" s="9">
        <v>1</v>
      </c>
      <c r="AB956" s="9">
        <v>5.1479975609999999E-5</v>
      </c>
      <c r="AC956" s="142">
        <v>7.5656920622290001E-6</v>
      </c>
      <c r="AD956" s="9">
        <v>2.071874303827E-2</v>
      </c>
      <c r="AF956" s="9">
        <v>-1</v>
      </c>
      <c r="AG956" s="9">
        <v>-1</v>
      </c>
      <c r="AH956" s="9">
        <v>-1</v>
      </c>
      <c r="AI956" s="9">
        <v>-1</v>
      </c>
      <c r="AJ956" s="9">
        <v>0</v>
      </c>
      <c r="AM956" s="9" t="s">
        <v>309</v>
      </c>
      <c r="AN956" s="9">
        <v>-1</v>
      </c>
      <c r="AQ956" s="9">
        <v>579</v>
      </c>
      <c r="AR956" s="9" t="s">
        <v>295</v>
      </c>
      <c r="AT956" s="9" t="s">
        <v>195</v>
      </c>
      <c r="AU956" s="9">
        <v>132.71029999999999</v>
      </c>
      <c r="AV956" s="9">
        <v>0.83317766389464998</v>
      </c>
      <c r="AW956" s="9">
        <v>2.1775258009530001E-2</v>
      </c>
      <c r="AX956" s="9">
        <v>1.6803499999999999E-5</v>
      </c>
    </row>
    <row r="957" spans="1:50" x14ac:dyDescent="0.25">
      <c r="A957" s="142">
        <v>550000</v>
      </c>
      <c r="B957" s="142">
        <v>920000</v>
      </c>
      <c r="C957" s="142">
        <v>920000</v>
      </c>
      <c r="D957" s="9" t="s">
        <v>305</v>
      </c>
      <c r="E957" s="9" t="s">
        <v>70</v>
      </c>
      <c r="F957" s="9" t="s">
        <v>306</v>
      </c>
      <c r="G957" s="9" t="s">
        <v>307</v>
      </c>
      <c r="H957" s="9">
        <v>0.36</v>
      </c>
      <c r="I957" s="9">
        <v>0.48</v>
      </c>
      <c r="J957" s="9" t="s">
        <v>195</v>
      </c>
      <c r="K957" s="9">
        <v>0.12008047770676</v>
      </c>
      <c r="L957" s="9">
        <v>3850.5067674417901</v>
      </c>
      <c r="M957" s="9">
        <v>9.5673754974343002</v>
      </c>
      <c r="N957" s="9">
        <v>1.40605771460804</v>
      </c>
      <c r="O957" s="9">
        <v>1.1488550201318699</v>
      </c>
      <c r="P957" s="9">
        <v>0.16884008205341</v>
      </c>
      <c r="Q957" s="9">
        <v>462.37069204752697</v>
      </c>
      <c r="R957" s="9">
        <v>1210</v>
      </c>
      <c r="S957" s="9" t="s">
        <v>310</v>
      </c>
      <c r="T957" s="9">
        <v>1210</v>
      </c>
      <c r="U957" s="9" t="s">
        <v>293</v>
      </c>
      <c r="V957" s="9" t="s">
        <v>195</v>
      </c>
      <c r="Z957" s="9">
        <v>0</v>
      </c>
      <c r="AA957" s="9">
        <v>1</v>
      </c>
      <c r="AB957" s="9">
        <v>1.1488550201318699</v>
      </c>
      <c r="AC957" s="9">
        <v>0.16884008205341</v>
      </c>
      <c r="AD957" s="9">
        <v>462.37069204752697</v>
      </c>
      <c r="AF957" s="9">
        <v>-1</v>
      </c>
      <c r="AG957" s="9">
        <v>-1</v>
      </c>
      <c r="AH957" s="9">
        <v>-1</v>
      </c>
      <c r="AI957" s="9">
        <v>-1</v>
      </c>
      <c r="AJ957" s="9">
        <v>0</v>
      </c>
      <c r="AM957" s="9" t="s">
        <v>309</v>
      </c>
      <c r="AN957" s="9">
        <v>-1</v>
      </c>
      <c r="AQ957" s="9">
        <v>579</v>
      </c>
      <c r="AR957" s="9" t="s">
        <v>295</v>
      </c>
      <c r="AT957" s="9" t="s">
        <v>195</v>
      </c>
      <c r="AU957" s="9">
        <v>132.71029999999999</v>
      </c>
      <c r="AV957" s="9">
        <v>91.444715597642599</v>
      </c>
      <c r="AW957" s="9">
        <v>485.948452412466</v>
      </c>
      <c r="AX957" s="9">
        <v>0.37499650610000002</v>
      </c>
    </row>
    <row r="958" spans="1:50" x14ac:dyDescent="0.25">
      <c r="A958" s="142">
        <v>550000</v>
      </c>
      <c r="B958" s="142">
        <v>920000</v>
      </c>
      <c r="C958" s="142">
        <v>920000</v>
      </c>
      <c r="D958" s="9" t="s">
        <v>305</v>
      </c>
      <c r="E958" s="9" t="s">
        <v>70</v>
      </c>
      <c r="F958" s="9" t="s">
        <v>306</v>
      </c>
      <c r="G958" s="9" t="s">
        <v>307</v>
      </c>
      <c r="H958" s="9">
        <v>0.36</v>
      </c>
      <c r="I958" s="9">
        <v>0.48</v>
      </c>
      <c r="J958" s="9" t="s">
        <v>195</v>
      </c>
      <c r="K958" s="9">
        <v>7.1980297217400001E-3</v>
      </c>
      <c r="L958" s="9">
        <v>3850.5067674417901</v>
      </c>
      <c r="M958" s="9">
        <v>9.5673754974343002</v>
      </c>
      <c r="N958" s="9">
        <v>1.40605771460804</v>
      </c>
      <c r="O958" s="9">
        <v>6.8866253189650006E-2</v>
      </c>
      <c r="P958" s="9">
        <v>1.012084522024E-2</v>
      </c>
      <c r="Q958" s="9">
        <v>27.7160621558378</v>
      </c>
      <c r="R958" s="9">
        <v>1210</v>
      </c>
      <c r="S958" s="9" t="s">
        <v>310</v>
      </c>
      <c r="T958" s="9">
        <v>1210</v>
      </c>
      <c r="U958" s="9" t="s">
        <v>293</v>
      </c>
      <c r="V958" s="9" t="s">
        <v>195</v>
      </c>
      <c r="Z958" s="9">
        <v>0</v>
      </c>
      <c r="AA958" s="9">
        <v>1</v>
      </c>
      <c r="AB958" s="9">
        <v>6.8866253189650006E-2</v>
      </c>
      <c r="AC958" s="9">
        <v>1.012084522024E-2</v>
      </c>
      <c r="AD958" s="9">
        <v>27.7160621558365</v>
      </c>
      <c r="AF958" s="9">
        <v>-1</v>
      </c>
      <c r="AG958" s="9">
        <v>-1</v>
      </c>
      <c r="AH958" s="9">
        <v>-1</v>
      </c>
      <c r="AI958" s="9">
        <v>-1</v>
      </c>
      <c r="AJ958" s="9">
        <v>0</v>
      </c>
      <c r="AM958" s="9" t="s">
        <v>309</v>
      </c>
      <c r="AN958" s="9">
        <v>-1</v>
      </c>
      <c r="AQ958" s="9">
        <v>579</v>
      </c>
      <c r="AR958" s="9" t="s">
        <v>295</v>
      </c>
      <c r="AT958" s="9" t="s">
        <v>195</v>
      </c>
      <c r="AU958" s="9">
        <v>132.71029999999999</v>
      </c>
      <c r="AV958" s="9">
        <v>22.302814117860599</v>
      </c>
      <c r="AW958" s="9">
        <v>29.1293928080805</v>
      </c>
      <c r="AX958" s="9">
        <v>2.2478558100000001E-2</v>
      </c>
    </row>
    <row r="959" spans="1:50" x14ac:dyDescent="0.25">
      <c r="A959" s="142">
        <v>550000</v>
      </c>
      <c r="B959" s="142">
        <v>920000</v>
      </c>
      <c r="C959" s="142">
        <v>920000</v>
      </c>
      <c r="D959" s="9" t="s">
        <v>305</v>
      </c>
      <c r="E959" s="9" t="s">
        <v>70</v>
      </c>
      <c r="F959" s="9" t="s">
        <v>306</v>
      </c>
      <c r="G959" s="9" t="s">
        <v>307</v>
      </c>
      <c r="H959" s="9">
        <v>0.36</v>
      </c>
      <c r="I959" s="9">
        <v>0.48</v>
      </c>
      <c r="J959" s="9" t="s">
        <v>195</v>
      </c>
      <c r="K959" s="9">
        <v>3.92744215679E-3</v>
      </c>
      <c r="L959" s="9">
        <v>3850.5067674417901</v>
      </c>
      <c r="M959" s="9">
        <v>9.5673754974343002</v>
      </c>
      <c r="N959" s="9">
        <v>1.40605771460804</v>
      </c>
      <c r="O959" s="9">
        <v>3.7575313858459997E-2</v>
      </c>
      <c r="P959" s="9">
        <v>5.5222103432299996E-3</v>
      </c>
      <c r="Q959" s="9">
        <v>15.1226426034561</v>
      </c>
      <c r="R959" s="9">
        <v>1210</v>
      </c>
      <c r="S959" s="9" t="s">
        <v>310</v>
      </c>
      <c r="T959" s="9">
        <v>1210</v>
      </c>
      <c r="U959" s="9" t="s">
        <v>293</v>
      </c>
      <c r="V959" s="9" t="s">
        <v>195</v>
      </c>
      <c r="Z959" s="9">
        <v>0</v>
      </c>
      <c r="AA959" s="9">
        <v>1</v>
      </c>
      <c r="AB959" s="9">
        <v>3.7575313858459997E-2</v>
      </c>
      <c r="AC959" s="9">
        <v>5.5222103432299996E-3</v>
      </c>
      <c r="AD959" s="9">
        <v>15.1226426034579</v>
      </c>
      <c r="AF959" s="9">
        <v>-1</v>
      </c>
      <c r="AG959" s="9">
        <v>-1</v>
      </c>
      <c r="AH959" s="9">
        <v>-1</v>
      </c>
      <c r="AI959" s="9">
        <v>-1</v>
      </c>
      <c r="AJ959" s="9">
        <v>0</v>
      </c>
      <c r="AM959" s="9" t="s">
        <v>309</v>
      </c>
      <c r="AN959" s="9">
        <v>-1</v>
      </c>
      <c r="AQ959" s="9">
        <v>579</v>
      </c>
      <c r="AR959" s="9" t="s">
        <v>295</v>
      </c>
      <c r="AT959" s="9" t="s">
        <v>195</v>
      </c>
      <c r="AU959" s="9">
        <v>132.71029999999999</v>
      </c>
      <c r="AV959" s="9">
        <v>22.725294147559001</v>
      </c>
      <c r="AW959" s="9">
        <v>15.893794515812001</v>
      </c>
      <c r="AX959" s="9">
        <v>1.2264917E-2</v>
      </c>
    </row>
    <row r="960" spans="1:50" x14ac:dyDescent="0.25">
      <c r="A960" s="142">
        <v>550000</v>
      </c>
      <c r="B960" s="142">
        <v>920000</v>
      </c>
      <c r="C960" s="142">
        <v>920000</v>
      </c>
      <c r="D960" s="9" t="s">
        <v>305</v>
      </c>
      <c r="E960" s="9" t="s">
        <v>70</v>
      </c>
      <c r="F960" s="9" t="s">
        <v>306</v>
      </c>
      <c r="G960" s="9" t="s">
        <v>307</v>
      </c>
      <c r="H960" s="9">
        <v>0.36</v>
      </c>
      <c r="I960" s="9">
        <v>0.48</v>
      </c>
      <c r="J960" s="9" t="s">
        <v>195</v>
      </c>
      <c r="K960" s="9">
        <v>0.1543763075788</v>
      </c>
      <c r="L960" s="9">
        <v>3887.7417695365102</v>
      </c>
      <c r="M960" s="9">
        <v>9.5607344176064899</v>
      </c>
      <c r="N960" s="9">
        <v>1.30049449400037</v>
      </c>
      <c r="O960" s="9">
        <v>1.4759508771316401</v>
      </c>
      <c r="P960" s="9">
        <v>0.20076553801033001</v>
      </c>
      <c r="Q960" s="9">
        <v>600.17521920091599</v>
      </c>
      <c r="R960" s="9">
        <v>1400</v>
      </c>
      <c r="S960" s="9" t="s">
        <v>297</v>
      </c>
      <c r="T960" s="9">
        <v>1400</v>
      </c>
      <c r="U960" s="9" t="s">
        <v>293</v>
      </c>
      <c r="V960" s="9" t="s">
        <v>195</v>
      </c>
      <c r="Z960" s="9">
        <v>0</v>
      </c>
      <c r="AA960" s="9">
        <v>1</v>
      </c>
      <c r="AB960" s="9">
        <v>1.4759508771316401</v>
      </c>
      <c r="AC960" s="9">
        <v>0.20076553801033001</v>
      </c>
      <c r="AD960" s="9">
        <v>600.17521920091599</v>
      </c>
      <c r="AF960" s="9">
        <v>-1</v>
      </c>
      <c r="AG960" s="9">
        <v>-1</v>
      </c>
      <c r="AH960" s="9">
        <v>-1</v>
      </c>
      <c r="AI960" s="9">
        <v>-1</v>
      </c>
      <c r="AJ960" s="9">
        <v>0</v>
      </c>
      <c r="AM960" s="9" t="s">
        <v>309</v>
      </c>
      <c r="AN960" s="9">
        <v>-1</v>
      </c>
      <c r="AQ960" s="9">
        <v>579</v>
      </c>
      <c r="AR960" s="9" t="s">
        <v>295</v>
      </c>
      <c r="AT960" s="9" t="s">
        <v>195</v>
      </c>
      <c r="AU960" s="9">
        <v>132.71029999999999</v>
      </c>
      <c r="AV960" s="9">
        <v>130.992934551844</v>
      </c>
      <c r="AW960" s="9">
        <v>624.73875179166396</v>
      </c>
      <c r="AX960" s="9">
        <v>0.48676011289999999</v>
      </c>
    </row>
    <row r="961" spans="1:50" x14ac:dyDescent="0.25">
      <c r="A961" s="142">
        <v>550000</v>
      </c>
      <c r="B961" s="142">
        <v>920000</v>
      </c>
      <c r="C961" s="142">
        <v>920000</v>
      </c>
      <c r="D961" s="9" t="s">
        <v>305</v>
      </c>
      <c r="E961" s="9" t="s">
        <v>70</v>
      </c>
      <c r="F961" s="9" t="s">
        <v>306</v>
      </c>
      <c r="G961" s="9" t="s">
        <v>307</v>
      </c>
      <c r="H961" s="9">
        <v>0.36</v>
      </c>
      <c r="I961" s="9">
        <v>0.48</v>
      </c>
      <c r="J961" s="9" t="s">
        <v>195</v>
      </c>
      <c r="K961" s="9">
        <v>0.15603089581564999</v>
      </c>
      <c r="L961" s="9">
        <v>3887.7417695365102</v>
      </c>
      <c r="M961" s="9">
        <v>9.5607344176064899</v>
      </c>
      <c r="N961" s="9">
        <v>1.30049449400037</v>
      </c>
      <c r="O961" s="9">
        <v>1.49176995583469</v>
      </c>
      <c r="P961" s="9">
        <v>0.20291732090219999</v>
      </c>
      <c r="Q961" s="9">
        <v>606.60783100071706</v>
      </c>
      <c r="R961" s="9">
        <v>1200</v>
      </c>
      <c r="S961" s="9" t="s">
        <v>308</v>
      </c>
      <c r="T961" s="9">
        <v>1200</v>
      </c>
      <c r="U961" s="9" t="s">
        <v>293</v>
      </c>
      <c r="V961" s="9" t="s">
        <v>195</v>
      </c>
      <c r="Z961" s="9">
        <v>0</v>
      </c>
      <c r="AA961" s="9">
        <v>1</v>
      </c>
      <c r="AB961" s="9">
        <v>1.49176995583469</v>
      </c>
      <c r="AC961" s="9">
        <v>0.20291732090219999</v>
      </c>
      <c r="AD961" s="9">
        <v>606.60783100071706</v>
      </c>
      <c r="AF961" s="9">
        <v>-1</v>
      </c>
      <c r="AG961" s="9">
        <v>-1</v>
      </c>
      <c r="AH961" s="9">
        <v>-1</v>
      </c>
      <c r="AI961" s="9">
        <v>-1</v>
      </c>
      <c r="AJ961" s="9">
        <v>0</v>
      </c>
      <c r="AM961" s="9" t="s">
        <v>309</v>
      </c>
      <c r="AN961" s="9">
        <v>-1</v>
      </c>
      <c r="AQ961" s="9">
        <v>579</v>
      </c>
      <c r="AR961" s="9" t="s">
        <v>295</v>
      </c>
      <c r="AT961" s="9" t="s">
        <v>195</v>
      </c>
      <c r="AU961" s="9">
        <v>132.71029999999999</v>
      </c>
      <c r="AV961" s="9">
        <v>141.69548042940701</v>
      </c>
      <c r="AW961" s="9">
        <v>631.43463282440302</v>
      </c>
      <c r="AX961" s="9">
        <v>0.49197715409999998</v>
      </c>
    </row>
    <row r="962" spans="1:50" x14ac:dyDescent="0.25">
      <c r="A962" s="142">
        <v>550000</v>
      </c>
      <c r="B962" s="142">
        <v>920000</v>
      </c>
      <c r="C962" s="142">
        <v>920000</v>
      </c>
      <c r="D962" s="9" t="s">
        <v>305</v>
      </c>
      <c r="E962" s="9" t="s">
        <v>70</v>
      </c>
      <c r="F962" s="9" t="s">
        <v>306</v>
      </c>
      <c r="G962" s="9" t="s">
        <v>307</v>
      </c>
      <c r="H962" s="9">
        <v>0.36</v>
      </c>
      <c r="I962" s="9">
        <v>0.48</v>
      </c>
      <c r="J962" s="9" t="s">
        <v>195</v>
      </c>
      <c r="K962" s="9">
        <v>0.19856084282919001</v>
      </c>
      <c r="L962" s="9">
        <v>3887.7417695365102</v>
      </c>
      <c r="M962" s="9">
        <v>9.5607344176064899</v>
      </c>
      <c r="N962" s="9">
        <v>1.30049449400037</v>
      </c>
      <c r="O962" s="9">
        <v>1.89838748402602</v>
      </c>
      <c r="P962" s="9">
        <v>0.25822728282343999</v>
      </c>
      <c r="Q962" s="9">
        <v>771.95328246143197</v>
      </c>
      <c r="R962" s="9">
        <v>1750</v>
      </c>
      <c r="S962" s="9" t="s">
        <v>315</v>
      </c>
      <c r="T962" s="9">
        <v>1750</v>
      </c>
      <c r="U962" s="9" t="s">
        <v>293</v>
      </c>
      <c r="V962" s="9" t="s">
        <v>195</v>
      </c>
      <c r="Z962" s="9">
        <v>0</v>
      </c>
      <c r="AA962" s="9">
        <v>1</v>
      </c>
      <c r="AB962" s="9">
        <v>1.89838748402602</v>
      </c>
      <c r="AC962" s="9">
        <v>0.25822728282343999</v>
      </c>
      <c r="AD962" s="9">
        <v>771.95328246143197</v>
      </c>
      <c r="AF962" s="9">
        <v>-1</v>
      </c>
      <c r="AG962" s="9">
        <v>-1</v>
      </c>
      <c r="AH962" s="9">
        <v>-1</v>
      </c>
      <c r="AI962" s="9">
        <v>-1</v>
      </c>
      <c r="AJ962" s="9">
        <v>0</v>
      </c>
      <c r="AM962" s="9" t="s">
        <v>309</v>
      </c>
      <c r="AN962" s="9">
        <v>-1</v>
      </c>
      <c r="AQ962" s="9">
        <v>579</v>
      </c>
      <c r="AR962" s="9" t="s">
        <v>295</v>
      </c>
      <c r="AT962" s="9" t="s">
        <v>195</v>
      </c>
      <c r="AU962" s="9">
        <v>132.71029999999999</v>
      </c>
      <c r="AV962" s="9">
        <v>116.293214357114</v>
      </c>
      <c r="AW962" s="9">
        <v>803.54722204048096</v>
      </c>
      <c r="AX962" s="9">
        <v>0.62607727690000003</v>
      </c>
    </row>
    <row r="963" spans="1:50" x14ac:dyDescent="0.25">
      <c r="A963" s="142">
        <v>550000</v>
      </c>
      <c r="B963" s="142">
        <v>920000</v>
      </c>
      <c r="C963" s="142">
        <v>920000</v>
      </c>
      <c r="D963" s="9" t="s">
        <v>305</v>
      </c>
      <c r="E963" s="9" t="s">
        <v>70</v>
      </c>
      <c r="F963" s="9" t="s">
        <v>306</v>
      </c>
      <c r="G963" s="9" t="s">
        <v>307</v>
      </c>
      <c r="H963" s="9">
        <v>0.36</v>
      </c>
      <c r="I963" s="9">
        <v>0.48</v>
      </c>
      <c r="J963" s="9" t="s">
        <v>195</v>
      </c>
      <c r="K963" s="9">
        <v>2.5757670626100002E-2</v>
      </c>
      <c r="L963" s="9">
        <v>3887.7417695365102</v>
      </c>
      <c r="M963" s="9">
        <v>9.5607344176064899</v>
      </c>
      <c r="N963" s="9">
        <v>1.30049449400037</v>
      </c>
      <c r="O963" s="9">
        <v>0.24626224807234001</v>
      </c>
      <c r="P963" s="9">
        <v>3.3497708827519998E-2</v>
      </c>
      <c r="Q963" s="9">
        <v>100.13917197906</v>
      </c>
      <c r="R963" s="9">
        <v>1410</v>
      </c>
      <c r="S963" s="9" t="s">
        <v>299</v>
      </c>
      <c r="T963" s="9">
        <v>1410</v>
      </c>
      <c r="U963" s="9" t="s">
        <v>293</v>
      </c>
      <c r="V963" s="9" t="s">
        <v>195</v>
      </c>
      <c r="Z963" s="9">
        <v>0</v>
      </c>
      <c r="AA963" s="9">
        <v>1</v>
      </c>
      <c r="AB963" s="9">
        <v>0.24626224807234001</v>
      </c>
      <c r="AC963" s="9">
        <v>3.3497708827519998E-2</v>
      </c>
      <c r="AD963" s="9">
        <v>100.139171979061</v>
      </c>
      <c r="AF963" s="9">
        <v>-1</v>
      </c>
      <c r="AG963" s="9">
        <v>-1</v>
      </c>
      <c r="AH963" s="9">
        <v>-1</v>
      </c>
      <c r="AI963" s="9">
        <v>-1</v>
      </c>
      <c r="AJ963" s="9">
        <v>0</v>
      </c>
      <c r="AM963" s="9" t="s">
        <v>309</v>
      </c>
      <c r="AN963" s="9">
        <v>-1</v>
      </c>
      <c r="AQ963" s="9">
        <v>579</v>
      </c>
      <c r="AR963" s="9" t="s">
        <v>295</v>
      </c>
      <c r="AT963" s="9" t="s">
        <v>195</v>
      </c>
      <c r="AU963" s="9">
        <v>132.71029999999999</v>
      </c>
      <c r="AV963" s="9">
        <v>48.903336496728301</v>
      </c>
      <c r="AW963" s="9">
        <v>104.237594799305</v>
      </c>
      <c r="AX963" s="9">
        <v>8.1215873499999994E-2</v>
      </c>
    </row>
    <row r="964" spans="1:50" x14ac:dyDescent="0.25">
      <c r="A964" s="142">
        <v>550000</v>
      </c>
      <c r="B964" s="142">
        <v>920000</v>
      </c>
      <c r="C964" s="142">
        <v>920000</v>
      </c>
      <c r="D964" s="9" t="s">
        <v>305</v>
      </c>
      <c r="E964" s="9" t="s">
        <v>70</v>
      </c>
      <c r="F964" s="9" t="s">
        <v>306</v>
      </c>
      <c r="G964" s="9" t="s">
        <v>307</v>
      </c>
      <c r="H964" s="9">
        <v>0.36</v>
      </c>
      <c r="I964" s="9">
        <v>0.48</v>
      </c>
      <c r="J964" s="9" t="s">
        <v>195</v>
      </c>
      <c r="K964" s="9">
        <v>6.9907673415189997E-2</v>
      </c>
      <c r="L964" s="9">
        <v>3887.7417695365102</v>
      </c>
      <c r="M964" s="9">
        <v>9.5607344176064899</v>
      </c>
      <c r="N964" s="9">
        <v>1.30049449400037</v>
      </c>
      <c r="O964" s="9">
        <v>0.66836869927539999</v>
      </c>
      <c r="P964" s="9">
        <v>9.0914544364829999E-2</v>
      </c>
      <c r="Q964" s="9">
        <v>271.782981947351</v>
      </c>
      <c r="R964" s="9">
        <v>1430</v>
      </c>
      <c r="S964" s="9" t="s">
        <v>298</v>
      </c>
      <c r="T964" s="9">
        <v>1430</v>
      </c>
      <c r="U964" s="9" t="s">
        <v>293</v>
      </c>
      <c r="V964" s="9" t="s">
        <v>195</v>
      </c>
      <c r="Z964" s="9">
        <v>0</v>
      </c>
      <c r="AA964" s="9">
        <v>1</v>
      </c>
      <c r="AB964" s="9">
        <v>0.66836869927539999</v>
      </c>
      <c r="AC964" s="9">
        <v>9.0914544364829999E-2</v>
      </c>
      <c r="AD964" s="9">
        <v>271.78298194735299</v>
      </c>
      <c r="AF964" s="9">
        <v>-1</v>
      </c>
      <c r="AG964" s="9">
        <v>-1</v>
      </c>
      <c r="AH964" s="9">
        <v>-1</v>
      </c>
      <c r="AI964" s="9">
        <v>-1</v>
      </c>
      <c r="AJ964" s="9">
        <v>0</v>
      </c>
      <c r="AM964" s="9" t="s">
        <v>309</v>
      </c>
      <c r="AN964" s="9">
        <v>-1</v>
      </c>
      <c r="AQ964" s="9">
        <v>579</v>
      </c>
      <c r="AR964" s="9" t="s">
        <v>295</v>
      </c>
      <c r="AT964" s="9" t="s">
        <v>195</v>
      </c>
      <c r="AU964" s="9">
        <v>132.71029999999999</v>
      </c>
      <c r="AV964" s="9">
        <v>68.321630532416094</v>
      </c>
      <c r="AW964" s="9">
        <v>282.90631713530502</v>
      </c>
      <c r="AX964" s="9">
        <v>0.22042415409999999</v>
      </c>
    </row>
    <row r="965" spans="1:50" x14ac:dyDescent="0.25">
      <c r="A965" s="142">
        <v>550000</v>
      </c>
      <c r="B965" s="142">
        <v>920000</v>
      </c>
      <c r="C965" s="142">
        <v>920000</v>
      </c>
      <c r="D965" s="9" t="s">
        <v>305</v>
      </c>
      <c r="E965" s="9" t="s">
        <v>70</v>
      </c>
      <c r="F965" s="9" t="s">
        <v>306</v>
      </c>
      <c r="G965" s="9" t="s">
        <v>307</v>
      </c>
      <c r="H965" s="9">
        <v>0.36</v>
      </c>
      <c r="I965" s="9">
        <v>0.48</v>
      </c>
      <c r="J965" s="9" t="s">
        <v>195</v>
      </c>
      <c r="K965" s="9">
        <v>1.313012695003E-2</v>
      </c>
      <c r="L965" s="9">
        <v>3887.7417695365102</v>
      </c>
      <c r="M965" s="9">
        <v>9.5607344176064899</v>
      </c>
      <c r="N965" s="9">
        <v>1.30049449400037</v>
      </c>
      <c r="O965" s="9">
        <v>0.12553365663871999</v>
      </c>
      <c r="P965" s="9">
        <v>1.7075657804039999E-2</v>
      </c>
      <c r="Q965" s="9">
        <v>51.046542982960297</v>
      </c>
      <c r="R965" s="9">
        <v>1750</v>
      </c>
      <c r="S965" s="9" t="s">
        <v>315</v>
      </c>
      <c r="T965" s="9">
        <v>1750</v>
      </c>
      <c r="U965" s="9" t="s">
        <v>293</v>
      </c>
      <c r="V965" s="9" t="s">
        <v>195</v>
      </c>
      <c r="Z965" s="9">
        <v>0</v>
      </c>
      <c r="AA965" s="9">
        <v>1</v>
      </c>
      <c r="AB965" s="9">
        <v>0.12553365663871999</v>
      </c>
      <c r="AC965" s="9">
        <v>1.7075657804039999E-2</v>
      </c>
      <c r="AD965" s="9">
        <v>51.046542982959899</v>
      </c>
      <c r="AF965" s="9">
        <v>-1</v>
      </c>
      <c r="AG965" s="9">
        <v>-1</v>
      </c>
      <c r="AH965" s="9">
        <v>-1</v>
      </c>
      <c r="AI965" s="9">
        <v>-1</v>
      </c>
      <c r="AJ965" s="9">
        <v>0</v>
      </c>
      <c r="AM965" s="9" t="s">
        <v>309</v>
      </c>
      <c r="AN965" s="9">
        <v>-1</v>
      </c>
      <c r="AQ965" s="9">
        <v>579</v>
      </c>
      <c r="AR965" s="9" t="s">
        <v>295</v>
      </c>
      <c r="AT965" s="9" t="s">
        <v>195</v>
      </c>
      <c r="AU965" s="9">
        <v>132.71029999999999</v>
      </c>
      <c r="AV965" s="9">
        <v>35.070821456644502</v>
      </c>
      <c r="AW965" s="9">
        <v>53.135738574668103</v>
      </c>
      <c r="AX965" s="9">
        <v>4.1400278200000001E-2</v>
      </c>
    </row>
    <row r="966" spans="1:50" x14ac:dyDescent="0.25">
      <c r="A966" s="142">
        <v>550000</v>
      </c>
      <c r="B966" s="142">
        <v>920000</v>
      </c>
      <c r="C966" s="142">
        <v>920000</v>
      </c>
      <c r="D966" s="9" t="s">
        <v>305</v>
      </c>
      <c r="E966" s="9" t="s">
        <v>70</v>
      </c>
      <c r="F966" s="9" t="s">
        <v>306</v>
      </c>
      <c r="G966" s="9" t="s">
        <v>307</v>
      </c>
      <c r="H966" s="9">
        <v>0.36</v>
      </c>
      <c r="I966" s="9">
        <v>0.48</v>
      </c>
      <c r="J966" s="9" t="s">
        <v>195</v>
      </c>
      <c r="K966" s="9">
        <v>0.39439949270919</v>
      </c>
      <c r="L966" s="9">
        <v>3847.8714452516401</v>
      </c>
      <c r="M966" s="9">
        <v>9.5752729355517801</v>
      </c>
      <c r="N966" s="9">
        <v>1.4120066440340999</v>
      </c>
      <c r="O966" s="9">
        <v>3.7764827883336598</v>
      </c>
      <c r="P966" s="9">
        <v>0.55689470410904995</v>
      </c>
      <c r="Q966" s="9">
        <v>1517.5985460174199</v>
      </c>
      <c r="R966" s="9">
        <v>1200</v>
      </c>
      <c r="S966" s="9" t="s">
        <v>308</v>
      </c>
      <c r="T966" s="9">
        <v>1200</v>
      </c>
      <c r="U966" s="9" t="s">
        <v>293</v>
      </c>
      <c r="V966" s="9" t="s">
        <v>195</v>
      </c>
      <c r="Z966" s="9">
        <v>0</v>
      </c>
      <c r="AA966" s="9">
        <v>1</v>
      </c>
      <c r="AB966" s="9">
        <v>3.7764827883336598</v>
      </c>
      <c r="AC966" s="9">
        <v>0.55689470410904995</v>
      </c>
      <c r="AD966" s="9">
        <v>1517.5985460174199</v>
      </c>
      <c r="AF966" s="9">
        <v>-1</v>
      </c>
      <c r="AG966" s="9">
        <v>-1</v>
      </c>
      <c r="AH966" s="9">
        <v>-1</v>
      </c>
      <c r="AI966" s="9">
        <v>-1</v>
      </c>
      <c r="AJ966" s="9">
        <v>0</v>
      </c>
      <c r="AM966" s="9" t="s">
        <v>309</v>
      </c>
      <c r="AN966" s="9">
        <v>-1</v>
      </c>
      <c r="AQ966" s="9">
        <v>579</v>
      </c>
      <c r="AR966" s="9" t="s">
        <v>295</v>
      </c>
      <c r="AT966" s="9" t="s">
        <v>195</v>
      </c>
      <c r="AU966" s="9">
        <v>132.71029999999999</v>
      </c>
      <c r="AV966" s="9">
        <v>211.803928213897</v>
      </c>
      <c r="AW966" s="9">
        <v>1596.0781200614899</v>
      </c>
      <c r="AX966" s="9">
        <v>1.2308179611000001</v>
      </c>
    </row>
    <row r="967" spans="1:50" x14ac:dyDescent="0.25">
      <c r="A967" s="142">
        <v>550000</v>
      </c>
      <c r="B967" s="142">
        <v>920000</v>
      </c>
      <c r="C967" s="142">
        <v>920000</v>
      </c>
      <c r="D967" s="9" t="s">
        <v>305</v>
      </c>
      <c r="E967" s="9" t="s">
        <v>70</v>
      </c>
      <c r="F967" s="9" t="s">
        <v>306</v>
      </c>
      <c r="G967" s="9" t="s">
        <v>307</v>
      </c>
      <c r="H967" s="9">
        <v>0.36</v>
      </c>
      <c r="I967" s="9">
        <v>0.48</v>
      </c>
      <c r="J967" s="9" t="s">
        <v>195</v>
      </c>
      <c r="K967" s="9">
        <v>3.09134289999E-3</v>
      </c>
      <c r="L967" s="9">
        <v>3847.8714452516401</v>
      </c>
      <c r="M967" s="9">
        <v>9.5752729355517801</v>
      </c>
      <c r="N967" s="9">
        <v>1.4120066440340999</v>
      </c>
      <c r="O967" s="9">
        <v>2.960045200483E-2</v>
      </c>
      <c r="P967" s="9">
        <v>4.3649967137799998E-3</v>
      </c>
      <c r="Q967" s="9">
        <v>11.895090072372099</v>
      </c>
      <c r="R967" s="9">
        <v>1210</v>
      </c>
      <c r="S967" s="9" t="s">
        <v>310</v>
      </c>
      <c r="T967" s="9">
        <v>1210</v>
      </c>
      <c r="U967" s="9" t="s">
        <v>293</v>
      </c>
      <c r="V967" s="9" t="s">
        <v>195</v>
      </c>
      <c r="Z967" s="9">
        <v>0</v>
      </c>
      <c r="AA967" s="9">
        <v>1</v>
      </c>
      <c r="AB967" s="9">
        <v>2.960045200483E-2</v>
      </c>
      <c r="AC967" s="9">
        <v>4.3649967137799998E-3</v>
      </c>
      <c r="AD967" s="9">
        <v>11.895090072372</v>
      </c>
      <c r="AF967" s="9">
        <v>-1</v>
      </c>
      <c r="AG967" s="9">
        <v>-1</v>
      </c>
      <c r="AH967" s="9">
        <v>-1</v>
      </c>
      <c r="AI967" s="9">
        <v>-1</v>
      </c>
      <c r="AJ967" s="9">
        <v>0</v>
      </c>
      <c r="AM967" s="9" t="s">
        <v>309</v>
      </c>
      <c r="AN967" s="9">
        <v>-1</v>
      </c>
      <c r="AQ967" s="9">
        <v>579</v>
      </c>
      <c r="AR967" s="9" t="s">
        <v>295</v>
      </c>
      <c r="AT967" s="9" t="s">
        <v>195</v>
      </c>
      <c r="AU967" s="9">
        <v>132.71029999999999</v>
      </c>
      <c r="AV967" s="9">
        <v>19.970855153530898</v>
      </c>
      <c r="AW967" s="9">
        <v>12.510220868685201</v>
      </c>
      <c r="AX967" s="9">
        <v>9.6472750000000003E-3</v>
      </c>
    </row>
    <row r="968" spans="1:50" x14ac:dyDescent="0.25">
      <c r="A968" s="142">
        <v>550000</v>
      </c>
      <c r="B968" s="142">
        <v>920000</v>
      </c>
      <c r="C968" s="142">
        <v>920000</v>
      </c>
      <c r="D968" s="9" t="s">
        <v>305</v>
      </c>
      <c r="E968" s="9" t="s">
        <v>70</v>
      </c>
      <c r="F968" s="9" t="s">
        <v>306</v>
      </c>
      <c r="G968" s="9" t="s">
        <v>307</v>
      </c>
      <c r="H968" s="9">
        <v>0.36</v>
      </c>
      <c r="I968" s="9">
        <v>0.48</v>
      </c>
      <c r="J968" s="9" t="s">
        <v>195</v>
      </c>
      <c r="K968" s="9">
        <v>5.8425034056100002E-3</v>
      </c>
      <c r="L968" s="9">
        <v>3847.8714452516401</v>
      </c>
      <c r="M968" s="9">
        <v>9.5752729355517801</v>
      </c>
      <c r="N968" s="9">
        <v>1.4120066440340999</v>
      </c>
      <c r="O968" s="9">
        <v>5.5943564735690003E-2</v>
      </c>
      <c r="P968" s="9">
        <v>8.24965362652E-3</v>
      </c>
      <c r="Q968" s="9">
        <v>22.4812020232668</v>
      </c>
      <c r="R968" s="9">
        <v>1330</v>
      </c>
      <c r="S968" s="9" t="s">
        <v>311</v>
      </c>
      <c r="T968" s="9">
        <v>1330</v>
      </c>
      <c r="U968" s="9" t="s">
        <v>293</v>
      </c>
      <c r="V968" s="9" t="s">
        <v>195</v>
      </c>
      <c r="Z968" s="9">
        <v>0</v>
      </c>
      <c r="AA968" s="9">
        <v>1</v>
      </c>
      <c r="AB968" s="9">
        <v>5.5943564735690003E-2</v>
      </c>
      <c r="AC968" s="9">
        <v>8.24965362652E-3</v>
      </c>
      <c r="AD968" s="9">
        <v>22.4812020232675</v>
      </c>
      <c r="AF968" s="9">
        <v>-1</v>
      </c>
      <c r="AG968" s="9">
        <v>-1</v>
      </c>
      <c r="AH968" s="9">
        <v>-1</v>
      </c>
      <c r="AI968" s="9">
        <v>-1</v>
      </c>
      <c r="AJ968" s="9">
        <v>0</v>
      </c>
      <c r="AM968" s="9" t="s">
        <v>309</v>
      </c>
      <c r="AN968" s="9">
        <v>-1</v>
      </c>
      <c r="AQ968" s="9">
        <v>579</v>
      </c>
      <c r="AR968" s="9" t="s">
        <v>295</v>
      </c>
      <c r="AT968" s="9" t="s">
        <v>195</v>
      </c>
      <c r="AU968" s="9">
        <v>132.71029999999999</v>
      </c>
      <c r="AV968" s="9">
        <v>28.528407503420102</v>
      </c>
      <c r="AW968" s="9">
        <v>23.6437724299238</v>
      </c>
      <c r="AX968" s="9">
        <v>1.8232929500000002E-2</v>
      </c>
    </row>
    <row r="969" spans="1:50" x14ac:dyDescent="0.25">
      <c r="A969" s="142">
        <v>550000</v>
      </c>
      <c r="B969" s="142">
        <v>920000</v>
      </c>
      <c r="C969" s="142">
        <v>920000</v>
      </c>
      <c r="D969" s="9" t="s">
        <v>305</v>
      </c>
      <c r="E969" s="9" t="s">
        <v>70</v>
      </c>
      <c r="F969" s="9" t="s">
        <v>306</v>
      </c>
      <c r="G969" s="9" t="s">
        <v>307</v>
      </c>
      <c r="H969" s="9">
        <v>0.36</v>
      </c>
      <c r="I969" s="9">
        <v>0.48</v>
      </c>
      <c r="J969" s="9" t="s">
        <v>195</v>
      </c>
      <c r="K969" s="9">
        <v>2.2429978588540001E-2</v>
      </c>
      <c r="L969" s="9">
        <v>3847.8714452516401</v>
      </c>
      <c r="M969" s="9">
        <v>9.5752729355517801</v>
      </c>
      <c r="N969" s="9">
        <v>1.4120066440340999</v>
      </c>
      <c r="O969" s="9">
        <v>0.21477316692387999</v>
      </c>
      <c r="P969" s="9">
        <v>3.1671278792560001E-2</v>
      </c>
      <c r="Q969" s="9">
        <v>86.307674128460206</v>
      </c>
      <c r="R969" s="9">
        <v>1210</v>
      </c>
      <c r="S969" s="9" t="s">
        <v>310</v>
      </c>
      <c r="T969" s="9">
        <v>1210</v>
      </c>
      <c r="U969" s="9" t="s">
        <v>293</v>
      </c>
      <c r="V969" s="9" t="s">
        <v>195</v>
      </c>
      <c r="Z969" s="9">
        <v>0</v>
      </c>
      <c r="AA969" s="9">
        <v>1</v>
      </c>
      <c r="AB969" s="9">
        <v>0.21477316692387999</v>
      </c>
      <c r="AC969" s="9">
        <v>3.1671278792560001E-2</v>
      </c>
      <c r="AD969" s="9">
        <v>86.307674128460604</v>
      </c>
      <c r="AF969" s="9">
        <v>-1</v>
      </c>
      <c r="AG969" s="9">
        <v>-1</v>
      </c>
      <c r="AH969" s="9">
        <v>-1</v>
      </c>
      <c r="AI969" s="9">
        <v>-1</v>
      </c>
      <c r="AJ969" s="9">
        <v>0</v>
      </c>
      <c r="AM969" s="9" t="s">
        <v>309</v>
      </c>
      <c r="AN969" s="9">
        <v>-1</v>
      </c>
      <c r="AQ969" s="9">
        <v>579</v>
      </c>
      <c r="AR969" s="9" t="s">
        <v>295</v>
      </c>
      <c r="AT969" s="9" t="s">
        <v>195</v>
      </c>
      <c r="AU969" s="9">
        <v>132.71029999999999</v>
      </c>
      <c r="AV969" s="9">
        <v>43.230304712173897</v>
      </c>
      <c r="AW969" s="9">
        <v>90.770902905340193</v>
      </c>
      <c r="AX969" s="9">
        <v>6.9998113599999995E-2</v>
      </c>
    </row>
    <row r="970" spans="1:50" x14ac:dyDescent="0.25">
      <c r="A970" s="142">
        <v>550000</v>
      </c>
      <c r="B970" s="142">
        <v>920000</v>
      </c>
      <c r="C970" s="142">
        <v>920000</v>
      </c>
      <c r="D970" s="9" t="s">
        <v>305</v>
      </c>
      <c r="E970" s="9" t="s">
        <v>70</v>
      </c>
      <c r="F970" s="9" t="s">
        <v>306</v>
      </c>
      <c r="G970" s="9" t="s">
        <v>307</v>
      </c>
      <c r="H970" s="9">
        <v>0.36</v>
      </c>
      <c r="I970" s="9">
        <v>0.48</v>
      </c>
      <c r="J970" s="9" t="s">
        <v>195</v>
      </c>
      <c r="K970" s="9">
        <v>5.2213802648950002E-2</v>
      </c>
      <c r="L970" s="9">
        <v>3847.8714452516401</v>
      </c>
      <c r="M970" s="9">
        <v>9.5752729355517801</v>
      </c>
      <c r="N970" s="9">
        <v>1.4120066440340999</v>
      </c>
      <c r="O970" s="9">
        <v>0.49996141136673999</v>
      </c>
      <c r="P970" s="9">
        <v>7.37262362506E-2</v>
      </c>
      <c r="Q970" s="9">
        <v>200.912000260902</v>
      </c>
      <c r="R970" s="9">
        <v>1210</v>
      </c>
      <c r="S970" s="9" t="s">
        <v>310</v>
      </c>
      <c r="T970" s="9">
        <v>1210</v>
      </c>
      <c r="U970" s="9" t="s">
        <v>293</v>
      </c>
      <c r="V970" s="9" t="s">
        <v>195</v>
      </c>
      <c r="Z970" s="9">
        <v>0</v>
      </c>
      <c r="AA970" s="9">
        <v>1</v>
      </c>
      <c r="AB970" s="9">
        <v>0.49996141136673999</v>
      </c>
      <c r="AC970" s="9">
        <v>7.37262362506E-2</v>
      </c>
      <c r="AD970" s="9">
        <v>200.912000260902</v>
      </c>
      <c r="AF970" s="9">
        <v>-1</v>
      </c>
      <c r="AG970" s="9">
        <v>-1</v>
      </c>
      <c r="AH970" s="9">
        <v>-1</v>
      </c>
      <c r="AI970" s="9">
        <v>-1</v>
      </c>
      <c r="AJ970" s="9">
        <v>0</v>
      </c>
      <c r="AM970" s="9" t="s">
        <v>309</v>
      </c>
      <c r="AN970" s="9">
        <v>-1</v>
      </c>
      <c r="AQ970" s="9">
        <v>579</v>
      </c>
      <c r="AR970" s="9" t="s">
        <v>295</v>
      </c>
      <c r="AT970" s="9" t="s">
        <v>195</v>
      </c>
      <c r="AU970" s="9">
        <v>132.71029999999999</v>
      </c>
      <c r="AV970" s="9">
        <v>59.469720441258197</v>
      </c>
      <c r="AW970" s="9">
        <v>211.301762587833</v>
      </c>
      <c r="AX970" s="9">
        <v>0.16294566120000001</v>
      </c>
    </row>
    <row r="971" spans="1:50" x14ac:dyDescent="0.25">
      <c r="A971" s="142">
        <v>550000</v>
      </c>
      <c r="B971" s="142">
        <v>920000</v>
      </c>
      <c r="C971" s="142">
        <v>920000</v>
      </c>
      <c r="D971" s="9" t="s">
        <v>305</v>
      </c>
      <c r="E971" s="9" t="s">
        <v>70</v>
      </c>
      <c r="F971" s="9" t="s">
        <v>306</v>
      </c>
      <c r="G971" s="9" t="s">
        <v>307</v>
      </c>
      <c r="H971" s="9">
        <v>0.36</v>
      </c>
      <c r="I971" s="9">
        <v>0.48</v>
      </c>
      <c r="J971" s="9" t="s">
        <v>195</v>
      </c>
      <c r="K971" s="9">
        <v>6.7613250193000003E-4</v>
      </c>
      <c r="L971" s="9">
        <v>3847.8714452516401</v>
      </c>
      <c r="M971" s="9">
        <v>9.5752729355517801</v>
      </c>
      <c r="N971" s="9">
        <v>1.4120066440340999</v>
      </c>
      <c r="O971" s="9">
        <v>6.4741532466099996E-3</v>
      </c>
      <c r="P971" s="9">
        <v>9.5470358496999995E-4</v>
      </c>
      <c r="Q971" s="9">
        <v>2.6016709473983801</v>
      </c>
      <c r="R971" s="9">
        <v>1210</v>
      </c>
      <c r="S971" s="9" t="s">
        <v>310</v>
      </c>
      <c r="T971" s="9">
        <v>1210</v>
      </c>
      <c r="U971" s="9" t="s">
        <v>293</v>
      </c>
      <c r="V971" s="9" t="s">
        <v>195</v>
      </c>
      <c r="Z971" s="9">
        <v>0</v>
      </c>
      <c r="AA971" s="9">
        <v>1</v>
      </c>
      <c r="AB971" s="9">
        <v>6.4741532466099996E-3</v>
      </c>
      <c r="AC971" s="9">
        <v>9.5470358496999995E-4</v>
      </c>
      <c r="AD971" s="9">
        <v>2.6016709473992501</v>
      </c>
      <c r="AF971" s="9">
        <v>-1</v>
      </c>
      <c r="AG971" s="9">
        <v>-1</v>
      </c>
      <c r="AH971" s="9">
        <v>-1</v>
      </c>
      <c r="AI971" s="9">
        <v>-1</v>
      </c>
      <c r="AJ971" s="9">
        <v>0</v>
      </c>
      <c r="AM971" s="9" t="s">
        <v>309</v>
      </c>
      <c r="AN971" s="9">
        <v>-1</v>
      </c>
      <c r="AQ971" s="9">
        <v>579</v>
      </c>
      <c r="AR971" s="9" t="s">
        <v>295</v>
      </c>
      <c r="AT971" s="9" t="s">
        <v>195</v>
      </c>
      <c r="AU971" s="9">
        <v>132.71029999999999</v>
      </c>
      <c r="AV971" s="9">
        <v>9.3475279825121795</v>
      </c>
      <c r="AW971" s="9">
        <v>2.7362111578458901</v>
      </c>
      <c r="AX971" s="9">
        <v>2.1100331999999999E-3</v>
      </c>
    </row>
    <row r="972" spans="1:50" x14ac:dyDescent="0.25">
      <c r="A972" s="142">
        <v>550000</v>
      </c>
      <c r="B972" s="142">
        <v>920000</v>
      </c>
      <c r="C972" s="142">
        <v>920000</v>
      </c>
      <c r="D972" s="9" t="s">
        <v>305</v>
      </c>
      <c r="E972" s="9" t="s">
        <v>70</v>
      </c>
      <c r="F972" s="9" t="s">
        <v>306</v>
      </c>
      <c r="G972" s="9" t="s">
        <v>307</v>
      </c>
      <c r="H972" s="9">
        <v>0.36</v>
      </c>
      <c r="I972" s="9">
        <v>0.48</v>
      </c>
      <c r="J972" s="9" t="s">
        <v>195</v>
      </c>
      <c r="K972" s="9">
        <v>0.13911020102874</v>
      </c>
      <c r="L972" s="9">
        <v>3847.8714452516401</v>
      </c>
      <c r="M972" s="9">
        <v>9.5752729355517801</v>
      </c>
      <c r="N972" s="9">
        <v>1.4120066440340999</v>
      </c>
      <c r="O972" s="9">
        <v>1.33201814296972</v>
      </c>
      <c r="P972" s="9">
        <v>0.19642452810551</v>
      </c>
      <c r="Q972" s="9">
        <v>535.27817028173001</v>
      </c>
      <c r="R972" s="9">
        <v>1210</v>
      </c>
      <c r="S972" s="9" t="s">
        <v>310</v>
      </c>
      <c r="T972" s="9">
        <v>1210</v>
      </c>
      <c r="U972" s="9" t="s">
        <v>293</v>
      </c>
      <c r="V972" s="9" t="s">
        <v>195</v>
      </c>
      <c r="Z972" s="9">
        <v>0</v>
      </c>
      <c r="AA972" s="9">
        <v>1</v>
      </c>
      <c r="AB972" s="9">
        <v>1.33201814296972</v>
      </c>
      <c r="AC972" s="9">
        <v>0.19642452810551</v>
      </c>
      <c r="AD972" s="9">
        <v>535.27817028173001</v>
      </c>
      <c r="AF972" s="9">
        <v>-1</v>
      </c>
      <c r="AG972" s="9">
        <v>-1</v>
      </c>
      <c r="AH972" s="9">
        <v>-1</v>
      </c>
      <c r="AI972" s="9">
        <v>-1</v>
      </c>
      <c r="AJ972" s="9">
        <v>0</v>
      </c>
      <c r="AM972" s="9" t="s">
        <v>309</v>
      </c>
      <c r="AN972" s="9">
        <v>-1</v>
      </c>
      <c r="AQ972" s="9">
        <v>579</v>
      </c>
      <c r="AR972" s="9" t="s">
        <v>295</v>
      </c>
      <c r="AT972" s="9" t="s">
        <v>195</v>
      </c>
      <c r="AU972" s="9">
        <v>132.71029999999999</v>
      </c>
      <c r="AV972" s="9">
        <v>96.940393458168202</v>
      </c>
      <c r="AW972" s="9">
        <v>562.95901045454104</v>
      </c>
      <c r="AX972" s="9">
        <v>0.43412665880000001</v>
      </c>
    </row>
    <row r="973" spans="1:50" x14ac:dyDescent="0.25">
      <c r="A973" s="142">
        <v>550000</v>
      </c>
      <c r="B973" s="142">
        <v>920000</v>
      </c>
      <c r="C973" s="142">
        <v>920000</v>
      </c>
      <c r="D973" s="9" t="s">
        <v>305</v>
      </c>
      <c r="E973" s="9" t="s">
        <v>70</v>
      </c>
      <c r="F973" s="9" t="s">
        <v>306</v>
      </c>
      <c r="G973" s="9" t="s">
        <v>307</v>
      </c>
      <c r="H973" s="9">
        <v>0.36</v>
      </c>
      <c r="I973" s="9">
        <v>0.48</v>
      </c>
      <c r="J973" s="9" t="s">
        <v>195</v>
      </c>
      <c r="K973" s="9">
        <v>0.16831088324339999</v>
      </c>
      <c r="L973" s="9">
        <v>3855.3464394254502</v>
      </c>
      <c r="M973" s="9">
        <v>9.5785915888125608</v>
      </c>
      <c r="N973" s="9">
        <v>1.40767849500098</v>
      </c>
      <c r="O973" s="9">
        <v>1.6121812105409099</v>
      </c>
      <c r="P973" s="9">
        <v>0.23692761081635999</v>
      </c>
      <c r="Q973" s="9">
        <v>648.89676442902305</v>
      </c>
      <c r="R973" s="9">
        <v>1210</v>
      </c>
      <c r="S973" s="9" t="s">
        <v>310</v>
      </c>
      <c r="T973" s="9">
        <v>1210</v>
      </c>
      <c r="U973" s="9" t="s">
        <v>293</v>
      </c>
      <c r="V973" s="9" t="s">
        <v>195</v>
      </c>
      <c r="Z973" s="9">
        <v>0</v>
      </c>
      <c r="AA973" s="9">
        <v>1</v>
      </c>
      <c r="AB973" s="9">
        <v>1.6121812105409099</v>
      </c>
      <c r="AC973" s="9">
        <v>0.23692761081635999</v>
      </c>
      <c r="AD973" s="9">
        <v>648.89676442902305</v>
      </c>
      <c r="AF973" s="9">
        <v>-1</v>
      </c>
      <c r="AG973" s="9">
        <v>-1</v>
      </c>
      <c r="AH973" s="9">
        <v>-1</v>
      </c>
      <c r="AI973" s="9">
        <v>-1</v>
      </c>
      <c r="AJ973" s="9">
        <v>0</v>
      </c>
      <c r="AM973" s="9" t="s">
        <v>309</v>
      </c>
      <c r="AN973" s="9">
        <v>-1</v>
      </c>
      <c r="AQ973" s="9">
        <v>579</v>
      </c>
      <c r="AR973" s="9" t="s">
        <v>295</v>
      </c>
      <c r="AT973" s="9" t="s">
        <v>195</v>
      </c>
      <c r="AU973" s="9">
        <v>132.71029999999999</v>
      </c>
      <c r="AV973" s="9">
        <v>106.52182700212801</v>
      </c>
      <c r="AW973" s="9">
        <v>681.12997881339902</v>
      </c>
      <c r="AX973" s="9">
        <v>0.52627474809999997</v>
      </c>
    </row>
    <row r="974" spans="1:50" x14ac:dyDescent="0.25">
      <c r="A974" s="142">
        <v>550000</v>
      </c>
      <c r="B974" s="142">
        <v>920000</v>
      </c>
      <c r="C974" s="142">
        <v>920000</v>
      </c>
      <c r="D974" s="9" t="s">
        <v>305</v>
      </c>
      <c r="E974" s="9" t="s">
        <v>70</v>
      </c>
      <c r="F974" s="9" t="s">
        <v>306</v>
      </c>
      <c r="G974" s="9" t="s">
        <v>307</v>
      </c>
      <c r="H974" s="9">
        <v>0.36</v>
      </c>
      <c r="I974" s="9">
        <v>0.48</v>
      </c>
      <c r="J974" s="9" t="s">
        <v>195</v>
      </c>
      <c r="K974" s="9">
        <v>3.5923146309600001E-3</v>
      </c>
      <c r="L974" s="9">
        <v>3855.3464394254502</v>
      </c>
      <c r="M974" s="9">
        <v>9.5785915888125608</v>
      </c>
      <c r="N974" s="9">
        <v>1.40767849500098</v>
      </c>
      <c r="O974" s="9">
        <v>3.4409314708530002E-2</v>
      </c>
      <c r="P974" s="9">
        <v>5.0568240532799999E-3</v>
      </c>
      <c r="Q974" s="9">
        <v>13.8496174217868</v>
      </c>
      <c r="R974" s="9">
        <v>1210</v>
      </c>
      <c r="S974" s="9" t="s">
        <v>310</v>
      </c>
      <c r="T974" s="9">
        <v>1210</v>
      </c>
      <c r="U974" s="9" t="s">
        <v>293</v>
      </c>
      <c r="V974" s="9" t="s">
        <v>195</v>
      </c>
      <c r="Z974" s="9">
        <v>0</v>
      </c>
      <c r="AA974" s="9">
        <v>1</v>
      </c>
      <c r="AB974" s="9">
        <v>3.4409314708530002E-2</v>
      </c>
      <c r="AC974" s="9">
        <v>5.0568240532799999E-3</v>
      </c>
      <c r="AD974" s="9">
        <v>13.8496174217853</v>
      </c>
      <c r="AF974" s="9">
        <v>-1</v>
      </c>
      <c r="AG974" s="9">
        <v>-1</v>
      </c>
      <c r="AH974" s="9">
        <v>-1</v>
      </c>
      <c r="AI974" s="9">
        <v>-1</v>
      </c>
      <c r="AJ974" s="9">
        <v>0</v>
      </c>
      <c r="AM974" s="9" t="s">
        <v>309</v>
      </c>
      <c r="AN974" s="9">
        <v>-1</v>
      </c>
      <c r="AQ974" s="9">
        <v>579</v>
      </c>
      <c r="AR974" s="9" t="s">
        <v>295</v>
      </c>
      <c r="AT974" s="9" t="s">
        <v>195</v>
      </c>
      <c r="AU974" s="9">
        <v>132.71029999999999</v>
      </c>
      <c r="AV974" s="9">
        <v>22.469388998214601</v>
      </c>
      <c r="AW974" s="9">
        <v>14.5375815356005</v>
      </c>
      <c r="AX974" s="9">
        <v>1.1232455299999999E-2</v>
      </c>
    </row>
    <row r="975" spans="1:50" x14ac:dyDescent="0.25">
      <c r="A975" s="142">
        <v>550000</v>
      </c>
      <c r="B975" s="142">
        <v>920000</v>
      </c>
      <c r="C975" s="142">
        <v>920000</v>
      </c>
      <c r="D975" s="9" t="s">
        <v>305</v>
      </c>
      <c r="E975" s="9" t="s">
        <v>70</v>
      </c>
      <c r="F975" s="9" t="s">
        <v>306</v>
      </c>
      <c r="G975" s="9" t="s">
        <v>307</v>
      </c>
      <c r="H975" s="9">
        <v>0.36</v>
      </c>
      <c r="I975" s="9">
        <v>0.48</v>
      </c>
      <c r="J975" s="9" t="s">
        <v>195</v>
      </c>
      <c r="K975" s="9">
        <v>0.17164456625853</v>
      </c>
      <c r="L975" s="9">
        <v>3855.3464394254502</v>
      </c>
      <c r="M975" s="9">
        <v>9.5785915888125608</v>
      </c>
      <c r="N975" s="9">
        <v>1.40767849500098</v>
      </c>
      <c r="O975" s="9">
        <v>1.64411319862937</v>
      </c>
      <c r="P975" s="9">
        <v>0.24162036470591</v>
      </c>
      <c r="Q975" s="9">
        <v>661.74926737156602</v>
      </c>
      <c r="R975" s="9">
        <v>1210</v>
      </c>
      <c r="S975" s="9" t="s">
        <v>310</v>
      </c>
      <c r="T975" s="9">
        <v>1210</v>
      </c>
      <c r="U975" s="9" t="s">
        <v>293</v>
      </c>
      <c r="V975" s="9" t="s">
        <v>195</v>
      </c>
      <c r="Z975" s="9">
        <v>0</v>
      </c>
      <c r="AA975" s="9">
        <v>1</v>
      </c>
      <c r="AB975" s="9">
        <v>1.64411319862937</v>
      </c>
      <c r="AC975" s="9">
        <v>0.24162036470591</v>
      </c>
      <c r="AD975" s="9">
        <v>661.74926737156602</v>
      </c>
      <c r="AF975" s="9">
        <v>-1</v>
      </c>
      <c r="AG975" s="9">
        <v>-1</v>
      </c>
      <c r="AH975" s="9">
        <v>-1</v>
      </c>
      <c r="AI975" s="9">
        <v>-1</v>
      </c>
      <c r="AJ975" s="9">
        <v>0</v>
      </c>
      <c r="AM975" s="9" t="s">
        <v>309</v>
      </c>
      <c r="AN975" s="9">
        <v>-1</v>
      </c>
      <c r="AQ975" s="9">
        <v>579</v>
      </c>
      <c r="AR975" s="9" t="s">
        <v>295</v>
      </c>
      <c r="AT975" s="9" t="s">
        <v>195</v>
      </c>
      <c r="AU975" s="9">
        <v>132.71029999999999</v>
      </c>
      <c r="AV975" s="9">
        <v>107.50683173033001</v>
      </c>
      <c r="AW975" s="9">
        <v>694.62091533341095</v>
      </c>
      <c r="AX975" s="9">
        <v>0.53669851369999999</v>
      </c>
    </row>
    <row r="976" spans="1:50" x14ac:dyDescent="0.25">
      <c r="A976" s="142">
        <v>550000</v>
      </c>
      <c r="B976" s="142">
        <v>920000</v>
      </c>
      <c r="C976" s="142">
        <v>920000</v>
      </c>
      <c r="D976" s="9" t="s">
        <v>305</v>
      </c>
      <c r="E976" s="9" t="s">
        <v>70</v>
      </c>
      <c r="F976" s="9" t="s">
        <v>306</v>
      </c>
      <c r="G976" s="9" t="s">
        <v>307</v>
      </c>
      <c r="H976" s="9">
        <v>0.36</v>
      </c>
      <c r="I976" s="9">
        <v>0.48</v>
      </c>
      <c r="J976" s="9" t="s">
        <v>195</v>
      </c>
      <c r="K976" s="9">
        <v>0.13974176741040001</v>
      </c>
      <c r="L976" s="9">
        <v>3855.3464394254502</v>
      </c>
      <c r="M976" s="9">
        <v>9.5785915888125608</v>
      </c>
      <c r="N976" s="9">
        <v>1.40767849500098</v>
      </c>
      <c r="O976" s="9">
        <v>1.3385293179230999</v>
      </c>
      <c r="P976" s="9">
        <v>0.19671148083705001</v>
      </c>
      <c r="Q976" s="9">
        <v>538.75292542472505</v>
      </c>
      <c r="R976" s="9">
        <v>1210</v>
      </c>
      <c r="S976" s="9" t="s">
        <v>310</v>
      </c>
      <c r="T976" s="9">
        <v>1210</v>
      </c>
      <c r="U976" s="9" t="s">
        <v>293</v>
      </c>
      <c r="V976" s="9" t="s">
        <v>195</v>
      </c>
      <c r="Z976" s="9">
        <v>0</v>
      </c>
      <c r="AA976" s="9">
        <v>1</v>
      </c>
      <c r="AB976" s="9">
        <v>1.3385293179230999</v>
      </c>
      <c r="AC976" s="9">
        <v>0.19671148083705001</v>
      </c>
      <c r="AD976" s="9">
        <v>538.75292542472505</v>
      </c>
      <c r="AF976" s="9">
        <v>-1</v>
      </c>
      <c r="AG976" s="9">
        <v>-1</v>
      </c>
      <c r="AH976" s="9">
        <v>-1</v>
      </c>
      <c r="AI976" s="9">
        <v>-1</v>
      </c>
      <c r="AJ976" s="9">
        <v>0</v>
      </c>
      <c r="AM976" s="9" t="s">
        <v>309</v>
      </c>
      <c r="AN976" s="9">
        <v>-1</v>
      </c>
      <c r="AQ976" s="9">
        <v>579</v>
      </c>
      <c r="AR976" s="9" t="s">
        <v>295</v>
      </c>
      <c r="AT976" s="9" t="s">
        <v>195</v>
      </c>
      <c r="AU976" s="9">
        <v>132.71029999999999</v>
      </c>
      <c r="AV976" s="9">
        <v>99.465072682154002</v>
      </c>
      <c r="AW976" s="9">
        <v>565.51486892232197</v>
      </c>
      <c r="AX976" s="9">
        <v>0.43694478949999999</v>
      </c>
    </row>
    <row r="977" spans="1:50" x14ac:dyDescent="0.25">
      <c r="A977" s="142">
        <v>550000</v>
      </c>
      <c r="B977" s="142">
        <v>920000</v>
      </c>
      <c r="C977" s="142">
        <v>920000</v>
      </c>
      <c r="D977" s="9" t="s">
        <v>305</v>
      </c>
      <c r="E977" s="9" t="s">
        <v>70</v>
      </c>
      <c r="F977" s="9" t="s">
        <v>306</v>
      </c>
      <c r="G977" s="9" t="s">
        <v>307</v>
      </c>
      <c r="H977" s="9">
        <v>0.36</v>
      </c>
      <c r="I977" s="9">
        <v>0.48</v>
      </c>
      <c r="J977" s="9" t="s">
        <v>195</v>
      </c>
      <c r="K977" s="9">
        <v>0.13447392219363999</v>
      </c>
      <c r="L977" s="9">
        <v>3855.3464394254502</v>
      </c>
      <c r="M977" s="9">
        <v>9.5785915888125608</v>
      </c>
      <c r="N977" s="9">
        <v>1.40767849500098</v>
      </c>
      <c r="O977" s="9">
        <v>1.2880707800386599</v>
      </c>
      <c r="P977" s="9">
        <v>0.18929604841042</v>
      </c>
      <c r="Q977" s="9">
        <v>518.44355712483696</v>
      </c>
      <c r="R977" s="9">
        <v>1210</v>
      </c>
      <c r="S977" s="9" t="s">
        <v>310</v>
      </c>
      <c r="T977" s="9">
        <v>1210</v>
      </c>
      <c r="U977" s="9" t="s">
        <v>293</v>
      </c>
      <c r="V977" s="9" t="s">
        <v>195</v>
      </c>
      <c r="Z977" s="9">
        <v>0</v>
      </c>
      <c r="AA977" s="9">
        <v>1</v>
      </c>
      <c r="AB977" s="9">
        <v>1.2880707800386599</v>
      </c>
      <c r="AC977" s="9">
        <v>0.18929604841042</v>
      </c>
      <c r="AD977" s="9">
        <v>518.44355712483696</v>
      </c>
      <c r="AF977" s="9">
        <v>-1</v>
      </c>
      <c r="AG977" s="9">
        <v>-1</v>
      </c>
      <c r="AH977" s="9">
        <v>-1</v>
      </c>
      <c r="AI977" s="9">
        <v>-1</v>
      </c>
      <c r="AJ977" s="9">
        <v>0</v>
      </c>
      <c r="AM977" s="9" t="s">
        <v>309</v>
      </c>
      <c r="AN977" s="9">
        <v>-1</v>
      </c>
      <c r="AQ977" s="9">
        <v>579</v>
      </c>
      <c r="AR977" s="9" t="s">
        <v>295</v>
      </c>
      <c r="AT977" s="9" t="s">
        <v>195</v>
      </c>
      <c r="AU977" s="9">
        <v>132.71029999999999</v>
      </c>
      <c r="AV977" s="9">
        <v>95.659808053304005</v>
      </c>
      <c r="AW977" s="9">
        <v>544.196655674662</v>
      </c>
      <c r="AX977" s="9">
        <v>0.42047328229999997</v>
      </c>
    </row>
    <row r="978" spans="1:50" x14ac:dyDescent="0.25">
      <c r="A978" s="142">
        <v>550000</v>
      </c>
      <c r="B978" s="142">
        <v>920000</v>
      </c>
      <c r="C978" s="142">
        <v>920000</v>
      </c>
      <c r="D978" s="9" t="s">
        <v>305</v>
      </c>
      <c r="E978" s="9" t="s">
        <v>70</v>
      </c>
      <c r="F978" s="9" t="s">
        <v>306</v>
      </c>
      <c r="G978" s="9" t="s">
        <v>307</v>
      </c>
      <c r="H978" s="9">
        <v>0.36</v>
      </c>
      <c r="I978" s="9">
        <v>0.48</v>
      </c>
      <c r="J978" s="9" t="s">
        <v>195</v>
      </c>
      <c r="K978" s="9">
        <v>0.15002793671070999</v>
      </c>
      <c r="L978" s="9">
        <v>3960.1965847136798</v>
      </c>
      <c r="M978" s="9">
        <v>10.097621620420799</v>
      </c>
      <c r="N978" s="9">
        <v>1.3479497682689201</v>
      </c>
      <c r="O978" s="9">
        <v>1.51492533739729</v>
      </c>
      <c r="P978" s="9">
        <v>0.20223012252306999</v>
      </c>
      <c r="Q978" s="9">
        <v>594.14012257342904</v>
      </c>
      <c r="R978" s="9">
        <v>1400</v>
      </c>
      <c r="S978" s="9" t="s">
        <v>297</v>
      </c>
      <c r="T978" s="9">
        <v>1400</v>
      </c>
      <c r="U978" s="9" t="s">
        <v>293</v>
      </c>
      <c r="V978" s="9" t="s">
        <v>195</v>
      </c>
      <c r="Z978" s="9">
        <v>0</v>
      </c>
      <c r="AA978" s="9">
        <v>1</v>
      </c>
      <c r="AB978" s="9">
        <v>1.51492533739729</v>
      </c>
      <c r="AC978" s="9">
        <v>0.20223012252306999</v>
      </c>
      <c r="AD978" s="9">
        <v>594.14012257342904</v>
      </c>
      <c r="AF978" s="9">
        <v>-1</v>
      </c>
      <c r="AG978" s="9">
        <v>-1</v>
      </c>
      <c r="AH978" s="9">
        <v>-1</v>
      </c>
      <c r="AI978" s="9">
        <v>-1</v>
      </c>
      <c r="AJ978" s="9">
        <v>0</v>
      </c>
      <c r="AM978" s="9" t="s">
        <v>309</v>
      </c>
      <c r="AN978" s="9">
        <v>-1</v>
      </c>
      <c r="AQ978" s="9">
        <v>579</v>
      </c>
      <c r="AR978" s="9" t="s">
        <v>295</v>
      </c>
      <c r="AT978" s="9" t="s">
        <v>195</v>
      </c>
      <c r="AU978" s="9">
        <v>132.71029999999999</v>
      </c>
      <c r="AV978" s="9">
        <v>188.34787766675899</v>
      </c>
      <c r="AW978" s="9">
        <v>607.14151921719395</v>
      </c>
      <c r="AX978" s="9">
        <v>0.4818654684</v>
      </c>
    </row>
    <row r="979" spans="1:50" x14ac:dyDescent="0.25">
      <c r="A979" s="142">
        <v>550000</v>
      </c>
      <c r="B979" s="142">
        <v>920000</v>
      </c>
      <c r="C979" s="142">
        <v>920000</v>
      </c>
      <c r="D979" s="9" t="s">
        <v>305</v>
      </c>
      <c r="E979" s="9" t="s">
        <v>70</v>
      </c>
      <c r="F979" s="9" t="s">
        <v>306</v>
      </c>
      <c r="G979" s="9" t="s">
        <v>307</v>
      </c>
      <c r="H979" s="9">
        <v>0.36</v>
      </c>
      <c r="I979" s="9">
        <v>0.48</v>
      </c>
      <c r="J979" s="9" t="s">
        <v>195</v>
      </c>
      <c r="K979" s="9">
        <v>7.7812807200899996E-3</v>
      </c>
      <c r="L979" s="9">
        <v>3960.1965847136798</v>
      </c>
      <c r="M979" s="9">
        <v>10.097621620420799</v>
      </c>
      <c r="N979" s="9">
        <v>1.3479497682689201</v>
      </c>
      <c r="O979" s="9">
        <v>7.8572428433779998E-2</v>
      </c>
      <c r="P979" s="9">
        <v>1.0488775543479999E-2</v>
      </c>
      <c r="Q979" s="9">
        <v>30.815401332414599</v>
      </c>
      <c r="R979" s="9">
        <v>8140</v>
      </c>
      <c r="S979" s="9" t="s">
        <v>292</v>
      </c>
      <c r="T979" s="9">
        <v>8140</v>
      </c>
      <c r="U979" s="9" t="s">
        <v>293</v>
      </c>
      <c r="V979" s="9" t="s">
        <v>195</v>
      </c>
      <c r="Z979" s="9">
        <v>0</v>
      </c>
      <c r="AA979" s="9">
        <v>1</v>
      </c>
      <c r="AB979" s="9">
        <v>7.8572428433779998E-2</v>
      </c>
      <c r="AC979" s="9">
        <v>1.0488775543479999E-2</v>
      </c>
      <c r="AD979" s="9">
        <v>30.815110485222402</v>
      </c>
      <c r="AF979" s="9">
        <v>-1</v>
      </c>
      <c r="AG979" s="9">
        <v>-1</v>
      </c>
      <c r="AH979" s="9">
        <v>-1</v>
      </c>
      <c r="AI979" s="9">
        <v>-1</v>
      </c>
      <c r="AJ979" s="9">
        <v>0</v>
      </c>
      <c r="AM979" s="9" t="s">
        <v>309</v>
      </c>
      <c r="AN979" s="9">
        <v>-1</v>
      </c>
      <c r="AQ979" s="9">
        <v>579</v>
      </c>
      <c r="AR979" s="9" t="s">
        <v>295</v>
      </c>
      <c r="AT979" s="9" t="s">
        <v>195</v>
      </c>
      <c r="AU979" s="9">
        <v>132.71029999999999</v>
      </c>
      <c r="AV979" s="9">
        <v>95.428769577293806</v>
      </c>
      <c r="AW979" s="9">
        <v>31.4897258566081</v>
      </c>
      <c r="AX979" s="9">
        <v>2.4991979300000002E-2</v>
      </c>
    </row>
    <row r="980" spans="1:50" x14ac:dyDescent="0.25">
      <c r="A980" s="142">
        <v>550000</v>
      </c>
      <c r="B980" s="142">
        <v>920000</v>
      </c>
      <c r="C980" s="142">
        <v>920000</v>
      </c>
      <c r="D980" s="9" t="s">
        <v>305</v>
      </c>
      <c r="E980" s="9" t="s">
        <v>70</v>
      </c>
      <c r="F980" s="9" t="s">
        <v>306</v>
      </c>
      <c r="G980" s="9" t="s">
        <v>307</v>
      </c>
      <c r="H980" s="9">
        <v>0.36</v>
      </c>
      <c r="I980" s="9">
        <v>0.48</v>
      </c>
      <c r="J980" s="9" t="s">
        <v>195</v>
      </c>
      <c r="K980" s="9">
        <v>0.29885233541259998</v>
      </c>
      <c r="L980" s="9">
        <v>3960.1965847136798</v>
      </c>
      <c r="M980" s="9">
        <v>10.097621620420799</v>
      </c>
      <c r="N980" s="9">
        <v>1.3479497682689201</v>
      </c>
      <c r="O980" s="9">
        <v>3.0176978033756199</v>
      </c>
      <c r="P980" s="9">
        <v>0.40283793626605002</v>
      </c>
      <c r="Q980" s="9">
        <v>1183.5139980347101</v>
      </c>
      <c r="R980" s="9">
        <v>1430</v>
      </c>
      <c r="S980" s="9" t="s">
        <v>298</v>
      </c>
      <c r="T980" s="9">
        <v>1430</v>
      </c>
      <c r="U980" s="9" t="s">
        <v>293</v>
      </c>
      <c r="V980" s="9" t="s">
        <v>195</v>
      </c>
      <c r="Z980" s="9">
        <v>0</v>
      </c>
      <c r="AA980" s="9">
        <v>1</v>
      </c>
      <c r="AB980" s="9">
        <v>3.0176978033756199</v>
      </c>
      <c r="AC980" s="9">
        <v>0.40283793626605002</v>
      </c>
      <c r="AD980" s="9">
        <v>1183.5139980347101</v>
      </c>
      <c r="AF980" s="9">
        <v>-1</v>
      </c>
      <c r="AG980" s="9">
        <v>-1</v>
      </c>
      <c r="AH980" s="9">
        <v>-1</v>
      </c>
      <c r="AI980" s="9">
        <v>-1</v>
      </c>
      <c r="AJ980" s="9">
        <v>0</v>
      </c>
      <c r="AM980" s="9" t="s">
        <v>309</v>
      </c>
      <c r="AN980" s="9">
        <v>-1</v>
      </c>
      <c r="AQ980" s="9">
        <v>579</v>
      </c>
      <c r="AR980" s="9" t="s">
        <v>295</v>
      </c>
      <c r="AT980" s="9" t="s">
        <v>195</v>
      </c>
      <c r="AU980" s="9">
        <v>132.71029999999999</v>
      </c>
      <c r="AV980" s="9">
        <v>142.954187869246</v>
      </c>
      <c r="AW980" s="9">
        <v>1209.4124929137399</v>
      </c>
      <c r="AX980" s="9">
        <v>0.95986536739999995</v>
      </c>
    </row>
    <row r="981" spans="1:50" x14ac:dyDescent="0.25">
      <c r="A981" s="142">
        <v>550000</v>
      </c>
      <c r="B981" s="142">
        <v>920000</v>
      </c>
      <c r="C981" s="142">
        <v>920000</v>
      </c>
      <c r="D981" s="9" t="s">
        <v>305</v>
      </c>
      <c r="E981" s="9" t="s">
        <v>70</v>
      </c>
      <c r="F981" s="9" t="s">
        <v>306</v>
      </c>
      <c r="G981" s="9" t="s">
        <v>307</v>
      </c>
      <c r="H981" s="9">
        <v>0.36</v>
      </c>
      <c r="I981" s="9">
        <v>0.48</v>
      </c>
      <c r="J981" s="9" t="s">
        <v>195</v>
      </c>
      <c r="K981" s="9">
        <v>8.3664917812679998E-2</v>
      </c>
      <c r="L981" s="9">
        <v>3960.1965847136798</v>
      </c>
      <c r="M981" s="9">
        <v>10.097621620420799</v>
      </c>
      <c r="N981" s="9">
        <v>1.3479497682689201</v>
      </c>
      <c r="O981" s="9">
        <v>0.84481668297607004</v>
      </c>
      <c r="P981" s="9">
        <v>0.11277610657784</v>
      </c>
      <c r="Q981" s="9">
        <v>331.32952178213401</v>
      </c>
      <c r="R981" s="9">
        <v>1410</v>
      </c>
      <c r="S981" s="9" t="s">
        <v>299</v>
      </c>
      <c r="T981" s="9">
        <v>1410</v>
      </c>
      <c r="U981" s="9" t="s">
        <v>293</v>
      </c>
      <c r="V981" s="9" t="s">
        <v>195</v>
      </c>
      <c r="Z981" s="9">
        <v>0</v>
      </c>
      <c r="AA981" s="9">
        <v>1</v>
      </c>
      <c r="AB981" s="9">
        <v>0.84481668297607004</v>
      </c>
      <c r="AC981" s="9">
        <v>0.11277610657784</v>
      </c>
      <c r="AD981" s="9">
        <v>331.32952178213401</v>
      </c>
      <c r="AF981" s="9">
        <v>-1</v>
      </c>
      <c r="AG981" s="9">
        <v>-1</v>
      </c>
      <c r="AH981" s="9">
        <v>-1</v>
      </c>
      <c r="AI981" s="9">
        <v>-1</v>
      </c>
      <c r="AJ981" s="9">
        <v>0</v>
      </c>
      <c r="AM981" s="9" t="s">
        <v>309</v>
      </c>
      <c r="AN981" s="9">
        <v>-1</v>
      </c>
      <c r="AQ981" s="9">
        <v>579</v>
      </c>
      <c r="AR981" s="9" t="s">
        <v>295</v>
      </c>
      <c r="AT981" s="9" t="s">
        <v>195</v>
      </c>
      <c r="AU981" s="9">
        <v>132.71029999999999</v>
      </c>
      <c r="AV981" s="9">
        <v>88.843990896749702</v>
      </c>
      <c r="AW981" s="9">
        <v>338.57990997982102</v>
      </c>
      <c r="AX981" s="9">
        <v>0.26871818469999997</v>
      </c>
    </row>
    <row r="982" spans="1:50" x14ac:dyDescent="0.25">
      <c r="A982" s="142">
        <v>550000</v>
      </c>
      <c r="B982" s="142">
        <v>920000</v>
      </c>
      <c r="C982" s="142">
        <v>920000</v>
      </c>
      <c r="D982" s="9" t="s">
        <v>305</v>
      </c>
      <c r="E982" s="9" t="s">
        <v>70</v>
      </c>
      <c r="F982" s="9" t="s">
        <v>306</v>
      </c>
      <c r="G982" s="9" t="s">
        <v>307</v>
      </c>
      <c r="H982" s="9">
        <v>0.36</v>
      </c>
      <c r="I982" s="9">
        <v>0.48</v>
      </c>
      <c r="J982" s="9" t="s">
        <v>195</v>
      </c>
      <c r="K982" s="9">
        <v>6.8199351369000001E-3</v>
      </c>
      <c r="L982" s="9">
        <v>3853.67543569186</v>
      </c>
      <c r="M982" s="9">
        <v>9.5747508243389401</v>
      </c>
      <c r="N982" s="9">
        <v>1.40712464922532</v>
      </c>
      <c r="O982" s="9">
        <v>6.5299179573999999E-2</v>
      </c>
      <c r="P982" s="9">
        <v>9.5964988372500004E-3</v>
      </c>
      <c r="Q982" s="9">
        <v>26.281816510094799</v>
      </c>
      <c r="R982" s="9">
        <v>1210</v>
      </c>
      <c r="S982" s="9" t="s">
        <v>310</v>
      </c>
      <c r="T982" s="9">
        <v>1210</v>
      </c>
      <c r="U982" s="9" t="s">
        <v>293</v>
      </c>
      <c r="V982" s="9" t="s">
        <v>195</v>
      </c>
      <c r="Z982" s="9">
        <v>0</v>
      </c>
      <c r="AA982" s="9">
        <v>1</v>
      </c>
      <c r="AB982" s="9">
        <v>6.5299179573999999E-2</v>
      </c>
      <c r="AC982" s="9">
        <v>9.5964988372500004E-3</v>
      </c>
      <c r="AD982" s="9">
        <v>26.281816510094799</v>
      </c>
      <c r="AF982" s="9">
        <v>-1</v>
      </c>
      <c r="AG982" s="9">
        <v>-1</v>
      </c>
      <c r="AH982" s="9">
        <v>-1</v>
      </c>
      <c r="AI982" s="9">
        <v>-1</v>
      </c>
      <c r="AJ982" s="9">
        <v>0</v>
      </c>
      <c r="AM982" s="9" t="s">
        <v>309</v>
      </c>
      <c r="AN982" s="9">
        <v>-1</v>
      </c>
      <c r="AQ982" s="9">
        <v>579</v>
      </c>
      <c r="AR982" s="9" t="s">
        <v>295</v>
      </c>
      <c r="AT982" s="9" t="s">
        <v>195</v>
      </c>
      <c r="AU982" s="9">
        <v>132.71029999999999</v>
      </c>
      <c r="AV982" s="9">
        <v>30.934591505533401</v>
      </c>
      <c r="AW982" s="9">
        <v>27.599298309127299</v>
      </c>
      <c r="AX982" s="9">
        <v>2.13153419E-2</v>
      </c>
    </row>
    <row r="983" spans="1:50" x14ac:dyDescent="0.25">
      <c r="A983" s="142">
        <v>550000</v>
      </c>
      <c r="B983" s="142">
        <v>920000</v>
      </c>
      <c r="C983" s="142">
        <v>920000</v>
      </c>
      <c r="D983" s="9" t="s">
        <v>305</v>
      </c>
      <c r="E983" s="9" t="s">
        <v>70</v>
      </c>
      <c r="F983" s="9" t="s">
        <v>306</v>
      </c>
      <c r="G983" s="9" t="s">
        <v>307</v>
      </c>
      <c r="H983" s="9">
        <v>0.36</v>
      </c>
      <c r="I983" s="9">
        <v>0.48</v>
      </c>
      <c r="J983" s="9" t="s">
        <v>195</v>
      </c>
      <c r="K983" s="9">
        <v>0.13731464923156</v>
      </c>
      <c r="L983" s="9">
        <v>3853.67543569186</v>
      </c>
      <c r="M983" s="9">
        <v>9.5747508243389401</v>
      </c>
      <c r="N983" s="9">
        <v>1.40712464922532</v>
      </c>
      <c r="O983" s="9">
        <v>1.31475355092372</v>
      </c>
      <c r="P983" s="9">
        <v>0.19321882763345999</v>
      </c>
      <c r="Q983" s="9">
        <v>529.16609070431798</v>
      </c>
      <c r="R983" s="9">
        <v>1210</v>
      </c>
      <c r="S983" s="9" t="s">
        <v>310</v>
      </c>
      <c r="T983" s="9">
        <v>1210</v>
      </c>
      <c r="U983" s="9" t="s">
        <v>293</v>
      </c>
      <c r="V983" s="9" t="s">
        <v>195</v>
      </c>
      <c r="Z983" s="9">
        <v>0</v>
      </c>
      <c r="AA983" s="9">
        <v>1</v>
      </c>
      <c r="AB983" s="9">
        <v>1.31475355092372</v>
      </c>
      <c r="AC983" s="9">
        <v>0.19321882763345999</v>
      </c>
      <c r="AD983" s="9">
        <v>529.16609070431798</v>
      </c>
      <c r="AF983" s="9">
        <v>-1</v>
      </c>
      <c r="AG983" s="9">
        <v>-1</v>
      </c>
      <c r="AH983" s="9">
        <v>-1</v>
      </c>
      <c r="AI983" s="9">
        <v>-1</v>
      </c>
      <c r="AJ983" s="9">
        <v>0</v>
      </c>
      <c r="AM983" s="9" t="s">
        <v>309</v>
      </c>
      <c r="AN983" s="9">
        <v>-1</v>
      </c>
      <c r="AQ983" s="9">
        <v>579</v>
      </c>
      <c r="AR983" s="9" t="s">
        <v>295</v>
      </c>
      <c r="AT983" s="9" t="s">
        <v>195</v>
      </c>
      <c r="AU983" s="9">
        <v>132.71029999999999</v>
      </c>
      <c r="AV983" s="9">
        <v>96.341458805531801</v>
      </c>
      <c r="AW983" s="9">
        <v>555.69267013235503</v>
      </c>
      <c r="AX983" s="9">
        <v>0.42916957880000001</v>
      </c>
    </row>
    <row r="984" spans="1:50" x14ac:dyDescent="0.25">
      <c r="A984" s="142">
        <v>550000</v>
      </c>
      <c r="B984" s="142">
        <v>920000</v>
      </c>
      <c r="C984" s="142">
        <v>920000</v>
      </c>
      <c r="D984" s="9" t="s">
        <v>305</v>
      </c>
      <c r="E984" s="9" t="s">
        <v>70</v>
      </c>
      <c r="F984" s="9" t="s">
        <v>306</v>
      </c>
      <c r="G984" s="9" t="s">
        <v>307</v>
      </c>
      <c r="H984" s="9">
        <v>0.36</v>
      </c>
      <c r="I984" s="9">
        <v>0.48</v>
      </c>
      <c r="J984" s="9" t="s">
        <v>195</v>
      </c>
      <c r="K984" s="9">
        <v>0.15841416710844999</v>
      </c>
      <c r="L984" s="9">
        <v>3853.67543569186</v>
      </c>
      <c r="M984" s="9">
        <v>9.5747508243389401</v>
      </c>
      <c r="N984" s="9">
        <v>1.40712464922532</v>
      </c>
      <c r="O984" s="9">
        <v>1.5167761771086199</v>
      </c>
      <c r="P984" s="9">
        <v>0.22290847932480001</v>
      </c>
      <c r="Q984" s="9">
        <v>610.47678445143004</v>
      </c>
      <c r="R984" s="9">
        <v>1210</v>
      </c>
      <c r="S984" s="9" t="s">
        <v>310</v>
      </c>
      <c r="T984" s="9">
        <v>1210</v>
      </c>
      <c r="U984" s="9" t="s">
        <v>293</v>
      </c>
      <c r="V984" s="9" t="s">
        <v>195</v>
      </c>
      <c r="Z984" s="9">
        <v>0</v>
      </c>
      <c r="AA984" s="9">
        <v>1</v>
      </c>
      <c r="AB984" s="9">
        <v>1.5167761771086199</v>
      </c>
      <c r="AC984" s="9">
        <v>0.22290847932480001</v>
      </c>
      <c r="AD984" s="9">
        <v>610.47678445143004</v>
      </c>
      <c r="AF984" s="9">
        <v>-1</v>
      </c>
      <c r="AG984" s="9">
        <v>-1</v>
      </c>
      <c r="AH984" s="9">
        <v>-1</v>
      </c>
      <c r="AI984" s="9">
        <v>-1</v>
      </c>
      <c r="AJ984" s="9">
        <v>0</v>
      </c>
      <c r="AM984" s="9" t="s">
        <v>309</v>
      </c>
      <c r="AN984" s="9">
        <v>-1</v>
      </c>
      <c r="AQ984" s="9">
        <v>579</v>
      </c>
      <c r="AR984" s="9" t="s">
        <v>295</v>
      </c>
      <c r="AT984" s="9" t="s">
        <v>195</v>
      </c>
      <c r="AU984" s="9">
        <v>132.71029999999999</v>
      </c>
      <c r="AV984" s="9">
        <v>103.57148543309501</v>
      </c>
      <c r="AW984" s="9">
        <v>641.07938956199098</v>
      </c>
      <c r="AX984" s="9">
        <v>0.49511499139999998</v>
      </c>
    </row>
    <row r="985" spans="1:50" x14ac:dyDescent="0.25">
      <c r="A985" s="142">
        <v>550000</v>
      </c>
      <c r="B985" s="142">
        <v>920000</v>
      </c>
      <c r="C985" s="142">
        <v>920000</v>
      </c>
      <c r="D985" s="9" t="s">
        <v>305</v>
      </c>
      <c r="E985" s="9" t="s">
        <v>70</v>
      </c>
      <c r="F985" s="9" t="s">
        <v>306</v>
      </c>
      <c r="G985" s="9" t="s">
        <v>307</v>
      </c>
      <c r="H985" s="9">
        <v>0.36</v>
      </c>
      <c r="I985" s="9">
        <v>0.48</v>
      </c>
      <c r="J985" s="9" t="s">
        <v>195</v>
      </c>
      <c r="K985" s="9">
        <v>0.13870432993269</v>
      </c>
      <c r="L985" s="9">
        <v>3853.67543569186</v>
      </c>
      <c r="M985" s="9">
        <v>9.5747508243389401</v>
      </c>
      <c r="N985" s="9">
        <v>1.40712464922532</v>
      </c>
      <c r="O985" s="9">
        <v>1.3280593973624499</v>
      </c>
      <c r="P985" s="9">
        <v>0.19517428160257</v>
      </c>
      <c r="Q985" s="9">
        <v>534.52146908572502</v>
      </c>
      <c r="R985" s="9">
        <v>1210</v>
      </c>
      <c r="S985" s="9" t="s">
        <v>310</v>
      </c>
      <c r="T985" s="9">
        <v>1210</v>
      </c>
      <c r="U985" s="9" t="s">
        <v>293</v>
      </c>
      <c r="V985" s="9" t="s">
        <v>195</v>
      </c>
      <c r="Z985" s="9">
        <v>0</v>
      </c>
      <c r="AA985" s="9">
        <v>1</v>
      </c>
      <c r="AB985" s="9">
        <v>1.3280593973624499</v>
      </c>
      <c r="AC985" s="9">
        <v>0.19517428160257</v>
      </c>
      <c r="AD985" s="9">
        <v>534.52146908572502</v>
      </c>
      <c r="AF985" s="9">
        <v>-1</v>
      </c>
      <c r="AG985" s="9">
        <v>-1</v>
      </c>
      <c r="AH985" s="9">
        <v>-1</v>
      </c>
      <c r="AI985" s="9">
        <v>-1</v>
      </c>
      <c r="AJ985" s="9">
        <v>0</v>
      </c>
      <c r="AM985" s="9" t="s">
        <v>309</v>
      </c>
      <c r="AN985" s="9">
        <v>-1</v>
      </c>
      <c r="AQ985" s="9">
        <v>579</v>
      </c>
      <c r="AR985" s="9" t="s">
        <v>295</v>
      </c>
      <c r="AT985" s="9" t="s">
        <v>195</v>
      </c>
      <c r="AU985" s="9">
        <v>132.71029999999999</v>
      </c>
      <c r="AV985" s="9">
        <v>98.6162595413589</v>
      </c>
      <c r="AW985" s="9">
        <v>561.31650840281497</v>
      </c>
      <c r="AX985" s="9">
        <v>0.43351295140000001</v>
      </c>
    </row>
    <row r="986" spans="1:50" x14ac:dyDescent="0.25">
      <c r="A986" s="142">
        <v>550000</v>
      </c>
      <c r="B986" s="142">
        <v>920000</v>
      </c>
      <c r="C986" s="142">
        <v>920000</v>
      </c>
      <c r="D986" s="9" t="s">
        <v>305</v>
      </c>
      <c r="E986" s="9" t="s">
        <v>70</v>
      </c>
      <c r="F986" s="9" t="s">
        <v>306</v>
      </c>
      <c r="G986" s="9" t="s">
        <v>307</v>
      </c>
      <c r="H986" s="9">
        <v>0.36</v>
      </c>
      <c r="I986" s="9">
        <v>0.48</v>
      </c>
      <c r="J986" s="9" t="s">
        <v>195</v>
      </c>
      <c r="K986" s="9">
        <v>0.17651037225829</v>
      </c>
      <c r="L986" s="9">
        <v>3853.67543569186</v>
      </c>
      <c r="M986" s="9">
        <v>9.5747508243389401</v>
      </c>
      <c r="N986" s="9">
        <v>1.40712464922532</v>
      </c>
      <c r="O986" s="9">
        <v>1.69004283228451</v>
      </c>
      <c r="P986" s="9">
        <v>0.24837209564858001</v>
      </c>
      <c r="Q986" s="9">
        <v>680.21368571662799</v>
      </c>
      <c r="R986" s="9">
        <v>1210</v>
      </c>
      <c r="S986" s="9" t="s">
        <v>310</v>
      </c>
      <c r="T986" s="9">
        <v>1210</v>
      </c>
      <c r="U986" s="9" t="s">
        <v>293</v>
      </c>
      <c r="V986" s="9" t="s">
        <v>195</v>
      </c>
      <c r="Z986" s="9">
        <v>0</v>
      </c>
      <c r="AA986" s="9">
        <v>1</v>
      </c>
      <c r="AB986" s="9">
        <v>1.69004283228451</v>
      </c>
      <c r="AC986" s="9">
        <v>0.24837209564858001</v>
      </c>
      <c r="AD986" s="9">
        <v>680.21368571662799</v>
      </c>
      <c r="AF986" s="9">
        <v>-1</v>
      </c>
      <c r="AG986" s="9">
        <v>-1</v>
      </c>
      <c r="AH986" s="9">
        <v>-1</v>
      </c>
      <c r="AI986" s="9">
        <v>-1</v>
      </c>
      <c r="AJ986" s="9">
        <v>0</v>
      </c>
      <c r="AM986" s="9" t="s">
        <v>309</v>
      </c>
      <c r="AN986" s="9">
        <v>-1</v>
      </c>
      <c r="AQ986" s="9">
        <v>579</v>
      </c>
      <c r="AR986" s="9" t="s">
        <v>295</v>
      </c>
      <c r="AT986" s="9" t="s">
        <v>195</v>
      </c>
      <c r="AU986" s="9">
        <v>132.71029999999999</v>
      </c>
      <c r="AV986" s="9">
        <v>109.0175974892</v>
      </c>
      <c r="AW986" s="9">
        <v>714.31213359370997</v>
      </c>
      <c r="AX986" s="9">
        <v>0.55167371099999996</v>
      </c>
    </row>
    <row r="987" spans="1:50" x14ac:dyDescent="0.25">
      <c r="A987" s="142">
        <v>550000</v>
      </c>
      <c r="B987" s="142">
        <v>920000</v>
      </c>
      <c r="C987" s="142">
        <v>920000</v>
      </c>
      <c r="D987" s="9" t="s">
        <v>305</v>
      </c>
      <c r="E987" s="9" t="s">
        <v>70</v>
      </c>
      <c r="F987" s="9" t="s">
        <v>306</v>
      </c>
      <c r="G987" s="9" t="s">
        <v>307</v>
      </c>
      <c r="H987" s="9">
        <v>0.36</v>
      </c>
      <c r="I987" s="9">
        <v>0.48</v>
      </c>
      <c r="J987" s="9" t="s">
        <v>195</v>
      </c>
      <c r="K987" s="9">
        <v>0.14808876059932999</v>
      </c>
      <c r="L987" s="9">
        <v>3854.7812746594</v>
      </c>
      <c r="M987" s="9">
        <v>9.5775183048363495</v>
      </c>
      <c r="N987" s="9">
        <v>1.4075396150688899</v>
      </c>
      <c r="O987" s="9">
        <v>1.4183228153806899</v>
      </c>
      <c r="P987" s="9">
        <v>0.20844079709002</v>
      </c>
      <c r="Q987" s="9">
        <v>570.84978134585106</v>
      </c>
      <c r="R987" s="9">
        <v>1200</v>
      </c>
      <c r="S987" s="9" t="s">
        <v>308</v>
      </c>
      <c r="T987" s="9">
        <v>1200</v>
      </c>
      <c r="U987" s="9" t="s">
        <v>293</v>
      </c>
      <c r="V987" s="9" t="s">
        <v>195</v>
      </c>
      <c r="Z987" s="9">
        <v>0</v>
      </c>
      <c r="AA987" s="9">
        <v>1</v>
      </c>
      <c r="AB987" s="9">
        <v>1.4183228153806899</v>
      </c>
      <c r="AC987" s="9">
        <v>0.20844079709002</v>
      </c>
      <c r="AD987" s="9">
        <v>570.84978134585106</v>
      </c>
      <c r="AF987" s="9">
        <v>-1</v>
      </c>
      <c r="AG987" s="9">
        <v>-1</v>
      </c>
      <c r="AH987" s="9">
        <v>-1</v>
      </c>
      <c r="AI987" s="9">
        <v>-1</v>
      </c>
      <c r="AJ987" s="9">
        <v>0</v>
      </c>
      <c r="AM987" s="9" t="s">
        <v>309</v>
      </c>
      <c r="AN987" s="9">
        <v>-1</v>
      </c>
      <c r="AQ987" s="9">
        <v>579</v>
      </c>
      <c r="AR987" s="9" t="s">
        <v>295</v>
      </c>
      <c r="AT987" s="9" t="s">
        <v>195</v>
      </c>
      <c r="AU987" s="9">
        <v>132.71029999999999</v>
      </c>
      <c r="AV987" s="9">
        <v>160.028634840172</v>
      </c>
      <c r="AW987" s="9">
        <v>599.29395191668902</v>
      </c>
      <c r="AX987" s="9">
        <v>0.46297630280000002</v>
      </c>
    </row>
    <row r="988" spans="1:50" x14ac:dyDescent="0.25">
      <c r="A988" s="142">
        <v>550000</v>
      </c>
      <c r="B988" s="142">
        <v>920000</v>
      </c>
      <c r="C988" s="142">
        <v>920000</v>
      </c>
      <c r="D988" s="9" t="s">
        <v>305</v>
      </c>
      <c r="E988" s="9" t="s">
        <v>70</v>
      </c>
      <c r="F988" s="9" t="s">
        <v>306</v>
      </c>
      <c r="G988" s="9" t="s">
        <v>307</v>
      </c>
      <c r="H988" s="9">
        <v>0.36</v>
      </c>
      <c r="I988" s="9">
        <v>0.48</v>
      </c>
      <c r="J988" s="9" t="s">
        <v>195</v>
      </c>
      <c r="K988" s="9">
        <v>0.22357619646407001</v>
      </c>
      <c r="L988" s="9">
        <v>3854.7812746594</v>
      </c>
      <c r="M988" s="9">
        <v>9.5775183048363495</v>
      </c>
      <c r="N988" s="9">
        <v>1.4075396150688899</v>
      </c>
      <c r="O988" s="9">
        <v>2.1413051141603998</v>
      </c>
      <c r="P988" s="9">
        <v>0.31469235350961</v>
      </c>
      <c r="Q988" s="9">
        <v>861.83733558930396</v>
      </c>
      <c r="R988" s="9">
        <v>1210</v>
      </c>
      <c r="S988" s="9" t="s">
        <v>310</v>
      </c>
      <c r="T988" s="9">
        <v>1210</v>
      </c>
      <c r="U988" s="9" t="s">
        <v>293</v>
      </c>
      <c r="V988" s="9" t="s">
        <v>195</v>
      </c>
      <c r="Z988" s="9">
        <v>0</v>
      </c>
      <c r="AA988" s="9">
        <v>1</v>
      </c>
      <c r="AB988" s="9">
        <v>2.1413051141603998</v>
      </c>
      <c r="AC988" s="9">
        <v>0.31469235350961</v>
      </c>
      <c r="AD988" s="9">
        <v>861.83733558930396</v>
      </c>
      <c r="AF988" s="9">
        <v>-1</v>
      </c>
      <c r="AG988" s="9">
        <v>-1</v>
      </c>
      <c r="AH988" s="9">
        <v>-1</v>
      </c>
      <c r="AI988" s="9">
        <v>-1</v>
      </c>
      <c r="AJ988" s="9">
        <v>0</v>
      </c>
      <c r="AM988" s="9" t="s">
        <v>309</v>
      </c>
      <c r="AN988" s="9">
        <v>-1</v>
      </c>
      <c r="AQ988" s="9">
        <v>579</v>
      </c>
      <c r="AR988" s="9" t="s">
        <v>295</v>
      </c>
      <c r="AT988" s="9" t="s">
        <v>195</v>
      </c>
      <c r="AU988" s="9">
        <v>132.71029999999999</v>
      </c>
      <c r="AV988" s="9">
        <v>118.581505440866</v>
      </c>
      <c r="AW988" s="9">
        <v>904.78076655641996</v>
      </c>
      <c r="AX988" s="9">
        <v>0.69897594129999996</v>
      </c>
    </row>
    <row r="989" spans="1:50" x14ac:dyDescent="0.25">
      <c r="A989" s="142">
        <v>550000</v>
      </c>
      <c r="B989" s="142">
        <v>920000</v>
      </c>
      <c r="C989" s="142">
        <v>920000</v>
      </c>
      <c r="D989" s="9" t="s">
        <v>305</v>
      </c>
      <c r="E989" s="9" t="s">
        <v>70</v>
      </c>
      <c r="F989" s="9" t="s">
        <v>306</v>
      </c>
      <c r="G989" s="9" t="s">
        <v>307</v>
      </c>
      <c r="H989" s="9">
        <v>0.36</v>
      </c>
      <c r="I989" s="9">
        <v>0.48</v>
      </c>
      <c r="J989" s="9" t="s">
        <v>195</v>
      </c>
      <c r="K989" s="9">
        <v>7.3973008119139996E-2</v>
      </c>
      <c r="L989" s="9">
        <v>3854.7812746594</v>
      </c>
      <c r="M989" s="9">
        <v>9.5775183048363495</v>
      </c>
      <c r="N989" s="9">
        <v>1.4075396150688899</v>
      </c>
      <c r="O989" s="9">
        <v>0.70847783932494002</v>
      </c>
      <c r="P989" s="9">
        <v>0.10411993937351</v>
      </c>
      <c r="Q989" s="9">
        <v>285.14976652791898</v>
      </c>
      <c r="R989" s="9">
        <v>1210</v>
      </c>
      <c r="S989" s="9" t="s">
        <v>310</v>
      </c>
      <c r="T989" s="9">
        <v>1210</v>
      </c>
      <c r="U989" s="9" t="s">
        <v>293</v>
      </c>
      <c r="V989" s="9" t="s">
        <v>195</v>
      </c>
      <c r="Z989" s="9">
        <v>0</v>
      </c>
      <c r="AA989" s="9">
        <v>1</v>
      </c>
      <c r="AB989" s="9">
        <v>0.70847783932494002</v>
      </c>
      <c r="AC989" s="9">
        <v>0.10411993937351</v>
      </c>
      <c r="AD989" s="9">
        <v>285.14976652791802</v>
      </c>
      <c r="AF989" s="9">
        <v>-1</v>
      </c>
      <c r="AG989" s="9">
        <v>-1</v>
      </c>
      <c r="AH989" s="9">
        <v>-1</v>
      </c>
      <c r="AI989" s="9">
        <v>-1</v>
      </c>
      <c r="AJ989" s="9">
        <v>0</v>
      </c>
      <c r="AM989" s="9" t="s">
        <v>309</v>
      </c>
      <c r="AN989" s="9">
        <v>-1</v>
      </c>
      <c r="AQ989" s="9">
        <v>579</v>
      </c>
      <c r="AR989" s="9" t="s">
        <v>295</v>
      </c>
      <c r="AT989" s="9" t="s">
        <v>195</v>
      </c>
      <c r="AU989" s="9">
        <v>132.71029999999999</v>
      </c>
      <c r="AV989" s="9">
        <v>80.258334074274998</v>
      </c>
      <c r="AW989" s="9">
        <v>299.35814299122001</v>
      </c>
      <c r="AX989" s="9">
        <v>0.2312650175</v>
      </c>
    </row>
    <row r="990" spans="1:50" x14ac:dyDescent="0.25">
      <c r="A990" s="142">
        <v>550000</v>
      </c>
      <c r="B990" s="142">
        <v>920000</v>
      </c>
      <c r="C990" s="142">
        <v>920000</v>
      </c>
      <c r="D990" s="9" t="s">
        <v>305</v>
      </c>
      <c r="E990" s="9" t="s">
        <v>70</v>
      </c>
      <c r="F990" s="9" t="s">
        <v>306</v>
      </c>
      <c r="G990" s="9" t="s">
        <v>307</v>
      </c>
      <c r="H990" s="9">
        <v>0.36</v>
      </c>
      <c r="I990" s="9">
        <v>0.48</v>
      </c>
      <c r="J990" s="9" t="s">
        <v>195</v>
      </c>
      <c r="K990" s="9">
        <v>0.16031113321507001</v>
      </c>
      <c r="L990" s="9">
        <v>3854.7812746594</v>
      </c>
      <c r="M990" s="9">
        <v>9.5775183048363495</v>
      </c>
      <c r="N990" s="9">
        <v>1.4075396150688899</v>
      </c>
      <c r="O990" s="9">
        <v>1.53538281283645</v>
      </c>
      <c r="P990" s="9">
        <v>0.22564427073679999</v>
      </c>
      <c r="Q990" s="9">
        <v>617.96435443690405</v>
      </c>
      <c r="R990" s="9">
        <v>1210</v>
      </c>
      <c r="S990" s="9" t="s">
        <v>310</v>
      </c>
      <c r="T990" s="9">
        <v>1210</v>
      </c>
      <c r="U990" s="9" t="s">
        <v>293</v>
      </c>
      <c r="V990" s="9" t="s">
        <v>195</v>
      </c>
      <c r="Z990" s="9">
        <v>0</v>
      </c>
      <c r="AA990" s="9">
        <v>1</v>
      </c>
      <c r="AB990" s="9">
        <v>1.53538281283645</v>
      </c>
      <c r="AC990" s="9">
        <v>0.22564427073679999</v>
      </c>
      <c r="AD990" s="9">
        <v>617.96435443690405</v>
      </c>
      <c r="AF990" s="9">
        <v>-1</v>
      </c>
      <c r="AG990" s="9">
        <v>-1</v>
      </c>
      <c r="AH990" s="9">
        <v>-1</v>
      </c>
      <c r="AI990" s="9">
        <v>-1</v>
      </c>
      <c r="AJ990" s="9">
        <v>0</v>
      </c>
      <c r="AM990" s="9" t="s">
        <v>309</v>
      </c>
      <c r="AN990" s="9">
        <v>-1</v>
      </c>
      <c r="AQ990" s="9">
        <v>579</v>
      </c>
      <c r="AR990" s="9" t="s">
        <v>295</v>
      </c>
      <c r="AT990" s="9" t="s">
        <v>195</v>
      </c>
      <c r="AU990" s="9">
        <v>132.71029999999999</v>
      </c>
      <c r="AV990" s="9">
        <v>105.351613812829</v>
      </c>
      <c r="AW990" s="9">
        <v>648.75613903365399</v>
      </c>
      <c r="AX990" s="9">
        <v>0.5011876354</v>
      </c>
    </row>
    <row r="991" spans="1:50" x14ac:dyDescent="0.25">
      <c r="A991" s="142">
        <v>550000</v>
      </c>
      <c r="B991" s="142">
        <v>920000</v>
      </c>
      <c r="C991" s="142">
        <v>920000</v>
      </c>
      <c r="D991" s="9" t="s">
        <v>305</v>
      </c>
      <c r="E991" s="9" t="s">
        <v>70</v>
      </c>
      <c r="F991" s="9" t="s">
        <v>306</v>
      </c>
      <c r="G991" s="9" t="s">
        <v>307</v>
      </c>
      <c r="H991" s="9">
        <v>0.36</v>
      </c>
      <c r="I991" s="9">
        <v>0.48</v>
      </c>
      <c r="J991" s="9" t="s">
        <v>195</v>
      </c>
      <c r="K991" s="9">
        <v>1.027013126E-5</v>
      </c>
      <c r="L991" s="9">
        <v>3854.7812746594</v>
      </c>
      <c r="M991" s="9">
        <v>9.5775183048363495</v>
      </c>
      <c r="N991" s="9">
        <v>1.4075396150688899</v>
      </c>
      <c r="O991" s="9">
        <v>9.8362370149999997E-5</v>
      </c>
      <c r="P991" s="9">
        <v>1.4455616599999999E-5</v>
      </c>
      <c r="Q991" s="9">
        <v>3.9589109677049997E-2</v>
      </c>
      <c r="R991" s="9">
        <v>1330</v>
      </c>
      <c r="S991" s="9" t="s">
        <v>311</v>
      </c>
      <c r="T991" s="9">
        <v>1330</v>
      </c>
      <c r="U991" s="9" t="s">
        <v>293</v>
      </c>
      <c r="V991" s="9" t="s">
        <v>195</v>
      </c>
      <c r="Z991" s="9">
        <v>0</v>
      </c>
      <c r="AA991" s="9">
        <v>1</v>
      </c>
      <c r="AB991" s="9">
        <v>9.8362370149999997E-5</v>
      </c>
      <c r="AC991" s="9">
        <v>1.4455616599999999E-5</v>
      </c>
      <c r="AD991" s="9">
        <v>3.9589109678920001E-2</v>
      </c>
      <c r="AF991" s="9">
        <v>-1</v>
      </c>
      <c r="AG991" s="9">
        <v>-1</v>
      </c>
      <c r="AH991" s="9">
        <v>-1</v>
      </c>
      <c r="AI991" s="9">
        <v>-1</v>
      </c>
      <c r="AJ991" s="9">
        <v>0</v>
      </c>
      <c r="AM991" s="9" t="s">
        <v>309</v>
      </c>
      <c r="AN991" s="9">
        <v>-1</v>
      </c>
      <c r="AQ991" s="9">
        <v>579</v>
      </c>
      <c r="AR991" s="9" t="s">
        <v>295</v>
      </c>
      <c r="AT991" s="9" t="s">
        <v>195</v>
      </c>
      <c r="AU991" s="9">
        <v>132.71029999999999</v>
      </c>
      <c r="AV991" s="9">
        <v>1.16912947421528</v>
      </c>
      <c r="AW991" s="9">
        <v>4.1561746658480003E-2</v>
      </c>
      <c r="AX991" s="9">
        <v>3.2107999999999998E-5</v>
      </c>
    </row>
    <row r="992" spans="1:50" x14ac:dyDescent="0.25">
      <c r="A992" s="142">
        <v>550000</v>
      </c>
      <c r="B992" s="142">
        <v>920000</v>
      </c>
      <c r="C992" s="142">
        <v>920000</v>
      </c>
      <c r="D992" s="9" t="s">
        <v>305</v>
      </c>
      <c r="E992" s="9" t="s">
        <v>70</v>
      </c>
      <c r="F992" s="9" t="s">
        <v>306</v>
      </c>
      <c r="G992" s="9" t="s">
        <v>307</v>
      </c>
      <c r="H992" s="9">
        <v>0.36</v>
      </c>
      <c r="I992" s="9">
        <v>0.48</v>
      </c>
      <c r="J992" s="9" t="s">
        <v>195</v>
      </c>
      <c r="K992" s="9">
        <v>1.166531503775E-2</v>
      </c>
      <c r="L992" s="9">
        <v>3854.7812746594</v>
      </c>
      <c r="M992" s="9">
        <v>9.5775183048363495</v>
      </c>
      <c r="N992" s="9">
        <v>1.4075396150688899</v>
      </c>
      <c r="O992" s="9">
        <v>0.11172476830576999</v>
      </c>
      <c r="P992" s="9">
        <v>1.6419393037890001E-2</v>
      </c>
      <c r="Q992" s="9">
        <v>44.9672379705368</v>
      </c>
      <c r="R992" s="9">
        <v>1210</v>
      </c>
      <c r="S992" s="9" t="s">
        <v>310</v>
      </c>
      <c r="T992" s="9">
        <v>1210</v>
      </c>
      <c r="U992" s="9" t="s">
        <v>293</v>
      </c>
      <c r="V992" s="9" t="s">
        <v>195</v>
      </c>
      <c r="Z992" s="9">
        <v>0</v>
      </c>
      <c r="AA992" s="9">
        <v>1</v>
      </c>
      <c r="AB992" s="9">
        <v>0.11172476830576999</v>
      </c>
      <c r="AC992" s="9">
        <v>1.6419393037890001E-2</v>
      </c>
      <c r="AD992" s="9">
        <v>44.967237970535301</v>
      </c>
      <c r="AF992" s="9">
        <v>-1</v>
      </c>
      <c r="AG992" s="9">
        <v>-1</v>
      </c>
      <c r="AH992" s="9">
        <v>-1</v>
      </c>
      <c r="AI992" s="9">
        <v>-1</v>
      </c>
      <c r="AJ992" s="9">
        <v>0</v>
      </c>
      <c r="AM992" s="9" t="s">
        <v>309</v>
      </c>
      <c r="AN992" s="9">
        <v>-1</v>
      </c>
      <c r="AQ992" s="9">
        <v>579</v>
      </c>
      <c r="AR992" s="9" t="s">
        <v>295</v>
      </c>
      <c r="AT992" s="9" t="s">
        <v>195</v>
      </c>
      <c r="AU992" s="9">
        <v>132.71029999999999</v>
      </c>
      <c r="AV992" s="9">
        <v>41.642837302416098</v>
      </c>
      <c r="AW992" s="9">
        <v>47.207855079852401</v>
      </c>
      <c r="AX992" s="9">
        <v>3.6469779399999999E-2</v>
      </c>
    </row>
    <row r="993" spans="1:50" x14ac:dyDescent="0.25">
      <c r="A993" s="142">
        <v>550000</v>
      </c>
      <c r="B993" s="142">
        <v>920000</v>
      </c>
      <c r="C993" s="142">
        <v>920000</v>
      </c>
      <c r="D993" s="9" t="s">
        <v>305</v>
      </c>
      <c r="E993" s="9" t="s">
        <v>70</v>
      </c>
      <c r="F993" s="9" t="s">
        <v>306</v>
      </c>
      <c r="G993" s="9" t="s">
        <v>307</v>
      </c>
      <c r="H993" s="9">
        <v>0.36</v>
      </c>
      <c r="I993" s="9">
        <v>0.48</v>
      </c>
      <c r="J993" s="9" t="s">
        <v>195</v>
      </c>
      <c r="K993" s="9">
        <v>1.3877003221E-4</v>
      </c>
      <c r="L993" s="9">
        <v>3854.7812746594</v>
      </c>
      <c r="M993" s="9">
        <v>9.5775183048363495</v>
      </c>
      <c r="N993" s="9">
        <v>1.4075396150688899</v>
      </c>
      <c r="O993" s="9">
        <v>1.32907252371E-3</v>
      </c>
      <c r="P993" s="9">
        <v>1.9532431772E-4</v>
      </c>
      <c r="Q993" s="9">
        <v>0.53492812167010995</v>
      </c>
      <c r="R993" s="9">
        <v>1210</v>
      </c>
      <c r="S993" s="9" t="s">
        <v>310</v>
      </c>
      <c r="T993" s="9">
        <v>1210</v>
      </c>
      <c r="U993" s="9" t="s">
        <v>293</v>
      </c>
      <c r="V993" s="9" t="s">
        <v>195</v>
      </c>
      <c r="Z993" s="9">
        <v>0</v>
      </c>
      <c r="AA993" s="9">
        <v>1</v>
      </c>
      <c r="AB993" s="9">
        <v>1.32907252371E-3</v>
      </c>
      <c r="AC993" s="9">
        <v>1.9532431772E-4</v>
      </c>
      <c r="AD993" s="9">
        <v>0.53492812166824</v>
      </c>
      <c r="AF993" s="9">
        <v>-1</v>
      </c>
      <c r="AG993" s="9">
        <v>-1</v>
      </c>
      <c r="AH993" s="9">
        <v>-1</v>
      </c>
      <c r="AI993" s="9">
        <v>-1</v>
      </c>
      <c r="AJ993" s="9">
        <v>0</v>
      </c>
      <c r="AM993" s="9" t="s">
        <v>309</v>
      </c>
      <c r="AN993" s="9">
        <v>-1</v>
      </c>
      <c r="AQ993" s="9">
        <v>579</v>
      </c>
      <c r="AR993" s="9" t="s">
        <v>295</v>
      </c>
      <c r="AT993" s="9" t="s">
        <v>195</v>
      </c>
      <c r="AU993" s="9">
        <v>132.71029999999999</v>
      </c>
      <c r="AV993" s="9">
        <v>4.3932330347997599</v>
      </c>
      <c r="AW993" s="9">
        <v>0.56158239610799998</v>
      </c>
      <c r="AX993" s="9">
        <v>4.3384279999999999E-4</v>
      </c>
    </row>
    <row r="994" spans="1:50" x14ac:dyDescent="0.25">
      <c r="A994" s="142">
        <v>550000</v>
      </c>
      <c r="B994" s="142">
        <v>920000</v>
      </c>
      <c r="C994" s="142">
        <v>920000</v>
      </c>
      <c r="D994" s="9" t="s">
        <v>305</v>
      </c>
      <c r="E994" s="9" t="s">
        <v>70</v>
      </c>
      <c r="F994" s="9" t="s">
        <v>306</v>
      </c>
      <c r="G994" s="9" t="s">
        <v>307</v>
      </c>
      <c r="H994" s="9">
        <v>0.36</v>
      </c>
      <c r="I994" s="9">
        <v>0.48</v>
      </c>
      <c r="J994" s="9" t="s">
        <v>195</v>
      </c>
      <c r="K994" s="9">
        <v>0.10050024797168999</v>
      </c>
      <c r="L994" s="9">
        <v>3847.42469128625</v>
      </c>
      <c r="M994" s="9">
        <v>9.5601531205363504</v>
      </c>
      <c r="N994" s="9">
        <v>1.4050111376816099</v>
      </c>
      <c r="O994" s="9">
        <v>0.96079775926123001</v>
      </c>
      <c r="P994" s="9">
        <v>0.14120396773998001</v>
      </c>
      <c r="Q994" s="9">
        <v>386.66713552667102</v>
      </c>
      <c r="R994" s="9">
        <v>1200</v>
      </c>
      <c r="S994" s="9" t="s">
        <v>308</v>
      </c>
      <c r="T994" s="9">
        <v>1200</v>
      </c>
      <c r="U994" s="9" t="s">
        <v>293</v>
      </c>
      <c r="V994" s="9" t="s">
        <v>195</v>
      </c>
      <c r="Z994" s="9">
        <v>0</v>
      </c>
      <c r="AA994" s="9">
        <v>1</v>
      </c>
      <c r="AB994" s="9">
        <v>0.96079775926123001</v>
      </c>
      <c r="AC994" s="9">
        <v>0.14120396773998001</v>
      </c>
      <c r="AD994" s="9">
        <v>386.66713552667102</v>
      </c>
      <c r="AF994" s="9">
        <v>-1</v>
      </c>
      <c r="AG994" s="9">
        <v>-1</v>
      </c>
      <c r="AH994" s="9">
        <v>-1</v>
      </c>
      <c r="AI994" s="9">
        <v>-1</v>
      </c>
      <c r="AJ994" s="9">
        <v>0</v>
      </c>
      <c r="AM994" s="9" t="s">
        <v>309</v>
      </c>
      <c r="AN994" s="9">
        <v>-1</v>
      </c>
      <c r="AQ994" s="9">
        <v>579</v>
      </c>
      <c r="AR994" s="9" t="s">
        <v>295</v>
      </c>
      <c r="AT994" s="9" t="s">
        <v>195</v>
      </c>
      <c r="AU994" s="9">
        <v>132.71029999999999</v>
      </c>
      <c r="AV994" s="9">
        <v>113.836640580978</v>
      </c>
      <c r="AW994" s="9">
        <v>406.71007395702401</v>
      </c>
      <c r="AX994" s="9">
        <v>0.31359865009999999</v>
      </c>
    </row>
    <row r="995" spans="1:50" x14ac:dyDescent="0.25">
      <c r="A995" s="142">
        <v>550000</v>
      </c>
      <c r="B995" s="142">
        <v>920000</v>
      </c>
      <c r="C995" s="142">
        <v>920000</v>
      </c>
      <c r="D995" s="9" t="s">
        <v>305</v>
      </c>
      <c r="E995" s="9" t="s">
        <v>70</v>
      </c>
      <c r="F995" s="9" t="s">
        <v>306</v>
      </c>
      <c r="G995" s="9" t="s">
        <v>307</v>
      </c>
      <c r="H995" s="9">
        <v>0.36</v>
      </c>
      <c r="I995" s="9">
        <v>0.48</v>
      </c>
      <c r="J995" s="9" t="s">
        <v>195</v>
      </c>
      <c r="K995" s="9">
        <v>0.10106372200862999</v>
      </c>
      <c r="L995" s="9">
        <v>3847.42469128625</v>
      </c>
      <c r="M995" s="9">
        <v>9.5601531205363504</v>
      </c>
      <c r="N995" s="9">
        <v>1.4050111376816099</v>
      </c>
      <c r="O995" s="9">
        <v>0.96618465733381997</v>
      </c>
      <c r="P995" s="9">
        <v>0.14199565503768</v>
      </c>
      <c r="Q995" s="9">
        <v>388.83505944929198</v>
      </c>
      <c r="R995" s="9">
        <v>1210</v>
      </c>
      <c r="S995" s="9" t="s">
        <v>310</v>
      </c>
      <c r="T995" s="9">
        <v>1210</v>
      </c>
      <c r="U995" s="9" t="s">
        <v>293</v>
      </c>
      <c r="V995" s="9" t="s">
        <v>195</v>
      </c>
      <c r="Z995" s="9">
        <v>0</v>
      </c>
      <c r="AA995" s="9">
        <v>1</v>
      </c>
      <c r="AB995" s="9">
        <v>0.96618465733381997</v>
      </c>
      <c r="AC995" s="9">
        <v>0.14199565503768</v>
      </c>
      <c r="AD995" s="9">
        <v>388.83505944929198</v>
      </c>
      <c r="AF995" s="9">
        <v>-1</v>
      </c>
      <c r="AG995" s="9">
        <v>-1</v>
      </c>
      <c r="AH995" s="9">
        <v>-1</v>
      </c>
      <c r="AI995" s="9">
        <v>-1</v>
      </c>
      <c r="AJ995" s="9">
        <v>0</v>
      </c>
      <c r="AM995" s="9" t="s">
        <v>309</v>
      </c>
      <c r="AN995" s="9">
        <v>-1</v>
      </c>
      <c r="AQ995" s="9">
        <v>579</v>
      </c>
      <c r="AR995" s="9" t="s">
        <v>295</v>
      </c>
      <c r="AT995" s="9" t="s">
        <v>195</v>
      </c>
      <c r="AU995" s="9">
        <v>132.71029999999999</v>
      </c>
      <c r="AV995" s="9">
        <v>91.1034610437043</v>
      </c>
      <c r="AW995" s="9">
        <v>408.99037248227103</v>
      </c>
      <c r="AX995" s="9">
        <v>0.3153569014</v>
      </c>
    </row>
    <row r="996" spans="1:50" x14ac:dyDescent="0.25">
      <c r="A996" s="142">
        <v>550000</v>
      </c>
      <c r="B996" s="142">
        <v>920000</v>
      </c>
      <c r="C996" s="142">
        <v>920000</v>
      </c>
      <c r="D996" s="9" t="s">
        <v>305</v>
      </c>
      <c r="E996" s="9" t="s">
        <v>70</v>
      </c>
      <c r="F996" s="9" t="s">
        <v>306</v>
      </c>
      <c r="G996" s="9" t="s">
        <v>307</v>
      </c>
      <c r="H996" s="9">
        <v>0.36</v>
      </c>
      <c r="I996" s="9">
        <v>0.48</v>
      </c>
      <c r="J996" s="9" t="s">
        <v>195</v>
      </c>
      <c r="K996" s="9">
        <v>0.23120367122426999</v>
      </c>
      <c r="L996" s="9">
        <v>3847.42469128625</v>
      </c>
      <c r="M996" s="9">
        <v>9.5601531205363504</v>
      </c>
      <c r="N996" s="9">
        <v>1.4050111376816099</v>
      </c>
      <c r="O996" s="9">
        <v>2.2103424989341698</v>
      </c>
      <c r="P996" s="9">
        <v>0.32484373314296999</v>
      </c>
      <c r="Q996" s="9">
        <v>889.53871338428905</v>
      </c>
      <c r="R996" s="9">
        <v>1210</v>
      </c>
      <c r="S996" s="9" t="s">
        <v>310</v>
      </c>
      <c r="T996" s="9">
        <v>1210</v>
      </c>
      <c r="U996" s="9" t="s">
        <v>293</v>
      </c>
      <c r="V996" s="9" t="s">
        <v>195</v>
      </c>
      <c r="Z996" s="9">
        <v>0</v>
      </c>
      <c r="AA996" s="9">
        <v>1</v>
      </c>
      <c r="AB996" s="9">
        <v>2.2103424989341698</v>
      </c>
      <c r="AC996" s="9">
        <v>0.32484373314296999</v>
      </c>
      <c r="AD996" s="9">
        <v>889.53871338428905</v>
      </c>
      <c r="AF996" s="9">
        <v>-1</v>
      </c>
      <c r="AG996" s="9">
        <v>-1</v>
      </c>
      <c r="AH996" s="9">
        <v>-1</v>
      </c>
      <c r="AI996" s="9">
        <v>-1</v>
      </c>
      <c r="AJ996" s="9">
        <v>0</v>
      </c>
      <c r="AM996" s="9" t="s">
        <v>309</v>
      </c>
      <c r="AN996" s="9">
        <v>-1</v>
      </c>
      <c r="AQ996" s="9">
        <v>579</v>
      </c>
      <c r="AR996" s="9" t="s">
        <v>295</v>
      </c>
      <c r="AT996" s="9" t="s">
        <v>195</v>
      </c>
      <c r="AU996" s="9">
        <v>132.71029999999999</v>
      </c>
      <c r="AV996" s="9">
        <v>122.545588144749</v>
      </c>
      <c r="AW996" s="9">
        <v>935.64806177640003</v>
      </c>
      <c r="AX996" s="9">
        <v>0.72144258989999999</v>
      </c>
    </row>
    <row r="997" spans="1:50" x14ac:dyDescent="0.25">
      <c r="A997" s="142">
        <v>550000</v>
      </c>
      <c r="B997" s="142">
        <v>920000</v>
      </c>
      <c r="C997" s="142">
        <v>920000</v>
      </c>
      <c r="D997" s="9" t="s">
        <v>305</v>
      </c>
      <c r="E997" s="9" t="s">
        <v>70</v>
      </c>
      <c r="F997" s="9" t="s">
        <v>306</v>
      </c>
      <c r="G997" s="9" t="s">
        <v>307</v>
      </c>
      <c r="H997" s="9">
        <v>0.36</v>
      </c>
      <c r="I997" s="9">
        <v>0.48</v>
      </c>
      <c r="J997" s="9" t="s">
        <v>195</v>
      </c>
      <c r="K997" s="9">
        <v>8.0591783713610005E-2</v>
      </c>
      <c r="L997" s="9">
        <v>3847.42469128625</v>
      </c>
      <c r="M997" s="9">
        <v>9.5601531205363504</v>
      </c>
      <c r="N997" s="9">
        <v>1.4050111376816099</v>
      </c>
      <c r="O997" s="9">
        <v>0.77046979255932002</v>
      </c>
      <c r="P997" s="9">
        <v>0.11323235372326</v>
      </c>
      <c r="Q997" s="9">
        <v>310.07081857457098</v>
      </c>
      <c r="R997" s="9">
        <v>1210</v>
      </c>
      <c r="S997" s="9" t="s">
        <v>310</v>
      </c>
      <c r="T997" s="9">
        <v>1210</v>
      </c>
      <c r="U997" s="9" t="s">
        <v>293</v>
      </c>
      <c r="V997" s="9" t="s">
        <v>195</v>
      </c>
      <c r="Z997" s="9">
        <v>0</v>
      </c>
      <c r="AA997" s="9">
        <v>1</v>
      </c>
      <c r="AB997" s="9">
        <v>0.77046979255932002</v>
      </c>
      <c r="AC997" s="9">
        <v>0.11323235372326</v>
      </c>
      <c r="AD997" s="9">
        <v>310.070818574572</v>
      </c>
      <c r="AF997" s="9">
        <v>-1</v>
      </c>
      <c r="AG997" s="9">
        <v>-1</v>
      </c>
      <c r="AH997" s="9">
        <v>-1</v>
      </c>
      <c r="AI997" s="9">
        <v>-1</v>
      </c>
      <c r="AJ997" s="9">
        <v>0</v>
      </c>
      <c r="AM997" s="9" t="s">
        <v>309</v>
      </c>
      <c r="AN997" s="9">
        <v>-1</v>
      </c>
      <c r="AQ997" s="9">
        <v>579</v>
      </c>
      <c r="AR997" s="9" t="s">
        <v>295</v>
      </c>
      <c r="AT997" s="9" t="s">
        <v>195</v>
      </c>
      <c r="AU997" s="9">
        <v>132.71029999999999</v>
      </c>
      <c r="AV997" s="9">
        <v>81.4663143731334</v>
      </c>
      <c r="AW997" s="9">
        <v>326.14337751412398</v>
      </c>
      <c r="AX997" s="9">
        <v>0.25147673850000002</v>
      </c>
    </row>
    <row r="998" spans="1:50" x14ac:dyDescent="0.25">
      <c r="A998" s="142">
        <v>550000</v>
      </c>
      <c r="B998" s="142">
        <v>920000</v>
      </c>
      <c r="C998" s="142">
        <v>920000</v>
      </c>
      <c r="D998" s="9" t="s">
        <v>305</v>
      </c>
      <c r="E998" s="9" t="s">
        <v>70</v>
      </c>
      <c r="F998" s="9" t="s">
        <v>306</v>
      </c>
      <c r="G998" s="9" t="s">
        <v>307</v>
      </c>
      <c r="H998" s="9">
        <v>0.36</v>
      </c>
      <c r="I998" s="9">
        <v>0.48</v>
      </c>
      <c r="J998" s="9" t="s">
        <v>195</v>
      </c>
      <c r="K998" s="9">
        <v>1.6058830040410001E-2</v>
      </c>
      <c r="L998" s="9">
        <v>3847.42469128625</v>
      </c>
      <c r="M998" s="9">
        <v>9.5601531205363504</v>
      </c>
      <c r="N998" s="9">
        <v>1.4050111376816099</v>
      </c>
      <c r="O998" s="9">
        <v>0.153524874123</v>
      </c>
      <c r="P998" s="9">
        <v>2.2562835064910001E-2</v>
      </c>
      <c r="Q998" s="9">
        <v>61.785139210650499</v>
      </c>
      <c r="R998" s="9">
        <v>1210</v>
      </c>
      <c r="S998" s="9" t="s">
        <v>310</v>
      </c>
      <c r="T998" s="9">
        <v>1210</v>
      </c>
      <c r="U998" s="9" t="s">
        <v>293</v>
      </c>
      <c r="V998" s="9" t="s">
        <v>195</v>
      </c>
      <c r="Z998" s="9">
        <v>0</v>
      </c>
      <c r="AA998" s="9">
        <v>1</v>
      </c>
      <c r="AB998" s="9">
        <v>0.153524874123</v>
      </c>
      <c r="AC998" s="9">
        <v>2.2562835064910001E-2</v>
      </c>
      <c r="AD998" s="9">
        <v>61.785139210649703</v>
      </c>
      <c r="AF998" s="9">
        <v>-1</v>
      </c>
      <c r="AG998" s="9">
        <v>-1</v>
      </c>
      <c r="AH998" s="9">
        <v>-1</v>
      </c>
      <c r="AI998" s="9">
        <v>-1</v>
      </c>
      <c r="AJ998" s="9">
        <v>0</v>
      </c>
      <c r="AM998" s="9" t="s">
        <v>309</v>
      </c>
      <c r="AN998" s="9">
        <v>-1</v>
      </c>
      <c r="AQ998" s="9">
        <v>579</v>
      </c>
      <c r="AR998" s="9" t="s">
        <v>295</v>
      </c>
      <c r="AT998" s="9" t="s">
        <v>195</v>
      </c>
      <c r="AU998" s="9">
        <v>132.71029999999999</v>
      </c>
      <c r="AV998" s="9">
        <v>45.5161150144638</v>
      </c>
      <c r="AW998" s="9">
        <v>64.987779485270394</v>
      </c>
      <c r="AX998" s="9">
        <v>5.0109602000000003E-2</v>
      </c>
    </row>
    <row r="999" spans="1:50" x14ac:dyDescent="0.25">
      <c r="A999" s="142">
        <v>550000</v>
      </c>
      <c r="B999" s="142">
        <v>920000</v>
      </c>
      <c r="C999" s="142">
        <v>920000</v>
      </c>
      <c r="D999" s="9" t="s">
        <v>305</v>
      </c>
      <c r="E999" s="9" t="s">
        <v>70</v>
      </c>
      <c r="F999" s="9" t="s">
        <v>306</v>
      </c>
      <c r="G999" s="9" t="s">
        <v>307</v>
      </c>
      <c r="H999" s="9">
        <v>0.36</v>
      </c>
      <c r="I999" s="9">
        <v>0.48</v>
      </c>
      <c r="J999" s="9" t="s">
        <v>195</v>
      </c>
      <c r="K999" s="9">
        <v>1.5482860707550001E-2</v>
      </c>
      <c r="L999" s="9">
        <v>3847.42469128625</v>
      </c>
      <c r="M999" s="9">
        <v>9.5601531205363504</v>
      </c>
      <c r="N999" s="9">
        <v>1.4050111376816099</v>
      </c>
      <c r="O999" s="9">
        <v>0.14801851910818001</v>
      </c>
      <c r="P999" s="9">
        <v>2.1753591737289999E-2</v>
      </c>
      <c r="Q999" s="9">
        <v>59.5691405780005</v>
      </c>
      <c r="R999" s="9">
        <v>1210</v>
      </c>
      <c r="S999" s="9" t="s">
        <v>310</v>
      </c>
      <c r="T999" s="9">
        <v>1210</v>
      </c>
      <c r="U999" s="9" t="s">
        <v>293</v>
      </c>
      <c r="V999" s="9" t="s">
        <v>195</v>
      </c>
      <c r="Z999" s="9">
        <v>0</v>
      </c>
      <c r="AA999" s="9">
        <v>1</v>
      </c>
      <c r="AB999" s="9">
        <v>0.14801851910818001</v>
      </c>
      <c r="AC999" s="9">
        <v>2.1753591737289999E-2</v>
      </c>
      <c r="AD999" s="9">
        <v>59.569140578002397</v>
      </c>
      <c r="AF999" s="9">
        <v>-1</v>
      </c>
      <c r="AG999" s="9">
        <v>-1</v>
      </c>
      <c r="AH999" s="9">
        <v>-1</v>
      </c>
      <c r="AI999" s="9">
        <v>-1</v>
      </c>
      <c r="AJ999" s="9">
        <v>0</v>
      </c>
      <c r="AM999" s="9" t="s">
        <v>309</v>
      </c>
      <c r="AN999" s="9">
        <v>-1</v>
      </c>
      <c r="AQ999" s="9">
        <v>579</v>
      </c>
      <c r="AR999" s="9" t="s">
        <v>295</v>
      </c>
      <c r="AT999" s="9" t="s">
        <v>195</v>
      </c>
      <c r="AU999" s="9">
        <v>132.71029999999999</v>
      </c>
      <c r="AV999" s="9">
        <v>39.180088262705198</v>
      </c>
      <c r="AW999" s="9">
        <v>62.656914291503497</v>
      </c>
      <c r="AX999" s="9">
        <v>4.83123606E-2</v>
      </c>
    </row>
    <row r="1000" spans="1:50" x14ac:dyDescent="0.25">
      <c r="A1000" s="142">
        <v>550000</v>
      </c>
      <c r="B1000" s="142">
        <v>920000</v>
      </c>
      <c r="C1000" s="142">
        <v>920000</v>
      </c>
      <c r="D1000" s="9" t="s">
        <v>305</v>
      </c>
      <c r="E1000" s="9" t="s">
        <v>70</v>
      </c>
      <c r="F1000" s="9" t="s">
        <v>306</v>
      </c>
      <c r="G1000" s="9" t="s">
        <v>307</v>
      </c>
      <c r="H1000" s="9">
        <v>0.36</v>
      </c>
      <c r="I1000" s="9">
        <v>0.48</v>
      </c>
      <c r="J1000" s="9" t="s">
        <v>195</v>
      </c>
      <c r="K1000" s="9">
        <v>7.286233807077E-2</v>
      </c>
      <c r="L1000" s="9">
        <v>3847.42469128625</v>
      </c>
      <c r="M1000" s="9">
        <v>9.5601531205363504</v>
      </c>
      <c r="N1000" s="9">
        <v>1.4050111376816099</v>
      </c>
      <c r="O1000" s="9">
        <v>0.69657510867690997</v>
      </c>
      <c r="P1000" s="9">
        <v>0.10237239650696001</v>
      </c>
      <c r="Q1000" s="9">
        <v>280.33235855835301</v>
      </c>
      <c r="R1000" s="9">
        <v>1210</v>
      </c>
      <c r="S1000" s="9" t="s">
        <v>310</v>
      </c>
      <c r="T1000" s="9">
        <v>1210</v>
      </c>
      <c r="U1000" s="9" t="s">
        <v>293</v>
      </c>
      <c r="V1000" s="9" t="s">
        <v>195</v>
      </c>
      <c r="Z1000" s="9">
        <v>0</v>
      </c>
      <c r="AA1000" s="9">
        <v>1</v>
      </c>
      <c r="AB1000" s="9">
        <v>0.69657510867690997</v>
      </c>
      <c r="AC1000" s="9">
        <v>0.10237239650696001</v>
      </c>
      <c r="AD1000" s="9">
        <v>280.33235855835198</v>
      </c>
      <c r="AF1000" s="9">
        <v>-1</v>
      </c>
      <c r="AG1000" s="9">
        <v>-1</v>
      </c>
      <c r="AH1000" s="9">
        <v>-1</v>
      </c>
      <c r="AI1000" s="9">
        <v>-1</v>
      </c>
      <c r="AJ1000" s="9">
        <v>0</v>
      </c>
      <c r="AM1000" s="9" t="s">
        <v>309</v>
      </c>
      <c r="AN1000" s="9">
        <v>-1</v>
      </c>
      <c r="AQ1000" s="9">
        <v>579</v>
      </c>
      <c r="AR1000" s="9" t="s">
        <v>295</v>
      </c>
      <c r="AT1000" s="9" t="s">
        <v>195</v>
      </c>
      <c r="AU1000" s="9">
        <v>132.71029999999999</v>
      </c>
      <c r="AV1000" s="9">
        <v>80.5256880174407</v>
      </c>
      <c r="AW1000" s="9">
        <v>294.86342077280199</v>
      </c>
      <c r="AX1000" s="9">
        <v>0.227357955</v>
      </c>
    </row>
    <row r="1001" spans="1:50" x14ac:dyDescent="0.25">
      <c r="A1001" s="142">
        <v>550000</v>
      </c>
      <c r="B1001" s="142">
        <v>920000</v>
      </c>
      <c r="C1001" s="142">
        <v>920000</v>
      </c>
      <c r="D1001" s="9" t="s">
        <v>305</v>
      </c>
      <c r="E1001" s="9" t="s">
        <v>70</v>
      </c>
      <c r="F1001" s="9" t="s">
        <v>306</v>
      </c>
      <c r="G1001" s="9" t="s">
        <v>307</v>
      </c>
      <c r="H1001" s="9">
        <v>0.36</v>
      </c>
      <c r="I1001" s="9">
        <v>0.48</v>
      </c>
      <c r="J1001" s="9" t="s">
        <v>195</v>
      </c>
      <c r="K1001" s="9">
        <v>0.37167404126270998</v>
      </c>
      <c r="L1001" s="9">
        <v>3849.08674214959</v>
      </c>
      <c r="M1001" s="9">
        <v>9.5641461430011798</v>
      </c>
      <c r="N1001" s="9">
        <v>1.40559330818843</v>
      </c>
      <c r="O1001" s="9">
        <v>3.5547448481964699</v>
      </c>
      <c r="P1001" s="9">
        <v>0.52242254522622</v>
      </c>
      <c r="Q1001" s="9">
        <v>1430.60562462548</v>
      </c>
      <c r="R1001" s="9">
        <v>1200</v>
      </c>
      <c r="S1001" s="9" t="s">
        <v>308</v>
      </c>
      <c r="T1001" s="9">
        <v>1200</v>
      </c>
      <c r="U1001" s="9" t="s">
        <v>293</v>
      </c>
      <c r="V1001" s="9" t="s">
        <v>195</v>
      </c>
      <c r="Z1001" s="9">
        <v>0</v>
      </c>
      <c r="AA1001" s="9">
        <v>1</v>
      </c>
      <c r="AB1001" s="9">
        <v>3.5547448481964699</v>
      </c>
      <c r="AC1001" s="9">
        <v>0.52242254522622</v>
      </c>
      <c r="AD1001" s="9">
        <v>1430.60562462548</v>
      </c>
      <c r="AF1001" s="9">
        <v>-1</v>
      </c>
      <c r="AG1001" s="9">
        <v>-1</v>
      </c>
      <c r="AH1001" s="9">
        <v>-1</v>
      </c>
      <c r="AI1001" s="9">
        <v>-1</v>
      </c>
      <c r="AJ1001" s="9">
        <v>0</v>
      </c>
      <c r="AM1001" s="9" t="s">
        <v>309</v>
      </c>
      <c r="AN1001" s="9">
        <v>-1</v>
      </c>
      <c r="AQ1001" s="9">
        <v>579</v>
      </c>
      <c r="AR1001" s="9" t="s">
        <v>295</v>
      </c>
      <c r="AT1001" s="9" t="s">
        <v>195</v>
      </c>
      <c r="AU1001" s="9">
        <v>132.71029999999999</v>
      </c>
      <c r="AV1001" s="9">
        <v>204.42089884594199</v>
      </c>
      <c r="AW1001" s="9">
        <v>1504.11148092338</v>
      </c>
      <c r="AX1001" s="9">
        <v>1.1602640913</v>
      </c>
    </row>
    <row r="1002" spans="1:50" x14ac:dyDescent="0.25">
      <c r="A1002" s="142">
        <v>550000</v>
      </c>
      <c r="B1002" s="142">
        <v>920000</v>
      </c>
      <c r="C1002" s="142">
        <v>920000</v>
      </c>
      <c r="D1002" s="9" t="s">
        <v>305</v>
      </c>
      <c r="E1002" s="9" t="s">
        <v>70</v>
      </c>
      <c r="F1002" s="9" t="s">
        <v>306</v>
      </c>
      <c r="G1002" s="9" t="s">
        <v>307</v>
      </c>
      <c r="H1002" s="9">
        <v>0.36</v>
      </c>
      <c r="I1002" s="9">
        <v>0.48</v>
      </c>
      <c r="J1002" s="9" t="s">
        <v>195</v>
      </c>
      <c r="K1002" s="9">
        <v>5.7584848675900002E-3</v>
      </c>
      <c r="L1002" s="9">
        <v>3849.08674214959</v>
      </c>
      <c r="M1002" s="9">
        <v>9.5641461430011798</v>
      </c>
      <c r="N1002" s="9">
        <v>1.40559330818843</v>
      </c>
      <c r="O1002" s="9">
        <v>5.507499083589E-2</v>
      </c>
      <c r="P1002" s="9">
        <v>8.0940877951799998E-3</v>
      </c>
      <c r="Q1002" s="9">
        <v>22.164907758709699</v>
      </c>
      <c r="R1002" s="9">
        <v>1210</v>
      </c>
      <c r="S1002" s="9" t="s">
        <v>310</v>
      </c>
      <c r="T1002" s="9">
        <v>1210</v>
      </c>
      <c r="U1002" s="9" t="s">
        <v>293</v>
      </c>
      <c r="V1002" s="9" t="s">
        <v>195</v>
      </c>
      <c r="Z1002" s="9">
        <v>0</v>
      </c>
      <c r="AA1002" s="9">
        <v>1</v>
      </c>
      <c r="AB1002" s="9">
        <v>5.507499083589E-2</v>
      </c>
      <c r="AC1002" s="9">
        <v>8.0940877951799998E-3</v>
      </c>
      <c r="AD1002" s="9">
        <v>22.164907758709901</v>
      </c>
      <c r="AF1002" s="9">
        <v>-1</v>
      </c>
      <c r="AG1002" s="9">
        <v>-1</v>
      </c>
      <c r="AH1002" s="9">
        <v>-1</v>
      </c>
      <c r="AI1002" s="9">
        <v>-1</v>
      </c>
      <c r="AJ1002" s="9">
        <v>0</v>
      </c>
      <c r="AM1002" s="9" t="s">
        <v>309</v>
      </c>
      <c r="AN1002" s="9">
        <v>-1</v>
      </c>
      <c r="AQ1002" s="9">
        <v>579</v>
      </c>
      <c r="AR1002" s="9" t="s">
        <v>295</v>
      </c>
      <c r="AT1002" s="9" t="s">
        <v>195</v>
      </c>
      <c r="AU1002" s="9">
        <v>132.71029999999999</v>
      </c>
      <c r="AV1002" s="9">
        <v>21.817936638435199</v>
      </c>
      <c r="AW1002" s="9">
        <v>23.3037614697</v>
      </c>
      <c r="AX1002" s="9">
        <v>1.7976405300000001E-2</v>
      </c>
    </row>
    <row r="1003" spans="1:50" x14ac:dyDescent="0.25">
      <c r="A1003" s="142">
        <v>550000</v>
      </c>
      <c r="B1003" s="142">
        <v>920000</v>
      </c>
      <c r="C1003" s="142">
        <v>920000</v>
      </c>
      <c r="D1003" s="9" t="s">
        <v>305</v>
      </c>
      <c r="E1003" s="9" t="s">
        <v>70</v>
      </c>
      <c r="F1003" s="9" t="s">
        <v>306</v>
      </c>
      <c r="G1003" s="9" t="s">
        <v>307</v>
      </c>
      <c r="H1003" s="9">
        <v>0.36</v>
      </c>
      <c r="I1003" s="9">
        <v>0.48</v>
      </c>
      <c r="J1003" s="9" t="s">
        <v>195</v>
      </c>
      <c r="K1003" s="9">
        <v>0.11358400274579999</v>
      </c>
      <c r="L1003" s="9">
        <v>3849.08674214959</v>
      </c>
      <c r="M1003" s="9">
        <v>9.5641461430011798</v>
      </c>
      <c r="N1003" s="9">
        <v>1.40559330818843</v>
      </c>
      <c r="O1003" s="9">
        <v>1.08633400176787</v>
      </c>
      <c r="P1003" s="9">
        <v>0.15965291417675001</v>
      </c>
      <c r="Q1003" s="9">
        <v>437.194679089141</v>
      </c>
      <c r="R1003" s="9">
        <v>1210</v>
      </c>
      <c r="S1003" s="9" t="s">
        <v>310</v>
      </c>
      <c r="T1003" s="9">
        <v>1210</v>
      </c>
      <c r="U1003" s="9" t="s">
        <v>293</v>
      </c>
      <c r="V1003" s="9" t="s">
        <v>195</v>
      </c>
      <c r="Z1003" s="9">
        <v>0</v>
      </c>
      <c r="AA1003" s="9">
        <v>1</v>
      </c>
      <c r="AB1003" s="9">
        <v>1.08633400176787</v>
      </c>
      <c r="AC1003" s="9">
        <v>0.15965291417675001</v>
      </c>
      <c r="AD1003" s="9">
        <v>437.194679089141</v>
      </c>
      <c r="AF1003" s="9">
        <v>-1</v>
      </c>
      <c r="AG1003" s="9">
        <v>-1</v>
      </c>
      <c r="AH1003" s="9">
        <v>-1</v>
      </c>
      <c r="AI1003" s="9">
        <v>-1</v>
      </c>
      <c r="AJ1003" s="9">
        <v>0</v>
      </c>
      <c r="AM1003" s="9" t="s">
        <v>309</v>
      </c>
      <c r="AN1003" s="9">
        <v>-1</v>
      </c>
      <c r="AQ1003" s="9">
        <v>579</v>
      </c>
      <c r="AR1003" s="9" t="s">
        <v>295</v>
      </c>
      <c r="AT1003" s="9" t="s">
        <v>195</v>
      </c>
      <c r="AU1003" s="9">
        <v>132.71029999999999</v>
      </c>
      <c r="AV1003" s="9">
        <v>106.603435987297</v>
      </c>
      <c r="AW1003" s="9">
        <v>459.65815099373799</v>
      </c>
      <c r="AX1003" s="9">
        <v>0.35457800410000001</v>
      </c>
    </row>
    <row r="1004" spans="1:50" x14ac:dyDescent="0.25">
      <c r="A1004" s="142">
        <v>550000</v>
      </c>
      <c r="B1004" s="142">
        <v>920000</v>
      </c>
      <c r="C1004" s="142">
        <v>920000</v>
      </c>
      <c r="D1004" s="9" t="s">
        <v>305</v>
      </c>
      <c r="E1004" s="9" t="s">
        <v>70</v>
      </c>
      <c r="F1004" s="9" t="s">
        <v>306</v>
      </c>
      <c r="G1004" s="9" t="s">
        <v>307</v>
      </c>
      <c r="H1004" s="9">
        <v>0.36</v>
      </c>
      <c r="I1004" s="9">
        <v>0.48</v>
      </c>
      <c r="J1004" s="9" t="s">
        <v>195</v>
      </c>
      <c r="K1004" s="9">
        <v>0.1252237214054</v>
      </c>
      <c r="L1004" s="9">
        <v>3849.08674214959</v>
      </c>
      <c r="M1004" s="9">
        <v>9.5641461430011798</v>
      </c>
      <c r="N1004" s="9">
        <v>1.40559330818843</v>
      </c>
      <c r="O1004" s="9">
        <v>1.1976579720917899</v>
      </c>
      <c r="P1004" s="9">
        <v>0.17601362483388999</v>
      </c>
      <c r="Q1004" s="9">
        <v>481.99696586419401</v>
      </c>
      <c r="R1004" s="9">
        <v>1210</v>
      </c>
      <c r="S1004" s="9" t="s">
        <v>310</v>
      </c>
      <c r="T1004" s="9">
        <v>1210</v>
      </c>
      <c r="U1004" s="9" t="s">
        <v>293</v>
      </c>
      <c r="V1004" s="9" t="s">
        <v>195</v>
      </c>
      <c r="Z1004" s="9">
        <v>0</v>
      </c>
      <c r="AA1004" s="9">
        <v>1</v>
      </c>
      <c r="AB1004" s="9">
        <v>1.1976579720917899</v>
      </c>
      <c r="AC1004" s="9">
        <v>0.17601362483388999</v>
      </c>
      <c r="AD1004" s="9">
        <v>481.99696586419401</v>
      </c>
      <c r="AF1004" s="9">
        <v>-1</v>
      </c>
      <c r="AG1004" s="9">
        <v>-1</v>
      </c>
      <c r="AH1004" s="9">
        <v>-1</v>
      </c>
      <c r="AI1004" s="9">
        <v>-1</v>
      </c>
      <c r="AJ1004" s="9">
        <v>0</v>
      </c>
      <c r="AM1004" s="9" t="s">
        <v>309</v>
      </c>
      <c r="AN1004" s="9">
        <v>-1</v>
      </c>
      <c r="AQ1004" s="9">
        <v>579</v>
      </c>
      <c r="AR1004" s="9" t="s">
        <v>295</v>
      </c>
      <c r="AT1004" s="9" t="s">
        <v>195</v>
      </c>
      <c r="AU1004" s="9">
        <v>132.71029999999999</v>
      </c>
      <c r="AV1004" s="9">
        <v>91.761366727026797</v>
      </c>
      <c r="AW1004" s="9">
        <v>506.762421206309</v>
      </c>
      <c r="AX1004" s="9">
        <v>0.39091400310000002</v>
      </c>
    </row>
    <row r="1005" spans="1:50" x14ac:dyDescent="0.25">
      <c r="A1005" s="142">
        <v>550000</v>
      </c>
      <c r="B1005" s="142">
        <v>920000</v>
      </c>
      <c r="C1005" s="142">
        <v>920000</v>
      </c>
      <c r="D1005" s="9" t="s">
        <v>305</v>
      </c>
      <c r="E1005" s="9" t="s">
        <v>70</v>
      </c>
      <c r="F1005" s="9" t="s">
        <v>306</v>
      </c>
      <c r="G1005" s="9" t="s">
        <v>307</v>
      </c>
      <c r="H1005" s="9">
        <v>0.36</v>
      </c>
      <c r="I1005" s="9">
        <v>0.48</v>
      </c>
      <c r="J1005" s="9" t="s">
        <v>195</v>
      </c>
      <c r="K1005" s="9">
        <v>1.5232033403700001E-3</v>
      </c>
      <c r="L1005" s="9">
        <v>3849.08674214959</v>
      </c>
      <c r="M1005" s="9">
        <v>9.5641461430011798</v>
      </c>
      <c r="N1005" s="9">
        <v>1.40559330818843</v>
      </c>
      <c r="O1005" s="9">
        <v>1.45681393528E-2</v>
      </c>
      <c r="P1005" s="9">
        <v>2.1410044222299998E-3</v>
      </c>
      <c r="Q1005" s="9">
        <v>5.8629417830161401</v>
      </c>
      <c r="R1005" s="9">
        <v>1210</v>
      </c>
      <c r="S1005" s="9" t="s">
        <v>310</v>
      </c>
      <c r="T1005" s="9">
        <v>1210</v>
      </c>
      <c r="U1005" s="9" t="s">
        <v>293</v>
      </c>
      <c r="V1005" s="9" t="s">
        <v>195</v>
      </c>
      <c r="Z1005" s="9">
        <v>0</v>
      </c>
      <c r="AA1005" s="9">
        <v>1</v>
      </c>
      <c r="AB1005" s="9">
        <v>1.45681393528E-2</v>
      </c>
      <c r="AC1005" s="9">
        <v>2.1410044222299998E-3</v>
      </c>
      <c r="AD1005" s="9">
        <v>5.8629417830169501</v>
      </c>
      <c r="AF1005" s="9">
        <v>-1</v>
      </c>
      <c r="AG1005" s="9">
        <v>-1</v>
      </c>
      <c r="AH1005" s="9">
        <v>-1</v>
      </c>
      <c r="AI1005" s="9">
        <v>-1</v>
      </c>
      <c r="AJ1005" s="9">
        <v>0</v>
      </c>
      <c r="AM1005" s="9" t="s">
        <v>309</v>
      </c>
      <c r="AN1005" s="9">
        <v>-1</v>
      </c>
      <c r="AQ1005" s="9">
        <v>579</v>
      </c>
      <c r="AR1005" s="9" t="s">
        <v>295</v>
      </c>
      <c r="AT1005" s="9" t="s">
        <v>195</v>
      </c>
      <c r="AU1005" s="9">
        <v>132.71029999999999</v>
      </c>
      <c r="AV1005" s="9">
        <v>14.2808892475564</v>
      </c>
      <c r="AW1005" s="9">
        <v>6.1641852205983101</v>
      </c>
      <c r="AX1005" s="9">
        <v>4.7550216999999997E-3</v>
      </c>
    </row>
    <row r="1006" spans="1:50" x14ac:dyDescent="0.25">
      <c r="A1006" s="142">
        <v>550000</v>
      </c>
      <c r="B1006" s="142">
        <v>920000</v>
      </c>
      <c r="C1006" s="142">
        <v>920000</v>
      </c>
      <c r="D1006" s="9" t="s">
        <v>305</v>
      </c>
      <c r="E1006" s="9" t="s">
        <v>70</v>
      </c>
      <c r="F1006" s="9" t="s">
        <v>306</v>
      </c>
      <c r="G1006" s="9" t="s">
        <v>307</v>
      </c>
      <c r="H1006" s="9">
        <v>0.36</v>
      </c>
      <c r="I1006" s="9">
        <v>0.48</v>
      </c>
      <c r="J1006" s="9" t="s">
        <v>195</v>
      </c>
      <c r="K1006" s="9">
        <v>0.16843803867605001</v>
      </c>
      <c r="L1006" s="9">
        <v>3860.9478650272299</v>
      </c>
      <c r="M1006" s="9">
        <v>9.5918438767042407</v>
      </c>
      <c r="N1006" s="9">
        <v>1.40960341278982</v>
      </c>
      <c r="O1006" s="9">
        <v>1.6156313698790099</v>
      </c>
      <c r="P1006" s="9">
        <v>0.23743083416138999</v>
      </c>
      <c r="Q1006" s="9">
        <v>650.33048581569699</v>
      </c>
      <c r="R1006" s="9">
        <v>1200</v>
      </c>
      <c r="S1006" s="9" t="s">
        <v>308</v>
      </c>
      <c r="T1006" s="9">
        <v>1200</v>
      </c>
      <c r="U1006" s="9" t="s">
        <v>293</v>
      </c>
      <c r="V1006" s="9" t="s">
        <v>195</v>
      </c>
      <c r="Z1006" s="9">
        <v>0</v>
      </c>
      <c r="AA1006" s="9">
        <v>1</v>
      </c>
      <c r="AB1006" s="9">
        <v>1.6156313698790099</v>
      </c>
      <c r="AC1006" s="9">
        <v>0.23743083416138999</v>
      </c>
      <c r="AD1006" s="9">
        <v>1306.3025254648201</v>
      </c>
      <c r="AF1006" s="9">
        <v>-1</v>
      </c>
      <c r="AG1006" s="9">
        <v>-1</v>
      </c>
      <c r="AH1006" s="9">
        <v>-1</v>
      </c>
      <c r="AI1006" s="9">
        <v>-1</v>
      </c>
      <c r="AJ1006" s="9">
        <v>0</v>
      </c>
      <c r="AM1006" s="9" t="s">
        <v>309</v>
      </c>
      <c r="AN1006" s="9">
        <v>-1</v>
      </c>
      <c r="AQ1006" s="9">
        <v>579</v>
      </c>
      <c r="AR1006" s="9" t="s">
        <v>295</v>
      </c>
      <c r="AT1006" s="9" t="s">
        <v>195</v>
      </c>
      <c r="AU1006" s="9">
        <v>132.71029999999999</v>
      </c>
      <c r="AV1006" s="9">
        <v>140.48118363784101</v>
      </c>
      <c r="AW1006" s="9">
        <v>681.64455859266195</v>
      </c>
      <c r="AX1006" s="9">
        <v>1.0594505478</v>
      </c>
    </row>
    <row r="1007" spans="1:50" x14ac:dyDescent="0.25">
      <c r="A1007" s="142">
        <v>550000</v>
      </c>
      <c r="B1007" s="142">
        <v>920000</v>
      </c>
      <c r="C1007" s="142">
        <v>920000</v>
      </c>
      <c r="D1007" s="9" t="s">
        <v>305</v>
      </c>
      <c r="E1007" s="9" t="s">
        <v>70</v>
      </c>
      <c r="F1007" s="9" t="s">
        <v>306</v>
      </c>
      <c r="G1007" s="9" t="s">
        <v>307</v>
      </c>
      <c r="H1007" s="9">
        <v>0.36</v>
      </c>
      <c r="I1007" s="9">
        <v>0.48</v>
      </c>
      <c r="J1007" s="9" t="s">
        <v>195</v>
      </c>
      <c r="K1007" s="9">
        <v>2.87076165613E-3</v>
      </c>
      <c r="L1007" s="9">
        <v>3860.9478650272299</v>
      </c>
      <c r="M1007" s="9">
        <v>9.5918438767042407</v>
      </c>
      <c r="N1007" s="9">
        <v>1.40960341278982</v>
      </c>
      <c r="O1007" s="9">
        <v>2.7535897612829999E-2</v>
      </c>
      <c r="P1007" s="9">
        <v>4.0466354277799996E-3</v>
      </c>
      <c r="Q1007" s="9">
        <v>11.083861087241001</v>
      </c>
      <c r="R1007" s="9">
        <v>1210</v>
      </c>
      <c r="S1007" s="9" t="s">
        <v>310</v>
      </c>
      <c r="T1007" s="9">
        <v>1210</v>
      </c>
      <c r="U1007" s="9" t="s">
        <v>293</v>
      </c>
      <c r="V1007" s="9" t="s">
        <v>195</v>
      </c>
      <c r="Z1007" s="9">
        <v>0</v>
      </c>
      <c r="AA1007" s="9">
        <v>1</v>
      </c>
      <c r="AB1007" s="9">
        <v>2.7535897612829999E-2</v>
      </c>
      <c r="AC1007" s="9">
        <v>4.0466354277799996E-3</v>
      </c>
      <c r="AD1007" s="9">
        <v>11.0838610872405</v>
      </c>
      <c r="AF1007" s="9">
        <v>-1</v>
      </c>
      <c r="AG1007" s="9">
        <v>-1</v>
      </c>
      <c r="AH1007" s="9">
        <v>-1</v>
      </c>
      <c r="AI1007" s="9">
        <v>-1</v>
      </c>
      <c r="AJ1007" s="9">
        <v>0</v>
      </c>
      <c r="AM1007" s="9" t="s">
        <v>309</v>
      </c>
      <c r="AN1007" s="9">
        <v>-1</v>
      </c>
      <c r="AQ1007" s="9">
        <v>579</v>
      </c>
      <c r="AR1007" s="9" t="s">
        <v>295</v>
      </c>
      <c r="AT1007" s="9" t="s">
        <v>195</v>
      </c>
      <c r="AU1007" s="9">
        <v>132.71029999999999</v>
      </c>
      <c r="AV1007" s="9">
        <v>18.492377626347</v>
      </c>
      <c r="AW1007" s="9">
        <v>11.6175602452929</v>
      </c>
      <c r="AX1007" s="9">
        <v>8.9893439000000002E-3</v>
      </c>
    </row>
    <row r="1008" spans="1:50" x14ac:dyDescent="0.25">
      <c r="A1008" s="142">
        <v>550000</v>
      </c>
      <c r="B1008" s="142">
        <v>920000</v>
      </c>
      <c r="C1008" s="142">
        <v>920000</v>
      </c>
      <c r="D1008" s="9" t="s">
        <v>305</v>
      </c>
      <c r="E1008" s="9" t="s">
        <v>70</v>
      </c>
      <c r="F1008" s="9" t="s">
        <v>306</v>
      </c>
      <c r="G1008" s="9" t="s">
        <v>307</v>
      </c>
      <c r="H1008" s="9">
        <v>0.36</v>
      </c>
      <c r="I1008" s="9">
        <v>0.48</v>
      </c>
      <c r="J1008" s="9" t="s">
        <v>195</v>
      </c>
      <c r="K1008" s="9">
        <v>4.1480898291309999E-2</v>
      </c>
      <c r="L1008" s="9">
        <v>3860.9478650272299</v>
      </c>
      <c r="M1008" s="9">
        <v>9.5918438767042407</v>
      </c>
      <c r="N1008" s="9">
        <v>1.40960341278982</v>
      </c>
      <c r="O1008" s="9">
        <v>0.39787830027577997</v>
      </c>
      <c r="P1008" s="9">
        <v>5.8471615797030002E-2</v>
      </c>
      <c r="Q1008" s="9">
        <v>160.15558569727901</v>
      </c>
      <c r="R1008" s="9">
        <v>1210</v>
      </c>
      <c r="S1008" s="9" t="s">
        <v>310</v>
      </c>
      <c r="T1008" s="9">
        <v>1210</v>
      </c>
      <c r="U1008" s="9" t="s">
        <v>293</v>
      </c>
      <c r="V1008" s="9" t="s">
        <v>195</v>
      </c>
      <c r="Z1008" s="9">
        <v>0</v>
      </c>
      <c r="AA1008" s="9">
        <v>1</v>
      </c>
      <c r="AB1008" s="9">
        <v>0.39787830027577997</v>
      </c>
      <c r="AC1008" s="9">
        <v>5.8471615797030002E-2</v>
      </c>
      <c r="AD1008" s="9">
        <v>1044.2491102450699</v>
      </c>
      <c r="AF1008" s="9">
        <v>-1</v>
      </c>
      <c r="AG1008" s="9">
        <v>-1</v>
      </c>
      <c r="AH1008" s="9">
        <v>-1</v>
      </c>
      <c r="AI1008" s="9">
        <v>-1</v>
      </c>
      <c r="AJ1008" s="9">
        <v>0</v>
      </c>
      <c r="AM1008" s="9" t="s">
        <v>309</v>
      </c>
      <c r="AN1008" s="9">
        <v>-1</v>
      </c>
      <c r="AQ1008" s="9">
        <v>579</v>
      </c>
      <c r="AR1008" s="9" t="s">
        <v>295</v>
      </c>
      <c r="AT1008" s="9" t="s">
        <v>195</v>
      </c>
      <c r="AU1008" s="9">
        <v>132.71029999999999</v>
      </c>
      <c r="AV1008" s="9">
        <v>73.838196419764003</v>
      </c>
      <c r="AW1008" s="9">
        <v>167.86723965714501</v>
      </c>
      <c r="AX1008" s="9">
        <v>0.84691736439999998</v>
      </c>
    </row>
    <row r="1009" spans="1:50" x14ac:dyDescent="0.25">
      <c r="A1009" s="142">
        <v>550000</v>
      </c>
      <c r="B1009" s="142">
        <v>920000</v>
      </c>
      <c r="C1009" s="142">
        <v>920000</v>
      </c>
      <c r="D1009" s="9" t="s">
        <v>305</v>
      </c>
      <c r="E1009" s="9" t="s">
        <v>70</v>
      </c>
      <c r="F1009" s="9" t="s">
        <v>306</v>
      </c>
      <c r="G1009" s="9" t="s">
        <v>307</v>
      </c>
      <c r="H1009" s="9">
        <v>0.36</v>
      </c>
      <c r="I1009" s="9">
        <v>0.48</v>
      </c>
      <c r="J1009" s="9" t="s">
        <v>195</v>
      </c>
      <c r="K1009" s="9">
        <v>4.2968324019399999E-3</v>
      </c>
      <c r="L1009" s="9">
        <v>3860.9478650272299</v>
      </c>
      <c r="M1009" s="9">
        <v>9.5918438767042407</v>
      </c>
      <c r="N1009" s="9">
        <v>1.40960341278982</v>
      </c>
      <c r="O1009" s="9">
        <v>4.1214545563820003E-2</v>
      </c>
      <c r="P1009" s="9">
        <v>6.0568296179599997E-3</v>
      </c>
      <c r="Q1009" s="9">
        <v>16.589845888669299</v>
      </c>
      <c r="R1009" s="9">
        <v>1210</v>
      </c>
      <c r="S1009" s="9" t="s">
        <v>310</v>
      </c>
      <c r="T1009" s="9">
        <v>1210</v>
      </c>
      <c r="U1009" s="9" t="s">
        <v>293</v>
      </c>
      <c r="V1009" s="9" t="s">
        <v>195</v>
      </c>
      <c r="Z1009" s="9">
        <v>0</v>
      </c>
      <c r="AA1009" s="9">
        <v>1</v>
      </c>
      <c r="AB1009" s="9">
        <v>4.1214545563820003E-2</v>
      </c>
      <c r="AC1009" s="9">
        <v>6.0568296179599997E-3</v>
      </c>
      <c r="AD1009" s="9">
        <v>23.516990289572998</v>
      </c>
      <c r="AF1009" s="9">
        <v>-1</v>
      </c>
      <c r="AG1009" s="9">
        <v>-1</v>
      </c>
      <c r="AH1009" s="9">
        <v>-1</v>
      </c>
      <c r="AI1009" s="9">
        <v>-1</v>
      </c>
      <c r="AJ1009" s="9">
        <v>0</v>
      </c>
      <c r="AM1009" s="9" t="s">
        <v>309</v>
      </c>
      <c r="AN1009" s="9">
        <v>-1</v>
      </c>
      <c r="AQ1009" s="9">
        <v>579</v>
      </c>
      <c r="AR1009" s="9" t="s">
        <v>295</v>
      </c>
      <c r="AT1009" s="9" t="s">
        <v>195</v>
      </c>
      <c r="AU1009" s="9">
        <v>132.71029999999999</v>
      </c>
      <c r="AV1009" s="9">
        <v>17.2827964895755</v>
      </c>
      <c r="AW1009" s="9">
        <v>17.388663801787001</v>
      </c>
      <c r="AX1009" s="9">
        <v>1.9072984800000001E-2</v>
      </c>
    </row>
    <row r="1010" spans="1:50" x14ac:dyDescent="0.25">
      <c r="A1010" s="142">
        <v>550000</v>
      </c>
      <c r="B1010" s="142">
        <v>920000</v>
      </c>
      <c r="C1010" s="142">
        <v>920000</v>
      </c>
      <c r="D1010" s="9" t="s">
        <v>305</v>
      </c>
      <c r="E1010" s="9" t="s">
        <v>70</v>
      </c>
      <c r="F1010" s="9" t="s">
        <v>306</v>
      </c>
      <c r="G1010" s="9" t="s">
        <v>307</v>
      </c>
      <c r="H1010" s="9">
        <v>0.36</v>
      </c>
      <c r="I1010" s="9">
        <v>0.48</v>
      </c>
      <c r="J1010" s="9" t="s">
        <v>195</v>
      </c>
      <c r="K1010" s="9">
        <v>0.24550176536816001</v>
      </c>
      <c r="L1010" s="9">
        <v>3847.42469200289</v>
      </c>
      <c r="M1010" s="9">
        <v>9.5601531223170699</v>
      </c>
      <c r="N1010" s="9">
        <v>1.4050111379433099</v>
      </c>
      <c r="O1010" s="9">
        <v>2.34703446871884</v>
      </c>
      <c r="P1010" s="9">
        <v>0.34493271472701997</v>
      </c>
      <c r="Q1010" s="9">
        <v>944.54955400778897</v>
      </c>
      <c r="R1010" s="9">
        <v>1200</v>
      </c>
      <c r="S1010" s="9" t="s">
        <v>308</v>
      </c>
      <c r="T1010" s="9">
        <v>1200</v>
      </c>
      <c r="U1010" s="9" t="s">
        <v>293</v>
      </c>
      <c r="V1010" s="9" t="s">
        <v>195</v>
      </c>
      <c r="Z1010" s="9">
        <v>0</v>
      </c>
      <c r="AA1010" s="9">
        <v>1</v>
      </c>
      <c r="AB1010" s="9">
        <v>2.34703446871884</v>
      </c>
      <c r="AC1010" s="9">
        <v>0.34493271472701997</v>
      </c>
      <c r="AD1010" s="9">
        <v>944.54955400778897</v>
      </c>
      <c r="AF1010" s="9">
        <v>-1</v>
      </c>
      <c r="AG1010" s="9">
        <v>-1</v>
      </c>
      <c r="AH1010" s="9">
        <v>-1</v>
      </c>
      <c r="AI1010" s="9">
        <v>-1</v>
      </c>
      <c r="AJ1010" s="9">
        <v>0</v>
      </c>
      <c r="AM1010" s="9" t="s">
        <v>309</v>
      </c>
      <c r="AN1010" s="9">
        <v>-1</v>
      </c>
      <c r="AQ1010" s="9">
        <v>579</v>
      </c>
      <c r="AR1010" s="9" t="s">
        <v>295</v>
      </c>
      <c r="AT1010" s="9" t="s">
        <v>195</v>
      </c>
      <c r="AU1010" s="9">
        <v>132.71029999999999</v>
      </c>
      <c r="AV1010" s="9">
        <v>141.59221734975901</v>
      </c>
      <c r="AW1010" s="9">
        <v>993.51039589070695</v>
      </c>
      <c r="AX1010" s="9">
        <v>0.76605803240000003</v>
      </c>
    </row>
    <row r="1011" spans="1:50" x14ac:dyDescent="0.25">
      <c r="A1011" s="142">
        <v>550000</v>
      </c>
      <c r="B1011" s="142">
        <v>920000</v>
      </c>
      <c r="C1011" s="142">
        <v>920000</v>
      </c>
      <c r="D1011" s="9" t="s">
        <v>305</v>
      </c>
      <c r="E1011" s="9" t="s">
        <v>70</v>
      </c>
      <c r="F1011" s="9" t="s">
        <v>306</v>
      </c>
      <c r="G1011" s="9" t="s">
        <v>307</v>
      </c>
      <c r="H1011" s="9">
        <v>0.36</v>
      </c>
      <c r="I1011" s="9">
        <v>0.48</v>
      </c>
      <c r="J1011" s="9" t="s">
        <v>195</v>
      </c>
      <c r="K1011" s="9">
        <v>7.426964908342E-2</v>
      </c>
      <c r="L1011" s="9">
        <v>3847.42469200289</v>
      </c>
      <c r="M1011" s="9">
        <v>9.5601531223170699</v>
      </c>
      <c r="N1011" s="9">
        <v>1.4050111379433099</v>
      </c>
      <c r="O1011" s="9">
        <v>0.71002921757826998</v>
      </c>
      <c r="P1011" s="9">
        <v>0.10434968417335</v>
      </c>
      <c r="Q1011" s="9">
        <v>285.74688174994702</v>
      </c>
      <c r="R1011" s="9">
        <v>1210</v>
      </c>
      <c r="S1011" s="9" t="s">
        <v>310</v>
      </c>
      <c r="T1011" s="9">
        <v>1210</v>
      </c>
      <c r="U1011" s="9" t="s">
        <v>293</v>
      </c>
      <c r="V1011" s="9" t="s">
        <v>195</v>
      </c>
      <c r="Z1011" s="9">
        <v>0</v>
      </c>
      <c r="AA1011" s="9">
        <v>1</v>
      </c>
      <c r="AB1011" s="9">
        <v>0.71002921757826998</v>
      </c>
      <c r="AC1011" s="9">
        <v>0.10434968417335</v>
      </c>
      <c r="AD1011" s="9">
        <v>285.746881749946</v>
      </c>
      <c r="AF1011" s="9">
        <v>-1</v>
      </c>
      <c r="AG1011" s="9">
        <v>-1</v>
      </c>
      <c r="AH1011" s="9">
        <v>-1</v>
      </c>
      <c r="AI1011" s="9">
        <v>-1</v>
      </c>
      <c r="AJ1011" s="9">
        <v>0</v>
      </c>
      <c r="AM1011" s="9" t="s">
        <v>309</v>
      </c>
      <c r="AN1011" s="9">
        <v>-1</v>
      </c>
      <c r="AQ1011" s="9">
        <v>579</v>
      </c>
      <c r="AR1011" s="9" t="s">
        <v>295</v>
      </c>
      <c r="AT1011" s="9" t="s">
        <v>195</v>
      </c>
      <c r="AU1011" s="9">
        <v>132.71029999999999</v>
      </c>
      <c r="AV1011" s="9">
        <v>70.576986365407194</v>
      </c>
      <c r="AW1011" s="9">
        <v>300.55860638263903</v>
      </c>
      <c r="AX1011" s="9">
        <v>0.2317492958</v>
      </c>
    </row>
    <row r="1012" spans="1:50" x14ac:dyDescent="0.25">
      <c r="A1012" s="142">
        <v>550000</v>
      </c>
      <c r="B1012" s="142">
        <v>920000</v>
      </c>
      <c r="C1012" s="142">
        <v>920000</v>
      </c>
      <c r="D1012" s="9" t="s">
        <v>305</v>
      </c>
      <c r="E1012" s="9" t="s">
        <v>70</v>
      </c>
      <c r="F1012" s="9" t="s">
        <v>306</v>
      </c>
      <c r="G1012" s="9" t="s">
        <v>307</v>
      </c>
      <c r="H1012" s="9">
        <v>0.36</v>
      </c>
      <c r="I1012" s="9">
        <v>0.48</v>
      </c>
      <c r="J1012" s="9" t="s">
        <v>195</v>
      </c>
      <c r="K1012" s="9">
        <v>3.27831985133E-3</v>
      </c>
      <c r="L1012" s="9">
        <v>3847.42469200289</v>
      </c>
      <c r="M1012" s="9">
        <v>9.5601531223170699</v>
      </c>
      <c r="N1012" s="9">
        <v>1.4050111379433099</v>
      </c>
      <c r="O1012" s="9">
        <v>3.1341239762709999E-2</v>
      </c>
      <c r="P1012" s="9">
        <v>4.6060759048599997E-3</v>
      </c>
      <c r="Q1012" s="9">
        <v>12.613088744317199</v>
      </c>
      <c r="R1012" s="9">
        <v>1210</v>
      </c>
      <c r="S1012" s="9" t="s">
        <v>310</v>
      </c>
      <c r="T1012" s="9">
        <v>1210</v>
      </c>
      <c r="U1012" s="9" t="s">
        <v>293</v>
      </c>
      <c r="V1012" s="9" t="s">
        <v>195</v>
      </c>
      <c r="Z1012" s="9">
        <v>0</v>
      </c>
      <c r="AA1012" s="9">
        <v>1</v>
      </c>
      <c r="AB1012" s="9">
        <v>3.1341239762709999E-2</v>
      </c>
      <c r="AC1012" s="9">
        <v>4.6060759048599997E-3</v>
      </c>
      <c r="AD1012" s="9">
        <v>12.6130887443167</v>
      </c>
      <c r="AF1012" s="9">
        <v>-1</v>
      </c>
      <c r="AG1012" s="9">
        <v>-1</v>
      </c>
      <c r="AH1012" s="9">
        <v>-1</v>
      </c>
      <c r="AI1012" s="9">
        <v>-1</v>
      </c>
      <c r="AJ1012" s="9">
        <v>0</v>
      </c>
      <c r="AM1012" s="9" t="s">
        <v>309</v>
      </c>
      <c r="AN1012" s="9">
        <v>-1</v>
      </c>
      <c r="AQ1012" s="9">
        <v>579</v>
      </c>
      <c r="AR1012" s="9" t="s">
        <v>295</v>
      </c>
      <c r="AT1012" s="9" t="s">
        <v>195</v>
      </c>
      <c r="AU1012" s="9">
        <v>132.71029999999999</v>
      </c>
      <c r="AV1012" s="9">
        <v>22.7602050540455</v>
      </c>
      <c r="AW1012" s="9">
        <v>13.2668897450641</v>
      </c>
      <c r="AX1012" s="9">
        <v>1.02295935E-2</v>
      </c>
    </row>
    <row r="1013" spans="1:50" x14ac:dyDescent="0.25">
      <c r="A1013" s="142">
        <v>550000</v>
      </c>
      <c r="B1013" s="142">
        <v>920000</v>
      </c>
      <c r="C1013" s="142">
        <v>920000</v>
      </c>
      <c r="D1013" s="9" t="s">
        <v>305</v>
      </c>
      <c r="E1013" s="9" t="s">
        <v>70</v>
      </c>
      <c r="F1013" s="9" t="s">
        <v>306</v>
      </c>
      <c r="G1013" s="9" t="s">
        <v>307</v>
      </c>
      <c r="H1013" s="9">
        <v>0.36</v>
      </c>
      <c r="I1013" s="9">
        <v>0.48</v>
      </c>
      <c r="J1013" s="9" t="s">
        <v>195</v>
      </c>
      <c r="K1013" s="9">
        <v>3.8985871283319998E-2</v>
      </c>
      <c r="L1013" s="9">
        <v>3847.42469200289</v>
      </c>
      <c r="M1013" s="9">
        <v>9.5601531223170699</v>
      </c>
      <c r="N1013" s="9">
        <v>1.4050111379433099</v>
      </c>
      <c r="O1013" s="9">
        <v>0.37271089907555999</v>
      </c>
      <c r="P1013" s="9">
        <v>5.4775583375500002E-2</v>
      </c>
      <c r="Q1013" s="9">
        <v>149.99520381472601</v>
      </c>
      <c r="R1013" s="9">
        <v>1210</v>
      </c>
      <c r="S1013" s="9" t="s">
        <v>310</v>
      </c>
      <c r="T1013" s="9">
        <v>1210</v>
      </c>
      <c r="U1013" s="9" t="s">
        <v>293</v>
      </c>
      <c r="V1013" s="9" t="s">
        <v>195</v>
      </c>
      <c r="Z1013" s="9">
        <v>0</v>
      </c>
      <c r="AA1013" s="9">
        <v>1</v>
      </c>
      <c r="AB1013" s="9">
        <v>0.37271089907555999</v>
      </c>
      <c r="AC1013" s="9">
        <v>5.4775583375500002E-2</v>
      </c>
      <c r="AD1013" s="9">
        <v>149.99520381472601</v>
      </c>
      <c r="AF1013" s="9">
        <v>-1</v>
      </c>
      <c r="AG1013" s="9">
        <v>-1</v>
      </c>
      <c r="AH1013" s="9">
        <v>-1</v>
      </c>
      <c r="AI1013" s="9">
        <v>-1</v>
      </c>
      <c r="AJ1013" s="9">
        <v>0</v>
      </c>
      <c r="AM1013" s="9" t="s">
        <v>309</v>
      </c>
      <c r="AN1013" s="9">
        <v>-1</v>
      </c>
      <c r="AQ1013" s="9">
        <v>579</v>
      </c>
      <c r="AR1013" s="9" t="s">
        <v>295</v>
      </c>
      <c r="AT1013" s="9" t="s">
        <v>195</v>
      </c>
      <c r="AU1013" s="9">
        <v>132.71029999999999</v>
      </c>
      <c r="AV1013" s="9">
        <v>72.369868890735404</v>
      </c>
      <c r="AW1013" s="9">
        <v>157.77022358579899</v>
      </c>
      <c r="AX1013" s="9">
        <v>0.1216506114</v>
      </c>
    </row>
    <row r="1014" spans="1:50" x14ac:dyDescent="0.25">
      <c r="A1014" s="142">
        <v>550000</v>
      </c>
      <c r="B1014" s="142">
        <v>920000</v>
      </c>
      <c r="C1014" s="142">
        <v>920000</v>
      </c>
      <c r="D1014" s="9" t="s">
        <v>305</v>
      </c>
      <c r="E1014" s="9" t="s">
        <v>70</v>
      </c>
      <c r="F1014" s="9" t="s">
        <v>306</v>
      </c>
      <c r="G1014" s="9" t="s">
        <v>307</v>
      </c>
      <c r="H1014" s="9">
        <v>0.36</v>
      </c>
      <c r="I1014" s="9">
        <v>0.48</v>
      </c>
      <c r="J1014" s="9" t="s">
        <v>195</v>
      </c>
      <c r="K1014" s="9">
        <v>5.4562127666889997E-2</v>
      </c>
      <c r="L1014" s="9">
        <v>3847.42469200289</v>
      </c>
      <c r="M1014" s="9">
        <v>9.5601531223170699</v>
      </c>
      <c r="N1014" s="9">
        <v>1.4050111379433099</v>
      </c>
      <c r="O1014" s="9">
        <v>0.52162229517490999</v>
      </c>
      <c r="P1014" s="9">
        <v>7.6660397081870002E-2</v>
      </c>
      <c r="Q1014" s="9">
        <v>209.92367723382199</v>
      </c>
      <c r="R1014" s="9">
        <v>1210</v>
      </c>
      <c r="S1014" s="9" t="s">
        <v>310</v>
      </c>
      <c r="T1014" s="9">
        <v>1210</v>
      </c>
      <c r="U1014" s="9" t="s">
        <v>293</v>
      </c>
      <c r="V1014" s="9" t="s">
        <v>195</v>
      </c>
      <c r="Z1014" s="9">
        <v>0</v>
      </c>
      <c r="AA1014" s="9">
        <v>1</v>
      </c>
      <c r="AB1014" s="9">
        <v>0.52162229517490999</v>
      </c>
      <c r="AC1014" s="9">
        <v>7.6660397081870002E-2</v>
      </c>
      <c r="AD1014" s="9">
        <v>209.92367723382199</v>
      </c>
      <c r="AF1014" s="9">
        <v>-1</v>
      </c>
      <c r="AG1014" s="9">
        <v>-1</v>
      </c>
      <c r="AH1014" s="9">
        <v>-1</v>
      </c>
      <c r="AI1014" s="9">
        <v>-1</v>
      </c>
      <c r="AJ1014" s="9">
        <v>0</v>
      </c>
      <c r="AM1014" s="9" t="s">
        <v>309</v>
      </c>
      <c r="AN1014" s="9">
        <v>-1</v>
      </c>
      <c r="AQ1014" s="9">
        <v>579</v>
      </c>
      <c r="AR1014" s="9" t="s">
        <v>295</v>
      </c>
      <c r="AT1014" s="9" t="s">
        <v>195</v>
      </c>
      <c r="AU1014" s="9">
        <v>132.71029999999999</v>
      </c>
      <c r="AV1014" s="9">
        <v>76.225973820126598</v>
      </c>
      <c r="AW1014" s="9">
        <v>220.80509676857901</v>
      </c>
      <c r="AX1014" s="9">
        <v>0.17025440159999999</v>
      </c>
    </row>
    <row r="1015" spans="1:50" x14ac:dyDescent="0.25">
      <c r="A1015" s="142">
        <v>550000</v>
      </c>
      <c r="B1015" s="142">
        <v>920000</v>
      </c>
      <c r="C1015" s="142">
        <v>920000</v>
      </c>
      <c r="D1015" s="9" t="s">
        <v>305</v>
      </c>
      <c r="E1015" s="9" t="s">
        <v>70</v>
      </c>
      <c r="F1015" s="9" t="s">
        <v>306</v>
      </c>
      <c r="G1015" s="9" t="s">
        <v>307</v>
      </c>
      <c r="H1015" s="9">
        <v>0.36</v>
      </c>
      <c r="I1015" s="9">
        <v>0.48</v>
      </c>
      <c r="J1015" s="9" t="s">
        <v>195</v>
      </c>
      <c r="K1015" s="9">
        <v>0.20023066338675999</v>
      </c>
      <c r="L1015" s="9">
        <v>3847.42469200289</v>
      </c>
      <c r="M1015" s="9">
        <v>9.5601531223170699</v>
      </c>
      <c r="N1015" s="9">
        <v>1.4050111379433099</v>
      </c>
      <c r="O1015" s="9">
        <v>1.9142358017605701</v>
      </c>
      <c r="P1015" s="9">
        <v>0.28132631221617999</v>
      </c>
      <c r="Q1015" s="9">
        <v>770.37239841034705</v>
      </c>
      <c r="R1015" s="9">
        <v>1210</v>
      </c>
      <c r="S1015" s="9" t="s">
        <v>310</v>
      </c>
      <c r="T1015" s="9">
        <v>1210</v>
      </c>
      <c r="U1015" s="9" t="s">
        <v>293</v>
      </c>
      <c r="V1015" s="9" t="s">
        <v>195</v>
      </c>
      <c r="Z1015" s="9">
        <v>0</v>
      </c>
      <c r="AA1015" s="9">
        <v>1</v>
      </c>
      <c r="AB1015" s="9">
        <v>1.9142358017605701</v>
      </c>
      <c r="AC1015" s="9">
        <v>0.28132631221617999</v>
      </c>
      <c r="AD1015" s="9">
        <v>770.37239841034705</v>
      </c>
      <c r="AF1015" s="9">
        <v>-1</v>
      </c>
      <c r="AG1015" s="9">
        <v>-1</v>
      </c>
      <c r="AH1015" s="9">
        <v>-1</v>
      </c>
      <c r="AI1015" s="9">
        <v>-1</v>
      </c>
      <c r="AJ1015" s="9">
        <v>0</v>
      </c>
      <c r="AM1015" s="9" t="s">
        <v>309</v>
      </c>
      <c r="AN1015" s="9">
        <v>-1</v>
      </c>
      <c r="AQ1015" s="9">
        <v>579</v>
      </c>
      <c r="AR1015" s="9" t="s">
        <v>295</v>
      </c>
      <c r="AT1015" s="9" t="s">
        <v>195</v>
      </c>
      <c r="AU1015" s="9">
        <v>132.71029999999999</v>
      </c>
      <c r="AV1015" s="9">
        <v>114.691224108882</v>
      </c>
      <c r="AW1015" s="9">
        <v>810.30474608812995</v>
      </c>
      <c r="AX1015" s="9">
        <v>0.62479513249999996</v>
      </c>
    </row>
    <row r="1016" spans="1:50" x14ac:dyDescent="0.25">
      <c r="A1016" s="142">
        <v>550000</v>
      </c>
      <c r="B1016" s="142">
        <v>920000</v>
      </c>
      <c r="C1016" s="142">
        <v>920000</v>
      </c>
      <c r="D1016" s="9" t="s">
        <v>305</v>
      </c>
      <c r="E1016" s="9" t="s">
        <v>70</v>
      </c>
      <c r="F1016" s="9" t="s">
        <v>306</v>
      </c>
      <c r="G1016" s="9" t="s">
        <v>307</v>
      </c>
      <c r="H1016" s="9">
        <v>0.36</v>
      </c>
      <c r="I1016" s="9">
        <v>0.48</v>
      </c>
      <c r="J1016" s="9" t="s">
        <v>195</v>
      </c>
      <c r="K1016" s="9">
        <v>9.3505698196999997E-4</v>
      </c>
      <c r="L1016" s="9">
        <v>3847.42469200289</v>
      </c>
      <c r="M1016" s="9">
        <v>9.5601531223170699</v>
      </c>
      <c r="N1016" s="9">
        <v>1.4050111379433099</v>
      </c>
      <c r="O1016" s="9">
        <v>8.9392879257699995E-3</v>
      </c>
      <c r="P1016" s="9">
        <v>1.31376547428E-3</v>
      </c>
      <c r="Q1016" s="9">
        <v>3.5975613208803101</v>
      </c>
      <c r="R1016" s="9">
        <v>1210</v>
      </c>
      <c r="S1016" s="9" t="s">
        <v>310</v>
      </c>
      <c r="T1016" s="9">
        <v>1210</v>
      </c>
      <c r="U1016" s="9" t="s">
        <v>293</v>
      </c>
      <c r="V1016" s="9" t="s">
        <v>195</v>
      </c>
      <c r="Z1016" s="9">
        <v>0</v>
      </c>
      <c r="AA1016" s="9">
        <v>1</v>
      </c>
      <c r="AB1016" s="9">
        <v>8.9392879257699995E-3</v>
      </c>
      <c r="AC1016" s="9">
        <v>1.31376547428E-3</v>
      </c>
      <c r="AD1016" s="9">
        <v>3.5975613208806401</v>
      </c>
      <c r="AF1016" s="9">
        <v>-1</v>
      </c>
      <c r="AG1016" s="9">
        <v>-1</v>
      </c>
      <c r="AH1016" s="9">
        <v>-1</v>
      </c>
      <c r="AI1016" s="9">
        <v>-1</v>
      </c>
      <c r="AJ1016" s="9">
        <v>0</v>
      </c>
      <c r="AM1016" s="9" t="s">
        <v>309</v>
      </c>
      <c r="AN1016" s="9">
        <v>-1</v>
      </c>
      <c r="AQ1016" s="9">
        <v>579</v>
      </c>
      <c r="AR1016" s="9" t="s">
        <v>295</v>
      </c>
      <c r="AT1016" s="9" t="s">
        <v>195</v>
      </c>
      <c r="AU1016" s="9">
        <v>132.71029999999999</v>
      </c>
      <c r="AV1016" s="9">
        <v>11.050760138479299</v>
      </c>
      <c r="AW1016" s="9">
        <v>3.7840413528158301</v>
      </c>
      <c r="AX1016" s="9">
        <v>2.9177302E-3</v>
      </c>
    </row>
    <row r="1017" spans="1:50" x14ac:dyDescent="0.25">
      <c r="A1017" s="142">
        <v>550000</v>
      </c>
      <c r="B1017" s="142">
        <v>920000</v>
      </c>
      <c r="C1017" s="142">
        <v>920000</v>
      </c>
      <c r="D1017" s="9" t="s">
        <v>305</v>
      </c>
      <c r="E1017" s="9" t="s">
        <v>70</v>
      </c>
      <c r="F1017" s="9" t="s">
        <v>306</v>
      </c>
      <c r="G1017" s="9" t="s">
        <v>307</v>
      </c>
      <c r="H1017" s="9">
        <v>0.36</v>
      </c>
      <c r="I1017" s="9">
        <v>0.48</v>
      </c>
      <c r="J1017" s="9" t="s">
        <v>195</v>
      </c>
      <c r="K1017" s="9">
        <v>0.29429943692872002</v>
      </c>
      <c r="L1017" s="9">
        <v>3869.0949129539799</v>
      </c>
      <c r="M1017" s="9">
        <v>9.6591190696812408</v>
      </c>
      <c r="N1017" s="9">
        <v>1.4698198053259799</v>
      </c>
      <c r="O1017" s="9">
        <v>2.8426733034347</v>
      </c>
      <c r="P1017" s="9">
        <v>0.43256714109411998</v>
      </c>
      <c r="Q1017" s="9">
        <v>1138.67245430615</v>
      </c>
      <c r="R1017" s="9">
        <v>1200</v>
      </c>
      <c r="S1017" s="9" t="s">
        <v>308</v>
      </c>
      <c r="T1017" s="9">
        <v>1200</v>
      </c>
      <c r="U1017" s="9" t="s">
        <v>293</v>
      </c>
      <c r="V1017" s="9" t="s">
        <v>195</v>
      </c>
      <c r="Z1017" s="9">
        <v>0</v>
      </c>
      <c r="AA1017" s="9">
        <v>1</v>
      </c>
      <c r="AB1017" s="9">
        <v>2.8426733034347</v>
      </c>
      <c r="AC1017" s="9">
        <v>0.43256714109411998</v>
      </c>
      <c r="AD1017" s="9">
        <v>1503.8788639085201</v>
      </c>
      <c r="AF1017" s="9">
        <v>-1</v>
      </c>
      <c r="AG1017" s="9">
        <v>-1</v>
      </c>
      <c r="AH1017" s="9">
        <v>-1</v>
      </c>
      <c r="AI1017" s="9">
        <v>-1</v>
      </c>
      <c r="AJ1017" s="9">
        <v>0</v>
      </c>
      <c r="AM1017" s="9" t="s">
        <v>309</v>
      </c>
      <c r="AN1017" s="9">
        <v>-1</v>
      </c>
      <c r="AQ1017" s="9">
        <v>579</v>
      </c>
      <c r="AR1017" s="9" t="s">
        <v>295</v>
      </c>
      <c r="AT1017" s="9" t="s">
        <v>195</v>
      </c>
      <c r="AU1017" s="9">
        <v>132.71029999999999</v>
      </c>
      <c r="AV1017" s="9">
        <v>170.40199255880299</v>
      </c>
      <c r="AW1017" s="9">
        <v>1190.98756644371</v>
      </c>
      <c r="AX1017" s="9">
        <v>1.2196908872000001</v>
      </c>
    </row>
    <row r="1018" spans="1:50" x14ac:dyDescent="0.25">
      <c r="A1018" s="142">
        <v>550000</v>
      </c>
      <c r="B1018" s="142">
        <v>920000</v>
      </c>
      <c r="C1018" s="142">
        <v>920000</v>
      </c>
      <c r="D1018" s="9" t="s">
        <v>305</v>
      </c>
      <c r="E1018" s="9" t="s">
        <v>70</v>
      </c>
      <c r="F1018" s="9" t="s">
        <v>306</v>
      </c>
      <c r="G1018" s="9" t="s">
        <v>307</v>
      </c>
      <c r="H1018" s="9">
        <v>0.36</v>
      </c>
      <c r="I1018" s="9">
        <v>0.48</v>
      </c>
      <c r="J1018" s="9" t="s">
        <v>195</v>
      </c>
      <c r="K1018" s="9">
        <v>0.12055527226513001</v>
      </c>
      <c r="L1018" s="9">
        <v>3869.0949129539799</v>
      </c>
      <c r="M1018" s="9">
        <v>9.6591190696812408</v>
      </c>
      <c r="N1018" s="9">
        <v>1.4698198053259799</v>
      </c>
      <c r="O1018" s="9">
        <v>1.1644577292867599</v>
      </c>
      <c r="P1018" s="9">
        <v>0.17719452681174999</v>
      </c>
      <c r="Q1018" s="9">
        <v>466.43979065080799</v>
      </c>
      <c r="R1018" s="9">
        <v>1210</v>
      </c>
      <c r="S1018" s="9" t="s">
        <v>310</v>
      </c>
      <c r="T1018" s="9">
        <v>1210</v>
      </c>
      <c r="U1018" s="9" t="s">
        <v>293</v>
      </c>
      <c r="V1018" s="9" t="s">
        <v>195</v>
      </c>
      <c r="Z1018" s="9">
        <v>0</v>
      </c>
      <c r="AA1018" s="9">
        <v>1</v>
      </c>
      <c r="AB1018" s="9">
        <v>1.1644577292867599</v>
      </c>
      <c r="AC1018" s="9">
        <v>0.17719452681174999</v>
      </c>
      <c r="AD1018" s="9">
        <v>466.43979065080799</v>
      </c>
      <c r="AF1018" s="9">
        <v>-1</v>
      </c>
      <c r="AG1018" s="9">
        <v>-1</v>
      </c>
      <c r="AH1018" s="9">
        <v>-1</v>
      </c>
      <c r="AI1018" s="9">
        <v>-1</v>
      </c>
      <c r="AJ1018" s="9">
        <v>0</v>
      </c>
      <c r="AM1018" s="9" t="s">
        <v>309</v>
      </c>
      <c r="AN1018" s="9">
        <v>-1</v>
      </c>
      <c r="AQ1018" s="9">
        <v>579</v>
      </c>
      <c r="AR1018" s="9" t="s">
        <v>295</v>
      </c>
      <c r="AT1018" s="9" t="s">
        <v>195</v>
      </c>
      <c r="AU1018" s="9">
        <v>132.71029999999999</v>
      </c>
      <c r="AV1018" s="9">
        <v>90.991236021183099</v>
      </c>
      <c r="AW1018" s="9">
        <v>487.86987782033299</v>
      </c>
      <c r="AX1018" s="9">
        <v>0.37829666719999999</v>
      </c>
    </row>
    <row r="1019" spans="1:50" x14ac:dyDescent="0.25">
      <c r="A1019" s="142">
        <v>550000</v>
      </c>
      <c r="B1019" s="142">
        <v>920000</v>
      </c>
      <c r="C1019" s="142">
        <v>920000</v>
      </c>
      <c r="D1019" s="9" t="s">
        <v>305</v>
      </c>
      <c r="E1019" s="9" t="s">
        <v>70</v>
      </c>
      <c r="F1019" s="9" t="s">
        <v>306</v>
      </c>
      <c r="G1019" s="9" t="s">
        <v>307</v>
      </c>
      <c r="H1019" s="9">
        <v>0.36</v>
      </c>
      <c r="I1019" s="9">
        <v>0.48</v>
      </c>
      <c r="J1019" s="9" t="s">
        <v>312</v>
      </c>
      <c r="K1019" s="9">
        <v>0.20244195435306001</v>
      </c>
      <c r="L1019" s="9">
        <v>3564.1792695361301</v>
      </c>
      <c r="M1019" s="9">
        <v>7.1969936635328899</v>
      </c>
      <c r="N1019" s="9">
        <v>1.01934749208088</v>
      </c>
      <c r="O1019" s="9">
        <v>1.45697346271221</v>
      </c>
      <c r="P1019" s="9">
        <v>0.20635869846173999</v>
      </c>
      <c r="Q1019" s="9">
        <v>721.53941698956999</v>
      </c>
      <c r="R1019" s="9">
        <v>3100</v>
      </c>
      <c r="S1019" s="9" t="s">
        <v>313</v>
      </c>
      <c r="T1019" s="9">
        <v>3100</v>
      </c>
      <c r="U1019" s="9" t="s">
        <v>293</v>
      </c>
      <c r="V1019" s="9" t="s">
        <v>195</v>
      </c>
      <c r="Y1019" s="9" t="s">
        <v>312</v>
      </c>
      <c r="Z1019" s="9">
        <v>0</v>
      </c>
      <c r="AA1019" s="9">
        <v>1</v>
      </c>
      <c r="AB1019" s="9">
        <v>1.45697346271221</v>
      </c>
      <c r="AC1019" s="9">
        <v>0.20635869846173999</v>
      </c>
      <c r="AD1019" s="9">
        <v>935.92048468799396</v>
      </c>
      <c r="AF1019" s="9">
        <v>-1</v>
      </c>
      <c r="AG1019" s="9">
        <v>-1</v>
      </c>
      <c r="AH1019" s="9">
        <v>-1</v>
      </c>
      <c r="AI1019" s="9">
        <v>-1</v>
      </c>
      <c r="AJ1019" s="9">
        <v>0</v>
      </c>
      <c r="AM1019" s="9" t="s">
        <v>309</v>
      </c>
      <c r="AN1019" s="9">
        <v>-1</v>
      </c>
      <c r="AQ1019" s="9">
        <v>579</v>
      </c>
      <c r="AR1019" s="9" t="s">
        <v>295</v>
      </c>
      <c r="AT1019" s="9" t="s">
        <v>195</v>
      </c>
      <c r="AU1019" s="9">
        <v>132.71029999999999</v>
      </c>
      <c r="AV1019" s="9">
        <v>132.792258943267</v>
      </c>
      <c r="AW1019" s="9">
        <v>819.25352313690303</v>
      </c>
      <c r="AX1019" s="9">
        <v>0.75905959830000003</v>
      </c>
    </row>
    <row r="1020" spans="1:50" x14ac:dyDescent="0.25">
      <c r="A1020" s="142">
        <v>550000</v>
      </c>
      <c r="B1020" s="142">
        <v>920000</v>
      </c>
      <c r="C1020" s="142">
        <v>920000</v>
      </c>
      <c r="D1020" s="9" t="s">
        <v>305</v>
      </c>
      <c r="E1020" s="9" t="s">
        <v>70</v>
      </c>
      <c r="F1020" s="9" t="s">
        <v>306</v>
      </c>
      <c r="G1020" s="9" t="s">
        <v>307</v>
      </c>
      <c r="H1020" s="9">
        <v>0.36</v>
      </c>
      <c r="I1020" s="9">
        <v>0.48</v>
      </c>
      <c r="J1020" s="9" t="s">
        <v>195</v>
      </c>
      <c r="K1020" s="9">
        <v>0.21967017490594001</v>
      </c>
      <c r="L1020" s="9">
        <v>3869.3117740468801</v>
      </c>
      <c r="M1020" s="9">
        <v>10.076858692929999</v>
      </c>
      <c r="N1020" s="9">
        <v>1.6386991469999601</v>
      </c>
      <c r="O1020" s="9">
        <v>2.2135853115783801</v>
      </c>
      <c r="P1020" s="9">
        <v>0.35997332823969003</v>
      </c>
      <c r="Q1020" s="9">
        <v>849.97239417049695</v>
      </c>
      <c r="R1020" s="9">
        <v>1200</v>
      </c>
      <c r="S1020" s="9" t="s">
        <v>308</v>
      </c>
      <c r="T1020" s="9">
        <v>1200</v>
      </c>
      <c r="U1020" s="9" t="s">
        <v>293</v>
      </c>
      <c r="V1020" s="9" t="s">
        <v>195</v>
      </c>
      <c r="Z1020" s="9">
        <v>0</v>
      </c>
      <c r="AA1020" s="9">
        <v>1</v>
      </c>
      <c r="AB1020" s="9">
        <v>2.2135853115783801</v>
      </c>
      <c r="AC1020" s="9">
        <v>0.35997332823969003</v>
      </c>
      <c r="AD1020" s="9">
        <v>849.97239417049695</v>
      </c>
      <c r="AF1020" s="9">
        <v>-1</v>
      </c>
      <c r="AG1020" s="9">
        <v>-1</v>
      </c>
      <c r="AH1020" s="9">
        <v>-1</v>
      </c>
      <c r="AI1020" s="9">
        <v>-1</v>
      </c>
      <c r="AJ1020" s="9">
        <v>0</v>
      </c>
      <c r="AM1020" s="9" t="s">
        <v>309</v>
      </c>
      <c r="AN1020" s="9">
        <v>-1</v>
      </c>
      <c r="AQ1020" s="9">
        <v>579</v>
      </c>
      <c r="AR1020" s="9" t="s">
        <v>295</v>
      </c>
      <c r="AT1020" s="9" t="s">
        <v>195</v>
      </c>
      <c r="AU1020" s="9">
        <v>132.71029999999999</v>
      </c>
      <c r="AV1020" s="9">
        <v>141.721868033953</v>
      </c>
      <c r="AW1020" s="9">
        <v>888.97365812783698</v>
      </c>
      <c r="AX1020" s="9">
        <v>0.68935311769999996</v>
      </c>
    </row>
    <row r="1021" spans="1:50" x14ac:dyDescent="0.25">
      <c r="A1021" s="142">
        <v>550000</v>
      </c>
      <c r="B1021" s="142">
        <v>920000</v>
      </c>
      <c r="C1021" s="142">
        <v>920000</v>
      </c>
      <c r="D1021" s="9" t="s">
        <v>305</v>
      </c>
      <c r="E1021" s="9" t="s">
        <v>70</v>
      </c>
      <c r="F1021" s="9" t="s">
        <v>306</v>
      </c>
      <c r="G1021" s="9" t="s">
        <v>307</v>
      </c>
      <c r="H1021" s="9">
        <v>0.36</v>
      </c>
      <c r="I1021" s="9">
        <v>0.48</v>
      </c>
      <c r="J1021" s="9" t="s">
        <v>195</v>
      </c>
      <c r="K1021" s="9">
        <v>0.19281343366402001</v>
      </c>
      <c r="L1021" s="9">
        <v>3869.3117740468801</v>
      </c>
      <c r="M1021" s="9">
        <v>10.076858692929999</v>
      </c>
      <c r="N1021" s="9">
        <v>1.6386991469999601</v>
      </c>
      <c r="O1021" s="9">
        <v>1.9429537251309901</v>
      </c>
      <c r="P1021" s="9">
        <v>0.31596320927535998</v>
      </c>
      <c r="Q1021" s="9">
        <v>746.05528907061296</v>
      </c>
      <c r="R1021" s="9">
        <v>1330</v>
      </c>
      <c r="S1021" s="9" t="s">
        <v>311</v>
      </c>
      <c r="T1021" s="9">
        <v>1330</v>
      </c>
      <c r="U1021" s="9" t="s">
        <v>293</v>
      </c>
      <c r="V1021" s="9" t="s">
        <v>195</v>
      </c>
      <c r="Z1021" s="9">
        <v>0</v>
      </c>
      <c r="AA1021" s="9">
        <v>1</v>
      </c>
      <c r="AB1021" s="9">
        <v>1.9429537251309901</v>
      </c>
      <c r="AC1021" s="9">
        <v>0.31596320927535998</v>
      </c>
      <c r="AD1021" s="9">
        <v>746.05528907061296</v>
      </c>
      <c r="AF1021" s="9">
        <v>-1</v>
      </c>
      <c r="AG1021" s="9">
        <v>-1</v>
      </c>
      <c r="AH1021" s="9">
        <v>-1</v>
      </c>
      <c r="AI1021" s="9">
        <v>-1</v>
      </c>
      <c r="AJ1021" s="9">
        <v>0</v>
      </c>
      <c r="AM1021" s="9" t="s">
        <v>309</v>
      </c>
      <c r="AN1021" s="9">
        <v>-1</v>
      </c>
      <c r="AQ1021" s="9">
        <v>579</v>
      </c>
      <c r="AR1021" s="9" t="s">
        <v>295</v>
      </c>
      <c r="AT1021" s="9" t="s">
        <v>195</v>
      </c>
      <c r="AU1021" s="9">
        <v>132.71029999999999</v>
      </c>
      <c r="AV1021" s="9">
        <v>110.49092160509601</v>
      </c>
      <c r="AW1021" s="9">
        <v>780.28828234824596</v>
      </c>
      <c r="AX1021" s="9">
        <v>0.6050732271</v>
      </c>
    </row>
    <row r="1022" spans="1:50" x14ac:dyDescent="0.25">
      <c r="A1022" s="142">
        <v>550000</v>
      </c>
      <c r="B1022" s="142">
        <v>920000</v>
      </c>
      <c r="C1022" s="142">
        <v>920000</v>
      </c>
      <c r="D1022" s="9" t="s">
        <v>305</v>
      </c>
      <c r="E1022" s="9" t="s">
        <v>70</v>
      </c>
      <c r="F1022" s="9" t="s">
        <v>306</v>
      </c>
      <c r="G1022" s="9" t="s">
        <v>307</v>
      </c>
      <c r="H1022" s="9">
        <v>0.36</v>
      </c>
      <c r="I1022" s="9">
        <v>0.48</v>
      </c>
      <c r="J1022" s="9" t="s">
        <v>195</v>
      </c>
      <c r="K1022" s="9">
        <v>2.1597239706999999E-4</v>
      </c>
      <c r="L1022" s="9">
        <v>3869.3117740468801</v>
      </c>
      <c r="M1022" s="9">
        <v>10.076858692929999</v>
      </c>
      <c r="N1022" s="9">
        <v>1.6386991469999601</v>
      </c>
      <c r="O1022" s="9">
        <v>2.1763233269200002E-3</v>
      </c>
      <c r="P1022" s="9">
        <v>3.5391378286E-4</v>
      </c>
      <c r="Q1022" s="9">
        <v>0.83566453888303005</v>
      </c>
      <c r="R1022" s="9">
        <v>1210</v>
      </c>
      <c r="S1022" s="9" t="s">
        <v>310</v>
      </c>
      <c r="T1022" s="9">
        <v>1210</v>
      </c>
      <c r="U1022" s="9" t="s">
        <v>293</v>
      </c>
      <c r="V1022" s="9" t="s">
        <v>195</v>
      </c>
      <c r="Z1022" s="9">
        <v>0</v>
      </c>
      <c r="AA1022" s="9">
        <v>1</v>
      </c>
      <c r="AB1022" s="9">
        <v>2.1763233269200002E-3</v>
      </c>
      <c r="AC1022" s="9">
        <v>3.5391378286E-4</v>
      </c>
      <c r="AD1022" s="9">
        <v>0.83566453888355996</v>
      </c>
      <c r="AF1022" s="9">
        <v>-1</v>
      </c>
      <c r="AG1022" s="9">
        <v>-1</v>
      </c>
      <c r="AH1022" s="9">
        <v>-1</v>
      </c>
      <c r="AI1022" s="9">
        <v>-1</v>
      </c>
      <c r="AJ1022" s="9">
        <v>0</v>
      </c>
      <c r="AM1022" s="9" t="s">
        <v>309</v>
      </c>
      <c r="AN1022" s="9">
        <v>-1</v>
      </c>
      <c r="AQ1022" s="9">
        <v>579</v>
      </c>
      <c r="AR1022" s="9" t="s">
        <v>295</v>
      </c>
      <c r="AT1022" s="9" t="s">
        <v>195</v>
      </c>
      <c r="AU1022" s="9">
        <v>132.71029999999999</v>
      </c>
      <c r="AV1022" s="9">
        <v>5.4955834226067699</v>
      </c>
      <c r="AW1022" s="9">
        <v>0.87400928217677998</v>
      </c>
      <c r="AX1022" s="9">
        <v>6.7774899999999995E-4</v>
      </c>
    </row>
    <row r="1023" spans="1:50" x14ac:dyDescent="0.25">
      <c r="A1023" s="142">
        <v>550000</v>
      </c>
      <c r="B1023" s="142">
        <v>920000</v>
      </c>
      <c r="C1023" s="142">
        <v>920000</v>
      </c>
      <c r="D1023" s="9" t="s">
        <v>305</v>
      </c>
      <c r="E1023" s="9" t="s">
        <v>70</v>
      </c>
      <c r="F1023" s="9" t="s">
        <v>306</v>
      </c>
      <c r="G1023" s="9" t="s">
        <v>307</v>
      </c>
      <c r="H1023" s="9">
        <v>0.36</v>
      </c>
      <c r="I1023" s="9">
        <v>0.48</v>
      </c>
      <c r="J1023" s="9" t="s">
        <v>195</v>
      </c>
      <c r="K1023" s="9">
        <v>2.8375388560559999E-2</v>
      </c>
      <c r="L1023" s="9">
        <v>3869.3117740468801</v>
      </c>
      <c r="M1023" s="9">
        <v>10.076858692929999</v>
      </c>
      <c r="N1023" s="9">
        <v>1.6386991469999601</v>
      </c>
      <c r="O1023" s="9">
        <v>0.28593478088183</v>
      </c>
      <c r="P1023" s="9">
        <v>4.6498725029990001E-2</v>
      </c>
      <c r="Q1023" s="9">
        <v>109.793225050565</v>
      </c>
      <c r="R1023" s="9">
        <v>1210</v>
      </c>
      <c r="S1023" s="9" t="s">
        <v>310</v>
      </c>
      <c r="T1023" s="9">
        <v>1210</v>
      </c>
      <c r="U1023" s="9" t="s">
        <v>293</v>
      </c>
      <c r="V1023" s="9" t="s">
        <v>195</v>
      </c>
      <c r="Z1023" s="9">
        <v>0</v>
      </c>
      <c r="AA1023" s="9">
        <v>1</v>
      </c>
      <c r="AB1023" s="9">
        <v>0.28593478088183</v>
      </c>
      <c r="AC1023" s="9">
        <v>4.6498725029990001E-2</v>
      </c>
      <c r="AD1023" s="9">
        <v>109.793225050563</v>
      </c>
      <c r="AF1023" s="9">
        <v>-1</v>
      </c>
      <c r="AG1023" s="9">
        <v>-1</v>
      </c>
      <c r="AH1023" s="9">
        <v>-1</v>
      </c>
      <c r="AI1023" s="9">
        <v>-1</v>
      </c>
      <c r="AJ1023" s="9">
        <v>0</v>
      </c>
      <c r="AM1023" s="9" t="s">
        <v>309</v>
      </c>
      <c r="AN1023" s="9">
        <v>-1</v>
      </c>
      <c r="AQ1023" s="9">
        <v>579</v>
      </c>
      <c r="AR1023" s="9" t="s">
        <v>295</v>
      </c>
      <c r="AT1023" s="9" t="s">
        <v>195</v>
      </c>
      <c r="AU1023" s="9">
        <v>132.71029999999999</v>
      </c>
      <c r="AV1023" s="9">
        <v>47.360045240991901</v>
      </c>
      <c r="AW1023" s="9">
        <v>114.831123434432</v>
      </c>
      <c r="AX1023" s="9">
        <v>8.9045600200000005E-2</v>
      </c>
    </row>
    <row r="1024" spans="1:50" x14ac:dyDescent="0.25">
      <c r="A1024" s="142">
        <v>550000</v>
      </c>
      <c r="B1024" s="142">
        <v>920000</v>
      </c>
      <c r="C1024" s="142">
        <v>920000</v>
      </c>
      <c r="D1024" s="9" t="s">
        <v>305</v>
      </c>
      <c r="E1024" s="9" t="s">
        <v>70</v>
      </c>
      <c r="F1024" s="9" t="s">
        <v>306</v>
      </c>
      <c r="G1024" s="9" t="s">
        <v>307</v>
      </c>
      <c r="H1024" s="9">
        <v>0.36</v>
      </c>
      <c r="I1024" s="9">
        <v>0.48</v>
      </c>
      <c r="J1024" s="9" t="s">
        <v>195</v>
      </c>
      <c r="K1024" s="9">
        <v>8.2117927943129998E-2</v>
      </c>
      <c r="L1024" s="9">
        <v>3869.3117740468801</v>
      </c>
      <c r="M1024" s="9">
        <v>10.076858692929999</v>
      </c>
      <c r="N1024" s="9">
        <v>1.6386991469999601</v>
      </c>
      <c r="O1024" s="9">
        <v>0.82749075603916999</v>
      </c>
      <c r="P1024" s="9">
        <v>0.13456657847381001</v>
      </c>
      <c r="Q1024" s="9">
        <v>317.73986545070198</v>
      </c>
      <c r="R1024" s="9">
        <v>1210</v>
      </c>
      <c r="S1024" s="9" t="s">
        <v>310</v>
      </c>
      <c r="T1024" s="9">
        <v>1210</v>
      </c>
      <c r="U1024" s="9" t="s">
        <v>293</v>
      </c>
      <c r="V1024" s="9" t="s">
        <v>195</v>
      </c>
      <c r="Z1024" s="9">
        <v>0</v>
      </c>
      <c r="AA1024" s="9">
        <v>1</v>
      </c>
      <c r="AB1024" s="9">
        <v>0.82749075603916999</v>
      </c>
      <c r="AC1024" s="9">
        <v>0.13456657847381001</v>
      </c>
      <c r="AD1024" s="9">
        <v>317.73986545070198</v>
      </c>
      <c r="AF1024" s="9">
        <v>-1</v>
      </c>
      <c r="AG1024" s="9">
        <v>-1</v>
      </c>
      <c r="AH1024" s="9">
        <v>-1</v>
      </c>
      <c r="AI1024" s="9">
        <v>-1</v>
      </c>
      <c r="AJ1024" s="9">
        <v>0</v>
      </c>
      <c r="AM1024" s="9" t="s">
        <v>309</v>
      </c>
      <c r="AN1024" s="9">
        <v>-1</v>
      </c>
      <c r="AQ1024" s="9">
        <v>579</v>
      </c>
      <c r="AR1024" s="9" t="s">
        <v>295</v>
      </c>
      <c r="AT1024" s="9" t="s">
        <v>195</v>
      </c>
      <c r="AU1024" s="9">
        <v>132.71029999999999</v>
      </c>
      <c r="AV1024" s="9">
        <v>104.091734101734</v>
      </c>
      <c r="AW1024" s="9">
        <v>332.319464090851</v>
      </c>
      <c r="AX1024" s="9">
        <v>0.25769656569999999</v>
      </c>
    </row>
    <row r="1025" spans="1:50" x14ac:dyDescent="0.25">
      <c r="A1025" s="142">
        <v>550000</v>
      </c>
      <c r="B1025" s="142">
        <v>920000</v>
      </c>
      <c r="C1025" s="142">
        <v>920000</v>
      </c>
      <c r="D1025" s="9" t="s">
        <v>305</v>
      </c>
      <c r="E1025" s="9" t="s">
        <v>70</v>
      </c>
      <c r="F1025" s="9" t="s">
        <v>306</v>
      </c>
      <c r="G1025" s="9" t="s">
        <v>307</v>
      </c>
      <c r="H1025" s="9">
        <v>0.36</v>
      </c>
      <c r="I1025" s="9">
        <v>0.48</v>
      </c>
      <c r="J1025" s="9" t="s">
        <v>195</v>
      </c>
      <c r="K1025" s="9">
        <v>8.0275545829950001E-2</v>
      </c>
      <c r="L1025" s="9">
        <v>3869.3117740468801</v>
      </c>
      <c r="M1025" s="9">
        <v>10.076858692929999</v>
      </c>
      <c r="N1025" s="9">
        <v>1.6386991469999601</v>
      </c>
      <c r="O1025" s="9">
        <v>0.80892533182628001</v>
      </c>
      <c r="P1025" s="9">
        <v>0.13154746847650001</v>
      </c>
      <c r="Q1025" s="9">
        <v>310.61111464788502</v>
      </c>
      <c r="R1025" s="9">
        <v>1210</v>
      </c>
      <c r="S1025" s="9" t="s">
        <v>310</v>
      </c>
      <c r="T1025" s="9">
        <v>1210</v>
      </c>
      <c r="U1025" s="9" t="s">
        <v>293</v>
      </c>
      <c r="V1025" s="9" t="s">
        <v>195</v>
      </c>
      <c r="Z1025" s="9">
        <v>0</v>
      </c>
      <c r="AA1025" s="9">
        <v>1</v>
      </c>
      <c r="AB1025" s="9">
        <v>0.80892533182628001</v>
      </c>
      <c r="AC1025" s="9">
        <v>0.13154746847650001</v>
      </c>
      <c r="AD1025" s="9">
        <v>310.61111464788502</v>
      </c>
      <c r="AF1025" s="9">
        <v>-1</v>
      </c>
      <c r="AG1025" s="9">
        <v>-1</v>
      </c>
      <c r="AH1025" s="9">
        <v>-1</v>
      </c>
      <c r="AI1025" s="9">
        <v>-1</v>
      </c>
      <c r="AJ1025" s="9">
        <v>0</v>
      </c>
      <c r="AM1025" s="9" t="s">
        <v>309</v>
      </c>
      <c r="AN1025" s="9">
        <v>-1</v>
      </c>
      <c r="AQ1025" s="9">
        <v>579</v>
      </c>
      <c r="AR1025" s="9" t="s">
        <v>295</v>
      </c>
      <c r="AT1025" s="9" t="s">
        <v>195</v>
      </c>
      <c r="AU1025" s="9">
        <v>132.71029999999999</v>
      </c>
      <c r="AV1025" s="9">
        <v>73.2177917995771</v>
      </c>
      <c r="AW1025" s="9">
        <v>324.86360820361801</v>
      </c>
      <c r="AX1025" s="9">
        <v>0.25191493479999999</v>
      </c>
    </row>
    <row r="1026" spans="1:50" x14ac:dyDescent="0.25">
      <c r="A1026" s="142">
        <v>550000</v>
      </c>
      <c r="B1026" s="142">
        <v>920000</v>
      </c>
      <c r="C1026" s="142">
        <v>920000</v>
      </c>
      <c r="D1026" s="9" t="s">
        <v>305</v>
      </c>
      <c r="E1026" s="9" t="s">
        <v>70</v>
      </c>
      <c r="F1026" s="9" t="s">
        <v>306</v>
      </c>
      <c r="G1026" s="9" t="s">
        <v>307</v>
      </c>
      <c r="H1026" s="9">
        <v>0.36</v>
      </c>
      <c r="I1026" s="9">
        <v>0.48</v>
      </c>
      <c r="J1026" s="9" t="s">
        <v>195</v>
      </c>
      <c r="K1026" s="9">
        <v>1.4295010091049999E-2</v>
      </c>
      <c r="L1026" s="9">
        <v>3869.3117740468801</v>
      </c>
      <c r="M1026" s="9">
        <v>10.076858692929999</v>
      </c>
      <c r="N1026" s="9">
        <v>1.6386991469999601</v>
      </c>
      <c r="O1026" s="9">
        <v>0.14404879670154999</v>
      </c>
      <c r="P1026" s="9">
        <v>2.3425220842560001E-2</v>
      </c>
      <c r="Q1026" s="9">
        <v>55.3118508554304</v>
      </c>
      <c r="R1026" s="9">
        <v>1210</v>
      </c>
      <c r="S1026" s="9" t="s">
        <v>310</v>
      </c>
      <c r="T1026" s="9">
        <v>1210</v>
      </c>
      <c r="U1026" s="9" t="s">
        <v>293</v>
      </c>
      <c r="V1026" s="9" t="s">
        <v>195</v>
      </c>
      <c r="Z1026" s="9">
        <v>0</v>
      </c>
      <c r="AA1026" s="9">
        <v>1</v>
      </c>
      <c r="AB1026" s="9">
        <v>0.14404879670154999</v>
      </c>
      <c r="AC1026" s="9">
        <v>2.3425220842560001E-2</v>
      </c>
      <c r="AD1026" s="9">
        <v>55.311850855428901</v>
      </c>
      <c r="AF1026" s="9">
        <v>-1</v>
      </c>
      <c r="AG1026" s="9">
        <v>-1</v>
      </c>
      <c r="AH1026" s="9">
        <v>-1</v>
      </c>
      <c r="AI1026" s="9">
        <v>-1</v>
      </c>
      <c r="AJ1026" s="9">
        <v>0</v>
      </c>
      <c r="AM1026" s="9" t="s">
        <v>309</v>
      </c>
      <c r="AN1026" s="9">
        <v>-1</v>
      </c>
      <c r="AQ1026" s="9">
        <v>579</v>
      </c>
      <c r="AR1026" s="9" t="s">
        <v>295</v>
      </c>
      <c r="AT1026" s="9" t="s">
        <v>195</v>
      </c>
      <c r="AU1026" s="9">
        <v>132.71029999999999</v>
      </c>
      <c r="AV1026" s="9">
        <v>46.0103508310861</v>
      </c>
      <c r="AW1026" s="9">
        <v>57.849853395249099</v>
      </c>
      <c r="AX1026" s="9">
        <v>4.4859570799999998E-2</v>
      </c>
    </row>
    <row r="1027" spans="1:50" x14ac:dyDescent="0.25">
      <c r="A1027" s="142">
        <v>550000</v>
      </c>
      <c r="B1027" s="142">
        <v>920000</v>
      </c>
      <c r="C1027" s="142">
        <v>920000</v>
      </c>
      <c r="D1027" s="9" t="s">
        <v>305</v>
      </c>
      <c r="E1027" s="9" t="s">
        <v>70</v>
      </c>
      <c r="F1027" s="9" t="s">
        <v>306</v>
      </c>
      <c r="G1027" s="9" t="s">
        <v>307</v>
      </c>
      <c r="H1027" s="9">
        <v>0.36</v>
      </c>
      <c r="I1027" s="9">
        <v>0.48</v>
      </c>
      <c r="J1027" s="9" t="s">
        <v>195</v>
      </c>
      <c r="K1027" s="9">
        <v>0.21662087938899999</v>
      </c>
      <c r="L1027" s="9">
        <v>3858.6945965680502</v>
      </c>
      <c r="M1027" s="9">
        <v>9.5865176947592907</v>
      </c>
      <c r="N1027" s="9">
        <v>1.4088299465937799</v>
      </c>
      <c r="O1027" s="9">
        <v>2.0766398933169801</v>
      </c>
      <c r="P1027" s="9">
        <v>0.30518198194070001</v>
      </c>
      <c r="Q1027" s="9">
        <v>835.87381680216299</v>
      </c>
      <c r="R1027" s="9">
        <v>1200</v>
      </c>
      <c r="S1027" s="9" t="s">
        <v>308</v>
      </c>
      <c r="T1027" s="9">
        <v>1200</v>
      </c>
      <c r="U1027" s="9" t="s">
        <v>293</v>
      </c>
      <c r="V1027" s="9" t="s">
        <v>195</v>
      </c>
      <c r="Z1027" s="9">
        <v>0</v>
      </c>
      <c r="AA1027" s="9">
        <v>1</v>
      </c>
      <c r="AB1027" s="9">
        <v>2.0766398933169801</v>
      </c>
      <c r="AC1027" s="9">
        <v>0.30518198194070001</v>
      </c>
      <c r="AD1027" s="9">
        <v>835.87381680216299</v>
      </c>
      <c r="AF1027" s="9">
        <v>-1</v>
      </c>
      <c r="AG1027" s="9">
        <v>-1</v>
      </c>
      <c r="AH1027" s="9">
        <v>-1</v>
      </c>
      <c r="AI1027" s="9">
        <v>-1</v>
      </c>
      <c r="AJ1027" s="9">
        <v>0</v>
      </c>
      <c r="AM1027" s="9" t="s">
        <v>309</v>
      </c>
      <c r="AN1027" s="9">
        <v>-1</v>
      </c>
      <c r="AQ1027" s="9">
        <v>579</v>
      </c>
      <c r="AR1027" s="9" t="s">
        <v>295</v>
      </c>
      <c r="AT1027" s="9" t="s">
        <v>195</v>
      </c>
      <c r="AU1027" s="9">
        <v>132.71029999999999</v>
      </c>
      <c r="AV1027" s="9">
        <v>141.63870437115099</v>
      </c>
      <c r="AW1027" s="9">
        <v>876.63359698131899</v>
      </c>
      <c r="AX1027" s="9">
        <v>0.67791874839999999</v>
      </c>
    </row>
    <row r="1028" spans="1:50" x14ac:dyDescent="0.25">
      <c r="A1028" s="142">
        <v>550000</v>
      </c>
      <c r="B1028" s="142">
        <v>920000</v>
      </c>
      <c r="C1028" s="142">
        <v>920000</v>
      </c>
      <c r="D1028" s="9" t="s">
        <v>305</v>
      </c>
      <c r="E1028" s="9" t="s">
        <v>70</v>
      </c>
      <c r="F1028" s="9" t="s">
        <v>306</v>
      </c>
      <c r="G1028" s="9" t="s">
        <v>307</v>
      </c>
      <c r="H1028" s="9">
        <v>0.36</v>
      </c>
      <c r="I1028" s="9">
        <v>0.48</v>
      </c>
      <c r="J1028" s="9" t="s">
        <v>195</v>
      </c>
      <c r="K1028" s="9">
        <v>0.12958167032599999</v>
      </c>
      <c r="L1028" s="9">
        <v>3858.6945965680502</v>
      </c>
      <c r="M1028" s="9">
        <v>9.5865176947592907</v>
      </c>
      <c r="N1028" s="9">
        <v>1.4088299465937799</v>
      </c>
      <c r="O1028" s="9">
        <v>1.24223697549673</v>
      </c>
      <c r="P1028" s="9">
        <v>0.18255853768492</v>
      </c>
      <c r="Q1028" s="9">
        <v>500.01609110122598</v>
      </c>
      <c r="R1028" s="9">
        <v>1210</v>
      </c>
      <c r="S1028" s="9" t="s">
        <v>310</v>
      </c>
      <c r="T1028" s="9">
        <v>1210</v>
      </c>
      <c r="U1028" s="9" t="s">
        <v>293</v>
      </c>
      <c r="V1028" s="9" t="s">
        <v>195</v>
      </c>
      <c r="Z1028" s="9">
        <v>0</v>
      </c>
      <c r="AA1028" s="9">
        <v>1</v>
      </c>
      <c r="AB1028" s="9">
        <v>1.24223697549673</v>
      </c>
      <c r="AC1028" s="9">
        <v>0.18255853768492</v>
      </c>
      <c r="AD1028" s="9">
        <v>500.01609110122598</v>
      </c>
      <c r="AF1028" s="9">
        <v>-1</v>
      </c>
      <c r="AG1028" s="9">
        <v>-1</v>
      </c>
      <c r="AH1028" s="9">
        <v>-1</v>
      </c>
      <c r="AI1028" s="9">
        <v>-1</v>
      </c>
      <c r="AJ1028" s="9">
        <v>0</v>
      </c>
      <c r="AM1028" s="9" t="s">
        <v>309</v>
      </c>
      <c r="AN1028" s="9">
        <v>-1</v>
      </c>
      <c r="AQ1028" s="9">
        <v>579</v>
      </c>
      <c r="AR1028" s="9" t="s">
        <v>295</v>
      </c>
      <c r="AT1028" s="9" t="s">
        <v>195</v>
      </c>
      <c r="AU1028" s="9">
        <v>132.71029999999999</v>
      </c>
      <c r="AV1028" s="9">
        <v>97.145287124038902</v>
      </c>
      <c r="AW1028" s="9">
        <v>524.398414784122</v>
      </c>
      <c r="AX1028" s="9">
        <v>0.4055280544</v>
      </c>
    </row>
    <row r="1029" spans="1:50" x14ac:dyDescent="0.25">
      <c r="A1029" s="142">
        <v>550000</v>
      </c>
      <c r="B1029" s="142">
        <v>920000</v>
      </c>
      <c r="C1029" s="142">
        <v>920000</v>
      </c>
      <c r="D1029" s="9" t="s">
        <v>305</v>
      </c>
      <c r="E1029" s="9" t="s">
        <v>70</v>
      </c>
      <c r="F1029" s="9" t="s">
        <v>306</v>
      </c>
      <c r="G1029" s="9" t="s">
        <v>307</v>
      </c>
      <c r="H1029" s="9">
        <v>0.36</v>
      </c>
      <c r="I1029" s="9">
        <v>0.48</v>
      </c>
      <c r="J1029" s="9" t="s">
        <v>195</v>
      </c>
      <c r="K1029" s="9">
        <v>7.0312519017599997E-3</v>
      </c>
      <c r="L1029" s="9">
        <v>3858.6945965680502</v>
      </c>
      <c r="M1029" s="9">
        <v>9.5865176947592907</v>
      </c>
      <c r="N1029" s="9">
        <v>1.4088299465937799</v>
      </c>
      <c r="O1029" s="9">
        <v>6.7405220772549998E-2</v>
      </c>
      <c r="P1029" s="9">
        <v>9.9058382412400003E-3</v>
      </c>
      <c r="Q1029" s="9">
        <v>27.1314537204379</v>
      </c>
      <c r="R1029" s="9">
        <v>1210</v>
      </c>
      <c r="S1029" s="9" t="s">
        <v>310</v>
      </c>
      <c r="T1029" s="9">
        <v>1210</v>
      </c>
      <c r="U1029" s="9" t="s">
        <v>293</v>
      </c>
      <c r="V1029" s="9" t="s">
        <v>195</v>
      </c>
      <c r="Z1029" s="9">
        <v>0</v>
      </c>
      <c r="AA1029" s="9">
        <v>1</v>
      </c>
      <c r="AB1029" s="9">
        <v>6.7405220772549998E-2</v>
      </c>
      <c r="AC1029" s="9">
        <v>9.9058382412400003E-3</v>
      </c>
      <c r="AD1029" s="9">
        <v>27.131453720436401</v>
      </c>
      <c r="AF1029" s="9">
        <v>-1</v>
      </c>
      <c r="AG1029" s="9">
        <v>-1</v>
      </c>
      <c r="AH1029" s="9">
        <v>-1</v>
      </c>
      <c r="AI1029" s="9">
        <v>-1</v>
      </c>
      <c r="AJ1029" s="9">
        <v>0</v>
      </c>
      <c r="AM1029" s="9" t="s">
        <v>309</v>
      </c>
      <c r="AN1029" s="9">
        <v>-1</v>
      </c>
      <c r="AQ1029" s="9">
        <v>579</v>
      </c>
      <c r="AR1029" s="9" t="s">
        <v>295</v>
      </c>
      <c r="AT1029" s="9" t="s">
        <v>195</v>
      </c>
      <c r="AU1029" s="9">
        <v>132.71029999999999</v>
      </c>
      <c r="AV1029" s="9">
        <v>23.199639728056098</v>
      </c>
      <c r="AW1029" s="9">
        <v>28.4544669161561</v>
      </c>
      <c r="AX1029" s="9">
        <v>2.20044231E-2</v>
      </c>
    </row>
    <row r="1030" spans="1:50" x14ac:dyDescent="0.25">
      <c r="A1030" s="142">
        <v>550000</v>
      </c>
      <c r="B1030" s="142">
        <v>920000</v>
      </c>
      <c r="C1030" s="142">
        <v>920000</v>
      </c>
      <c r="D1030" s="9" t="s">
        <v>305</v>
      </c>
      <c r="E1030" s="9" t="s">
        <v>70</v>
      </c>
      <c r="F1030" s="9" t="s">
        <v>306</v>
      </c>
      <c r="G1030" s="9" t="s">
        <v>307</v>
      </c>
      <c r="H1030" s="9">
        <v>0.36</v>
      </c>
      <c r="I1030" s="9">
        <v>0.48</v>
      </c>
      <c r="J1030" s="9" t="s">
        <v>195</v>
      </c>
      <c r="K1030" s="9">
        <v>7.5549576975649999E-2</v>
      </c>
      <c r="L1030" s="9">
        <v>3858.6945965680502</v>
      </c>
      <c r="M1030" s="9">
        <v>9.5865176947592907</v>
      </c>
      <c r="N1030" s="9">
        <v>1.4088299465937799</v>
      </c>
      <c r="O1030" s="9">
        <v>0.72425735650869005</v>
      </c>
      <c r="P1030" s="9">
        <v>0.10643650649579001</v>
      </c>
      <c r="Q1030" s="9">
        <v>291.52274444896199</v>
      </c>
      <c r="R1030" s="9">
        <v>1210</v>
      </c>
      <c r="S1030" s="9" t="s">
        <v>310</v>
      </c>
      <c r="T1030" s="9">
        <v>1210</v>
      </c>
      <c r="U1030" s="9" t="s">
        <v>293</v>
      </c>
      <c r="V1030" s="9" t="s">
        <v>195</v>
      </c>
      <c r="Z1030" s="9">
        <v>0</v>
      </c>
      <c r="AA1030" s="9">
        <v>1</v>
      </c>
      <c r="AB1030" s="9">
        <v>0.72425735650869005</v>
      </c>
      <c r="AC1030" s="9">
        <v>0.10643650649579001</v>
      </c>
      <c r="AD1030" s="9">
        <v>291.52274444896199</v>
      </c>
      <c r="AF1030" s="9">
        <v>-1</v>
      </c>
      <c r="AG1030" s="9">
        <v>-1</v>
      </c>
      <c r="AH1030" s="9">
        <v>-1</v>
      </c>
      <c r="AI1030" s="9">
        <v>-1</v>
      </c>
      <c r="AJ1030" s="9">
        <v>0</v>
      </c>
      <c r="AM1030" s="9" t="s">
        <v>309</v>
      </c>
      <c r="AN1030" s="9">
        <v>-1</v>
      </c>
      <c r="AQ1030" s="9">
        <v>579</v>
      </c>
      <c r="AR1030" s="9" t="s">
        <v>295</v>
      </c>
      <c r="AT1030" s="9" t="s">
        <v>195</v>
      </c>
      <c r="AU1030" s="9">
        <v>132.71029999999999</v>
      </c>
      <c r="AV1030" s="9">
        <v>80.983842087014693</v>
      </c>
      <c r="AW1030" s="9">
        <v>305.73829079353197</v>
      </c>
      <c r="AX1030" s="9">
        <v>0.23643369380000001</v>
      </c>
    </row>
    <row r="1031" spans="1:50" x14ac:dyDescent="0.25">
      <c r="A1031" s="142">
        <v>550000</v>
      </c>
      <c r="B1031" s="142">
        <v>920000</v>
      </c>
      <c r="C1031" s="142">
        <v>920000</v>
      </c>
      <c r="D1031" s="9" t="s">
        <v>305</v>
      </c>
      <c r="E1031" s="9" t="s">
        <v>70</v>
      </c>
      <c r="F1031" s="9" t="s">
        <v>306</v>
      </c>
      <c r="G1031" s="9" t="s">
        <v>307</v>
      </c>
      <c r="H1031" s="9">
        <v>0.36</v>
      </c>
      <c r="I1031" s="9">
        <v>0.48</v>
      </c>
      <c r="J1031" s="9" t="s">
        <v>195</v>
      </c>
      <c r="K1031" s="9">
        <v>6.0559660374659999E-2</v>
      </c>
      <c r="L1031" s="9">
        <v>3858.6945965680502</v>
      </c>
      <c r="M1031" s="9">
        <v>9.5865176947592907</v>
      </c>
      <c r="N1031" s="9">
        <v>1.4088299465937799</v>
      </c>
      <c r="O1031" s="9">
        <v>0.58055625577032999</v>
      </c>
      <c r="P1031" s="9">
        <v>8.531826309137E-2</v>
      </c>
      <c r="Q1031" s="9">
        <v>233.681234257716</v>
      </c>
      <c r="R1031" s="9">
        <v>1210</v>
      </c>
      <c r="S1031" s="9" t="s">
        <v>310</v>
      </c>
      <c r="T1031" s="9">
        <v>1210</v>
      </c>
      <c r="U1031" s="9" t="s">
        <v>293</v>
      </c>
      <c r="V1031" s="9" t="s">
        <v>195</v>
      </c>
      <c r="Z1031" s="9">
        <v>0</v>
      </c>
      <c r="AA1031" s="9">
        <v>1</v>
      </c>
      <c r="AB1031" s="9">
        <v>0.58055625577032999</v>
      </c>
      <c r="AC1031" s="9">
        <v>8.531826309137E-2</v>
      </c>
      <c r="AD1031" s="9">
        <v>233.681234257715</v>
      </c>
      <c r="AF1031" s="9">
        <v>-1</v>
      </c>
      <c r="AG1031" s="9">
        <v>-1</v>
      </c>
      <c r="AH1031" s="9">
        <v>-1</v>
      </c>
      <c r="AI1031" s="9">
        <v>-1</v>
      </c>
      <c r="AJ1031" s="9">
        <v>0</v>
      </c>
      <c r="AM1031" s="9" t="s">
        <v>309</v>
      </c>
      <c r="AN1031" s="9">
        <v>-1</v>
      </c>
      <c r="AQ1031" s="9">
        <v>579</v>
      </c>
      <c r="AR1031" s="9" t="s">
        <v>295</v>
      </c>
      <c r="AT1031" s="9" t="s">
        <v>195</v>
      </c>
      <c r="AU1031" s="9">
        <v>132.71029999999999</v>
      </c>
      <c r="AV1031" s="9">
        <v>64.2747423407708</v>
      </c>
      <c r="AW1031" s="9">
        <v>245.07625052557401</v>
      </c>
      <c r="AX1031" s="9">
        <v>0.18952249330000001</v>
      </c>
    </row>
    <row r="1032" spans="1:50" x14ac:dyDescent="0.25">
      <c r="A1032" s="142">
        <v>550000</v>
      </c>
      <c r="B1032" s="142">
        <v>920000</v>
      </c>
      <c r="C1032" s="142">
        <v>920000</v>
      </c>
      <c r="D1032" s="9" t="s">
        <v>305</v>
      </c>
      <c r="E1032" s="9" t="s">
        <v>70</v>
      </c>
      <c r="F1032" s="9" t="s">
        <v>306</v>
      </c>
      <c r="G1032" s="9" t="s">
        <v>307</v>
      </c>
      <c r="H1032" s="9">
        <v>0.36</v>
      </c>
      <c r="I1032" s="9">
        <v>0.48</v>
      </c>
      <c r="J1032" s="9" t="s">
        <v>195</v>
      </c>
      <c r="K1032" s="9">
        <v>0.12842041474683999</v>
      </c>
      <c r="L1032" s="9">
        <v>3858.6945965680502</v>
      </c>
      <c r="M1032" s="9">
        <v>9.5865176947592907</v>
      </c>
      <c r="N1032" s="9">
        <v>1.4088299465937799</v>
      </c>
      <c r="O1032" s="9">
        <v>1.23110457833899</v>
      </c>
      <c r="P1032" s="9">
        <v>0.18092252604935</v>
      </c>
      <c r="Q1032" s="9">
        <v>495.535160472695</v>
      </c>
      <c r="R1032" s="9">
        <v>1210</v>
      </c>
      <c r="S1032" s="9" t="s">
        <v>310</v>
      </c>
      <c r="T1032" s="9">
        <v>1210</v>
      </c>
      <c r="U1032" s="9" t="s">
        <v>293</v>
      </c>
      <c r="V1032" s="9" t="s">
        <v>195</v>
      </c>
      <c r="Z1032" s="9">
        <v>0</v>
      </c>
      <c r="AA1032" s="9">
        <v>1</v>
      </c>
      <c r="AB1032" s="9">
        <v>1.23110457833899</v>
      </c>
      <c r="AC1032" s="9">
        <v>0.18092252604935</v>
      </c>
      <c r="AD1032" s="9">
        <v>495.535160472695</v>
      </c>
      <c r="AF1032" s="9">
        <v>-1</v>
      </c>
      <c r="AG1032" s="9">
        <v>-1</v>
      </c>
      <c r="AH1032" s="9">
        <v>-1</v>
      </c>
      <c r="AI1032" s="9">
        <v>-1</v>
      </c>
      <c r="AJ1032" s="9">
        <v>0</v>
      </c>
      <c r="AM1032" s="9" t="s">
        <v>309</v>
      </c>
      <c r="AN1032" s="9">
        <v>-1</v>
      </c>
      <c r="AQ1032" s="9">
        <v>579</v>
      </c>
      <c r="AR1032" s="9" t="s">
        <v>295</v>
      </c>
      <c r="AT1032" s="9" t="s">
        <v>195</v>
      </c>
      <c r="AU1032" s="9">
        <v>132.71029999999999</v>
      </c>
      <c r="AV1032" s="9">
        <v>93.405276472834501</v>
      </c>
      <c r="AW1032" s="9">
        <v>519.69898018555898</v>
      </c>
      <c r="AX1032" s="9">
        <v>0.40189388520000002</v>
      </c>
    </row>
    <row r="1033" spans="1:50" x14ac:dyDescent="0.25">
      <c r="A1033" s="142">
        <v>550000</v>
      </c>
      <c r="B1033" s="142">
        <v>920000</v>
      </c>
      <c r="C1033" s="142">
        <v>920000</v>
      </c>
      <c r="D1033" s="9" t="s">
        <v>305</v>
      </c>
      <c r="E1033" s="9" t="s">
        <v>70</v>
      </c>
      <c r="F1033" s="9" t="s">
        <v>306</v>
      </c>
      <c r="G1033" s="9" t="s">
        <v>307</v>
      </c>
      <c r="H1033" s="9">
        <v>0.36</v>
      </c>
      <c r="I1033" s="9">
        <v>0.48</v>
      </c>
      <c r="J1033" s="9" t="s">
        <v>195</v>
      </c>
      <c r="K1033" s="9">
        <v>0.23168138915096001</v>
      </c>
      <c r="L1033" s="9">
        <v>3850.6255307596998</v>
      </c>
      <c r="M1033" s="9">
        <v>9.5675464969183395</v>
      </c>
      <c r="N1033" s="9">
        <v>1.4060786153817699</v>
      </c>
      <c r="O1033" s="9">
        <v>2.21662246317248</v>
      </c>
      <c r="P1033" s="9">
        <v>0.32576224686710997</v>
      </c>
      <c r="Q1033" s="9">
        <v>892.11827206657699</v>
      </c>
      <c r="R1033" s="9">
        <v>1200</v>
      </c>
      <c r="S1033" s="9" t="s">
        <v>308</v>
      </c>
      <c r="T1033" s="9">
        <v>1200</v>
      </c>
      <c r="U1033" s="9" t="s">
        <v>293</v>
      </c>
      <c r="V1033" s="9" t="s">
        <v>195</v>
      </c>
      <c r="Z1033" s="9">
        <v>0</v>
      </c>
      <c r="AA1033" s="9">
        <v>1</v>
      </c>
      <c r="AB1033" s="9">
        <v>2.21662246317248</v>
      </c>
      <c r="AC1033" s="9">
        <v>0.32576224686710997</v>
      </c>
      <c r="AD1033" s="9">
        <v>892.11827206657699</v>
      </c>
      <c r="AF1033" s="9">
        <v>-1</v>
      </c>
      <c r="AG1033" s="9">
        <v>-1</v>
      </c>
      <c r="AH1033" s="9">
        <v>-1</v>
      </c>
      <c r="AI1033" s="9">
        <v>-1</v>
      </c>
      <c r="AJ1033" s="9">
        <v>0</v>
      </c>
      <c r="AM1033" s="9" t="s">
        <v>309</v>
      </c>
      <c r="AN1033" s="9">
        <v>-1</v>
      </c>
      <c r="AQ1033" s="9">
        <v>579</v>
      </c>
      <c r="AR1033" s="9" t="s">
        <v>295</v>
      </c>
      <c r="AT1033" s="9" t="s">
        <v>195</v>
      </c>
      <c r="AU1033" s="9">
        <v>132.71029999999999</v>
      </c>
      <c r="AV1033" s="9">
        <v>165.19628690333201</v>
      </c>
      <c r="AW1033" s="9">
        <v>937.58131763613096</v>
      </c>
      <c r="AX1033" s="9">
        <v>0.72353468939999999</v>
      </c>
    </row>
    <row r="1034" spans="1:50" x14ac:dyDescent="0.25">
      <c r="A1034" s="142">
        <v>550000</v>
      </c>
      <c r="B1034" s="142">
        <v>920000</v>
      </c>
      <c r="C1034" s="142">
        <v>920000</v>
      </c>
      <c r="D1034" s="9" t="s">
        <v>305</v>
      </c>
      <c r="E1034" s="9" t="s">
        <v>70</v>
      </c>
      <c r="F1034" s="9" t="s">
        <v>306</v>
      </c>
      <c r="G1034" s="9" t="s">
        <v>307</v>
      </c>
      <c r="H1034" s="9">
        <v>0.36</v>
      </c>
      <c r="I1034" s="9">
        <v>0.48</v>
      </c>
      <c r="J1034" s="9" t="s">
        <v>195</v>
      </c>
      <c r="K1034" s="9">
        <v>7.3163113197810006E-2</v>
      </c>
      <c r="L1034" s="9">
        <v>3850.6255307596998</v>
      </c>
      <c r="M1034" s="9">
        <v>9.5675464969183395</v>
      </c>
      <c r="N1034" s="9">
        <v>1.4060786153817699</v>
      </c>
      <c r="O1034" s="9">
        <v>0.69999148737939998</v>
      </c>
      <c r="P1034" s="9">
        <v>0.1028730889022</v>
      </c>
      <c r="Q1034" s="9">
        <v>281.723751589372</v>
      </c>
      <c r="R1034" s="9">
        <v>1210</v>
      </c>
      <c r="S1034" s="9" t="s">
        <v>310</v>
      </c>
      <c r="T1034" s="9">
        <v>1210</v>
      </c>
      <c r="U1034" s="9" t="s">
        <v>293</v>
      </c>
      <c r="V1034" s="9" t="s">
        <v>195</v>
      </c>
      <c r="Z1034" s="9">
        <v>0</v>
      </c>
      <c r="AA1034" s="9">
        <v>1</v>
      </c>
      <c r="AB1034" s="9">
        <v>0.69999148737939998</v>
      </c>
      <c r="AC1034" s="9">
        <v>0.1028730889022</v>
      </c>
      <c r="AD1034" s="9">
        <v>281.72375158937302</v>
      </c>
      <c r="AF1034" s="9">
        <v>-1</v>
      </c>
      <c r="AG1034" s="9">
        <v>-1</v>
      </c>
      <c r="AH1034" s="9">
        <v>-1</v>
      </c>
      <c r="AI1034" s="9">
        <v>-1</v>
      </c>
      <c r="AJ1034" s="9">
        <v>0</v>
      </c>
      <c r="AM1034" s="9" t="s">
        <v>309</v>
      </c>
      <c r="AN1034" s="9">
        <v>-1</v>
      </c>
      <c r="AQ1034" s="9">
        <v>579</v>
      </c>
      <c r="AR1034" s="9" t="s">
        <v>295</v>
      </c>
      <c r="AT1034" s="9" t="s">
        <v>195</v>
      </c>
      <c r="AU1034" s="9">
        <v>132.71029999999999</v>
      </c>
      <c r="AV1034" s="9">
        <v>97.090527618253205</v>
      </c>
      <c r="AW1034" s="9">
        <v>296.08061452736001</v>
      </c>
      <c r="AX1034" s="9">
        <v>0.22848641650000001</v>
      </c>
    </row>
    <row r="1035" spans="1:50" x14ac:dyDescent="0.25">
      <c r="A1035" s="142">
        <v>550000</v>
      </c>
      <c r="B1035" s="142">
        <v>920000</v>
      </c>
      <c r="C1035" s="142">
        <v>920000</v>
      </c>
      <c r="D1035" s="9" t="s">
        <v>305</v>
      </c>
      <c r="E1035" s="9" t="s">
        <v>70</v>
      </c>
      <c r="F1035" s="9" t="s">
        <v>306</v>
      </c>
      <c r="G1035" s="9" t="s">
        <v>307</v>
      </c>
      <c r="H1035" s="9">
        <v>0.36</v>
      </c>
      <c r="I1035" s="9">
        <v>0.48</v>
      </c>
      <c r="J1035" s="9" t="s">
        <v>195</v>
      </c>
      <c r="K1035" s="9">
        <v>7.4515357888679995E-2</v>
      </c>
      <c r="L1035" s="9">
        <v>3850.6255307596998</v>
      </c>
      <c r="M1035" s="9">
        <v>9.5675464969183395</v>
      </c>
      <c r="N1035" s="9">
        <v>1.4060786153817699</v>
      </c>
      <c r="O1035" s="9">
        <v>0.71292915133453005</v>
      </c>
      <c r="P1035" s="9">
        <v>0.1047744512448</v>
      </c>
      <c r="Q1035" s="9">
        <v>286.93073951987799</v>
      </c>
      <c r="R1035" s="9">
        <v>1210</v>
      </c>
      <c r="S1035" s="9" t="s">
        <v>310</v>
      </c>
      <c r="T1035" s="9">
        <v>1210</v>
      </c>
      <c r="U1035" s="9" t="s">
        <v>293</v>
      </c>
      <c r="V1035" s="9" t="s">
        <v>195</v>
      </c>
      <c r="Z1035" s="9">
        <v>0</v>
      </c>
      <c r="AA1035" s="9">
        <v>1</v>
      </c>
      <c r="AB1035" s="9">
        <v>0.71292915133453005</v>
      </c>
      <c r="AC1035" s="9">
        <v>0.1047744512448</v>
      </c>
      <c r="AD1035" s="9">
        <v>286.93073951987799</v>
      </c>
      <c r="AF1035" s="9">
        <v>-1</v>
      </c>
      <c r="AG1035" s="9">
        <v>-1</v>
      </c>
      <c r="AH1035" s="9">
        <v>-1</v>
      </c>
      <c r="AI1035" s="9">
        <v>-1</v>
      </c>
      <c r="AJ1035" s="9">
        <v>0</v>
      </c>
      <c r="AM1035" s="9" t="s">
        <v>309</v>
      </c>
      <c r="AN1035" s="9">
        <v>-1</v>
      </c>
      <c r="AQ1035" s="9">
        <v>579</v>
      </c>
      <c r="AR1035" s="9" t="s">
        <v>295</v>
      </c>
      <c r="AT1035" s="9" t="s">
        <v>195</v>
      </c>
      <c r="AU1035" s="9">
        <v>132.71029999999999</v>
      </c>
      <c r="AV1035" s="9">
        <v>70.704748690074894</v>
      </c>
      <c r="AW1035" s="9">
        <v>301.55295463927098</v>
      </c>
      <c r="AX1035" s="9">
        <v>0.23270943999999999</v>
      </c>
    </row>
    <row r="1036" spans="1:50" x14ac:dyDescent="0.25">
      <c r="A1036" s="142">
        <v>550000</v>
      </c>
      <c r="B1036" s="142">
        <v>920000</v>
      </c>
      <c r="C1036" s="142">
        <v>920000</v>
      </c>
      <c r="D1036" s="9" t="s">
        <v>305</v>
      </c>
      <c r="E1036" s="9" t="s">
        <v>70</v>
      </c>
      <c r="F1036" s="9" t="s">
        <v>306</v>
      </c>
      <c r="G1036" s="9" t="s">
        <v>307</v>
      </c>
      <c r="H1036" s="9">
        <v>0.36</v>
      </c>
      <c r="I1036" s="9">
        <v>0.48</v>
      </c>
      <c r="J1036" s="9" t="s">
        <v>195</v>
      </c>
      <c r="K1036" s="9">
        <v>0.21120421926630001</v>
      </c>
      <c r="L1036" s="9">
        <v>3850.6255307596998</v>
      </c>
      <c r="M1036" s="9">
        <v>9.5675464969183395</v>
      </c>
      <c r="N1036" s="9">
        <v>1.4060786153817699</v>
      </c>
      <c r="O1036" s="9">
        <v>2.02070618817572</v>
      </c>
      <c r="P1036" s="9">
        <v>0.29696973618875</v>
      </c>
      <c r="Q1036" s="9">
        <v>813.26835891101302</v>
      </c>
      <c r="R1036" s="9">
        <v>1210</v>
      </c>
      <c r="S1036" s="9" t="s">
        <v>310</v>
      </c>
      <c r="T1036" s="9">
        <v>1210</v>
      </c>
      <c r="U1036" s="9" t="s">
        <v>293</v>
      </c>
      <c r="V1036" s="9" t="s">
        <v>195</v>
      </c>
      <c r="Z1036" s="9">
        <v>0</v>
      </c>
      <c r="AA1036" s="9">
        <v>1</v>
      </c>
      <c r="AB1036" s="9">
        <v>2.02070618817572</v>
      </c>
      <c r="AC1036" s="9">
        <v>0.29696973618875</v>
      </c>
      <c r="AD1036" s="9">
        <v>813.26835891101302</v>
      </c>
      <c r="AF1036" s="9">
        <v>-1</v>
      </c>
      <c r="AG1036" s="9">
        <v>-1</v>
      </c>
      <c r="AH1036" s="9">
        <v>-1</v>
      </c>
      <c r="AI1036" s="9">
        <v>-1</v>
      </c>
      <c r="AJ1036" s="9">
        <v>0</v>
      </c>
      <c r="AM1036" s="9" t="s">
        <v>309</v>
      </c>
      <c r="AN1036" s="9">
        <v>-1</v>
      </c>
      <c r="AQ1036" s="9">
        <v>579</v>
      </c>
      <c r="AR1036" s="9" t="s">
        <v>295</v>
      </c>
      <c r="AT1036" s="9" t="s">
        <v>195</v>
      </c>
      <c r="AU1036" s="9">
        <v>132.71029999999999</v>
      </c>
      <c r="AV1036" s="9">
        <v>116.98316278999501</v>
      </c>
      <c r="AW1036" s="9">
        <v>854.71315117583401</v>
      </c>
      <c r="AX1036" s="9">
        <v>0.65958504370000004</v>
      </c>
    </row>
    <row r="1037" spans="1:50" x14ac:dyDescent="0.25">
      <c r="A1037" s="142">
        <v>550000</v>
      </c>
      <c r="B1037" s="142">
        <v>920000</v>
      </c>
      <c r="C1037" s="142">
        <v>920000</v>
      </c>
      <c r="D1037" s="9" t="s">
        <v>305</v>
      </c>
      <c r="E1037" s="9" t="s">
        <v>70</v>
      </c>
      <c r="F1037" s="9" t="s">
        <v>306</v>
      </c>
      <c r="G1037" s="9" t="s">
        <v>307</v>
      </c>
      <c r="H1037" s="9">
        <v>0.36</v>
      </c>
      <c r="I1037" s="9">
        <v>0.48</v>
      </c>
      <c r="J1037" s="9" t="s">
        <v>195</v>
      </c>
      <c r="K1037" s="9">
        <v>2.7199374118109999E-2</v>
      </c>
      <c r="L1037" s="9">
        <v>3850.6255307596998</v>
      </c>
      <c r="M1037" s="9">
        <v>9.5675464969183395</v>
      </c>
      <c r="N1037" s="9">
        <v>1.4060786153817699</v>
      </c>
      <c r="O1037" s="9">
        <v>0.26023127656209999</v>
      </c>
      <c r="P1037" s="9">
        <v>3.8244458299240003E-2</v>
      </c>
      <c r="Q1037" s="9">
        <v>104.734604399883</v>
      </c>
      <c r="R1037" s="9">
        <v>1210</v>
      </c>
      <c r="S1037" s="9" t="s">
        <v>310</v>
      </c>
      <c r="T1037" s="9">
        <v>1210</v>
      </c>
      <c r="U1037" s="9" t="s">
        <v>293</v>
      </c>
      <c r="V1037" s="9" t="s">
        <v>195</v>
      </c>
      <c r="Z1037" s="9">
        <v>0</v>
      </c>
      <c r="AA1037" s="9">
        <v>1</v>
      </c>
      <c r="AB1037" s="9">
        <v>0.26023127656209999</v>
      </c>
      <c r="AC1037" s="9">
        <v>3.8244458299240003E-2</v>
      </c>
      <c r="AD1037" s="9">
        <v>104.734604399883</v>
      </c>
      <c r="AF1037" s="9">
        <v>-1</v>
      </c>
      <c r="AG1037" s="9">
        <v>-1</v>
      </c>
      <c r="AH1037" s="9">
        <v>-1</v>
      </c>
      <c r="AI1037" s="9">
        <v>-1</v>
      </c>
      <c r="AJ1037" s="9">
        <v>0</v>
      </c>
      <c r="AM1037" s="9" t="s">
        <v>309</v>
      </c>
      <c r="AN1037" s="9">
        <v>-1</v>
      </c>
      <c r="AQ1037" s="9">
        <v>579</v>
      </c>
      <c r="AR1037" s="9" t="s">
        <v>295</v>
      </c>
      <c r="AT1037" s="9" t="s">
        <v>195</v>
      </c>
      <c r="AU1037" s="9">
        <v>132.71029999999999</v>
      </c>
      <c r="AV1037" s="9">
        <v>63.159441690687103</v>
      </c>
      <c r="AW1037" s="9">
        <v>110.071961835138</v>
      </c>
      <c r="AX1037" s="9">
        <v>8.4942907100000006E-2</v>
      </c>
    </row>
    <row r="1038" spans="1:50" x14ac:dyDescent="0.25">
      <c r="A1038" s="142">
        <v>550000</v>
      </c>
      <c r="B1038" s="142">
        <v>920000</v>
      </c>
      <c r="C1038" s="142">
        <v>920000</v>
      </c>
      <c r="D1038" s="9" t="s">
        <v>305</v>
      </c>
      <c r="E1038" s="9" t="s">
        <v>70</v>
      </c>
      <c r="F1038" s="9" t="s">
        <v>306</v>
      </c>
      <c r="G1038" s="9" t="s">
        <v>307</v>
      </c>
      <c r="H1038" s="9">
        <v>0.36</v>
      </c>
      <c r="I1038" s="9">
        <v>0.48</v>
      </c>
      <c r="J1038" s="9" t="s">
        <v>195</v>
      </c>
      <c r="K1038" s="9">
        <v>0.1285951622082</v>
      </c>
      <c r="L1038" s="9">
        <v>3872.6287867157198</v>
      </c>
      <c r="M1038" s="9">
        <v>9.7815280547095398</v>
      </c>
      <c r="N1038" s="9">
        <v>1.5262717560085799</v>
      </c>
      <c r="O1038" s="9">
        <v>1.2578571868394799</v>
      </c>
      <c r="P1038" s="9">
        <v>0.19627116403771999</v>
      </c>
      <c r="Q1038" s="9">
        <v>498.00132699987302</v>
      </c>
      <c r="R1038" s="9">
        <v>1200</v>
      </c>
      <c r="S1038" s="9" t="s">
        <v>308</v>
      </c>
      <c r="T1038" s="9">
        <v>1200</v>
      </c>
      <c r="U1038" s="9" t="s">
        <v>293</v>
      </c>
      <c r="V1038" s="9" t="s">
        <v>195</v>
      </c>
      <c r="Z1038" s="9">
        <v>0</v>
      </c>
      <c r="AA1038" s="9">
        <v>1</v>
      </c>
      <c r="AB1038" s="9">
        <v>1.2578571868394799</v>
      </c>
      <c r="AC1038" s="9">
        <v>0.19627116403771999</v>
      </c>
      <c r="AD1038" s="9">
        <v>741.42575325775101</v>
      </c>
      <c r="AF1038" s="9">
        <v>-1</v>
      </c>
      <c r="AG1038" s="9">
        <v>-1</v>
      </c>
      <c r="AH1038" s="9">
        <v>-1</v>
      </c>
      <c r="AI1038" s="9">
        <v>-1</v>
      </c>
      <c r="AJ1038" s="9">
        <v>0</v>
      </c>
      <c r="AM1038" s="9" t="s">
        <v>309</v>
      </c>
      <c r="AN1038" s="9">
        <v>-1</v>
      </c>
      <c r="AQ1038" s="9">
        <v>579</v>
      </c>
      <c r="AR1038" s="9" t="s">
        <v>295</v>
      </c>
      <c r="AT1038" s="9" t="s">
        <v>195</v>
      </c>
      <c r="AU1038" s="9">
        <v>132.71029999999999</v>
      </c>
      <c r="AV1038" s="9">
        <v>121.54753764442999</v>
      </c>
      <c r="AW1038" s="9">
        <v>520.40615807184304</v>
      </c>
      <c r="AX1038" s="9">
        <v>0.60131853469999996</v>
      </c>
    </row>
    <row r="1039" spans="1:50" x14ac:dyDescent="0.25">
      <c r="A1039" s="142">
        <v>550000</v>
      </c>
      <c r="B1039" s="142">
        <v>920000</v>
      </c>
      <c r="C1039" s="142">
        <v>920000</v>
      </c>
      <c r="D1039" s="9" t="s">
        <v>305</v>
      </c>
      <c r="E1039" s="9" t="s">
        <v>70</v>
      </c>
      <c r="F1039" s="9" t="s">
        <v>306</v>
      </c>
      <c r="G1039" s="9" t="s">
        <v>307</v>
      </c>
      <c r="H1039" s="9">
        <v>0.36</v>
      </c>
      <c r="I1039" s="9">
        <v>0.48</v>
      </c>
      <c r="J1039" s="9" t="s">
        <v>195</v>
      </c>
      <c r="K1039" s="9">
        <v>0.20731754403354999</v>
      </c>
      <c r="L1039" s="9">
        <v>3864.3645948941198</v>
      </c>
      <c r="M1039" s="9">
        <v>9.8108218840070602</v>
      </c>
      <c r="N1039" s="9">
        <v>1.51333213288336</v>
      </c>
      <c r="O1039" s="9">
        <v>2.0339554979430199</v>
      </c>
      <c r="P1039" s="9">
        <v>0.31374030109644002</v>
      </c>
      <c r="Q1039" s="9">
        <v>801.15057706367998</v>
      </c>
      <c r="R1039" s="9">
        <v>1200</v>
      </c>
      <c r="S1039" s="9" t="s">
        <v>308</v>
      </c>
      <c r="T1039" s="9">
        <v>1200</v>
      </c>
      <c r="U1039" s="9" t="s">
        <v>293</v>
      </c>
      <c r="V1039" s="9" t="s">
        <v>195</v>
      </c>
      <c r="Z1039" s="9">
        <v>0</v>
      </c>
      <c r="AA1039" s="9">
        <v>1</v>
      </c>
      <c r="AB1039" s="9">
        <v>2.0339554979430199</v>
      </c>
      <c r="AC1039" s="9">
        <v>0.31374030109644002</v>
      </c>
      <c r="AD1039" s="9">
        <v>801.15057706367998</v>
      </c>
      <c r="AF1039" s="9">
        <v>-1</v>
      </c>
      <c r="AG1039" s="9">
        <v>-1</v>
      </c>
      <c r="AH1039" s="9">
        <v>-1</v>
      </c>
      <c r="AI1039" s="9">
        <v>-1</v>
      </c>
      <c r="AJ1039" s="9">
        <v>0</v>
      </c>
      <c r="AM1039" s="9" t="s">
        <v>309</v>
      </c>
      <c r="AN1039" s="9">
        <v>-1</v>
      </c>
      <c r="AQ1039" s="9">
        <v>579</v>
      </c>
      <c r="AR1039" s="9" t="s">
        <v>295</v>
      </c>
      <c r="AT1039" s="9" t="s">
        <v>195</v>
      </c>
      <c r="AU1039" s="9">
        <v>132.71029999999999</v>
      </c>
      <c r="AV1039" s="9">
        <v>140.07073430089801</v>
      </c>
      <c r="AW1039" s="9">
        <v>838.98433454839403</v>
      </c>
      <c r="AX1039" s="9">
        <v>0.64975715899999997</v>
      </c>
    </row>
    <row r="1040" spans="1:50" x14ac:dyDescent="0.25">
      <c r="A1040" s="142">
        <v>550000</v>
      </c>
      <c r="B1040" s="142">
        <v>920000</v>
      </c>
      <c r="C1040" s="142">
        <v>920000</v>
      </c>
      <c r="D1040" s="9" t="s">
        <v>305</v>
      </c>
      <c r="E1040" s="9" t="s">
        <v>70</v>
      </c>
      <c r="F1040" s="9" t="s">
        <v>306</v>
      </c>
      <c r="G1040" s="9" t="s">
        <v>307</v>
      </c>
      <c r="H1040" s="9">
        <v>0.36</v>
      </c>
      <c r="I1040" s="9">
        <v>0.48</v>
      </c>
      <c r="J1040" s="9" t="s">
        <v>195</v>
      </c>
      <c r="K1040" s="9">
        <v>1.4517985168E-3</v>
      </c>
      <c r="L1040" s="9">
        <v>3864.3645948941198</v>
      </c>
      <c r="M1040" s="9">
        <v>9.8108218840070602</v>
      </c>
      <c r="N1040" s="9">
        <v>1.51333213288336</v>
      </c>
      <c r="O1040" s="9">
        <v>1.424333665985E-2</v>
      </c>
      <c r="P1040" s="9">
        <v>2.19705334595E-3</v>
      </c>
      <c r="Q1040" s="9">
        <v>5.6102787872687596</v>
      </c>
      <c r="R1040" s="9">
        <v>1210</v>
      </c>
      <c r="S1040" s="9" t="s">
        <v>310</v>
      </c>
      <c r="T1040" s="9">
        <v>1210</v>
      </c>
      <c r="U1040" s="9" t="s">
        <v>293</v>
      </c>
      <c r="V1040" s="9" t="s">
        <v>195</v>
      </c>
      <c r="Z1040" s="9">
        <v>0</v>
      </c>
      <c r="AA1040" s="9">
        <v>1</v>
      </c>
      <c r="AB1040" s="9">
        <v>1.424333665985E-2</v>
      </c>
      <c r="AC1040" s="9">
        <v>2.19705334595E-3</v>
      </c>
      <c r="AD1040" s="9">
        <v>5.6102787872678004</v>
      </c>
      <c r="AF1040" s="9">
        <v>-1</v>
      </c>
      <c r="AG1040" s="9">
        <v>-1</v>
      </c>
      <c r="AH1040" s="9">
        <v>-1</v>
      </c>
      <c r="AI1040" s="9">
        <v>-1</v>
      </c>
      <c r="AJ1040" s="9">
        <v>0</v>
      </c>
      <c r="AM1040" s="9" t="s">
        <v>309</v>
      </c>
      <c r="AN1040" s="9">
        <v>-1</v>
      </c>
      <c r="AQ1040" s="9">
        <v>579</v>
      </c>
      <c r="AR1040" s="9" t="s">
        <v>295</v>
      </c>
      <c r="AT1040" s="9" t="s">
        <v>195</v>
      </c>
      <c r="AU1040" s="9">
        <v>132.71029999999999</v>
      </c>
      <c r="AV1040" s="9">
        <v>14.275607791948801</v>
      </c>
      <c r="AW1040" s="9">
        <v>5.8752201517701899</v>
      </c>
      <c r="AX1040" s="9">
        <v>4.5501044999999999E-3</v>
      </c>
    </row>
    <row r="1041" spans="1:50" x14ac:dyDescent="0.25">
      <c r="A1041" s="142">
        <v>550000</v>
      </c>
      <c r="B1041" s="142">
        <v>920000</v>
      </c>
      <c r="C1041" s="142">
        <v>920000</v>
      </c>
      <c r="D1041" s="9" t="s">
        <v>305</v>
      </c>
      <c r="E1041" s="9" t="s">
        <v>70</v>
      </c>
      <c r="F1041" s="9" t="s">
        <v>306</v>
      </c>
      <c r="G1041" s="9" t="s">
        <v>307</v>
      </c>
      <c r="H1041" s="9">
        <v>0.36</v>
      </c>
      <c r="I1041" s="9">
        <v>0.48</v>
      </c>
      <c r="J1041" s="9" t="s">
        <v>195</v>
      </c>
      <c r="K1041" s="9">
        <v>4.8545664422819997E-2</v>
      </c>
      <c r="L1041" s="9">
        <v>3864.3645948941198</v>
      </c>
      <c r="M1041" s="9">
        <v>9.8108218840070602</v>
      </c>
      <c r="N1041" s="9">
        <v>1.51333213288336</v>
      </c>
      <c r="O1041" s="9">
        <v>0.47627286689314002</v>
      </c>
      <c r="P1041" s="9">
        <v>7.3465713883230005E-2</v>
      </c>
      <c r="Q1041" s="9">
        <v>187.59814683118699</v>
      </c>
      <c r="R1041" s="9">
        <v>1210</v>
      </c>
      <c r="S1041" s="9" t="s">
        <v>310</v>
      </c>
      <c r="T1041" s="9">
        <v>1210</v>
      </c>
      <c r="U1041" s="9" t="s">
        <v>293</v>
      </c>
      <c r="V1041" s="9" t="s">
        <v>195</v>
      </c>
      <c r="Z1041" s="9">
        <v>0</v>
      </c>
      <c r="AA1041" s="9">
        <v>1</v>
      </c>
      <c r="AB1041" s="9">
        <v>0.47627286689314002</v>
      </c>
      <c r="AC1041" s="9">
        <v>7.3465713883230005E-2</v>
      </c>
      <c r="AD1041" s="9">
        <v>187.598146831186</v>
      </c>
      <c r="AF1041" s="9">
        <v>-1</v>
      </c>
      <c r="AG1041" s="9">
        <v>-1</v>
      </c>
      <c r="AH1041" s="9">
        <v>-1</v>
      </c>
      <c r="AI1041" s="9">
        <v>-1</v>
      </c>
      <c r="AJ1041" s="9">
        <v>0</v>
      </c>
      <c r="AM1041" s="9" t="s">
        <v>309</v>
      </c>
      <c r="AN1041" s="9">
        <v>-1</v>
      </c>
      <c r="AQ1041" s="9">
        <v>579</v>
      </c>
      <c r="AR1041" s="9" t="s">
        <v>295</v>
      </c>
      <c r="AT1041" s="9" t="s">
        <v>195</v>
      </c>
      <c r="AU1041" s="9">
        <v>132.71029999999999</v>
      </c>
      <c r="AV1041" s="9">
        <v>58.833572794971801</v>
      </c>
      <c r="AW1041" s="9">
        <v>196.45733384919501</v>
      </c>
      <c r="AX1041" s="9">
        <v>0.1521477265</v>
      </c>
    </row>
    <row r="1042" spans="1:50" x14ac:dyDescent="0.25">
      <c r="A1042" s="142">
        <v>550000</v>
      </c>
      <c r="B1042" s="142">
        <v>920000</v>
      </c>
      <c r="C1042" s="142">
        <v>920000</v>
      </c>
      <c r="D1042" s="9" t="s">
        <v>305</v>
      </c>
      <c r="E1042" s="9" t="s">
        <v>70</v>
      </c>
      <c r="F1042" s="9" t="s">
        <v>306</v>
      </c>
      <c r="G1042" s="9" t="s">
        <v>307</v>
      </c>
      <c r="H1042" s="9">
        <v>0.36</v>
      </c>
      <c r="I1042" s="9">
        <v>0.48</v>
      </c>
      <c r="J1042" s="9" t="s">
        <v>195</v>
      </c>
      <c r="K1042" s="9">
        <v>8.7908722397299997E-3</v>
      </c>
      <c r="L1042" s="9">
        <v>3864.3645948941198</v>
      </c>
      <c r="M1042" s="9">
        <v>9.8108218840070602</v>
      </c>
      <c r="N1042" s="9">
        <v>1.51333213288336</v>
      </c>
      <c r="O1042" s="9">
        <v>8.6245681749120007E-2</v>
      </c>
      <c r="P1042" s="9">
        <v>1.330350943646E-2</v>
      </c>
      <c r="Q1042" s="9">
        <v>33.971135441477202</v>
      </c>
      <c r="R1042" s="9">
        <v>1210</v>
      </c>
      <c r="S1042" s="9" t="s">
        <v>310</v>
      </c>
      <c r="T1042" s="9">
        <v>1210</v>
      </c>
      <c r="U1042" s="9" t="s">
        <v>293</v>
      </c>
      <c r="V1042" s="9" t="s">
        <v>195</v>
      </c>
      <c r="Z1042" s="9">
        <v>0</v>
      </c>
      <c r="AA1042" s="9">
        <v>1</v>
      </c>
      <c r="AB1042" s="9">
        <v>8.6245681749120007E-2</v>
      </c>
      <c r="AC1042" s="9">
        <v>1.330350943646E-2</v>
      </c>
      <c r="AD1042" s="9">
        <v>33.971135441476598</v>
      </c>
      <c r="AF1042" s="9">
        <v>-1</v>
      </c>
      <c r="AG1042" s="9">
        <v>-1</v>
      </c>
      <c r="AH1042" s="9">
        <v>-1</v>
      </c>
      <c r="AI1042" s="9">
        <v>-1</v>
      </c>
      <c r="AJ1042" s="9">
        <v>0</v>
      </c>
      <c r="AM1042" s="9" t="s">
        <v>309</v>
      </c>
      <c r="AN1042" s="9">
        <v>-1</v>
      </c>
      <c r="AQ1042" s="9">
        <v>579</v>
      </c>
      <c r="AR1042" s="9" t="s">
        <v>295</v>
      </c>
      <c r="AT1042" s="9" t="s">
        <v>195</v>
      </c>
      <c r="AU1042" s="9">
        <v>132.71029999999999</v>
      </c>
      <c r="AV1042" s="9">
        <v>26.610784789103398</v>
      </c>
      <c r="AW1042" s="9">
        <v>35.575397781876902</v>
      </c>
      <c r="AX1042" s="9">
        <v>2.7551610300000001E-2</v>
      </c>
    </row>
    <row r="1043" spans="1:50" x14ac:dyDescent="0.25">
      <c r="A1043" s="142">
        <v>550000</v>
      </c>
      <c r="B1043" s="142">
        <v>920000</v>
      </c>
      <c r="C1043" s="142">
        <v>920000</v>
      </c>
      <c r="D1043" s="9" t="s">
        <v>305</v>
      </c>
      <c r="E1043" s="9" t="s">
        <v>70</v>
      </c>
      <c r="F1043" s="9" t="s">
        <v>306</v>
      </c>
      <c r="G1043" s="9" t="s">
        <v>307</v>
      </c>
      <c r="H1043" s="9">
        <v>0.36</v>
      </c>
      <c r="I1043" s="9">
        <v>0.48</v>
      </c>
      <c r="J1043" s="9" t="s">
        <v>195</v>
      </c>
      <c r="K1043" s="9">
        <v>8.7360294517529996E-2</v>
      </c>
      <c r="L1043" s="9">
        <v>3864.3645948941198</v>
      </c>
      <c r="M1043" s="9">
        <v>9.8108218840070602</v>
      </c>
      <c r="N1043" s="9">
        <v>1.51333213288336</v>
      </c>
      <c r="O1043" s="9">
        <v>0.85707628924594004</v>
      </c>
      <c r="P1043" s="9">
        <v>0.13220514083154</v>
      </c>
      <c r="Q1043" s="9">
        <v>337.592029133089</v>
      </c>
      <c r="R1043" s="9">
        <v>1330</v>
      </c>
      <c r="S1043" s="9" t="s">
        <v>311</v>
      </c>
      <c r="T1043" s="9">
        <v>1330</v>
      </c>
      <c r="U1043" s="9" t="s">
        <v>293</v>
      </c>
      <c r="V1043" s="9" t="s">
        <v>195</v>
      </c>
      <c r="Z1043" s="9">
        <v>0</v>
      </c>
      <c r="AA1043" s="9">
        <v>1</v>
      </c>
      <c r="AB1043" s="9">
        <v>0.85707628924594004</v>
      </c>
      <c r="AC1043" s="9">
        <v>0.13220514083154</v>
      </c>
      <c r="AD1043" s="9">
        <v>337.59202913309002</v>
      </c>
      <c r="AF1043" s="9">
        <v>-1</v>
      </c>
      <c r="AG1043" s="9">
        <v>-1</v>
      </c>
      <c r="AH1043" s="9">
        <v>-1</v>
      </c>
      <c r="AI1043" s="9">
        <v>-1</v>
      </c>
      <c r="AJ1043" s="9">
        <v>0</v>
      </c>
      <c r="AM1043" s="9" t="s">
        <v>309</v>
      </c>
      <c r="AN1043" s="9">
        <v>-1</v>
      </c>
      <c r="AQ1043" s="9">
        <v>579</v>
      </c>
      <c r="AR1043" s="9" t="s">
        <v>295</v>
      </c>
      <c r="AT1043" s="9" t="s">
        <v>195</v>
      </c>
      <c r="AU1043" s="9">
        <v>132.71029999999999</v>
      </c>
      <c r="AV1043" s="9">
        <v>77.038474007265407</v>
      </c>
      <c r="AW1043" s="9">
        <v>353.53456893104698</v>
      </c>
      <c r="AX1043" s="9">
        <v>0.27379726609999999</v>
      </c>
    </row>
    <row r="1044" spans="1:50" x14ac:dyDescent="0.25">
      <c r="A1044" s="142">
        <v>550000</v>
      </c>
      <c r="B1044" s="142">
        <v>920000</v>
      </c>
      <c r="C1044" s="142">
        <v>920000</v>
      </c>
      <c r="D1044" s="9" t="s">
        <v>305</v>
      </c>
      <c r="E1044" s="9" t="s">
        <v>70</v>
      </c>
      <c r="F1044" s="9" t="s">
        <v>306</v>
      </c>
      <c r="G1044" s="9" t="s">
        <v>307</v>
      </c>
      <c r="H1044" s="9">
        <v>0.36</v>
      </c>
      <c r="I1044" s="9">
        <v>0.48</v>
      </c>
      <c r="J1044" s="9" t="s">
        <v>195</v>
      </c>
      <c r="K1044" s="9">
        <v>8.2609592978469995E-2</v>
      </c>
      <c r="L1044" s="9">
        <v>3864.3645948941198</v>
      </c>
      <c r="M1044" s="9">
        <v>9.8108218840070602</v>
      </c>
      <c r="N1044" s="9">
        <v>1.51333213288336</v>
      </c>
      <c r="O1044" s="9">
        <v>0.81046800262213003</v>
      </c>
      <c r="P1044" s="9">
        <v>0.12501575153874001</v>
      </c>
      <c r="Q1044" s="9">
        <v>319.23358630463201</v>
      </c>
      <c r="R1044" s="9">
        <v>1210</v>
      </c>
      <c r="S1044" s="9" t="s">
        <v>310</v>
      </c>
      <c r="T1044" s="9">
        <v>1210</v>
      </c>
      <c r="U1044" s="9" t="s">
        <v>293</v>
      </c>
      <c r="V1044" s="9" t="s">
        <v>195</v>
      </c>
      <c r="Z1044" s="9">
        <v>0</v>
      </c>
      <c r="AA1044" s="9">
        <v>1</v>
      </c>
      <c r="AB1044" s="9">
        <v>0.81046800262213003</v>
      </c>
      <c r="AC1044" s="9">
        <v>0.12501575153874001</v>
      </c>
      <c r="AD1044" s="9">
        <v>319.23358630463201</v>
      </c>
      <c r="AF1044" s="9">
        <v>-1</v>
      </c>
      <c r="AG1044" s="9">
        <v>-1</v>
      </c>
      <c r="AH1044" s="9">
        <v>-1</v>
      </c>
      <c r="AI1044" s="9">
        <v>-1</v>
      </c>
      <c r="AJ1044" s="9">
        <v>0</v>
      </c>
      <c r="AM1044" s="9" t="s">
        <v>309</v>
      </c>
      <c r="AN1044" s="9">
        <v>-1</v>
      </c>
      <c r="AQ1044" s="9">
        <v>579</v>
      </c>
      <c r="AR1044" s="9" t="s">
        <v>295</v>
      </c>
      <c r="AT1044" s="9" t="s">
        <v>195</v>
      </c>
      <c r="AU1044" s="9">
        <v>132.71029999999999</v>
      </c>
      <c r="AV1044" s="9">
        <v>84.388617922026299</v>
      </c>
      <c r="AW1044" s="9">
        <v>334.30916189679101</v>
      </c>
      <c r="AX1044" s="9">
        <v>0.25890801810000003</v>
      </c>
    </row>
    <row r="1045" spans="1:50" x14ac:dyDescent="0.25">
      <c r="A1045" s="142">
        <v>550000</v>
      </c>
      <c r="B1045" s="142">
        <v>920000</v>
      </c>
      <c r="C1045" s="142">
        <v>920000</v>
      </c>
      <c r="D1045" s="9" t="s">
        <v>305</v>
      </c>
      <c r="E1045" s="9" t="s">
        <v>70</v>
      </c>
      <c r="F1045" s="9" t="s">
        <v>306</v>
      </c>
      <c r="G1045" s="9" t="s">
        <v>307</v>
      </c>
      <c r="H1045" s="9">
        <v>0.36</v>
      </c>
      <c r="I1045" s="9">
        <v>0.48</v>
      </c>
      <c r="J1045" s="9" t="s">
        <v>195</v>
      </c>
      <c r="K1045" s="9">
        <v>0.18168768707404001</v>
      </c>
      <c r="L1045" s="9">
        <v>3864.3645948941198</v>
      </c>
      <c r="M1045" s="9">
        <v>9.8108218840070602</v>
      </c>
      <c r="N1045" s="9">
        <v>1.51333213288336</v>
      </c>
      <c r="O1045" s="9">
        <v>1.7825055364006399</v>
      </c>
      <c r="P1045" s="9">
        <v>0.27495381499839999</v>
      </c>
      <c r="Q1045" s="9">
        <v>702.10746525713</v>
      </c>
      <c r="R1045" s="9">
        <v>1210</v>
      </c>
      <c r="S1045" s="9" t="s">
        <v>310</v>
      </c>
      <c r="T1045" s="9">
        <v>1210</v>
      </c>
      <c r="U1045" s="9" t="s">
        <v>293</v>
      </c>
      <c r="V1045" s="9" t="s">
        <v>195</v>
      </c>
      <c r="Z1045" s="9">
        <v>0</v>
      </c>
      <c r="AA1045" s="9">
        <v>1</v>
      </c>
      <c r="AB1045" s="9">
        <v>1.7825055364006399</v>
      </c>
      <c r="AC1045" s="9">
        <v>0.27495381499839999</v>
      </c>
      <c r="AD1045" s="9">
        <v>702.10746525713</v>
      </c>
      <c r="AF1045" s="9">
        <v>-1</v>
      </c>
      <c r="AG1045" s="9">
        <v>-1</v>
      </c>
      <c r="AH1045" s="9">
        <v>-1</v>
      </c>
      <c r="AI1045" s="9">
        <v>-1</v>
      </c>
      <c r="AJ1045" s="9">
        <v>0</v>
      </c>
      <c r="AM1045" s="9" t="s">
        <v>309</v>
      </c>
      <c r="AN1045" s="9">
        <v>-1</v>
      </c>
      <c r="AQ1045" s="9">
        <v>579</v>
      </c>
      <c r="AR1045" s="9" t="s">
        <v>295</v>
      </c>
      <c r="AT1045" s="9" t="s">
        <v>195</v>
      </c>
      <c r="AU1045" s="9">
        <v>132.71029999999999</v>
      </c>
      <c r="AV1045" s="9">
        <v>108.46144873157</v>
      </c>
      <c r="AW1045" s="9">
        <v>735.26398330658606</v>
      </c>
      <c r="AX1045" s="9">
        <v>0.56943022320000003</v>
      </c>
    </row>
    <row r="1046" spans="1:50" x14ac:dyDescent="0.25">
      <c r="A1046" s="142">
        <v>550000</v>
      </c>
      <c r="B1046" s="142">
        <v>920000</v>
      </c>
      <c r="C1046" s="142">
        <v>920000</v>
      </c>
      <c r="D1046" s="9" t="s">
        <v>305</v>
      </c>
      <c r="E1046" s="9" t="s">
        <v>70</v>
      </c>
      <c r="F1046" s="9" t="s">
        <v>306</v>
      </c>
      <c r="G1046" s="9" t="s">
        <v>307</v>
      </c>
      <c r="H1046" s="9">
        <v>0.36</v>
      </c>
      <c r="I1046" s="9">
        <v>0.48</v>
      </c>
      <c r="J1046" s="9" t="s">
        <v>195</v>
      </c>
      <c r="K1046" s="9">
        <v>0.24344572043217999</v>
      </c>
      <c r="L1046" s="9">
        <v>3860.0828652958398</v>
      </c>
      <c r="M1046" s="9">
        <v>9.5896964670744502</v>
      </c>
      <c r="N1046" s="9">
        <v>1.40928788474486</v>
      </c>
      <c r="O1046" s="9">
        <v>2.3345705651528901</v>
      </c>
      <c r="P1046" s="9">
        <v>0.34308510439806</v>
      </c>
      <c r="Q1046" s="9">
        <v>939.72065406986906</v>
      </c>
      <c r="R1046" s="9">
        <v>1200</v>
      </c>
      <c r="S1046" s="9" t="s">
        <v>308</v>
      </c>
      <c r="T1046" s="9">
        <v>1200</v>
      </c>
      <c r="U1046" s="9" t="s">
        <v>293</v>
      </c>
      <c r="V1046" s="9" t="s">
        <v>195</v>
      </c>
      <c r="Z1046" s="9">
        <v>0</v>
      </c>
      <c r="AA1046" s="9">
        <v>1</v>
      </c>
      <c r="AB1046" s="9">
        <v>2.3345705651528901</v>
      </c>
      <c r="AC1046" s="9">
        <v>0.34308510439806</v>
      </c>
      <c r="AD1046" s="9">
        <v>948.02687018828897</v>
      </c>
      <c r="AF1046" s="9">
        <v>-1</v>
      </c>
      <c r="AG1046" s="9">
        <v>-1</v>
      </c>
      <c r="AH1046" s="9">
        <v>-1</v>
      </c>
      <c r="AI1046" s="9">
        <v>-1</v>
      </c>
      <c r="AJ1046" s="9">
        <v>0</v>
      </c>
      <c r="AM1046" s="9" t="s">
        <v>309</v>
      </c>
      <c r="AN1046" s="9">
        <v>-1</v>
      </c>
      <c r="AQ1046" s="9">
        <v>579</v>
      </c>
      <c r="AR1046" s="9" t="s">
        <v>295</v>
      </c>
      <c r="AT1046" s="9" t="s">
        <v>195</v>
      </c>
      <c r="AU1046" s="9">
        <v>132.71029999999999</v>
      </c>
      <c r="AV1046" s="9">
        <v>153.827402051268</v>
      </c>
      <c r="AW1046" s="9">
        <v>985.18987723677105</v>
      </c>
      <c r="AX1046" s="9">
        <v>0.76887824019999995</v>
      </c>
    </row>
    <row r="1047" spans="1:50" x14ac:dyDescent="0.25">
      <c r="A1047" s="142">
        <v>550000</v>
      </c>
      <c r="B1047" s="142">
        <v>920000</v>
      </c>
      <c r="C1047" s="142">
        <v>920000</v>
      </c>
      <c r="D1047" s="9" t="s">
        <v>305</v>
      </c>
      <c r="E1047" s="9" t="s">
        <v>70</v>
      </c>
      <c r="F1047" s="9" t="s">
        <v>306</v>
      </c>
      <c r="G1047" s="9" t="s">
        <v>307</v>
      </c>
      <c r="H1047" s="9">
        <v>0.36</v>
      </c>
      <c r="I1047" s="9">
        <v>0.48</v>
      </c>
      <c r="J1047" s="9" t="s">
        <v>195</v>
      </c>
      <c r="K1047" s="9">
        <v>0.13472504355956999</v>
      </c>
      <c r="L1047" s="9">
        <v>3860.0828652958398</v>
      </c>
      <c r="M1047" s="9">
        <v>9.5896964670744502</v>
      </c>
      <c r="N1047" s="9">
        <v>1.40928788474486</v>
      </c>
      <c r="O1047" s="9">
        <v>1.29197227424967</v>
      </c>
      <c r="P1047" s="9">
        <v>0.18986637166022</v>
      </c>
      <c r="Q1047" s="9">
        <v>520.04983217053996</v>
      </c>
      <c r="R1047" s="9">
        <v>1210</v>
      </c>
      <c r="S1047" s="9" t="s">
        <v>310</v>
      </c>
      <c r="T1047" s="9">
        <v>1210</v>
      </c>
      <c r="U1047" s="9" t="s">
        <v>293</v>
      </c>
      <c r="V1047" s="9" t="s">
        <v>195</v>
      </c>
      <c r="Z1047" s="9">
        <v>0</v>
      </c>
      <c r="AA1047" s="9">
        <v>1</v>
      </c>
      <c r="AB1047" s="9">
        <v>1.29197227424967</v>
      </c>
      <c r="AC1047" s="9">
        <v>0.18986637166022</v>
      </c>
      <c r="AD1047" s="9">
        <v>520.04983217053996</v>
      </c>
      <c r="AF1047" s="9">
        <v>-1</v>
      </c>
      <c r="AG1047" s="9">
        <v>-1</v>
      </c>
      <c r="AH1047" s="9">
        <v>-1</v>
      </c>
      <c r="AI1047" s="9">
        <v>-1</v>
      </c>
      <c r="AJ1047" s="9">
        <v>0</v>
      </c>
      <c r="AM1047" s="9" t="s">
        <v>309</v>
      </c>
      <c r="AN1047" s="9">
        <v>-1</v>
      </c>
      <c r="AQ1047" s="9">
        <v>579</v>
      </c>
      <c r="AR1047" s="9" t="s">
        <v>295</v>
      </c>
      <c r="AT1047" s="9" t="s">
        <v>195</v>
      </c>
      <c r="AU1047" s="9">
        <v>132.71029999999999</v>
      </c>
      <c r="AV1047" s="9">
        <v>94.906674706654499</v>
      </c>
      <c r="AW1047" s="9">
        <v>545.21290778717298</v>
      </c>
      <c r="AX1047" s="9">
        <v>0.4217760196</v>
      </c>
    </row>
    <row r="1048" spans="1:50" x14ac:dyDescent="0.25">
      <c r="A1048" s="142">
        <v>550000</v>
      </c>
      <c r="B1048" s="142">
        <v>920000</v>
      </c>
      <c r="C1048" s="142">
        <v>920000</v>
      </c>
      <c r="D1048" s="9" t="s">
        <v>305</v>
      </c>
      <c r="E1048" s="9" t="s">
        <v>70</v>
      </c>
      <c r="F1048" s="9" t="s">
        <v>306</v>
      </c>
      <c r="G1048" s="9" t="s">
        <v>307</v>
      </c>
      <c r="H1048" s="9">
        <v>0.36</v>
      </c>
      <c r="I1048" s="9">
        <v>0.48</v>
      </c>
      <c r="J1048" s="9" t="s">
        <v>195</v>
      </c>
      <c r="K1048" s="9">
        <v>0.23575055929097</v>
      </c>
      <c r="L1048" s="9">
        <v>3860.0828652958398</v>
      </c>
      <c r="M1048" s="9">
        <v>9.5896964670744502</v>
      </c>
      <c r="N1048" s="9">
        <v>1.40928788474486</v>
      </c>
      <c r="O1048" s="9">
        <v>2.2607763055434602</v>
      </c>
      <c r="P1048" s="9">
        <v>0.33224040703058999</v>
      </c>
      <c r="Q1048" s="9">
        <v>910.01669440299395</v>
      </c>
      <c r="R1048" s="9">
        <v>1210</v>
      </c>
      <c r="S1048" s="9" t="s">
        <v>310</v>
      </c>
      <c r="T1048" s="9">
        <v>1210</v>
      </c>
      <c r="U1048" s="9" t="s">
        <v>293</v>
      </c>
      <c r="V1048" s="9" t="s">
        <v>195</v>
      </c>
      <c r="Z1048" s="9">
        <v>0</v>
      </c>
      <c r="AA1048" s="9">
        <v>1</v>
      </c>
      <c r="AB1048" s="9">
        <v>2.2607763055434602</v>
      </c>
      <c r="AC1048" s="9">
        <v>0.33224040703058999</v>
      </c>
      <c r="AD1048" s="9">
        <v>910.01669440299395</v>
      </c>
      <c r="AF1048" s="9">
        <v>-1</v>
      </c>
      <c r="AG1048" s="9">
        <v>-1</v>
      </c>
      <c r="AH1048" s="9">
        <v>-1</v>
      </c>
      <c r="AI1048" s="9">
        <v>-1</v>
      </c>
      <c r="AJ1048" s="9">
        <v>0</v>
      </c>
      <c r="AM1048" s="9" t="s">
        <v>309</v>
      </c>
      <c r="AN1048" s="9">
        <v>-1</v>
      </c>
      <c r="AQ1048" s="9">
        <v>579</v>
      </c>
      <c r="AR1048" s="9" t="s">
        <v>295</v>
      </c>
      <c r="AT1048" s="9" t="s">
        <v>195</v>
      </c>
      <c r="AU1048" s="9">
        <v>132.71029999999999</v>
      </c>
      <c r="AV1048" s="9">
        <v>125.943688230085</v>
      </c>
      <c r="AW1048" s="9">
        <v>954.04866495106103</v>
      </c>
      <c r="AX1048" s="9">
        <v>0.73805084700000001</v>
      </c>
    </row>
    <row r="1049" spans="1:50" x14ac:dyDescent="0.25">
      <c r="A1049" s="142">
        <v>550000</v>
      </c>
      <c r="B1049" s="142">
        <v>920000</v>
      </c>
      <c r="C1049" s="142">
        <v>920000</v>
      </c>
      <c r="D1049" s="9" t="s">
        <v>305</v>
      </c>
      <c r="E1049" s="9" t="s">
        <v>70</v>
      </c>
      <c r="F1049" s="9" t="s">
        <v>306</v>
      </c>
      <c r="G1049" s="9" t="s">
        <v>307</v>
      </c>
      <c r="H1049" s="9">
        <v>0.36</v>
      </c>
      <c r="I1049" s="9">
        <v>0.48</v>
      </c>
      <c r="J1049" s="9" t="s">
        <v>195</v>
      </c>
      <c r="K1049" s="9">
        <v>1.6903071651600001E-3</v>
      </c>
      <c r="L1049" s="9">
        <v>3860.0828652958398</v>
      </c>
      <c r="M1049" s="9">
        <v>9.5896964670744502</v>
      </c>
      <c r="N1049" s="9">
        <v>1.40928788474486</v>
      </c>
      <c r="O1049" s="9">
        <v>1.6209532650049999E-2</v>
      </c>
      <c r="P1049" s="9">
        <v>2.3821294093600001E-3</v>
      </c>
      <c r="Q1049" s="9">
        <v>6.5247257253402102</v>
      </c>
      <c r="R1049" s="9">
        <v>1210</v>
      </c>
      <c r="S1049" s="9" t="s">
        <v>310</v>
      </c>
      <c r="T1049" s="9">
        <v>1210</v>
      </c>
      <c r="U1049" s="9" t="s">
        <v>293</v>
      </c>
      <c r="V1049" s="9" t="s">
        <v>195</v>
      </c>
      <c r="Z1049" s="9">
        <v>0</v>
      </c>
      <c r="AA1049" s="9">
        <v>1</v>
      </c>
      <c r="AB1049" s="9">
        <v>1.6209532650049999E-2</v>
      </c>
      <c r="AC1049" s="9">
        <v>2.3821294093600001E-3</v>
      </c>
      <c r="AD1049" s="9">
        <v>6.5247257253407502</v>
      </c>
      <c r="AF1049" s="9">
        <v>-1</v>
      </c>
      <c r="AG1049" s="9">
        <v>-1</v>
      </c>
      <c r="AH1049" s="9">
        <v>-1</v>
      </c>
      <c r="AI1049" s="9">
        <v>-1</v>
      </c>
      <c r="AJ1049" s="9">
        <v>0</v>
      </c>
      <c r="AM1049" s="9" t="s">
        <v>309</v>
      </c>
      <c r="AN1049" s="9">
        <v>-1</v>
      </c>
      <c r="AQ1049" s="9">
        <v>579</v>
      </c>
      <c r="AR1049" s="9" t="s">
        <v>295</v>
      </c>
      <c r="AT1049" s="9" t="s">
        <v>195</v>
      </c>
      <c r="AU1049" s="9">
        <v>132.71029999999999</v>
      </c>
      <c r="AV1049" s="9">
        <v>15.4471117871296</v>
      </c>
      <c r="AW1049" s="9">
        <v>6.8404304071772897</v>
      </c>
      <c r="AX1049" s="9">
        <v>5.2917483999999999E-3</v>
      </c>
    </row>
    <row r="1050" spans="1:50" x14ac:dyDescent="0.25">
      <c r="A1050" s="142">
        <v>550000</v>
      </c>
      <c r="B1050" s="142">
        <v>920000</v>
      </c>
      <c r="C1050" s="142">
        <v>920000</v>
      </c>
      <c r="D1050" s="9" t="s">
        <v>305</v>
      </c>
      <c r="E1050" s="9" t="s">
        <v>70</v>
      </c>
      <c r="F1050" s="9" t="s">
        <v>306</v>
      </c>
      <c r="G1050" s="9" t="s">
        <v>307</v>
      </c>
      <c r="H1050" s="9">
        <v>0.36</v>
      </c>
      <c r="I1050" s="9">
        <v>0.48</v>
      </c>
      <c r="J1050" s="9" t="s">
        <v>195</v>
      </c>
      <c r="K1050" s="9">
        <v>0.32440197215879002</v>
      </c>
      <c r="L1050" s="9">
        <v>3860.0828650082499</v>
      </c>
      <c r="M1050" s="9">
        <v>9.5896964663599604</v>
      </c>
      <c r="N1050" s="9">
        <v>1.40928788463986</v>
      </c>
      <c r="O1050" s="9">
        <v>3.1109164460913501</v>
      </c>
      <c r="P1050" s="9">
        <v>0.45717576911666002</v>
      </c>
      <c r="Q1050" s="9">
        <v>1252.21849410502</v>
      </c>
      <c r="R1050" s="9">
        <v>1200</v>
      </c>
      <c r="S1050" s="9" t="s">
        <v>308</v>
      </c>
      <c r="T1050" s="9">
        <v>1200</v>
      </c>
      <c r="U1050" s="9" t="s">
        <v>293</v>
      </c>
      <c r="V1050" s="9" t="s">
        <v>195</v>
      </c>
      <c r="Z1050" s="9">
        <v>0</v>
      </c>
      <c r="AA1050" s="9">
        <v>1</v>
      </c>
      <c r="AB1050" s="9">
        <v>3.1109164460913501</v>
      </c>
      <c r="AC1050" s="9">
        <v>0.45717576911666002</v>
      </c>
      <c r="AD1050" s="9">
        <v>1341.71056880007</v>
      </c>
      <c r="AF1050" s="9">
        <v>-1</v>
      </c>
      <c r="AG1050" s="9">
        <v>-1</v>
      </c>
      <c r="AH1050" s="9">
        <v>-1</v>
      </c>
      <c r="AI1050" s="9">
        <v>-1</v>
      </c>
      <c r="AJ1050" s="9">
        <v>0</v>
      </c>
      <c r="AM1050" s="9" t="s">
        <v>309</v>
      </c>
      <c r="AN1050" s="9">
        <v>-1</v>
      </c>
      <c r="AQ1050" s="9">
        <v>579</v>
      </c>
      <c r="AR1050" s="9" t="s">
        <v>295</v>
      </c>
      <c r="AT1050" s="9" t="s">
        <v>195</v>
      </c>
      <c r="AU1050" s="9">
        <v>132.71029999999999</v>
      </c>
      <c r="AV1050" s="9">
        <v>258.809994538669</v>
      </c>
      <c r="AW1050" s="9">
        <v>1312.80820447002</v>
      </c>
      <c r="AX1050" s="9">
        <v>1.0881675335000001</v>
      </c>
    </row>
    <row r="1051" spans="1:50" x14ac:dyDescent="0.25">
      <c r="A1051" s="142">
        <v>550000</v>
      </c>
      <c r="B1051" s="142">
        <v>920000</v>
      </c>
      <c r="C1051" s="142">
        <v>920000</v>
      </c>
      <c r="D1051" s="9" t="s">
        <v>305</v>
      </c>
      <c r="E1051" s="9" t="s">
        <v>70</v>
      </c>
      <c r="F1051" s="9" t="s">
        <v>306</v>
      </c>
      <c r="G1051" s="9" t="s">
        <v>307</v>
      </c>
      <c r="H1051" s="9">
        <v>0.36</v>
      </c>
      <c r="I1051" s="9">
        <v>0.48</v>
      </c>
      <c r="J1051" s="9" t="s">
        <v>195</v>
      </c>
      <c r="K1051" s="9">
        <v>5.0589483403500002E-2</v>
      </c>
      <c r="L1051" s="9">
        <v>3860.0828650082499</v>
      </c>
      <c r="M1051" s="9">
        <v>9.5896964663599604</v>
      </c>
      <c r="N1051" s="9">
        <v>1.40928788463986</v>
      </c>
      <c r="O1051" s="9">
        <v>0.48513779022953002</v>
      </c>
      <c r="P1051" s="9">
        <v>7.1295146050739999E-2</v>
      </c>
      <c r="Q1051" s="9">
        <v>195.27959803547699</v>
      </c>
      <c r="R1051" s="9">
        <v>1210</v>
      </c>
      <c r="S1051" s="9" t="s">
        <v>310</v>
      </c>
      <c r="T1051" s="9">
        <v>1210</v>
      </c>
      <c r="U1051" s="9" t="s">
        <v>293</v>
      </c>
      <c r="V1051" s="9" t="s">
        <v>195</v>
      </c>
      <c r="Z1051" s="9">
        <v>0</v>
      </c>
      <c r="AA1051" s="9">
        <v>1</v>
      </c>
      <c r="AB1051" s="9">
        <v>0.48513779022953002</v>
      </c>
      <c r="AC1051" s="9">
        <v>7.1295146050739999E-2</v>
      </c>
      <c r="AD1051" s="9">
        <v>195.279598035476</v>
      </c>
      <c r="AF1051" s="9">
        <v>-1</v>
      </c>
      <c r="AG1051" s="9">
        <v>-1</v>
      </c>
      <c r="AH1051" s="9">
        <v>-1</v>
      </c>
      <c r="AI1051" s="9">
        <v>-1</v>
      </c>
      <c r="AJ1051" s="9">
        <v>0</v>
      </c>
      <c r="AM1051" s="9" t="s">
        <v>309</v>
      </c>
      <c r="AN1051" s="9">
        <v>-1</v>
      </c>
      <c r="AQ1051" s="9">
        <v>579</v>
      </c>
      <c r="AR1051" s="9" t="s">
        <v>295</v>
      </c>
      <c r="AT1051" s="9" t="s">
        <v>195</v>
      </c>
      <c r="AU1051" s="9">
        <v>132.71029999999999</v>
      </c>
      <c r="AV1051" s="9">
        <v>71.640890647291101</v>
      </c>
      <c r="AW1051" s="9">
        <v>204.728375817358</v>
      </c>
      <c r="AX1051" s="9">
        <v>0.158377614</v>
      </c>
    </row>
    <row r="1052" spans="1:50" x14ac:dyDescent="0.25">
      <c r="A1052" s="142">
        <v>550000</v>
      </c>
      <c r="B1052" s="142">
        <v>920000</v>
      </c>
      <c r="C1052" s="142">
        <v>920000</v>
      </c>
      <c r="D1052" s="9" t="s">
        <v>305</v>
      </c>
      <c r="E1052" s="9" t="s">
        <v>70</v>
      </c>
      <c r="F1052" s="9" t="s">
        <v>306</v>
      </c>
      <c r="G1052" s="9" t="s">
        <v>307</v>
      </c>
      <c r="H1052" s="9">
        <v>0.36</v>
      </c>
      <c r="I1052" s="9">
        <v>0.48</v>
      </c>
      <c r="J1052" s="9" t="s">
        <v>195</v>
      </c>
      <c r="K1052" s="9">
        <v>9.1822214290340001E-2</v>
      </c>
      <c r="L1052" s="9">
        <v>3860.0828650082499</v>
      </c>
      <c r="M1052" s="9">
        <v>9.5896964663599604</v>
      </c>
      <c r="N1052" s="9">
        <v>1.40928788463986</v>
      </c>
      <c r="O1052" s="9">
        <v>0.88054716391345</v>
      </c>
      <c r="P1052" s="9">
        <v>0.12940393414018</v>
      </c>
      <c r="Q1052" s="9">
        <v>354.441356009272</v>
      </c>
      <c r="R1052" s="9">
        <v>1210</v>
      </c>
      <c r="S1052" s="9" t="s">
        <v>310</v>
      </c>
      <c r="T1052" s="9">
        <v>1210</v>
      </c>
      <c r="U1052" s="9" t="s">
        <v>293</v>
      </c>
      <c r="V1052" s="9" t="s">
        <v>195</v>
      </c>
      <c r="Z1052" s="9">
        <v>0</v>
      </c>
      <c r="AA1052" s="9">
        <v>1</v>
      </c>
      <c r="AB1052" s="9">
        <v>0.88054716391345</v>
      </c>
      <c r="AC1052" s="9">
        <v>0.12940393414018</v>
      </c>
      <c r="AD1052" s="9">
        <v>354.44135600927302</v>
      </c>
      <c r="AF1052" s="9">
        <v>-1</v>
      </c>
      <c r="AG1052" s="9">
        <v>-1</v>
      </c>
      <c r="AH1052" s="9">
        <v>-1</v>
      </c>
      <c r="AI1052" s="9">
        <v>-1</v>
      </c>
      <c r="AJ1052" s="9">
        <v>0</v>
      </c>
      <c r="AM1052" s="9" t="s">
        <v>309</v>
      </c>
      <c r="AN1052" s="9">
        <v>-1</v>
      </c>
      <c r="AQ1052" s="9">
        <v>579</v>
      </c>
      <c r="AR1052" s="9" t="s">
        <v>295</v>
      </c>
      <c r="AT1052" s="9" t="s">
        <v>195</v>
      </c>
      <c r="AU1052" s="9">
        <v>132.71029999999999</v>
      </c>
      <c r="AV1052" s="9">
        <v>79.386110296562705</v>
      </c>
      <c r="AW1052" s="9">
        <v>371.59131761986799</v>
      </c>
      <c r="AX1052" s="9">
        <v>0.28746257580000001</v>
      </c>
    </row>
    <row r="1053" spans="1:50" x14ac:dyDescent="0.25">
      <c r="A1053" s="142">
        <v>550000</v>
      </c>
      <c r="B1053" s="142">
        <v>920000</v>
      </c>
      <c r="C1053" s="142">
        <v>920000</v>
      </c>
      <c r="D1053" s="9" t="s">
        <v>305</v>
      </c>
      <c r="E1053" s="9" t="s">
        <v>70</v>
      </c>
      <c r="F1053" s="9" t="s">
        <v>306</v>
      </c>
      <c r="G1053" s="9" t="s">
        <v>307</v>
      </c>
      <c r="H1053" s="9">
        <v>0.36</v>
      </c>
      <c r="I1053" s="9">
        <v>0.48</v>
      </c>
      <c r="J1053" s="9" t="s">
        <v>195</v>
      </c>
      <c r="K1053" s="9">
        <v>0.12776580621047001</v>
      </c>
      <c r="L1053" s="9">
        <v>3860.0828650082499</v>
      </c>
      <c r="M1053" s="9">
        <v>9.5896964663599604</v>
      </c>
      <c r="N1053" s="9">
        <v>1.40928788463986</v>
      </c>
      <c r="O1053" s="9">
        <v>1.2252353003381899</v>
      </c>
      <c r="P1053" s="9">
        <v>0.18005880276365999</v>
      </c>
      <c r="Q1053" s="9">
        <v>493.18659928700703</v>
      </c>
      <c r="R1053" s="9">
        <v>1210</v>
      </c>
      <c r="S1053" s="9" t="s">
        <v>310</v>
      </c>
      <c r="T1053" s="9">
        <v>1210</v>
      </c>
      <c r="U1053" s="9" t="s">
        <v>293</v>
      </c>
      <c r="V1053" s="9" t="s">
        <v>195</v>
      </c>
      <c r="Z1053" s="9">
        <v>0</v>
      </c>
      <c r="AA1053" s="9">
        <v>1</v>
      </c>
      <c r="AB1053" s="9">
        <v>1.2252353003381899</v>
      </c>
      <c r="AC1053" s="9">
        <v>0.18005880276365999</v>
      </c>
      <c r="AD1053" s="9">
        <v>493.18659928700703</v>
      </c>
      <c r="AF1053" s="9">
        <v>-1</v>
      </c>
      <c r="AG1053" s="9">
        <v>-1</v>
      </c>
      <c r="AH1053" s="9">
        <v>-1</v>
      </c>
      <c r="AI1053" s="9">
        <v>-1</v>
      </c>
      <c r="AJ1053" s="9">
        <v>0</v>
      </c>
      <c r="AM1053" s="9" t="s">
        <v>309</v>
      </c>
      <c r="AN1053" s="9">
        <v>-1</v>
      </c>
      <c r="AQ1053" s="9">
        <v>579</v>
      </c>
      <c r="AR1053" s="9" t="s">
        <v>295</v>
      </c>
      <c r="AT1053" s="9" t="s">
        <v>195</v>
      </c>
      <c r="AU1053" s="9">
        <v>132.71029999999999</v>
      </c>
      <c r="AV1053" s="9">
        <v>123.978875375933</v>
      </c>
      <c r="AW1053" s="9">
        <v>517.04987342596405</v>
      </c>
      <c r="AX1053" s="9">
        <v>0.39998913159999999</v>
      </c>
    </row>
    <row r="1054" spans="1:50" x14ac:dyDescent="0.25">
      <c r="A1054" s="142">
        <v>550000</v>
      </c>
      <c r="B1054" s="142">
        <v>920000</v>
      </c>
      <c r="C1054" s="142">
        <v>920000</v>
      </c>
      <c r="D1054" s="9" t="s">
        <v>305</v>
      </c>
      <c r="E1054" s="9" t="s">
        <v>70</v>
      </c>
      <c r="F1054" s="9" t="s">
        <v>306</v>
      </c>
      <c r="G1054" s="9" t="s">
        <v>307</v>
      </c>
      <c r="H1054" s="9">
        <v>0.36</v>
      </c>
      <c r="I1054" s="9">
        <v>0.48</v>
      </c>
      <c r="J1054" s="9" t="s">
        <v>195</v>
      </c>
      <c r="K1054" s="9">
        <v>0.10910376500173</v>
      </c>
      <c r="L1054" s="9">
        <v>3855.34643928183</v>
      </c>
      <c r="M1054" s="9">
        <v>9.5785915884557191</v>
      </c>
      <c r="N1054" s="9">
        <v>1.4076784949485399</v>
      </c>
      <c r="O1054" s="9">
        <v>1.0450604057144699</v>
      </c>
      <c r="P1054" s="9">
        <v>0.15358302371085999</v>
      </c>
      <c r="Q1054" s="9">
        <v>420.63281191168102</v>
      </c>
      <c r="R1054" s="9">
        <v>1200</v>
      </c>
      <c r="S1054" s="9" t="s">
        <v>308</v>
      </c>
      <c r="T1054" s="9">
        <v>1200</v>
      </c>
      <c r="U1054" s="9" t="s">
        <v>293</v>
      </c>
      <c r="V1054" s="9" t="s">
        <v>195</v>
      </c>
      <c r="Z1054" s="9">
        <v>0</v>
      </c>
      <c r="AA1054" s="9">
        <v>1</v>
      </c>
      <c r="AB1054" s="9">
        <v>1.0450604057144699</v>
      </c>
      <c r="AC1054" s="9">
        <v>0.15358302371085999</v>
      </c>
      <c r="AD1054" s="9">
        <v>799.14331538345402</v>
      </c>
      <c r="AF1054" s="9">
        <v>-1</v>
      </c>
      <c r="AG1054" s="9">
        <v>-1</v>
      </c>
      <c r="AH1054" s="9">
        <v>-1</v>
      </c>
      <c r="AI1054" s="9">
        <v>-1</v>
      </c>
      <c r="AJ1054" s="9">
        <v>0</v>
      </c>
      <c r="AM1054" s="9" t="s">
        <v>309</v>
      </c>
      <c r="AN1054" s="9">
        <v>-1</v>
      </c>
      <c r="AQ1054" s="9">
        <v>579</v>
      </c>
      <c r="AR1054" s="9" t="s">
        <v>295</v>
      </c>
      <c r="AT1054" s="9" t="s">
        <v>195</v>
      </c>
      <c r="AU1054" s="9">
        <v>132.71029999999999</v>
      </c>
      <c r="AV1054" s="9">
        <v>118.29450270379201</v>
      </c>
      <c r="AW1054" s="9">
        <v>441.52727210529002</v>
      </c>
      <c r="AX1054" s="9">
        <v>0.64812920959999998</v>
      </c>
    </row>
    <row r="1055" spans="1:50" x14ac:dyDescent="0.25">
      <c r="A1055" s="142">
        <v>550000</v>
      </c>
      <c r="B1055" s="142">
        <v>920000</v>
      </c>
      <c r="C1055" s="142">
        <v>920000</v>
      </c>
      <c r="D1055" s="9" t="s">
        <v>305</v>
      </c>
      <c r="E1055" s="9" t="s">
        <v>70</v>
      </c>
      <c r="F1055" s="9" t="s">
        <v>306</v>
      </c>
      <c r="G1055" s="9" t="s">
        <v>307</v>
      </c>
      <c r="H1055" s="9">
        <v>0.36</v>
      </c>
      <c r="I1055" s="9">
        <v>0.48</v>
      </c>
      <c r="J1055" s="9" t="s">
        <v>195</v>
      </c>
      <c r="K1055" s="9">
        <v>1.6965861201439999E-2</v>
      </c>
      <c r="L1055" s="9">
        <v>3855.34643928183</v>
      </c>
      <c r="M1055" s="9">
        <v>9.5785915884557191</v>
      </c>
      <c r="N1055" s="9">
        <v>1.4076784949485399</v>
      </c>
      <c r="O1055" s="9">
        <v>0.16250905539505001</v>
      </c>
      <c r="P1055" s="9">
        <v>2.3882477961549999E-2</v>
      </c>
      <c r="Q1055" s="9">
        <v>65.409272572336903</v>
      </c>
      <c r="R1055" s="9">
        <v>1210</v>
      </c>
      <c r="S1055" s="9" t="s">
        <v>310</v>
      </c>
      <c r="T1055" s="9">
        <v>1210</v>
      </c>
      <c r="U1055" s="9" t="s">
        <v>293</v>
      </c>
      <c r="V1055" s="9" t="s">
        <v>195</v>
      </c>
      <c r="Z1055" s="9">
        <v>0</v>
      </c>
      <c r="AA1055" s="9">
        <v>1</v>
      </c>
      <c r="AB1055" s="9">
        <v>0.16250905539505001</v>
      </c>
      <c r="AC1055" s="9">
        <v>2.3882477961549999E-2</v>
      </c>
      <c r="AD1055" s="9">
        <v>65.409272572337699</v>
      </c>
      <c r="AF1055" s="9">
        <v>-1</v>
      </c>
      <c r="AG1055" s="9">
        <v>-1</v>
      </c>
      <c r="AH1055" s="9">
        <v>-1</v>
      </c>
      <c r="AI1055" s="9">
        <v>-1</v>
      </c>
      <c r="AJ1055" s="9">
        <v>0</v>
      </c>
      <c r="AM1055" s="9" t="s">
        <v>309</v>
      </c>
      <c r="AN1055" s="9">
        <v>-1</v>
      </c>
      <c r="AQ1055" s="9">
        <v>579</v>
      </c>
      <c r="AR1055" s="9" t="s">
        <v>295</v>
      </c>
      <c r="AT1055" s="9" t="s">
        <v>195</v>
      </c>
      <c r="AU1055" s="9">
        <v>132.71029999999999</v>
      </c>
      <c r="AV1055" s="9">
        <v>65.757233276946096</v>
      </c>
      <c r="AW1055" s="9">
        <v>68.658404364611499</v>
      </c>
      <c r="AX1055" s="9">
        <v>5.3048882899999997E-2</v>
      </c>
    </row>
    <row r="1056" spans="1:50" x14ac:dyDescent="0.25">
      <c r="A1056" s="142">
        <v>550000</v>
      </c>
      <c r="B1056" s="142">
        <v>920000</v>
      </c>
      <c r="C1056" s="142">
        <v>920000</v>
      </c>
      <c r="D1056" s="9" t="s">
        <v>305</v>
      </c>
      <c r="E1056" s="9" t="s">
        <v>70</v>
      </c>
      <c r="F1056" s="9" t="s">
        <v>306</v>
      </c>
      <c r="G1056" s="9" t="s">
        <v>307</v>
      </c>
      <c r="H1056" s="9">
        <v>0.36</v>
      </c>
      <c r="I1056" s="9">
        <v>0.48</v>
      </c>
      <c r="J1056" s="9" t="s">
        <v>195</v>
      </c>
      <c r="K1056" s="9">
        <v>2.8645808866199999E-3</v>
      </c>
      <c r="L1056" s="9">
        <v>3855.34643928183</v>
      </c>
      <c r="M1056" s="9">
        <v>9.5785915884557191</v>
      </c>
      <c r="N1056" s="9">
        <v>1.4076784949485399</v>
      </c>
      <c r="O1056" s="9">
        <v>2.7438650385029999E-2</v>
      </c>
      <c r="P1056" s="9">
        <v>4.0324089111299999E-3</v>
      </c>
      <c r="Q1056" s="9">
        <v>11.043951721269</v>
      </c>
      <c r="R1056" s="9">
        <v>1210</v>
      </c>
      <c r="S1056" s="9" t="s">
        <v>310</v>
      </c>
      <c r="T1056" s="9">
        <v>1210</v>
      </c>
      <c r="U1056" s="9" t="s">
        <v>293</v>
      </c>
      <c r="V1056" s="9" t="s">
        <v>195</v>
      </c>
      <c r="Z1056" s="9">
        <v>0</v>
      </c>
      <c r="AA1056" s="9">
        <v>1</v>
      </c>
      <c r="AB1056" s="9">
        <v>2.7438650385029999E-2</v>
      </c>
      <c r="AC1056" s="9">
        <v>4.0324089111299999E-3</v>
      </c>
      <c r="AD1056" s="9">
        <v>11.043951721267799</v>
      </c>
      <c r="AF1056" s="9">
        <v>-1</v>
      </c>
      <c r="AG1056" s="9">
        <v>-1</v>
      </c>
      <c r="AH1056" s="9">
        <v>-1</v>
      </c>
      <c r="AI1056" s="9">
        <v>-1</v>
      </c>
      <c r="AJ1056" s="9">
        <v>0</v>
      </c>
      <c r="AM1056" s="9" t="s">
        <v>309</v>
      </c>
      <c r="AN1056" s="9">
        <v>-1</v>
      </c>
      <c r="AQ1056" s="9">
        <v>579</v>
      </c>
      <c r="AR1056" s="9" t="s">
        <v>295</v>
      </c>
      <c r="AT1056" s="9" t="s">
        <v>195</v>
      </c>
      <c r="AU1056" s="9">
        <v>132.71029999999999</v>
      </c>
      <c r="AV1056" s="9">
        <v>21.0555424733042</v>
      </c>
      <c r="AW1056" s="9">
        <v>11.592547558505199</v>
      </c>
      <c r="AX1056" s="9">
        <v>8.9569763000000007E-3</v>
      </c>
    </row>
    <row r="1057" spans="1:50" x14ac:dyDescent="0.25">
      <c r="A1057" s="142">
        <v>550000</v>
      </c>
      <c r="B1057" s="142">
        <v>920000</v>
      </c>
      <c r="C1057" s="142">
        <v>920000</v>
      </c>
      <c r="D1057" s="9" t="s">
        <v>305</v>
      </c>
      <c r="E1057" s="9" t="s">
        <v>70</v>
      </c>
      <c r="F1057" s="9" t="s">
        <v>306</v>
      </c>
      <c r="G1057" s="9" t="s">
        <v>307</v>
      </c>
      <c r="H1057" s="9">
        <v>0.36</v>
      </c>
      <c r="I1057" s="9">
        <v>0.48</v>
      </c>
      <c r="J1057" s="9" t="s">
        <v>195</v>
      </c>
      <c r="K1057" s="9">
        <v>0.13289215200432999</v>
      </c>
      <c r="L1057" s="9">
        <v>3848.7050639391</v>
      </c>
      <c r="M1057" s="9">
        <v>9.5631105431828196</v>
      </c>
      <c r="N1057" s="9">
        <v>1.40543813869209</v>
      </c>
      <c r="O1057" s="9">
        <v>1.27086233993894</v>
      </c>
      <c r="P1057" s="9">
        <v>0.18677169875975999</v>
      </c>
      <c r="Q1057" s="9">
        <v>511.46269837686401</v>
      </c>
      <c r="R1057" s="9">
        <v>1200</v>
      </c>
      <c r="S1057" s="9" t="s">
        <v>308</v>
      </c>
      <c r="T1057" s="9">
        <v>1200</v>
      </c>
      <c r="U1057" s="9" t="s">
        <v>293</v>
      </c>
      <c r="V1057" s="9" t="s">
        <v>195</v>
      </c>
      <c r="Z1057" s="9">
        <v>0</v>
      </c>
      <c r="AA1057" s="9">
        <v>1</v>
      </c>
      <c r="AB1057" s="9">
        <v>1.27086233993894</v>
      </c>
      <c r="AC1057" s="9">
        <v>0.18677169875975999</v>
      </c>
      <c r="AD1057" s="9">
        <v>511.46269837686401</v>
      </c>
      <c r="AF1057" s="9">
        <v>-1</v>
      </c>
      <c r="AG1057" s="9">
        <v>-1</v>
      </c>
      <c r="AH1057" s="9">
        <v>-1</v>
      </c>
      <c r="AI1057" s="9">
        <v>-1</v>
      </c>
      <c r="AJ1057" s="9">
        <v>0</v>
      </c>
      <c r="AM1057" s="9" t="s">
        <v>309</v>
      </c>
      <c r="AN1057" s="9">
        <v>-1</v>
      </c>
      <c r="AQ1057" s="9">
        <v>579</v>
      </c>
      <c r="AR1057" s="9" t="s">
        <v>295</v>
      </c>
      <c r="AT1057" s="9" t="s">
        <v>195</v>
      </c>
      <c r="AU1057" s="9">
        <v>132.71029999999999</v>
      </c>
      <c r="AV1057" s="9">
        <v>122.69140672038699</v>
      </c>
      <c r="AW1057" s="9">
        <v>537.79545882531704</v>
      </c>
      <c r="AX1057" s="9">
        <v>0.41481159639999998</v>
      </c>
    </row>
    <row r="1058" spans="1:50" x14ac:dyDescent="0.25">
      <c r="A1058" s="142">
        <v>550000</v>
      </c>
      <c r="B1058" s="142">
        <v>920000</v>
      </c>
      <c r="C1058" s="142">
        <v>920000</v>
      </c>
      <c r="D1058" s="9" t="s">
        <v>305</v>
      </c>
      <c r="E1058" s="9" t="s">
        <v>70</v>
      </c>
      <c r="F1058" s="9" t="s">
        <v>306</v>
      </c>
      <c r="G1058" s="9" t="s">
        <v>307</v>
      </c>
      <c r="H1058" s="9">
        <v>0.36</v>
      </c>
      <c r="I1058" s="9">
        <v>0.48</v>
      </c>
      <c r="J1058" s="9" t="s">
        <v>195</v>
      </c>
      <c r="K1058" s="9">
        <v>0.24353036487810001</v>
      </c>
      <c r="L1058" s="9">
        <v>3848.7050639391</v>
      </c>
      <c r="M1058" s="9">
        <v>9.5631105431828196</v>
      </c>
      <c r="N1058" s="9">
        <v>1.40543813869209</v>
      </c>
      <c r="O1058" s="9">
        <v>2.3289077999509602</v>
      </c>
      <c r="P1058" s="9">
        <v>0.34226686272929002</v>
      </c>
      <c r="Q1058" s="9">
        <v>937.27654852930004</v>
      </c>
      <c r="R1058" s="9">
        <v>1210</v>
      </c>
      <c r="S1058" s="9" t="s">
        <v>310</v>
      </c>
      <c r="T1058" s="9">
        <v>1210</v>
      </c>
      <c r="U1058" s="9" t="s">
        <v>293</v>
      </c>
      <c r="V1058" s="9" t="s">
        <v>195</v>
      </c>
      <c r="Z1058" s="9">
        <v>0</v>
      </c>
      <c r="AA1058" s="9">
        <v>1</v>
      </c>
      <c r="AB1058" s="9">
        <v>2.3289077999509602</v>
      </c>
      <c r="AC1058" s="9">
        <v>0.34226686272929002</v>
      </c>
      <c r="AD1058" s="9">
        <v>937.27654852930004</v>
      </c>
      <c r="AF1058" s="9">
        <v>-1</v>
      </c>
      <c r="AG1058" s="9">
        <v>-1</v>
      </c>
      <c r="AH1058" s="9">
        <v>-1</v>
      </c>
      <c r="AI1058" s="9">
        <v>-1</v>
      </c>
      <c r="AJ1058" s="9">
        <v>0</v>
      </c>
      <c r="AM1058" s="9" t="s">
        <v>309</v>
      </c>
      <c r="AN1058" s="9">
        <v>-1</v>
      </c>
      <c r="AQ1058" s="9">
        <v>579</v>
      </c>
      <c r="AR1058" s="9" t="s">
        <v>295</v>
      </c>
      <c r="AT1058" s="9" t="s">
        <v>195</v>
      </c>
      <c r="AU1058" s="9">
        <v>132.71029999999999</v>
      </c>
      <c r="AV1058" s="9">
        <v>130.96235734060701</v>
      </c>
      <c r="AW1058" s="9">
        <v>985.53242115637295</v>
      </c>
      <c r="AX1058" s="9">
        <v>0.76015940680000005</v>
      </c>
    </row>
    <row r="1059" spans="1:50" x14ac:dyDescent="0.25">
      <c r="A1059" s="142">
        <v>550000</v>
      </c>
      <c r="B1059" s="142">
        <v>920000</v>
      </c>
      <c r="C1059" s="142">
        <v>920000</v>
      </c>
      <c r="D1059" s="9" t="s">
        <v>305</v>
      </c>
      <c r="E1059" s="9" t="s">
        <v>70</v>
      </c>
      <c r="F1059" s="9" t="s">
        <v>306</v>
      </c>
      <c r="G1059" s="9" t="s">
        <v>307</v>
      </c>
      <c r="H1059" s="9">
        <v>0.36</v>
      </c>
      <c r="I1059" s="9">
        <v>0.48</v>
      </c>
      <c r="J1059" s="9" t="s">
        <v>195</v>
      </c>
      <c r="K1059" s="9">
        <v>1.2304433128999999E-4</v>
      </c>
      <c r="L1059" s="9">
        <v>3848.7050639391</v>
      </c>
      <c r="M1059" s="9">
        <v>9.5631105431828196</v>
      </c>
      <c r="N1059" s="9">
        <v>1.40543813869209</v>
      </c>
      <c r="O1059" s="9">
        <v>1.1766865419100001E-3</v>
      </c>
      <c r="P1059" s="9">
        <v>1.7293119594999999E-4</v>
      </c>
      <c r="Q1059" s="9">
        <v>0.47356134095560998</v>
      </c>
      <c r="R1059" s="9">
        <v>1210</v>
      </c>
      <c r="S1059" s="9" t="s">
        <v>310</v>
      </c>
      <c r="T1059" s="9">
        <v>1210</v>
      </c>
      <c r="U1059" s="9" t="s">
        <v>293</v>
      </c>
      <c r="V1059" s="9" t="s">
        <v>195</v>
      </c>
      <c r="Z1059" s="9">
        <v>0</v>
      </c>
      <c r="AA1059" s="9">
        <v>1</v>
      </c>
      <c r="AB1059" s="9">
        <v>1.1766865419100001E-3</v>
      </c>
      <c r="AC1059" s="9">
        <v>1.7293119594999999E-4</v>
      </c>
      <c r="AD1059" s="9">
        <v>0.47356134095645003</v>
      </c>
      <c r="AF1059" s="9">
        <v>-1</v>
      </c>
      <c r="AG1059" s="9">
        <v>-1</v>
      </c>
      <c r="AH1059" s="9">
        <v>-1</v>
      </c>
      <c r="AI1059" s="9">
        <v>-1</v>
      </c>
      <c r="AJ1059" s="9">
        <v>0</v>
      </c>
      <c r="AM1059" s="9" t="s">
        <v>309</v>
      </c>
      <c r="AN1059" s="9">
        <v>-1</v>
      </c>
      <c r="AQ1059" s="9">
        <v>579</v>
      </c>
      <c r="AR1059" s="9" t="s">
        <v>295</v>
      </c>
      <c r="AT1059" s="9" t="s">
        <v>195</v>
      </c>
      <c r="AU1059" s="9">
        <v>132.71029999999999</v>
      </c>
      <c r="AV1059" s="9">
        <v>4.1318370921823302</v>
      </c>
      <c r="AW1059" s="9">
        <v>0.49794274235410002</v>
      </c>
      <c r="AX1059" s="9">
        <v>3.8407250000000001E-4</v>
      </c>
    </row>
    <row r="1060" spans="1:50" x14ac:dyDescent="0.25">
      <c r="A1060" s="142">
        <v>550000</v>
      </c>
      <c r="B1060" s="142">
        <v>920000</v>
      </c>
      <c r="C1060" s="142">
        <v>920000</v>
      </c>
      <c r="D1060" s="9" t="s">
        <v>305</v>
      </c>
      <c r="E1060" s="9" t="s">
        <v>70</v>
      </c>
      <c r="F1060" s="9" t="s">
        <v>306</v>
      </c>
      <c r="G1060" s="9" t="s">
        <v>307</v>
      </c>
      <c r="H1060" s="9">
        <v>0.36</v>
      </c>
      <c r="I1060" s="9">
        <v>0.48</v>
      </c>
      <c r="J1060" s="9" t="s">
        <v>195</v>
      </c>
      <c r="K1060" s="9">
        <v>1.53997252859E-3</v>
      </c>
      <c r="L1060" s="9">
        <v>3848.7050639391</v>
      </c>
      <c r="M1060" s="9">
        <v>9.5631105431828196</v>
      </c>
      <c r="N1060" s="9">
        <v>1.40543813869209</v>
      </c>
      <c r="O1060" s="9">
        <v>1.4726927524389999E-2</v>
      </c>
      <c r="P1060" s="9">
        <v>2.1643361242199999E-3</v>
      </c>
      <c r="Q1060" s="9">
        <v>5.9269000691191298</v>
      </c>
      <c r="R1060" s="9">
        <v>1210</v>
      </c>
      <c r="S1060" s="9" t="s">
        <v>310</v>
      </c>
      <c r="T1060" s="9">
        <v>1210</v>
      </c>
      <c r="U1060" s="9" t="s">
        <v>293</v>
      </c>
      <c r="V1060" s="9" t="s">
        <v>195</v>
      </c>
      <c r="Z1060" s="9">
        <v>0</v>
      </c>
      <c r="AA1060" s="9">
        <v>1</v>
      </c>
      <c r="AB1060" s="9">
        <v>1.4726927524389999E-2</v>
      </c>
      <c r="AC1060" s="9">
        <v>2.1643361242199999E-3</v>
      </c>
      <c r="AD1060" s="9">
        <v>5.9269000691209799</v>
      </c>
      <c r="AF1060" s="9">
        <v>-1</v>
      </c>
      <c r="AG1060" s="9">
        <v>-1</v>
      </c>
      <c r="AH1060" s="9">
        <v>-1</v>
      </c>
      <c r="AI1060" s="9">
        <v>-1</v>
      </c>
      <c r="AJ1060" s="9">
        <v>0</v>
      </c>
      <c r="AM1060" s="9" t="s">
        <v>309</v>
      </c>
      <c r="AN1060" s="9">
        <v>-1</v>
      </c>
      <c r="AQ1060" s="9">
        <v>579</v>
      </c>
      <c r="AR1060" s="9" t="s">
        <v>295</v>
      </c>
      <c r="AT1060" s="9" t="s">
        <v>195</v>
      </c>
      <c r="AU1060" s="9">
        <v>132.71029999999999</v>
      </c>
      <c r="AV1060" s="9">
        <v>10.1641808853045</v>
      </c>
      <c r="AW1060" s="9">
        <v>6.2320477176540301</v>
      </c>
      <c r="AX1060" s="9">
        <v>4.8068937999999999E-3</v>
      </c>
    </row>
    <row r="1061" spans="1:50" x14ac:dyDescent="0.25">
      <c r="A1061" s="142">
        <v>550000</v>
      </c>
      <c r="B1061" s="142">
        <v>920000</v>
      </c>
      <c r="C1061" s="142">
        <v>920000</v>
      </c>
      <c r="D1061" s="9" t="s">
        <v>305</v>
      </c>
      <c r="E1061" s="9" t="s">
        <v>70</v>
      </c>
      <c r="F1061" s="9" t="s">
        <v>306</v>
      </c>
      <c r="G1061" s="9" t="s">
        <v>307</v>
      </c>
      <c r="H1061" s="9">
        <v>0.36</v>
      </c>
      <c r="I1061" s="9">
        <v>0.48</v>
      </c>
      <c r="J1061" s="9" t="s">
        <v>195</v>
      </c>
      <c r="K1061" s="9">
        <v>5.0081326626299997E-3</v>
      </c>
      <c r="L1061" s="9">
        <v>3848.7050639391</v>
      </c>
      <c r="M1061" s="9">
        <v>9.5631105431828196</v>
      </c>
      <c r="N1061" s="9">
        <v>1.40543813869209</v>
      </c>
      <c r="O1061" s="9">
        <v>4.7893326267680003E-2</v>
      </c>
      <c r="P1061" s="9">
        <v>7.0386206476900004E-3</v>
      </c>
      <c r="Q1061" s="9">
        <v>19.274825539554399</v>
      </c>
      <c r="R1061" s="9">
        <v>1210</v>
      </c>
      <c r="S1061" s="9" t="s">
        <v>310</v>
      </c>
      <c r="T1061" s="9">
        <v>1210</v>
      </c>
      <c r="U1061" s="9" t="s">
        <v>293</v>
      </c>
      <c r="V1061" s="9" t="s">
        <v>195</v>
      </c>
      <c r="Z1061" s="9">
        <v>0</v>
      </c>
      <c r="AA1061" s="9">
        <v>1</v>
      </c>
      <c r="AB1061" s="9">
        <v>4.7893326267680003E-2</v>
      </c>
      <c r="AC1061" s="9">
        <v>7.0386206476900004E-3</v>
      </c>
      <c r="AD1061" s="9">
        <v>19.2748255395557</v>
      </c>
      <c r="AF1061" s="9">
        <v>-1</v>
      </c>
      <c r="AG1061" s="9">
        <v>-1</v>
      </c>
      <c r="AH1061" s="9">
        <v>-1</v>
      </c>
      <c r="AI1061" s="9">
        <v>-1</v>
      </c>
      <c r="AJ1061" s="9">
        <v>0</v>
      </c>
      <c r="AM1061" s="9" t="s">
        <v>309</v>
      </c>
      <c r="AN1061" s="9">
        <v>-1</v>
      </c>
      <c r="AQ1061" s="9">
        <v>579</v>
      </c>
      <c r="AR1061" s="9" t="s">
        <v>295</v>
      </c>
      <c r="AT1061" s="9" t="s">
        <v>195</v>
      </c>
      <c r="AU1061" s="9">
        <v>132.71029999999999</v>
      </c>
      <c r="AV1061" s="9">
        <v>25.5022675880607</v>
      </c>
      <c r="AW1061" s="9">
        <v>20.2671938300088</v>
      </c>
      <c r="AX1061" s="9">
        <v>1.5632461899999998E-2</v>
      </c>
    </row>
    <row r="1062" spans="1:50" x14ac:dyDescent="0.25">
      <c r="A1062" s="142">
        <v>550000</v>
      </c>
      <c r="B1062" s="142">
        <v>920000</v>
      </c>
      <c r="C1062" s="142">
        <v>920000</v>
      </c>
      <c r="D1062" s="9" t="s">
        <v>305</v>
      </c>
      <c r="E1062" s="9" t="s">
        <v>70</v>
      </c>
      <c r="F1062" s="9" t="s">
        <v>306</v>
      </c>
      <c r="G1062" s="9" t="s">
        <v>307</v>
      </c>
      <c r="H1062" s="9">
        <v>0.36</v>
      </c>
      <c r="I1062" s="9">
        <v>0.48</v>
      </c>
      <c r="J1062" s="9" t="s">
        <v>195</v>
      </c>
      <c r="K1062" s="9">
        <v>1.0130737811E-3</v>
      </c>
      <c r="L1062" s="9">
        <v>3848.7050639391</v>
      </c>
      <c r="M1062" s="9">
        <v>9.5631105431828196</v>
      </c>
      <c r="N1062" s="9">
        <v>1.40543813869209</v>
      </c>
      <c r="O1062" s="9">
        <v>9.6881365570699995E-3</v>
      </c>
      <c r="P1062" s="9">
        <v>1.42381252927E-3</v>
      </c>
      <c r="Q1062" s="9">
        <v>3.8990221914712002</v>
      </c>
      <c r="R1062" s="9">
        <v>1210</v>
      </c>
      <c r="S1062" s="9" t="s">
        <v>310</v>
      </c>
      <c r="T1062" s="9">
        <v>1210</v>
      </c>
      <c r="U1062" s="9" t="s">
        <v>293</v>
      </c>
      <c r="V1062" s="9" t="s">
        <v>195</v>
      </c>
      <c r="Z1062" s="9">
        <v>0</v>
      </c>
      <c r="AA1062" s="9">
        <v>1</v>
      </c>
      <c r="AB1062" s="9">
        <v>9.6881365570699995E-3</v>
      </c>
      <c r="AC1062" s="9">
        <v>1.42381252927E-3</v>
      </c>
      <c r="AD1062" s="9">
        <v>3.8990221914703098</v>
      </c>
      <c r="AF1062" s="9">
        <v>-1</v>
      </c>
      <c r="AG1062" s="9">
        <v>-1</v>
      </c>
      <c r="AH1062" s="9">
        <v>-1</v>
      </c>
      <c r="AI1062" s="9">
        <v>-1</v>
      </c>
      <c r="AJ1062" s="9">
        <v>0</v>
      </c>
      <c r="AM1062" s="9" t="s">
        <v>309</v>
      </c>
      <c r="AN1062" s="9">
        <v>-1</v>
      </c>
      <c r="AQ1062" s="9">
        <v>579</v>
      </c>
      <c r="AR1062" s="9" t="s">
        <v>295</v>
      </c>
      <c r="AT1062" s="9" t="s">
        <v>195</v>
      </c>
      <c r="AU1062" s="9">
        <v>132.71029999999999</v>
      </c>
      <c r="AV1062" s="9">
        <v>11.7618587917482</v>
      </c>
      <c r="AW1062" s="9">
        <v>4.09976413741673</v>
      </c>
      <c r="AX1062" s="9">
        <v>3.1622239999999999E-3</v>
      </c>
    </row>
    <row r="1063" spans="1:50" x14ac:dyDescent="0.25">
      <c r="A1063" s="142">
        <v>550000</v>
      </c>
      <c r="B1063" s="142">
        <v>920000</v>
      </c>
      <c r="C1063" s="142">
        <v>920000</v>
      </c>
      <c r="D1063" s="9" t="s">
        <v>305</v>
      </c>
      <c r="E1063" s="9" t="s">
        <v>70</v>
      </c>
      <c r="F1063" s="9" t="s">
        <v>306</v>
      </c>
      <c r="G1063" s="9" t="s">
        <v>307</v>
      </c>
      <c r="H1063" s="9">
        <v>0.36</v>
      </c>
      <c r="I1063" s="9">
        <v>0.48</v>
      </c>
      <c r="J1063" s="9" t="s">
        <v>195</v>
      </c>
      <c r="K1063" s="9">
        <v>0.23022506758302999</v>
      </c>
      <c r="L1063" s="9">
        <v>3848.7050639391</v>
      </c>
      <c r="M1063" s="9">
        <v>9.5631105431828196</v>
      </c>
      <c r="N1063" s="9">
        <v>1.40543813869209</v>
      </c>
      <c r="O1063" s="9">
        <v>2.2016677711082799</v>
      </c>
      <c r="P1063" s="9">
        <v>0.32356709046415999</v>
      </c>
      <c r="Q1063" s="9">
        <v>886.06838345254096</v>
      </c>
      <c r="R1063" s="9">
        <v>1210</v>
      </c>
      <c r="S1063" s="9" t="s">
        <v>310</v>
      </c>
      <c r="T1063" s="9">
        <v>1210</v>
      </c>
      <c r="U1063" s="9" t="s">
        <v>293</v>
      </c>
      <c r="V1063" s="9" t="s">
        <v>195</v>
      </c>
      <c r="Z1063" s="9">
        <v>0</v>
      </c>
      <c r="AA1063" s="9">
        <v>1</v>
      </c>
      <c r="AB1063" s="9">
        <v>2.2016677711082799</v>
      </c>
      <c r="AC1063" s="9">
        <v>0.32356709046415999</v>
      </c>
      <c r="AD1063" s="9">
        <v>886.06838345254096</v>
      </c>
      <c r="AF1063" s="9">
        <v>-1</v>
      </c>
      <c r="AG1063" s="9">
        <v>-1</v>
      </c>
      <c r="AH1063" s="9">
        <v>-1</v>
      </c>
      <c r="AI1063" s="9">
        <v>-1</v>
      </c>
      <c r="AJ1063" s="9">
        <v>0</v>
      </c>
      <c r="AM1063" s="9" t="s">
        <v>309</v>
      </c>
      <c r="AN1063" s="9">
        <v>-1</v>
      </c>
      <c r="AQ1063" s="9">
        <v>579</v>
      </c>
      <c r="AR1063" s="9" t="s">
        <v>295</v>
      </c>
      <c r="AT1063" s="9" t="s">
        <v>195</v>
      </c>
      <c r="AU1063" s="9">
        <v>132.71029999999999</v>
      </c>
      <c r="AV1063" s="9">
        <v>123.392025134009</v>
      </c>
      <c r="AW1063" s="9">
        <v>931.687793345871</v>
      </c>
      <c r="AX1063" s="9">
        <v>0.71862804820000004</v>
      </c>
    </row>
    <row r="1064" spans="1:50" x14ac:dyDescent="0.25">
      <c r="A1064" s="142">
        <v>550000</v>
      </c>
      <c r="B1064" s="142">
        <v>920000</v>
      </c>
      <c r="C1064" s="142">
        <v>920000</v>
      </c>
      <c r="D1064" s="9" t="s">
        <v>305</v>
      </c>
      <c r="E1064" s="9" t="s">
        <v>70</v>
      </c>
      <c r="F1064" s="9" t="s">
        <v>306</v>
      </c>
      <c r="G1064" s="9" t="s">
        <v>307</v>
      </c>
      <c r="H1064" s="9">
        <v>0.36</v>
      </c>
      <c r="I1064" s="9">
        <v>0.48</v>
      </c>
      <c r="J1064" s="9" t="s">
        <v>195</v>
      </c>
      <c r="K1064" s="9">
        <v>1.6100194717000001E-3</v>
      </c>
      <c r="L1064" s="9">
        <v>3848.7050639391</v>
      </c>
      <c r="M1064" s="9">
        <v>9.5631105431828196</v>
      </c>
      <c r="N1064" s="9">
        <v>1.40543813869209</v>
      </c>
      <c r="O1064" s="9">
        <v>1.539679418459E-2</v>
      </c>
      <c r="P1064" s="9">
        <v>2.2627827695699998E-3</v>
      </c>
      <c r="Q1064" s="9">
        <v>6.1964900937915903</v>
      </c>
      <c r="R1064" s="9">
        <v>1210</v>
      </c>
      <c r="S1064" s="9" t="s">
        <v>310</v>
      </c>
      <c r="T1064" s="9">
        <v>1210</v>
      </c>
      <c r="U1064" s="9" t="s">
        <v>293</v>
      </c>
      <c r="V1064" s="9" t="s">
        <v>195</v>
      </c>
      <c r="Z1064" s="9">
        <v>0</v>
      </c>
      <c r="AA1064" s="9">
        <v>1</v>
      </c>
      <c r="AB1064" s="9">
        <v>1.539679418459E-2</v>
      </c>
      <c r="AC1064" s="9">
        <v>2.2627827695699998E-3</v>
      </c>
      <c r="AD1064" s="9">
        <v>6.1964900937927103</v>
      </c>
      <c r="AF1064" s="9">
        <v>-1</v>
      </c>
      <c r="AG1064" s="9">
        <v>-1</v>
      </c>
      <c r="AH1064" s="9">
        <v>-1</v>
      </c>
      <c r="AI1064" s="9">
        <v>-1</v>
      </c>
      <c r="AJ1064" s="9">
        <v>0</v>
      </c>
      <c r="AM1064" s="9" t="s">
        <v>309</v>
      </c>
      <c r="AN1064" s="9">
        <v>-1</v>
      </c>
      <c r="AQ1064" s="9">
        <v>579</v>
      </c>
      <c r="AR1064" s="9" t="s">
        <v>295</v>
      </c>
      <c r="AT1064" s="9" t="s">
        <v>195</v>
      </c>
      <c r="AU1064" s="9">
        <v>132.71029999999999</v>
      </c>
      <c r="AV1064" s="9">
        <v>11.487543184914101</v>
      </c>
      <c r="AW1064" s="9">
        <v>6.5155176392596097</v>
      </c>
      <c r="AX1064" s="9">
        <v>5.0255394E-3</v>
      </c>
    </row>
    <row r="1065" spans="1:50" x14ac:dyDescent="0.25">
      <c r="A1065" s="142">
        <v>550000</v>
      </c>
      <c r="B1065" s="142">
        <v>920000</v>
      </c>
      <c r="C1065" s="142">
        <v>920000</v>
      </c>
      <c r="D1065" s="9" t="s">
        <v>305</v>
      </c>
      <c r="E1065" s="9" t="s">
        <v>70</v>
      </c>
      <c r="F1065" s="9" t="s">
        <v>306</v>
      </c>
      <c r="G1065" s="9" t="s">
        <v>307</v>
      </c>
      <c r="H1065" s="9">
        <v>0.36</v>
      </c>
      <c r="I1065" s="9">
        <v>0.48</v>
      </c>
      <c r="J1065" s="9" t="s">
        <v>195</v>
      </c>
      <c r="K1065" s="9">
        <v>1.8216263350499999E-3</v>
      </c>
      <c r="L1065" s="9">
        <v>3848.7050639391</v>
      </c>
      <c r="M1065" s="9">
        <v>9.5631105431828196</v>
      </c>
      <c r="N1065" s="9">
        <v>1.40543813869209</v>
      </c>
      <c r="O1065" s="9">
        <v>1.742041401046E-2</v>
      </c>
      <c r="P1065" s="9">
        <v>2.5601831257200001E-3</v>
      </c>
      <c r="Q1065" s="9">
        <v>7.01090250031561</v>
      </c>
      <c r="R1065" s="9">
        <v>1210</v>
      </c>
      <c r="S1065" s="9" t="s">
        <v>310</v>
      </c>
      <c r="T1065" s="9">
        <v>1210</v>
      </c>
      <c r="U1065" s="9" t="s">
        <v>293</v>
      </c>
      <c r="V1065" s="9" t="s">
        <v>195</v>
      </c>
      <c r="Z1065" s="9">
        <v>0</v>
      </c>
      <c r="AA1065" s="9">
        <v>1</v>
      </c>
      <c r="AB1065" s="9">
        <v>1.742041401046E-2</v>
      </c>
      <c r="AC1065" s="9">
        <v>2.5601831257200001E-3</v>
      </c>
      <c r="AD1065" s="9">
        <v>7.0109025003160701</v>
      </c>
      <c r="AF1065" s="9">
        <v>-1</v>
      </c>
      <c r="AG1065" s="9">
        <v>-1</v>
      </c>
      <c r="AH1065" s="9">
        <v>-1</v>
      </c>
      <c r="AI1065" s="9">
        <v>-1</v>
      </c>
      <c r="AJ1065" s="9">
        <v>0</v>
      </c>
      <c r="AM1065" s="9" t="s">
        <v>309</v>
      </c>
      <c r="AN1065" s="9">
        <v>-1</v>
      </c>
      <c r="AQ1065" s="9">
        <v>579</v>
      </c>
      <c r="AR1065" s="9" t="s">
        <v>295</v>
      </c>
      <c r="AT1065" s="9" t="s">
        <v>195</v>
      </c>
      <c r="AU1065" s="9">
        <v>132.71029999999999</v>
      </c>
      <c r="AV1065" s="9">
        <v>15.234451793444901</v>
      </c>
      <c r="AW1065" s="9">
        <v>7.3718602332146004</v>
      </c>
      <c r="AX1065" s="9">
        <v>5.6860523000000001E-3</v>
      </c>
    </row>
    <row r="1066" spans="1:50" x14ac:dyDescent="0.25">
      <c r="A1066" s="142">
        <v>550000</v>
      </c>
      <c r="B1066" s="142">
        <v>920000</v>
      </c>
      <c r="C1066" s="142">
        <v>920000</v>
      </c>
      <c r="D1066" s="9" t="s">
        <v>305</v>
      </c>
      <c r="E1066" s="9" t="s">
        <v>70</v>
      </c>
      <c r="F1066" s="9" t="s">
        <v>306</v>
      </c>
      <c r="G1066" s="9" t="s">
        <v>307</v>
      </c>
      <c r="H1066" s="9">
        <v>0.36</v>
      </c>
      <c r="I1066" s="9">
        <v>0.48</v>
      </c>
      <c r="J1066" s="9" t="s">
        <v>195</v>
      </c>
      <c r="K1066" s="9">
        <v>0.11500948401152</v>
      </c>
      <c r="L1066" s="9">
        <v>3962.6880924073598</v>
      </c>
      <c r="M1066" s="9">
        <v>10.6522669659961</v>
      </c>
      <c r="N1066" s="9">
        <v>1.4214530895347599</v>
      </c>
      <c r="O1066" s="9">
        <v>1.2251117273122301</v>
      </c>
      <c r="P1066" s="9">
        <v>0.16348058637398</v>
      </c>
      <c r="Q1066" s="9">
        <v>455.74671280638898</v>
      </c>
      <c r="R1066" s="9">
        <v>1400</v>
      </c>
      <c r="S1066" s="9" t="s">
        <v>297</v>
      </c>
      <c r="T1066" s="9">
        <v>1400</v>
      </c>
      <c r="U1066" s="9" t="s">
        <v>293</v>
      </c>
      <c r="V1066" s="9" t="s">
        <v>195</v>
      </c>
      <c r="Z1066" s="9">
        <v>0</v>
      </c>
      <c r="AA1066" s="9">
        <v>1</v>
      </c>
      <c r="AB1066" s="9">
        <v>1.2251117273122301</v>
      </c>
      <c r="AC1066" s="9">
        <v>0.16348058637398</v>
      </c>
      <c r="AD1066" s="9">
        <v>455.74671280638898</v>
      </c>
      <c r="AF1066" s="9">
        <v>-1</v>
      </c>
      <c r="AG1066" s="9">
        <v>-1</v>
      </c>
      <c r="AH1066" s="9">
        <v>-1</v>
      </c>
      <c r="AI1066" s="9">
        <v>-1</v>
      </c>
      <c r="AJ1066" s="9">
        <v>0</v>
      </c>
      <c r="AM1066" s="9" t="s">
        <v>309</v>
      </c>
      <c r="AN1066" s="9">
        <v>-1</v>
      </c>
      <c r="AQ1066" s="9">
        <v>579</v>
      </c>
      <c r="AR1066" s="9" t="s">
        <v>295</v>
      </c>
      <c r="AT1066" s="9" t="s">
        <v>195</v>
      </c>
      <c r="AU1066" s="9">
        <v>132.71029999999999</v>
      </c>
      <c r="AV1066" s="9">
        <v>141.32531015946</v>
      </c>
      <c r="AW1066" s="9">
        <v>465.426869008952</v>
      </c>
      <c r="AX1066" s="9">
        <v>0.3696242602</v>
      </c>
    </row>
    <row r="1067" spans="1:50" x14ac:dyDescent="0.25">
      <c r="A1067" s="142">
        <v>550000</v>
      </c>
      <c r="B1067" s="142">
        <v>920000</v>
      </c>
      <c r="C1067" s="142">
        <v>920000</v>
      </c>
      <c r="D1067" s="9" t="s">
        <v>305</v>
      </c>
      <c r="E1067" s="9" t="s">
        <v>70</v>
      </c>
      <c r="F1067" s="9" t="s">
        <v>306</v>
      </c>
      <c r="G1067" s="9" t="s">
        <v>307</v>
      </c>
      <c r="H1067" s="9">
        <v>0.36</v>
      </c>
      <c r="I1067" s="9">
        <v>0.48</v>
      </c>
      <c r="J1067" s="9" t="s">
        <v>195</v>
      </c>
      <c r="K1067" s="9">
        <v>4.4152621421619999E-2</v>
      </c>
      <c r="L1067" s="9">
        <v>3962.6880924073598</v>
      </c>
      <c r="M1067" s="9">
        <v>10.6522669659961</v>
      </c>
      <c r="N1067" s="9">
        <v>1.4214530895347599</v>
      </c>
      <c r="O1067" s="9">
        <v>0.47032551063166</v>
      </c>
      <c r="P1067" s="9">
        <v>6.2760880130819999E-2</v>
      </c>
      <c r="Q1067" s="9">
        <v>174.96306715602799</v>
      </c>
      <c r="R1067" s="9">
        <v>1430</v>
      </c>
      <c r="S1067" s="9" t="s">
        <v>298</v>
      </c>
      <c r="T1067" s="9">
        <v>1430</v>
      </c>
      <c r="U1067" s="9" t="s">
        <v>293</v>
      </c>
      <c r="V1067" s="9" t="s">
        <v>195</v>
      </c>
      <c r="Z1067" s="9">
        <v>0</v>
      </c>
      <c r="AA1067" s="9">
        <v>1</v>
      </c>
      <c r="AB1067" s="9">
        <v>0.47032551063166</v>
      </c>
      <c r="AC1067" s="9">
        <v>6.2760880130819999E-2</v>
      </c>
      <c r="AD1067" s="9">
        <v>174.96306715602699</v>
      </c>
      <c r="AF1067" s="9">
        <v>-1</v>
      </c>
      <c r="AG1067" s="9">
        <v>-1</v>
      </c>
      <c r="AH1067" s="9">
        <v>-1</v>
      </c>
      <c r="AI1067" s="9">
        <v>-1</v>
      </c>
      <c r="AJ1067" s="9">
        <v>0</v>
      </c>
      <c r="AM1067" s="9" t="s">
        <v>309</v>
      </c>
      <c r="AN1067" s="9">
        <v>-1</v>
      </c>
      <c r="AQ1067" s="9">
        <v>579</v>
      </c>
      <c r="AR1067" s="9" t="s">
        <v>295</v>
      </c>
      <c r="AT1067" s="9" t="s">
        <v>195</v>
      </c>
      <c r="AU1067" s="9">
        <v>132.71029999999999</v>
      </c>
      <c r="AV1067" s="9">
        <v>73.467298927418</v>
      </c>
      <c r="AW1067" s="9">
        <v>178.679319565882</v>
      </c>
      <c r="AX1067" s="9">
        <v>0.14190029779999999</v>
      </c>
    </row>
    <row r="1068" spans="1:50" x14ac:dyDescent="0.25">
      <c r="A1068" s="142">
        <v>550000</v>
      </c>
      <c r="B1068" s="142">
        <v>920000</v>
      </c>
      <c r="C1068" s="142">
        <v>920000</v>
      </c>
      <c r="D1068" s="9" t="s">
        <v>305</v>
      </c>
      <c r="E1068" s="9" t="s">
        <v>70</v>
      </c>
      <c r="F1068" s="9" t="s">
        <v>306</v>
      </c>
      <c r="G1068" s="9" t="s">
        <v>307</v>
      </c>
      <c r="H1068" s="9">
        <v>0.36</v>
      </c>
      <c r="I1068" s="9">
        <v>0.48</v>
      </c>
      <c r="J1068" s="9" t="s">
        <v>195</v>
      </c>
      <c r="K1068" s="9">
        <v>0.27165866530286997</v>
      </c>
      <c r="L1068" s="9">
        <v>3962.6880924073598</v>
      </c>
      <c r="M1068" s="9">
        <v>10.6522669659961</v>
      </c>
      <c r="N1068" s="9">
        <v>1.4214530895347599</v>
      </c>
      <c r="O1068" s="9">
        <v>2.8937806264323802</v>
      </c>
      <c r="P1068" s="9">
        <v>0.38615004909365003</v>
      </c>
      <c r="Q1068" s="9">
        <v>1076.49855819496</v>
      </c>
      <c r="R1068" s="9">
        <v>1410</v>
      </c>
      <c r="S1068" s="9" t="s">
        <v>299</v>
      </c>
      <c r="T1068" s="9">
        <v>1410</v>
      </c>
      <c r="U1068" s="9" t="s">
        <v>293</v>
      </c>
      <c r="V1068" s="9" t="s">
        <v>195</v>
      </c>
      <c r="Z1068" s="9">
        <v>0</v>
      </c>
      <c r="AA1068" s="9">
        <v>1</v>
      </c>
      <c r="AB1068" s="9">
        <v>2.8937806264323802</v>
      </c>
      <c r="AC1068" s="9">
        <v>0.38615004909365003</v>
      </c>
      <c r="AD1068" s="9">
        <v>1076.49855819496</v>
      </c>
      <c r="AF1068" s="9">
        <v>-1</v>
      </c>
      <c r="AG1068" s="9">
        <v>-1</v>
      </c>
      <c r="AH1068" s="9">
        <v>-1</v>
      </c>
      <c r="AI1068" s="9">
        <v>-1</v>
      </c>
      <c r="AJ1068" s="9">
        <v>0</v>
      </c>
      <c r="AM1068" s="9" t="s">
        <v>309</v>
      </c>
      <c r="AN1068" s="9">
        <v>-1</v>
      </c>
      <c r="AQ1068" s="9">
        <v>579</v>
      </c>
      <c r="AR1068" s="9" t="s">
        <v>295</v>
      </c>
      <c r="AT1068" s="9" t="s">
        <v>195</v>
      </c>
      <c r="AU1068" s="9">
        <v>132.71029999999999</v>
      </c>
      <c r="AV1068" s="9">
        <v>137.88054879430601</v>
      </c>
      <c r="AW1068" s="9">
        <v>1099.3636143815399</v>
      </c>
      <c r="AX1068" s="9">
        <v>0.87307263440000005</v>
      </c>
    </row>
    <row r="1069" spans="1:50" x14ac:dyDescent="0.25">
      <c r="A1069" s="142">
        <v>550000</v>
      </c>
      <c r="B1069" s="142">
        <v>920000</v>
      </c>
      <c r="C1069" s="142">
        <v>920000</v>
      </c>
      <c r="D1069" s="9" t="s">
        <v>305</v>
      </c>
      <c r="E1069" s="9" t="s">
        <v>70</v>
      </c>
      <c r="F1069" s="9" t="s">
        <v>306</v>
      </c>
      <c r="G1069" s="9" t="s">
        <v>307</v>
      </c>
      <c r="H1069" s="9">
        <v>0.36</v>
      </c>
      <c r="I1069" s="9">
        <v>0.48</v>
      </c>
      <c r="J1069" s="9" t="s">
        <v>195</v>
      </c>
      <c r="K1069" s="9">
        <v>0.18694254933532001</v>
      </c>
      <c r="L1069" s="9">
        <v>3962.6880924073598</v>
      </c>
      <c r="M1069" s="9">
        <v>10.6522669659961</v>
      </c>
      <c r="N1069" s="9">
        <v>1.4214530895347599</v>
      </c>
      <c r="O1069" s="9">
        <v>1.9913619428237901</v>
      </c>
      <c r="P1069" s="9">
        <v>0.26573006431820001</v>
      </c>
      <c r="Q1069" s="9">
        <v>740.79501421537304</v>
      </c>
      <c r="R1069" s="9">
        <v>1430</v>
      </c>
      <c r="S1069" s="9" t="s">
        <v>298</v>
      </c>
      <c r="T1069" s="9">
        <v>1430</v>
      </c>
      <c r="U1069" s="9" t="s">
        <v>293</v>
      </c>
      <c r="V1069" s="9" t="s">
        <v>195</v>
      </c>
      <c r="Z1069" s="9">
        <v>0</v>
      </c>
      <c r="AA1069" s="9">
        <v>1</v>
      </c>
      <c r="AB1069" s="9">
        <v>1.9913619428237901</v>
      </c>
      <c r="AC1069" s="9">
        <v>0.26573006431820001</v>
      </c>
      <c r="AD1069" s="9">
        <v>740.79501421537304</v>
      </c>
      <c r="AF1069" s="9">
        <v>-1</v>
      </c>
      <c r="AG1069" s="9">
        <v>-1</v>
      </c>
      <c r="AH1069" s="9">
        <v>-1</v>
      </c>
      <c r="AI1069" s="9">
        <v>-1</v>
      </c>
      <c r="AJ1069" s="9">
        <v>0</v>
      </c>
      <c r="AM1069" s="9" t="s">
        <v>309</v>
      </c>
      <c r="AN1069" s="9">
        <v>-1</v>
      </c>
      <c r="AQ1069" s="9">
        <v>579</v>
      </c>
      <c r="AR1069" s="9" t="s">
        <v>295</v>
      </c>
      <c r="AT1069" s="9" t="s">
        <v>195</v>
      </c>
      <c r="AU1069" s="9">
        <v>132.71029999999999</v>
      </c>
      <c r="AV1069" s="9">
        <v>111.303583515841</v>
      </c>
      <c r="AW1069" s="9">
        <v>756.529656397493</v>
      </c>
      <c r="AX1069" s="9">
        <v>0.60080698639999996</v>
      </c>
    </row>
    <row r="1070" spans="1:50" x14ac:dyDescent="0.25">
      <c r="A1070" s="142">
        <v>550000</v>
      </c>
      <c r="B1070" s="142">
        <v>920000</v>
      </c>
      <c r="C1070" s="142">
        <v>920000</v>
      </c>
      <c r="D1070" s="9" t="s">
        <v>305</v>
      </c>
      <c r="E1070" s="9" t="s">
        <v>70</v>
      </c>
      <c r="F1070" s="9" t="s">
        <v>306</v>
      </c>
      <c r="G1070" s="9" t="s">
        <v>307</v>
      </c>
      <c r="H1070" s="9">
        <v>0.36</v>
      </c>
      <c r="I1070" s="9">
        <v>0.48</v>
      </c>
      <c r="J1070" s="9" t="s">
        <v>195</v>
      </c>
      <c r="K1070" s="9">
        <v>0.33467802283557002</v>
      </c>
      <c r="L1070" s="9">
        <v>3860.0828648644501</v>
      </c>
      <c r="M1070" s="9">
        <v>9.5896964660027102</v>
      </c>
      <c r="N1070" s="9">
        <v>1.40928788458736</v>
      </c>
      <c r="O1070" s="9">
        <v>3.20946065283505</v>
      </c>
      <c r="P1070" s="9">
        <v>0.47165768281982001</v>
      </c>
      <c r="Q1070" s="9">
        <v>1291.8849011943</v>
      </c>
      <c r="R1070" s="9">
        <v>1200</v>
      </c>
      <c r="S1070" s="9" t="s">
        <v>308</v>
      </c>
      <c r="T1070" s="9">
        <v>1200</v>
      </c>
      <c r="U1070" s="9" t="s">
        <v>293</v>
      </c>
      <c r="V1070" s="9" t="s">
        <v>195</v>
      </c>
      <c r="Z1070" s="9">
        <v>0</v>
      </c>
      <c r="AA1070" s="9">
        <v>1</v>
      </c>
      <c r="AB1070" s="9">
        <v>3.20946065283505</v>
      </c>
      <c r="AC1070" s="9">
        <v>0.47165768281982001</v>
      </c>
      <c r="AD1070" s="9">
        <v>1291.8849011943</v>
      </c>
      <c r="AF1070" s="9">
        <v>-1</v>
      </c>
      <c r="AG1070" s="9">
        <v>-1</v>
      </c>
      <c r="AH1070" s="9">
        <v>-1</v>
      </c>
      <c r="AI1070" s="9">
        <v>-1</v>
      </c>
      <c r="AJ1070" s="9">
        <v>0</v>
      </c>
      <c r="AM1070" s="9" t="s">
        <v>309</v>
      </c>
      <c r="AN1070" s="9">
        <v>-1</v>
      </c>
      <c r="AQ1070" s="9">
        <v>579</v>
      </c>
      <c r="AR1070" s="9" t="s">
        <v>295</v>
      </c>
      <c r="AT1070" s="9" t="s">
        <v>195</v>
      </c>
      <c r="AU1070" s="9">
        <v>132.71029999999999</v>
      </c>
      <c r="AV1070" s="9">
        <v>206.69779772659899</v>
      </c>
      <c r="AW1070" s="9">
        <v>1354.3939061482599</v>
      </c>
      <c r="AX1070" s="9">
        <v>1.0477574219000001</v>
      </c>
    </row>
    <row r="1071" spans="1:50" x14ac:dyDescent="0.25">
      <c r="A1071" s="142">
        <v>550000</v>
      </c>
      <c r="B1071" s="142">
        <v>920000</v>
      </c>
      <c r="C1071" s="142">
        <v>920000</v>
      </c>
      <c r="D1071" s="9" t="s">
        <v>305</v>
      </c>
      <c r="E1071" s="9" t="s">
        <v>70</v>
      </c>
      <c r="F1071" s="9" t="s">
        <v>306</v>
      </c>
      <c r="G1071" s="9" t="s">
        <v>307</v>
      </c>
      <c r="H1071" s="9">
        <v>0.36</v>
      </c>
      <c r="I1071" s="9">
        <v>0.48</v>
      </c>
      <c r="J1071" s="9" t="s">
        <v>195</v>
      </c>
      <c r="K1071" s="9">
        <v>0.16295902505651</v>
      </c>
      <c r="L1071" s="9">
        <v>3860.0828648644501</v>
      </c>
      <c r="M1071" s="9">
        <v>9.5896964660027102</v>
      </c>
      <c r="N1071" s="9">
        <v>1.40928788458736</v>
      </c>
      <c r="O1071" s="9">
        <v>1.5627275866877</v>
      </c>
      <c r="P1071" s="9">
        <v>0.22965617969631</v>
      </c>
      <c r="Q1071" s="9">
        <v>629.03534029566595</v>
      </c>
      <c r="R1071" s="9">
        <v>1210</v>
      </c>
      <c r="S1071" s="9" t="s">
        <v>310</v>
      </c>
      <c r="T1071" s="9">
        <v>1210</v>
      </c>
      <c r="U1071" s="9" t="s">
        <v>293</v>
      </c>
      <c r="V1071" s="9" t="s">
        <v>195</v>
      </c>
      <c r="Z1071" s="9">
        <v>0</v>
      </c>
      <c r="AA1071" s="9">
        <v>1</v>
      </c>
      <c r="AB1071" s="9">
        <v>1.5627275866877</v>
      </c>
      <c r="AC1071" s="9">
        <v>0.22965617969631</v>
      </c>
      <c r="AD1071" s="9">
        <v>629.03534029566595</v>
      </c>
      <c r="AF1071" s="9">
        <v>-1</v>
      </c>
      <c r="AG1071" s="9">
        <v>-1</v>
      </c>
      <c r="AH1071" s="9">
        <v>-1</v>
      </c>
      <c r="AI1071" s="9">
        <v>-1</v>
      </c>
      <c r="AJ1071" s="9">
        <v>0</v>
      </c>
      <c r="AM1071" s="9" t="s">
        <v>309</v>
      </c>
      <c r="AN1071" s="9">
        <v>-1</v>
      </c>
      <c r="AQ1071" s="9">
        <v>579</v>
      </c>
      <c r="AR1071" s="9" t="s">
        <v>295</v>
      </c>
      <c r="AT1071" s="9" t="s">
        <v>195</v>
      </c>
      <c r="AU1071" s="9">
        <v>132.71029999999999</v>
      </c>
      <c r="AV1071" s="9">
        <v>104.56840981103799</v>
      </c>
      <c r="AW1071" s="9">
        <v>659.47177713799397</v>
      </c>
      <c r="AX1071" s="9">
        <v>0.51016653710000004</v>
      </c>
    </row>
    <row r="1072" spans="1:50" x14ac:dyDescent="0.25">
      <c r="A1072" s="142">
        <v>550000</v>
      </c>
      <c r="B1072" s="142">
        <v>920000</v>
      </c>
      <c r="C1072" s="142">
        <v>920000</v>
      </c>
      <c r="D1072" s="9" t="s">
        <v>305</v>
      </c>
      <c r="E1072" s="9" t="s">
        <v>70</v>
      </c>
      <c r="F1072" s="9" t="s">
        <v>306</v>
      </c>
      <c r="G1072" s="9" t="s">
        <v>307</v>
      </c>
      <c r="H1072" s="9">
        <v>0.36</v>
      </c>
      <c r="I1072" s="9">
        <v>0.48</v>
      </c>
      <c r="J1072" s="9" t="s">
        <v>195</v>
      </c>
      <c r="K1072" s="9">
        <v>7.96890127392E-3</v>
      </c>
      <c r="L1072" s="9">
        <v>3860.0828648644501</v>
      </c>
      <c r="M1072" s="9">
        <v>9.5896964660027102</v>
      </c>
      <c r="N1072" s="9">
        <v>1.40928788458736</v>
      </c>
      <c r="O1072" s="9">
        <v>7.6419344384500001E-2</v>
      </c>
      <c r="P1072" s="9">
        <v>1.123047601881E-2</v>
      </c>
      <c r="Q1072" s="9">
        <v>30.760619259282102</v>
      </c>
      <c r="R1072" s="9">
        <v>1210</v>
      </c>
      <c r="S1072" s="9" t="s">
        <v>310</v>
      </c>
      <c r="T1072" s="9">
        <v>1210</v>
      </c>
      <c r="U1072" s="9" t="s">
        <v>293</v>
      </c>
      <c r="V1072" s="9" t="s">
        <v>195</v>
      </c>
      <c r="Z1072" s="9">
        <v>0</v>
      </c>
      <c r="AA1072" s="9">
        <v>1</v>
      </c>
      <c r="AB1072" s="9">
        <v>7.6419344384500001E-2</v>
      </c>
      <c r="AC1072" s="9">
        <v>1.123047601881E-2</v>
      </c>
      <c r="AD1072" s="9">
        <v>30.760619259281999</v>
      </c>
      <c r="AF1072" s="9">
        <v>-1</v>
      </c>
      <c r="AG1072" s="9">
        <v>-1</v>
      </c>
      <c r="AH1072" s="9">
        <v>-1</v>
      </c>
      <c r="AI1072" s="9">
        <v>-1</v>
      </c>
      <c r="AJ1072" s="9">
        <v>0</v>
      </c>
      <c r="AM1072" s="9" t="s">
        <v>309</v>
      </c>
      <c r="AN1072" s="9">
        <v>-1</v>
      </c>
      <c r="AQ1072" s="9">
        <v>579</v>
      </c>
      <c r="AR1072" s="9" t="s">
        <v>295</v>
      </c>
      <c r="AT1072" s="9" t="s">
        <v>195</v>
      </c>
      <c r="AU1072" s="9">
        <v>132.71029999999999</v>
      </c>
      <c r="AV1072" s="9">
        <v>23.185942749427799</v>
      </c>
      <c r="AW1072" s="9">
        <v>32.248999299862902</v>
      </c>
      <c r="AX1072" s="9">
        <v>2.4947785300000001E-2</v>
      </c>
    </row>
    <row r="1073" spans="1:50" x14ac:dyDescent="0.25">
      <c r="A1073" s="142">
        <v>550000</v>
      </c>
      <c r="B1073" s="142">
        <v>920000</v>
      </c>
      <c r="C1073" s="142">
        <v>920000</v>
      </c>
      <c r="D1073" s="9" t="s">
        <v>305</v>
      </c>
      <c r="E1073" s="9" t="s">
        <v>70</v>
      </c>
      <c r="F1073" s="9" t="s">
        <v>306</v>
      </c>
      <c r="G1073" s="9" t="s">
        <v>307</v>
      </c>
      <c r="H1073" s="9">
        <v>0.36</v>
      </c>
      <c r="I1073" s="9">
        <v>0.48</v>
      </c>
      <c r="J1073" s="9" t="s">
        <v>195</v>
      </c>
      <c r="K1073" s="9">
        <v>9.7344639063310007E-2</v>
      </c>
      <c r="L1073" s="9">
        <v>3860.0828648644501</v>
      </c>
      <c r="M1073" s="9">
        <v>9.5896964660027102</v>
      </c>
      <c r="N1073" s="9">
        <v>1.40928788458736</v>
      </c>
      <c r="O1073" s="9">
        <v>0.93350554120974005</v>
      </c>
      <c r="P1073" s="9">
        <v>0.13718662046145</v>
      </c>
      <c r="Q1073" s="9">
        <v>375.75837323470103</v>
      </c>
      <c r="R1073" s="9">
        <v>1210</v>
      </c>
      <c r="S1073" s="9" t="s">
        <v>310</v>
      </c>
      <c r="T1073" s="9">
        <v>1210</v>
      </c>
      <c r="U1073" s="9" t="s">
        <v>293</v>
      </c>
      <c r="V1073" s="9" t="s">
        <v>195</v>
      </c>
      <c r="Z1073" s="9">
        <v>0</v>
      </c>
      <c r="AA1073" s="9">
        <v>1</v>
      </c>
      <c r="AB1073" s="9">
        <v>0.93350554120974005</v>
      </c>
      <c r="AC1073" s="9">
        <v>0.13718662046145</v>
      </c>
      <c r="AD1073" s="9">
        <v>375.7583732347</v>
      </c>
      <c r="AF1073" s="9">
        <v>-1</v>
      </c>
      <c r="AG1073" s="9">
        <v>-1</v>
      </c>
      <c r="AH1073" s="9">
        <v>-1</v>
      </c>
      <c r="AI1073" s="9">
        <v>-1</v>
      </c>
      <c r="AJ1073" s="9">
        <v>0</v>
      </c>
      <c r="AM1073" s="9" t="s">
        <v>309</v>
      </c>
      <c r="AN1073" s="9">
        <v>-1</v>
      </c>
      <c r="AQ1073" s="9">
        <v>579</v>
      </c>
      <c r="AR1073" s="9" t="s">
        <v>295</v>
      </c>
      <c r="AT1073" s="9" t="s">
        <v>195</v>
      </c>
      <c r="AU1073" s="9">
        <v>132.71029999999999</v>
      </c>
      <c r="AV1073" s="9">
        <v>90.474124923305794</v>
      </c>
      <c r="AW1073" s="9">
        <v>393.939777779569</v>
      </c>
      <c r="AX1073" s="9">
        <v>0.30475131649999998</v>
      </c>
    </row>
    <row r="1074" spans="1:50" x14ac:dyDescent="0.25">
      <c r="A1074" s="142">
        <v>550000</v>
      </c>
      <c r="B1074" s="142">
        <v>920000</v>
      </c>
      <c r="C1074" s="142">
        <v>920000</v>
      </c>
      <c r="D1074" s="9" t="s">
        <v>305</v>
      </c>
      <c r="E1074" s="9" t="s">
        <v>70</v>
      </c>
      <c r="F1074" s="9" t="s">
        <v>306</v>
      </c>
      <c r="G1074" s="9" t="s">
        <v>307</v>
      </c>
      <c r="H1074" s="9">
        <v>0.36</v>
      </c>
      <c r="I1074" s="9">
        <v>0.48</v>
      </c>
      <c r="J1074" s="9" t="s">
        <v>195</v>
      </c>
      <c r="K1074" s="9">
        <v>1.4772903598890001E-2</v>
      </c>
      <c r="L1074" s="9">
        <v>3860.0828648644501</v>
      </c>
      <c r="M1074" s="9">
        <v>9.5896964660027102</v>
      </c>
      <c r="N1074" s="9">
        <v>1.40928788458736</v>
      </c>
      <c r="O1074" s="9">
        <v>0.14166766143490001</v>
      </c>
      <c r="P1074" s="9">
        <v>2.0819274062089999E-2</v>
      </c>
      <c r="Q1074" s="9">
        <v>57.0246320463812</v>
      </c>
      <c r="R1074" s="9">
        <v>1210</v>
      </c>
      <c r="S1074" s="9" t="s">
        <v>310</v>
      </c>
      <c r="T1074" s="9">
        <v>1210</v>
      </c>
      <c r="U1074" s="9" t="s">
        <v>293</v>
      </c>
      <c r="V1074" s="9" t="s">
        <v>195</v>
      </c>
      <c r="Z1074" s="9">
        <v>0</v>
      </c>
      <c r="AA1074" s="9">
        <v>1</v>
      </c>
      <c r="AB1074" s="9">
        <v>0.14166766143490001</v>
      </c>
      <c r="AC1074" s="9">
        <v>2.0819274062089999E-2</v>
      </c>
      <c r="AD1074" s="9">
        <v>57.024632046380802</v>
      </c>
      <c r="AF1074" s="9">
        <v>-1</v>
      </c>
      <c r="AG1074" s="9">
        <v>-1</v>
      </c>
      <c r="AH1074" s="9">
        <v>-1</v>
      </c>
      <c r="AI1074" s="9">
        <v>-1</v>
      </c>
      <c r="AJ1074" s="9">
        <v>0</v>
      </c>
      <c r="AM1074" s="9" t="s">
        <v>309</v>
      </c>
      <c r="AN1074" s="9">
        <v>-1</v>
      </c>
      <c r="AQ1074" s="9">
        <v>579</v>
      </c>
      <c r="AR1074" s="9" t="s">
        <v>295</v>
      </c>
      <c r="AT1074" s="9" t="s">
        <v>195</v>
      </c>
      <c r="AU1074" s="9">
        <v>132.71029999999999</v>
      </c>
      <c r="AV1074" s="9">
        <v>33.376284841875098</v>
      </c>
      <c r="AW1074" s="9">
        <v>59.783819806676</v>
      </c>
      <c r="AX1074" s="9">
        <v>4.62486878E-2</v>
      </c>
    </row>
    <row r="1075" spans="1:50" x14ac:dyDescent="0.25">
      <c r="A1075" s="142">
        <v>550000</v>
      </c>
      <c r="B1075" s="142">
        <v>920000</v>
      </c>
      <c r="C1075" s="142">
        <v>920000</v>
      </c>
      <c r="D1075" s="9" t="s">
        <v>305</v>
      </c>
      <c r="E1075" s="9" t="s">
        <v>70</v>
      </c>
      <c r="F1075" s="9" t="s">
        <v>306</v>
      </c>
      <c r="G1075" s="9" t="s">
        <v>307</v>
      </c>
      <c r="H1075" s="9">
        <v>0.36</v>
      </c>
      <c r="I1075" s="9">
        <v>0.48</v>
      </c>
      <c r="J1075" s="9" t="s">
        <v>195</v>
      </c>
      <c r="K1075" s="9">
        <v>3.9961954760000002E-5</v>
      </c>
      <c r="L1075" s="9">
        <v>3860.0828648644501</v>
      </c>
      <c r="M1075" s="9">
        <v>9.5896964660027102</v>
      </c>
      <c r="N1075" s="9">
        <v>1.40928788458736</v>
      </c>
      <c r="O1075" s="9">
        <v>3.8322301637999998E-4</v>
      </c>
      <c r="P1075" s="9">
        <v>5.6317898689999998E-5</v>
      </c>
      <c r="Q1075" s="9">
        <v>0.15425645683486</v>
      </c>
      <c r="R1075" s="9">
        <v>1210</v>
      </c>
      <c r="S1075" s="9" t="s">
        <v>310</v>
      </c>
      <c r="T1075" s="9">
        <v>1210</v>
      </c>
      <c r="U1075" s="9" t="s">
        <v>293</v>
      </c>
      <c r="V1075" s="9" t="s">
        <v>195</v>
      </c>
      <c r="Z1075" s="9">
        <v>0</v>
      </c>
      <c r="AA1075" s="9">
        <v>1</v>
      </c>
      <c r="AB1075" s="9">
        <v>3.8322301637999998E-4</v>
      </c>
      <c r="AC1075" s="9">
        <v>5.6317898689999998E-5</v>
      </c>
      <c r="AD1075" s="9">
        <v>0.15425645683632999</v>
      </c>
      <c r="AF1075" s="9">
        <v>-1</v>
      </c>
      <c r="AG1075" s="9">
        <v>-1</v>
      </c>
      <c r="AH1075" s="9">
        <v>-1</v>
      </c>
      <c r="AI1075" s="9">
        <v>-1</v>
      </c>
      <c r="AJ1075" s="9">
        <v>0</v>
      </c>
      <c r="AM1075" s="9" t="s">
        <v>309</v>
      </c>
      <c r="AN1075" s="9">
        <v>-1</v>
      </c>
      <c r="AQ1075" s="9">
        <v>579</v>
      </c>
      <c r="AR1075" s="9" t="s">
        <v>295</v>
      </c>
      <c r="AT1075" s="9" t="s">
        <v>195</v>
      </c>
      <c r="AU1075" s="9">
        <v>132.71029999999999</v>
      </c>
      <c r="AV1075" s="9">
        <v>2.3703663279703502</v>
      </c>
      <c r="AW1075" s="9">
        <v>0.16172029329394</v>
      </c>
      <c r="AX1075" s="9">
        <v>1.2510660000000001E-4</v>
      </c>
    </row>
    <row r="1076" spans="1:50" x14ac:dyDescent="0.25">
      <c r="A1076" s="142">
        <v>550000</v>
      </c>
      <c r="B1076" s="142">
        <v>920000</v>
      </c>
      <c r="C1076" s="142">
        <v>920000</v>
      </c>
      <c r="D1076" s="9" t="s">
        <v>305</v>
      </c>
      <c r="E1076" s="9" t="s">
        <v>70</v>
      </c>
      <c r="F1076" s="9" t="s">
        <v>306</v>
      </c>
      <c r="G1076" s="9" t="s">
        <v>307</v>
      </c>
      <c r="H1076" s="9">
        <v>0.36</v>
      </c>
      <c r="I1076" s="9">
        <v>0.48</v>
      </c>
      <c r="J1076" s="9" t="s">
        <v>195</v>
      </c>
      <c r="K1076" s="9">
        <v>9.8292609493450006E-2</v>
      </c>
      <c r="L1076" s="9">
        <v>3853.4581378681</v>
      </c>
      <c r="M1076" s="9">
        <v>9.5741736729868396</v>
      </c>
      <c r="N1076" s="9">
        <v>1.40703855980467</v>
      </c>
      <c r="O1076" s="9">
        <v>0.94107051406140996</v>
      </c>
      <c r="P1076" s="9">
        <v>0.13830149170111</v>
      </c>
      <c r="Q1076" s="9">
        <v>378.76645594484501</v>
      </c>
      <c r="R1076" s="9">
        <v>1200</v>
      </c>
      <c r="S1076" s="9" t="s">
        <v>308</v>
      </c>
      <c r="T1076" s="9">
        <v>1200</v>
      </c>
      <c r="U1076" s="9" t="s">
        <v>293</v>
      </c>
      <c r="V1076" s="9" t="s">
        <v>195</v>
      </c>
      <c r="Z1076" s="9">
        <v>0</v>
      </c>
      <c r="AA1076" s="9">
        <v>1</v>
      </c>
      <c r="AB1076" s="9">
        <v>0.94107051406140996</v>
      </c>
      <c r="AC1076" s="9">
        <v>0.13830149170111</v>
      </c>
      <c r="AD1076" s="9">
        <v>744.047670794071</v>
      </c>
      <c r="AF1076" s="9">
        <v>-1</v>
      </c>
      <c r="AG1076" s="9">
        <v>-1</v>
      </c>
      <c r="AH1076" s="9">
        <v>-1</v>
      </c>
      <c r="AI1076" s="9">
        <v>-1</v>
      </c>
      <c r="AJ1076" s="9">
        <v>0</v>
      </c>
      <c r="AM1076" s="9" t="s">
        <v>309</v>
      </c>
      <c r="AN1076" s="9">
        <v>-1</v>
      </c>
      <c r="AQ1076" s="9">
        <v>579</v>
      </c>
      <c r="AR1076" s="9" t="s">
        <v>295</v>
      </c>
      <c r="AT1076" s="9" t="s">
        <v>195</v>
      </c>
      <c r="AU1076" s="9">
        <v>132.71029999999999</v>
      </c>
      <c r="AV1076" s="9">
        <v>116.078537171028</v>
      </c>
      <c r="AW1076" s="9">
        <v>397.77607800304497</v>
      </c>
      <c r="AX1076" s="9">
        <v>0.60344498849999995</v>
      </c>
    </row>
    <row r="1077" spans="1:50" x14ac:dyDescent="0.25">
      <c r="A1077" s="142">
        <v>550000</v>
      </c>
      <c r="B1077" s="142">
        <v>920000</v>
      </c>
      <c r="C1077" s="142">
        <v>920000</v>
      </c>
      <c r="D1077" s="9" t="s">
        <v>305</v>
      </c>
      <c r="E1077" s="9" t="s">
        <v>70</v>
      </c>
      <c r="F1077" s="9" t="s">
        <v>306</v>
      </c>
      <c r="G1077" s="9" t="s">
        <v>307</v>
      </c>
      <c r="H1077" s="9">
        <v>0.36</v>
      </c>
      <c r="I1077" s="9">
        <v>0.48</v>
      </c>
      <c r="J1077" s="9" t="s">
        <v>195</v>
      </c>
      <c r="K1077" s="9">
        <v>1.1352902826300001E-3</v>
      </c>
      <c r="L1077" s="9">
        <v>3853.4581378681</v>
      </c>
      <c r="M1077" s="9">
        <v>9.5741736729868396</v>
      </c>
      <c r="N1077" s="9">
        <v>1.40703855980467</v>
      </c>
      <c r="O1077" s="9">
        <v>1.086946633516E-2</v>
      </c>
      <c r="P1077" s="9">
        <v>1.5973972042300001E-3</v>
      </c>
      <c r="Q1077" s="9">
        <v>4.374793578447</v>
      </c>
      <c r="R1077" s="9">
        <v>1210</v>
      </c>
      <c r="S1077" s="9" t="s">
        <v>310</v>
      </c>
      <c r="T1077" s="9">
        <v>1210</v>
      </c>
      <c r="U1077" s="9" t="s">
        <v>293</v>
      </c>
      <c r="V1077" s="9" t="s">
        <v>195</v>
      </c>
      <c r="Z1077" s="9">
        <v>0</v>
      </c>
      <c r="AA1077" s="9">
        <v>1</v>
      </c>
      <c r="AB1077" s="9">
        <v>1.086946633516E-2</v>
      </c>
      <c r="AC1077" s="9">
        <v>1.5973972042300001E-3</v>
      </c>
      <c r="AD1077" s="9">
        <v>4.3747935784456899</v>
      </c>
      <c r="AF1077" s="9">
        <v>-1</v>
      </c>
      <c r="AG1077" s="9">
        <v>-1</v>
      </c>
      <c r="AH1077" s="9">
        <v>-1</v>
      </c>
      <c r="AI1077" s="9">
        <v>-1</v>
      </c>
      <c r="AJ1077" s="9">
        <v>0</v>
      </c>
      <c r="AM1077" s="9" t="s">
        <v>309</v>
      </c>
      <c r="AN1077" s="9">
        <v>-1</v>
      </c>
      <c r="AQ1077" s="9">
        <v>579</v>
      </c>
      <c r="AR1077" s="9" t="s">
        <v>295</v>
      </c>
      <c r="AT1077" s="9" t="s">
        <v>195</v>
      </c>
      <c r="AU1077" s="9">
        <v>132.71029999999999</v>
      </c>
      <c r="AV1077" s="9">
        <v>9.1522812622307494</v>
      </c>
      <c r="AW1077" s="9">
        <v>4.59435677155221</v>
      </c>
      <c r="AX1077" s="9">
        <v>3.5480888999999999E-3</v>
      </c>
    </row>
    <row r="1078" spans="1:50" x14ac:dyDescent="0.25">
      <c r="A1078" s="142">
        <v>550000</v>
      </c>
      <c r="B1078" s="142">
        <v>920000</v>
      </c>
      <c r="C1078" s="142">
        <v>920000</v>
      </c>
      <c r="D1078" s="9" t="s">
        <v>305</v>
      </c>
      <c r="E1078" s="9" t="s">
        <v>70</v>
      </c>
      <c r="F1078" s="9" t="s">
        <v>306</v>
      </c>
      <c r="G1078" s="9" t="s">
        <v>307</v>
      </c>
      <c r="H1078" s="9">
        <v>0.36</v>
      </c>
      <c r="I1078" s="9">
        <v>0.48</v>
      </c>
      <c r="J1078" s="9" t="s">
        <v>195</v>
      </c>
      <c r="K1078" s="9">
        <v>2.91828736604E-2</v>
      </c>
      <c r="L1078" s="9">
        <v>3853.4581378681</v>
      </c>
      <c r="M1078" s="9">
        <v>9.5741736729868396</v>
      </c>
      <c r="N1078" s="9">
        <v>1.40703855980467</v>
      </c>
      <c r="O1078" s="9">
        <v>0.27940190070151999</v>
      </c>
      <c r="P1078" s="9">
        <v>4.1061428526090002E-2</v>
      </c>
      <c r="Q1078" s="9">
        <v>112.454981993052</v>
      </c>
      <c r="R1078" s="9">
        <v>1210</v>
      </c>
      <c r="S1078" s="9" t="s">
        <v>310</v>
      </c>
      <c r="T1078" s="9">
        <v>1210</v>
      </c>
      <c r="U1078" s="9" t="s">
        <v>293</v>
      </c>
      <c r="V1078" s="9" t="s">
        <v>195</v>
      </c>
      <c r="Z1078" s="9">
        <v>0</v>
      </c>
      <c r="AA1078" s="9">
        <v>1</v>
      </c>
      <c r="AB1078" s="9">
        <v>0.27940190070151999</v>
      </c>
      <c r="AC1078" s="9">
        <v>4.1061428526090002E-2</v>
      </c>
      <c r="AD1078" s="9">
        <v>112.454981993053</v>
      </c>
      <c r="AF1078" s="9">
        <v>-1</v>
      </c>
      <c r="AG1078" s="9">
        <v>-1</v>
      </c>
      <c r="AH1078" s="9">
        <v>-1</v>
      </c>
      <c r="AI1078" s="9">
        <v>-1</v>
      </c>
      <c r="AJ1078" s="9">
        <v>0</v>
      </c>
      <c r="AM1078" s="9" t="s">
        <v>309</v>
      </c>
      <c r="AN1078" s="9">
        <v>-1</v>
      </c>
      <c r="AQ1078" s="9">
        <v>579</v>
      </c>
      <c r="AR1078" s="9" t="s">
        <v>295</v>
      </c>
      <c r="AT1078" s="9" t="s">
        <v>195</v>
      </c>
      <c r="AU1078" s="9">
        <v>132.71029999999999</v>
      </c>
      <c r="AV1078" s="9">
        <v>72.005679324991107</v>
      </c>
      <c r="AW1078" s="9">
        <v>118.098899696686</v>
      </c>
      <c r="AX1078" s="9">
        <v>9.1204364999999996E-2</v>
      </c>
    </row>
    <row r="1079" spans="1:50" x14ac:dyDescent="0.25">
      <c r="A1079" s="142">
        <v>550000</v>
      </c>
      <c r="B1079" s="142">
        <v>920000</v>
      </c>
      <c r="C1079" s="142">
        <v>920000</v>
      </c>
      <c r="D1079" s="9" t="s">
        <v>305</v>
      </c>
      <c r="E1079" s="9" t="s">
        <v>70</v>
      </c>
      <c r="F1079" s="9" t="s">
        <v>306</v>
      </c>
      <c r="G1079" s="9" t="s">
        <v>307</v>
      </c>
      <c r="H1079" s="9">
        <v>0.36</v>
      </c>
      <c r="I1079" s="9">
        <v>0.48</v>
      </c>
      <c r="J1079" s="9" t="s">
        <v>195</v>
      </c>
      <c r="K1079" s="9">
        <v>1.870027578906E-2</v>
      </c>
      <c r="L1079" s="9">
        <v>3853.4581378681</v>
      </c>
      <c r="M1079" s="9">
        <v>9.5741736729868396</v>
      </c>
      <c r="N1079" s="9">
        <v>1.40703855980467</v>
      </c>
      <c r="O1079" s="9">
        <v>0.17903968813724999</v>
      </c>
      <c r="P1079" s="9">
        <v>2.6312009114189999E-2</v>
      </c>
      <c r="Q1079" s="9">
        <v>72.060729919750301</v>
      </c>
      <c r="R1079" s="9">
        <v>1210</v>
      </c>
      <c r="S1079" s="9" t="s">
        <v>310</v>
      </c>
      <c r="T1079" s="9">
        <v>1210</v>
      </c>
      <c r="U1079" s="9" t="s">
        <v>293</v>
      </c>
      <c r="V1079" s="9" t="s">
        <v>195</v>
      </c>
      <c r="Z1079" s="9">
        <v>0</v>
      </c>
      <c r="AA1079" s="9">
        <v>1</v>
      </c>
      <c r="AB1079" s="9">
        <v>0.17903968813724999</v>
      </c>
      <c r="AC1079" s="9">
        <v>2.6312009114189999E-2</v>
      </c>
      <c r="AD1079" s="9">
        <v>72.060729919751395</v>
      </c>
      <c r="AF1079" s="9">
        <v>-1</v>
      </c>
      <c r="AG1079" s="9">
        <v>-1</v>
      </c>
      <c r="AH1079" s="9">
        <v>-1</v>
      </c>
      <c r="AI1079" s="9">
        <v>-1</v>
      </c>
      <c r="AJ1079" s="9">
        <v>0</v>
      </c>
      <c r="AM1079" s="9" t="s">
        <v>309</v>
      </c>
      <c r="AN1079" s="9">
        <v>-1</v>
      </c>
      <c r="AQ1079" s="9">
        <v>579</v>
      </c>
      <c r="AR1079" s="9" t="s">
        <v>295</v>
      </c>
      <c r="AT1079" s="9" t="s">
        <v>195</v>
      </c>
      <c r="AU1079" s="9">
        <v>132.71029999999999</v>
      </c>
      <c r="AV1079" s="9">
        <v>42.097196958459499</v>
      </c>
      <c r="AW1079" s="9">
        <v>75.677331177630194</v>
      </c>
      <c r="AX1079" s="9">
        <v>5.8443414399999997E-2</v>
      </c>
    </row>
    <row r="1080" spans="1:50" x14ac:dyDescent="0.25">
      <c r="A1080" s="142">
        <v>550000</v>
      </c>
      <c r="B1080" s="142">
        <v>920000</v>
      </c>
      <c r="C1080" s="142">
        <v>920000</v>
      </c>
      <c r="D1080" s="9" t="s">
        <v>305</v>
      </c>
      <c r="E1080" s="9" t="s">
        <v>70</v>
      </c>
      <c r="F1080" s="9" t="s">
        <v>306</v>
      </c>
      <c r="G1080" s="9" t="s">
        <v>307</v>
      </c>
      <c r="H1080" s="9">
        <v>0.36</v>
      </c>
      <c r="I1080" s="9">
        <v>0.48</v>
      </c>
      <c r="J1080" s="9" t="s">
        <v>195</v>
      </c>
      <c r="K1080" s="9">
        <v>0.23592202731525</v>
      </c>
      <c r="L1080" s="9">
        <v>3850.5067683024499</v>
      </c>
      <c r="M1080" s="9">
        <v>9.5673754995727798</v>
      </c>
      <c r="N1080" s="9">
        <v>1.4060577149223199</v>
      </c>
      <c r="O1080" s="9">
        <v>2.2571546239454601</v>
      </c>
      <c r="P1080" s="9">
        <v>0.33171998662671998</v>
      </c>
      <c r="Q1080" s="9">
        <v>908.41936296900599</v>
      </c>
      <c r="R1080" s="9">
        <v>1200</v>
      </c>
      <c r="S1080" s="9" t="s">
        <v>308</v>
      </c>
      <c r="T1080" s="9">
        <v>1200</v>
      </c>
      <c r="U1080" s="9" t="s">
        <v>293</v>
      </c>
      <c r="V1080" s="9" t="s">
        <v>195</v>
      </c>
      <c r="Z1080" s="9">
        <v>0</v>
      </c>
      <c r="AA1080" s="9">
        <v>1</v>
      </c>
      <c r="AB1080" s="9">
        <v>2.2571546239454601</v>
      </c>
      <c r="AC1080" s="9">
        <v>0.33171998662671998</v>
      </c>
      <c r="AD1080" s="9">
        <v>908.41936296900599</v>
      </c>
      <c r="AF1080" s="9">
        <v>-1</v>
      </c>
      <c r="AG1080" s="9">
        <v>-1</v>
      </c>
      <c r="AH1080" s="9">
        <v>-1</v>
      </c>
      <c r="AI1080" s="9">
        <v>-1</v>
      </c>
      <c r="AJ1080" s="9">
        <v>0</v>
      </c>
      <c r="AM1080" s="9" t="s">
        <v>309</v>
      </c>
      <c r="AN1080" s="9">
        <v>-1</v>
      </c>
      <c r="AQ1080" s="9">
        <v>579</v>
      </c>
      <c r="AR1080" s="9" t="s">
        <v>295</v>
      </c>
      <c r="AT1080" s="9" t="s">
        <v>195</v>
      </c>
      <c r="AU1080" s="9">
        <v>132.71029999999999</v>
      </c>
      <c r="AV1080" s="9">
        <v>171.935200906002</v>
      </c>
      <c r="AW1080" s="9">
        <v>954.74257142634599</v>
      </c>
      <c r="AX1080" s="9">
        <v>0.73675536330000002</v>
      </c>
    </row>
    <row r="1081" spans="1:50" x14ac:dyDescent="0.25">
      <c r="A1081" s="142">
        <v>550000</v>
      </c>
      <c r="B1081" s="142">
        <v>920000</v>
      </c>
      <c r="C1081" s="142">
        <v>920000</v>
      </c>
      <c r="D1081" s="9" t="s">
        <v>305</v>
      </c>
      <c r="E1081" s="9" t="s">
        <v>70</v>
      </c>
      <c r="F1081" s="9" t="s">
        <v>306</v>
      </c>
      <c r="G1081" s="9" t="s">
        <v>307</v>
      </c>
      <c r="H1081" s="9">
        <v>0.36</v>
      </c>
      <c r="I1081" s="9">
        <v>0.48</v>
      </c>
      <c r="J1081" s="9" t="s">
        <v>195</v>
      </c>
      <c r="K1081" s="9">
        <v>1.8361336199380001E-2</v>
      </c>
      <c r="L1081" s="9">
        <v>3850.5067683024499</v>
      </c>
      <c r="M1081" s="9">
        <v>9.5673754995727798</v>
      </c>
      <c r="N1081" s="9">
        <v>1.4060577149223199</v>
      </c>
      <c r="O1081" s="9">
        <v>0.17566979809336</v>
      </c>
      <c r="P1081" s="9">
        <v>2.5817098419419999E-2</v>
      </c>
      <c r="Q1081" s="9">
        <v>70.700449310789494</v>
      </c>
      <c r="R1081" s="9">
        <v>1210</v>
      </c>
      <c r="S1081" s="9" t="s">
        <v>310</v>
      </c>
      <c r="T1081" s="9">
        <v>1210</v>
      </c>
      <c r="U1081" s="9" t="s">
        <v>293</v>
      </c>
      <c r="V1081" s="9" t="s">
        <v>195</v>
      </c>
      <c r="Z1081" s="9">
        <v>0</v>
      </c>
      <c r="AA1081" s="9">
        <v>1</v>
      </c>
      <c r="AB1081" s="9">
        <v>0.17566979809336</v>
      </c>
      <c r="AC1081" s="9">
        <v>2.5817098419419999E-2</v>
      </c>
      <c r="AD1081" s="9">
        <v>70.700449310789907</v>
      </c>
      <c r="AF1081" s="9">
        <v>-1</v>
      </c>
      <c r="AG1081" s="9">
        <v>-1</v>
      </c>
      <c r="AH1081" s="9">
        <v>-1</v>
      </c>
      <c r="AI1081" s="9">
        <v>-1</v>
      </c>
      <c r="AJ1081" s="9">
        <v>0</v>
      </c>
      <c r="AM1081" s="9" t="s">
        <v>309</v>
      </c>
      <c r="AN1081" s="9">
        <v>-1</v>
      </c>
      <c r="AQ1081" s="9">
        <v>579</v>
      </c>
      <c r="AR1081" s="9" t="s">
        <v>295</v>
      </c>
      <c r="AT1081" s="9" t="s">
        <v>195</v>
      </c>
      <c r="AU1081" s="9">
        <v>132.71029999999999</v>
      </c>
      <c r="AV1081" s="9">
        <v>51.804752291408199</v>
      </c>
      <c r="AW1081" s="9">
        <v>74.305691322306899</v>
      </c>
      <c r="AX1081" s="9">
        <v>5.7340186000000001E-2</v>
      </c>
    </row>
    <row r="1082" spans="1:50" x14ac:dyDescent="0.25">
      <c r="A1082" s="142">
        <v>550000</v>
      </c>
      <c r="B1082" s="142">
        <v>920000</v>
      </c>
      <c r="C1082" s="142">
        <v>920000</v>
      </c>
      <c r="D1082" s="9" t="s">
        <v>305</v>
      </c>
      <c r="E1082" s="9" t="s">
        <v>70</v>
      </c>
      <c r="F1082" s="9" t="s">
        <v>306</v>
      </c>
      <c r="G1082" s="9" t="s">
        <v>307</v>
      </c>
      <c r="H1082" s="9">
        <v>0.36</v>
      </c>
      <c r="I1082" s="9">
        <v>0.48</v>
      </c>
      <c r="J1082" s="9" t="s">
        <v>195</v>
      </c>
      <c r="K1082" s="9">
        <v>1.1685948117249999E-2</v>
      </c>
      <c r="L1082" s="9">
        <v>3850.5067683024499</v>
      </c>
      <c r="M1082" s="9">
        <v>9.5673754995727798</v>
      </c>
      <c r="N1082" s="9">
        <v>1.4060577149223199</v>
      </c>
      <c r="O1082" s="9">
        <v>0.11180385370628999</v>
      </c>
      <c r="P1082" s="9">
        <v>1.643111750644E-2</v>
      </c>
      <c r="Q1082" s="9">
        <v>44.996822319517797</v>
      </c>
      <c r="R1082" s="9">
        <v>1210</v>
      </c>
      <c r="S1082" s="9" t="s">
        <v>310</v>
      </c>
      <c r="T1082" s="9">
        <v>1210</v>
      </c>
      <c r="U1082" s="9" t="s">
        <v>293</v>
      </c>
      <c r="V1082" s="9" t="s">
        <v>195</v>
      </c>
      <c r="Z1082" s="9">
        <v>0</v>
      </c>
      <c r="AA1082" s="9">
        <v>1</v>
      </c>
      <c r="AB1082" s="9">
        <v>0.11180385370628999</v>
      </c>
      <c r="AC1082" s="9">
        <v>1.643111750644E-2</v>
      </c>
      <c r="AD1082" s="9">
        <v>44.9968223195186</v>
      </c>
      <c r="AF1082" s="9">
        <v>-1</v>
      </c>
      <c r="AG1082" s="9">
        <v>-1</v>
      </c>
      <c r="AH1082" s="9">
        <v>-1</v>
      </c>
      <c r="AI1082" s="9">
        <v>-1</v>
      </c>
      <c r="AJ1082" s="9">
        <v>0</v>
      </c>
      <c r="AM1082" s="9" t="s">
        <v>309</v>
      </c>
      <c r="AN1082" s="9">
        <v>-1</v>
      </c>
      <c r="AQ1082" s="9">
        <v>579</v>
      </c>
      <c r="AR1082" s="9" t="s">
        <v>295</v>
      </c>
      <c r="AT1082" s="9" t="s">
        <v>195</v>
      </c>
      <c r="AU1082" s="9">
        <v>132.71029999999999</v>
      </c>
      <c r="AV1082" s="9">
        <v>39.428800882778397</v>
      </c>
      <c r="AW1082" s="9">
        <v>47.291354190143103</v>
      </c>
      <c r="AX1082" s="9">
        <v>3.6493773200000003E-2</v>
      </c>
    </row>
    <row r="1083" spans="1:50" x14ac:dyDescent="0.25">
      <c r="A1083" s="142">
        <v>550000</v>
      </c>
      <c r="B1083" s="142">
        <v>920000</v>
      </c>
      <c r="C1083" s="142">
        <v>920000</v>
      </c>
      <c r="D1083" s="9" t="s">
        <v>305</v>
      </c>
      <c r="E1083" s="9" t="s">
        <v>70</v>
      </c>
      <c r="F1083" s="9" t="s">
        <v>306</v>
      </c>
      <c r="G1083" s="9" t="s">
        <v>307</v>
      </c>
      <c r="H1083" s="9">
        <v>0.36</v>
      </c>
      <c r="I1083" s="9">
        <v>0.48</v>
      </c>
      <c r="J1083" s="9" t="s">
        <v>195</v>
      </c>
      <c r="K1083" s="9">
        <v>0.20944595551595999</v>
      </c>
      <c r="L1083" s="9">
        <v>3850.5067683024499</v>
      </c>
      <c r="M1083" s="9">
        <v>9.5673754995727798</v>
      </c>
      <c r="N1083" s="9">
        <v>1.4060577149223199</v>
      </c>
      <c r="O1083" s="9">
        <v>2.00384810328804</v>
      </c>
      <c r="P1083" s="9">
        <v>0.29449310161248998</v>
      </c>
      <c r="Q1083" s="9">
        <v>806.47306930779405</v>
      </c>
      <c r="R1083" s="9">
        <v>1210</v>
      </c>
      <c r="S1083" s="9" t="s">
        <v>310</v>
      </c>
      <c r="T1083" s="9">
        <v>1210</v>
      </c>
      <c r="U1083" s="9" t="s">
        <v>293</v>
      </c>
      <c r="V1083" s="9" t="s">
        <v>195</v>
      </c>
      <c r="Z1083" s="9">
        <v>0</v>
      </c>
      <c r="AA1083" s="9">
        <v>1</v>
      </c>
      <c r="AB1083" s="9">
        <v>2.00384810328804</v>
      </c>
      <c r="AC1083" s="9">
        <v>0.29449310161248998</v>
      </c>
      <c r="AD1083" s="9">
        <v>806.47306930779405</v>
      </c>
      <c r="AF1083" s="9">
        <v>-1</v>
      </c>
      <c r="AG1083" s="9">
        <v>-1</v>
      </c>
      <c r="AH1083" s="9">
        <v>-1</v>
      </c>
      <c r="AI1083" s="9">
        <v>-1</v>
      </c>
      <c r="AJ1083" s="9">
        <v>0</v>
      </c>
      <c r="AM1083" s="9" t="s">
        <v>309</v>
      </c>
      <c r="AN1083" s="9">
        <v>-1</v>
      </c>
      <c r="AQ1083" s="9">
        <v>579</v>
      </c>
      <c r="AR1083" s="9" t="s">
        <v>295</v>
      </c>
      <c r="AT1083" s="9" t="s">
        <v>195</v>
      </c>
      <c r="AU1083" s="9">
        <v>132.71029999999999</v>
      </c>
      <c r="AV1083" s="9">
        <v>113.32187334014699</v>
      </c>
      <c r="AW1083" s="9">
        <v>847.59771022548205</v>
      </c>
      <c r="AX1083" s="9">
        <v>0.6540738599</v>
      </c>
    </row>
    <row r="1084" spans="1:50" x14ac:dyDescent="0.25">
      <c r="A1084" s="142">
        <v>550000</v>
      </c>
      <c r="B1084" s="142">
        <v>920000</v>
      </c>
      <c r="C1084" s="142">
        <v>920000</v>
      </c>
      <c r="D1084" s="9" t="s">
        <v>305</v>
      </c>
      <c r="E1084" s="9" t="s">
        <v>70</v>
      </c>
      <c r="F1084" s="9" t="s">
        <v>306</v>
      </c>
      <c r="G1084" s="9" t="s">
        <v>307</v>
      </c>
      <c r="H1084" s="9">
        <v>0.36</v>
      </c>
      <c r="I1084" s="9">
        <v>0.48</v>
      </c>
      <c r="J1084" s="9" t="s">
        <v>195</v>
      </c>
      <c r="K1084" s="9">
        <v>0.12624223094518999</v>
      </c>
      <c r="L1084" s="9">
        <v>3850.5067683024499</v>
      </c>
      <c r="M1084" s="9">
        <v>9.5673754995727798</v>
      </c>
      <c r="N1084" s="9">
        <v>1.4060577149223199</v>
      </c>
      <c r="O1084" s="9">
        <v>1.20780682735642</v>
      </c>
      <c r="P1084" s="9">
        <v>0.17750386276949001</v>
      </c>
      <c r="Q1084" s="9">
        <v>486.09656470005899</v>
      </c>
      <c r="R1084" s="9">
        <v>1210</v>
      </c>
      <c r="S1084" s="9" t="s">
        <v>310</v>
      </c>
      <c r="T1084" s="9">
        <v>1210</v>
      </c>
      <c r="U1084" s="9" t="s">
        <v>293</v>
      </c>
      <c r="V1084" s="9" t="s">
        <v>195</v>
      </c>
      <c r="Z1084" s="9">
        <v>0</v>
      </c>
      <c r="AA1084" s="9">
        <v>1</v>
      </c>
      <c r="AB1084" s="9">
        <v>1.20780682735642</v>
      </c>
      <c r="AC1084" s="9">
        <v>0.17750386276949001</v>
      </c>
      <c r="AD1084" s="9">
        <v>486.09656470005899</v>
      </c>
      <c r="AF1084" s="9">
        <v>-1</v>
      </c>
      <c r="AG1084" s="9">
        <v>-1</v>
      </c>
      <c r="AH1084" s="9">
        <v>-1</v>
      </c>
      <c r="AI1084" s="9">
        <v>-1</v>
      </c>
      <c r="AJ1084" s="9">
        <v>0</v>
      </c>
      <c r="AM1084" s="9" t="s">
        <v>309</v>
      </c>
      <c r="AN1084" s="9">
        <v>-1</v>
      </c>
      <c r="AQ1084" s="9">
        <v>579</v>
      </c>
      <c r="AR1084" s="9" t="s">
        <v>295</v>
      </c>
      <c r="AT1084" s="9" t="s">
        <v>195</v>
      </c>
      <c r="AU1084" s="9">
        <v>132.71029999999999</v>
      </c>
      <c r="AV1084" s="9">
        <v>92.048530603908205</v>
      </c>
      <c r="AW1084" s="9">
        <v>510.88418307865101</v>
      </c>
      <c r="AX1084" s="9">
        <v>0.39423890080000001</v>
      </c>
    </row>
    <row r="1085" spans="1:50" x14ac:dyDescent="0.25">
      <c r="A1085" s="142">
        <v>550000</v>
      </c>
      <c r="B1085" s="142">
        <v>920000</v>
      </c>
      <c r="C1085" s="142">
        <v>920000</v>
      </c>
      <c r="D1085" s="9" t="s">
        <v>305</v>
      </c>
      <c r="E1085" s="9" t="s">
        <v>70</v>
      </c>
      <c r="F1085" s="9" t="s">
        <v>306</v>
      </c>
      <c r="G1085" s="9" t="s">
        <v>307</v>
      </c>
      <c r="H1085" s="9">
        <v>0.36</v>
      </c>
      <c r="I1085" s="9">
        <v>0.48</v>
      </c>
      <c r="J1085" s="9" t="s">
        <v>195</v>
      </c>
      <c r="K1085" s="9">
        <v>1.610595555186E-2</v>
      </c>
      <c r="L1085" s="9">
        <v>3850.5067683024499</v>
      </c>
      <c r="M1085" s="9">
        <v>9.5673754995727798</v>
      </c>
      <c r="N1085" s="9">
        <v>1.4060577149223199</v>
      </c>
      <c r="O1085" s="9">
        <v>0.15409172454407999</v>
      </c>
      <c r="P1085" s="9">
        <v>2.2645903059890001E-2</v>
      </c>
      <c r="Q1085" s="9">
        <v>62.016090862419198</v>
      </c>
      <c r="R1085" s="9">
        <v>1210</v>
      </c>
      <c r="S1085" s="9" t="s">
        <v>310</v>
      </c>
      <c r="T1085" s="9">
        <v>1210</v>
      </c>
      <c r="U1085" s="9" t="s">
        <v>293</v>
      </c>
      <c r="V1085" s="9" t="s">
        <v>195</v>
      </c>
      <c r="Z1085" s="9">
        <v>0</v>
      </c>
      <c r="AA1085" s="9">
        <v>1</v>
      </c>
      <c r="AB1085" s="9">
        <v>0.15409172454407999</v>
      </c>
      <c r="AC1085" s="9">
        <v>2.2645903059890001E-2</v>
      </c>
      <c r="AD1085" s="9">
        <v>62.016090862419198</v>
      </c>
      <c r="AF1085" s="9">
        <v>-1</v>
      </c>
      <c r="AG1085" s="9">
        <v>-1</v>
      </c>
      <c r="AH1085" s="9">
        <v>-1</v>
      </c>
      <c r="AI1085" s="9">
        <v>-1</v>
      </c>
      <c r="AJ1085" s="9">
        <v>0</v>
      </c>
      <c r="AM1085" s="9" t="s">
        <v>309</v>
      </c>
      <c r="AN1085" s="9">
        <v>-1</v>
      </c>
      <c r="AQ1085" s="9">
        <v>579</v>
      </c>
      <c r="AR1085" s="9" t="s">
        <v>295</v>
      </c>
      <c r="AT1085" s="9" t="s">
        <v>195</v>
      </c>
      <c r="AU1085" s="9">
        <v>132.71029999999999</v>
      </c>
      <c r="AV1085" s="9">
        <v>32.7443647254075</v>
      </c>
      <c r="AW1085" s="9">
        <v>65.178489663937597</v>
      </c>
      <c r="AX1085" s="9">
        <v>5.0296910700000003E-2</v>
      </c>
    </row>
    <row r="1086" spans="1:50" x14ac:dyDescent="0.25">
      <c r="A1086" s="142">
        <v>550000</v>
      </c>
      <c r="B1086" s="142">
        <v>920000</v>
      </c>
      <c r="C1086" s="142">
        <v>920000</v>
      </c>
      <c r="D1086" s="9" t="s">
        <v>305</v>
      </c>
      <c r="E1086" s="9" t="s">
        <v>70</v>
      </c>
      <c r="F1086" s="9" t="s">
        <v>306</v>
      </c>
      <c r="G1086" s="9" t="s">
        <v>307</v>
      </c>
      <c r="H1086" s="9">
        <v>0.36</v>
      </c>
      <c r="I1086" s="9">
        <v>0.48</v>
      </c>
      <c r="J1086" s="9" t="s">
        <v>195</v>
      </c>
      <c r="K1086" s="9">
        <v>0.20749745204163</v>
      </c>
      <c r="L1086" s="9">
        <v>3892.1521496402702</v>
      </c>
      <c r="M1086" s="9">
        <v>11.2204809409051</v>
      </c>
      <c r="N1086" s="9">
        <v>1.58013068177615</v>
      </c>
      <c r="O1086" s="9">
        <v>2.32822120591953</v>
      </c>
      <c r="P1086" s="9">
        <v>0.32787309036135998</v>
      </c>
      <c r="Q1086" s="9">
        <v>807.61165400872903</v>
      </c>
      <c r="R1086" s="9">
        <v>1400</v>
      </c>
      <c r="S1086" s="9" t="s">
        <v>297</v>
      </c>
      <c r="T1086" s="9">
        <v>1400</v>
      </c>
      <c r="U1086" s="9" t="s">
        <v>293</v>
      </c>
      <c r="V1086" s="9" t="s">
        <v>195</v>
      </c>
      <c r="Z1086" s="9">
        <v>0</v>
      </c>
      <c r="AA1086" s="9">
        <v>1</v>
      </c>
      <c r="AB1086" s="9">
        <v>2.32822120591953</v>
      </c>
      <c r="AC1086" s="9">
        <v>0.32787309036135998</v>
      </c>
      <c r="AD1086" s="9">
        <v>807.61165400872903</v>
      </c>
      <c r="AF1086" s="9">
        <v>-1</v>
      </c>
      <c r="AG1086" s="9">
        <v>-1</v>
      </c>
      <c r="AH1086" s="9">
        <v>-1</v>
      </c>
      <c r="AI1086" s="9">
        <v>-1</v>
      </c>
      <c r="AJ1086" s="9">
        <v>0</v>
      </c>
      <c r="AM1086" s="9" t="s">
        <v>309</v>
      </c>
      <c r="AN1086" s="9">
        <v>-1</v>
      </c>
      <c r="AQ1086" s="9">
        <v>579</v>
      </c>
      <c r="AR1086" s="9" t="s">
        <v>295</v>
      </c>
      <c r="AT1086" s="9" t="s">
        <v>195</v>
      </c>
      <c r="AU1086" s="9">
        <v>132.71029999999999</v>
      </c>
      <c r="AV1086" s="9">
        <v>152.10519189186201</v>
      </c>
      <c r="AW1086" s="9">
        <v>839.71239642632599</v>
      </c>
      <c r="AX1086" s="9">
        <v>0.65499728629999998</v>
      </c>
    </row>
    <row r="1087" spans="1:50" x14ac:dyDescent="0.25">
      <c r="A1087" s="142">
        <v>550000</v>
      </c>
      <c r="B1087" s="142">
        <v>920000</v>
      </c>
      <c r="C1087" s="142">
        <v>920000</v>
      </c>
      <c r="D1087" s="9" t="s">
        <v>305</v>
      </c>
      <c r="E1087" s="9" t="s">
        <v>70</v>
      </c>
      <c r="F1087" s="9" t="s">
        <v>306</v>
      </c>
      <c r="G1087" s="9" t="s">
        <v>307</v>
      </c>
      <c r="H1087" s="9">
        <v>0.36</v>
      </c>
      <c r="I1087" s="9">
        <v>0.48</v>
      </c>
      <c r="J1087" s="9" t="s">
        <v>195</v>
      </c>
      <c r="K1087" s="9">
        <v>0.17663862475676001</v>
      </c>
      <c r="L1087" s="9">
        <v>3892.1521496402702</v>
      </c>
      <c r="M1087" s="9">
        <v>11.2204809409051</v>
      </c>
      <c r="N1087" s="9">
        <v>1.58013068177615</v>
      </c>
      <c r="O1087" s="9">
        <v>1.9819703225109799</v>
      </c>
      <c r="P1087" s="9">
        <v>0.27911211056490998</v>
      </c>
      <c r="Q1087" s="9">
        <v>687.50440305654797</v>
      </c>
      <c r="R1087" s="9">
        <v>1200</v>
      </c>
      <c r="S1087" s="9" t="s">
        <v>308</v>
      </c>
      <c r="T1087" s="9">
        <v>1200</v>
      </c>
      <c r="U1087" s="9" t="s">
        <v>293</v>
      </c>
      <c r="V1087" s="9" t="s">
        <v>195</v>
      </c>
      <c r="Z1087" s="9">
        <v>0</v>
      </c>
      <c r="AA1087" s="9">
        <v>1</v>
      </c>
      <c r="AB1087" s="9">
        <v>1.9819703225109799</v>
      </c>
      <c r="AC1087" s="9">
        <v>0.27911211056490998</v>
      </c>
      <c r="AD1087" s="9">
        <v>687.50440305654797</v>
      </c>
      <c r="AF1087" s="9">
        <v>-1</v>
      </c>
      <c r="AG1087" s="9">
        <v>-1</v>
      </c>
      <c r="AH1087" s="9">
        <v>-1</v>
      </c>
      <c r="AI1087" s="9">
        <v>-1</v>
      </c>
      <c r="AJ1087" s="9">
        <v>0</v>
      </c>
      <c r="AM1087" s="9" t="s">
        <v>309</v>
      </c>
      <c r="AN1087" s="9">
        <v>-1</v>
      </c>
      <c r="AQ1087" s="9">
        <v>579</v>
      </c>
      <c r="AR1087" s="9" t="s">
        <v>295</v>
      </c>
      <c r="AT1087" s="9" t="s">
        <v>195</v>
      </c>
      <c r="AU1087" s="9">
        <v>132.71029999999999</v>
      </c>
      <c r="AV1087" s="9">
        <v>178.78920273425501</v>
      </c>
      <c r="AW1087" s="9">
        <v>714.83115304082196</v>
      </c>
      <c r="AX1087" s="9">
        <v>0.55758670160000001</v>
      </c>
    </row>
    <row r="1088" spans="1:50" x14ac:dyDescent="0.25">
      <c r="A1088" s="142">
        <v>550000</v>
      </c>
      <c r="B1088" s="142">
        <v>920000</v>
      </c>
      <c r="C1088" s="142">
        <v>920000</v>
      </c>
      <c r="D1088" s="9" t="s">
        <v>305</v>
      </c>
      <c r="E1088" s="9" t="s">
        <v>70</v>
      </c>
      <c r="F1088" s="9" t="s">
        <v>306</v>
      </c>
      <c r="G1088" s="9" t="s">
        <v>307</v>
      </c>
      <c r="H1088" s="9">
        <v>0.36</v>
      </c>
      <c r="I1088" s="9">
        <v>0.48</v>
      </c>
      <c r="J1088" s="9" t="s">
        <v>195</v>
      </c>
      <c r="K1088" s="9">
        <v>0.14390663820581001</v>
      </c>
      <c r="L1088" s="9">
        <v>3892.1521496402702</v>
      </c>
      <c r="M1088" s="9">
        <v>11.2204809409051</v>
      </c>
      <c r="N1088" s="9">
        <v>1.58013068177615</v>
      </c>
      <c r="O1088" s="9">
        <v>1.6147016912580501</v>
      </c>
      <c r="P1088" s="9">
        <v>0.22739129434026001</v>
      </c>
      <c r="Q1088" s="9">
        <v>560.10653124025998</v>
      </c>
      <c r="R1088" s="9">
        <v>1430</v>
      </c>
      <c r="S1088" s="9" t="s">
        <v>298</v>
      </c>
      <c r="T1088" s="9">
        <v>1430</v>
      </c>
      <c r="U1088" s="9" t="s">
        <v>293</v>
      </c>
      <c r="V1088" s="9" t="s">
        <v>195</v>
      </c>
      <c r="Z1088" s="9">
        <v>0</v>
      </c>
      <c r="AA1088" s="9">
        <v>1</v>
      </c>
      <c r="AB1088" s="9">
        <v>1.6147016912580501</v>
      </c>
      <c r="AC1088" s="9">
        <v>0.22739129434026001</v>
      </c>
      <c r="AD1088" s="9">
        <v>560.10653124025998</v>
      </c>
      <c r="AF1088" s="9">
        <v>-1</v>
      </c>
      <c r="AG1088" s="9">
        <v>-1</v>
      </c>
      <c r="AH1088" s="9">
        <v>-1</v>
      </c>
      <c r="AI1088" s="9">
        <v>-1</v>
      </c>
      <c r="AJ1088" s="9">
        <v>0</v>
      </c>
      <c r="AM1088" s="9" t="s">
        <v>309</v>
      </c>
      <c r="AN1088" s="9">
        <v>-1</v>
      </c>
      <c r="AQ1088" s="9">
        <v>579</v>
      </c>
      <c r="AR1088" s="9" t="s">
        <v>295</v>
      </c>
      <c r="AT1088" s="9" t="s">
        <v>195</v>
      </c>
      <c r="AU1088" s="9">
        <v>132.71029999999999</v>
      </c>
      <c r="AV1088" s="9">
        <v>98.687323118788896</v>
      </c>
      <c r="AW1088" s="9">
        <v>582.36950304918901</v>
      </c>
      <c r="AX1088" s="9">
        <v>0.45426320460000003</v>
      </c>
    </row>
    <row r="1089" spans="1:50" x14ac:dyDescent="0.25">
      <c r="A1089" s="142">
        <v>550000</v>
      </c>
      <c r="B1089" s="142">
        <v>920000</v>
      </c>
      <c r="C1089" s="142">
        <v>920000</v>
      </c>
      <c r="D1089" s="9" t="s">
        <v>305</v>
      </c>
      <c r="E1089" s="9" t="s">
        <v>70</v>
      </c>
      <c r="F1089" s="9" t="s">
        <v>306</v>
      </c>
      <c r="G1089" s="9" t="s">
        <v>307</v>
      </c>
      <c r="H1089" s="9">
        <v>0.36</v>
      </c>
      <c r="I1089" s="9">
        <v>0.48</v>
      </c>
      <c r="J1089" s="9" t="s">
        <v>195</v>
      </c>
      <c r="K1089" s="9">
        <v>1.4872942415999999E-4</v>
      </c>
      <c r="L1089" s="9">
        <v>3892.1521496402702</v>
      </c>
      <c r="M1089" s="9">
        <v>11.2204809409051</v>
      </c>
      <c r="N1089" s="9">
        <v>1.58013068177615</v>
      </c>
      <c r="O1089" s="9">
        <v>1.6688156691500001E-3</v>
      </c>
      <c r="P1089" s="9">
        <v>2.3501192640000001E-4</v>
      </c>
      <c r="Q1089" s="9">
        <v>0.57887754796298996</v>
      </c>
      <c r="R1089" s="9">
        <v>1430</v>
      </c>
      <c r="S1089" s="9" t="s">
        <v>298</v>
      </c>
      <c r="T1089" s="9">
        <v>1430</v>
      </c>
      <c r="U1089" s="9" t="s">
        <v>293</v>
      </c>
      <c r="V1089" s="9" t="s">
        <v>195</v>
      </c>
      <c r="Z1089" s="9">
        <v>0</v>
      </c>
      <c r="AA1089" s="9">
        <v>1</v>
      </c>
      <c r="AB1089" s="9">
        <v>1.6688156691500001E-3</v>
      </c>
      <c r="AC1089" s="9">
        <v>2.3501192640000001E-4</v>
      </c>
      <c r="AD1089" s="9">
        <v>0.57887754796136004</v>
      </c>
      <c r="AF1089" s="9">
        <v>-1</v>
      </c>
      <c r="AG1089" s="9">
        <v>-1</v>
      </c>
      <c r="AH1089" s="9">
        <v>-1</v>
      </c>
      <c r="AI1089" s="9">
        <v>-1</v>
      </c>
      <c r="AJ1089" s="9">
        <v>0</v>
      </c>
      <c r="AM1089" s="9" t="s">
        <v>309</v>
      </c>
      <c r="AN1089" s="9">
        <v>-1</v>
      </c>
      <c r="AQ1089" s="9">
        <v>579</v>
      </c>
      <c r="AR1089" s="9" t="s">
        <v>295</v>
      </c>
      <c r="AT1089" s="9" t="s">
        <v>195</v>
      </c>
      <c r="AU1089" s="9">
        <v>132.71029999999999</v>
      </c>
      <c r="AV1089" s="9">
        <v>4.5481400117756001</v>
      </c>
      <c r="AW1089" s="9">
        <v>0.60188662536409998</v>
      </c>
      <c r="AX1089" s="9">
        <v>4.6948710000000002E-4</v>
      </c>
    </row>
    <row r="1090" spans="1:50" x14ac:dyDescent="0.25">
      <c r="A1090" s="142">
        <v>550000</v>
      </c>
      <c r="B1090" s="142">
        <v>920000</v>
      </c>
      <c r="C1090" s="142">
        <v>920000</v>
      </c>
      <c r="D1090" s="9" t="s">
        <v>305</v>
      </c>
      <c r="E1090" s="9" t="s">
        <v>70</v>
      </c>
      <c r="F1090" s="9" t="s">
        <v>306</v>
      </c>
      <c r="G1090" s="9" t="s">
        <v>307</v>
      </c>
      <c r="H1090" s="9">
        <v>0.36</v>
      </c>
      <c r="I1090" s="9">
        <v>0.48</v>
      </c>
      <c r="J1090" s="9" t="s">
        <v>195</v>
      </c>
      <c r="K1090" s="9">
        <v>5.3148858569570002E-2</v>
      </c>
      <c r="L1090" s="9">
        <v>3892.1521496402702</v>
      </c>
      <c r="M1090" s="9">
        <v>11.2204809409051</v>
      </c>
      <c r="N1090" s="9">
        <v>1.58013068177615</v>
      </c>
      <c r="O1090" s="9">
        <v>0.59635575461080004</v>
      </c>
      <c r="P1090" s="9">
        <v>8.3982142127170006E-2</v>
      </c>
      <c r="Q1090" s="9">
        <v>206.863444132506</v>
      </c>
      <c r="R1090" s="9">
        <v>1330</v>
      </c>
      <c r="S1090" s="9" t="s">
        <v>311</v>
      </c>
      <c r="T1090" s="9">
        <v>1330</v>
      </c>
      <c r="U1090" s="9" t="s">
        <v>293</v>
      </c>
      <c r="V1090" s="9" t="s">
        <v>195</v>
      </c>
      <c r="Z1090" s="9">
        <v>0</v>
      </c>
      <c r="AA1090" s="9">
        <v>1</v>
      </c>
      <c r="AB1090" s="9">
        <v>0.59635575461080004</v>
      </c>
      <c r="AC1090" s="9">
        <v>8.3982142127170006E-2</v>
      </c>
      <c r="AD1090" s="9">
        <v>206.86344413250399</v>
      </c>
      <c r="AF1090" s="9">
        <v>-1</v>
      </c>
      <c r="AG1090" s="9">
        <v>-1</v>
      </c>
      <c r="AH1090" s="9">
        <v>-1</v>
      </c>
      <c r="AI1090" s="9">
        <v>-1</v>
      </c>
      <c r="AJ1090" s="9">
        <v>0</v>
      </c>
      <c r="AM1090" s="9" t="s">
        <v>309</v>
      </c>
      <c r="AN1090" s="9">
        <v>-1</v>
      </c>
      <c r="AQ1090" s="9">
        <v>579</v>
      </c>
      <c r="AR1090" s="9" t="s">
        <v>295</v>
      </c>
      <c r="AT1090" s="9" t="s">
        <v>195</v>
      </c>
      <c r="AU1090" s="9">
        <v>132.71029999999999</v>
      </c>
      <c r="AV1090" s="9">
        <v>60.2147628492515</v>
      </c>
      <c r="AW1090" s="9">
        <v>215.08579964552001</v>
      </c>
      <c r="AX1090" s="9">
        <v>0.1677724608</v>
      </c>
    </row>
    <row r="1091" spans="1:50" x14ac:dyDescent="0.25">
      <c r="A1091" s="142">
        <v>550000</v>
      </c>
      <c r="B1091" s="142">
        <v>920000</v>
      </c>
      <c r="C1091" s="142">
        <v>920000</v>
      </c>
      <c r="D1091" s="9" t="s">
        <v>305</v>
      </c>
      <c r="E1091" s="9" t="s">
        <v>70</v>
      </c>
      <c r="F1091" s="9" t="s">
        <v>306</v>
      </c>
      <c r="G1091" s="9" t="s">
        <v>307</v>
      </c>
      <c r="H1091" s="9">
        <v>0.36</v>
      </c>
      <c r="I1091" s="9">
        <v>0.48</v>
      </c>
      <c r="J1091" s="9" t="s">
        <v>195</v>
      </c>
      <c r="K1091" s="9">
        <v>3.6423150831050001E-2</v>
      </c>
      <c r="L1091" s="9">
        <v>3892.1521496402702</v>
      </c>
      <c r="M1091" s="9">
        <v>11.2204809409051</v>
      </c>
      <c r="N1091" s="9">
        <v>1.58013068177615</v>
      </c>
      <c r="O1091" s="9">
        <v>0.40868526970757002</v>
      </c>
      <c r="P1091" s="9">
        <v>5.7553338155109997E-2</v>
      </c>
      <c r="Q1091" s="9">
        <v>141.764444803766</v>
      </c>
      <c r="R1091" s="9">
        <v>1430</v>
      </c>
      <c r="S1091" s="9" t="s">
        <v>298</v>
      </c>
      <c r="T1091" s="9">
        <v>1430</v>
      </c>
      <c r="U1091" s="9" t="s">
        <v>293</v>
      </c>
      <c r="V1091" s="9" t="s">
        <v>195</v>
      </c>
      <c r="Z1091" s="9">
        <v>0</v>
      </c>
      <c r="AA1091" s="9">
        <v>1</v>
      </c>
      <c r="AB1091" s="9">
        <v>0.40868526970757002</v>
      </c>
      <c r="AC1091" s="9">
        <v>5.7553338155109997E-2</v>
      </c>
      <c r="AD1091" s="9">
        <v>141.764444803766</v>
      </c>
      <c r="AF1091" s="9">
        <v>-1</v>
      </c>
      <c r="AG1091" s="9">
        <v>-1</v>
      </c>
      <c r="AH1091" s="9">
        <v>-1</v>
      </c>
      <c r="AI1091" s="9">
        <v>-1</v>
      </c>
      <c r="AJ1091" s="9">
        <v>0</v>
      </c>
      <c r="AM1091" s="9" t="s">
        <v>309</v>
      </c>
      <c r="AN1091" s="9">
        <v>-1</v>
      </c>
      <c r="AQ1091" s="9">
        <v>579</v>
      </c>
      <c r="AR1091" s="9" t="s">
        <v>295</v>
      </c>
      <c r="AT1091" s="9" t="s">
        <v>195</v>
      </c>
      <c r="AU1091" s="9">
        <v>132.71029999999999</v>
      </c>
      <c r="AV1091" s="9">
        <v>68.3369041188908</v>
      </c>
      <c r="AW1091" s="9">
        <v>147.399261864702</v>
      </c>
      <c r="AX1091" s="9">
        <v>0.1149752188</v>
      </c>
    </row>
    <row r="1092" spans="1:50" x14ac:dyDescent="0.25">
      <c r="A1092" s="142">
        <v>550000</v>
      </c>
      <c r="B1092" s="142">
        <v>920000</v>
      </c>
      <c r="C1092" s="142">
        <v>920000</v>
      </c>
      <c r="D1092" s="9" t="s">
        <v>305</v>
      </c>
      <c r="E1092" s="9" t="s">
        <v>70</v>
      </c>
      <c r="F1092" s="9" t="s">
        <v>306</v>
      </c>
      <c r="G1092" s="9" t="s">
        <v>307</v>
      </c>
      <c r="H1092" s="9">
        <v>0.36</v>
      </c>
      <c r="I1092" s="9">
        <v>0.48</v>
      </c>
      <c r="J1092" s="9" t="s">
        <v>195</v>
      </c>
      <c r="K1092" s="9">
        <v>0.22949275834524999</v>
      </c>
      <c r="L1092" s="9">
        <v>3855.3464395690798</v>
      </c>
      <c r="M1092" s="9">
        <v>9.57859158916939</v>
      </c>
      <c r="N1092" s="9">
        <v>1.40767849505342</v>
      </c>
      <c r="O1092" s="9">
        <v>2.1982174048611101</v>
      </c>
      <c r="P1092" s="9">
        <v>0.32305202069310002</v>
      </c>
      <c r="Q1092" s="9">
        <v>884.77408879325401</v>
      </c>
      <c r="R1092" s="9">
        <v>1200</v>
      </c>
      <c r="S1092" s="9" t="s">
        <v>308</v>
      </c>
      <c r="T1092" s="9">
        <v>1200</v>
      </c>
      <c r="U1092" s="9" t="s">
        <v>293</v>
      </c>
      <c r="V1092" s="9" t="s">
        <v>195</v>
      </c>
      <c r="Z1092" s="9">
        <v>0</v>
      </c>
      <c r="AA1092" s="9">
        <v>1</v>
      </c>
      <c r="AB1092" s="9">
        <v>2.1982174048611101</v>
      </c>
      <c r="AC1092" s="9">
        <v>0.32305202069310002</v>
      </c>
      <c r="AD1092" s="9">
        <v>884.77408879325401</v>
      </c>
      <c r="AF1092" s="9">
        <v>-1</v>
      </c>
      <c r="AG1092" s="9">
        <v>-1</v>
      </c>
      <c r="AH1092" s="9">
        <v>-1</v>
      </c>
      <c r="AI1092" s="9">
        <v>-1</v>
      </c>
      <c r="AJ1092" s="9">
        <v>0</v>
      </c>
      <c r="AM1092" s="9" t="s">
        <v>309</v>
      </c>
      <c r="AN1092" s="9">
        <v>-1</v>
      </c>
      <c r="AQ1092" s="9">
        <v>579</v>
      </c>
      <c r="AR1092" s="9" t="s">
        <v>295</v>
      </c>
      <c r="AT1092" s="9" t="s">
        <v>195</v>
      </c>
      <c r="AU1092" s="9">
        <v>132.71029999999999</v>
      </c>
      <c r="AV1092" s="9">
        <v>237.430580985288</v>
      </c>
      <c r="AW1092" s="9">
        <v>928.72424300377497</v>
      </c>
      <c r="AX1092" s="9">
        <v>0.71757833640000002</v>
      </c>
    </row>
    <row r="1093" spans="1:50" x14ac:dyDescent="0.25">
      <c r="A1093" s="142">
        <v>550000</v>
      </c>
      <c r="B1093" s="142">
        <v>920000</v>
      </c>
      <c r="C1093" s="142">
        <v>920000</v>
      </c>
      <c r="D1093" s="9" t="s">
        <v>305</v>
      </c>
      <c r="E1093" s="9" t="s">
        <v>70</v>
      </c>
      <c r="F1093" s="9" t="s">
        <v>306</v>
      </c>
      <c r="G1093" s="9" t="s">
        <v>307</v>
      </c>
      <c r="H1093" s="9">
        <v>0.36</v>
      </c>
      <c r="I1093" s="9">
        <v>0.48</v>
      </c>
      <c r="J1093" s="9" t="s">
        <v>195</v>
      </c>
      <c r="K1093" s="9">
        <v>2.1067367221169999E-2</v>
      </c>
      <c r="L1093" s="9">
        <v>3855.3464395690798</v>
      </c>
      <c r="M1093" s="9">
        <v>9.57859158916939</v>
      </c>
      <c r="N1093" s="9">
        <v>1.40767849505342</v>
      </c>
      <c r="O1093" s="9">
        <v>0.20179570647067999</v>
      </c>
      <c r="P1093" s="9">
        <v>2.9656079784640001E-2</v>
      </c>
      <c r="Q1093" s="9">
        <v>81.221999207247507</v>
      </c>
      <c r="R1093" s="9">
        <v>1210</v>
      </c>
      <c r="S1093" s="9" t="s">
        <v>310</v>
      </c>
      <c r="T1093" s="9">
        <v>1210</v>
      </c>
      <c r="U1093" s="9" t="s">
        <v>293</v>
      </c>
      <c r="V1093" s="9" t="s">
        <v>195</v>
      </c>
      <c r="Z1093" s="9">
        <v>0</v>
      </c>
      <c r="AA1093" s="9">
        <v>1</v>
      </c>
      <c r="AB1093" s="9">
        <v>0.20179570647067999</v>
      </c>
      <c r="AC1093" s="9">
        <v>2.9656079784640001E-2</v>
      </c>
      <c r="AD1093" s="9">
        <v>81.221999207248999</v>
      </c>
      <c r="AF1093" s="9">
        <v>-1</v>
      </c>
      <c r="AG1093" s="9">
        <v>-1</v>
      </c>
      <c r="AH1093" s="9">
        <v>-1</v>
      </c>
      <c r="AI1093" s="9">
        <v>-1</v>
      </c>
      <c r="AJ1093" s="9">
        <v>0</v>
      </c>
      <c r="AM1093" s="9" t="s">
        <v>309</v>
      </c>
      <c r="AN1093" s="9">
        <v>-1</v>
      </c>
      <c r="AQ1093" s="9">
        <v>579</v>
      </c>
      <c r="AR1093" s="9" t="s">
        <v>295</v>
      </c>
      <c r="AT1093" s="9" t="s">
        <v>195</v>
      </c>
      <c r="AU1093" s="9">
        <v>132.71029999999999</v>
      </c>
      <c r="AV1093" s="9">
        <v>40.952250750475102</v>
      </c>
      <c r="AW1093" s="9">
        <v>85.256610342068797</v>
      </c>
      <c r="AX1093" s="9">
        <v>6.5873478700000002E-2</v>
      </c>
    </row>
    <row r="1094" spans="1:50" x14ac:dyDescent="0.25">
      <c r="A1094" s="142">
        <v>550000</v>
      </c>
      <c r="B1094" s="142">
        <v>920000</v>
      </c>
      <c r="C1094" s="142">
        <v>920000</v>
      </c>
      <c r="D1094" s="9" t="s">
        <v>305</v>
      </c>
      <c r="E1094" s="9" t="s">
        <v>70</v>
      </c>
      <c r="F1094" s="9" t="s">
        <v>306</v>
      </c>
      <c r="G1094" s="9" t="s">
        <v>307</v>
      </c>
      <c r="H1094" s="9">
        <v>0.36</v>
      </c>
      <c r="I1094" s="9">
        <v>0.48</v>
      </c>
      <c r="J1094" s="9" t="s">
        <v>195</v>
      </c>
      <c r="K1094" s="9">
        <v>4.4461687385199998E-3</v>
      </c>
      <c r="L1094" s="9">
        <v>3855.3464395690798</v>
      </c>
      <c r="M1094" s="9">
        <v>9.57859158916939</v>
      </c>
      <c r="N1094" s="9">
        <v>1.40767849505342</v>
      </c>
      <c r="O1094" s="9">
        <v>4.2588034482859999E-2</v>
      </c>
      <c r="P1094" s="9">
        <v>6.2587761186000002E-3</v>
      </c>
      <c r="Q1094" s="9">
        <v>17.141520815795701</v>
      </c>
      <c r="R1094" s="9">
        <v>1210</v>
      </c>
      <c r="S1094" s="9" t="s">
        <v>310</v>
      </c>
      <c r="T1094" s="9">
        <v>1210</v>
      </c>
      <c r="U1094" s="9" t="s">
        <v>293</v>
      </c>
      <c r="V1094" s="9" t="s">
        <v>195</v>
      </c>
      <c r="Z1094" s="9">
        <v>0</v>
      </c>
      <c r="AA1094" s="9">
        <v>1</v>
      </c>
      <c r="AB1094" s="9">
        <v>4.2588034482859999E-2</v>
      </c>
      <c r="AC1094" s="9">
        <v>6.2587761186000002E-3</v>
      </c>
      <c r="AD1094" s="9">
        <v>17.1415208157966</v>
      </c>
      <c r="AF1094" s="9">
        <v>-1</v>
      </c>
      <c r="AG1094" s="9">
        <v>-1</v>
      </c>
      <c r="AH1094" s="9">
        <v>-1</v>
      </c>
      <c r="AI1094" s="9">
        <v>-1</v>
      </c>
      <c r="AJ1094" s="9">
        <v>0</v>
      </c>
      <c r="AM1094" s="9" t="s">
        <v>309</v>
      </c>
      <c r="AN1094" s="9">
        <v>-1</v>
      </c>
      <c r="AQ1094" s="9">
        <v>579</v>
      </c>
      <c r="AR1094" s="9" t="s">
        <v>295</v>
      </c>
      <c r="AT1094" s="9" t="s">
        <v>195</v>
      </c>
      <c r="AU1094" s="9">
        <v>132.71029999999999</v>
      </c>
      <c r="AV1094" s="9">
        <v>24.163837689279902</v>
      </c>
      <c r="AW1094" s="9">
        <v>17.993006514574901</v>
      </c>
      <c r="AX1094" s="9">
        <v>1.39022878E-2</v>
      </c>
    </row>
    <row r="1095" spans="1:50" x14ac:dyDescent="0.25">
      <c r="A1095" s="142">
        <v>550000</v>
      </c>
      <c r="B1095" s="142">
        <v>920000</v>
      </c>
      <c r="C1095" s="142">
        <v>920000</v>
      </c>
      <c r="D1095" s="9" t="s">
        <v>305</v>
      </c>
      <c r="E1095" s="9" t="s">
        <v>70</v>
      </c>
      <c r="F1095" s="9" t="s">
        <v>306</v>
      </c>
      <c r="G1095" s="9" t="s">
        <v>307</v>
      </c>
      <c r="H1095" s="9">
        <v>0.36</v>
      </c>
      <c r="I1095" s="9">
        <v>0.48</v>
      </c>
      <c r="J1095" s="9" t="s">
        <v>195</v>
      </c>
      <c r="K1095" s="9">
        <v>2.6991515208800001E-3</v>
      </c>
      <c r="L1095" s="9">
        <v>3855.3464395690798</v>
      </c>
      <c r="M1095" s="9">
        <v>9.57859158916939</v>
      </c>
      <c r="N1095" s="9">
        <v>1.40767849505342</v>
      </c>
      <c r="O1095" s="9">
        <v>2.585407005583E-2</v>
      </c>
      <c r="P1095" s="9">
        <v>3.7995375508300001E-3</v>
      </c>
      <c r="Q1095" s="9">
        <v>10.4061642058975</v>
      </c>
      <c r="R1095" s="9">
        <v>1210</v>
      </c>
      <c r="S1095" s="9" t="s">
        <v>310</v>
      </c>
      <c r="T1095" s="9">
        <v>1210</v>
      </c>
      <c r="U1095" s="9" t="s">
        <v>293</v>
      </c>
      <c r="V1095" s="9" t="s">
        <v>195</v>
      </c>
      <c r="Z1095" s="9">
        <v>0</v>
      </c>
      <c r="AA1095" s="9">
        <v>1</v>
      </c>
      <c r="AB1095" s="9">
        <v>2.585407005583E-2</v>
      </c>
      <c r="AC1095" s="9">
        <v>3.7995375508300001E-3</v>
      </c>
      <c r="AD1095" s="9">
        <v>10.406164205898801</v>
      </c>
      <c r="AF1095" s="9">
        <v>-1</v>
      </c>
      <c r="AG1095" s="9">
        <v>-1</v>
      </c>
      <c r="AH1095" s="9">
        <v>-1</v>
      </c>
      <c r="AI1095" s="9">
        <v>-1</v>
      </c>
      <c r="AJ1095" s="9">
        <v>0</v>
      </c>
      <c r="AM1095" s="9" t="s">
        <v>309</v>
      </c>
      <c r="AN1095" s="9">
        <v>-1</v>
      </c>
      <c r="AQ1095" s="9">
        <v>579</v>
      </c>
      <c r="AR1095" s="9" t="s">
        <v>295</v>
      </c>
      <c r="AT1095" s="9" t="s">
        <v>195</v>
      </c>
      <c r="AU1095" s="9">
        <v>132.71029999999999</v>
      </c>
      <c r="AV1095" s="9">
        <v>19.3332114479004</v>
      </c>
      <c r="AW1095" s="9">
        <v>10.9230786673214</v>
      </c>
      <c r="AX1095" s="9">
        <v>8.4397113999999992E-3</v>
      </c>
    </row>
    <row r="1096" spans="1:50" x14ac:dyDescent="0.25">
      <c r="A1096" s="142">
        <v>550000</v>
      </c>
      <c r="B1096" s="142">
        <v>920000</v>
      </c>
      <c r="C1096" s="142">
        <v>920000</v>
      </c>
      <c r="D1096" s="9" t="s">
        <v>305</v>
      </c>
      <c r="E1096" s="9" t="s">
        <v>70</v>
      </c>
      <c r="F1096" s="9" t="s">
        <v>306</v>
      </c>
      <c r="G1096" s="9" t="s">
        <v>307</v>
      </c>
      <c r="H1096" s="9">
        <v>0.36</v>
      </c>
      <c r="I1096" s="9">
        <v>0.48</v>
      </c>
      <c r="J1096" s="9" t="s">
        <v>195</v>
      </c>
      <c r="K1096" s="9">
        <v>0.21115967027783</v>
      </c>
      <c r="L1096" s="9">
        <v>3855.3464395690798</v>
      </c>
      <c r="M1096" s="9">
        <v>9.57859158916939</v>
      </c>
      <c r="N1096" s="9">
        <v>1.40767849505342</v>
      </c>
      <c r="O1096" s="9">
        <v>2.0226122416950698</v>
      </c>
      <c r="P1096" s="9">
        <v>0.29724492687268</v>
      </c>
      <c r="Q1096" s="9">
        <v>814.09368298623895</v>
      </c>
      <c r="R1096" s="9">
        <v>1210</v>
      </c>
      <c r="S1096" s="9" t="s">
        <v>310</v>
      </c>
      <c r="T1096" s="9">
        <v>1210</v>
      </c>
      <c r="U1096" s="9" t="s">
        <v>293</v>
      </c>
      <c r="V1096" s="9" t="s">
        <v>195</v>
      </c>
      <c r="Z1096" s="9">
        <v>0</v>
      </c>
      <c r="AA1096" s="9">
        <v>1</v>
      </c>
      <c r="AB1096" s="9">
        <v>2.0226122416950698</v>
      </c>
      <c r="AC1096" s="9">
        <v>0.29724492687268</v>
      </c>
      <c r="AD1096" s="9">
        <v>814.09368298623895</v>
      </c>
      <c r="AF1096" s="9">
        <v>-1</v>
      </c>
      <c r="AG1096" s="9">
        <v>-1</v>
      </c>
      <c r="AH1096" s="9">
        <v>-1</v>
      </c>
      <c r="AI1096" s="9">
        <v>-1</v>
      </c>
      <c r="AJ1096" s="9">
        <v>0</v>
      </c>
      <c r="AM1096" s="9" t="s">
        <v>309</v>
      </c>
      <c r="AN1096" s="9">
        <v>-1</v>
      </c>
      <c r="AQ1096" s="9">
        <v>579</v>
      </c>
      <c r="AR1096" s="9" t="s">
        <v>295</v>
      </c>
      <c r="AT1096" s="9" t="s">
        <v>195</v>
      </c>
      <c r="AU1096" s="9">
        <v>132.71029999999999</v>
      </c>
      <c r="AV1096" s="9">
        <v>116.77756150264</v>
      </c>
      <c r="AW1096" s="9">
        <v>854.53286781573001</v>
      </c>
      <c r="AX1096" s="9">
        <v>0.66025440629999999</v>
      </c>
    </row>
    <row r="1097" spans="1:50" x14ac:dyDescent="0.25">
      <c r="A1097" s="142">
        <v>550000</v>
      </c>
      <c r="B1097" s="142">
        <v>920000</v>
      </c>
      <c r="C1097" s="142">
        <v>920000</v>
      </c>
      <c r="D1097" s="9" t="s">
        <v>305</v>
      </c>
      <c r="E1097" s="9" t="s">
        <v>70</v>
      </c>
      <c r="F1097" s="9" t="s">
        <v>306</v>
      </c>
      <c r="G1097" s="9" t="s">
        <v>307</v>
      </c>
      <c r="H1097" s="9">
        <v>0.36</v>
      </c>
      <c r="I1097" s="9">
        <v>0.48</v>
      </c>
      <c r="J1097" s="9" t="s">
        <v>195</v>
      </c>
      <c r="K1097" s="9">
        <v>0.14889833742615</v>
      </c>
      <c r="L1097" s="9">
        <v>3855.3464395690798</v>
      </c>
      <c r="M1097" s="9">
        <v>9.57859158916939</v>
      </c>
      <c r="N1097" s="9">
        <v>1.40767849505342</v>
      </c>
      <c r="O1097" s="9">
        <v>1.42623636251151</v>
      </c>
      <c r="P1097" s="9">
        <v>0.20960098754400999</v>
      </c>
      <c r="Q1097" s="9">
        <v>574.054675053697</v>
      </c>
      <c r="R1097" s="9">
        <v>1210</v>
      </c>
      <c r="S1097" s="9" t="s">
        <v>310</v>
      </c>
      <c r="T1097" s="9">
        <v>1210</v>
      </c>
      <c r="U1097" s="9" t="s">
        <v>293</v>
      </c>
      <c r="V1097" s="9" t="s">
        <v>195</v>
      </c>
      <c r="Z1097" s="9">
        <v>0</v>
      </c>
      <c r="AA1097" s="9">
        <v>1</v>
      </c>
      <c r="AB1097" s="9">
        <v>1.42623636251151</v>
      </c>
      <c r="AC1097" s="9">
        <v>0.20960098754400999</v>
      </c>
      <c r="AD1097" s="9">
        <v>574.054675053697</v>
      </c>
      <c r="AF1097" s="9">
        <v>-1</v>
      </c>
      <c r="AG1097" s="9">
        <v>-1</v>
      </c>
      <c r="AH1097" s="9">
        <v>-1</v>
      </c>
      <c r="AI1097" s="9">
        <v>-1</v>
      </c>
      <c r="AJ1097" s="9">
        <v>0</v>
      </c>
      <c r="AM1097" s="9" t="s">
        <v>309</v>
      </c>
      <c r="AN1097" s="9">
        <v>-1</v>
      </c>
      <c r="AQ1097" s="9">
        <v>579</v>
      </c>
      <c r="AR1097" s="9" t="s">
        <v>295</v>
      </c>
      <c r="AT1097" s="9" t="s">
        <v>195</v>
      </c>
      <c r="AU1097" s="9">
        <v>132.71029999999999</v>
      </c>
      <c r="AV1097" s="9">
        <v>99.392855489338501</v>
      </c>
      <c r="AW1097" s="9">
        <v>602.570193097735</v>
      </c>
      <c r="AX1097" s="9">
        <v>0.46557556779999998</v>
      </c>
    </row>
    <row r="1098" spans="1:50" x14ac:dyDescent="0.25">
      <c r="A1098" s="142">
        <v>550000</v>
      </c>
      <c r="B1098" s="142">
        <v>920000</v>
      </c>
      <c r="C1098" s="142">
        <v>920000</v>
      </c>
      <c r="D1098" s="9" t="s">
        <v>305</v>
      </c>
      <c r="E1098" s="9" t="s">
        <v>70</v>
      </c>
      <c r="F1098" s="9" t="s">
        <v>306</v>
      </c>
      <c r="G1098" s="9" t="s">
        <v>307</v>
      </c>
      <c r="H1098" s="9">
        <v>0.36</v>
      </c>
      <c r="I1098" s="9">
        <v>0.48</v>
      </c>
      <c r="J1098" s="9" t="s">
        <v>195</v>
      </c>
      <c r="K1098" s="9">
        <v>0.11993799549358</v>
      </c>
      <c r="L1098" s="9">
        <v>3847.42469185956</v>
      </c>
      <c r="M1098" s="9">
        <v>9.5601531219609299</v>
      </c>
      <c r="N1098" s="9">
        <v>1.40501113789097</v>
      </c>
      <c r="O1098" s="9">
        <v>1.1466256020597401</v>
      </c>
      <c r="P1098" s="9">
        <v>0.1685142195248</v>
      </c>
      <c r="Q1098" s="9">
        <v>461.45240535416298</v>
      </c>
      <c r="R1098" s="9">
        <v>1200</v>
      </c>
      <c r="S1098" s="9" t="s">
        <v>308</v>
      </c>
      <c r="T1098" s="9">
        <v>1200</v>
      </c>
      <c r="U1098" s="9" t="s">
        <v>293</v>
      </c>
      <c r="V1098" s="9" t="s">
        <v>195</v>
      </c>
      <c r="Z1098" s="9">
        <v>0</v>
      </c>
      <c r="AA1098" s="9">
        <v>1</v>
      </c>
      <c r="AB1098" s="9">
        <v>1.1466256020597401</v>
      </c>
      <c r="AC1098" s="9">
        <v>0.1685142195248</v>
      </c>
      <c r="AD1098" s="9">
        <v>461.45240535416298</v>
      </c>
      <c r="AF1098" s="9">
        <v>-1</v>
      </c>
      <c r="AG1098" s="9">
        <v>-1</v>
      </c>
      <c r="AH1098" s="9">
        <v>-1</v>
      </c>
      <c r="AI1098" s="9">
        <v>-1</v>
      </c>
      <c r="AJ1098" s="9">
        <v>0</v>
      </c>
      <c r="AM1098" s="9" t="s">
        <v>309</v>
      </c>
      <c r="AN1098" s="9">
        <v>-1</v>
      </c>
      <c r="AQ1098" s="9">
        <v>579</v>
      </c>
      <c r="AR1098" s="9" t="s">
        <v>295</v>
      </c>
      <c r="AT1098" s="9" t="s">
        <v>195</v>
      </c>
      <c r="AU1098" s="9">
        <v>132.71029999999999</v>
      </c>
      <c r="AV1098" s="9">
        <v>139.35957178499601</v>
      </c>
      <c r="AW1098" s="9">
        <v>485.37184735300201</v>
      </c>
      <c r="AX1098" s="9">
        <v>0.3742517481</v>
      </c>
    </row>
    <row r="1099" spans="1:50" x14ac:dyDescent="0.25">
      <c r="A1099" s="142">
        <v>550000</v>
      </c>
      <c r="B1099" s="142">
        <v>920000</v>
      </c>
      <c r="C1099" s="142">
        <v>920000</v>
      </c>
      <c r="D1099" s="9" t="s">
        <v>305</v>
      </c>
      <c r="E1099" s="9" t="s">
        <v>70</v>
      </c>
      <c r="F1099" s="9" t="s">
        <v>306</v>
      </c>
      <c r="G1099" s="9" t="s">
        <v>307</v>
      </c>
      <c r="H1099" s="9">
        <v>0.36</v>
      </c>
      <c r="I1099" s="9">
        <v>0.48</v>
      </c>
      <c r="J1099" s="9" t="s">
        <v>195</v>
      </c>
      <c r="K1099" s="9">
        <v>0.16011810125938999</v>
      </c>
      <c r="L1099" s="9">
        <v>3847.42469185956</v>
      </c>
      <c r="M1099" s="9">
        <v>9.5601531219609299</v>
      </c>
      <c r="N1099" s="9">
        <v>1.40501113789097</v>
      </c>
      <c r="O1099" s="9">
        <v>1.53075356563746</v>
      </c>
      <c r="P1099" s="9">
        <v>0.22496771564740001</v>
      </c>
      <c r="Q1099" s="9">
        <v>616.04233639906602</v>
      </c>
      <c r="R1099" s="9">
        <v>1210</v>
      </c>
      <c r="S1099" s="9" t="s">
        <v>310</v>
      </c>
      <c r="T1099" s="9">
        <v>1210</v>
      </c>
      <c r="U1099" s="9" t="s">
        <v>293</v>
      </c>
      <c r="V1099" s="9" t="s">
        <v>195</v>
      </c>
      <c r="Z1099" s="9">
        <v>0</v>
      </c>
      <c r="AA1099" s="9">
        <v>1</v>
      </c>
      <c r="AB1099" s="9">
        <v>1.53075356563746</v>
      </c>
      <c r="AC1099" s="9">
        <v>0.22496771564740001</v>
      </c>
      <c r="AD1099" s="9">
        <v>616.04233639906602</v>
      </c>
      <c r="AF1099" s="9">
        <v>-1</v>
      </c>
      <c r="AG1099" s="9">
        <v>-1</v>
      </c>
      <c r="AH1099" s="9">
        <v>-1</v>
      </c>
      <c r="AI1099" s="9">
        <v>-1</v>
      </c>
      <c r="AJ1099" s="9">
        <v>0</v>
      </c>
      <c r="AM1099" s="9" t="s">
        <v>309</v>
      </c>
      <c r="AN1099" s="9">
        <v>-1</v>
      </c>
      <c r="AQ1099" s="9">
        <v>579</v>
      </c>
      <c r="AR1099" s="9" t="s">
        <v>295</v>
      </c>
      <c r="AT1099" s="9" t="s">
        <v>195</v>
      </c>
      <c r="AU1099" s="9">
        <v>132.71029999999999</v>
      </c>
      <c r="AV1099" s="9">
        <v>104.2576473271</v>
      </c>
      <c r="AW1099" s="9">
        <v>647.97496642407395</v>
      </c>
      <c r="AX1099" s="9">
        <v>0.49962882110000001</v>
      </c>
    </row>
    <row r="1100" spans="1:50" x14ac:dyDescent="0.25">
      <c r="A1100" s="142">
        <v>550000</v>
      </c>
      <c r="B1100" s="142">
        <v>920000</v>
      </c>
      <c r="C1100" s="142">
        <v>920000</v>
      </c>
      <c r="D1100" s="9" t="s">
        <v>305</v>
      </c>
      <c r="E1100" s="9" t="s">
        <v>70</v>
      </c>
      <c r="F1100" s="9" t="s">
        <v>306</v>
      </c>
      <c r="G1100" s="9" t="s">
        <v>307</v>
      </c>
      <c r="H1100" s="9">
        <v>0.36</v>
      </c>
      <c r="I1100" s="9">
        <v>0.48</v>
      </c>
      <c r="J1100" s="9" t="s">
        <v>195</v>
      </c>
      <c r="K1100" s="9">
        <v>5.4096175981370002E-2</v>
      </c>
      <c r="L1100" s="9">
        <v>3847.42469185956</v>
      </c>
      <c r="M1100" s="9">
        <v>9.5601531219609299</v>
      </c>
      <c r="N1100" s="9">
        <v>1.40501113789097</v>
      </c>
      <c r="O1100" s="9">
        <v>0.51716772569450997</v>
      </c>
      <c r="P1100" s="9">
        <v>7.6005729771139993E-2</v>
      </c>
      <c r="Q1100" s="9">
        <v>208.130963205933</v>
      </c>
      <c r="R1100" s="9">
        <v>1210</v>
      </c>
      <c r="S1100" s="9" t="s">
        <v>310</v>
      </c>
      <c r="T1100" s="9">
        <v>1210</v>
      </c>
      <c r="U1100" s="9" t="s">
        <v>293</v>
      </c>
      <c r="V1100" s="9" t="s">
        <v>195</v>
      </c>
      <c r="Z1100" s="9">
        <v>0</v>
      </c>
      <c r="AA1100" s="9">
        <v>1</v>
      </c>
      <c r="AB1100" s="9">
        <v>0.51716772569450997</v>
      </c>
      <c r="AC1100" s="9">
        <v>7.6005729771139993E-2</v>
      </c>
      <c r="AD1100" s="9">
        <v>208.130963205933</v>
      </c>
      <c r="AF1100" s="9">
        <v>-1</v>
      </c>
      <c r="AG1100" s="9">
        <v>-1</v>
      </c>
      <c r="AH1100" s="9">
        <v>-1</v>
      </c>
      <c r="AI1100" s="9">
        <v>-1</v>
      </c>
      <c r="AJ1100" s="9">
        <v>0</v>
      </c>
      <c r="AM1100" s="9" t="s">
        <v>309</v>
      </c>
      <c r="AN1100" s="9">
        <v>-1</v>
      </c>
      <c r="AQ1100" s="9">
        <v>579</v>
      </c>
      <c r="AR1100" s="9" t="s">
        <v>295</v>
      </c>
      <c r="AT1100" s="9" t="s">
        <v>195</v>
      </c>
      <c r="AU1100" s="9">
        <v>132.71029999999999</v>
      </c>
      <c r="AV1100" s="9">
        <v>60.221626973947501</v>
      </c>
      <c r="AW1100" s="9">
        <v>218.91945719751899</v>
      </c>
      <c r="AX1100" s="9">
        <v>0.1688004568</v>
      </c>
    </row>
    <row r="1101" spans="1:50" x14ac:dyDescent="0.25">
      <c r="A1101" s="142">
        <v>550000</v>
      </c>
      <c r="B1101" s="142">
        <v>920000</v>
      </c>
      <c r="C1101" s="142">
        <v>920000</v>
      </c>
      <c r="D1101" s="9" t="s">
        <v>305</v>
      </c>
      <c r="E1101" s="9" t="s">
        <v>70</v>
      </c>
      <c r="F1101" s="9" t="s">
        <v>306</v>
      </c>
      <c r="G1101" s="9" t="s">
        <v>307</v>
      </c>
      <c r="H1101" s="9">
        <v>0.36</v>
      </c>
      <c r="I1101" s="9">
        <v>0.48</v>
      </c>
      <c r="J1101" s="9" t="s">
        <v>195</v>
      </c>
      <c r="K1101" s="9">
        <v>0.18726470294031</v>
      </c>
      <c r="L1101" s="9">
        <v>3847.42469185956</v>
      </c>
      <c r="M1101" s="9">
        <v>9.5601531219609299</v>
      </c>
      <c r="N1101" s="9">
        <v>1.40501113789097</v>
      </c>
      <c r="O1101" s="9">
        <v>1.7902792344479299</v>
      </c>
      <c r="P1101" s="9">
        <v>0.26310899336498</v>
      </c>
      <c r="Q1101" s="9">
        <v>720.48684200631396</v>
      </c>
      <c r="R1101" s="9">
        <v>1210</v>
      </c>
      <c r="S1101" s="9" t="s">
        <v>310</v>
      </c>
      <c r="T1101" s="9">
        <v>1210</v>
      </c>
      <c r="U1101" s="9" t="s">
        <v>293</v>
      </c>
      <c r="V1101" s="9" t="s">
        <v>195</v>
      </c>
      <c r="Z1101" s="9">
        <v>0</v>
      </c>
      <c r="AA1101" s="9">
        <v>1</v>
      </c>
      <c r="AB1101" s="9">
        <v>1.7902792344479299</v>
      </c>
      <c r="AC1101" s="9">
        <v>0.26310899336498</v>
      </c>
      <c r="AD1101" s="9">
        <v>720.48684200631396</v>
      </c>
      <c r="AF1101" s="9">
        <v>-1</v>
      </c>
      <c r="AG1101" s="9">
        <v>-1</v>
      </c>
      <c r="AH1101" s="9">
        <v>-1</v>
      </c>
      <c r="AI1101" s="9">
        <v>-1</v>
      </c>
      <c r="AJ1101" s="9">
        <v>0</v>
      </c>
      <c r="AM1101" s="9" t="s">
        <v>309</v>
      </c>
      <c r="AN1101" s="9">
        <v>-1</v>
      </c>
      <c r="AQ1101" s="9">
        <v>579</v>
      </c>
      <c r="AR1101" s="9" t="s">
        <v>295</v>
      </c>
      <c r="AT1101" s="9" t="s">
        <v>195</v>
      </c>
      <c r="AU1101" s="9">
        <v>132.71029999999999</v>
      </c>
      <c r="AV1101" s="9">
        <v>112.62923240663</v>
      </c>
      <c r="AW1101" s="9">
        <v>757.83336578284002</v>
      </c>
      <c r="AX1101" s="9">
        <v>0.58433644929999995</v>
      </c>
    </row>
    <row r="1102" spans="1:50" x14ac:dyDescent="0.25">
      <c r="A1102" s="142">
        <v>550000</v>
      </c>
      <c r="B1102" s="142">
        <v>920000</v>
      </c>
      <c r="C1102" s="142">
        <v>920000</v>
      </c>
      <c r="D1102" s="9" t="s">
        <v>305</v>
      </c>
      <c r="E1102" s="9" t="s">
        <v>70</v>
      </c>
      <c r="F1102" s="9" t="s">
        <v>306</v>
      </c>
      <c r="G1102" s="9" t="s">
        <v>307</v>
      </c>
      <c r="H1102" s="9">
        <v>0.36</v>
      </c>
      <c r="I1102" s="9">
        <v>0.48</v>
      </c>
      <c r="J1102" s="9" t="s">
        <v>195</v>
      </c>
      <c r="K1102" s="9">
        <v>9.6346477924199994E-2</v>
      </c>
      <c r="L1102" s="9">
        <v>3847.42469185956</v>
      </c>
      <c r="M1102" s="9">
        <v>9.5601531219609299</v>
      </c>
      <c r="N1102" s="9">
        <v>1.40501113789097</v>
      </c>
      <c r="O1102" s="9">
        <v>0.92108708171697995</v>
      </c>
      <c r="P1102" s="9">
        <v>0.13536787458006</v>
      </c>
      <c r="Q1102" s="9">
        <v>370.68581813926897</v>
      </c>
      <c r="R1102" s="9">
        <v>1210</v>
      </c>
      <c r="S1102" s="9" t="s">
        <v>310</v>
      </c>
      <c r="T1102" s="9">
        <v>1210</v>
      </c>
      <c r="U1102" s="9" t="s">
        <v>293</v>
      </c>
      <c r="V1102" s="9" t="s">
        <v>195</v>
      </c>
      <c r="Z1102" s="9">
        <v>0</v>
      </c>
      <c r="AA1102" s="9">
        <v>1</v>
      </c>
      <c r="AB1102" s="9">
        <v>0.92108708171697995</v>
      </c>
      <c r="AC1102" s="9">
        <v>0.13536787458006</v>
      </c>
      <c r="AD1102" s="9">
        <v>370.68581813926698</v>
      </c>
      <c r="AF1102" s="9">
        <v>-1</v>
      </c>
      <c r="AG1102" s="9">
        <v>-1</v>
      </c>
      <c r="AH1102" s="9">
        <v>-1</v>
      </c>
      <c r="AI1102" s="9">
        <v>-1</v>
      </c>
      <c r="AJ1102" s="9">
        <v>0</v>
      </c>
      <c r="AM1102" s="9" t="s">
        <v>309</v>
      </c>
      <c r="AN1102" s="9">
        <v>-1</v>
      </c>
      <c r="AQ1102" s="9">
        <v>579</v>
      </c>
      <c r="AR1102" s="9" t="s">
        <v>295</v>
      </c>
      <c r="AT1102" s="9" t="s">
        <v>195</v>
      </c>
      <c r="AU1102" s="9">
        <v>132.71029999999999</v>
      </c>
      <c r="AV1102" s="9">
        <v>82.332720178550204</v>
      </c>
      <c r="AW1102" s="9">
        <v>389.900362963166</v>
      </c>
      <c r="AX1102" s="9">
        <v>0.30063732209999999</v>
      </c>
    </row>
    <row r="1103" spans="1:50" x14ac:dyDescent="0.25">
      <c r="A1103" s="142">
        <v>550000</v>
      </c>
      <c r="B1103" s="142">
        <v>920000</v>
      </c>
      <c r="C1103" s="142">
        <v>920000</v>
      </c>
      <c r="D1103" s="9" t="s">
        <v>305</v>
      </c>
      <c r="E1103" s="9" t="s">
        <v>70</v>
      </c>
      <c r="F1103" s="9" t="s">
        <v>306</v>
      </c>
      <c r="G1103" s="9" t="s">
        <v>307</v>
      </c>
      <c r="H1103" s="9">
        <v>0.36</v>
      </c>
      <c r="I1103" s="9">
        <v>0.48</v>
      </c>
      <c r="J1103" s="9" t="s">
        <v>195</v>
      </c>
      <c r="K1103" s="9">
        <v>2.3927083524579999E-2</v>
      </c>
      <c r="L1103" s="9">
        <v>3849.0022628535298</v>
      </c>
      <c r="M1103" s="9">
        <v>7.8007982396440303</v>
      </c>
      <c r="N1103" s="9">
        <v>1.06786911679485</v>
      </c>
      <c r="O1103" s="9">
        <v>0.18665035103836</v>
      </c>
      <c r="P1103" s="9">
        <v>2.555099355087E-2</v>
      </c>
      <c r="Q1103" s="9">
        <v>92.095398629597597</v>
      </c>
      <c r="R1103" s="9">
        <v>1200</v>
      </c>
      <c r="S1103" s="9" t="s">
        <v>308</v>
      </c>
      <c r="T1103" s="9">
        <v>1200</v>
      </c>
      <c r="U1103" s="9" t="s">
        <v>293</v>
      </c>
      <c r="V1103" s="9" t="s">
        <v>195</v>
      </c>
      <c r="Z1103" s="9">
        <v>0</v>
      </c>
      <c r="AA1103" s="9">
        <v>1</v>
      </c>
      <c r="AB1103" s="9">
        <v>0.18665035103836</v>
      </c>
      <c r="AC1103" s="9">
        <v>2.555099355087E-2</v>
      </c>
      <c r="AD1103" s="9">
        <v>92.095398629598407</v>
      </c>
      <c r="AF1103" s="9">
        <v>-1</v>
      </c>
      <c r="AG1103" s="9">
        <v>-1</v>
      </c>
      <c r="AH1103" s="9">
        <v>-1</v>
      </c>
      <c r="AI1103" s="9">
        <v>-1</v>
      </c>
      <c r="AJ1103" s="9">
        <v>0</v>
      </c>
      <c r="AM1103" s="9" t="s">
        <v>309</v>
      </c>
      <c r="AN1103" s="9">
        <v>-1</v>
      </c>
      <c r="AQ1103" s="9">
        <v>579</v>
      </c>
      <c r="AR1103" s="9" t="s">
        <v>295</v>
      </c>
      <c r="AT1103" s="9" t="s">
        <v>195</v>
      </c>
      <c r="AU1103" s="9">
        <v>132.71029999999999</v>
      </c>
      <c r="AV1103" s="9">
        <v>52.495447271559101</v>
      </c>
      <c r="AW1103" s="9">
        <v>96.829471630752806</v>
      </c>
      <c r="AX1103" s="9">
        <v>7.46921319E-2</v>
      </c>
    </row>
    <row r="1104" spans="1:50" x14ac:dyDescent="0.25">
      <c r="A1104" s="142">
        <v>550000</v>
      </c>
      <c r="B1104" s="142">
        <v>920000</v>
      </c>
      <c r="C1104" s="142">
        <v>920000</v>
      </c>
      <c r="D1104" s="9" t="s">
        <v>305</v>
      </c>
      <c r="E1104" s="9" t="s">
        <v>70</v>
      </c>
      <c r="F1104" s="9" t="s">
        <v>306</v>
      </c>
      <c r="G1104" s="9" t="s">
        <v>307</v>
      </c>
      <c r="H1104" s="9">
        <v>0.36</v>
      </c>
      <c r="I1104" s="9">
        <v>0.48</v>
      </c>
      <c r="J1104" s="9" t="s">
        <v>195</v>
      </c>
      <c r="K1104" s="9">
        <v>2.2215473900030001E-2</v>
      </c>
      <c r="L1104" s="9">
        <v>3849.0022628535298</v>
      </c>
      <c r="M1104" s="9">
        <v>7.8007982396440303</v>
      </c>
      <c r="N1104" s="9">
        <v>1.06786911679485</v>
      </c>
      <c r="O1104" s="9">
        <v>0.17329842969226</v>
      </c>
      <c r="P1104" s="9">
        <v>2.3723218492809998E-2</v>
      </c>
      <c r="Q1104" s="9">
        <v>85.507409311605898</v>
      </c>
      <c r="R1104" s="9">
        <v>1700</v>
      </c>
      <c r="S1104" s="9" t="s">
        <v>314</v>
      </c>
      <c r="T1104" s="9">
        <v>1700</v>
      </c>
      <c r="U1104" s="9" t="s">
        <v>293</v>
      </c>
      <c r="V1104" s="9" t="s">
        <v>195</v>
      </c>
      <c r="Z1104" s="9">
        <v>0</v>
      </c>
      <c r="AA1104" s="9">
        <v>1</v>
      </c>
      <c r="AB1104" s="9">
        <v>0.17329842969226</v>
      </c>
      <c r="AC1104" s="9">
        <v>2.3723218492809998E-2</v>
      </c>
      <c r="AD1104" s="9">
        <v>135.95873612116199</v>
      </c>
      <c r="AF1104" s="9">
        <v>-1</v>
      </c>
      <c r="AG1104" s="9">
        <v>-1</v>
      </c>
      <c r="AH1104" s="9">
        <v>-1</v>
      </c>
      <c r="AI1104" s="9">
        <v>-1</v>
      </c>
      <c r="AJ1104" s="9">
        <v>0</v>
      </c>
      <c r="AM1104" s="9" t="s">
        <v>309</v>
      </c>
      <c r="AN1104" s="9">
        <v>-1</v>
      </c>
      <c r="AQ1104" s="9">
        <v>579</v>
      </c>
      <c r="AR1104" s="9" t="s">
        <v>295</v>
      </c>
      <c r="AT1104" s="9" t="s">
        <v>195</v>
      </c>
      <c r="AU1104" s="9">
        <v>132.71029999999999</v>
      </c>
      <c r="AV1104" s="9">
        <v>65.430806369319598</v>
      </c>
      <c r="AW1104" s="9">
        <v>89.902833229025802</v>
      </c>
      <c r="AX1104" s="9">
        <v>0.1102666149</v>
      </c>
    </row>
    <row r="1105" spans="1:50" x14ac:dyDescent="0.25">
      <c r="A1105" s="142">
        <v>550000</v>
      </c>
      <c r="B1105" s="142">
        <v>920000</v>
      </c>
      <c r="C1105" s="142">
        <v>920000</v>
      </c>
      <c r="D1105" s="9" t="s">
        <v>305</v>
      </c>
      <c r="E1105" s="9" t="s">
        <v>70</v>
      </c>
      <c r="F1105" s="9" t="s">
        <v>306</v>
      </c>
      <c r="G1105" s="9" t="s">
        <v>307</v>
      </c>
      <c r="H1105" s="9">
        <v>0.36</v>
      </c>
      <c r="I1105" s="9">
        <v>0.48</v>
      </c>
      <c r="J1105" s="9" t="s">
        <v>195</v>
      </c>
      <c r="K1105" s="9">
        <v>0.28435977097303</v>
      </c>
      <c r="L1105" s="9">
        <v>3860.0828648644501</v>
      </c>
      <c r="M1105" s="9">
        <v>9.5896964660027102</v>
      </c>
      <c r="N1105" s="9">
        <v>1.40928788458736</v>
      </c>
      <c r="O1105" s="9">
        <v>2.7269238907734201</v>
      </c>
      <c r="P1105" s="9">
        <v>0.40074478009633002</v>
      </c>
      <c r="Q1105" s="9">
        <v>1097.65227938978</v>
      </c>
      <c r="R1105" s="9">
        <v>1210</v>
      </c>
      <c r="S1105" s="9" t="s">
        <v>310</v>
      </c>
      <c r="T1105" s="9">
        <v>1210</v>
      </c>
      <c r="U1105" s="9" t="s">
        <v>293</v>
      </c>
      <c r="V1105" s="9" t="s">
        <v>195</v>
      </c>
      <c r="Z1105" s="9">
        <v>0</v>
      </c>
      <c r="AA1105" s="9">
        <v>1</v>
      </c>
      <c r="AB1105" s="9">
        <v>2.7269238907734201</v>
      </c>
      <c r="AC1105" s="9">
        <v>0.40074478009633002</v>
      </c>
      <c r="AD1105" s="9">
        <v>1097.65227938978</v>
      </c>
      <c r="AF1105" s="9">
        <v>-1</v>
      </c>
      <c r="AG1105" s="9">
        <v>-1</v>
      </c>
      <c r="AH1105" s="9">
        <v>-1</v>
      </c>
      <c r="AI1105" s="9">
        <v>-1</v>
      </c>
      <c r="AJ1105" s="9">
        <v>0</v>
      </c>
      <c r="AM1105" s="9" t="s">
        <v>309</v>
      </c>
      <c r="AN1105" s="9">
        <v>-1</v>
      </c>
      <c r="AQ1105" s="9">
        <v>579</v>
      </c>
      <c r="AR1105" s="9" t="s">
        <v>295</v>
      </c>
      <c r="AT1105" s="9" t="s">
        <v>195</v>
      </c>
      <c r="AU1105" s="9">
        <v>132.71029999999999</v>
      </c>
      <c r="AV1105" s="9">
        <v>137.43669258801</v>
      </c>
      <c r="AW1105" s="9">
        <v>1150.7631654344</v>
      </c>
      <c r="AX1105" s="9">
        <v>0.89022893709999995</v>
      </c>
    </row>
    <row r="1106" spans="1:50" x14ac:dyDescent="0.25">
      <c r="A1106" s="142">
        <v>550000</v>
      </c>
      <c r="B1106" s="142">
        <v>920000</v>
      </c>
      <c r="C1106" s="142">
        <v>920000</v>
      </c>
      <c r="D1106" s="9" t="s">
        <v>305</v>
      </c>
      <c r="E1106" s="9" t="s">
        <v>70</v>
      </c>
      <c r="F1106" s="9" t="s">
        <v>306</v>
      </c>
      <c r="G1106" s="9" t="s">
        <v>307</v>
      </c>
      <c r="H1106" s="9">
        <v>0.36</v>
      </c>
      <c r="I1106" s="9">
        <v>0.48</v>
      </c>
      <c r="J1106" s="9" t="s">
        <v>195</v>
      </c>
      <c r="K1106" s="9">
        <v>0.10208637315296</v>
      </c>
      <c r="L1106" s="9">
        <v>3860.0828648644501</v>
      </c>
      <c r="M1106" s="9">
        <v>9.5896964660027102</v>
      </c>
      <c r="N1106" s="9">
        <v>1.40928788458736</v>
      </c>
      <c r="O1106" s="9">
        <v>0.97897733185197999</v>
      </c>
      <c r="P1106" s="9">
        <v>0.14386908886593</v>
      </c>
      <c r="Q1106" s="9">
        <v>394.06185974390303</v>
      </c>
      <c r="R1106" s="9">
        <v>1210</v>
      </c>
      <c r="S1106" s="9" t="s">
        <v>310</v>
      </c>
      <c r="T1106" s="9">
        <v>1210</v>
      </c>
      <c r="U1106" s="9" t="s">
        <v>293</v>
      </c>
      <c r="V1106" s="9" t="s">
        <v>195</v>
      </c>
      <c r="Z1106" s="9">
        <v>0</v>
      </c>
      <c r="AA1106" s="9">
        <v>1</v>
      </c>
      <c r="AB1106" s="9">
        <v>0.97897733185197999</v>
      </c>
      <c r="AC1106" s="9">
        <v>0.14386908886593</v>
      </c>
      <c r="AD1106" s="9">
        <v>394.06185974390303</v>
      </c>
      <c r="AF1106" s="9">
        <v>-1</v>
      </c>
      <c r="AG1106" s="9">
        <v>-1</v>
      </c>
      <c r="AH1106" s="9">
        <v>-1</v>
      </c>
      <c r="AI1106" s="9">
        <v>-1</v>
      </c>
      <c r="AJ1106" s="9">
        <v>0</v>
      </c>
      <c r="AM1106" s="9" t="s">
        <v>309</v>
      </c>
      <c r="AN1106" s="9">
        <v>-1</v>
      </c>
      <c r="AQ1106" s="9">
        <v>579</v>
      </c>
      <c r="AR1106" s="9" t="s">
        <v>295</v>
      </c>
      <c r="AT1106" s="9" t="s">
        <v>195</v>
      </c>
      <c r="AU1106" s="9">
        <v>132.71029999999999</v>
      </c>
      <c r="AV1106" s="9">
        <v>84.039503479887998</v>
      </c>
      <c r="AW1106" s="9">
        <v>413.128894833581</v>
      </c>
      <c r="AX1106" s="9">
        <v>0.31959599329999999</v>
      </c>
    </row>
    <row r="1107" spans="1:50" x14ac:dyDescent="0.25">
      <c r="A1107" s="142">
        <v>550000</v>
      </c>
      <c r="B1107" s="142">
        <v>920000</v>
      </c>
      <c r="C1107" s="142">
        <v>920000</v>
      </c>
      <c r="D1107" s="9" t="s">
        <v>305</v>
      </c>
      <c r="E1107" s="9" t="s">
        <v>70</v>
      </c>
      <c r="F1107" s="9" t="s">
        <v>306</v>
      </c>
      <c r="G1107" s="9" t="s">
        <v>307</v>
      </c>
      <c r="H1107" s="9">
        <v>0.36</v>
      </c>
      <c r="I1107" s="9">
        <v>0.48</v>
      </c>
      <c r="J1107" s="9" t="s">
        <v>195</v>
      </c>
      <c r="K1107" s="9">
        <v>9.3061145243870005E-2</v>
      </c>
      <c r="L1107" s="9">
        <v>3860.0828648644501</v>
      </c>
      <c r="M1107" s="9">
        <v>9.5896964660027102</v>
      </c>
      <c r="N1107" s="9">
        <v>1.40928788458736</v>
      </c>
      <c r="O1107" s="9">
        <v>0.89242813566733004</v>
      </c>
      <c r="P1107" s="9">
        <v>0.13114994451800999</v>
      </c>
      <c r="Q1107" s="9">
        <v>359.22373214053601</v>
      </c>
      <c r="R1107" s="9">
        <v>1210</v>
      </c>
      <c r="S1107" s="9" t="s">
        <v>310</v>
      </c>
      <c r="T1107" s="9">
        <v>1210</v>
      </c>
      <c r="U1107" s="9" t="s">
        <v>293</v>
      </c>
      <c r="V1107" s="9" t="s">
        <v>195</v>
      </c>
      <c r="Z1107" s="9">
        <v>0</v>
      </c>
      <c r="AA1107" s="9">
        <v>1</v>
      </c>
      <c r="AB1107" s="9">
        <v>0.89242813566733004</v>
      </c>
      <c r="AC1107" s="9">
        <v>0.13114994451800999</v>
      </c>
      <c r="AD1107" s="9">
        <v>359.22373214053698</v>
      </c>
      <c r="AF1107" s="9">
        <v>-1</v>
      </c>
      <c r="AG1107" s="9">
        <v>-1</v>
      </c>
      <c r="AH1107" s="9">
        <v>-1</v>
      </c>
      <c r="AI1107" s="9">
        <v>-1</v>
      </c>
      <c r="AJ1107" s="9">
        <v>0</v>
      </c>
      <c r="AM1107" s="9" t="s">
        <v>309</v>
      </c>
      <c r="AN1107" s="9">
        <v>-1</v>
      </c>
      <c r="AQ1107" s="9">
        <v>579</v>
      </c>
      <c r="AR1107" s="9" t="s">
        <v>295</v>
      </c>
      <c r="AT1107" s="9" t="s">
        <v>195</v>
      </c>
      <c r="AU1107" s="9">
        <v>132.71029999999999</v>
      </c>
      <c r="AV1107" s="9">
        <v>82.416799103023706</v>
      </c>
      <c r="AW1107" s="9">
        <v>376.605093306068</v>
      </c>
      <c r="AX1107" s="9">
        <v>0.29134122639999999</v>
      </c>
    </row>
    <row r="1108" spans="1:50" x14ac:dyDescent="0.25">
      <c r="A1108" s="142">
        <v>550000</v>
      </c>
      <c r="B1108" s="142">
        <v>920000</v>
      </c>
      <c r="C1108" s="142">
        <v>920000</v>
      </c>
      <c r="D1108" s="9" t="s">
        <v>305</v>
      </c>
      <c r="E1108" s="9" t="s">
        <v>70</v>
      </c>
      <c r="F1108" s="9" t="s">
        <v>306</v>
      </c>
      <c r="G1108" s="9" t="s">
        <v>307</v>
      </c>
      <c r="H1108" s="9">
        <v>0.36</v>
      </c>
      <c r="I1108" s="9">
        <v>0.48</v>
      </c>
      <c r="J1108" s="9" t="s">
        <v>195</v>
      </c>
      <c r="K1108" s="9">
        <v>0.13825616441311001</v>
      </c>
      <c r="L1108" s="9">
        <v>3860.0828648644501</v>
      </c>
      <c r="M1108" s="9">
        <v>9.5896964660027102</v>
      </c>
      <c r="N1108" s="9">
        <v>1.40928788458736</v>
      </c>
      <c r="O1108" s="9">
        <v>1.3258346512755299</v>
      </c>
      <c r="P1108" s="9">
        <v>0.19484273747691999</v>
      </c>
      <c r="Q1108" s="9">
        <v>533.68025121294295</v>
      </c>
      <c r="R1108" s="9">
        <v>1210</v>
      </c>
      <c r="S1108" s="9" t="s">
        <v>310</v>
      </c>
      <c r="T1108" s="9">
        <v>1210</v>
      </c>
      <c r="U1108" s="9" t="s">
        <v>293</v>
      </c>
      <c r="V1108" s="9" t="s">
        <v>195</v>
      </c>
      <c r="Z1108" s="9">
        <v>0</v>
      </c>
      <c r="AA1108" s="9">
        <v>1</v>
      </c>
      <c r="AB1108" s="9">
        <v>1.3258346512755299</v>
      </c>
      <c r="AC1108" s="9">
        <v>0.19484273747691999</v>
      </c>
      <c r="AD1108" s="9">
        <v>533.68025121294295</v>
      </c>
      <c r="AF1108" s="9">
        <v>-1</v>
      </c>
      <c r="AG1108" s="9">
        <v>-1</v>
      </c>
      <c r="AH1108" s="9">
        <v>-1</v>
      </c>
      <c r="AI1108" s="9">
        <v>-1</v>
      </c>
      <c r="AJ1108" s="9">
        <v>0</v>
      </c>
      <c r="AM1108" s="9" t="s">
        <v>309</v>
      </c>
      <c r="AN1108" s="9">
        <v>-1</v>
      </c>
      <c r="AQ1108" s="9">
        <v>579</v>
      </c>
      <c r="AR1108" s="9" t="s">
        <v>295</v>
      </c>
      <c r="AT1108" s="9" t="s">
        <v>195</v>
      </c>
      <c r="AU1108" s="9">
        <v>132.71029999999999</v>
      </c>
      <c r="AV1108" s="9">
        <v>95.9044692600486</v>
      </c>
      <c r="AW1108" s="9">
        <v>559.50284689160196</v>
      </c>
      <c r="AX1108" s="9">
        <v>0.4328306985</v>
      </c>
    </row>
    <row r="1109" spans="1:50" x14ac:dyDescent="0.25">
      <c r="A1109" s="142">
        <v>550000</v>
      </c>
      <c r="B1109" s="142">
        <v>920000</v>
      </c>
      <c r="C1109" s="142">
        <v>920000</v>
      </c>
      <c r="D1109" s="9" t="s">
        <v>305</v>
      </c>
      <c r="E1109" s="9" t="s">
        <v>70</v>
      </c>
      <c r="F1109" s="9" t="s">
        <v>306</v>
      </c>
      <c r="G1109" s="9" t="s">
        <v>307</v>
      </c>
      <c r="H1109" s="9">
        <v>0.36</v>
      </c>
      <c r="I1109" s="9">
        <v>0.48</v>
      </c>
      <c r="J1109" s="9" t="s">
        <v>195</v>
      </c>
      <c r="K1109" s="9">
        <v>1.0808890257129999E-2</v>
      </c>
      <c r="L1109" s="9">
        <v>3855.6860419560198</v>
      </c>
      <c r="M1109" s="9">
        <v>9.5795152697717594</v>
      </c>
      <c r="N1109" s="9">
        <v>1.4078169651472401</v>
      </c>
      <c r="O1109" s="9">
        <v>0.10354392926753</v>
      </c>
      <c r="P1109" s="9">
        <v>1.5216939078409999E-2</v>
      </c>
      <c r="Q1109" s="9">
        <v>41.675687293477502</v>
      </c>
      <c r="R1109" s="9">
        <v>1200</v>
      </c>
      <c r="S1109" s="9" t="s">
        <v>308</v>
      </c>
      <c r="T1109" s="9">
        <v>1200</v>
      </c>
      <c r="U1109" s="9" t="s">
        <v>293</v>
      </c>
      <c r="V1109" s="9" t="s">
        <v>195</v>
      </c>
      <c r="Z1109" s="9">
        <v>0</v>
      </c>
      <c r="AA1109" s="9">
        <v>1</v>
      </c>
      <c r="AB1109" s="9">
        <v>0.10354392926753</v>
      </c>
      <c r="AC1109" s="9">
        <v>1.5216939078409999E-2</v>
      </c>
      <c r="AD1109" s="9">
        <v>41.6756872934764</v>
      </c>
      <c r="AF1109" s="9">
        <v>-1</v>
      </c>
      <c r="AG1109" s="9">
        <v>-1</v>
      </c>
      <c r="AH1109" s="9">
        <v>-1</v>
      </c>
      <c r="AI1109" s="9">
        <v>-1</v>
      </c>
      <c r="AJ1109" s="9">
        <v>0</v>
      </c>
      <c r="AM1109" s="9" t="s">
        <v>309</v>
      </c>
      <c r="AN1109" s="9">
        <v>-1</v>
      </c>
      <c r="AQ1109" s="9">
        <v>579</v>
      </c>
      <c r="AR1109" s="9" t="s">
        <v>295</v>
      </c>
      <c r="AT1109" s="9" t="s">
        <v>195</v>
      </c>
      <c r="AU1109" s="9">
        <v>132.71029999999999</v>
      </c>
      <c r="AV1109" s="9">
        <v>37.6270896410822</v>
      </c>
      <c r="AW1109" s="9">
        <v>43.7420269561106</v>
      </c>
      <c r="AX1109" s="9">
        <v>3.3800232999999999E-2</v>
      </c>
    </row>
    <row r="1110" spans="1:50" x14ac:dyDescent="0.25">
      <c r="A1110" s="142">
        <v>550000</v>
      </c>
      <c r="B1110" s="142">
        <v>920000</v>
      </c>
      <c r="C1110" s="142">
        <v>920000</v>
      </c>
      <c r="D1110" s="9" t="s">
        <v>305</v>
      </c>
      <c r="E1110" s="9" t="s">
        <v>70</v>
      </c>
      <c r="F1110" s="9" t="s">
        <v>306</v>
      </c>
      <c r="G1110" s="9" t="s">
        <v>307</v>
      </c>
      <c r="H1110" s="9">
        <v>0.36</v>
      </c>
      <c r="I1110" s="9">
        <v>0.48</v>
      </c>
      <c r="J1110" s="9" t="s">
        <v>195</v>
      </c>
      <c r="K1110" s="9">
        <v>2.57051655571E-2</v>
      </c>
      <c r="L1110" s="9">
        <v>3855.6860419560198</v>
      </c>
      <c r="M1110" s="9">
        <v>9.5795152697717594</v>
      </c>
      <c r="N1110" s="9">
        <v>1.4078169651472401</v>
      </c>
      <c r="O1110" s="9">
        <v>0.24624302596632999</v>
      </c>
      <c r="P1110" s="9">
        <v>3.6188168163210001E-2</v>
      </c>
      <c r="Q1110" s="9">
        <v>99.111048044713897</v>
      </c>
      <c r="R1110" s="9">
        <v>1210</v>
      </c>
      <c r="S1110" s="9" t="s">
        <v>310</v>
      </c>
      <c r="T1110" s="9">
        <v>1210</v>
      </c>
      <c r="U1110" s="9" t="s">
        <v>293</v>
      </c>
      <c r="V1110" s="9" t="s">
        <v>195</v>
      </c>
      <c r="Z1110" s="9">
        <v>0</v>
      </c>
      <c r="AA1110" s="9">
        <v>1</v>
      </c>
      <c r="AB1110" s="9">
        <v>0.24624302596632999</v>
      </c>
      <c r="AC1110" s="9">
        <v>3.6188168163210001E-2</v>
      </c>
      <c r="AD1110" s="9">
        <v>99.111048044713499</v>
      </c>
      <c r="AF1110" s="9">
        <v>-1</v>
      </c>
      <c r="AG1110" s="9">
        <v>-1</v>
      </c>
      <c r="AH1110" s="9">
        <v>-1</v>
      </c>
      <c r="AI1110" s="9">
        <v>-1</v>
      </c>
      <c r="AJ1110" s="9">
        <v>0</v>
      </c>
      <c r="AM1110" s="9" t="s">
        <v>309</v>
      </c>
      <c r="AN1110" s="9">
        <v>-1</v>
      </c>
      <c r="AQ1110" s="9">
        <v>579</v>
      </c>
      <c r="AR1110" s="9" t="s">
        <v>295</v>
      </c>
      <c r="AT1110" s="9" t="s">
        <v>195</v>
      </c>
      <c r="AU1110" s="9">
        <v>132.71029999999999</v>
      </c>
      <c r="AV1110" s="9">
        <v>60.153121800123998</v>
      </c>
      <c r="AW1110" s="9">
        <v>104.02511432364101</v>
      </c>
      <c r="AX1110" s="9">
        <v>8.0382034099999999E-2</v>
      </c>
    </row>
    <row r="1111" spans="1:50" x14ac:dyDescent="0.25">
      <c r="A1111" s="142">
        <v>550000</v>
      </c>
      <c r="B1111" s="142">
        <v>920000</v>
      </c>
      <c r="C1111" s="142">
        <v>920000</v>
      </c>
      <c r="D1111" s="9" t="s">
        <v>305</v>
      </c>
      <c r="E1111" s="9" t="s">
        <v>70</v>
      </c>
      <c r="F1111" s="9" t="s">
        <v>306</v>
      </c>
      <c r="G1111" s="9" t="s">
        <v>307</v>
      </c>
      <c r="H1111" s="9">
        <v>0.36</v>
      </c>
      <c r="I1111" s="9">
        <v>0.48</v>
      </c>
      <c r="J1111" s="9" t="s">
        <v>195</v>
      </c>
      <c r="K1111" s="9">
        <v>0.16442880181795</v>
      </c>
      <c r="L1111" s="9">
        <v>3855.6860419560198</v>
      </c>
      <c r="M1111" s="9">
        <v>9.5795152697717594</v>
      </c>
      <c r="N1111" s="9">
        <v>1.4078169651472401</v>
      </c>
      <c r="O1111" s="9">
        <v>1.57514821780537</v>
      </c>
      <c r="P1111" s="9">
        <v>0.23148565675815</v>
      </c>
      <c r="Q1111" s="9">
        <v>633.98583606504201</v>
      </c>
      <c r="R1111" s="9">
        <v>1210</v>
      </c>
      <c r="S1111" s="9" t="s">
        <v>310</v>
      </c>
      <c r="T1111" s="9">
        <v>1210</v>
      </c>
      <c r="U1111" s="9" t="s">
        <v>293</v>
      </c>
      <c r="V1111" s="9" t="s">
        <v>195</v>
      </c>
      <c r="Z1111" s="9">
        <v>0</v>
      </c>
      <c r="AA1111" s="9">
        <v>1</v>
      </c>
      <c r="AB1111" s="9">
        <v>1.57514821780537</v>
      </c>
      <c r="AC1111" s="9">
        <v>0.23148565675815</v>
      </c>
      <c r="AD1111" s="9">
        <v>633.98583606504201</v>
      </c>
      <c r="AF1111" s="9">
        <v>-1</v>
      </c>
      <c r="AG1111" s="9">
        <v>-1</v>
      </c>
      <c r="AH1111" s="9">
        <v>-1</v>
      </c>
      <c r="AI1111" s="9">
        <v>-1</v>
      </c>
      <c r="AJ1111" s="9">
        <v>0</v>
      </c>
      <c r="AM1111" s="9" t="s">
        <v>309</v>
      </c>
      <c r="AN1111" s="9">
        <v>-1</v>
      </c>
      <c r="AQ1111" s="9">
        <v>579</v>
      </c>
      <c r="AR1111" s="9" t="s">
        <v>295</v>
      </c>
      <c r="AT1111" s="9" t="s">
        <v>195</v>
      </c>
      <c r="AU1111" s="9">
        <v>132.71029999999999</v>
      </c>
      <c r="AV1111" s="9">
        <v>113.832759006496</v>
      </c>
      <c r="AW1111" s="9">
        <v>665.41975266452903</v>
      </c>
      <c r="AX1111" s="9">
        <v>0.51418153779999998</v>
      </c>
    </row>
    <row r="1112" spans="1:50" x14ac:dyDescent="0.25">
      <c r="A1112" s="142">
        <v>550000</v>
      </c>
      <c r="B1112" s="142">
        <v>920000</v>
      </c>
      <c r="C1112" s="142">
        <v>920000</v>
      </c>
      <c r="D1112" s="9" t="s">
        <v>305</v>
      </c>
      <c r="E1112" s="9" t="s">
        <v>70</v>
      </c>
      <c r="F1112" s="9" t="s">
        <v>306</v>
      </c>
      <c r="G1112" s="9" t="s">
        <v>307</v>
      </c>
      <c r="H1112" s="9">
        <v>0.36</v>
      </c>
      <c r="I1112" s="9">
        <v>0.48</v>
      </c>
      <c r="J1112" s="9" t="s">
        <v>195</v>
      </c>
      <c r="K1112" s="9">
        <v>0.10928153352519</v>
      </c>
      <c r="L1112" s="9">
        <v>3855.6860419560198</v>
      </c>
      <c r="M1112" s="9">
        <v>9.5795152697717594</v>
      </c>
      <c r="N1112" s="9">
        <v>1.4078169651472401</v>
      </c>
      <c r="O1112" s="9">
        <v>1.0468641191086601</v>
      </c>
      <c r="P1112" s="9">
        <v>0.15384839687407001</v>
      </c>
      <c r="Q1112" s="9">
        <v>421.35528345663602</v>
      </c>
      <c r="R1112" s="9">
        <v>1210</v>
      </c>
      <c r="S1112" s="9" t="s">
        <v>310</v>
      </c>
      <c r="T1112" s="9">
        <v>1210</v>
      </c>
      <c r="U1112" s="9" t="s">
        <v>293</v>
      </c>
      <c r="V1112" s="9" t="s">
        <v>195</v>
      </c>
      <c r="Z1112" s="9">
        <v>0</v>
      </c>
      <c r="AA1112" s="9">
        <v>1</v>
      </c>
      <c r="AB1112" s="9">
        <v>1.0468641191086601</v>
      </c>
      <c r="AC1112" s="9">
        <v>0.15384839687407001</v>
      </c>
      <c r="AD1112" s="9">
        <v>421.35528345663602</v>
      </c>
      <c r="AF1112" s="9">
        <v>-1</v>
      </c>
      <c r="AG1112" s="9">
        <v>-1</v>
      </c>
      <c r="AH1112" s="9">
        <v>-1</v>
      </c>
      <c r="AI1112" s="9">
        <v>-1</v>
      </c>
      <c r="AJ1112" s="9">
        <v>0</v>
      </c>
      <c r="AM1112" s="9" t="s">
        <v>309</v>
      </c>
      <c r="AN1112" s="9">
        <v>-1</v>
      </c>
      <c r="AQ1112" s="9">
        <v>579</v>
      </c>
      <c r="AR1112" s="9" t="s">
        <v>295</v>
      </c>
      <c r="AT1112" s="9" t="s">
        <v>195</v>
      </c>
      <c r="AU1112" s="9">
        <v>132.71029999999999</v>
      </c>
      <c r="AV1112" s="9">
        <v>87.559330503045004</v>
      </c>
      <c r="AW1112" s="9">
        <v>442.24667579614697</v>
      </c>
      <c r="AX1112" s="9">
        <v>0.34173177900000001</v>
      </c>
    </row>
    <row r="1113" spans="1:50" x14ac:dyDescent="0.25">
      <c r="A1113" s="142">
        <v>550000</v>
      </c>
      <c r="B1113" s="142">
        <v>920000</v>
      </c>
      <c r="C1113" s="142">
        <v>920000</v>
      </c>
      <c r="D1113" s="9" t="s">
        <v>305</v>
      </c>
      <c r="E1113" s="9" t="s">
        <v>70</v>
      </c>
      <c r="F1113" s="9" t="s">
        <v>306</v>
      </c>
      <c r="G1113" s="9" t="s">
        <v>307</v>
      </c>
      <c r="H1113" s="9">
        <v>0.36</v>
      </c>
      <c r="I1113" s="9">
        <v>0.48</v>
      </c>
      <c r="J1113" s="9" t="s">
        <v>195</v>
      </c>
      <c r="K1113" s="9">
        <v>0.26004620214731</v>
      </c>
      <c r="L1113" s="9">
        <v>3855.6860419560198</v>
      </c>
      <c r="M1113" s="9">
        <v>9.5795152697717594</v>
      </c>
      <c r="N1113" s="9">
        <v>1.4078169651472401</v>
      </c>
      <c r="O1113" s="9">
        <v>2.49111656431635</v>
      </c>
      <c r="P1113" s="9">
        <v>0.3660974551051</v>
      </c>
      <c r="Q1113" s="9">
        <v>1002.65651188307</v>
      </c>
      <c r="R1113" s="9">
        <v>1210</v>
      </c>
      <c r="S1113" s="9" t="s">
        <v>310</v>
      </c>
      <c r="T1113" s="9">
        <v>1210</v>
      </c>
      <c r="U1113" s="9" t="s">
        <v>293</v>
      </c>
      <c r="V1113" s="9" t="s">
        <v>195</v>
      </c>
      <c r="Z1113" s="9">
        <v>0</v>
      </c>
      <c r="AA1113" s="9">
        <v>1</v>
      </c>
      <c r="AB1113" s="9">
        <v>2.49111656431635</v>
      </c>
      <c r="AC1113" s="9">
        <v>0.3660974551051</v>
      </c>
      <c r="AD1113" s="9">
        <v>1002.65651188308</v>
      </c>
      <c r="AF1113" s="9">
        <v>-1</v>
      </c>
      <c r="AG1113" s="9">
        <v>-1</v>
      </c>
      <c r="AH1113" s="9">
        <v>-1</v>
      </c>
      <c r="AI1113" s="9">
        <v>-1</v>
      </c>
      <c r="AJ1113" s="9">
        <v>0</v>
      </c>
      <c r="AM1113" s="9" t="s">
        <v>309</v>
      </c>
      <c r="AN1113" s="9">
        <v>-1</v>
      </c>
      <c r="AQ1113" s="9">
        <v>579</v>
      </c>
      <c r="AR1113" s="9" t="s">
        <v>295</v>
      </c>
      <c r="AT1113" s="9" t="s">
        <v>195</v>
      </c>
      <c r="AU1113" s="9">
        <v>132.71029999999999</v>
      </c>
      <c r="AV1113" s="9">
        <v>129.10998727906801</v>
      </c>
      <c r="AW1113" s="9">
        <v>1052.36964328059</v>
      </c>
      <c r="AX1113" s="9">
        <v>0.81318451899999999</v>
      </c>
    </row>
    <row r="1114" spans="1:50" x14ac:dyDescent="0.25">
      <c r="A1114" s="142">
        <v>550000</v>
      </c>
      <c r="B1114" s="142">
        <v>920000</v>
      </c>
      <c r="C1114" s="142">
        <v>920000</v>
      </c>
      <c r="D1114" s="9" t="s">
        <v>305</v>
      </c>
      <c r="E1114" s="9" t="s">
        <v>70</v>
      </c>
      <c r="F1114" s="9" t="s">
        <v>306</v>
      </c>
      <c r="G1114" s="9" t="s">
        <v>307</v>
      </c>
      <c r="H1114" s="9">
        <v>0.36</v>
      </c>
      <c r="I1114" s="9">
        <v>0.48</v>
      </c>
      <c r="J1114" s="9" t="s">
        <v>195</v>
      </c>
      <c r="K1114" s="9">
        <v>4.7492860340189999E-2</v>
      </c>
      <c r="L1114" s="9">
        <v>3855.6860419560198</v>
      </c>
      <c r="M1114" s="9">
        <v>9.5795152697717594</v>
      </c>
      <c r="N1114" s="9">
        <v>1.4078169651472401</v>
      </c>
      <c r="O1114" s="9">
        <v>0.45495858083398999</v>
      </c>
      <c r="P1114" s="9">
        <v>6.686125451029E-2</v>
      </c>
      <c r="Q1114" s="9">
        <v>183.117558706241</v>
      </c>
      <c r="R1114" s="9">
        <v>1210</v>
      </c>
      <c r="S1114" s="9" t="s">
        <v>310</v>
      </c>
      <c r="T1114" s="9">
        <v>1210</v>
      </c>
      <c r="U1114" s="9" t="s">
        <v>293</v>
      </c>
      <c r="V1114" s="9" t="s">
        <v>195</v>
      </c>
      <c r="Z1114" s="9">
        <v>0</v>
      </c>
      <c r="AA1114" s="9">
        <v>1</v>
      </c>
      <c r="AB1114" s="9">
        <v>0.45495858083398999</v>
      </c>
      <c r="AC1114" s="9">
        <v>6.686125451029E-2</v>
      </c>
      <c r="AD1114" s="9">
        <v>183.11755870623901</v>
      </c>
      <c r="AF1114" s="9">
        <v>-1</v>
      </c>
      <c r="AG1114" s="9">
        <v>-1</v>
      </c>
      <c r="AH1114" s="9">
        <v>-1</v>
      </c>
      <c r="AI1114" s="9">
        <v>-1</v>
      </c>
      <c r="AJ1114" s="9">
        <v>0</v>
      </c>
      <c r="AM1114" s="9" t="s">
        <v>309</v>
      </c>
      <c r="AN1114" s="9">
        <v>-1</v>
      </c>
      <c r="AQ1114" s="9">
        <v>579</v>
      </c>
      <c r="AR1114" s="9" t="s">
        <v>295</v>
      </c>
      <c r="AT1114" s="9" t="s">
        <v>195</v>
      </c>
      <c r="AU1114" s="9">
        <v>132.71029999999999</v>
      </c>
      <c r="AV1114" s="9">
        <v>65.596071075304494</v>
      </c>
      <c r="AW1114" s="9">
        <v>192.196786885846</v>
      </c>
      <c r="AX1114" s="9">
        <v>0.14851383509999999</v>
      </c>
    </row>
    <row r="1115" spans="1:50" x14ac:dyDescent="0.25">
      <c r="A1115" s="142">
        <v>550000</v>
      </c>
      <c r="B1115" s="142">
        <v>920000</v>
      </c>
      <c r="C1115" s="142">
        <v>920000</v>
      </c>
      <c r="D1115" s="9" t="s">
        <v>305</v>
      </c>
      <c r="E1115" s="9" t="s">
        <v>70</v>
      </c>
      <c r="F1115" s="9" t="s">
        <v>306</v>
      </c>
      <c r="G1115" s="9" t="s">
        <v>307</v>
      </c>
      <c r="H1115" s="9">
        <v>0.36</v>
      </c>
      <c r="I1115" s="9">
        <v>0.48</v>
      </c>
      <c r="J1115" s="9" t="s">
        <v>195</v>
      </c>
      <c r="K1115" s="9">
        <v>0.16963920503589</v>
      </c>
      <c r="L1115" s="9">
        <v>3855.3464398563201</v>
      </c>
      <c r="M1115" s="9">
        <v>9.5785915898830503</v>
      </c>
      <c r="N1115" s="9">
        <v>1.4076784951582999</v>
      </c>
      <c r="O1115" s="9">
        <v>1.62490466267122</v>
      </c>
      <c r="P1115" s="9">
        <v>0.23879746086476999</v>
      </c>
      <c r="Q1115" s="9">
        <v>654.01790519517499</v>
      </c>
      <c r="R1115" s="9">
        <v>1200</v>
      </c>
      <c r="S1115" s="9" t="s">
        <v>308</v>
      </c>
      <c r="T1115" s="9">
        <v>1200</v>
      </c>
      <c r="U1115" s="9" t="s">
        <v>293</v>
      </c>
      <c r="V1115" s="9" t="s">
        <v>195</v>
      </c>
      <c r="Z1115" s="9">
        <v>0</v>
      </c>
      <c r="AA1115" s="9">
        <v>1</v>
      </c>
      <c r="AB1115" s="9">
        <v>1.62490466267122</v>
      </c>
      <c r="AC1115" s="9">
        <v>0.23879746086476999</v>
      </c>
      <c r="AD1115" s="9">
        <v>654.01790519517499</v>
      </c>
      <c r="AF1115" s="9">
        <v>-1</v>
      </c>
      <c r="AG1115" s="9">
        <v>-1</v>
      </c>
      <c r="AH1115" s="9">
        <v>-1</v>
      </c>
      <c r="AI1115" s="9">
        <v>-1</v>
      </c>
      <c r="AJ1115" s="9">
        <v>0</v>
      </c>
      <c r="AM1115" s="9" t="s">
        <v>309</v>
      </c>
      <c r="AN1115" s="9">
        <v>-1</v>
      </c>
      <c r="AQ1115" s="9">
        <v>579</v>
      </c>
      <c r="AR1115" s="9" t="s">
        <v>295</v>
      </c>
      <c r="AT1115" s="9" t="s">
        <v>195</v>
      </c>
      <c r="AU1115" s="9">
        <v>132.71029999999999</v>
      </c>
      <c r="AV1115" s="9">
        <v>127.815811232687</v>
      </c>
      <c r="AW1115" s="9">
        <v>686.50550639032303</v>
      </c>
      <c r="AX1115" s="9">
        <v>0.53042814699999996</v>
      </c>
    </row>
    <row r="1116" spans="1:50" x14ac:dyDescent="0.25">
      <c r="A1116" s="142">
        <v>550000</v>
      </c>
      <c r="B1116" s="142">
        <v>920000</v>
      </c>
      <c r="C1116" s="142">
        <v>920000</v>
      </c>
      <c r="D1116" s="9" t="s">
        <v>305</v>
      </c>
      <c r="E1116" s="9" t="s">
        <v>70</v>
      </c>
      <c r="F1116" s="9" t="s">
        <v>306</v>
      </c>
      <c r="G1116" s="9" t="s">
        <v>307</v>
      </c>
      <c r="H1116" s="9">
        <v>0.36</v>
      </c>
      <c r="I1116" s="9">
        <v>0.48</v>
      </c>
      <c r="J1116" s="9" t="s">
        <v>195</v>
      </c>
      <c r="K1116" s="9">
        <v>1.1619919954199999E-3</v>
      </c>
      <c r="L1116" s="9">
        <v>3855.3464398563201</v>
      </c>
      <c r="M1116" s="9">
        <v>9.5785915898830503</v>
      </c>
      <c r="N1116" s="9">
        <v>1.4076784951582999</v>
      </c>
      <c r="O1116" s="9">
        <v>1.1130246754910001E-2</v>
      </c>
      <c r="P1116" s="9">
        <v>1.6357111435100001E-3</v>
      </c>
      <c r="Q1116" s="9">
        <v>4.4798817027148798</v>
      </c>
      <c r="R1116" s="9">
        <v>1210</v>
      </c>
      <c r="S1116" s="9" t="s">
        <v>310</v>
      </c>
      <c r="T1116" s="9">
        <v>1210</v>
      </c>
      <c r="U1116" s="9" t="s">
        <v>293</v>
      </c>
      <c r="V1116" s="9" t="s">
        <v>195</v>
      </c>
      <c r="Z1116" s="9">
        <v>0</v>
      </c>
      <c r="AA1116" s="9">
        <v>1</v>
      </c>
      <c r="AB1116" s="9">
        <v>1.1130246754910001E-2</v>
      </c>
      <c r="AC1116" s="9">
        <v>1.6357111435100001E-3</v>
      </c>
      <c r="AD1116" s="9">
        <v>4.4798817027140698</v>
      </c>
      <c r="AF1116" s="9">
        <v>-1</v>
      </c>
      <c r="AG1116" s="9">
        <v>-1</v>
      </c>
      <c r="AH1116" s="9">
        <v>-1</v>
      </c>
      <c r="AI1116" s="9">
        <v>-1</v>
      </c>
      <c r="AJ1116" s="9">
        <v>0</v>
      </c>
      <c r="AM1116" s="9" t="s">
        <v>309</v>
      </c>
      <c r="AN1116" s="9">
        <v>-1</v>
      </c>
      <c r="AQ1116" s="9">
        <v>579</v>
      </c>
      <c r="AR1116" s="9" t="s">
        <v>295</v>
      </c>
      <c r="AT1116" s="9" t="s">
        <v>195</v>
      </c>
      <c r="AU1116" s="9">
        <v>132.71029999999999</v>
      </c>
      <c r="AV1116" s="9">
        <v>12.222089557751399</v>
      </c>
      <c r="AW1116" s="9">
        <v>4.7024147694743599</v>
      </c>
      <c r="AX1116" s="9">
        <v>3.6333185000000001E-3</v>
      </c>
    </row>
    <row r="1117" spans="1:50" x14ac:dyDescent="0.25">
      <c r="A1117" s="142">
        <v>550000</v>
      </c>
      <c r="B1117" s="142">
        <v>920000</v>
      </c>
      <c r="C1117" s="142">
        <v>920000</v>
      </c>
      <c r="D1117" s="9" t="s">
        <v>305</v>
      </c>
      <c r="E1117" s="9" t="s">
        <v>70</v>
      </c>
      <c r="F1117" s="9" t="s">
        <v>306</v>
      </c>
      <c r="G1117" s="9" t="s">
        <v>307</v>
      </c>
      <c r="H1117" s="9">
        <v>0.36</v>
      </c>
      <c r="I1117" s="9">
        <v>0.48</v>
      </c>
      <c r="J1117" s="9" t="s">
        <v>195</v>
      </c>
      <c r="K1117" s="9">
        <v>3.1488054931199999E-3</v>
      </c>
      <c r="L1117" s="9">
        <v>3855.3464398563201</v>
      </c>
      <c r="M1117" s="9">
        <v>9.5785915898830503</v>
      </c>
      <c r="N1117" s="9">
        <v>1.4076784951582999</v>
      </c>
      <c r="O1117" s="9">
        <v>3.016112181464E-2</v>
      </c>
      <c r="P1117" s="9">
        <v>4.4325057781099998E-3</v>
      </c>
      <c r="Q1117" s="9">
        <v>12.139736047727199</v>
      </c>
      <c r="R1117" s="9">
        <v>1210</v>
      </c>
      <c r="S1117" s="9" t="s">
        <v>310</v>
      </c>
      <c r="T1117" s="9">
        <v>1210</v>
      </c>
      <c r="U1117" s="9" t="s">
        <v>293</v>
      </c>
      <c r="V1117" s="9" t="s">
        <v>195</v>
      </c>
      <c r="Z1117" s="9">
        <v>0</v>
      </c>
      <c r="AA1117" s="9">
        <v>1</v>
      </c>
      <c r="AB1117" s="9">
        <v>3.016112181464E-2</v>
      </c>
      <c r="AC1117" s="9">
        <v>4.4325057781099998E-3</v>
      </c>
      <c r="AD1117" s="9">
        <v>12.139736047726601</v>
      </c>
      <c r="AF1117" s="9">
        <v>-1</v>
      </c>
      <c r="AG1117" s="9">
        <v>-1</v>
      </c>
      <c r="AH1117" s="9">
        <v>-1</v>
      </c>
      <c r="AI1117" s="9">
        <v>-1</v>
      </c>
      <c r="AJ1117" s="9">
        <v>0</v>
      </c>
      <c r="AM1117" s="9" t="s">
        <v>309</v>
      </c>
      <c r="AN1117" s="9">
        <v>-1</v>
      </c>
      <c r="AQ1117" s="9">
        <v>579</v>
      </c>
      <c r="AR1117" s="9" t="s">
        <v>295</v>
      </c>
      <c r="AT1117" s="9" t="s">
        <v>195</v>
      </c>
      <c r="AU1117" s="9">
        <v>132.71029999999999</v>
      </c>
      <c r="AV1117" s="9">
        <v>20.599426381436601</v>
      </c>
      <c r="AW1117" s="9">
        <v>12.742763732748699</v>
      </c>
      <c r="AX1117" s="9">
        <v>9.8456901999999999E-3</v>
      </c>
    </row>
    <row r="1118" spans="1:50" x14ac:dyDescent="0.25">
      <c r="A1118" s="142">
        <v>550000</v>
      </c>
      <c r="B1118" s="142">
        <v>920000</v>
      </c>
      <c r="C1118" s="142">
        <v>920000</v>
      </c>
      <c r="D1118" s="9" t="s">
        <v>305</v>
      </c>
      <c r="E1118" s="9" t="s">
        <v>70</v>
      </c>
      <c r="F1118" s="9" t="s">
        <v>306</v>
      </c>
      <c r="G1118" s="9" t="s">
        <v>307</v>
      </c>
      <c r="H1118" s="9">
        <v>0.36</v>
      </c>
      <c r="I1118" s="9">
        <v>0.48</v>
      </c>
      <c r="J1118" s="9" t="s">
        <v>195</v>
      </c>
      <c r="K1118" s="9">
        <v>0.22757988366241</v>
      </c>
      <c r="L1118" s="9">
        <v>3855.3464398563201</v>
      </c>
      <c r="M1118" s="9">
        <v>9.5785915898830503</v>
      </c>
      <c r="N1118" s="9">
        <v>1.4076784951582999</v>
      </c>
      <c r="O1118" s="9">
        <v>2.1798947596753999</v>
      </c>
      <c r="P1118" s="9">
        <v>0.32035930816220998</v>
      </c>
      <c r="Q1118" s="9">
        <v>877.39929426082006</v>
      </c>
      <c r="R1118" s="9">
        <v>1210</v>
      </c>
      <c r="S1118" s="9" t="s">
        <v>310</v>
      </c>
      <c r="T1118" s="9">
        <v>1210</v>
      </c>
      <c r="U1118" s="9" t="s">
        <v>293</v>
      </c>
      <c r="V1118" s="9" t="s">
        <v>195</v>
      </c>
      <c r="Z1118" s="9">
        <v>0</v>
      </c>
      <c r="AA1118" s="9">
        <v>1</v>
      </c>
      <c r="AB1118" s="9">
        <v>2.1798947596753999</v>
      </c>
      <c r="AC1118" s="9">
        <v>0.32035930816220998</v>
      </c>
      <c r="AD1118" s="9">
        <v>877.39929426082006</v>
      </c>
      <c r="AF1118" s="9">
        <v>-1</v>
      </c>
      <c r="AG1118" s="9">
        <v>-1</v>
      </c>
      <c r="AH1118" s="9">
        <v>-1</v>
      </c>
      <c r="AI1118" s="9">
        <v>-1</v>
      </c>
      <c r="AJ1118" s="9">
        <v>0</v>
      </c>
      <c r="AM1118" s="9" t="s">
        <v>309</v>
      </c>
      <c r="AN1118" s="9">
        <v>-1</v>
      </c>
      <c r="AQ1118" s="9">
        <v>579</v>
      </c>
      <c r="AR1118" s="9" t="s">
        <v>295</v>
      </c>
      <c r="AT1118" s="9" t="s">
        <v>195</v>
      </c>
      <c r="AU1118" s="9">
        <v>132.71029999999999</v>
      </c>
      <c r="AV1118" s="9">
        <v>121.739406123425</v>
      </c>
      <c r="AW1118" s="9">
        <v>920.98311380830103</v>
      </c>
      <c r="AX1118" s="9">
        <v>0.71159715670000001</v>
      </c>
    </row>
    <row r="1119" spans="1:50" x14ac:dyDescent="0.25">
      <c r="A1119" s="142">
        <v>550000</v>
      </c>
      <c r="B1119" s="142">
        <v>920000</v>
      </c>
      <c r="C1119" s="142">
        <v>920000</v>
      </c>
      <c r="D1119" s="9" t="s">
        <v>305</v>
      </c>
      <c r="E1119" s="9" t="s">
        <v>70</v>
      </c>
      <c r="F1119" s="9" t="s">
        <v>306</v>
      </c>
      <c r="G1119" s="9" t="s">
        <v>307</v>
      </c>
      <c r="H1119" s="9">
        <v>0.36</v>
      </c>
      <c r="I1119" s="9">
        <v>0.48</v>
      </c>
      <c r="J1119" s="9" t="s">
        <v>195</v>
      </c>
      <c r="K1119" s="9">
        <v>0.20300420267402999</v>
      </c>
      <c r="L1119" s="9">
        <v>3855.3464398563201</v>
      </c>
      <c r="M1119" s="9">
        <v>9.5785915898830503</v>
      </c>
      <c r="N1119" s="9">
        <v>1.4076784951582999</v>
      </c>
      <c r="O1119" s="9">
        <v>1.9444943484444499</v>
      </c>
      <c r="P1119" s="9">
        <v>0.28576465053099998</v>
      </c>
      <c r="Q1119" s="9">
        <v>782.65153005522404</v>
      </c>
      <c r="R1119" s="9">
        <v>1210</v>
      </c>
      <c r="S1119" s="9" t="s">
        <v>310</v>
      </c>
      <c r="T1119" s="9">
        <v>1210</v>
      </c>
      <c r="U1119" s="9" t="s">
        <v>293</v>
      </c>
      <c r="V1119" s="9" t="s">
        <v>195</v>
      </c>
      <c r="Z1119" s="9">
        <v>0</v>
      </c>
      <c r="AA1119" s="9">
        <v>1</v>
      </c>
      <c r="AB1119" s="9">
        <v>1.9444943484444499</v>
      </c>
      <c r="AC1119" s="9">
        <v>0.28576465053099998</v>
      </c>
      <c r="AD1119" s="9">
        <v>782.65153005522404</v>
      </c>
      <c r="AF1119" s="9">
        <v>-1</v>
      </c>
      <c r="AG1119" s="9">
        <v>-1</v>
      </c>
      <c r="AH1119" s="9">
        <v>-1</v>
      </c>
      <c r="AI1119" s="9">
        <v>-1</v>
      </c>
      <c r="AJ1119" s="9">
        <v>0</v>
      </c>
      <c r="AM1119" s="9" t="s">
        <v>309</v>
      </c>
      <c r="AN1119" s="9">
        <v>-1</v>
      </c>
      <c r="AQ1119" s="9">
        <v>579</v>
      </c>
      <c r="AR1119" s="9" t="s">
        <v>295</v>
      </c>
      <c r="AT1119" s="9" t="s">
        <v>195</v>
      </c>
      <c r="AU1119" s="9">
        <v>132.71029999999999</v>
      </c>
      <c r="AV1119" s="9">
        <v>121.860505383939</v>
      </c>
      <c r="AW1119" s="9">
        <v>821.52886136562199</v>
      </c>
      <c r="AX1119" s="9">
        <v>0.63475387679999995</v>
      </c>
    </row>
    <row r="1120" spans="1:50" x14ac:dyDescent="0.25">
      <c r="A1120" s="142">
        <v>550000</v>
      </c>
      <c r="B1120" s="142">
        <v>920000</v>
      </c>
      <c r="C1120" s="142">
        <v>920000</v>
      </c>
      <c r="D1120" s="9" t="s">
        <v>305</v>
      </c>
      <c r="E1120" s="9" t="s">
        <v>70</v>
      </c>
      <c r="F1120" s="9" t="s">
        <v>306</v>
      </c>
      <c r="G1120" s="9" t="s">
        <v>307</v>
      </c>
      <c r="H1120" s="9">
        <v>0.36</v>
      </c>
      <c r="I1120" s="9">
        <v>0.48</v>
      </c>
      <c r="J1120" s="9" t="s">
        <v>195</v>
      </c>
      <c r="K1120" s="9">
        <v>1.322936476098E-2</v>
      </c>
      <c r="L1120" s="9">
        <v>3855.3464398563201</v>
      </c>
      <c r="M1120" s="9">
        <v>9.5785915898830503</v>
      </c>
      <c r="N1120" s="9">
        <v>1.4076784951582999</v>
      </c>
      <c r="O1120" s="9">
        <v>0.12671868203906</v>
      </c>
      <c r="P1120" s="9">
        <v>1.862269227864E-2</v>
      </c>
      <c r="Q1120" s="9">
        <v>51.003784332824203</v>
      </c>
      <c r="R1120" s="9">
        <v>1210</v>
      </c>
      <c r="S1120" s="9" t="s">
        <v>310</v>
      </c>
      <c r="T1120" s="9">
        <v>1210</v>
      </c>
      <c r="U1120" s="9" t="s">
        <v>293</v>
      </c>
      <c r="V1120" s="9" t="s">
        <v>195</v>
      </c>
      <c r="Z1120" s="9">
        <v>0</v>
      </c>
      <c r="AA1120" s="9">
        <v>1</v>
      </c>
      <c r="AB1120" s="9">
        <v>0.12671868203906</v>
      </c>
      <c r="AC1120" s="9">
        <v>1.862269227864E-2</v>
      </c>
      <c r="AD1120" s="9">
        <v>51.003784332825397</v>
      </c>
      <c r="AF1120" s="9">
        <v>-1</v>
      </c>
      <c r="AG1120" s="9">
        <v>-1</v>
      </c>
      <c r="AH1120" s="9">
        <v>-1</v>
      </c>
      <c r="AI1120" s="9">
        <v>-1</v>
      </c>
      <c r="AJ1120" s="9">
        <v>0</v>
      </c>
      <c r="AM1120" s="9" t="s">
        <v>309</v>
      </c>
      <c r="AN1120" s="9">
        <v>-1</v>
      </c>
      <c r="AQ1120" s="9">
        <v>579</v>
      </c>
      <c r="AR1120" s="9" t="s">
        <v>295</v>
      </c>
      <c r="AT1120" s="9" t="s">
        <v>195</v>
      </c>
      <c r="AU1120" s="9">
        <v>132.71029999999999</v>
      </c>
      <c r="AV1120" s="9">
        <v>41.716038077332897</v>
      </c>
      <c r="AW1120" s="9">
        <v>53.537339747265399</v>
      </c>
      <c r="AX1120" s="9">
        <v>4.1365599599999997E-2</v>
      </c>
    </row>
    <row r="1121" spans="1:50" x14ac:dyDescent="0.25">
      <c r="A1121" s="142">
        <v>550000</v>
      </c>
      <c r="B1121" s="142">
        <v>920000</v>
      </c>
      <c r="C1121" s="142">
        <v>920000</v>
      </c>
      <c r="D1121" s="9" t="s">
        <v>305</v>
      </c>
      <c r="E1121" s="9" t="s">
        <v>70</v>
      </c>
      <c r="F1121" s="9" t="s">
        <v>306</v>
      </c>
      <c r="G1121" s="9" t="s">
        <v>307</v>
      </c>
      <c r="H1121" s="9">
        <v>0.36</v>
      </c>
      <c r="I1121" s="9">
        <v>0.48</v>
      </c>
      <c r="J1121" s="9" t="s">
        <v>195</v>
      </c>
      <c r="K1121" s="9">
        <v>2.5309394779930001E-2</v>
      </c>
      <c r="L1121" s="9">
        <v>3953.55423701053</v>
      </c>
      <c r="M1121" s="9">
        <v>10.4170036255484</v>
      </c>
      <c r="N1121" s="9">
        <v>1.4066543137758301</v>
      </c>
      <c r="O1121" s="9">
        <v>0.26364805718306</v>
      </c>
      <c r="P1121" s="9">
        <v>3.560156934625E-2</v>
      </c>
      <c r="Q1121" s="9">
        <v>100.06206496839999</v>
      </c>
      <c r="R1121" s="9">
        <v>1400</v>
      </c>
      <c r="S1121" s="9" t="s">
        <v>297</v>
      </c>
      <c r="T1121" s="9">
        <v>1400</v>
      </c>
      <c r="U1121" s="9" t="s">
        <v>293</v>
      </c>
      <c r="V1121" s="9" t="s">
        <v>195</v>
      </c>
      <c r="Z1121" s="9">
        <v>0</v>
      </c>
      <c r="AA1121" s="9">
        <v>1</v>
      </c>
      <c r="AB1121" s="9">
        <v>0.26364805718306</v>
      </c>
      <c r="AC1121" s="9">
        <v>3.560156934625E-2</v>
      </c>
      <c r="AD1121" s="9">
        <v>109.025604876743</v>
      </c>
      <c r="AF1121" s="9">
        <v>-1</v>
      </c>
      <c r="AG1121" s="9">
        <v>-1</v>
      </c>
      <c r="AH1121" s="9">
        <v>-1</v>
      </c>
      <c r="AI1121" s="9">
        <v>-1</v>
      </c>
      <c r="AJ1121" s="9">
        <v>0</v>
      </c>
      <c r="AM1121" s="9" t="s">
        <v>309</v>
      </c>
      <c r="AN1121" s="9">
        <v>-1</v>
      </c>
      <c r="AQ1121" s="9">
        <v>579</v>
      </c>
      <c r="AR1121" s="9" t="s">
        <v>295</v>
      </c>
      <c r="AT1121" s="9" t="s">
        <v>195</v>
      </c>
      <c r="AU1121" s="9">
        <v>132.71029999999999</v>
      </c>
      <c r="AV1121" s="9">
        <v>43.693458919224703</v>
      </c>
      <c r="AW1121" s="9">
        <v>102.42348681225501</v>
      </c>
      <c r="AX1121" s="9">
        <v>8.8423037199999999E-2</v>
      </c>
    </row>
    <row r="1122" spans="1:50" x14ac:dyDescent="0.25">
      <c r="A1122" s="142">
        <v>550000</v>
      </c>
      <c r="B1122" s="142">
        <v>920000</v>
      </c>
      <c r="C1122" s="142">
        <v>920000</v>
      </c>
      <c r="D1122" s="9" t="s">
        <v>305</v>
      </c>
      <c r="E1122" s="9" t="s">
        <v>70</v>
      </c>
      <c r="F1122" s="9" t="s">
        <v>306</v>
      </c>
      <c r="G1122" s="9" t="s">
        <v>307</v>
      </c>
      <c r="H1122" s="9">
        <v>0.36</v>
      </c>
      <c r="I1122" s="9">
        <v>0.48</v>
      </c>
      <c r="J1122" s="9" t="s">
        <v>195</v>
      </c>
      <c r="K1122" s="9">
        <v>2.97585245975E-3</v>
      </c>
      <c r="L1122" s="9">
        <v>3953.55423701053</v>
      </c>
      <c r="M1122" s="9">
        <v>10.4170036255484</v>
      </c>
      <c r="N1122" s="9">
        <v>1.4066543137758301</v>
      </c>
      <c r="O1122" s="9">
        <v>3.099946586239E-2</v>
      </c>
      <c r="P1122" s="9">
        <v>4.1859956996700004E-3</v>
      </c>
      <c r="Q1122" s="9">
        <v>11.7651941009944</v>
      </c>
      <c r="R1122" s="9">
        <v>1200</v>
      </c>
      <c r="S1122" s="9" t="s">
        <v>308</v>
      </c>
      <c r="T1122" s="9">
        <v>1200</v>
      </c>
      <c r="U1122" s="9" t="s">
        <v>293</v>
      </c>
      <c r="V1122" s="9" t="s">
        <v>195</v>
      </c>
      <c r="Z1122" s="9">
        <v>0</v>
      </c>
      <c r="AA1122" s="9">
        <v>1</v>
      </c>
      <c r="AB1122" s="9">
        <v>3.099946586239E-2</v>
      </c>
      <c r="AC1122" s="9">
        <v>4.1859956996700004E-3</v>
      </c>
      <c r="AD1122" s="9">
        <v>15.2919407699159</v>
      </c>
      <c r="AF1122" s="9">
        <v>-1</v>
      </c>
      <c r="AG1122" s="9">
        <v>-1</v>
      </c>
      <c r="AH1122" s="9">
        <v>-1</v>
      </c>
      <c r="AI1122" s="9">
        <v>-1</v>
      </c>
      <c r="AJ1122" s="9">
        <v>0</v>
      </c>
      <c r="AM1122" s="9" t="s">
        <v>309</v>
      </c>
      <c r="AN1122" s="9">
        <v>-1</v>
      </c>
      <c r="AQ1122" s="9">
        <v>579</v>
      </c>
      <c r="AR1122" s="9" t="s">
        <v>295</v>
      </c>
      <c r="AT1122" s="9" t="s">
        <v>195</v>
      </c>
      <c r="AU1122" s="9">
        <v>132.71029999999999</v>
      </c>
      <c r="AV1122" s="9">
        <v>16.075857918489799</v>
      </c>
      <c r="AW1122" s="9">
        <v>12.042847638887199</v>
      </c>
      <c r="AX1122" s="9">
        <v>1.2402222799999999E-2</v>
      </c>
    </row>
    <row r="1123" spans="1:50" x14ac:dyDescent="0.25">
      <c r="A1123" s="142">
        <v>550000</v>
      </c>
      <c r="B1123" s="142">
        <v>920000</v>
      </c>
      <c r="C1123" s="142">
        <v>920000</v>
      </c>
      <c r="D1123" s="9" t="s">
        <v>305</v>
      </c>
      <c r="E1123" s="9" t="s">
        <v>70</v>
      </c>
      <c r="F1123" s="9" t="s">
        <v>306</v>
      </c>
      <c r="G1123" s="9" t="s">
        <v>307</v>
      </c>
      <c r="H1123" s="9">
        <v>0.36</v>
      </c>
      <c r="I1123" s="9">
        <v>0.48</v>
      </c>
      <c r="J1123" s="9" t="s">
        <v>195</v>
      </c>
      <c r="K1123" s="9">
        <v>2.1946044505999999E-4</v>
      </c>
      <c r="L1123" s="9">
        <v>3953.55423701053</v>
      </c>
      <c r="M1123" s="9">
        <v>10.4170036255484</v>
      </c>
      <c r="N1123" s="9">
        <v>1.4066543137758301</v>
      </c>
      <c r="O1123" s="9">
        <v>2.2861202519099998E-3</v>
      </c>
      <c r="P1123" s="9">
        <v>3.0870498175000001E-4</v>
      </c>
      <c r="Q1123" s="9">
        <v>0.86764877244689997</v>
      </c>
      <c r="R1123" s="9">
        <v>1410</v>
      </c>
      <c r="S1123" s="9" t="s">
        <v>299</v>
      </c>
      <c r="T1123" s="9">
        <v>1410</v>
      </c>
      <c r="U1123" s="9" t="s">
        <v>293</v>
      </c>
      <c r="V1123" s="9" t="s">
        <v>195</v>
      </c>
      <c r="Z1123" s="9">
        <v>0</v>
      </c>
      <c r="AA1123" s="9">
        <v>1</v>
      </c>
      <c r="AB1123" s="9">
        <v>2.2861202519099998E-3</v>
      </c>
      <c r="AC1123" s="9">
        <v>3.0870498175000001E-4</v>
      </c>
      <c r="AD1123" s="9">
        <v>2.5049107201743501</v>
      </c>
      <c r="AF1123" s="9">
        <v>-1</v>
      </c>
      <c r="AG1123" s="9">
        <v>-1</v>
      </c>
      <c r="AH1123" s="9">
        <v>-1</v>
      </c>
      <c r="AI1123" s="9">
        <v>-1</v>
      </c>
      <c r="AJ1123" s="9">
        <v>0</v>
      </c>
      <c r="AM1123" s="9" t="s">
        <v>309</v>
      </c>
      <c r="AN1123" s="9">
        <v>-1</v>
      </c>
      <c r="AQ1123" s="9">
        <v>579</v>
      </c>
      <c r="AR1123" s="9" t="s">
        <v>295</v>
      </c>
      <c r="AT1123" s="9" t="s">
        <v>195</v>
      </c>
      <c r="AU1123" s="9">
        <v>132.71029999999999</v>
      </c>
      <c r="AV1123" s="9">
        <v>5.04921901512893</v>
      </c>
      <c r="AW1123" s="9">
        <v>0.88812491157955997</v>
      </c>
      <c r="AX1123" s="9">
        <v>2.0315578000000001E-3</v>
      </c>
    </row>
    <row r="1124" spans="1:50" x14ac:dyDescent="0.25">
      <c r="A1124" s="142">
        <v>550000</v>
      </c>
      <c r="B1124" s="142">
        <v>920000</v>
      </c>
      <c r="C1124" s="142">
        <v>920000</v>
      </c>
      <c r="D1124" s="9" t="s">
        <v>305</v>
      </c>
      <c r="E1124" s="9" t="s">
        <v>70</v>
      </c>
      <c r="F1124" s="9" t="s">
        <v>306</v>
      </c>
      <c r="G1124" s="9" t="s">
        <v>307</v>
      </c>
      <c r="H1124" s="9">
        <v>0.36</v>
      </c>
      <c r="I1124" s="9">
        <v>0.48</v>
      </c>
      <c r="J1124" s="9" t="s">
        <v>195</v>
      </c>
      <c r="K1124" s="9">
        <v>8.7105115899930002E-2</v>
      </c>
      <c r="L1124" s="9">
        <v>3953.55423701053</v>
      </c>
      <c r="M1124" s="9">
        <v>10.4170036255484</v>
      </c>
      <c r="N1124" s="9">
        <v>1.4066543137758301</v>
      </c>
      <c r="O1124" s="9">
        <v>0.90737430813342002</v>
      </c>
      <c r="P1124" s="9">
        <v>0.12252678703258001</v>
      </c>
      <c r="Q1124" s="9">
        <v>344.37480003147698</v>
      </c>
      <c r="R1124" s="9">
        <v>1410</v>
      </c>
      <c r="S1124" s="9" t="s">
        <v>299</v>
      </c>
      <c r="T1124" s="9">
        <v>1410</v>
      </c>
      <c r="U1124" s="9" t="s">
        <v>293</v>
      </c>
      <c r="V1124" s="9" t="s">
        <v>195</v>
      </c>
      <c r="Z1124" s="9">
        <v>0</v>
      </c>
      <c r="AA1124" s="9">
        <v>1</v>
      </c>
      <c r="AB1124" s="9">
        <v>0.90737430813342002</v>
      </c>
      <c r="AC1124" s="9">
        <v>0.12252678703258001</v>
      </c>
      <c r="AD1124" s="9">
        <v>361.63642967503301</v>
      </c>
      <c r="AF1124" s="9">
        <v>-1</v>
      </c>
      <c r="AG1124" s="9">
        <v>-1</v>
      </c>
      <c r="AH1124" s="9">
        <v>-1</v>
      </c>
      <c r="AI1124" s="9">
        <v>-1</v>
      </c>
      <c r="AJ1124" s="9">
        <v>0</v>
      </c>
      <c r="AM1124" s="9" t="s">
        <v>309</v>
      </c>
      <c r="AN1124" s="9">
        <v>-1</v>
      </c>
      <c r="AQ1124" s="9">
        <v>579</v>
      </c>
      <c r="AR1124" s="9" t="s">
        <v>295</v>
      </c>
      <c r="AT1124" s="9" t="s">
        <v>195</v>
      </c>
      <c r="AU1124" s="9">
        <v>132.71029999999999</v>
      </c>
      <c r="AV1124" s="9">
        <v>80.006013760607701</v>
      </c>
      <c r="AW1124" s="9">
        <v>352.50189770354399</v>
      </c>
      <c r="AX1124" s="9">
        <v>0.29329799649999999</v>
      </c>
    </row>
    <row r="1125" spans="1:50" x14ac:dyDescent="0.25">
      <c r="A1125" s="142">
        <v>550000</v>
      </c>
      <c r="B1125" s="142">
        <v>920000</v>
      </c>
      <c r="C1125" s="142">
        <v>920000</v>
      </c>
      <c r="D1125" s="9" t="s">
        <v>305</v>
      </c>
      <c r="E1125" s="9" t="s">
        <v>70</v>
      </c>
      <c r="F1125" s="9" t="s">
        <v>306</v>
      </c>
      <c r="G1125" s="9" t="s">
        <v>307</v>
      </c>
      <c r="H1125" s="9">
        <v>0.36</v>
      </c>
      <c r="I1125" s="9">
        <v>0.48</v>
      </c>
      <c r="J1125" s="9" t="s">
        <v>195</v>
      </c>
      <c r="K1125" s="9">
        <v>0.23885888399286001</v>
      </c>
      <c r="L1125" s="9">
        <v>3855.3464395690798</v>
      </c>
      <c r="M1125" s="9">
        <v>9.57859158916939</v>
      </c>
      <c r="N1125" s="9">
        <v>1.40767849505342</v>
      </c>
      <c r="O1125" s="9">
        <v>2.28793169721239</v>
      </c>
      <c r="P1125" s="9">
        <v>0.33623651434920998</v>
      </c>
      <c r="Q1125" s="9">
        <v>920.88374796131598</v>
      </c>
      <c r="R1125" s="9">
        <v>1200</v>
      </c>
      <c r="S1125" s="9" t="s">
        <v>308</v>
      </c>
      <c r="T1125" s="9">
        <v>1200</v>
      </c>
      <c r="U1125" s="9" t="s">
        <v>293</v>
      </c>
      <c r="V1125" s="9" t="s">
        <v>195</v>
      </c>
      <c r="Z1125" s="9">
        <v>0</v>
      </c>
      <c r="AA1125" s="9">
        <v>1</v>
      </c>
      <c r="AB1125" s="9">
        <v>2.28793169721239</v>
      </c>
      <c r="AC1125" s="9">
        <v>0.33623651434920998</v>
      </c>
      <c r="AD1125" s="9">
        <v>920.88374796131598</v>
      </c>
      <c r="AF1125" s="9">
        <v>-1</v>
      </c>
      <c r="AG1125" s="9">
        <v>-1</v>
      </c>
      <c r="AH1125" s="9">
        <v>-1</v>
      </c>
      <c r="AI1125" s="9">
        <v>-1</v>
      </c>
      <c r="AJ1125" s="9">
        <v>0</v>
      </c>
      <c r="AM1125" s="9" t="s">
        <v>309</v>
      </c>
      <c r="AN1125" s="9">
        <v>-1</v>
      </c>
      <c r="AQ1125" s="9">
        <v>579</v>
      </c>
      <c r="AR1125" s="9" t="s">
        <v>295</v>
      </c>
      <c r="AT1125" s="9" t="s">
        <v>195</v>
      </c>
      <c r="AU1125" s="9">
        <v>132.71029999999999</v>
      </c>
      <c r="AV1125" s="9">
        <v>245.163051949665</v>
      </c>
      <c r="AW1125" s="9">
        <v>966.62760873380103</v>
      </c>
      <c r="AX1125" s="9">
        <v>0.74686435360000003</v>
      </c>
    </row>
    <row r="1126" spans="1:50" x14ac:dyDescent="0.25">
      <c r="A1126" s="142">
        <v>550000</v>
      </c>
      <c r="B1126" s="142">
        <v>920000</v>
      </c>
      <c r="C1126" s="142">
        <v>920000</v>
      </c>
      <c r="D1126" s="9" t="s">
        <v>305</v>
      </c>
      <c r="E1126" s="9" t="s">
        <v>70</v>
      </c>
      <c r="F1126" s="9" t="s">
        <v>306</v>
      </c>
      <c r="G1126" s="9" t="s">
        <v>307</v>
      </c>
      <c r="H1126" s="9">
        <v>0.36</v>
      </c>
      <c r="I1126" s="9">
        <v>0.48</v>
      </c>
      <c r="J1126" s="9" t="s">
        <v>195</v>
      </c>
      <c r="K1126" s="9">
        <v>4.8589213417769998E-2</v>
      </c>
      <c r="L1126" s="9">
        <v>3855.3464395690798</v>
      </c>
      <c r="M1126" s="9">
        <v>9.57859158916939</v>
      </c>
      <c r="N1126" s="9">
        <v>1.40767849505342</v>
      </c>
      <c r="O1126" s="9">
        <v>0.46541623096785001</v>
      </c>
      <c r="P1126" s="9">
        <v>6.8397990819760002E-2</v>
      </c>
      <c r="Q1126" s="9">
        <v>187.32825095168101</v>
      </c>
      <c r="R1126" s="9">
        <v>1210</v>
      </c>
      <c r="S1126" s="9" t="s">
        <v>310</v>
      </c>
      <c r="T1126" s="9">
        <v>1210</v>
      </c>
      <c r="U1126" s="9" t="s">
        <v>293</v>
      </c>
      <c r="V1126" s="9" t="s">
        <v>195</v>
      </c>
      <c r="Z1126" s="9">
        <v>0</v>
      </c>
      <c r="AA1126" s="9">
        <v>1</v>
      </c>
      <c r="AB1126" s="9">
        <v>0.46541623096785001</v>
      </c>
      <c r="AC1126" s="9">
        <v>6.8397990819760002E-2</v>
      </c>
      <c r="AD1126" s="9">
        <v>187.328250951679</v>
      </c>
      <c r="AF1126" s="9">
        <v>-1</v>
      </c>
      <c r="AG1126" s="9">
        <v>-1</v>
      </c>
      <c r="AH1126" s="9">
        <v>-1</v>
      </c>
      <c r="AI1126" s="9">
        <v>-1</v>
      </c>
      <c r="AJ1126" s="9">
        <v>0</v>
      </c>
      <c r="AM1126" s="9" t="s">
        <v>309</v>
      </c>
      <c r="AN1126" s="9">
        <v>-1</v>
      </c>
      <c r="AQ1126" s="9">
        <v>579</v>
      </c>
      <c r="AR1126" s="9" t="s">
        <v>295</v>
      </c>
      <c r="AT1126" s="9" t="s">
        <v>195</v>
      </c>
      <c r="AU1126" s="9">
        <v>132.71029999999999</v>
      </c>
      <c r="AV1126" s="9">
        <v>58.045039546366098</v>
      </c>
      <c r="AW1126" s="9">
        <v>196.633570379085</v>
      </c>
      <c r="AX1126" s="9">
        <v>0.1519288329</v>
      </c>
    </row>
    <row r="1127" spans="1:50" x14ac:dyDescent="0.25">
      <c r="A1127" s="142">
        <v>550000</v>
      </c>
      <c r="B1127" s="142">
        <v>920000</v>
      </c>
      <c r="C1127" s="142">
        <v>920000</v>
      </c>
      <c r="D1127" s="9" t="s">
        <v>305</v>
      </c>
      <c r="E1127" s="9" t="s">
        <v>70</v>
      </c>
      <c r="F1127" s="9" t="s">
        <v>306</v>
      </c>
      <c r="G1127" s="9" t="s">
        <v>307</v>
      </c>
      <c r="H1127" s="9">
        <v>0.36</v>
      </c>
      <c r="I1127" s="9">
        <v>0.48</v>
      </c>
      <c r="J1127" s="9" t="s">
        <v>195</v>
      </c>
      <c r="K1127" s="9">
        <v>0.1538388124243</v>
      </c>
      <c r="L1127" s="9">
        <v>3855.3464395690798</v>
      </c>
      <c r="M1127" s="9">
        <v>9.57859158916939</v>
      </c>
      <c r="N1127" s="9">
        <v>1.40767849505342</v>
      </c>
      <c r="O1127" s="9">
        <v>1.47355915477526</v>
      </c>
      <c r="P1127" s="9">
        <v>0.21655558795425001</v>
      </c>
      <c r="Q1127" s="9">
        <v>593.101917747583</v>
      </c>
      <c r="R1127" s="9">
        <v>1210</v>
      </c>
      <c r="S1127" s="9" t="s">
        <v>310</v>
      </c>
      <c r="T1127" s="9">
        <v>1210</v>
      </c>
      <c r="U1127" s="9" t="s">
        <v>293</v>
      </c>
      <c r="V1127" s="9" t="s">
        <v>195</v>
      </c>
      <c r="Z1127" s="9">
        <v>0</v>
      </c>
      <c r="AA1127" s="9">
        <v>1</v>
      </c>
      <c r="AB1127" s="9">
        <v>1.47355915477526</v>
      </c>
      <c r="AC1127" s="9">
        <v>0.21655558795425001</v>
      </c>
      <c r="AD1127" s="9">
        <v>593.101917747583</v>
      </c>
      <c r="AF1127" s="9">
        <v>-1</v>
      </c>
      <c r="AG1127" s="9">
        <v>-1</v>
      </c>
      <c r="AH1127" s="9">
        <v>-1</v>
      </c>
      <c r="AI1127" s="9">
        <v>-1</v>
      </c>
      <c r="AJ1127" s="9">
        <v>0</v>
      </c>
      <c r="AM1127" s="9" t="s">
        <v>309</v>
      </c>
      <c r="AN1127" s="9">
        <v>-1</v>
      </c>
      <c r="AQ1127" s="9">
        <v>579</v>
      </c>
      <c r="AR1127" s="9" t="s">
        <v>295</v>
      </c>
      <c r="AT1127" s="9" t="s">
        <v>195</v>
      </c>
      <c r="AU1127" s="9">
        <v>132.71029999999999</v>
      </c>
      <c r="AV1127" s="9">
        <v>102.04437197351299</v>
      </c>
      <c r="AW1127" s="9">
        <v>622.56358607368998</v>
      </c>
      <c r="AX1127" s="9">
        <v>0.48102345320000001</v>
      </c>
    </row>
    <row r="1128" spans="1:50" x14ac:dyDescent="0.25">
      <c r="A1128" s="142">
        <v>550000</v>
      </c>
      <c r="B1128" s="142">
        <v>920000</v>
      </c>
      <c r="C1128" s="142">
        <v>920000</v>
      </c>
      <c r="D1128" s="9" t="s">
        <v>305</v>
      </c>
      <c r="E1128" s="9" t="s">
        <v>70</v>
      </c>
      <c r="F1128" s="9" t="s">
        <v>306</v>
      </c>
      <c r="G1128" s="9" t="s">
        <v>307</v>
      </c>
      <c r="H1128" s="9">
        <v>0.36</v>
      </c>
      <c r="I1128" s="9">
        <v>0.48</v>
      </c>
      <c r="J1128" s="9" t="s">
        <v>195</v>
      </c>
      <c r="K1128" s="9">
        <v>1.7870803416199999E-2</v>
      </c>
      <c r="L1128" s="9">
        <v>3855.3464395690798</v>
      </c>
      <c r="M1128" s="9">
        <v>9.57859158916939</v>
      </c>
      <c r="N1128" s="9">
        <v>1.40767849505342</v>
      </c>
      <c r="O1128" s="9">
        <v>0.17117712729415999</v>
      </c>
      <c r="P1128" s="9">
        <v>2.515634565831E-2</v>
      </c>
      <c r="Q1128" s="9">
        <v>68.898138322904799</v>
      </c>
      <c r="R1128" s="9">
        <v>1210</v>
      </c>
      <c r="S1128" s="9" t="s">
        <v>310</v>
      </c>
      <c r="T1128" s="9">
        <v>1210</v>
      </c>
      <c r="U1128" s="9" t="s">
        <v>293</v>
      </c>
      <c r="V1128" s="9" t="s">
        <v>195</v>
      </c>
      <c r="Z1128" s="9">
        <v>0</v>
      </c>
      <c r="AA1128" s="9">
        <v>1</v>
      </c>
      <c r="AB1128" s="9">
        <v>0.17117712729415999</v>
      </c>
      <c r="AC1128" s="9">
        <v>2.515634565831E-2</v>
      </c>
      <c r="AD1128" s="9">
        <v>68.898138322906405</v>
      </c>
      <c r="AF1128" s="9">
        <v>-1</v>
      </c>
      <c r="AG1128" s="9">
        <v>-1</v>
      </c>
      <c r="AH1128" s="9">
        <v>-1</v>
      </c>
      <c r="AI1128" s="9">
        <v>-1</v>
      </c>
      <c r="AJ1128" s="9">
        <v>0</v>
      </c>
      <c r="AM1128" s="9" t="s">
        <v>309</v>
      </c>
      <c r="AN1128" s="9">
        <v>-1</v>
      </c>
      <c r="AQ1128" s="9">
        <v>579</v>
      </c>
      <c r="AR1128" s="9" t="s">
        <v>295</v>
      </c>
      <c r="AT1128" s="9" t="s">
        <v>195</v>
      </c>
      <c r="AU1128" s="9">
        <v>132.71029999999999</v>
      </c>
      <c r="AV1128" s="9">
        <v>49.708857675973299</v>
      </c>
      <c r="AW1128" s="9">
        <v>72.320575578318795</v>
      </c>
      <c r="AX1128" s="9">
        <v>5.5878457700000002E-2</v>
      </c>
    </row>
    <row r="1129" spans="1:50" x14ac:dyDescent="0.25">
      <c r="A1129" s="142">
        <v>550000</v>
      </c>
      <c r="B1129" s="142">
        <v>920000</v>
      </c>
      <c r="C1129" s="142">
        <v>920000</v>
      </c>
      <c r="D1129" s="9" t="s">
        <v>305</v>
      </c>
      <c r="E1129" s="9" t="s">
        <v>70</v>
      </c>
      <c r="F1129" s="9" t="s">
        <v>306</v>
      </c>
      <c r="G1129" s="9" t="s">
        <v>307</v>
      </c>
      <c r="H1129" s="9">
        <v>0.36</v>
      </c>
      <c r="I1129" s="9">
        <v>0.48</v>
      </c>
      <c r="J1129" s="9" t="s">
        <v>195</v>
      </c>
      <c r="K1129" s="9">
        <v>0.15860574037073999</v>
      </c>
      <c r="L1129" s="9">
        <v>3855.3464395690798</v>
      </c>
      <c r="M1129" s="9">
        <v>9.57859158916939</v>
      </c>
      <c r="N1129" s="9">
        <v>1.40767849505342</v>
      </c>
      <c r="O1129" s="9">
        <v>1.51921961070916</v>
      </c>
      <c r="P1129" s="9">
        <v>0.22326588991190999</v>
      </c>
      <c r="Q1129" s="9">
        <v>611.48007643355402</v>
      </c>
      <c r="R1129" s="9">
        <v>1210</v>
      </c>
      <c r="S1129" s="9" t="s">
        <v>310</v>
      </c>
      <c r="T1129" s="9">
        <v>1210</v>
      </c>
      <c r="U1129" s="9" t="s">
        <v>293</v>
      </c>
      <c r="V1129" s="9" t="s">
        <v>195</v>
      </c>
      <c r="Z1129" s="9">
        <v>0</v>
      </c>
      <c r="AA1129" s="9">
        <v>1</v>
      </c>
      <c r="AB1129" s="9">
        <v>1.51921961070916</v>
      </c>
      <c r="AC1129" s="9">
        <v>0.22326588991190999</v>
      </c>
      <c r="AD1129" s="9">
        <v>611.48007643355402</v>
      </c>
      <c r="AF1129" s="9">
        <v>-1</v>
      </c>
      <c r="AG1129" s="9">
        <v>-1</v>
      </c>
      <c r="AH1129" s="9">
        <v>-1</v>
      </c>
      <c r="AI1129" s="9">
        <v>-1</v>
      </c>
      <c r="AJ1129" s="9">
        <v>0</v>
      </c>
      <c r="AM1129" s="9" t="s">
        <v>309</v>
      </c>
      <c r="AN1129" s="9">
        <v>-1</v>
      </c>
      <c r="AQ1129" s="9">
        <v>579</v>
      </c>
      <c r="AR1129" s="9" t="s">
        <v>295</v>
      </c>
      <c r="AT1129" s="9" t="s">
        <v>195</v>
      </c>
      <c r="AU1129" s="9">
        <v>132.71029999999999</v>
      </c>
      <c r="AV1129" s="9">
        <v>128.98929984916799</v>
      </c>
      <c r="AW1129" s="9">
        <v>641.85465904883995</v>
      </c>
      <c r="AX1129" s="9">
        <v>0.4959286913</v>
      </c>
    </row>
    <row r="1130" spans="1:50" x14ac:dyDescent="0.25">
      <c r="A1130" s="142">
        <v>550000</v>
      </c>
      <c r="B1130" s="142">
        <v>920000</v>
      </c>
      <c r="C1130" s="142">
        <v>920000</v>
      </c>
      <c r="D1130" s="9" t="s">
        <v>305</v>
      </c>
      <c r="E1130" s="9" t="s">
        <v>70</v>
      </c>
      <c r="F1130" s="9" t="s">
        <v>306</v>
      </c>
      <c r="G1130" s="9" t="s">
        <v>307</v>
      </c>
      <c r="H1130" s="9">
        <v>0.36</v>
      </c>
      <c r="I1130" s="9">
        <v>0.48</v>
      </c>
      <c r="J1130" s="9" t="s">
        <v>195</v>
      </c>
      <c r="K1130" s="9">
        <v>0.17151311029404001</v>
      </c>
      <c r="L1130" s="9">
        <v>3863.0404146064202</v>
      </c>
      <c r="M1130" s="9">
        <v>9.5931970436173497</v>
      </c>
      <c r="N1130" s="9">
        <v>1.4096391920889699</v>
      </c>
      <c r="O1130" s="9">
        <v>1.6453590626143999</v>
      </c>
      <c r="P1130" s="9">
        <v>0.24177160222755001</v>
      </c>
      <c r="Q1130" s="9">
        <v>662.56207670072502</v>
      </c>
      <c r="R1130" s="9">
        <v>1200</v>
      </c>
      <c r="S1130" s="9" t="s">
        <v>308</v>
      </c>
      <c r="T1130" s="9">
        <v>1200</v>
      </c>
      <c r="U1130" s="9" t="s">
        <v>293</v>
      </c>
      <c r="V1130" s="9" t="s">
        <v>195</v>
      </c>
      <c r="Z1130" s="9">
        <v>0</v>
      </c>
      <c r="AA1130" s="9">
        <v>1</v>
      </c>
      <c r="AB1130" s="9">
        <v>1.6453590626143999</v>
      </c>
      <c r="AC1130" s="9">
        <v>0.24177160222755001</v>
      </c>
      <c r="AD1130" s="9">
        <v>699.64963604892205</v>
      </c>
      <c r="AF1130" s="9">
        <v>-1</v>
      </c>
      <c r="AG1130" s="9">
        <v>-1</v>
      </c>
      <c r="AH1130" s="9">
        <v>-1</v>
      </c>
      <c r="AI1130" s="9">
        <v>-1</v>
      </c>
      <c r="AJ1130" s="9">
        <v>0</v>
      </c>
      <c r="AM1130" s="9" t="s">
        <v>309</v>
      </c>
      <c r="AN1130" s="9">
        <v>-1</v>
      </c>
      <c r="AQ1130" s="9">
        <v>579</v>
      </c>
      <c r="AR1130" s="9" t="s">
        <v>295</v>
      </c>
      <c r="AT1130" s="9" t="s">
        <v>195</v>
      </c>
      <c r="AU1130" s="9">
        <v>132.71029999999999</v>
      </c>
      <c r="AV1130" s="9">
        <v>132.69050317299099</v>
      </c>
      <c r="AW1130" s="9">
        <v>694.08893191923403</v>
      </c>
      <c r="AX1130" s="9">
        <v>0.56743684999999999</v>
      </c>
    </row>
    <row r="1131" spans="1:50" x14ac:dyDescent="0.25">
      <c r="A1131" s="142">
        <v>550000</v>
      </c>
      <c r="B1131" s="142">
        <v>920000</v>
      </c>
      <c r="C1131" s="142">
        <v>920000</v>
      </c>
      <c r="D1131" s="9" t="s">
        <v>305</v>
      </c>
      <c r="E1131" s="9" t="s">
        <v>70</v>
      </c>
      <c r="F1131" s="9" t="s">
        <v>306</v>
      </c>
      <c r="G1131" s="9" t="s">
        <v>307</v>
      </c>
      <c r="H1131" s="9">
        <v>0.36</v>
      </c>
      <c r="I1131" s="9">
        <v>0.48</v>
      </c>
      <c r="J1131" s="9" t="s">
        <v>195</v>
      </c>
      <c r="K1131" s="9">
        <v>6.7274008489999997E-5</v>
      </c>
      <c r="L1131" s="9">
        <v>3863.0404146064202</v>
      </c>
      <c r="M1131" s="9">
        <v>9.5931970436173497</v>
      </c>
      <c r="N1131" s="9">
        <v>1.4096391920889699</v>
      </c>
      <c r="O1131" s="9">
        <v>6.4537281936999998E-4</v>
      </c>
      <c r="P1131" s="9">
        <v>9.4832078970000003E-5</v>
      </c>
      <c r="Q1131" s="9">
        <v>0.25988221365717001</v>
      </c>
      <c r="R1131" s="9">
        <v>1210</v>
      </c>
      <c r="S1131" s="9" t="s">
        <v>310</v>
      </c>
      <c r="T1131" s="9">
        <v>1210</v>
      </c>
      <c r="U1131" s="9" t="s">
        <v>293</v>
      </c>
      <c r="V1131" s="9" t="s">
        <v>195</v>
      </c>
      <c r="Z1131" s="9">
        <v>0</v>
      </c>
      <c r="AA1131" s="9">
        <v>1</v>
      </c>
      <c r="AB1131" s="9">
        <v>6.4537281936999998E-4</v>
      </c>
      <c r="AC1131" s="9">
        <v>9.4832078970000003E-5</v>
      </c>
      <c r="AD1131" s="9">
        <v>0.25988221365907999</v>
      </c>
      <c r="AF1131" s="9">
        <v>-1</v>
      </c>
      <c r="AG1131" s="9">
        <v>-1</v>
      </c>
      <c r="AH1131" s="9">
        <v>-1</v>
      </c>
      <c r="AI1131" s="9">
        <v>-1</v>
      </c>
      <c r="AJ1131" s="9">
        <v>0</v>
      </c>
      <c r="AM1131" s="9" t="s">
        <v>309</v>
      </c>
      <c r="AN1131" s="9">
        <v>-1</v>
      </c>
      <c r="AQ1131" s="9">
        <v>579</v>
      </c>
      <c r="AR1131" s="9" t="s">
        <v>295</v>
      </c>
      <c r="AT1131" s="9" t="s">
        <v>195</v>
      </c>
      <c r="AU1131" s="9">
        <v>132.71029999999999</v>
      </c>
      <c r="AV1131" s="9">
        <v>2.67121922206768</v>
      </c>
      <c r="AW1131" s="9">
        <v>0.27224825332843999</v>
      </c>
      <c r="AX1131" s="9">
        <v>2.1077229999999999E-4</v>
      </c>
    </row>
    <row r="1132" spans="1:50" x14ac:dyDescent="0.25">
      <c r="A1132" s="142">
        <v>550000</v>
      </c>
      <c r="B1132" s="142">
        <v>920000</v>
      </c>
      <c r="C1132" s="142">
        <v>920000</v>
      </c>
      <c r="D1132" s="9" t="s">
        <v>305</v>
      </c>
      <c r="E1132" s="9" t="s">
        <v>70</v>
      </c>
      <c r="F1132" s="9" t="s">
        <v>306</v>
      </c>
      <c r="G1132" s="9" t="s">
        <v>307</v>
      </c>
      <c r="H1132" s="9">
        <v>0.36</v>
      </c>
      <c r="I1132" s="9">
        <v>0.48</v>
      </c>
      <c r="J1132" s="9" t="s">
        <v>195</v>
      </c>
      <c r="K1132" s="142">
        <v>7.1237458489999999E-6</v>
      </c>
      <c r="L1132" s="9">
        <v>3863.0404146064202</v>
      </c>
      <c r="M1132" s="9">
        <v>9.5931970436173497</v>
      </c>
      <c r="N1132" s="9">
        <v>1.4096391920889699</v>
      </c>
      <c r="O1132" s="9">
        <v>6.8339497609999996E-5</v>
      </c>
      <c r="P1132" s="9">
        <v>1.004191134E-5</v>
      </c>
      <c r="Q1132" s="9">
        <v>2.7519318118069999E-2</v>
      </c>
      <c r="R1132" s="9">
        <v>1210</v>
      </c>
      <c r="S1132" s="9" t="s">
        <v>310</v>
      </c>
      <c r="T1132" s="9">
        <v>1210</v>
      </c>
      <c r="U1132" s="9" t="s">
        <v>293</v>
      </c>
      <c r="V1132" s="9" t="s">
        <v>195</v>
      </c>
      <c r="Z1132" s="9">
        <v>0</v>
      </c>
      <c r="AA1132" s="9">
        <v>1</v>
      </c>
      <c r="AB1132" s="9">
        <v>6.8339497609999996E-5</v>
      </c>
      <c r="AC1132" s="9">
        <v>1.004191134E-5</v>
      </c>
      <c r="AD1132" s="9">
        <v>251.620098392611</v>
      </c>
      <c r="AF1132" s="9">
        <v>-1</v>
      </c>
      <c r="AG1132" s="9">
        <v>-1</v>
      </c>
      <c r="AH1132" s="9">
        <v>-1</v>
      </c>
      <c r="AI1132" s="9">
        <v>-1</v>
      </c>
      <c r="AJ1132" s="9">
        <v>0</v>
      </c>
      <c r="AM1132" s="9" t="s">
        <v>309</v>
      </c>
      <c r="AN1132" s="9">
        <v>-1</v>
      </c>
      <c r="AQ1132" s="9">
        <v>579</v>
      </c>
      <c r="AR1132" s="9" t="s">
        <v>295</v>
      </c>
      <c r="AT1132" s="9" t="s">
        <v>195</v>
      </c>
      <c r="AU1132" s="9">
        <v>132.71029999999999</v>
      </c>
      <c r="AV1132" s="9">
        <v>1.31125053581554</v>
      </c>
      <c r="AW1132" s="9">
        <v>2.8828776639870001E-2</v>
      </c>
      <c r="AX1132" s="9">
        <v>0.20407145039999999</v>
      </c>
    </row>
    <row r="1133" spans="1:50" x14ac:dyDescent="0.25">
      <c r="A1133" s="142">
        <v>550000</v>
      </c>
      <c r="B1133" s="142">
        <v>920000</v>
      </c>
      <c r="C1133" s="142">
        <v>920000</v>
      </c>
      <c r="D1133" s="9" t="s">
        <v>305</v>
      </c>
      <c r="E1133" s="9" t="s">
        <v>70</v>
      </c>
      <c r="F1133" s="9" t="s">
        <v>306</v>
      </c>
      <c r="G1133" s="9" t="s">
        <v>307</v>
      </c>
      <c r="H1133" s="9">
        <v>0.36</v>
      </c>
      <c r="I1133" s="9">
        <v>0.48</v>
      </c>
      <c r="J1133" s="9" t="s">
        <v>195</v>
      </c>
      <c r="K1133" s="9">
        <v>1.05358438896E-3</v>
      </c>
      <c r="L1133" s="9">
        <v>3863.0404146064202</v>
      </c>
      <c r="M1133" s="9">
        <v>9.5931970436173497</v>
      </c>
      <c r="N1133" s="9">
        <v>1.4096391920889699</v>
      </c>
      <c r="O1133" s="9">
        <v>1.0107242645419999E-2</v>
      </c>
      <c r="P1133" s="9">
        <v>1.4851738468500001E-3</v>
      </c>
      <c r="Q1133" s="9">
        <v>4.07003907477021</v>
      </c>
      <c r="R1133" s="9">
        <v>1210</v>
      </c>
      <c r="S1133" s="9" t="s">
        <v>310</v>
      </c>
      <c r="T1133" s="9">
        <v>1210</v>
      </c>
      <c r="U1133" s="9" t="s">
        <v>293</v>
      </c>
      <c r="V1133" s="9" t="s">
        <v>195</v>
      </c>
      <c r="Z1133" s="9">
        <v>0</v>
      </c>
      <c r="AA1133" s="9">
        <v>1</v>
      </c>
      <c r="AB1133" s="9">
        <v>1.0107242645419999E-2</v>
      </c>
      <c r="AC1133" s="9">
        <v>1.4851738468500001E-3</v>
      </c>
      <c r="AD1133" s="9">
        <v>1414.8203749453301</v>
      </c>
      <c r="AF1133" s="9">
        <v>-1</v>
      </c>
      <c r="AG1133" s="9">
        <v>-1</v>
      </c>
      <c r="AH1133" s="9">
        <v>-1</v>
      </c>
      <c r="AI1133" s="9">
        <v>-1</v>
      </c>
      <c r="AJ1133" s="9">
        <v>0</v>
      </c>
      <c r="AM1133" s="9" t="s">
        <v>309</v>
      </c>
      <c r="AN1133" s="9">
        <v>-1</v>
      </c>
      <c r="AQ1133" s="9">
        <v>579</v>
      </c>
      <c r="AR1133" s="9" t="s">
        <v>295</v>
      </c>
      <c r="AT1133" s="9" t="s">
        <v>195</v>
      </c>
      <c r="AU1133" s="9">
        <v>132.71029999999999</v>
      </c>
      <c r="AV1133" s="9">
        <v>30.994202203830099</v>
      </c>
      <c r="AW1133" s="9">
        <v>4.2637047510214403</v>
      </c>
      <c r="AX1133" s="9">
        <v>1.1474617802</v>
      </c>
    </row>
    <row r="1134" spans="1:50" x14ac:dyDescent="0.25">
      <c r="A1134" s="142">
        <v>550000</v>
      </c>
      <c r="B1134" s="142">
        <v>920000</v>
      </c>
      <c r="C1134" s="142">
        <v>920000</v>
      </c>
      <c r="D1134" s="9" t="s">
        <v>305</v>
      </c>
      <c r="E1134" s="9" t="s">
        <v>70</v>
      </c>
      <c r="F1134" s="9" t="s">
        <v>306</v>
      </c>
      <c r="G1134" s="9" t="s">
        <v>307</v>
      </c>
      <c r="H1134" s="9">
        <v>0.36</v>
      </c>
      <c r="I1134" s="9">
        <v>0.48</v>
      </c>
      <c r="J1134" s="9" t="s">
        <v>195</v>
      </c>
      <c r="K1134" s="9">
        <v>8.9529581606000001E-4</v>
      </c>
      <c r="L1134" s="9">
        <v>3936.2372382793101</v>
      </c>
      <c r="M1134" s="9">
        <v>9.6334741287995698</v>
      </c>
      <c r="N1134" s="9">
        <v>1.2745182964826201</v>
      </c>
      <c r="O1134" s="9">
        <v>8.6248090816300003E-3</v>
      </c>
      <c r="P1134" s="9">
        <v>1.1410708983299999E-3</v>
      </c>
      <c r="Q1134" s="9">
        <v>3.52409673045103</v>
      </c>
      <c r="R1134" s="9">
        <v>1400</v>
      </c>
      <c r="S1134" s="9" t="s">
        <v>297</v>
      </c>
      <c r="T1134" s="9">
        <v>1400</v>
      </c>
      <c r="U1134" s="9" t="s">
        <v>293</v>
      </c>
      <c r="V1134" s="9" t="s">
        <v>195</v>
      </c>
      <c r="Z1134" s="9">
        <v>0</v>
      </c>
      <c r="AA1134" s="9">
        <v>1</v>
      </c>
      <c r="AB1134" s="9">
        <v>8.6248090816300003E-3</v>
      </c>
      <c r="AC1134" s="9">
        <v>1.1410708983299999E-3</v>
      </c>
      <c r="AD1134" s="9">
        <v>3.5240967304508199</v>
      </c>
      <c r="AF1134" s="9">
        <v>-1</v>
      </c>
      <c r="AG1134" s="9">
        <v>-1</v>
      </c>
      <c r="AH1134" s="9">
        <v>-1</v>
      </c>
      <c r="AI1134" s="9">
        <v>-1</v>
      </c>
      <c r="AJ1134" s="9">
        <v>0</v>
      </c>
      <c r="AM1134" s="9" t="s">
        <v>309</v>
      </c>
      <c r="AN1134" s="9">
        <v>-1</v>
      </c>
      <c r="AQ1134" s="9">
        <v>579</v>
      </c>
      <c r="AR1134" s="9" t="s">
        <v>295</v>
      </c>
      <c r="AT1134" s="9" t="s">
        <v>195</v>
      </c>
      <c r="AU1134" s="9">
        <v>132.71029999999999</v>
      </c>
      <c r="AV1134" s="9">
        <v>43.904492670172097</v>
      </c>
      <c r="AW1134" s="9">
        <v>3.6231336231700402</v>
      </c>
      <c r="AX1134" s="9">
        <v>2.8581482000000001E-3</v>
      </c>
    </row>
    <row r="1135" spans="1:50" x14ac:dyDescent="0.25">
      <c r="A1135" s="142">
        <v>550000</v>
      </c>
      <c r="B1135" s="142">
        <v>920000</v>
      </c>
      <c r="C1135" s="142">
        <v>920000</v>
      </c>
      <c r="D1135" s="9" t="s">
        <v>305</v>
      </c>
      <c r="E1135" s="9" t="s">
        <v>70</v>
      </c>
      <c r="F1135" s="9" t="s">
        <v>306</v>
      </c>
      <c r="G1135" s="9" t="s">
        <v>307</v>
      </c>
      <c r="H1135" s="9">
        <v>0.36</v>
      </c>
      <c r="I1135" s="9">
        <v>0.48</v>
      </c>
      <c r="J1135" s="9" t="s">
        <v>195</v>
      </c>
      <c r="K1135" s="9">
        <v>2.0339266137859999E-2</v>
      </c>
      <c r="L1135" s="9">
        <v>3936.2372382793101</v>
      </c>
      <c r="M1135" s="9">
        <v>9.6334741287995698</v>
      </c>
      <c r="N1135" s="9">
        <v>1.2745182964826201</v>
      </c>
      <c r="O1135" s="9">
        <v>0.19593779413792001</v>
      </c>
      <c r="P1135" s="9">
        <v>2.5922766829739999E-2</v>
      </c>
      <c r="Q1135" s="9">
        <v>80.060176771149401</v>
      </c>
      <c r="R1135" s="9">
        <v>8140</v>
      </c>
      <c r="S1135" s="9" t="s">
        <v>292</v>
      </c>
      <c r="T1135" s="9">
        <v>8140</v>
      </c>
      <c r="U1135" s="9" t="s">
        <v>293</v>
      </c>
      <c r="V1135" s="9" t="s">
        <v>195</v>
      </c>
      <c r="Z1135" s="9">
        <v>0</v>
      </c>
      <c r="AA1135" s="9">
        <v>1</v>
      </c>
      <c r="AB1135" s="9">
        <v>0.19593779413792001</v>
      </c>
      <c r="AC1135" s="9">
        <v>2.5922766829739999E-2</v>
      </c>
      <c r="AD1135" s="9">
        <v>85.333371649284203</v>
      </c>
      <c r="AF1135" s="9">
        <v>-1</v>
      </c>
      <c r="AG1135" s="9">
        <v>-1</v>
      </c>
      <c r="AH1135" s="9">
        <v>-1</v>
      </c>
      <c r="AI1135" s="9">
        <v>-1</v>
      </c>
      <c r="AJ1135" s="9">
        <v>0</v>
      </c>
      <c r="AM1135" s="9" t="s">
        <v>309</v>
      </c>
      <c r="AN1135" s="9">
        <v>-1</v>
      </c>
      <c r="AQ1135" s="9">
        <v>579</v>
      </c>
      <c r="AR1135" s="9" t="s">
        <v>295</v>
      </c>
      <c r="AT1135" s="9" t="s">
        <v>195</v>
      </c>
      <c r="AU1135" s="9">
        <v>132.71029999999999</v>
      </c>
      <c r="AV1135" s="9">
        <v>109.25244884567999</v>
      </c>
      <c r="AW1135" s="9">
        <v>82.310089796933894</v>
      </c>
      <c r="AX1135" s="9">
        <v>6.9207925099999998E-2</v>
      </c>
    </row>
    <row r="1136" spans="1:50" x14ac:dyDescent="0.25">
      <c r="A1136" s="142">
        <v>550000</v>
      </c>
      <c r="B1136" s="142">
        <v>920000</v>
      </c>
      <c r="C1136" s="142">
        <v>920000</v>
      </c>
      <c r="D1136" s="9" t="s">
        <v>305</v>
      </c>
      <c r="E1136" s="9" t="s">
        <v>70</v>
      </c>
      <c r="F1136" s="9" t="s">
        <v>306</v>
      </c>
      <c r="G1136" s="9" t="s">
        <v>307</v>
      </c>
      <c r="H1136" s="9">
        <v>0.36</v>
      </c>
      <c r="I1136" s="9">
        <v>0.48</v>
      </c>
      <c r="J1136" s="9" t="s">
        <v>195</v>
      </c>
      <c r="K1136" s="9">
        <v>5.2758470169000005E-4</v>
      </c>
      <c r="L1136" s="9">
        <v>3936.2372382793101</v>
      </c>
      <c r="M1136" s="9">
        <v>9.6334741287995698</v>
      </c>
      <c r="N1136" s="9">
        <v>1.2745182964826201</v>
      </c>
      <c r="O1136" s="9">
        <v>5.0824735745199998E-3</v>
      </c>
      <c r="P1136" s="9">
        <v>6.7241635525E-4</v>
      </c>
      <c r="Q1136" s="9">
        <v>2.0766985491583401</v>
      </c>
      <c r="R1136" s="9">
        <v>1430</v>
      </c>
      <c r="S1136" s="9" t="s">
        <v>298</v>
      </c>
      <c r="T1136" s="9">
        <v>1430</v>
      </c>
      <c r="U1136" s="9" t="s">
        <v>293</v>
      </c>
      <c r="V1136" s="9" t="s">
        <v>195</v>
      </c>
      <c r="Z1136" s="9">
        <v>0</v>
      </c>
      <c r="AA1136" s="9">
        <v>1</v>
      </c>
      <c r="AB1136" s="9">
        <v>5.0824735745199998E-3</v>
      </c>
      <c r="AC1136" s="9">
        <v>6.7241635525E-4</v>
      </c>
      <c r="AD1136" s="9">
        <v>2.0766985491601102</v>
      </c>
      <c r="AF1136" s="9">
        <v>-1</v>
      </c>
      <c r="AG1136" s="9">
        <v>-1</v>
      </c>
      <c r="AH1136" s="9">
        <v>-1</v>
      </c>
      <c r="AI1136" s="9">
        <v>-1</v>
      </c>
      <c r="AJ1136" s="9">
        <v>0</v>
      </c>
      <c r="AM1136" s="9" t="s">
        <v>309</v>
      </c>
      <c r="AN1136" s="9">
        <v>-1</v>
      </c>
      <c r="AQ1136" s="9">
        <v>579</v>
      </c>
      <c r="AR1136" s="9" t="s">
        <v>295</v>
      </c>
      <c r="AT1136" s="9" t="s">
        <v>195</v>
      </c>
      <c r="AU1136" s="9">
        <v>132.71029999999999</v>
      </c>
      <c r="AV1136" s="9">
        <v>8.6848778311662702</v>
      </c>
      <c r="AW1136" s="9">
        <v>2.1350595384162201</v>
      </c>
      <c r="AX1136" s="9">
        <v>1.6842648E-3</v>
      </c>
    </row>
    <row r="1137" spans="1:50" x14ac:dyDescent="0.25">
      <c r="A1137" s="142">
        <v>550000</v>
      </c>
      <c r="B1137" s="142">
        <v>920000</v>
      </c>
      <c r="C1137" s="142">
        <v>920000</v>
      </c>
      <c r="D1137" s="9" t="s">
        <v>305</v>
      </c>
      <c r="E1137" s="9" t="s">
        <v>70</v>
      </c>
      <c r="F1137" s="9" t="s">
        <v>306</v>
      </c>
      <c r="G1137" s="9" t="s">
        <v>307</v>
      </c>
      <c r="H1137" s="9">
        <v>0.36</v>
      </c>
      <c r="I1137" s="9">
        <v>0.48</v>
      </c>
      <c r="J1137" s="9" t="s">
        <v>195</v>
      </c>
      <c r="K1137" s="9">
        <v>0.16349652323811001</v>
      </c>
      <c r="L1137" s="9">
        <v>3936.2372382793101</v>
      </c>
      <c r="M1137" s="9">
        <v>9.6334741287995698</v>
      </c>
      <c r="N1137" s="9">
        <v>1.2745182964826201</v>
      </c>
      <c r="O1137" s="9">
        <v>1.5750395267630499</v>
      </c>
      <c r="P1137" s="9">
        <v>0.20837931027827</v>
      </c>
      <c r="Q1137" s="9">
        <v>643.56110309906205</v>
      </c>
      <c r="R1137" s="9">
        <v>1410</v>
      </c>
      <c r="S1137" s="9" t="s">
        <v>299</v>
      </c>
      <c r="T1137" s="9">
        <v>1410</v>
      </c>
      <c r="U1137" s="9" t="s">
        <v>293</v>
      </c>
      <c r="V1137" s="9" t="s">
        <v>195</v>
      </c>
      <c r="Z1137" s="9">
        <v>0</v>
      </c>
      <c r="AA1137" s="9">
        <v>1</v>
      </c>
      <c r="AB1137" s="9">
        <v>1.5750395267630499</v>
      </c>
      <c r="AC1137" s="9">
        <v>0.20837931027827</v>
      </c>
      <c r="AD1137" s="9">
        <v>643.56110309906205</v>
      </c>
      <c r="AF1137" s="9">
        <v>-1</v>
      </c>
      <c r="AG1137" s="9">
        <v>-1</v>
      </c>
      <c r="AH1137" s="9">
        <v>-1</v>
      </c>
      <c r="AI1137" s="9">
        <v>-1</v>
      </c>
      <c r="AJ1137" s="9">
        <v>0</v>
      </c>
      <c r="AM1137" s="9" t="s">
        <v>309</v>
      </c>
      <c r="AN1137" s="9">
        <v>-1</v>
      </c>
      <c r="AQ1137" s="9">
        <v>579</v>
      </c>
      <c r="AR1137" s="9" t="s">
        <v>295</v>
      </c>
      <c r="AT1137" s="9" t="s">
        <v>195</v>
      </c>
      <c r="AU1137" s="9">
        <v>132.71029999999999</v>
      </c>
      <c r="AV1137" s="9">
        <v>119.24840245076901</v>
      </c>
      <c r="AW1137" s="9">
        <v>661.64695510623005</v>
      </c>
      <c r="AX1137" s="9">
        <v>0.52194736669999997</v>
      </c>
    </row>
    <row r="1138" spans="1:50" x14ac:dyDescent="0.25">
      <c r="A1138" s="142">
        <v>550000</v>
      </c>
      <c r="B1138" s="142">
        <v>920000</v>
      </c>
      <c r="C1138" s="142">
        <v>920000</v>
      </c>
      <c r="D1138" s="9" t="s">
        <v>305</v>
      </c>
      <c r="E1138" s="9" t="s">
        <v>70</v>
      </c>
      <c r="F1138" s="9" t="s">
        <v>306</v>
      </c>
      <c r="G1138" s="9" t="s">
        <v>307</v>
      </c>
      <c r="H1138" s="9">
        <v>0.36</v>
      </c>
      <c r="I1138" s="9">
        <v>0.48</v>
      </c>
      <c r="J1138" s="9" t="s">
        <v>195</v>
      </c>
      <c r="K1138" s="9">
        <v>9.4072161912699993E-3</v>
      </c>
      <c r="L1138" s="9">
        <v>3936.2372382793101</v>
      </c>
      <c r="M1138" s="9">
        <v>9.6334741287995698</v>
      </c>
      <c r="N1138" s="9">
        <v>1.2745182964826201</v>
      </c>
      <c r="O1138" s="9">
        <v>9.0624173802700006E-2</v>
      </c>
      <c r="P1138" s="9">
        <v>1.1989669154750001E-2</v>
      </c>
      <c r="Q1138" s="9">
        <v>37.029034680652501</v>
      </c>
      <c r="R1138" s="9">
        <v>1430</v>
      </c>
      <c r="S1138" s="9" t="s">
        <v>298</v>
      </c>
      <c r="T1138" s="9">
        <v>1430</v>
      </c>
      <c r="U1138" s="9" t="s">
        <v>293</v>
      </c>
      <c r="V1138" s="9" t="s">
        <v>195</v>
      </c>
      <c r="Z1138" s="9">
        <v>0</v>
      </c>
      <c r="AA1138" s="9">
        <v>1</v>
      </c>
      <c r="AB1138" s="9">
        <v>9.0624173802700006E-2</v>
      </c>
      <c r="AC1138" s="9">
        <v>1.1989669154750001E-2</v>
      </c>
      <c r="AD1138" s="9">
        <v>37.029034680651002</v>
      </c>
      <c r="AF1138" s="9">
        <v>-1</v>
      </c>
      <c r="AG1138" s="9">
        <v>-1</v>
      </c>
      <c r="AH1138" s="9">
        <v>-1</v>
      </c>
      <c r="AI1138" s="9">
        <v>-1</v>
      </c>
      <c r="AJ1138" s="9">
        <v>0</v>
      </c>
      <c r="AM1138" s="9" t="s">
        <v>309</v>
      </c>
      <c r="AN1138" s="9">
        <v>-1</v>
      </c>
      <c r="AQ1138" s="9">
        <v>579</v>
      </c>
      <c r="AR1138" s="9" t="s">
        <v>295</v>
      </c>
      <c r="AT1138" s="9" t="s">
        <v>195</v>
      </c>
      <c r="AU1138" s="9">
        <v>132.71029999999999</v>
      </c>
      <c r="AV1138" s="9">
        <v>25.038938201563699</v>
      </c>
      <c r="AW1138" s="9">
        <v>38.069653260577098</v>
      </c>
      <c r="AX1138" s="9">
        <v>3.00316583E-2</v>
      </c>
    </row>
    <row r="1139" spans="1:50" x14ac:dyDescent="0.25">
      <c r="A1139" s="142">
        <v>550000</v>
      </c>
      <c r="B1139" s="142">
        <v>920000</v>
      </c>
      <c r="C1139" s="142">
        <v>920000</v>
      </c>
      <c r="D1139" s="9" t="s">
        <v>305</v>
      </c>
      <c r="E1139" s="9" t="s">
        <v>70</v>
      </c>
      <c r="F1139" s="9" t="s">
        <v>306</v>
      </c>
      <c r="G1139" s="9" t="s">
        <v>307</v>
      </c>
      <c r="H1139" s="9">
        <v>0.36</v>
      </c>
      <c r="I1139" s="9">
        <v>0.48</v>
      </c>
      <c r="J1139" s="9" t="s">
        <v>195</v>
      </c>
      <c r="K1139" s="9">
        <v>0.25575995885462999</v>
      </c>
      <c r="L1139" s="9">
        <v>3850.4766354631302</v>
      </c>
      <c r="M1139" s="9">
        <v>9.5673638444899805</v>
      </c>
      <c r="N1139" s="9">
        <v>1.40605815690651</v>
      </c>
      <c r="O1139" s="9">
        <v>2.4469485832140401</v>
      </c>
      <c r="P1139" s="9">
        <v>0.35961337635761997</v>
      </c>
      <c r="Q1139" s="9">
        <v>984.79774585677001</v>
      </c>
      <c r="R1139" s="9">
        <v>1200</v>
      </c>
      <c r="S1139" s="9" t="s">
        <v>308</v>
      </c>
      <c r="T1139" s="9">
        <v>1200</v>
      </c>
      <c r="U1139" s="9" t="s">
        <v>293</v>
      </c>
      <c r="V1139" s="9" t="s">
        <v>195</v>
      </c>
      <c r="Z1139" s="9">
        <v>0</v>
      </c>
      <c r="AA1139" s="9">
        <v>1</v>
      </c>
      <c r="AB1139" s="9">
        <v>2.4469485832140401</v>
      </c>
      <c r="AC1139" s="9">
        <v>0.35961337635761997</v>
      </c>
      <c r="AD1139" s="9">
        <v>984.79774585677001</v>
      </c>
      <c r="AF1139" s="9">
        <v>-1</v>
      </c>
      <c r="AG1139" s="9">
        <v>-1</v>
      </c>
      <c r="AH1139" s="9">
        <v>-1</v>
      </c>
      <c r="AI1139" s="9">
        <v>-1</v>
      </c>
      <c r="AJ1139" s="9">
        <v>0</v>
      </c>
      <c r="AM1139" s="9" t="s">
        <v>309</v>
      </c>
      <c r="AN1139" s="9">
        <v>-1</v>
      </c>
      <c r="AQ1139" s="9">
        <v>579</v>
      </c>
      <c r="AR1139" s="9" t="s">
        <v>295</v>
      </c>
      <c r="AT1139" s="9" t="s">
        <v>195</v>
      </c>
      <c r="AU1139" s="9">
        <v>132.71029999999999</v>
      </c>
      <c r="AV1139" s="9">
        <v>181.554042066379</v>
      </c>
      <c r="AW1139" s="9">
        <v>1035.0238320836199</v>
      </c>
      <c r="AX1139" s="9">
        <v>0.79870052380000001</v>
      </c>
    </row>
    <row r="1140" spans="1:50" x14ac:dyDescent="0.25">
      <c r="A1140" s="142">
        <v>550000</v>
      </c>
      <c r="B1140" s="142">
        <v>920000</v>
      </c>
      <c r="C1140" s="142">
        <v>920000</v>
      </c>
      <c r="D1140" s="9" t="s">
        <v>305</v>
      </c>
      <c r="E1140" s="9" t="s">
        <v>70</v>
      </c>
      <c r="F1140" s="9" t="s">
        <v>306</v>
      </c>
      <c r="G1140" s="9" t="s">
        <v>307</v>
      </c>
      <c r="H1140" s="9">
        <v>0.36</v>
      </c>
      <c r="I1140" s="9">
        <v>0.48</v>
      </c>
      <c r="J1140" s="9" t="s">
        <v>195</v>
      </c>
      <c r="K1140" s="9">
        <v>0.15661057652574001</v>
      </c>
      <c r="L1140" s="9">
        <v>3850.4766354631302</v>
      </c>
      <c r="M1140" s="9">
        <v>9.5673638444899805</v>
      </c>
      <c r="N1140" s="9">
        <v>1.40605815690651</v>
      </c>
      <c r="O1140" s="9">
        <v>1.4983503675171299</v>
      </c>
      <c r="P1140" s="9">
        <v>0.22020357858185</v>
      </c>
      <c r="Q1140" s="9">
        <v>603.02536577878902</v>
      </c>
      <c r="R1140" s="9">
        <v>1210</v>
      </c>
      <c r="S1140" s="9" t="s">
        <v>310</v>
      </c>
      <c r="T1140" s="9">
        <v>1210</v>
      </c>
      <c r="U1140" s="9" t="s">
        <v>293</v>
      </c>
      <c r="V1140" s="9" t="s">
        <v>195</v>
      </c>
      <c r="Z1140" s="9">
        <v>0</v>
      </c>
      <c r="AA1140" s="9">
        <v>1</v>
      </c>
      <c r="AB1140" s="9">
        <v>1.4983503675171299</v>
      </c>
      <c r="AC1140" s="9">
        <v>0.22020357858185</v>
      </c>
      <c r="AD1140" s="9">
        <v>603.02536577878902</v>
      </c>
      <c r="AF1140" s="9">
        <v>-1</v>
      </c>
      <c r="AG1140" s="9">
        <v>-1</v>
      </c>
      <c r="AH1140" s="9">
        <v>-1</v>
      </c>
      <c r="AI1140" s="9">
        <v>-1</v>
      </c>
      <c r="AJ1140" s="9">
        <v>0</v>
      </c>
      <c r="AM1140" s="9" t="s">
        <v>309</v>
      </c>
      <c r="AN1140" s="9">
        <v>-1</v>
      </c>
      <c r="AQ1140" s="9">
        <v>579</v>
      </c>
      <c r="AR1140" s="9" t="s">
        <v>295</v>
      </c>
      <c r="AT1140" s="9" t="s">
        <v>195</v>
      </c>
      <c r="AU1140" s="9">
        <v>132.71029999999999</v>
      </c>
      <c r="AV1140" s="9">
        <v>105.575338122406</v>
      </c>
      <c r="AW1140" s="9">
        <v>633.78051742897401</v>
      </c>
      <c r="AX1140" s="9">
        <v>0.48907166730000001</v>
      </c>
    </row>
    <row r="1141" spans="1:50" x14ac:dyDescent="0.25">
      <c r="A1141" s="142">
        <v>550000</v>
      </c>
      <c r="B1141" s="142">
        <v>920000</v>
      </c>
      <c r="C1141" s="142">
        <v>920000</v>
      </c>
      <c r="D1141" s="9" t="s">
        <v>305</v>
      </c>
      <c r="E1141" s="9" t="s">
        <v>70</v>
      </c>
      <c r="F1141" s="9" t="s">
        <v>306</v>
      </c>
      <c r="G1141" s="9" t="s">
        <v>307</v>
      </c>
      <c r="H1141" s="9">
        <v>0.36</v>
      </c>
      <c r="I1141" s="9">
        <v>0.48</v>
      </c>
      <c r="J1141" s="9" t="s">
        <v>195</v>
      </c>
      <c r="K1141" s="9">
        <v>5.7051668671600003E-3</v>
      </c>
      <c r="L1141" s="9">
        <v>3850.4766354631302</v>
      </c>
      <c r="M1141" s="9">
        <v>9.5673638444899805</v>
      </c>
      <c r="N1141" s="9">
        <v>1.40605815690651</v>
      </c>
      <c r="O1141" s="9">
        <v>5.4583407211720003E-2</v>
      </c>
      <c r="P1141" s="9">
        <v>8.0217964100899996E-3</v>
      </c>
      <c r="Q1141" s="9">
        <v>21.967611723448801</v>
      </c>
      <c r="R1141" s="9">
        <v>1210</v>
      </c>
      <c r="S1141" s="9" t="s">
        <v>310</v>
      </c>
      <c r="T1141" s="9">
        <v>1210</v>
      </c>
      <c r="U1141" s="9" t="s">
        <v>293</v>
      </c>
      <c r="V1141" s="9" t="s">
        <v>195</v>
      </c>
      <c r="Z1141" s="9">
        <v>0</v>
      </c>
      <c r="AA1141" s="9">
        <v>1</v>
      </c>
      <c r="AB1141" s="9">
        <v>5.4583407211720003E-2</v>
      </c>
      <c r="AC1141" s="9">
        <v>8.0217964100899996E-3</v>
      </c>
      <c r="AD1141" s="9">
        <v>21.967611723448901</v>
      </c>
      <c r="AF1141" s="9">
        <v>-1</v>
      </c>
      <c r="AG1141" s="9">
        <v>-1</v>
      </c>
      <c r="AH1141" s="9">
        <v>-1</v>
      </c>
      <c r="AI1141" s="9">
        <v>-1</v>
      </c>
      <c r="AJ1141" s="9">
        <v>0</v>
      </c>
      <c r="AM1141" s="9" t="s">
        <v>309</v>
      </c>
      <c r="AN1141" s="9">
        <v>-1</v>
      </c>
      <c r="AQ1141" s="9">
        <v>579</v>
      </c>
      <c r="AR1141" s="9" t="s">
        <v>295</v>
      </c>
      <c r="AT1141" s="9" t="s">
        <v>195</v>
      </c>
      <c r="AU1141" s="9">
        <v>132.71029999999999</v>
      </c>
      <c r="AV1141" s="9">
        <v>19.789657949871899</v>
      </c>
      <c r="AW1141" s="9">
        <v>23.087991177262602</v>
      </c>
      <c r="AX1141" s="9">
        <v>1.7816392300000001E-2</v>
      </c>
    </row>
    <row r="1142" spans="1:50" x14ac:dyDescent="0.25">
      <c r="A1142" s="142">
        <v>550000</v>
      </c>
      <c r="B1142" s="142">
        <v>920000</v>
      </c>
      <c r="C1142" s="142">
        <v>920000</v>
      </c>
      <c r="D1142" s="9" t="s">
        <v>305</v>
      </c>
      <c r="E1142" s="9" t="s">
        <v>70</v>
      </c>
      <c r="F1142" s="9" t="s">
        <v>306</v>
      </c>
      <c r="G1142" s="9" t="s">
        <v>307</v>
      </c>
      <c r="H1142" s="9">
        <v>0.36</v>
      </c>
      <c r="I1142" s="9">
        <v>0.48</v>
      </c>
      <c r="J1142" s="9" t="s">
        <v>195</v>
      </c>
      <c r="K1142" s="9">
        <v>0.14494932241066999</v>
      </c>
      <c r="L1142" s="9">
        <v>3850.4766354631302</v>
      </c>
      <c r="M1142" s="9">
        <v>9.5673638444899805</v>
      </c>
      <c r="N1142" s="9">
        <v>1.40605815690651</v>
      </c>
      <c r="O1142" s="9">
        <v>1.38678290651518</v>
      </c>
      <c r="P1142" s="9">
        <v>0.20380717711359</v>
      </c>
      <c r="Q1142" s="9">
        <v>558.12397926850497</v>
      </c>
      <c r="R1142" s="9">
        <v>1210</v>
      </c>
      <c r="S1142" s="9" t="s">
        <v>310</v>
      </c>
      <c r="T1142" s="9">
        <v>1210</v>
      </c>
      <c r="U1142" s="9" t="s">
        <v>293</v>
      </c>
      <c r="V1142" s="9" t="s">
        <v>195</v>
      </c>
      <c r="Z1142" s="9">
        <v>0</v>
      </c>
      <c r="AA1142" s="9">
        <v>1</v>
      </c>
      <c r="AB1142" s="9">
        <v>1.38678290651518</v>
      </c>
      <c r="AC1142" s="9">
        <v>0.20380717711359</v>
      </c>
      <c r="AD1142" s="9">
        <v>558.12397926850497</v>
      </c>
      <c r="AF1142" s="9">
        <v>-1</v>
      </c>
      <c r="AG1142" s="9">
        <v>-1</v>
      </c>
      <c r="AH1142" s="9">
        <v>-1</v>
      </c>
      <c r="AI1142" s="9">
        <v>-1</v>
      </c>
      <c r="AJ1142" s="9">
        <v>0</v>
      </c>
      <c r="AM1142" s="9" t="s">
        <v>309</v>
      </c>
      <c r="AN1142" s="9">
        <v>-1</v>
      </c>
      <c r="AQ1142" s="9">
        <v>579</v>
      </c>
      <c r="AR1142" s="9" t="s">
        <v>295</v>
      </c>
      <c r="AT1142" s="9" t="s">
        <v>195</v>
      </c>
      <c r="AU1142" s="9">
        <v>132.71029999999999</v>
      </c>
      <c r="AV1142" s="9">
        <v>116.087645397496</v>
      </c>
      <c r="AW1142" s="9">
        <v>586.58909632015695</v>
      </c>
      <c r="AX1142" s="9">
        <v>0.45265529539999999</v>
      </c>
    </row>
    <row r="1143" spans="1:50" x14ac:dyDescent="0.25">
      <c r="A1143" s="142">
        <v>550000</v>
      </c>
      <c r="B1143" s="142">
        <v>920000</v>
      </c>
      <c r="C1143" s="142">
        <v>920000</v>
      </c>
      <c r="D1143" s="9" t="s">
        <v>305</v>
      </c>
      <c r="E1143" s="9" t="s">
        <v>70</v>
      </c>
      <c r="F1143" s="9" t="s">
        <v>306</v>
      </c>
      <c r="G1143" s="9" t="s">
        <v>307</v>
      </c>
      <c r="H1143" s="9">
        <v>0.36</v>
      </c>
      <c r="I1143" s="9">
        <v>0.48</v>
      </c>
      <c r="J1143" s="9" t="s">
        <v>195</v>
      </c>
      <c r="K1143" s="9">
        <v>5.473842898668E-2</v>
      </c>
      <c r="L1143" s="9">
        <v>3850.4766354631302</v>
      </c>
      <c r="M1143" s="9">
        <v>9.5673638444899805</v>
      </c>
      <c r="N1143" s="9">
        <v>1.40605815690651</v>
      </c>
      <c r="O1143" s="9">
        <v>0.52370246639138995</v>
      </c>
      <c r="P1143" s="9">
        <v>7.6965414572970001E-2</v>
      </c>
      <c r="Q1143" s="9">
        <v>210.76904187518801</v>
      </c>
      <c r="R1143" s="9">
        <v>1210</v>
      </c>
      <c r="S1143" s="9" t="s">
        <v>310</v>
      </c>
      <c r="T1143" s="9">
        <v>1210</v>
      </c>
      <c r="U1143" s="9" t="s">
        <v>293</v>
      </c>
      <c r="V1143" s="9" t="s">
        <v>195</v>
      </c>
      <c r="Z1143" s="9">
        <v>0</v>
      </c>
      <c r="AA1143" s="9">
        <v>1</v>
      </c>
      <c r="AB1143" s="9">
        <v>0.52370246639138995</v>
      </c>
      <c r="AC1143" s="9">
        <v>7.6965414572970001E-2</v>
      </c>
      <c r="AD1143" s="9">
        <v>210.76904187518701</v>
      </c>
      <c r="AF1143" s="9">
        <v>-1</v>
      </c>
      <c r="AG1143" s="9">
        <v>-1</v>
      </c>
      <c r="AH1143" s="9">
        <v>-1</v>
      </c>
      <c r="AI1143" s="9">
        <v>-1</v>
      </c>
      <c r="AJ1143" s="9">
        <v>0</v>
      </c>
      <c r="AM1143" s="9" t="s">
        <v>309</v>
      </c>
      <c r="AN1143" s="9">
        <v>-1</v>
      </c>
      <c r="AQ1143" s="9">
        <v>579</v>
      </c>
      <c r="AR1143" s="9" t="s">
        <v>295</v>
      </c>
      <c r="AT1143" s="9" t="s">
        <v>195</v>
      </c>
      <c r="AU1143" s="9">
        <v>132.71029999999999</v>
      </c>
      <c r="AV1143" s="9">
        <v>71.085653591760803</v>
      </c>
      <c r="AW1143" s="9">
        <v>221.51856289685099</v>
      </c>
      <c r="AX1143" s="9">
        <v>0.1709400177</v>
      </c>
    </row>
    <row r="1144" spans="1:50" x14ac:dyDescent="0.25">
      <c r="A1144" s="142">
        <v>550000</v>
      </c>
      <c r="B1144" s="142">
        <v>920000</v>
      </c>
      <c r="C1144" s="142">
        <v>920000</v>
      </c>
      <c r="D1144" s="9" t="s">
        <v>305</v>
      </c>
      <c r="E1144" s="9" t="s">
        <v>70</v>
      </c>
      <c r="F1144" s="9" t="s">
        <v>306</v>
      </c>
      <c r="G1144" s="9" t="s">
        <v>307</v>
      </c>
      <c r="H1144" s="9">
        <v>0.36</v>
      </c>
      <c r="I1144" s="9">
        <v>0.48</v>
      </c>
      <c r="J1144" s="9" t="s">
        <v>195</v>
      </c>
      <c r="K1144" s="9">
        <v>9.1040130845100008E-3</v>
      </c>
      <c r="L1144" s="9">
        <v>3847.42469128625</v>
      </c>
      <c r="M1144" s="9">
        <v>9.5601531205363504</v>
      </c>
      <c r="N1144" s="9">
        <v>1.4050111376816099</v>
      </c>
      <c r="O1144" s="9">
        <v>8.7035759099330007E-2</v>
      </c>
      <c r="P1144" s="9">
        <v>1.2791239781340001E-2</v>
      </c>
      <c r="Q1144" s="9">
        <v>35.027004731156097</v>
      </c>
      <c r="R1144" s="9">
        <v>1200</v>
      </c>
      <c r="S1144" s="9" t="s">
        <v>308</v>
      </c>
      <c r="T1144" s="9">
        <v>1200</v>
      </c>
      <c r="U1144" s="9" t="s">
        <v>293</v>
      </c>
      <c r="V1144" s="9" t="s">
        <v>195</v>
      </c>
      <c r="Z1144" s="9">
        <v>0</v>
      </c>
      <c r="AA1144" s="9">
        <v>1</v>
      </c>
      <c r="AB1144" s="9">
        <v>8.7035759099330007E-2</v>
      </c>
      <c r="AC1144" s="9">
        <v>1.2791239781340001E-2</v>
      </c>
      <c r="AD1144" s="9">
        <v>35.0270047311556</v>
      </c>
      <c r="AF1144" s="9">
        <v>-1</v>
      </c>
      <c r="AG1144" s="9">
        <v>-1</v>
      </c>
      <c r="AH1144" s="9">
        <v>-1</v>
      </c>
      <c r="AI1144" s="9">
        <v>-1</v>
      </c>
      <c r="AJ1144" s="9">
        <v>0</v>
      </c>
      <c r="AM1144" s="9" t="s">
        <v>309</v>
      </c>
      <c r="AN1144" s="9">
        <v>-1</v>
      </c>
      <c r="AQ1144" s="9">
        <v>579</v>
      </c>
      <c r="AR1144" s="9" t="s">
        <v>295</v>
      </c>
      <c r="AT1144" s="9" t="s">
        <v>195</v>
      </c>
      <c r="AU1144" s="9">
        <v>132.71029999999999</v>
      </c>
      <c r="AV1144" s="9">
        <v>34.500964023376</v>
      </c>
      <c r="AW1144" s="9">
        <v>36.8426338206826</v>
      </c>
      <c r="AX1144" s="9">
        <v>2.8407951899999999E-2</v>
      </c>
    </row>
    <row r="1145" spans="1:50" x14ac:dyDescent="0.25">
      <c r="A1145" s="142">
        <v>550000</v>
      </c>
      <c r="B1145" s="142">
        <v>920000</v>
      </c>
      <c r="C1145" s="142">
        <v>920000</v>
      </c>
      <c r="D1145" s="9" t="s">
        <v>305</v>
      </c>
      <c r="E1145" s="9" t="s">
        <v>70</v>
      </c>
      <c r="F1145" s="9" t="s">
        <v>306</v>
      </c>
      <c r="G1145" s="9" t="s">
        <v>307</v>
      </c>
      <c r="H1145" s="9">
        <v>0.36</v>
      </c>
      <c r="I1145" s="9">
        <v>0.48</v>
      </c>
      <c r="J1145" s="9" t="s">
        <v>195</v>
      </c>
      <c r="K1145" s="9">
        <v>0.13331992042963001</v>
      </c>
      <c r="L1145" s="9">
        <v>3847.42469128625</v>
      </c>
      <c r="M1145" s="9">
        <v>9.5601531205363504</v>
      </c>
      <c r="N1145" s="9">
        <v>1.4050111376816099</v>
      </c>
      <c r="O1145" s="9">
        <v>1.27455885332506</v>
      </c>
      <c r="P1145" s="9">
        <v>0.18731597307846001</v>
      </c>
      <c r="Q1145" s="9">
        <v>512.93835370130705</v>
      </c>
      <c r="R1145" s="9">
        <v>1210</v>
      </c>
      <c r="S1145" s="9" t="s">
        <v>310</v>
      </c>
      <c r="T1145" s="9">
        <v>1210</v>
      </c>
      <c r="U1145" s="9" t="s">
        <v>293</v>
      </c>
      <c r="V1145" s="9" t="s">
        <v>195</v>
      </c>
      <c r="Z1145" s="9">
        <v>0</v>
      </c>
      <c r="AA1145" s="9">
        <v>1</v>
      </c>
      <c r="AB1145" s="9">
        <v>1.27455885332506</v>
      </c>
      <c r="AC1145" s="9">
        <v>0.18731597307846001</v>
      </c>
      <c r="AD1145" s="9">
        <v>512.93835370130705</v>
      </c>
      <c r="AF1145" s="9">
        <v>-1</v>
      </c>
      <c r="AG1145" s="9">
        <v>-1</v>
      </c>
      <c r="AH1145" s="9">
        <v>-1</v>
      </c>
      <c r="AI1145" s="9">
        <v>-1</v>
      </c>
      <c r="AJ1145" s="9">
        <v>0</v>
      </c>
      <c r="AM1145" s="9" t="s">
        <v>309</v>
      </c>
      <c r="AN1145" s="9">
        <v>-1</v>
      </c>
      <c r="AQ1145" s="9">
        <v>579</v>
      </c>
      <c r="AR1145" s="9" t="s">
        <v>295</v>
      </c>
      <c r="AT1145" s="9" t="s">
        <v>195</v>
      </c>
      <c r="AU1145" s="9">
        <v>132.71029999999999</v>
      </c>
      <c r="AV1145" s="9">
        <v>98.132699667755901</v>
      </c>
      <c r="AW1145" s="9">
        <v>539.52657622453899</v>
      </c>
      <c r="AX1145" s="9">
        <v>0.41600839719999999</v>
      </c>
    </row>
    <row r="1146" spans="1:50" x14ac:dyDescent="0.25">
      <c r="A1146" s="142">
        <v>550000</v>
      </c>
      <c r="B1146" s="142">
        <v>920000</v>
      </c>
      <c r="C1146" s="142">
        <v>920000</v>
      </c>
      <c r="D1146" s="9" t="s">
        <v>305</v>
      </c>
      <c r="E1146" s="9" t="s">
        <v>70</v>
      </c>
      <c r="F1146" s="9" t="s">
        <v>306</v>
      </c>
      <c r="G1146" s="9" t="s">
        <v>307</v>
      </c>
      <c r="H1146" s="9">
        <v>0.36</v>
      </c>
      <c r="I1146" s="9">
        <v>0.48</v>
      </c>
      <c r="J1146" s="9" t="s">
        <v>195</v>
      </c>
      <c r="K1146" s="9">
        <v>6.1603264350900003E-3</v>
      </c>
      <c r="L1146" s="9">
        <v>3847.42469128625</v>
      </c>
      <c r="M1146" s="9">
        <v>9.5601531205363504</v>
      </c>
      <c r="N1146" s="9">
        <v>1.4050111376816099</v>
      </c>
      <c r="O1146" s="9">
        <v>5.889366399195E-2</v>
      </c>
      <c r="P1146" s="9">
        <v>8.6553272530500002E-3</v>
      </c>
      <c r="Q1146" s="9">
        <v>23.701392032752501</v>
      </c>
      <c r="R1146" s="9">
        <v>1210</v>
      </c>
      <c r="S1146" s="9" t="s">
        <v>310</v>
      </c>
      <c r="T1146" s="9">
        <v>1210</v>
      </c>
      <c r="U1146" s="9" t="s">
        <v>293</v>
      </c>
      <c r="V1146" s="9" t="s">
        <v>195</v>
      </c>
      <c r="Z1146" s="9">
        <v>0</v>
      </c>
      <c r="AA1146" s="9">
        <v>1</v>
      </c>
      <c r="AB1146" s="9">
        <v>5.889366399195E-2</v>
      </c>
      <c r="AC1146" s="9">
        <v>8.6553272530500002E-3</v>
      </c>
      <c r="AD1146" s="9">
        <v>23.701392032753901</v>
      </c>
      <c r="AF1146" s="9">
        <v>-1</v>
      </c>
      <c r="AG1146" s="9">
        <v>-1</v>
      </c>
      <c r="AH1146" s="9">
        <v>-1</v>
      </c>
      <c r="AI1146" s="9">
        <v>-1</v>
      </c>
      <c r="AJ1146" s="9">
        <v>0</v>
      </c>
      <c r="AM1146" s="9" t="s">
        <v>309</v>
      </c>
      <c r="AN1146" s="9">
        <v>-1</v>
      </c>
      <c r="AQ1146" s="9">
        <v>579</v>
      </c>
      <c r="AR1146" s="9" t="s">
        <v>295</v>
      </c>
      <c r="AT1146" s="9" t="s">
        <v>195</v>
      </c>
      <c r="AU1146" s="9">
        <v>132.71029999999999</v>
      </c>
      <c r="AV1146" s="9">
        <v>28.164181406161699</v>
      </c>
      <c r="AW1146" s="9">
        <v>24.929956597930001</v>
      </c>
      <c r="AX1146" s="9">
        <v>1.9222540199999999E-2</v>
      </c>
    </row>
    <row r="1147" spans="1:50" x14ac:dyDescent="0.25">
      <c r="A1147" s="142">
        <v>550000</v>
      </c>
      <c r="B1147" s="142">
        <v>920000</v>
      </c>
      <c r="C1147" s="142">
        <v>920000</v>
      </c>
      <c r="D1147" s="9" t="s">
        <v>305</v>
      </c>
      <c r="E1147" s="9" t="s">
        <v>70</v>
      </c>
      <c r="F1147" s="9" t="s">
        <v>306</v>
      </c>
      <c r="G1147" s="9" t="s">
        <v>307</v>
      </c>
      <c r="H1147" s="9">
        <v>0.36</v>
      </c>
      <c r="I1147" s="9">
        <v>0.48</v>
      </c>
      <c r="J1147" s="9" t="s">
        <v>195</v>
      </c>
      <c r="K1147" s="9">
        <v>0.11704854575297</v>
      </c>
      <c r="L1147" s="9">
        <v>3847.42469128625</v>
      </c>
      <c r="M1147" s="9">
        <v>9.5601531205363504</v>
      </c>
      <c r="N1147" s="9">
        <v>1.4050111376816099</v>
      </c>
      <c r="O1147" s="9">
        <v>1.11900201993457</v>
      </c>
      <c r="P1147" s="9">
        <v>0.16445451043237</v>
      </c>
      <c r="Q1147" s="9">
        <v>450.335465009156</v>
      </c>
      <c r="R1147" s="9">
        <v>1210</v>
      </c>
      <c r="S1147" s="9" t="s">
        <v>310</v>
      </c>
      <c r="T1147" s="9">
        <v>1210</v>
      </c>
      <c r="U1147" s="9" t="s">
        <v>293</v>
      </c>
      <c r="V1147" s="9" t="s">
        <v>195</v>
      </c>
      <c r="Z1147" s="9">
        <v>0</v>
      </c>
      <c r="AA1147" s="9">
        <v>1</v>
      </c>
      <c r="AB1147" s="9">
        <v>1.11900201993457</v>
      </c>
      <c r="AC1147" s="9">
        <v>0.16445451043237</v>
      </c>
      <c r="AD1147" s="9">
        <v>450.335465009156</v>
      </c>
      <c r="AF1147" s="9">
        <v>-1</v>
      </c>
      <c r="AG1147" s="9">
        <v>-1</v>
      </c>
      <c r="AH1147" s="9">
        <v>-1</v>
      </c>
      <c r="AI1147" s="9">
        <v>-1</v>
      </c>
      <c r="AJ1147" s="9">
        <v>0</v>
      </c>
      <c r="AM1147" s="9" t="s">
        <v>309</v>
      </c>
      <c r="AN1147" s="9">
        <v>-1</v>
      </c>
      <c r="AQ1147" s="9">
        <v>579</v>
      </c>
      <c r="AR1147" s="9" t="s">
        <v>295</v>
      </c>
      <c r="AT1147" s="9" t="s">
        <v>195</v>
      </c>
      <c r="AU1147" s="9">
        <v>132.71029999999999</v>
      </c>
      <c r="AV1147" s="9">
        <v>89.992333372010407</v>
      </c>
      <c r="AW1147" s="9">
        <v>473.67865911301902</v>
      </c>
      <c r="AX1147" s="9">
        <v>0.36523557579999999</v>
      </c>
    </row>
    <row r="1148" spans="1:50" x14ac:dyDescent="0.25">
      <c r="A1148" s="142">
        <v>550000</v>
      </c>
      <c r="B1148" s="142">
        <v>920000</v>
      </c>
      <c r="C1148" s="142">
        <v>920000</v>
      </c>
      <c r="D1148" s="9" t="s">
        <v>305</v>
      </c>
      <c r="E1148" s="9" t="s">
        <v>70</v>
      </c>
      <c r="F1148" s="9" t="s">
        <v>306</v>
      </c>
      <c r="G1148" s="9" t="s">
        <v>307</v>
      </c>
      <c r="H1148" s="9">
        <v>0.36</v>
      </c>
      <c r="I1148" s="9">
        <v>0.48</v>
      </c>
      <c r="J1148" s="9" t="s">
        <v>195</v>
      </c>
      <c r="K1148" s="9">
        <v>3.4294916030000003E-5</v>
      </c>
      <c r="L1148" s="9">
        <v>3847.42469128625</v>
      </c>
      <c r="M1148" s="9">
        <v>9.5601531205363504</v>
      </c>
      <c r="N1148" s="9">
        <v>1.4050111376816099</v>
      </c>
      <c r="O1148" s="9">
        <v>3.2786464854E-4</v>
      </c>
      <c r="P1148" s="9">
        <v>4.8184738990000003E-5</v>
      </c>
      <c r="Q1148" s="9">
        <v>0.13194710673480001</v>
      </c>
      <c r="R1148" s="9">
        <v>1210</v>
      </c>
      <c r="S1148" s="9" t="s">
        <v>310</v>
      </c>
      <c r="T1148" s="9">
        <v>1210</v>
      </c>
      <c r="U1148" s="9" t="s">
        <v>293</v>
      </c>
      <c r="V1148" s="9" t="s">
        <v>195</v>
      </c>
      <c r="Z1148" s="9">
        <v>0</v>
      </c>
      <c r="AA1148" s="9">
        <v>1</v>
      </c>
      <c r="AB1148" s="9">
        <v>3.2786464854E-4</v>
      </c>
      <c r="AC1148" s="9">
        <v>4.8184738990000003E-5</v>
      </c>
      <c r="AD1148" s="9">
        <v>0.13194710673613</v>
      </c>
      <c r="AF1148" s="9">
        <v>-1</v>
      </c>
      <c r="AG1148" s="9">
        <v>-1</v>
      </c>
      <c r="AH1148" s="9">
        <v>-1</v>
      </c>
      <c r="AI1148" s="9">
        <v>-1</v>
      </c>
      <c r="AJ1148" s="9">
        <v>0</v>
      </c>
      <c r="AM1148" s="9" t="s">
        <v>309</v>
      </c>
      <c r="AN1148" s="9">
        <v>-1</v>
      </c>
      <c r="AQ1148" s="9">
        <v>579</v>
      </c>
      <c r="AR1148" s="9" t="s">
        <v>295</v>
      </c>
      <c r="AT1148" s="9" t="s">
        <v>195</v>
      </c>
      <c r="AU1148" s="9">
        <v>132.71029999999999</v>
      </c>
      <c r="AV1148" s="9">
        <v>2.2072029543251901</v>
      </c>
      <c r="AW1148" s="9">
        <v>0.13878660120926001</v>
      </c>
      <c r="AX1148" s="9">
        <v>1.0701309999999999E-4</v>
      </c>
    </row>
    <row r="1149" spans="1:50" x14ac:dyDescent="0.25">
      <c r="A1149" s="142">
        <v>550000</v>
      </c>
      <c r="B1149" s="142">
        <v>920000</v>
      </c>
      <c r="C1149" s="142">
        <v>920000</v>
      </c>
      <c r="D1149" s="9" t="s">
        <v>305</v>
      </c>
      <c r="E1149" s="9" t="s">
        <v>70</v>
      </c>
      <c r="F1149" s="9" t="s">
        <v>306</v>
      </c>
      <c r="G1149" s="9" t="s">
        <v>307</v>
      </c>
      <c r="H1149" s="9">
        <v>0.36</v>
      </c>
      <c r="I1149" s="9">
        <v>0.48</v>
      </c>
      <c r="J1149" s="9" t="s">
        <v>195</v>
      </c>
      <c r="K1149" s="9">
        <v>0.15932016572716001</v>
      </c>
      <c r="L1149" s="9">
        <v>3847.42469128625</v>
      </c>
      <c r="M1149" s="9">
        <v>9.5601531205363504</v>
      </c>
      <c r="N1149" s="9">
        <v>1.4050111376816099</v>
      </c>
      <c r="O1149" s="9">
        <v>1.52312517954093</v>
      </c>
      <c r="P1149" s="9">
        <v>0.22384660730393999</v>
      </c>
      <c r="Q1149" s="9">
        <v>612.97233943851597</v>
      </c>
      <c r="R1149" s="9">
        <v>1210</v>
      </c>
      <c r="S1149" s="9" t="s">
        <v>310</v>
      </c>
      <c r="T1149" s="9">
        <v>1210</v>
      </c>
      <c r="U1149" s="9" t="s">
        <v>293</v>
      </c>
      <c r="V1149" s="9" t="s">
        <v>195</v>
      </c>
      <c r="Z1149" s="9">
        <v>0</v>
      </c>
      <c r="AA1149" s="9">
        <v>1</v>
      </c>
      <c r="AB1149" s="9">
        <v>1.52312517954093</v>
      </c>
      <c r="AC1149" s="9">
        <v>0.22384660730393999</v>
      </c>
      <c r="AD1149" s="9">
        <v>612.97233943851597</v>
      </c>
      <c r="AF1149" s="9">
        <v>-1</v>
      </c>
      <c r="AG1149" s="9">
        <v>-1</v>
      </c>
      <c r="AH1149" s="9">
        <v>-1</v>
      </c>
      <c r="AI1149" s="9">
        <v>-1</v>
      </c>
      <c r="AJ1149" s="9">
        <v>0</v>
      </c>
      <c r="AM1149" s="9" t="s">
        <v>309</v>
      </c>
      <c r="AN1149" s="9">
        <v>-1</v>
      </c>
      <c r="AQ1149" s="9">
        <v>579</v>
      </c>
      <c r="AR1149" s="9" t="s">
        <v>295</v>
      </c>
      <c r="AT1149" s="9" t="s">
        <v>195</v>
      </c>
      <c r="AU1149" s="9">
        <v>132.71029999999999</v>
      </c>
      <c r="AV1149" s="9">
        <v>103.175795432584</v>
      </c>
      <c r="AW1149" s="9">
        <v>644.74583589081499</v>
      </c>
      <c r="AX1149" s="9">
        <v>0.49713896140000002</v>
      </c>
    </row>
    <row r="1150" spans="1:50" x14ac:dyDescent="0.25">
      <c r="A1150" s="142">
        <v>550000</v>
      </c>
      <c r="B1150" s="142">
        <v>920000</v>
      </c>
      <c r="C1150" s="142">
        <v>920000</v>
      </c>
      <c r="D1150" s="9" t="s">
        <v>305</v>
      </c>
      <c r="E1150" s="9" t="s">
        <v>70</v>
      </c>
      <c r="F1150" s="9" t="s">
        <v>306</v>
      </c>
      <c r="G1150" s="9" t="s">
        <v>307</v>
      </c>
      <c r="H1150" s="9">
        <v>0.36</v>
      </c>
      <c r="I1150" s="9">
        <v>0.48</v>
      </c>
      <c r="J1150" s="9" t="s">
        <v>195</v>
      </c>
      <c r="K1150" s="9">
        <v>0.19277618739152999</v>
      </c>
      <c r="L1150" s="9">
        <v>3847.42469128625</v>
      </c>
      <c r="M1150" s="9">
        <v>9.5601531205363504</v>
      </c>
      <c r="N1150" s="9">
        <v>1.4050111376816099</v>
      </c>
      <c r="O1150" s="9">
        <v>1.84296986945623</v>
      </c>
      <c r="P1150" s="9">
        <v>0.27085269036489001</v>
      </c>
      <c r="Q1150" s="9">
        <v>741.69186326219801</v>
      </c>
      <c r="R1150" s="9">
        <v>1210</v>
      </c>
      <c r="S1150" s="9" t="s">
        <v>310</v>
      </c>
      <c r="T1150" s="9">
        <v>1210</v>
      </c>
      <c r="U1150" s="9" t="s">
        <v>293</v>
      </c>
      <c r="V1150" s="9" t="s">
        <v>195</v>
      </c>
      <c r="Z1150" s="9">
        <v>0</v>
      </c>
      <c r="AA1150" s="9">
        <v>1</v>
      </c>
      <c r="AB1150" s="9">
        <v>1.84296986945623</v>
      </c>
      <c r="AC1150" s="9">
        <v>0.27085269036489001</v>
      </c>
      <c r="AD1150" s="9">
        <v>741.69186326219801</v>
      </c>
      <c r="AF1150" s="9">
        <v>-1</v>
      </c>
      <c r="AG1150" s="9">
        <v>-1</v>
      </c>
      <c r="AH1150" s="9">
        <v>-1</v>
      </c>
      <c r="AI1150" s="9">
        <v>-1</v>
      </c>
      <c r="AJ1150" s="9">
        <v>0</v>
      </c>
      <c r="AM1150" s="9" t="s">
        <v>309</v>
      </c>
      <c r="AN1150" s="9">
        <v>-1</v>
      </c>
      <c r="AQ1150" s="9">
        <v>579</v>
      </c>
      <c r="AR1150" s="9" t="s">
        <v>295</v>
      </c>
      <c r="AT1150" s="9" t="s">
        <v>195</v>
      </c>
      <c r="AU1150" s="9">
        <v>132.71029999999999</v>
      </c>
      <c r="AV1150" s="9">
        <v>112.74027131374</v>
      </c>
      <c r="AW1150" s="9">
        <v>780.13755203120002</v>
      </c>
      <c r="AX1150" s="9">
        <v>0.60153435789999998</v>
      </c>
    </row>
    <row r="1151" spans="1:50" x14ac:dyDescent="0.25">
      <c r="A1151" s="142">
        <v>550000</v>
      </c>
      <c r="B1151" s="142">
        <v>920000</v>
      </c>
      <c r="C1151" s="142">
        <v>920000</v>
      </c>
      <c r="D1151" s="9" t="s">
        <v>305</v>
      </c>
      <c r="E1151" s="9" t="s">
        <v>70</v>
      </c>
      <c r="F1151" s="9" t="s">
        <v>306</v>
      </c>
      <c r="G1151" s="9" t="s">
        <v>307</v>
      </c>
      <c r="H1151" s="9">
        <v>0.36</v>
      </c>
      <c r="I1151" s="9">
        <v>0.48</v>
      </c>
      <c r="J1151" s="9" t="s">
        <v>195</v>
      </c>
      <c r="K1151" s="9">
        <v>7.6596030974120002E-2</v>
      </c>
      <c r="L1151" s="9">
        <v>3852.5030731336901</v>
      </c>
      <c r="M1151" s="9">
        <v>9.5721536123165105</v>
      </c>
      <c r="N1151" s="9">
        <v>1.4067537166060999</v>
      </c>
      <c r="O1151" s="9">
        <v>0.73318897457804999</v>
      </c>
      <c r="P1151" s="9">
        <v>0.10775175125012</v>
      </c>
      <c r="Q1151" s="9">
        <v>295.086444717652</v>
      </c>
      <c r="R1151" s="9">
        <v>1200</v>
      </c>
      <c r="S1151" s="9" t="s">
        <v>308</v>
      </c>
      <c r="T1151" s="9">
        <v>1200</v>
      </c>
      <c r="U1151" s="9" t="s">
        <v>293</v>
      </c>
      <c r="V1151" s="9" t="s">
        <v>195</v>
      </c>
      <c r="Z1151" s="9">
        <v>0</v>
      </c>
      <c r="AA1151" s="9">
        <v>1</v>
      </c>
      <c r="AB1151" s="9">
        <v>0.73318897457804999</v>
      </c>
      <c r="AC1151" s="9">
        <v>0.10775175125012</v>
      </c>
      <c r="AD1151" s="9">
        <v>295.08644471765302</v>
      </c>
      <c r="AF1151" s="9">
        <v>-1</v>
      </c>
      <c r="AG1151" s="9">
        <v>-1</v>
      </c>
      <c r="AH1151" s="9">
        <v>-1</v>
      </c>
      <c r="AI1151" s="9">
        <v>-1</v>
      </c>
      <c r="AJ1151" s="9">
        <v>0</v>
      </c>
      <c r="AM1151" s="9" t="s">
        <v>309</v>
      </c>
      <c r="AN1151" s="9">
        <v>-1</v>
      </c>
      <c r="AQ1151" s="9">
        <v>579</v>
      </c>
      <c r="AR1151" s="9" t="s">
        <v>295</v>
      </c>
      <c r="AT1151" s="9" t="s">
        <v>195</v>
      </c>
      <c r="AU1151" s="9">
        <v>132.71029999999999</v>
      </c>
      <c r="AV1151" s="9">
        <v>100.378437854876</v>
      </c>
      <c r="AW1151" s="9">
        <v>309.97313987797997</v>
      </c>
      <c r="AX1151" s="9">
        <v>0.2393239617</v>
      </c>
    </row>
    <row r="1152" spans="1:50" x14ac:dyDescent="0.25">
      <c r="A1152" s="142">
        <v>550000</v>
      </c>
      <c r="B1152" s="142">
        <v>920000</v>
      </c>
      <c r="C1152" s="142">
        <v>920000</v>
      </c>
      <c r="D1152" s="9" t="s">
        <v>305</v>
      </c>
      <c r="E1152" s="9" t="s">
        <v>70</v>
      </c>
      <c r="F1152" s="9" t="s">
        <v>306</v>
      </c>
      <c r="G1152" s="9" t="s">
        <v>307</v>
      </c>
      <c r="H1152" s="9">
        <v>0.36</v>
      </c>
      <c r="I1152" s="9">
        <v>0.48</v>
      </c>
      <c r="J1152" s="9" t="s">
        <v>195</v>
      </c>
      <c r="K1152" s="9">
        <v>2.4942484456870001E-2</v>
      </c>
      <c r="L1152" s="9">
        <v>3852.5030731336901</v>
      </c>
      <c r="M1152" s="9">
        <v>9.5721536123165105</v>
      </c>
      <c r="N1152" s="9">
        <v>1.4067537166060999</v>
      </c>
      <c r="O1152" s="9">
        <v>0.238753292694</v>
      </c>
      <c r="P1152" s="9">
        <v>3.5087932711090002E-2</v>
      </c>
      <c r="Q1152" s="9">
        <v>96.090998021692499</v>
      </c>
      <c r="R1152" s="9">
        <v>1210</v>
      </c>
      <c r="S1152" s="9" t="s">
        <v>310</v>
      </c>
      <c r="T1152" s="9">
        <v>1210</v>
      </c>
      <c r="U1152" s="9" t="s">
        <v>293</v>
      </c>
      <c r="V1152" s="9" t="s">
        <v>195</v>
      </c>
      <c r="Z1152" s="9">
        <v>0</v>
      </c>
      <c r="AA1152" s="9">
        <v>1</v>
      </c>
      <c r="AB1152" s="9">
        <v>0.238753292694</v>
      </c>
      <c r="AC1152" s="9">
        <v>3.5087932711090002E-2</v>
      </c>
      <c r="AD1152" s="9">
        <v>96.090998021692101</v>
      </c>
      <c r="AF1152" s="9">
        <v>-1</v>
      </c>
      <c r="AG1152" s="9">
        <v>-1</v>
      </c>
      <c r="AH1152" s="9">
        <v>-1</v>
      </c>
      <c r="AI1152" s="9">
        <v>-1</v>
      </c>
      <c r="AJ1152" s="9">
        <v>0</v>
      </c>
      <c r="AM1152" s="9" t="s">
        <v>309</v>
      </c>
      <c r="AN1152" s="9">
        <v>-1</v>
      </c>
      <c r="AQ1152" s="9">
        <v>579</v>
      </c>
      <c r="AR1152" s="9" t="s">
        <v>295</v>
      </c>
      <c r="AT1152" s="9" t="s">
        <v>195</v>
      </c>
      <c r="AU1152" s="9">
        <v>132.71029999999999</v>
      </c>
      <c r="AV1152" s="9">
        <v>58.252374222425097</v>
      </c>
      <c r="AW1152" s="9">
        <v>100.938653414908</v>
      </c>
      <c r="AX1152" s="9">
        <v>7.7932682899999994E-2</v>
      </c>
    </row>
    <row r="1153" spans="1:50" x14ac:dyDescent="0.25">
      <c r="A1153" s="142">
        <v>550000</v>
      </c>
      <c r="B1153" s="142">
        <v>920000</v>
      </c>
      <c r="C1153" s="142">
        <v>920000</v>
      </c>
      <c r="D1153" s="9" t="s">
        <v>305</v>
      </c>
      <c r="E1153" s="9" t="s">
        <v>70</v>
      </c>
      <c r="F1153" s="9" t="s">
        <v>306</v>
      </c>
      <c r="G1153" s="9" t="s">
        <v>307</v>
      </c>
      <c r="H1153" s="9">
        <v>0.36</v>
      </c>
      <c r="I1153" s="9">
        <v>0.48</v>
      </c>
      <c r="J1153" s="9" t="s">
        <v>195</v>
      </c>
      <c r="K1153" s="9">
        <v>0.24138369693584999</v>
      </c>
      <c r="L1153" s="9">
        <v>3852.5030731336901</v>
      </c>
      <c r="M1153" s="9">
        <v>9.5721536123165105</v>
      </c>
      <c r="N1153" s="9">
        <v>1.4067537166060999</v>
      </c>
      <c r="O1153" s="9">
        <v>2.3105618265788501</v>
      </c>
      <c r="P1153" s="9">
        <v>0.33956741279262997</v>
      </c>
      <c r="Q1153" s="9">
        <v>929.93143424975301</v>
      </c>
      <c r="R1153" s="9">
        <v>1210</v>
      </c>
      <c r="S1153" s="9" t="s">
        <v>310</v>
      </c>
      <c r="T1153" s="9">
        <v>1210</v>
      </c>
      <c r="U1153" s="9" t="s">
        <v>293</v>
      </c>
      <c r="V1153" s="9" t="s">
        <v>195</v>
      </c>
      <c r="Z1153" s="9">
        <v>0</v>
      </c>
      <c r="AA1153" s="9">
        <v>1</v>
      </c>
      <c r="AB1153" s="9">
        <v>2.3105618265788501</v>
      </c>
      <c r="AC1153" s="9">
        <v>0.33956741279262997</v>
      </c>
      <c r="AD1153" s="9">
        <v>929.93143424975301</v>
      </c>
      <c r="AF1153" s="9">
        <v>-1</v>
      </c>
      <c r="AG1153" s="9">
        <v>-1</v>
      </c>
      <c r="AH1153" s="9">
        <v>-1</v>
      </c>
      <c r="AI1153" s="9">
        <v>-1</v>
      </c>
      <c r="AJ1153" s="9">
        <v>0</v>
      </c>
      <c r="AM1153" s="9" t="s">
        <v>309</v>
      </c>
      <c r="AN1153" s="9">
        <v>-1</v>
      </c>
      <c r="AQ1153" s="9">
        <v>579</v>
      </c>
      <c r="AR1153" s="9" t="s">
        <v>295</v>
      </c>
      <c r="AT1153" s="9" t="s">
        <v>195</v>
      </c>
      <c r="AU1153" s="9">
        <v>132.71029999999999</v>
      </c>
      <c r="AV1153" s="9">
        <v>123.48093966432801</v>
      </c>
      <c r="AW1153" s="9">
        <v>976.84516420751902</v>
      </c>
      <c r="AX1153" s="9">
        <v>0.7542022987</v>
      </c>
    </row>
    <row r="1154" spans="1:50" x14ac:dyDescent="0.25">
      <c r="A1154" s="142">
        <v>550000</v>
      </c>
      <c r="B1154" s="142">
        <v>920000</v>
      </c>
      <c r="C1154" s="142">
        <v>920000</v>
      </c>
      <c r="D1154" s="9" t="s">
        <v>305</v>
      </c>
      <c r="E1154" s="9" t="s">
        <v>70</v>
      </c>
      <c r="F1154" s="9" t="s">
        <v>306</v>
      </c>
      <c r="G1154" s="9" t="s">
        <v>307</v>
      </c>
      <c r="H1154" s="9">
        <v>0.36</v>
      </c>
      <c r="I1154" s="9">
        <v>0.48</v>
      </c>
      <c r="J1154" s="9" t="s">
        <v>195</v>
      </c>
      <c r="K1154" s="9">
        <v>0.14134879697586</v>
      </c>
      <c r="L1154" s="9">
        <v>3852.5030731336901</v>
      </c>
      <c r="M1154" s="9">
        <v>9.5721536123165105</v>
      </c>
      <c r="N1154" s="9">
        <v>1.4067537166060999</v>
      </c>
      <c r="O1154" s="9">
        <v>1.35301239756911</v>
      </c>
      <c r="P1154" s="9">
        <v>0.19884294548358999</v>
      </c>
      <c r="Q1154" s="9">
        <v>544.54667473326595</v>
      </c>
      <c r="R1154" s="9">
        <v>1210</v>
      </c>
      <c r="S1154" s="9" t="s">
        <v>310</v>
      </c>
      <c r="T1154" s="9">
        <v>1210</v>
      </c>
      <c r="U1154" s="9" t="s">
        <v>293</v>
      </c>
      <c r="V1154" s="9" t="s">
        <v>195</v>
      </c>
      <c r="Z1154" s="9">
        <v>0</v>
      </c>
      <c r="AA1154" s="9">
        <v>1</v>
      </c>
      <c r="AB1154" s="9">
        <v>1.35301239756911</v>
      </c>
      <c r="AC1154" s="9">
        <v>0.19884294548358999</v>
      </c>
      <c r="AD1154" s="9">
        <v>544.54667473326595</v>
      </c>
      <c r="AF1154" s="9">
        <v>-1</v>
      </c>
      <c r="AG1154" s="9">
        <v>-1</v>
      </c>
      <c r="AH1154" s="9">
        <v>-1</v>
      </c>
      <c r="AI1154" s="9">
        <v>-1</v>
      </c>
      <c r="AJ1154" s="9">
        <v>0</v>
      </c>
      <c r="AM1154" s="9" t="s">
        <v>309</v>
      </c>
      <c r="AN1154" s="9">
        <v>-1</v>
      </c>
      <c r="AQ1154" s="9">
        <v>579</v>
      </c>
      <c r="AR1154" s="9" t="s">
        <v>295</v>
      </c>
      <c r="AT1154" s="9" t="s">
        <v>195</v>
      </c>
      <c r="AU1154" s="9">
        <v>132.71029999999999</v>
      </c>
      <c r="AV1154" s="9">
        <v>98.299749318028802</v>
      </c>
      <c r="AW1154" s="9">
        <v>572.01828684028703</v>
      </c>
      <c r="AX1154" s="9">
        <v>0.44164369399999998</v>
      </c>
    </row>
    <row r="1155" spans="1:50" x14ac:dyDescent="0.25">
      <c r="A1155" s="142">
        <v>550000</v>
      </c>
      <c r="B1155" s="142">
        <v>920000</v>
      </c>
      <c r="C1155" s="142">
        <v>920000</v>
      </c>
      <c r="D1155" s="9" t="s">
        <v>305</v>
      </c>
      <c r="E1155" s="9" t="s">
        <v>70</v>
      </c>
      <c r="F1155" s="9" t="s">
        <v>306</v>
      </c>
      <c r="G1155" s="9" t="s">
        <v>307</v>
      </c>
      <c r="H1155" s="9">
        <v>0.36</v>
      </c>
      <c r="I1155" s="9">
        <v>0.48</v>
      </c>
      <c r="J1155" s="9" t="s">
        <v>195</v>
      </c>
      <c r="K1155" s="9">
        <v>3.3674624607840001E-2</v>
      </c>
      <c r="L1155" s="9">
        <v>3852.5030731336901</v>
      </c>
      <c r="M1155" s="9">
        <v>9.5721536123165105</v>
      </c>
      <c r="N1155" s="9">
        <v>1.4067537166060999</v>
      </c>
      <c r="O1155" s="9">
        <v>0.32233867958335999</v>
      </c>
      <c r="P1155" s="9">
        <v>4.7371903322389997E-2</v>
      </c>
      <c r="Q1155" s="9">
        <v>129.73159478833799</v>
      </c>
      <c r="R1155" s="9">
        <v>1210</v>
      </c>
      <c r="S1155" s="9" t="s">
        <v>310</v>
      </c>
      <c r="T1155" s="9">
        <v>1210</v>
      </c>
      <c r="U1155" s="9" t="s">
        <v>293</v>
      </c>
      <c r="V1155" s="9" t="s">
        <v>195</v>
      </c>
      <c r="Z1155" s="9">
        <v>0</v>
      </c>
      <c r="AA1155" s="9">
        <v>1</v>
      </c>
      <c r="AB1155" s="9">
        <v>0.32233867958335999</v>
      </c>
      <c r="AC1155" s="9">
        <v>4.7371903322389997E-2</v>
      </c>
      <c r="AD1155" s="9">
        <v>129.73159478833901</v>
      </c>
      <c r="AF1155" s="9">
        <v>-1</v>
      </c>
      <c r="AG1155" s="9">
        <v>-1</v>
      </c>
      <c r="AH1155" s="9">
        <v>-1</v>
      </c>
      <c r="AI1155" s="9">
        <v>-1</v>
      </c>
      <c r="AJ1155" s="9">
        <v>0</v>
      </c>
      <c r="AM1155" s="9" t="s">
        <v>309</v>
      </c>
      <c r="AN1155" s="9">
        <v>-1</v>
      </c>
      <c r="AQ1155" s="9">
        <v>579</v>
      </c>
      <c r="AR1155" s="9" t="s">
        <v>295</v>
      </c>
      <c r="AT1155" s="9" t="s">
        <v>195</v>
      </c>
      <c r="AU1155" s="9">
        <v>132.71029999999999</v>
      </c>
      <c r="AV1155" s="9">
        <v>59.351264867611597</v>
      </c>
      <c r="AW1155" s="9">
        <v>136.276370866159</v>
      </c>
      <c r="AX1155" s="9">
        <v>0.10521621640000001</v>
      </c>
    </row>
    <row r="1156" spans="1:50" x14ac:dyDescent="0.25">
      <c r="A1156" s="142">
        <v>550000</v>
      </c>
      <c r="B1156" s="142">
        <v>920000</v>
      </c>
      <c r="C1156" s="142">
        <v>920000</v>
      </c>
      <c r="D1156" s="9" t="s">
        <v>305</v>
      </c>
      <c r="E1156" s="9" t="s">
        <v>70</v>
      </c>
      <c r="F1156" s="9" t="s">
        <v>306</v>
      </c>
      <c r="G1156" s="9" t="s">
        <v>307</v>
      </c>
      <c r="H1156" s="9">
        <v>0.36</v>
      </c>
      <c r="I1156" s="9">
        <v>0.48</v>
      </c>
      <c r="J1156" s="9" t="s">
        <v>195</v>
      </c>
      <c r="K1156" s="9">
        <v>9.981781976338E-2</v>
      </c>
      <c r="L1156" s="9">
        <v>3852.5030731336901</v>
      </c>
      <c r="M1156" s="9">
        <v>9.5721536123165105</v>
      </c>
      <c r="N1156" s="9">
        <v>1.4067537166060999</v>
      </c>
      <c r="O1156" s="9">
        <v>0.95547150402160996</v>
      </c>
      <c r="P1156" s="9">
        <v>0.14041908893565</v>
      </c>
      <c r="Q1156" s="9">
        <v>384.54845739193399</v>
      </c>
      <c r="R1156" s="9">
        <v>1210</v>
      </c>
      <c r="S1156" s="9" t="s">
        <v>310</v>
      </c>
      <c r="T1156" s="9">
        <v>1210</v>
      </c>
      <c r="U1156" s="9" t="s">
        <v>293</v>
      </c>
      <c r="V1156" s="9" t="s">
        <v>195</v>
      </c>
      <c r="Z1156" s="9">
        <v>0</v>
      </c>
      <c r="AA1156" s="9">
        <v>1</v>
      </c>
      <c r="AB1156" s="9">
        <v>0.95547150402160996</v>
      </c>
      <c r="AC1156" s="9">
        <v>0.14041908893565</v>
      </c>
      <c r="AD1156" s="9">
        <v>384.54845739193399</v>
      </c>
      <c r="AF1156" s="9">
        <v>-1</v>
      </c>
      <c r="AG1156" s="9">
        <v>-1</v>
      </c>
      <c r="AH1156" s="9">
        <v>-1</v>
      </c>
      <c r="AI1156" s="9">
        <v>-1</v>
      </c>
      <c r="AJ1156" s="9">
        <v>0</v>
      </c>
      <c r="AM1156" s="9" t="s">
        <v>309</v>
      </c>
      <c r="AN1156" s="9">
        <v>-1</v>
      </c>
      <c r="AQ1156" s="9">
        <v>579</v>
      </c>
      <c r="AR1156" s="9" t="s">
        <v>295</v>
      </c>
      <c r="AT1156" s="9" t="s">
        <v>195</v>
      </c>
      <c r="AU1156" s="9">
        <v>132.71029999999999</v>
      </c>
      <c r="AV1156" s="9">
        <v>85.376704282299698</v>
      </c>
      <c r="AW1156" s="9">
        <v>403.94838497940799</v>
      </c>
      <c r="AX1156" s="9">
        <v>0.31188033850000002</v>
      </c>
    </row>
    <row r="1157" spans="1:50" x14ac:dyDescent="0.25">
      <c r="A1157" s="142">
        <v>550000</v>
      </c>
      <c r="B1157" s="142">
        <v>920000</v>
      </c>
      <c r="C1157" s="142">
        <v>920000</v>
      </c>
      <c r="D1157" s="9" t="s">
        <v>305</v>
      </c>
      <c r="E1157" s="9" t="s">
        <v>70</v>
      </c>
      <c r="F1157" s="9" t="s">
        <v>306</v>
      </c>
      <c r="G1157" s="9" t="s">
        <v>307</v>
      </c>
      <c r="H1157" s="9">
        <v>0.36</v>
      </c>
      <c r="I1157" s="9">
        <v>0.48</v>
      </c>
      <c r="J1157" s="9" t="s">
        <v>195</v>
      </c>
      <c r="K1157" s="9">
        <v>0.18063156692358001</v>
      </c>
      <c r="L1157" s="9">
        <v>3905.65105316361</v>
      </c>
      <c r="M1157" s="9">
        <v>11.9750719897577</v>
      </c>
      <c r="N1157" s="9">
        <v>1.5812596925892799</v>
      </c>
      <c r="O1157" s="9">
        <v>2.1630760175327199</v>
      </c>
      <c r="P1157" s="9">
        <v>0.28562541598551</v>
      </c>
      <c r="Q1157" s="9">
        <v>705.48386958970798</v>
      </c>
      <c r="R1157" s="9">
        <v>1400</v>
      </c>
      <c r="S1157" s="9" t="s">
        <v>297</v>
      </c>
      <c r="T1157" s="9">
        <v>1400</v>
      </c>
      <c r="U1157" s="9" t="s">
        <v>293</v>
      </c>
      <c r="V1157" s="9" t="s">
        <v>195</v>
      </c>
      <c r="Z1157" s="9">
        <v>0</v>
      </c>
      <c r="AA1157" s="9">
        <v>1</v>
      </c>
      <c r="AB1157" s="9">
        <v>2.1630760175327199</v>
      </c>
      <c r="AC1157" s="9">
        <v>0.28562541598551</v>
      </c>
      <c r="AD1157" s="9">
        <v>705.48386958970798</v>
      </c>
      <c r="AF1157" s="9">
        <v>-1</v>
      </c>
      <c r="AG1157" s="9">
        <v>-1</v>
      </c>
      <c r="AH1157" s="9">
        <v>-1</v>
      </c>
      <c r="AI1157" s="9">
        <v>-1</v>
      </c>
      <c r="AJ1157" s="9">
        <v>0</v>
      </c>
      <c r="AM1157" s="9" t="s">
        <v>309</v>
      </c>
      <c r="AN1157" s="9">
        <v>-1</v>
      </c>
      <c r="AQ1157" s="9">
        <v>579</v>
      </c>
      <c r="AR1157" s="9" t="s">
        <v>295</v>
      </c>
      <c r="AT1157" s="9" t="s">
        <v>195</v>
      </c>
      <c r="AU1157" s="9">
        <v>132.71029999999999</v>
      </c>
      <c r="AV1157" s="9">
        <v>139.11597316381901</v>
      </c>
      <c r="AW1157" s="9">
        <v>730.99001669289999</v>
      </c>
      <c r="AX1157" s="9">
        <v>0.57216858849999996</v>
      </c>
    </row>
    <row r="1158" spans="1:50" x14ac:dyDescent="0.25">
      <c r="A1158" s="142">
        <v>550000</v>
      </c>
      <c r="B1158" s="142">
        <v>920000</v>
      </c>
      <c r="C1158" s="142">
        <v>920000</v>
      </c>
      <c r="D1158" s="9" t="s">
        <v>305</v>
      </c>
      <c r="E1158" s="9" t="s">
        <v>70</v>
      </c>
      <c r="F1158" s="9" t="s">
        <v>306</v>
      </c>
      <c r="G1158" s="9" t="s">
        <v>307</v>
      </c>
      <c r="H1158" s="9">
        <v>0.36</v>
      </c>
      <c r="I1158" s="9">
        <v>0.48</v>
      </c>
      <c r="J1158" s="9" t="s">
        <v>195</v>
      </c>
      <c r="K1158" s="9">
        <v>7.1658661198700001E-3</v>
      </c>
      <c r="L1158" s="9">
        <v>3905.65105316361</v>
      </c>
      <c r="M1158" s="9">
        <v>11.9750719897577</v>
      </c>
      <c r="N1158" s="9">
        <v>1.5812596925892799</v>
      </c>
      <c r="O1158" s="9">
        <v>8.5811762654440002E-2</v>
      </c>
      <c r="P1158" s="9">
        <v>1.133109525784E-2</v>
      </c>
      <c r="Q1158" s="9">
        <v>27.987372557911399</v>
      </c>
      <c r="R1158" s="9">
        <v>1410</v>
      </c>
      <c r="S1158" s="9" t="s">
        <v>299</v>
      </c>
      <c r="T1158" s="9">
        <v>1410</v>
      </c>
      <c r="U1158" s="9" t="s">
        <v>293</v>
      </c>
      <c r="V1158" s="9" t="s">
        <v>195</v>
      </c>
      <c r="Z1158" s="9">
        <v>0</v>
      </c>
      <c r="AA1158" s="9">
        <v>1</v>
      </c>
      <c r="AB1158" s="9">
        <v>8.5811762654440002E-2</v>
      </c>
      <c r="AC1158" s="9">
        <v>1.133109525784E-2</v>
      </c>
      <c r="AD1158" s="9">
        <v>27.987372557909801</v>
      </c>
      <c r="AF1158" s="9">
        <v>-1</v>
      </c>
      <c r="AG1158" s="9">
        <v>-1</v>
      </c>
      <c r="AH1158" s="9">
        <v>-1</v>
      </c>
      <c r="AI1158" s="9">
        <v>-1</v>
      </c>
      <c r="AJ1158" s="9">
        <v>0</v>
      </c>
      <c r="AM1158" s="9" t="s">
        <v>309</v>
      </c>
      <c r="AN1158" s="9">
        <v>-1</v>
      </c>
      <c r="AQ1158" s="9">
        <v>579</v>
      </c>
      <c r="AR1158" s="9" t="s">
        <v>295</v>
      </c>
      <c r="AT1158" s="9" t="s">
        <v>195</v>
      </c>
      <c r="AU1158" s="9">
        <v>132.71029999999999</v>
      </c>
      <c r="AV1158" s="9">
        <v>30.07891028333</v>
      </c>
      <c r="AW1158" s="9">
        <v>28.999231329264902</v>
      </c>
      <c r="AX1158" s="9">
        <v>2.2698599E-2</v>
      </c>
    </row>
    <row r="1159" spans="1:50" x14ac:dyDescent="0.25">
      <c r="A1159" s="142">
        <v>550000</v>
      </c>
      <c r="B1159" s="142">
        <v>920000</v>
      </c>
      <c r="C1159" s="142">
        <v>920000</v>
      </c>
      <c r="D1159" s="9" t="s">
        <v>305</v>
      </c>
      <c r="E1159" s="9" t="s">
        <v>70</v>
      </c>
      <c r="F1159" s="9" t="s">
        <v>306</v>
      </c>
      <c r="G1159" s="9" t="s">
        <v>307</v>
      </c>
      <c r="H1159" s="9">
        <v>0.36</v>
      </c>
      <c r="I1159" s="9">
        <v>0.48</v>
      </c>
      <c r="J1159" s="9" t="s">
        <v>195</v>
      </c>
      <c r="K1159" s="9">
        <v>2.7871287900000001E-5</v>
      </c>
      <c r="L1159" s="9">
        <v>3905.65105316361</v>
      </c>
      <c r="M1159" s="9">
        <v>11.9750719897577</v>
      </c>
      <c r="N1159" s="9">
        <v>1.5812596925892799</v>
      </c>
      <c r="O1159" s="9">
        <v>3.3376067906000002E-4</v>
      </c>
      <c r="P1159" s="9">
        <v>4.4071744130000002E-5</v>
      </c>
      <c r="Q1159" s="9">
        <v>0.10885552494356</v>
      </c>
      <c r="R1159" s="9">
        <v>1430</v>
      </c>
      <c r="S1159" s="9" t="s">
        <v>298</v>
      </c>
      <c r="T1159" s="9">
        <v>1430</v>
      </c>
      <c r="U1159" s="9" t="s">
        <v>293</v>
      </c>
      <c r="V1159" s="9" t="s">
        <v>195</v>
      </c>
      <c r="Z1159" s="9">
        <v>0</v>
      </c>
      <c r="AA1159" s="9">
        <v>1</v>
      </c>
      <c r="AB1159" s="9">
        <v>3.3376067906000002E-4</v>
      </c>
      <c r="AC1159" s="9">
        <v>4.4071744130000002E-5</v>
      </c>
      <c r="AD1159" s="9">
        <v>0.10885552494443999</v>
      </c>
      <c r="AF1159" s="9">
        <v>-1</v>
      </c>
      <c r="AG1159" s="9">
        <v>-1</v>
      </c>
      <c r="AH1159" s="9">
        <v>-1</v>
      </c>
      <c r="AI1159" s="9">
        <v>-1</v>
      </c>
      <c r="AJ1159" s="9">
        <v>0</v>
      </c>
      <c r="AM1159" s="9" t="s">
        <v>309</v>
      </c>
      <c r="AN1159" s="9">
        <v>-1</v>
      </c>
      <c r="AQ1159" s="9">
        <v>579</v>
      </c>
      <c r="AR1159" s="9" t="s">
        <v>295</v>
      </c>
      <c r="AT1159" s="9" t="s">
        <v>195</v>
      </c>
      <c r="AU1159" s="9">
        <v>132.71029999999999</v>
      </c>
      <c r="AV1159" s="9">
        <v>1.9926578335554099</v>
      </c>
      <c r="AW1159" s="9">
        <v>0.11279110044363</v>
      </c>
      <c r="AX1159" s="9">
        <v>8.8285100000000006E-5</v>
      </c>
    </row>
    <row r="1160" spans="1:50" x14ac:dyDescent="0.25">
      <c r="A1160" s="142">
        <v>550000</v>
      </c>
      <c r="B1160" s="142">
        <v>920000</v>
      </c>
      <c r="C1160" s="142">
        <v>920000</v>
      </c>
      <c r="D1160" s="9" t="s">
        <v>305</v>
      </c>
      <c r="E1160" s="9" t="s">
        <v>70</v>
      </c>
      <c r="F1160" s="9" t="s">
        <v>306</v>
      </c>
      <c r="G1160" s="9" t="s">
        <v>307</v>
      </c>
      <c r="H1160" s="9">
        <v>0.36</v>
      </c>
      <c r="I1160" s="9">
        <v>0.48</v>
      </c>
      <c r="J1160" s="9" t="s">
        <v>195</v>
      </c>
      <c r="K1160" s="9">
        <v>0.42993803154695998</v>
      </c>
      <c r="L1160" s="9">
        <v>3905.65105316361</v>
      </c>
      <c r="M1160" s="9">
        <v>11.9750719897577</v>
      </c>
      <c r="N1160" s="9">
        <v>1.5812596925892799</v>
      </c>
      <c r="O1160" s="9">
        <v>5.1485388789096502</v>
      </c>
      <c r="P1160" s="9">
        <v>0.67984367959639003</v>
      </c>
      <c r="Q1160" s="9">
        <v>1679.18792570649</v>
      </c>
      <c r="R1160" s="9">
        <v>1430</v>
      </c>
      <c r="S1160" s="9" t="s">
        <v>298</v>
      </c>
      <c r="T1160" s="9">
        <v>1430</v>
      </c>
      <c r="U1160" s="9" t="s">
        <v>293</v>
      </c>
      <c r="V1160" s="9" t="s">
        <v>195</v>
      </c>
      <c r="Z1160" s="9">
        <v>0</v>
      </c>
      <c r="AA1160" s="9">
        <v>1</v>
      </c>
      <c r="AB1160" s="9">
        <v>5.1485388789096502</v>
      </c>
      <c r="AC1160" s="9">
        <v>0.67984367959639003</v>
      </c>
      <c r="AD1160" s="9">
        <v>1679.18792570649</v>
      </c>
      <c r="AF1160" s="9">
        <v>-1</v>
      </c>
      <c r="AG1160" s="9">
        <v>-1</v>
      </c>
      <c r="AH1160" s="9">
        <v>-1</v>
      </c>
      <c r="AI1160" s="9">
        <v>-1</v>
      </c>
      <c r="AJ1160" s="9">
        <v>0</v>
      </c>
      <c r="AM1160" s="9" t="s">
        <v>309</v>
      </c>
      <c r="AN1160" s="9">
        <v>-1</v>
      </c>
      <c r="AQ1160" s="9">
        <v>579</v>
      </c>
      <c r="AR1160" s="9" t="s">
        <v>295</v>
      </c>
      <c r="AT1160" s="9" t="s">
        <v>195</v>
      </c>
      <c r="AU1160" s="9">
        <v>132.71029999999999</v>
      </c>
      <c r="AV1160" s="9">
        <v>170.013002649588</v>
      </c>
      <c r="AW1160" s="9">
        <v>1739.8974841998399</v>
      </c>
      <c r="AX1160" s="9">
        <v>1.3618717970000001</v>
      </c>
    </row>
    <row r="1161" spans="1:50" x14ac:dyDescent="0.25">
      <c r="A1161" s="142">
        <v>550000</v>
      </c>
      <c r="B1161" s="142">
        <v>920000</v>
      </c>
      <c r="C1161" s="142">
        <v>920000</v>
      </c>
      <c r="D1161" s="9" t="s">
        <v>305</v>
      </c>
      <c r="E1161" s="9" t="s">
        <v>70</v>
      </c>
      <c r="F1161" s="9" t="s">
        <v>306</v>
      </c>
      <c r="G1161" s="9" t="s">
        <v>307</v>
      </c>
      <c r="H1161" s="9">
        <v>0.36</v>
      </c>
      <c r="I1161" s="9">
        <v>0.48</v>
      </c>
      <c r="J1161" s="9" t="s">
        <v>195</v>
      </c>
      <c r="K1161" s="9">
        <v>3.73677502092E-3</v>
      </c>
      <c r="L1161" s="9">
        <v>3860.0828651520401</v>
      </c>
      <c r="M1161" s="9">
        <v>9.5896964667172</v>
      </c>
      <c r="N1161" s="9">
        <v>1.40928788469236</v>
      </c>
      <c r="O1161" s="9">
        <v>3.5834538215109998E-2</v>
      </c>
      <c r="P1161" s="9">
        <v>5.26619176481E-3</v>
      </c>
      <c r="Q1161" s="9">
        <v>14.4242612292123</v>
      </c>
      <c r="R1161" s="9">
        <v>1200</v>
      </c>
      <c r="S1161" s="9" t="s">
        <v>308</v>
      </c>
      <c r="T1161" s="9">
        <v>1200</v>
      </c>
      <c r="U1161" s="9" t="s">
        <v>293</v>
      </c>
      <c r="V1161" s="9" t="s">
        <v>195</v>
      </c>
      <c r="Z1161" s="9">
        <v>0</v>
      </c>
      <c r="AA1161" s="9">
        <v>1</v>
      </c>
      <c r="AB1161" s="9">
        <v>3.5834538215109998E-2</v>
      </c>
      <c r="AC1161" s="9">
        <v>5.26619176481E-3</v>
      </c>
      <c r="AD1161" s="9">
        <v>14.4242612292133</v>
      </c>
      <c r="AF1161" s="9">
        <v>-1</v>
      </c>
      <c r="AG1161" s="9">
        <v>-1</v>
      </c>
      <c r="AH1161" s="9">
        <v>-1</v>
      </c>
      <c r="AI1161" s="9">
        <v>-1</v>
      </c>
      <c r="AJ1161" s="9">
        <v>0</v>
      </c>
      <c r="AM1161" s="9" t="s">
        <v>309</v>
      </c>
      <c r="AN1161" s="9">
        <v>-1</v>
      </c>
      <c r="AQ1161" s="9">
        <v>579</v>
      </c>
      <c r="AR1161" s="9" t="s">
        <v>295</v>
      </c>
      <c r="AT1161" s="9" t="s">
        <v>195</v>
      </c>
      <c r="AU1161" s="9">
        <v>132.71029999999999</v>
      </c>
      <c r="AV1161" s="9">
        <v>22.1402787174578</v>
      </c>
      <c r="AW1161" s="9">
        <v>15.1221919925074</v>
      </c>
      <c r="AX1161" s="9">
        <v>1.16985087E-2</v>
      </c>
    </row>
    <row r="1162" spans="1:50" x14ac:dyDescent="0.25">
      <c r="A1162" s="142">
        <v>550000</v>
      </c>
      <c r="B1162" s="142">
        <v>920000</v>
      </c>
      <c r="C1162" s="142">
        <v>920000</v>
      </c>
      <c r="D1162" s="9" t="s">
        <v>305</v>
      </c>
      <c r="E1162" s="9" t="s">
        <v>70</v>
      </c>
      <c r="F1162" s="9" t="s">
        <v>306</v>
      </c>
      <c r="G1162" s="9" t="s">
        <v>307</v>
      </c>
      <c r="H1162" s="9">
        <v>0.36</v>
      </c>
      <c r="I1162" s="9">
        <v>0.48</v>
      </c>
      <c r="J1162" s="9" t="s">
        <v>195</v>
      </c>
      <c r="K1162" s="9">
        <v>0.12330907147642001</v>
      </c>
      <c r="L1162" s="9">
        <v>3860.0828651520401</v>
      </c>
      <c r="M1162" s="9">
        <v>9.5896964667172</v>
      </c>
      <c r="N1162" s="9">
        <v>1.40928788469236</v>
      </c>
      <c r="O1162" s="9">
        <v>1.1824965670516101</v>
      </c>
      <c r="P1162" s="9">
        <v>0.17377798050438001</v>
      </c>
      <c r="Q1162" s="9">
        <v>475.98323392394201</v>
      </c>
      <c r="R1162" s="9">
        <v>1210</v>
      </c>
      <c r="S1162" s="9" t="s">
        <v>310</v>
      </c>
      <c r="T1162" s="9">
        <v>1210</v>
      </c>
      <c r="U1162" s="9" t="s">
        <v>293</v>
      </c>
      <c r="V1162" s="9" t="s">
        <v>195</v>
      </c>
      <c r="Z1162" s="9">
        <v>0</v>
      </c>
      <c r="AA1162" s="9">
        <v>1</v>
      </c>
      <c r="AB1162" s="9">
        <v>1.1824965670516101</v>
      </c>
      <c r="AC1162" s="9">
        <v>0.17377798050438001</v>
      </c>
      <c r="AD1162" s="9">
        <v>475.98323392394201</v>
      </c>
      <c r="AF1162" s="9">
        <v>-1</v>
      </c>
      <c r="AG1162" s="9">
        <v>-1</v>
      </c>
      <c r="AH1162" s="9">
        <v>-1</v>
      </c>
      <c r="AI1162" s="9">
        <v>-1</v>
      </c>
      <c r="AJ1162" s="9">
        <v>0</v>
      </c>
      <c r="AM1162" s="9" t="s">
        <v>309</v>
      </c>
      <c r="AN1162" s="9">
        <v>-1</v>
      </c>
      <c r="AQ1162" s="9">
        <v>579</v>
      </c>
      <c r="AR1162" s="9" t="s">
        <v>295</v>
      </c>
      <c r="AT1162" s="9" t="s">
        <v>195</v>
      </c>
      <c r="AU1162" s="9">
        <v>132.71029999999999</v>
      </c>
      <c r="AV1162" s="9">
        <v>94.124668113012106</v>
      </c>
      <c r="AW1162" s="9">
        <v>499.01410784453401</v>
      </c>
      <c r="AX1162" s="9">
        <v>0.38603668610000003</v>
      </c>
    </row>
    <row r="1163" spans="1:50" x14ac:dyDescent="0.25">
      <c r="A1163" s="142">
        <v>550000</v>
      </c>
      <c r="B1163" s="142">
        <v>920000</v>
      </c>
      <c r="C1163" s="142">
        <v>920000</v>
      </c>
      <c r="D1163" s="9" t="s">
        <v>305</v>
      </c>
      <c r="E1163" s="9" t="s">
        <v>70</v>
      </c>
      <c r="F1163" s="9" t="s">
        <v>306</v>
      </c>
      <c r="G1163" s="9" t="s">
        <v>307</v>
      </c>
      <c r="H1163" s="9">
        <v>0.36</v>
      </c>
      <c r="I1163" s="9">
        <v>0.48</v>
      </c>
      <c r="J1163" s="9" t="s">
        <v>195</v>
      </c>
      <c r="K1163" s="9">
        <v>4.311205994279E-2</v>
      </c>
      <c r="L1163" s="9">
        <v>3860.0828651520401</v>
      </c>
      <c r="M1163" s="9">
        <v>9.5896964667172</v>
      </c>
      <c r="N1163" s="9">
        <v>1.40928788469236</v>
      </c>
      <c r="O1163" s="9">
        <v>0.41343156890629001</v>
      </c>
      <c r="P1163" s="9">
        <v>6.0757303761500001E-2</v>
      </c>
      <c r="Q1163" s="9">
        <v>166.416123866579</v>
      </c>
      <c r="R1163" s="9">
        <v>1210</v>
      </c>
      <c r="S1163" s="9" t="s">
        <v>310</v>
      </c>
      <c r="T1163" s="9">
        <v>1210</v>
      </c>
      <c r="U1163" s="9" t="s">
        <v>293</v>
      </c>
      <c r="V1163" s="9" t="s">
        <v>195</v>
      </c>
      <c r="Z1163" s="9">
        <v>0</v>
      </c>
      <c r="AA1163" s="9">
        <v>1</v>
      </c>
      <c r="AB1163" s="9">
        <v>0.41343156890629001</v>
      </c>
      <c r="AC1163" s="9">
        <v>6.0757303761500001E-2</v>
      </c>
      <c r="AD1163" s="9">
        <v>166.416123866578</v>
      </c>
      <c r="AF1163" s="9">
        <v>-1</v>
      </c>
      <c r="AG1163" s="9">
        <v>-1</v>
      </c>
      <c r="AH1163" s="9">
        <v>-1</v>
      </c>
      <c r="AI1163" s="9">
        <v>-1</v>
      </c>
      <c r="AJ1163" s="9">
        <v>0</v>
      </c>
      <c r="AM1163" s="9" t="s">
        <v>309</v>
      </c>
      <c r="AN1163" s="9">
        <v>-1</v>
      </c>
      <c r="AQ1163" s="9">
        <v>579</v>
      </c>
      <c r="AR1163" s="9" t="s">
        <v>295</v>
      </c>
      <c r="AT1163" s="9" t="s">
        <v>195</v>
      </c>
      <c r="AU1163" s="9">
        <v>132.71029999999999</v>
      </c>
      <c r="AV1163" s="9">
        <v>59.997317482241101</v>
      </c>
      <c r="AW1163" s="9">
        <v>174.46831666238</v>
      </c>
      <c r="AX1163" s="9">
        <v>0.1349684703</v>
      </c>
    </row>
    <row r="1164" spans="1:50" x14ac:dyDescent="0.25">
      <c r="A1164" s="142">
        <v>550000</v>
      </c>
      <c r="B1164" s="142">
        <v>920000</v>
      </c>
      <c r="C1164" s="142">
        <v>920000</v>
      </c>
      <c r="D1164" s="9" t="s">
        <v>305</v>
      </c>
      <c r="E1164" s="9" t="s">
        <v>70</v>
      </c>
      <c r="F1164" s="9" t="s">
        <v>306</v>
      </c>
      <c r="G1164" s="9" t="s">
        <v>307</v>
      </c>
      <c r="H1164" s="9">
        <v>0.36</v>
      </c>
      <c r="I1164" s="9">
        <v>0.48</v>
      </c>
      <c r="J1164" s="9" t="s">
        <v>195</v>
      </c>
      <c r="K1164" s="9">
        <v>0.26674350964935001</v>
      </c>
      <c r="L1164" s="9">
        <v>3860.0828651520401</v>
      </c>
      <c r="M1164" s="9">
        <v>9.5896964667172</v>
      </c>
      <c r="N1164" s="9">
        <v>1.40928788469236</v>
      </c>
      <c r="O1164" s="9">
        <v>2.5579892920041098</v>
      </c>
      <c r="P1164" s="9">
        <v>0.37591839646914998</v>
      </c>
      <c r="Q1164" s="9">
        <v>1029.6520509879699</v>
      </c>
      <c r="R1164" s="9">
        <v>1210</v>
      </c>
      <c r="S1164" s="9" t="s">
        <v>310</v>
      </c>
      <c r="T1164" s="9">
        <v>1210</v>
      </c>
      <c r="U1164" s="9" t="s">
        <v>293</v>
      </c>
      <c r="V1164" s="9" t="s">
        <v>195</v>
      </c>
      <c r="Z1164" s="9">
        <v>0</v>
      </c>
      <c r="AA1164" s="9">
        <v>1</v>
      </c>
      <c r="AB1164" s="9">
        <v>2.5579892920041098</v>
      </c>
      <c r="AC1164" s="9">
        <v>0.37591839646914998</v>
      </c>
      <c r="AD1164" s="9">
        <v>1029.6520509879699</v>
      </c>
      <c r="AF1164" s="9">
        <v>-1</v>
      </c>
      <c r="AG1164" s="9">
        <v>-1</v>
      </c>
      <c r="AH1164" s="9">
        <v>-1</v>
      </c>
      <c r="AI1164" s="9">
        <v>-1</v>
      </c>
      <c r="AJ1164" s="9">
        <v>0</v>
      </c>
      <c r="AM1164" s="9" t="s">
        <v>309</v>
      </c>
      <c r="AN1164" s="9">
        <v>-1</v>
      </c>
      <c r="AQ1164" s="9">
        <v>579</v>
      </c>
      <c r="AR1164" s="9" t="s">
        <v>295</v>
      </c>
      <c r="AT1164" s="9" t="s">
        <v>195</v>
      </c>
      <c r="AU1164" s="9">
        <v>132.71029999999999</v>
      </c>
      <c r="AV1164" s="9">
        <v>132.41400327794199</v>
      </c>
      <c r="AW1164" s="9">
        <v>1079.4726851579801</v>
      </c>
      <c r="AX1164" s="9">
        <v>0.8350787113</v>
      </c>
    </row>
    <row r="1165" spans="1:50" x14ac:dyDescent="0.25">
      <c r="A1165" s="142">
        <v>550000</v>
      </c>
      <c r="B1165" s="142">
        <v>920000</v>
      </c>
      <c r="C1165" s="142">
        <v>920000</v>
      </c>
      <c r="D1165" s="9" t="s">
        <v>305</v>
      </c>
      <c r="E1165" s="9" t="s">
        <v>70</v>
      </c>
      <c r="F1165" s="9" t="s">
        <v>306</v>
      </c>
      <c r="G1165" s="9" t="s">
        <v>307</v>
      </c>
      <c r="H1165" s="9">
        <v>0.36</v>
      </c>
      <c r="I1165" s="9">
        <v>0.48</v>
      </c>
      <c r="J1165" s="9" t="s">
        <v>195</v>
      </c>
      <c r="K1165" s="9">
        <v>0.13641382233074001</v>
      </c>
      <c r="L1165" s="9">
        <v>3860.0828651520401</v>
      </c>
      <c r="M1165" s="9">
        <v>9.5896964667172</v>
      </c>
      <c r="N1165" s="9">
        <v>1.40928788469236</v>
      </c>
      <c r="O1165" s="9">
        <v>1.3081671500165699</v>
      </c>
      <c r="P1165" s="9">
        <v>0.1922463471153</v>
      </c>
      <c r="Q1165" s="9">
        <v>526.56865814881996</v>
      </c>
      <c r="R1165" s="9">
        <v>1210</v>
      </c>
      <c r="S1165" s="9" t="s">
        <v>310</v>
      </c>
      <c r="T1165" s="9">
        <v>1210</v>
      </c>
      <c r="U1165" s="9" t="s">
        <v>293</v>
      </c>
      <c r="V1165" s="9" t="s">
        <v>195</v>
      </c>
      <c r="Z1165" s="9">
        <v>0</v>
      </c>
      <c r="AA1165" s="9">
        <v>1</v>
      </c>
      <c r="AB1165" s="9">
        <v>1.3081671500165699</v>
      </c>
      <c r="AC1165" s="9">
        <v>0.1922463471153</v>
      </c>
      <c r="AD1165" s="9">
        <v>526.56865814881996</v>
      </c>
      <c r="AF1165" s="9">
        <v>-1</v>
      </c>
      <c r="AG1165" s="9">
        <v>-1</v>
      </c>
      <c r="AH1165" s="9">
        <v>-1</v>
      </c>
      <c r="AI1165" s="9">
        <v>-1</v>
      </c>
      <c r="AJ1165" s="9">
        <v>0</v>
      </c>
      <c r="AM1165" s="9" t="s">
        <v>309</v>
      </c>
      <c r="AN1165" s="9">
        <v>-1</v>
      </c>
      <c r="AQ1165" s="9">
        <v>579</v>
      </c>
      <c r="AR1165" s="9" t="s">
        <v>295</v>
      </c>
      <c r="AT1165" s="9" t="s">
        <v>195</v>
      </c>
      <c r="AU1165" s="9">
        <v>132.71029999999999</v>
      </c>
      <c r="AV1165" s="9">
        <v>109.737983432451</v>
      </c>
      <c r="AW1165" s="9">
        <v>552.04715300332396</v>
      </c>
      <c r="AX1165" s="9">
        <v>0.42706298310000002</v>
      </c>
    </row>
    <row r="1166" spans="1:50" x14ac:dyDescent="0.25">
      <c r="A1166" s="142">
        <v>550000</v>
      </c>
      <c r="B1166" s="142">
        <v>920000</v>
      </c>
      <c r="C1166" s="142">
        <v>920000</v>
      </c>
      <c r="D1166" s="9" t="s">
        <v>305</v>
      </c>
      <c r="E1166" s="9" t="s">
        <v>70</v>
      </c>
      <c r="F1166" s="9" t="s">
        <v>306</v>
      </c>
      <c r="G1166" s="9" t="s">
        <v>307</v>
      </c>
      <c r="H1166" s="9">
        <v>0.36</v>
      </c>
      <c r="I1166" s="9">
        <v>0.48</v>
      </c>
      <c r="J1166" s="9" t="s">
        <v>195</v>
      </c>
      <c r="K1166" s="9">
        <v>4.4448215408759997E-2</v>
      </c>
      <c r="L1166" s="9">
        <v>3860.0828651520401</v>
      </c>
      <c r="M1166" s="9">
        <v>9.5896964667172</v>
      </c>
      <c r="N1166" s="9">
        <v>1.40928788469236</v>
      </c>
      <c r="O1166" s="9">
        <v>0.42624489425734002</v>
      </c>
      <c r="P1166" s="9">
        <v>6.2640331471770005E-2</v>
      </c>
      <c r="Q1166" s="9">
        <v>171.57379468597199</v>
      </c>
      <c r="R1166" s="9">
        <v>1210</v>
      </c>
      <c r="S1166" s="9" t="s">
        <v>310</v>
      </c>
      <c r="T1166" s="9">
        <v>1210</v>
      </c>
      <c r="U1166" s="9" t="s">
        <v>293</v>
      </c>
      <c r="V1166" s="9" t="s">
        <v>195</v>
      </c>
      <c r="Z1166" s="9">
        <v>0</v>
      </c>
      <c r="AA1166" s="9">
        <v>1</v>
      </c>
      <c r="AB1166" s="9">
        <v>0.42624489425734002</v>
      </c>
      <c r="AC1166" s="9">
        <v>6.2640331471770005E-2</v>
      </c>
      <c r="AD1166" s="9">
        <v>171.57379468597301</v>
      </c>
      <c r="AF1166" s="9">
        <v>-1</v>
      </c>
      <c r="AG1166" s="9">
        <v>-1</v>
      </c>
      <c r="AH1166" s="9">
        <v>-1</v>
      </c>
      <c r="AI1166" s="9">
        <v>-1</v>
      </c>
      <c r="AJ1166" s="9">
        <v>0</v>
      </c>
      <c r="AM1166" s="9" t="s">
        <v>309</v>
      </c>
      <c r="AN1166" s="9">
        <v>-1</v>
      </c>
      <c r="AQ1166" s="9">
        <v>579</v>
      </c>
      <c r="AR1166" s="9" t="s">
        <v>295</v>
      </c>
      <c r="AT1166" s="9" t="s">
        <v>195</v>
      </c>
      <c r="AU1166" s="9">
        <v>132.71029999999999</v>
      </c>
      <c r="AV1166" s="9">
        <v>70.056396064012901</v>
      </c>
      <c r="AW1166" s="9">
        <v>179.87554599119201</v>
      </c>
      <c r="AX1166" s="9">
        <v>0.13915149609999999</v>
      </c>
    </row>
    <row r="1167" spans="1:50" x14ac:dyDescent="0.25">
      <c r="A1167" s="142">
        <v>550000</v>
      </c>
      <c r="B1167" s="142">
        <v>920000</v>
      </c>
      <c r="C1167" s="142">
        <v>920000</v>
      </c>
      <c r="D1167" s="9" t="s">
        <v>305</v>
      </c>
      <c r="E1167" s="9" t="s">
        <v>70</v>
      </c>
      <c r="F1167" s="9" t="s">
        <v>306</v>
      </c>
      <c r="G1167" s="9" t="s">
        <v>307</v>
      </c>
      <c r="H1167" s="9">
        <v>0.36</v>
      </c>
      <c r="I1167" s="9">
        <v>0.48</v>
      </c>
      <c r="J1167" s="9" t="s">
        <v>195</v>
      </c>
      <c r="K1167" s="9">
        <v>5.9894776659999997E-5</v>
      </c>
      <c r="L1167" s="9">
        <v>3857.7690405397602</v>
      </c>
      <c r="M1167" s="9">
        <v>9.5843984281742092</v>
      </c>
      <c r="N1167" s="9">
        <v>1.40852464278414</v>
      </c>
      <c r="O1167" s="9">
        <v>5.7405540328999999E-4</v>
      </c>
      <c r="P1167" s="9">
        <v>8.4363268899999996E-5</v>
      </c>
      <c r="Q1167" s="9">
        <v>0.23106021509669999</v>
      </c>
      <c r="R1167" s="9">
        <v>1200</v>
      </c>
      <c r="S1167" s="9" t="s">
        <v>308</v>
      </c>
      <c r="T1167" s="9">
        <v>1200</v>
      </c>
      <c r="U1167" s="9" t="s">
        <v>293</v>
      </c>
      <c r="V1167" s="9" t="s">
        <v>195</v>
      </c>
      <c r="Z1167" s="9">
        <v>0</v>
      </c>
      <c r="AA1167" s="9">
        <v>1</v>
      </c>
      <c r="AB1167" s="9">
        <v>5.7405540328999999E-4</v>
      </c>
      <c r="AC1167" s="9">
        <v>8.4363268899999996E-5</v>
      </c>
      <c r="AD1167" s="9">
        <v>0.23106021509746999</v>
      </c>
      <c r="AF1167" s="9">
        <v>-1</v>
      </c>
      <c r="AG1167" s="9">
        <v>-1</v>
      </c>
      <c r="AH1167" s="9">
        <v>-1</v>
      </c>
      <c r="AI1167" s="9">
        <v>-1</v>
      </c>
      <c r="AJ1167" s="9">
        <v>0</v>
      </c>
      <c r="AM1167" s="9" t="s">
        <v>309</v>
      </c>
      <c r="AN1167" s="9">
        <v>-1</v>
      </c>
      <c r="AQ1167" s="9">
        <v>579</v>
      </c>
      <c r="AR1167" s="9" t="s">
        <v>295</v>
      </c>
      <c r="AT1167" s="9" t="s">
        <v>195</v>
      </c>
      <c r="AU1167" s="9">
        <v>132.71029999999999</v>
      </c>
      <c r="AV1167" s="9">
        <v>2.79135012208434</v>
      </c>
      <c r="AW1167" s="9">
        <v>0.24238556160361999</v>
      </c>
      <c r="AX1167" s="9">
        <v>1.8739679999999999E-4</v>
      </c>
    </row>
    <row r="1168" spans="1:50" x14ac:dyDescent="0.25">
      <c r="A1168" s="142">
        <v>550000</v>
      </c>
      <c r="B1168" s="142">
        <v>920000</v>
      </c>
      <c r="C1168" s="142">
        <v>920000</v>
      </c>
      <c r="D1168" s="9" t="s">
        <v>305</v>
      </c>
      <c r="E1168" s="9" t="s">
        <v>70</v>
      </c>
      <c r="F1168" s="9" t="s">
        <v>306</v>
      </c>
      <c r="G1168" s="9" t="s">
        <v>307</v>
      </c>
      <c r="H1168" s="9">
        <v>0.36</v>
      </c>
      <c r="I1168" s="9">
        <v>0.48</v>
      </c>
      <c r="J1168" s="9" t="s">
        <v>195</v>
      </c>
      <c r="K1168" s="9">
        <v>6.3068567215899998E-2</v>
      </c>
      <c r="L1168" s="9">
        <v>3857.7690405397602</v>
      </c>
      <c r="M1168" s="9">
        <v>9.5843984281742092</v>
      </c>
      <c r="N1168" s="9">
        <v>1.40852464278414</v>
      </c>
      <c r="O1168" s="9">
        <v>0.60447427649131003</v>
      </c>
      <c r="P1168" s="9">
        <v>8.8833631108680006E-2</v>
      </c>
      <c r="Q1168" s="9">
        <v>243.303966036715</v>
      </c>
      <c r="R1168" s="9">
        <v>1210</v>
      </c>
      <c r="S1168" s="9" t="s">
        <v>310</v>
      </c>
      <c r="T1168" s="9">
        <v>1210</v>
      </c>
      <c r="U1168" s="9" t="s">
        <v>293</v>
      </c>
      <c r="V1168" s="9" t="s">
        <v>195</v>
      </c>
      <c r="Z1168" s="9">
        <v>0</v>
      </c>
      <c r="AA1168" s="9">
        <v>1</v>
      </c>
      <c r="AB1168" s="9">
        <v>0.60447427649131003</v>
      </c>
      <c r="AC1168" s="9">
        <v>8.8833631108680006E-2</v>
      </c>
      <c r="AD1168" s="9">
        <v>243.30396603671699</v>
      </c>
      <c r="AF1168" s="9">
        <v>-1</v>
      </c>
      <c r="AG1168" s="9">
        <v>-1</v>
      </c>
      <c r="AH1168" s="9">
        <v>-1</v>
      </c>
      <c r="AI1168" s="9">
        <v>-1</v>
      </c>
      <c r="AJ1168" s="9">
        <v>0</v>
      </c>
      <c r="AM1168" s="9" t="s">
        <v>309</v>
      </c>
      <c r="AN1168" s="9">
        <v>-1</v>
      </c>
      <c r="AQ1168" s="9">
        <v>579</v>
      </c>
      <c r="AR1168" s="9" t="s">
        <v>295</v>
      </c>
      <c r="AT1168" s="9" t="s">
        <v>195</v>
      </c>
      <c r="AU1168" s="9">
        <v>132.71029999999999</v>
      </c>
      <c r="AV1168" s="9">
        <v>73.695034101688094</v>
      </c>
      <c r="AW1168" s="9">
        <v>255.22943628924901</v>
      </c>
      <c r="AX1168" s="9">
        <v>0.1973268175</v>
      </c>
    </row>
    <row r="1169" spans="1:50" x14ac:dyDescent="0.25">
      <c r="A1169" s="142">
        <v>550000</v>
      </c>
      <c r="B1169" s="142">
        <v>920000</v>
      </c>
      <c r="C1169" s="142">
        <v>920000</v>
      </c>
      <c r="D1169" s="9" t="s">
        <v>305</v>
      </c>
      <c r="E1169" s="9" t="s">
        <v>70</v>
      </c>
      <c r="F1169" s="9" t="s">
        <v>306</v>
      </c>
      <c r="G1169" s="9" t="s">
        <v>307</v>
      </c>
      <c r="H1169" s="9">
        <v>0.36</v>
      </c>
      <c r="I1169" s="9">
        <v>0.48</v>
      </c>
      <c r="J1169" s="9" t="s">
        <v>195</v>
      </c>
      <c r="K1169" s="9">
        <v>0.25149672813101998</v>
      </c>
      <c r="L1169" s="9">
        <v>3857.7690405397602</v>
      </c>
      <c r="M1169" s="9">
        <v>9.5843984281742092</v>
      </c>
      <c r="N1169" s="9">
        <v>1.40852464278414</v>
      </c>
      <c r="O1169" s="9">
        <v>2.4104448457899799</v>
      </c>
      <c r="P1169" s="9">
        <v>0.35423933915213002</v>
      </c>
      <c r="Q1169" s="9">
        <v>970.21629158092605</v>
      </c>
      <c r="R1169" s="9">
        <v>1210</v>
      </c>
      <c r="S1169" s="9" t="s">
        <v>310</v>
      </c>
      <c r="T1169" s="9">
        <v>1210</v>
      </c>
      <c r="U1169" s="9" t="s">
        <v>293</v>
      </c>
      <c r="V1169" s="9" t="s">
        <v>195</v>
      </c>
      <c r="Z1169" s="9">
        <v>0</v>
      </c>
      <c r="AA1169" s="9">
        <v>1</v>
      </c>
      <c r="AB1169" s="9">
        <v>2.4104448457899799</v>
      </c>
      <c r="AC1169" s="9">
        <v>0.35423933915213002</v>
      </c>
      <c r="AD1169" s="9">
        <v>970.21629158092605</v>
      </c>
      <c r="AF1169" s="9">
        <v>-1</v>
      </c>
      <c r="AG1169" s="9">
        <v>-1</v>
      </c>
      <c r="AH1169" s="9">
        <v>-1</v>
      </c>
      <c r="AI1169" s="9">
        <v>-1</v>
      </c>
      <c r="AJ1169" s="9">
        <v>0</v>
      </c>
      <c r="AM1169" s="9" t="s">
        <v>309</v>
      </c>
      <c r="AN1169" s="9">
        <v>-1</v>
      </c>
      <c r="AQ1169" s="9">
        <v>579</v>
      </c>
      <c r="AR1169" s="9" t="s">
        <v>295</v>
      </c>
      <c r="AT1169" s="9" t="s">
        <v>195</v>
      </c>
      <c r="AU1169" s="9">
        <v>132.71029999999999</v>
      </c>
      <c r="AV1169" s="9">
        <v>129.34706192237701</v>
      </c>
      <c r="AW1169" s="9">
        <v>1017.77114944963</v>
      </c>
      <c r="AX1169" s="9">
        <v>0.78687452680000003</v>
      </c>
    </row>
    <row r="1170" spans="1:50" x14ac:dyDescent="0.25">
      <c r="A1170" s="142">
        <v>550000</v>
      </c>
      <c r="B1170" s="142">
        <v>920000</v>
      </c>
      <c r="C1170" s="142">
        <v>920000</v>
      </c>
      <c r="D1170" s="9" t="s">
        <v>305</v>
      </c>
      <c r="E1170" s="9" t="s">
        <v>70</v>
      </c>
      <c r="F1170" s="9" t="s">
        <v>306</v>
      </c>
      <c r="G1170" s="9" t="s">
        <v>307</v>
      </c>
      <c r="H1170" s="9">
        <v>0.36</v>
      </c>
      <c r="I1170" s="9">
        <v>0.48</v>
      </c>
      <c r="J1170" s="9" t="s">
        <v>195</v>
      </c>
      <c r="K1170" s="9">
        <v>0.11242870427891</v>
      </c>
      <c r="L1170" s="9">
        <v>3857.7690405397602</v>
      </c>
      <c r="M1170" s="9">
        <v>9.5843984281742092</v>
      </c>
      <c r="N1170" s="9">
        <v>1.40852464278414</v>
      </c>
      <c r="O1170" s="9">
        <v>1.07756149657247</v>
      </c>
      <c r="P1170" s="9">
        <v>0.15835860053313999</v>
      </c>
      <c r="Q1170" s="9">
        <v>433.72397463519098</v>
      </c>
      <c r="R1170" s="9">
        <v>1210</v>
      </c>
      <c r="S1170" s="9" t="s">
        <v>310</v>
      </c>
      <c r="T1170" s="9">
        <v>1210</v>
      </c>
      <c r="U1170" s="9" t="s">
        <v>293</v>
      </c>
      <c r="V1170" s="9" t="s">
        <v>195</v>
      </c>
      <c r="Z1170" s="9">
        <v>0</v>
      </c>
      <c r="AA1170" s="9">
        <v>1</v>
      </c>
      <c r="AB1170" s="9">
        <v>1.07756149657247</v>
      </c>
      <c r="AC1170" s="9">
        <v>0.15835860053313999</v>
      </c>
      <c r="AD1170" s="9">
        <v>433.72397463519098</v>
      </c>
      <c r="AF1170" s="9">
        <v>-1</v>
      </c>
      <c r="AG1170" s="9">
        <v>-1</v>
      </c>
      <c r="AH1170" s="9">
        <v>-1</v>
      </c>
      <c r="AI1170" s="9">
        <v>-1</v>
      </c>
      <c r="AJ1170" s="9">
        <v>0</v>
      </c>
      <c r="AM1170" s="9" t="s">
        <v>309</v>
      </c>
      <c r="AN1170" s="9">
        <v>-1</v>
      </c>
      <c r="AQ1170" s="9">
        <v>579</v>
      </c>
      <c r="AR1170" s="9" t="s">
        <v>295</v>
      </c>
      <c r="AT1170" s="9" t="s">
        <v>195</v>
      </c>
      <c r="AU1170" s="9">
        <v>132.71029999999999</v>
      </c>
      <c r="AV1170" s="9">
        <v>105.14875749101201</v>
      </c>
      <c r="AW1170" s="9">
        <v>454.98282397322703</v>
      </c>
      <c r="AX1170" s="9">
        <v>0.35176315870000002</v>
      </c>
    </row>
    <row r="1171" spans="1:50" x14ac:dyDescent="0.25">
      <c r="A1171" s="142">
        <v>550000</v>
      </c>
      <c r="B1171" s="142">
        <v>920000</v>
      </c>
      <c r="C1171" s="142">
        <v>920000</v>
      </c>
      <c r="D1171" s="9" t="s">
        <v>305</v>
      </c>
      <c r="E1171" s="9" t="s">
        <v>70</v>
      </c>
      <c r="F1171" s="9" t="s">
        <v>306</v>
      </c>
      <c r="G1171" s="9" t="s">
        <v>307</v>
      </c>
      <c r="H1171" s="9">
        <v>0.36</v>
      </c>
      <c r="I1171" s="9">
        <v>0.48</v>
      </c>
      <c r="J1171" s="9" t="s">
        <v>195</v>
      </c>
      <c r="K1171" s="9">
        <v>8.4984984759450002E-2</v>
      </c>
      <c r="L1171" s="9">
        <v>3857.7690405397602</v>
      </c>
      <c r="M1171" s="9">
        <v>9.5843984281742092</v>
      </c>
      <c r="N1171" s="9">
        <v>1.40852464278414</v>
      </c>
      <c r="O1171" s="9">
        <v>0.81452995434688003</v>
      </c>
      <c r="P1171" s="9">
        <v>0.11970344530032</v>
      </c>
      <c r="Q1171" s="9">
        <v>327.85244311575002</v>
      </c>
      <c r="R1171" s="9">
        <v>1210</v>
      </c>
      <c r="S1171" s="9" t="s">
        <v>310</v>
      </c>
      <c r="T1171" s="9">
        <v>1210</v>
      </c>
      <c r="U1171" s="9" t="s">
        <v>293</v>
      </c>
      <c r="V1171" s="9" t="s">
        <v>195</v>
      </c>
      <c r="Z1171" s="9">
        <v>0</v>
      </c>
      <c r="AA1171" s="9">
        <v>1</v>
      </c>
      <c r="AB1171" s="9">
        <v>0.81452995434688003</v>
      </c>
      <c r="AC1171" s="9">
        <v>0.11970344530032</v>
      </c>
      <c r="AD1171" s="9">
        <v>327.852443115749</v>
      </c>
      <c r="AF1171" s="9">
        <v>-1</v>
      </c>
      <c r="AG1171" s="9">
        <v>-1</v>
      </c>
      <c r="AH1171" s="9">
        <v>-1</v>
      </c>
      <c r="AI1171" s="9">
        <v>-1</v>
      </c>
      <c r="AJ1171" s="9">
        <v>0</v>
      </c>
      <c r="AM1171" s="9" t="s">
        <v>309</v>
      </c>
      <c r="AN1171" s="9">
        <v>-1</v>
      </c>
      <c r="AQ1171" s="9">
        <v>579</v>
      </c>
      <c r="AR1171" s="9" t="s">
        <v>295</v>
      </c>
      <c r="AT1171" s="9" t="s">
        <v>195</v>
      </c>
      <c r="AU1171" s="9">
        <v>132.71029999999999</v>
      </c>
      <c r="AV1171" s="9">
        <v>75.814771674425202</v>
      </c>
      <c r="AW1171" s="9">
        <v>343.92203138134499</v>
      </c>
      <c r="AX1171" s="9">
        <v>0.26589816960000001</v>
      </c>
    </row>
    <row r="1172" spans="1:50" x14ac:dyDescent="0.25">
      <c r="A1172" s="142">
        <v>550000</v>
      </c>
      <c r="B1172" s="142">
        <v>920000</v>
      </c>
      <c r="C1172" s="142">
        <v>920000</v>
      </c>
      <c r="D1172" s="9" t="s">
        <v>305</v>
      </c>
      <c r="E1172" s="9" t="s">
        <v>70</v>
      </c>
      <c r="F1172" s="9" t="s">
        <v>306</v>
      </c>
      <c r="G1172" s="9" t="s">
        <v>307</v>
      </c>
      <c r="H1172" s="9">
        <v>0.36</v>
      </c>
      <c r="I1172" s="9">
        <v>0.48</v>
      </c>
      <c r="J1172" s="9" t="s">
        <v>195</v>
      </c>
      <c r="K1172" s="9">
        <v>0.10572457466705</v>
      </c>
      <c r="L1172" s="9">
        <v>3857.7690405397602</v>
      </c>
      <c r="M1172" s="9">
        <v>9.5843984281742092</v>
      </c>
      <c r="N1172" s="9">
        <v>1.40852464278414</v>
      </c>
      <c r="O1172" s="9">
        <v>1.01330644725826</v>
      </c>
      <c r="P1172" s="9">
        <v>0.14891566876640999</v>
      </c>
      <c r="Q1172" s="9">
        <v>407.86099097478001</v>
      </c>
      <c r="R1172" s="9">
        <v>1210</v>
      </c>
      <c r="S1172" s="9" t="s">
        <v>310</v>
      </c>
      <c r="T1172" s="9">
        <v>1210</v>
      </c>
      <c r="U1172" s="9" t="s">
        <v>293</v>
      </c>
      <c r="V1172" s="9" t="s">
        <v>195</v>
      </c>
      <c r="Z1172" s="9">
        <v>0</v>
      </c>
      <c r="AA1172" s="9">
        <v>1</v>
      </c>
      <c r="AB1172" s="9">
        <v>1.01330644725826</v>
      </c>
      <c r="AC1172" s="9">
        <v>0.14891566876640999</v>
      </c>
      <c r="AD1172" s="9">
        <v>407.86099097478001</v>
      </c>
      <c r="AF1172" s="9">
        <v>-1</v>
      </c>
      <c r="AG1172" s="9">
        <v>-1</v>
      </c>
      <c r="AH1172" s="9">
        <v>-1</v>
      </c>
      <c r="AI1172" s="9">
        <v>-1</v>
      </c>
      <c r="AJ1172" s="9">
        <v>0</v>
      </c>
      <c r="AM1172" s="9" t="s">
        <v>309</v>
      </c>
      <c r="AN1172" s="9">
        <v>-1</v>
      </c>
      <c r="AQ1172" s="9">
        <v>579</v>
      </c>
      <c r="AR1172" s="9" t="s">
        <v>295</v>
      </c>
      <c r="AT1172" s="9" t="s">
        <v>195</v>
      </c>
      <c r="AU1172" s="9">
        <v>132.71029999999999</v>
      </c>
      <c r="AV1172" s="9">
        <v>95.004084184807198</v>
      </c>
      <c r="AW1172" s="9">
        <v>427.85217399686002</v>
      </c>
      <c r="AX1172" s="9">
        <v>0.33078750280000002</v>
      </c>
    </row>
    <row r="1173" spans="1:50" x14ac:dyDescent="0.25">
      <c r="A1173" s="142">
        <v>550000</v>
      </c>
      <c r="B1173" s="142">
        <v>920000</v>
      </c>
      <c r="C1173" s="142">
        <v>920000</v>
      </c>
      <c r="D1173" s="9" t="s">
        <v>305</v>
      </c>
      <c r="E1173" s="9" t="s">
        <v>70</v>
      </c>
      <c r="F1173" s="9" t="s">
        <v>306</v>
      </c>
      <c r="G1173" s="9" t="s">
        <v>307</v>
      </c>
      <c r="H1173" s="9">
        <v>0.36</v>
      </c>
      <c r="I1173" s="9">
        <v>0.48</v>
      </c>
      <c r="J1173" s="9" t="s">
        <v>195</v>
      </c>
      <c r="K1173" s="9">
        <v>3.24079311469E-2</v>
      </c>
      <c r="L1173" s="9">
        <v>3852.56137521749</v>
      </c>
      <c r="M1173" s="9">
        <v>9.5721902011285902</v>
      </c>
      <c r="N1173" s="9">
        <v>1.4067554030589899</v>
      </c>
      <c r="O1173" s="9">
        <v>0.31021488096328997</v>
      </c>
      <c r="P1173" s="9">
        <v>4.5590032242869998E-2</v>
      </c>
      <c r="Q1173" s="9">
        <v>124.853543787289</v>
      </c>
      <c r="R1173" s="9">
        <v>1200</v>
      </c>
      <c r="S1173" s="9" t="s">
        <v>308</v>
      </c>
      <c r="T1173" s="9">
        <v>1200</v>
      </c>
      <c r="U1173" s="9" t="s">
        <v>293</v>
      </c>
      <c r="V1173" s="9" t="s">
        <v>195</v>
      </c>
      <c r="Z1173" s="9">
        <v>0</v>
      </c>
      <c r="AA1173" s="9">
        <v>1</v>
      </c>
      <c r="AB1173" s="9">
        <v>0.31021488096328997</v>
      </c>
      <c r="AC1173" s="9">
        <v>4.5590032242869998E-2</v>
      </c>
      <c r="AD1173" s="9">
        <v>124.853543787291</v>
      </c>
      <c r="AF1173" s="9">
        <v>-1</v>
      </c>
      <c r="AG1173" s="9">
        <v>-1</v>
      </c>
      <c r="AH1173" s="9">
        <v>-1</v>
      </c>
      <c r="AI1173" s="9">
        <v>-1</v>
      </c>
      <c r="AJ1173" s="9">
        <v>0</v>
      </c>
      <c r="AM1173" s="9" t="s">
        <v>309</v>
      </c>
      <c r="AN1173" s="9">
        <v>-1</v>
      </c>
      <c r="AQ1173" s="9">
        <v>579</v>
      </c>
      <c r="AR1173" s="9" t="s">
        <v>295</v>
      </c>
      <c r="AT1173" s="9" t="s">
        <v>195</v>
      </c>
      <c r="AU1173" s="9">
        <v>132.71029999999999</v>
      </c>
      <c r="AV1173" s="9">
        <v>65.116449537767195</v>
      </c>
      <c r="AW1173" s="9">
        <v>131.150244298567</v>
      </c>
      <c r="AX1173" s="9">
        <v>0.1012599706</v>
      </c>
    </row>
    <row r="1174" spans="1:50" x14ac:dyDescent="0.25">
      <c r="A1174" s="142">
        <v>550000</v>
      </c>
      <c r="B1174" s="142">
        <v>920000</v>
      </c>
      <c r="C1174" s="142">
        <v>920000</v>
      </c>
      <c r="D1174" s="9" t="s">
        <v>305</v>
      </c>
      <c r="E1174" s="9" t="s">
        <v>70</v>
      </c>
      <c r="F1174" s="9" t="s">
        <v>306</v>
      </c>
      <c r="G1174" s="9" t="s">
        <v>307</v>
      </c>
      <c r="H1174" s="9">
        <v>0.36</v>
      </c>
      <c r="I1174" s="9">
        <v>0.48</v>
      </c>
      <c r="J1174" s="9" t="s">
        <v>195</v>
      </c>
      <c r="K1174" s="9">
        <v>0.10832385718433001</v>
      </c>
      <c r="L1174" s="9">
        <v>3852.56137521749</v>
      </c>
      <c r="M1174" s="9">
        <v>9.5721902011285902</v>
      </c>
      <c r="N1174" s="9">
        <v>1.4067554030589899</v>
      </c>
      <c r="O1174" s="9">
        <v>1.0368965642883501</v>
      </c>
      <c r="P1174" s="9">
        <v>0.15238517137425001</v>
      </c>
      <c r="Q1174" s="9">
        <v>417.32430820294798</v>
      </c>
      <c r="R1174" s="9">
        <v>1210</v>
      </c>
      <c r="S1174" s="9" t="s">
        <v>310</v>
      </c>
      <c r="T1174" s="9">
        <v>1210</v>
      </c>
      <c r="U1174" s="9" t="s">
        <v>293</v>
      </c>
      <c r="V1174" s="9" t="s">
        <v>195</v>
      </c>
      <c r="Z1174" s="9">
        <v>0</v>
      </c>
      <c r="AA1174" s="9">
        <v>1</v>
      </c>
      <c r="AB1174" s="9">
        <v>1.0368965642883501</v>
      </c>
      <c r="AC1174" s="9">
        <v>0.15238517137425001</v>
      </c>
      <c r="AD1174" s="9">
        <v>417.32430820294798</v>
      </c>
      <c r="AF1174" s="9">
        <v>-1</v>
      </c>
      <c r="AG1174" s="9">
        <v>-1</v>
      </c>
      <c r="AH1174" s="9">
        <v>-1</v>
      </c>
      <c r="AI1174" s="9">
        <v>-1</v>
      </c>
      <c r="AJ1174" s="9">
        <v>0</v>
      </c>
      <c r="AM1174" s="9" t="s">
        <v>309</v>
      </c>
      <c r="AN1174" s="9">
        <v>-1</v>
      </c>
      <c r="AQ1174" s="9">
        <v>579</v>
      </c>
      <c r="AR1174" s="9" t="s">
        <v>295</v>
      </c>
      <c r="AT1174" s="9" t="s">
        <v>195</v>
      </c>
      <c r="AU1174" s="9">
        <v>132.71029999999999</v>
      </c>
      <c r="AV1174" s="9">
        <v>95.047813850781793</v>
      </c>
      <c r="AW1174" s="9">
        <v>438.37109714557101</v>
      </c>
      <c r="AX1174" s="9">
        <v>0.33846253710000002</v>
      </c>
    </row>
    <row r="1175" spans="1:50" x14ac:dyDescent="0.25">
      <c r="A1175" s="142">
        <v>550000</v>
      </c>
      <c r="B1175" s="142">
        <v>920000</v>
      </c>
      <c r="C1175" s="142">
        <v>920000</v>
      </c>
      <c r="D1175" s="9" t="s">
        <v>305</v>
      </c>
      <c r="E1175" s="9" t="s">
        <v>70</v>
      </c>
      <c r="F1175" s="9" t="s">
        <v>306</v>
      </c>
      <c r="G1175" s="9" t="s">
        <v>307</v>
      </c>
      <c r="H1175" s="9">
        <v>0.36</v>
      </c>
      <c r="I1175" s="9">
        <v>0.48</v>
      </c>
      <c r="J1175" s="9" t="s">
        <v>195</v>
      </c>
      <c r="K1175" s="9">
        <v>7.8796492853880004E-2</v>
      </c>
      <c r="L1175" s="9">
        <v>3852.56137521749</v>
      </c>
      <c r="M1175" s="9">
        <v>9.5721902011285902</v>
      </c>
      <c r="N1175" s="9">
        <v>1.4067554030589899</v>
      </c>
      <c r="O1175" s="9">
        <v>0.75425501677923001</v>
      </c>
      <c r="P1175" s="9">
        <v>0.1108473920643</v>
      </c>
      <c r="Q1175" s="9">
        <v>303.56832487147</v>
      </c>
      <c r="R1175" s="9">
        <v>1210</v>
      </c>
      <c r="S1175" s="9" t="s">
        <v>310</v>
      </c>
      <c r="T1175" s="9">
        <v>1210</v>
      </c>
      <c r="U1175" s="9" t="s">
        <v>293</v>
      </c>
      <c r="V1175" s="9" t="s">
        <v>195</v>
      </c>
      <c r="Z1175" s="9">
        <v>0</v>
      </c>
      <c r="AA1175" s="9">
        <v>1</v>
      </c>
      <c r="AB1175" s="9">
        <v>0.75425501677923001</v>
      </c>
      <c r="AC1175" s="9">
        <v>0.1108473920643</v>
      </c>
      <c r="AD1175" s="9">
        <v>303.56832487146897</v>
      </c>
      <c r="AF1175" s="9">
        <v>-1</v>
      </c>
      <c r="AG1175" s="9">
        <v>-1</v>
      </c>
      <c r="AH1175" s="9">
        <v>-1</v>
      </c>
      <c r="AI1175" s="9">
        <v>-1</v>
      </c>
      <c r="AJ1175" s="9">
        <v>0</v>
      </c>
      <c r="AM1175" s="9" t="s">
        <v>309</v>
      </c>
      <c r="AN1175" s="9">
        <v>-1</v>
      </c>
      <c r="AQ1175" s="9">
        <v>579</v>
      </c>
      <c r="AR1175" s="9" t="s">
        <v>295</v>
      </c>
      <c r="AT1175" s="9" t="s">
        <v>195</v>
      </c>
      <c r="AU1175" s="9">
        <v>132.71029999999999</v>
      </c>
      <c r="AV1175" s="9">
        <v>84.3413319841477</v>
      </c>
      <c r="AW1175" s="9">
        <v>318.87809316833</v>
      </c>
      <c r="AX1175" s="9">
        <v>0.24620302099999999</v>
      </c>
    </row>
    <row r="1176" spans="1:50" x14ac:dyDescent="0.25">
      <c r="A1176" s="142">
        <v>550000</v>
      </c>
      <c r="B1176" s="142">
        <v>920000</v>
      </c>
      <c r="C1176" s="142">
        <v>920000</v>
      </c>
      <c r="D1176" s="9" t="s">
        <v>305</v>
      </c>
      <c r="E1176" s="9" t="s">
        <v>70</v>
      </c>
      <c r="F1176" s="9" t="s">
        <v>306</v>
      </c>
      <c r="G1176" s="9" t="s">
        <v>307</v>
      </c>
      <c r="H1176" s="9">
        <v>0.36</v>
      </c>
      <c r="I1176" s="9">
        <v>0.48</v>
      </c>
      <c r="J1176" s="9" t="s">
        <v>195</v>
      </c>
      <c r="K1176" s="9">
        <v>0.30447034664130002</v>
      </c>
      <c r="L1176" s="9">
        <v>3852.56137521749</v>
      </c>
      <c r="M1176" s="9">
        <v>9.5721902011285902</v>
      </c>
      <c r="N1176" s="9">
        <v>1.4067554030589899</v>
      </c>
      <c r="O1176" s="9">
        <v>2.9144480686540799</v>
      </c>
      <c r="P1176" s="9">
        <v>0.42831530520889</v>
      </c>
      <c r="Q1176" s="9">
        <v>1172.9906973693501</v>
      </c>
      <c r="R1176" s="9">
        <v>1210</v>
      </c>
      <c r="S1176" s="9" t="s">
        <v>310</v>
      </c>
      <c r="T1176" s="9">
        <v>1210</v>
      </c>
      <c r="U1176" s="9" t="s">
        <v>293</v>
      </c>
      <c r="V1176" s="9" t="s">
        <v>195</v>
      </c>
      <c r="Z1176" s="9">
        <v>0</v>
      </c>
      <c r="AA1176" s="9">
        <v>1</v>
      </c>
      <c r="AB1176" s="9">
        <v>2.9144480686540799</v>
      </c>
      <c r="AC1176" s="9">
        <v>0.42831530520889</v>
      </c>
      <c r="AD1176" s="9">
        <v>1172.9906973693501</v>
      </c>
      <c r="AF1176" s="9">
        <v>-1</v>
      </c>
      <c r="AG1176" s="9">
        <v>-1</v>
      </c>
      <c r="AH1176" s="9">
        <v>-1</v>
      </c>
      <c r="AI1176" s="9">
        <v>-1</v>
      </c>
      <c r="AJ1176" s="9">
        <v>0</v>
      </c>
      <c r="AM1176" s="9" t="s">
        <v>309</v>
      </c>
      <c r="AN1176" s="9">
        <v>-1</v>
      </c>
      <c r="AQ1176" s="9">
        <v>579</v>
      </c>
      <c r="AR1176" s="9" t="s">
        <v>295</v>
      </c>
      <c r="AT1176" s="9" t="s">
        <v>195</v>
      </c>
      <c r="AU1176" s="9">
        <v>132.71029999999999</v>
      </c>
      <c r="AV1176" s="9">
        <v>139.45205096590101</v>
      </c>
      <c r="AW1176" s="9">
        <v>1232.1477777356899</v>
      </c>
      <c r="AX1176" s="9">
        <v>0.95133065480000001</v>
      </c>
    </row>
    <row r="1177" spans="1:50" x14ac:dyDescent="0.25">
      <c r="A1177" s="142">
        <v>550000</v>
      </c>
      <c r="B1177" s="142">
        <v>920000</v>
      </c>
      <c r="C1177" s="142">
        <v>920000</v>
      </c>
      <c r="D1177" s="9" t="s">
        <v>305</v>
      </c>
      <c r="E1177" s="9" t="s">
        <v>70</v>
      </c>
      <c r="F1177" s="9" t="s">
        <v>306</v>
      </c>
      <c r="G1177" s="9" t="s">
        <v>307</v>
      </c>
      <c r="H1177" s="9">
        <v>0.36</v>
      </c>
      <c r="I1177" s="9">
        <v>0.48</v>
      </c>
      <c r="J1177" s="9" t="s">
        <v>195</v>
      </c>
      <c r="K1177" s="9">
        <v>6.6463294383209998E-2</v>
      </c>
      <c r="L1177" s="9">
        <v>3852.56137521749</v>
      </c>
      <c r="M1177" s="9">
        <v>9.5721902011285902</v>
      </c>
      <c r="N1177" s="9">
        <v>1.4067554030589899</v>
      </c>
      <c r="O1177" s="9">
        <v>0.63619929522968</v>
      </c>
      <c r="P1177" s="9">
        <v>9.349759847868E-2</v>
      </c>
      <c r="Q1177" s="9">
        <v>256.05392081046398</v>
      </c>
      <c r="R1177" s="9">
        <v>1210</v>
      </c>
      <c r="S1177" s="9" t="s">
        <v>310</v>
      </c>
      <c r="T1177" s="9">
        <v>1210</v>
      </c>
      <c r="U1177" s="9" t="s">
        <v>293</v>
      </c>
      <c r="V1177" s="9" t="s">
        <v>195</v>
      </c>
      <c r="Z1177" s="9">
        <v>0</v>
      </c>
      <c r="AA1177" s="9">
        <v>1</v>
      </c>
      <c r="AB1177" s="9">
        <v>0.63619929522968</v>
      </c>
      <c r="AC1177" s="9">
        <v>9.349759847868E-2</v>
      </c>
      <c r="AD1177" s="9">
        <v>256.053920810465</v>
      </c>
      <c r="AF1177" s="9">
        <v>-1</v>
      </c>
      <c r="AG1177" s="9">
        <v>-1</v>
      </c>
      <c r="AH1177" s="9">
        <v>-1</v>
      </c>
      <c r="AI1177" s="9">
        <v>-1</v>
      </c>
      <c r="AJ1177" s="9">
        <v>0</v>
      </c>
      <c r="AM1177" s="9" t="s">
        <v>309</v>
      </c>
      <c r="AN1177" s="9">
        <v>-1</v>
      </c>
      <c r="AQ1177" s="9">
        <v>579</v>
      </c>
      <c r="AR1177" s="9" t="s">
        <v>295</v>
      </c>
      <c r="AT1177" s="9" t="s">
        <v>195</v>
      </c>
      <c r="AU1177" s="9">
        <v>132.71029999999999</v>
      </c>
      <c r="AV1177" s="9">
        <v>90.753315485327903</v>
      </c>
      <c r="AW1177" s="9">
        <v>268.96740972855503</v>
      </c>
      <c r="AX1177" s="9">
        <v>0.20766741350000001</v>
      </c>
    </row>
    <row r="1178" spans="1:50" x14ac:dyDescent="0.25">
      <c r="A1178" s="142">
        <v>550000</v>
      </c>
      <c r="B1178" s="142">
        <v>920000</v>
      </c>
      <c r="C1178" s="142">
        <v>920000</v>
      </c>
      <c r="D1178" s="9" t="s">
        <v>305</v>
      </c>
      <c r="E1178" s="9" t="s">
        <v>70</v>
      </c>
      <c r="F1178" s="9" t="s">
        <v>306</v>
      </c>
      <c r="G1178" s="9" t="s">
        <v>307</v>
      </c>
      <c r="H1178" s="9">
        <v>0.36</v>
      </c>
      <c r="I1178" s="9">
        <v>0.48</v>
      </c>
      <c r="J1178" s="9" t="s">
        <v>195</v>
      </c>
      <c r="K1178" s="9">
        <v>2.0126737328809999E-2</v>
      </c>
      <c r="L1178" s="9">
        <v>3852.56137521749</v>
      </c>
      <c r="M1178" s="9">
        <v>9.5721902011285902</v>
      </c>
      <c r="N1178" s="9">
        <v>1.4067554030589899</v>
      </c>
      <c r="O1178" s="9">
        <v>0.19265695783959</v>
      </c>
      <c r="P1178" s="9">
        <v>2.8313396483259999E-2</v>
      </c>
      <c r="Q1178" s="9">
        <v>77.539490842148396</v>
      </c>
      <c r="R1178" s="9">
        <v>1210</v>
      </c>
      <c r="S1178" s="9" t="s">
        <v>310</v>
      </c>
      <c r="T1178" s="9">
        <v>1210</v>
      </c>
      <c r="U1178" s="9" t="s">
        <v>293</v>
      </c>
      <c r="V1178" s="9" t="s">
        <v>195</v>
      </c>
      <c r="Z1178" s="9">
        <v>0</v>
      </c>
      <c r="AA1178" s="9">
        <v>1</v>
      </c>
      <c r="AB1178" s="9">
        <v>0.19265695783959</v>
      </c>
      <c r="AC1178" s="9">
        <v>2.8313396483259999E-2</v>
      </c>
      <c r="AD1178" s="9">
        <v>77.539490842149206</v>
      </c>
      <c r="AF1178" s="9">
        <v>-1</v>
      </c>
      <c r="AG1178" s="9">
        <v>-1</v>
      </c>
      <c r="AH1178" s="9">
        <v>-1</v>
      </c>
      <c r="AI1178" s="9">
        <v>-1</v>
      </c>
      <c r="AJ1178" s="9">
        <v>0</v>
      </c>
      <c r="AM1178" s="9" t="s">
        <v>309</v>
      </c>
      <c r="AN1178" s="9">
        <v>-1</v>
      </c>
      <c r="AQ1178" s="9">
        <v>579</v>
      </c>
      <c r="AR1178" s="9" t="s">
        <v>295</v>
      </c>
      <c r="AT1178" s="9" t="s">
        <v>195</v>
      </c>
      <c r="AU1178" s="9">
        <v>132.71029999999999</v>
      </c>
      <c r="AV1178" s="9">
        <v>43.628523199062698</v>
      </c>
      <c r="AW1178" s="9">
        <v>81.450016221081697</v>
      </c>
      <c r="AX1178" s="9">
        <v>6.2886853899999998E-2</v>
      </c>
    </row>
    <row r="1179" spans="1:50" x14ac:dyDescent="0.25">
      <c r="A1179" s="142">
        <v>550000</v>
      </c>
      <c r="B1179" s="142">
        <v>920000</v>
      </c>
      <c r="C1179" s="142">
        <v>920000</v>
      </c>
      <c r="D1179" s="9" t="s">
        <v>305</v>
      </c>
      <c r="E1179" s="9" t="s">
        <v>70</v>
      </c>
      <c r="F1179" s="9" t="s">
        <v>306</v>
      </c>
      <c r="G1179" s="9" t="s">
        <v>307</v>
      </c>
      <c r="H1179" s="9">
        <v>0.36</v>
      </c>
      <c r="I1179" s="9">
        <v>0.48</v>
      </c>
      <c r="J1179" s="9" t="s">
        <v>195</v>
      </c>
      <c r="K1179" s="9">
        <v>7.1747941984899996E-3</v>
      </c>
      <c r="L1179" s="9">
        <v>3852.56137521749</v>
      </c>
      <c r="M1179" s="9">
        <v>9.5721902011285902</v>
      </c>
      <c r="N1179" s="9">
        <v>1.4067554030589899</v>
      </c>
      <c r="O1179" s="9">
        <v>6.8678494721970004E-2</v>
      </c>
      <c r="P1179" s="9">
        <v>1.0093180504570001E-2</v>
      </c>
      <c r="Q1179" s="9">
        <v>27.641335004267901</v>
      </c>
      <c r="R1179" s="9">
        <v>1210</v>
      </c>
      <c r="S1179" s="9" t="s">
        <v>310</v>
      </c>
      <c r="T1179" s="9">
        <v>1210</v>
      </c>
      <c r="U1179" s="9" t="s">
        <v>293</v>
      </c>
      <c r="V1179" s="9" t="s">
        <v>195</v>
      </c>
      <c r="Z1179" s="9">
        <v>0</v>
      </c>
      <c r="AA1179" s="9">
        <v>1</v>
      </c>
      <c r="AB1179" s="9">
        <v>6.8678494721970004E-2</v>
      </c>
      <c r="AC1179" s="9">
        <v>1.0093180504570001E-2</v>
      </c>
      <c r="AD1179" s="9">
        <v>27.641335004269799</v>
      </c>
      <c r="AF1179" s="9">
        <v>-1</v>
      </c>
      <c r="AG1179" s="9">
        <v>-1</v>
      </c>
      <c r="AH1179" s="9">
        <v>-1</v>
      </c>
      <c r="AI1179" s="9">
        <v>-1</v>
      </c>
      <c r="AJ1179" s="9">
        <v>0</v>
      </c>
      <c r="AM1179" s="9" t="s">
        <v>309</v>
      </c>
      <c r="AN1179" s="9">
        <v>-1</v>
      </c>
      <c r="AQ1179" s="9">
        <v>579</v>
      </c>
      <c r="AR1179" s="9" t="s">
        <v>295</v>
      </c>
      <c r="AT1179" s="9" t="s">
        <v>195</v>
      </c>
      <c r="AU1179" s="9">
        <v>132.71029999999999</v>
      </c>
      <c r="AV1179" s="9">
        <v>30.5993699450908</v>
      </c>
      <c r="AW1179" s="9">
        <v>29.035361981591901</v>
      </c>
      <c r="AX1179" s="9">
        <v>2.2417952200000001E-2</v>
      </c>
    </row>
    <row r="1180" spans="1:50" x14ac:dyDescent="0.25">
      <c r="A1180" s="142">
        <v>550000</v>
      </c>
      <c r="B1180" s="142">
        <v>920000</v>
      </c>
      <c r="C1180" s="142">
        <v>920000</v>
      </c>
      <c r="D1180" s="9" t="s">
        <v>305</v>
      </c>
      <c r="E1180" s="9" t="s">
        <v>70</v>
      </c>
      <c r="F1180" s="9" t="s">
        <v>306</v>
      </c>
      <c r="G1180" s="9" t="s">
        <v>307</v>
      </c>
      <c r="H1180" s="9">
        <v>0.36</v>
      </c>
      <c r="I1180" s="9">
        <v>0.48</v>
      </c>
      <c r="J1180" s="9" t="s">
        <v>195</v>
      </c>
      <c r="K1180" s="9">
        <v>8.2308389210310001E-2</v>
      </c>
      <c r="L1180" s="9">
        <v>3857.76904111461</v>
      </c>
      <c r="M1180" s="9">
        <v>9.5843984296024001</v>
      </c>
      <c r="N1180" s="9">
        <v>1.4085246429940299</v>
      </c>
      <c r="O1180" s="9">
        <v>0.78887639629048001</v>
      </c>
      <c r="P1180" s="9">
        <v>0.11593339452787001</v>
      </c>
      <c r="Q1180" s="9">
        <v>317.52675571958099</v>
      </c>
      <c r="R1180" s="9">
        <v>1210</v>
      </c>
      <c r="S1180" s="9" t="s">
        <v>310</v>
      </c>
      <c r="T1180" s="9">
        <v>1210</v>
      </c>
      <c r="U1180" s="9" t="s">
        <v>293</v>
      </c>
      <c r="V1180" s="9" t="s">
        <v>195</v>
      </c>
      <c r="Z1180" s="9">
        <v>0</v>
      </c>
      <c r="AA1180" s="9">
        <v>1</v>
      </c>
      <c r="AB1180" s="9">
        <v>0.78887639629048001</v>
      </c>
      <c r="AC1180" s="9">
        <v>0.11593339452787001</v>
      </c>
      <c r="AD1180" s="9">
        <v>317.52675571958002</v>
      </c>
      <c r="AF1180" s="9">
        <v>-1</v>
      </c>
      <c r="AG1180" s="9">
        <v>-1</v>
      </c>
      <c r="AH1180" s="9">
        <v>-1</v>
      </c>
      <c r="AI1180" s="9">
        <v>-1</v>
      </c>
      <c r="AJ1180" s="9">
        <v>0</v>
      </c>
      <c r="AM1180" s="9" t="s">
        <v>309</v>
      </c>
      <c r="AN1180" s="9">
        <v>-1</v>
      </c>
      <c r="AQ1180" s="9">
        <v>579</v>
      </c>
      <c r="AR1180" s="9" t="s">
        <v>295</v>
      </c>
      <c r="AT1180" s="9" t="s">
        <v>195</v>
      </c>
      <c r="AU1180" s="9">
        <v>132.71029999999999</v>
      </c>
      <c r="AV1180" s="9">
        <v>76.578633334417802</v>
      </c>
      <c r="AW1180" s="9">
        <v>333.09023349317698</v>
      </c>
      <c r="AX1180" s="9">
        <v>0.2575237273</v>
      </c>
    </row>
    <row r="1181" spans="1:50" x14ac:dyDescent="0.25">
      <c r="A1181" s="142">
        <v>550000</v>
      </c>
      <c r="B1181" s="142">
        <v>920000</v>
      </c>
      <c r="C1181" s="142">
        <v>920000</v>
      </c>
      <c r="D1181" s="9" t="s">
        <v>305</v>
      </c>
      <c r="E1181" s="9" t="s">
        <v>70</v>
      </c>
      <c r="F1181" s="9" t="s">
        <v>306</v>
      </c>
      <c r="G1181" s="9" t="s">
        <v>307</v>
      </c>
      <c r="H1181" s="9">
        <v>0.36</v>
      </c>
      <c r="I1181" s="9">
        <v>0.48</v>
      </c>
      <c r="J1181" s="9" t="s">
        <v>195</v>
      </c>
      <c r="K1181" s="9">
        <v>0.15376857717532</v>
      </c>
      <c r="L1181" s="9">
        <v>3857.76904111461</v>
      </c>
      <c r="M1181" s="9">
        <v>9.5843984296024001</v>
      </c>
      <c r="N1181" s="9">
        <v>1.4085246429940299</v>
      </c>
      <c r="O1181" s="9">
        <v>1.4737793096014</v>
      </c>
      <c r="P1181" s="9">
        <v>0.21658683026957001</v>
      </c>
      <c r="Q1181" s="9">
        <v>593.20365652322005</v>
      </c>
      <c r="R1181" s="9">
        <v>1210</v>
      </c>
      <c r="S1181" s="9" t="s">
        <v>310</v>
      </c>
      <c r="T1181" s="9">
        <v>1210</v>
      </c>
      <c r="U1181" s="9" t="s">
        <v>293</v>
      </c>
      <c r="V1181" s="9" t="s">
        <v>195</v>
      </c>
      <c r="Z1181" s="9">
        <v>0</v>
      </c>
      <c r="AA1181" s="9">
        <v>1</v>
      </c>
      <c r="AB1181" s="9">
        <v>1.4737793096014</v>
      </c>
      <c r="AC1181" s="9">
        <v>0.21658683026957001</v>
      </c>
      <c r="AD1181" s="9">
        <v>593.20365652322005</v>
      </c>
      <c r="AF1181" s="9">
        <v>-1</v>
      </c>
      <c r="AG1181" s="9">
        <v>-1</v>
      </c>
      <c r="AH1181" s="9">
        <v>-1</v>
      </c>
      <c r="AI1181" s="9">
        <v>-1</v>
      </c>
      <c r="AJ1181" s="9">
        <v>0</v>
      </c>
      <c r="AM1181" s="9" t="s">
        <v>309</v>
      </c>
      <c r="AN1181" s="9">
        <v>-1</v>
      </c>
      <c r="AQ1181" s="9">
        <v>579</v>
      </c>
      <c r="AR1181" s="9" t="s">
        <v>295</v>
      </c>
      <c r="AT1181" s="9" t="s">
        <v>195</v>
      </c>
      <c r="AU1181" s="9">
        <v>132.71029999999999</v>
      </c>
      <c r="AV1181" s="9">
        <v>100.650482205272</v>
      </c>
      <c r="AW1181" s="9">
        <v>622.27935410528198</v>
      </c>
      <c r="AX1181" s="9">
        <v>0.48110596639999997</v>
      </c>
    </row>
    <row r="1182" spans="1:50" x14ac:dyDescent="0.25">
      <c r="A1182" s="142">
        <v>550000</v>
      </c>
      <c r="B1182" s="142">
        <v>920000</v>
      </c>
      <c r="C1182" s="142">
        <v>920000</v>
      </c>
      <c r="D1182" s="9" t="s">
        <v>305</v>
      </c>
      <c r="E1182" s="9" t="s">
        <v>70</v>
      </c>
      <c r="F1182" s="9" t="s">
        <v>306</v>
      </c>
      <c r="G1182" s="9" t="s">
        <v>307</v>
      </c>
      <c r="H1182" s="9">
        <v>0.36</v>
      </c>
      <c r="I1182" s="9">
        <v>0.48</v>
      </c>
      <c r="J1182" s="9" t="s">
        <v>195</v>
      </c>
      <c r="K1182" s="9">
        <v>2.4132180534480002E-2</v>
      </c>
      <c r="L1182" s="9">
        <v>3857.76904111461</v>
      </c>
      <c r="M1182" s="9">
        <v>9.5843984296024001</v>
      </c>
      <c r="N1182" s="9">
        <v>1.4085246429940299</v>
      </c>
      <c r="O1182" s="9">
        <v>0.23129243321758999</v>
      </c>
      <c r="P1182" s="9">
        <v>3.3990770971999998E-2</v>
      </c>
      <c r="Q1182" s="9">
        <v>93.096378960521093</v>
      </c>
      <c r="R1182" s="9">
        <v>1210</v>
      </c>
      <c r="S1182" s="9" t="s">
        <v>310</v>
      </c>
      <c r="T1182" s="9">
        <v>1210</v>
      </c>
      <c r="U1182" s="9" t="s">
        <v>293</v>
      </c>
      <c r="V1182" s="9" t="s">
        <v>195</v>
      </c>
      <c r="Z1182" s="9">
        <v>0</v>
      </c>
      <c r="AA1182" s="9">
        <v>1</v>
      </c>
      <c r="AB1182" s="9">
        <v>0.23129243321758999</v>
      </c>
      <c r="AC1182" s="9">
        <v>3.3990770971999998E-2</v>
      </c>
      <c r="AD1182" s="9">
        <v>93.096378960520795</v>
      </c>
      <c r="AF1182" s="9">
        <v>-1</v>
      </c>
      <c r="AG1182" s="9">
        <v>-1</v>
      </c>
      <c r="AH1182" s="9">
        <v>-1</v>
      </c>
      <c r="AI1182" s="9">
        <v>-1</v>
      </c>
      <c r="AJ1182" s="9">
        <v>0</v>
      </c>
      <c r="AM1182" s="9" t="s">
        <v>309</v>
      </c>
      <c r="AN1182" s="9">
        <v>-1</v>
      </c>
      <c r="AQ1182" s="9">
        <v>579</v>
      </c>
      <c r="AR1182" s="9" t="s">
        <v>295</v>
      </c>
      <c r="AT1182" s="9" t="s">
        <v>195</v>
      </c>
      <c r="AU1182" s="9">
        <v>132.71029999999999</v>
      </c>
      <c r="AV1182" s="9">
        <v>53.907655465318001</v>
      </c>
      <c r="AW1182" s="9">
        <v>97.659469782492494</v>
      </c>
      <c r="AX1182" s="9">
        <v>7.5503956999999997E-2</v>
      </c>
    </row>
    <row r="1183" spans="1:50" x14ac:dyDescent="0.25">
      <c r="A1183" s="142">
        <v>550000</v>
      </c>
      <c r="B1183" s="142">
        <v>920000</v>
      </c>
      <c r="C1183" s="142">
        <v>920000</v>
      </c>
      <c r="D1183" s="9" t="s">
        <v>305</v>
      </c>
      <c r="E1183" s="9" t="s">
        <v>70</v>
      </c>
      <c r="F1183" s="9" t="s">
        <v>306</v>
      </c>
      <c r="G1183" s="9" t="s">
        <v>307</v>
      </c>
      <c r="H1183" s="9">
        <v>0.36</v>
      </c>
      <c r="I1183" s="9">
        <v>0.48</v>
      </c>
      <c r="J1183" s="9" t="s">
        <v>195</v>
      </c>
      <c r="K1183" s="9">
        <v>0.14168873186070999</v>
      </c>
      <c r="L1183" s="9">
        <v>3857.76904111461</v>
      </c>
      <c r="M1183" s="9">
        <v>9.5843984296024001</v>
      </c>
      <c r="N1183" s="9">
        <v>1.4085246429940299</v>
      </c>
      <c r="O1183" s="9">
        <v>1.35800125913821</v>
      </c>
      <c r="P1183" s="9">
        <v>0.19957207046038999</v>
      </c>
      <c r="Q1183" s="9">
        <v>546.60240324706399</v>
      </c>
      <c r="R1183" s="9">
        <v>1210</v>
      </c>
      <c r="S1183" s="9" t="s">
        <v>310</v>
      </c>
      <c r="T1183" s="9">
        <v>1210</v>
      </c>
      <c r="U1183" s="9" t="s">
        <v>293</v>
      </c>
      <c r="V1183" s="9" t="s">
        <v>195</v>
      </c>
      <c r="Z1183" s="9">
        <v>0</v>
      </c>
      <c r="AA1183" s="9">
        <v>1</v>
      </c>
      <c r="AB1183" s="9">
        <v>1.35800125913821</v>
      </c>
      <c r="AC1183" s="9">
        <v>0.19957207046038999</v>
      </c>
      <c r="AD1183" s="9">
        <v>546.60240324706399</v>
      </c>
      <c r="AF1183" s="9">
        <v>-1</v>
      </c>
      <c r="AG1183" s="9">
        <v>-1</v>
      </c>
      <c r="AH1183" s="9">
        <v>-1</v>
      </c>
      <c r="AI1183" s="9">
        <v>-1</v>
      </c>
      <c r="AJ1183" s="9">
        <v>0</v>
      </c>
      <c r="AM1183" s="9" t="s">
        <v>309</v>
      </c>
      <c r="AN1183" s="9">
        <v>-1</v>
      </c>
      <c r="AQ1183" s="9">
        <v>579</v>
      </c>
      <c r="AR1183" s="9" t="s">
        <v>295</v>
      </c>
      <c r="AT1183" s="9" t="s">
        <v>195</v>
      </c>
      <c r="AU1183" s="9">
        <v>132.71029999999999</v>
      </c>
      <c r="AV1183" s="9">
        <v>105.999348834937</v>
      </c>
      <c r="AW1183" s="9">
        <v>573.39395451225403</v>
      </c>
      <c r="AX1183" s="9">
        <v>0.44331095149999999</v>
      </c>
    </row>
    <row r="1184" spans="1:50" x14ac:dyDescent="0.25">
      <c r="A1184" s="142">
        <v>550000</v>
      </c>
      <c r="B1184" s="142">
        <v>920000</v>
      </c>
      <c r="C1184" s="142">
        <v>920000</v>
      </c>
      <c r="D1184" s="9" t="s">
        <v>305</v>
      </c>
      <c r="E1184" s="9" t="s">
        <v>70</v>
      </c>
      <c r="F1184" s="9" t="s">
        <v>306</v>
      </c>
      <c r="G1184" s="9" t="s">
        <v>307</v>
      </c>
      <c r="H1184" s="9">
        <v>0.36</v>
      </c>
      <c r="I1184" s="9">
        <v>0.48</v>
      </c>
      <c r="J1184" s="9" t="s">
        <v>195</v>
      </c>
      <c r="K1184" s="9">
        <v>3.0248351292000002E-4</v>
      </c>
      <c r="L1184" s="9">
        <v>3857.76904111461</v>
      </c>
      <c r="M1184" s="9">
        <v>9.5843984296024001</v>
      </c>
      <c r="N1184" s="9">
        <v>1.4085246429940299</v>
      </c>
      <c r="O1184" s="9">
        <v>2.8991225062600001E-3</v>
      </c>
      <c r="P1184" s="9">
        <v>4.2605548205000001E-4</v>
      </c>
      <c r="Q1184" s="9">
        <v>1.1669115316135099</v>
      </c>
      <c r="R1184" s="9">
        <v>1210</v>
      </c>
      <c r="S1184" s="9" t="s">
        <v>310</v>
      </c>
      <c r="T1184" s="9">
        <v>1210</v>
      </c>
      <c r="U1184" s="9" t="s">
        <v>293</v>
      </c>
      <c r="V1184" s="9" t="s">
        <v>195</v>
      </c>
      <c r="Z1184" s="9">
        <v>0</v>
      </c>
      <c r="AA1184" s="9">
        <v>1</v>
      </c>
      <c r="AB1184" s="9">
        <v>2.8991225062600001E-3</v>
      </c>
      <c r="AC1184" s="9">
        <v>4.2605548205000001E-4</v>
      </c>
      <c r="AD1184" s="9">
        <v>1.16691153161505</v>
      </c>
      <c r="AF1184" s="9">
        <v>-1</v>
      </c>
      <c r="AG1184" s="9">
        <v>-1</v>
      </c>
      <c r="AH1184" s="9">
        <v>-1</v>
      </c>
      <c r="AI1184" s="9">
        <v>-1</v>
      </c>
      <c r="AJ1184" s="9">
        <v>0</v>
      </c>
      <c r="AM1184" s="9" t="s">
        <v>309</v>
      </c>
      <c r="AN1184" s="9">
        <v>-1</v>
      </c>
      <c r="AQ1184" s="9">
        <v>579</v>
      </c>
      <c r="AR1184" s="9" t="s">
        <v>295</v>
      </c>
      <c r="AT1184" s="9" t="s">
        <v>195</v>
      </c>
      <c r="AU1184" s="9">
        <v>132.71029999999999</v>
      </c>
      <c r="AV1184" s="9">
        <v>6.5318047983442202</v>
      </c>
      <c r="AW1184" s="9">
        <v>1.22410734695631</v>
      </c>
      <c r="AX1184" s="9">
        <v>9.4640030000000001E-4</v>
      </c>
    </row>
    <row r="1185" spans="1:50" x14ac:dyDescent="0.25">
      <c r="A1185" s="142">
        <v>550000</v>
      </c>
      <c r="B1185" s="142">
        <v>920000</v>
      </c>
      <c r="C1185" s="142">
        <v>920000</v>
      </c>
      <c r="D1185" s="9" t="s">
        <v>305</v>
      </c>
      <c r="E1185" s="9" t="s">
        <v>70</v>
      </c>
      <c r="F1185" s="9" t="s">
        <v>306</v>
      </c>
      <c r="G1185" s="9" t="s">
        <v>307</v>
      </c>
      <c r="H1185" s="9">
        <v>0.36</v>
      </c>
      <c r="I1185" s="9">
        <v>0.48</v>
      </c>
      <c r="J1185" s="9" t="s">
        <v>195</v>
      </c>
      <c r="K1185" s="9">
        <v>0.21556309130510001</v>
      </c>
      <c r="L1185" s="9">
        <v>3857.76904111461</v>
      </c>
      <c r="M1185" s="9">
        <v>9.5843984296024001</v>
      </c>
      <c r="N1185" s="9">
        <v>1.4085246429940299</v>
      </c>
      <c r="O1185" s="9">
        <v>2.0660425537848401</v>
      </c>
      <c r="P1185" s="9">
        <v>0.3036259262232</v>
      </c>
      <c r="Q1185" s="9">
        <v>831.59262004377797</v>
      </c>
      <c r="R1185" s="9">
        <v>1210</v>
      </c>
      <c r="S1185" s="9" t="s">
        <v>310</v>
      </c>
      <c r="T1185" s="9">
        <v>1210</v>
      </c>
      <c r="U1185" s="9" t="s">
        <v>293</v>
      </c>
      <c r="V1185" s="9" t="s">
        <v>195</v>
      </c>
      <c r="Z1185" s="9">
        <v>0</v>
      </c>
      <c r="AA1185" s="9">
        <v>1</v>
      </c>
      <c r="AB1185" s="9">
        <v>2.0660425537848401</v>
      </c>
      <c r="AC1185" s="9">
        <v>0.3036259262232</v>
      </c>
      <c r="AD1185" s="9">
        <v>831.59262004377797</v>
      </c>
      <c r="AF1185" s="9">
        <v>-1</v>
      </c>
      <c r="AG1185" s="9">
        <v>-1</v>
      </c>
      <c r="AH1185" s="9">
        <v>-1</v>
      </c>
      <c r="AI1185" s="9">
        <v>-1</v>
      </c>
      <c r="AJ1185" s="9">
        <v>0</v>
      </c>
      <c r="AM1185" s="9" t="s">
        <v>309</v>
      </c>
      <c r="AN1185" s="9">
        <v>-1</v>
      </c>
      <c r="AQ1185" s="9">
        <v>579</v>
      </c>
      <c r="AR1185" s="9" t="s">
        <v>295</v>
      </c>
      <c r="AT1185" s="9" t="s">
        <v>195</v>
      </c>
      <c r="AU1185" s="9">
        <v>132.71029999999999</v>
      </c>
      <c r="AV1185" s="9">
        <v>119.77358620165801</v>
      </c>
      <c r="AW1185" s="9">
        <v>872.35288048044004</v>
      </c>
      <c r="AX1185" s="9">
        <v>0.67444656940000003</v>
      </c>
    </row>
    <row r="1186" spans="1:50" x14ac:dyDescent="0.25">
      <c r="A1186" s="142">
        <v>550000</v>
      </c>
      <c r="B1186" s="142">
        <v>920000</v>
      </c>
      <c r="C1186" s="142">
        <v>920000</v>
      </c>
      <c r="D1186" s="9" t="s">
        <v>305</v>
      </c>
      <c r="E1186" s="9" t="s">
        <v>70</v>
      </c>
      <c r="F1186" s="9" t="s">
        <v>306</v>
      </c>
      <c r="G1186" s="9" t="s">
        <v>307</v>
      </c>
      <c r="H1186" s="9">
        <v>0.36</v>
      </c>
      <c r="I1186" s="9">
        <v>0.48</v>
      </c>
      <c r="J1186" s="9" t="s">
        <v>195</v>
      </c>
      <c r="K1186" s="9">
        <v>3.2129043623910003E-2</v>
      </c>
      <c r="L1186" s="9">
        <v>3946.17851252431</v>
      </c>
      <c r="M1186" s="9">
        <v>9.6591126997301</v>
      </c>
      <c r="N1186" s="9">
        <v>1.3420487336925799</v>
      </c>
      <c r="O1186" s="9">
        <v>0.31033805329790998</v>
      </c>
      <c r="P1186" s="9">
        <v>4.3118742310219997E-2</v>
      </c>
      <c r="Q1186" s="9">
        <v>126.78694157663701</v>
      </c>
      <c r="R1186" s="9">
        <v>1400</v>
      </c>
      <c r="S1186" s="9" t="s">
        <v>297</v>
      </c>
      <c r="T1186" s="9">
        <v>1400</v>
      </c>
      <c r="U1186" s="9" t="s">
        <v>293</v>
      </c>
      <c r="V1186" s="9" t="s">
        <v>195</v>
      </c>
      <c r="Z1186" s="9">
        <v>0</v>
      </c>
      <c r="AA1186" s="9">
        <v>1</v>
      </c>
      <c r="AB1186" s="9">
        <v>0.31033805329790998</v>
      </c>
      <c r="AC1186" s="9">
        <v>4.3118742310219997E-2</v>
      </c>
      <c r="AD1186" s="9">
        <v>126.786941576636</v>
      </c>
      <c r="AF1186" s="9">
        <v>-1</v>
      </c>
      <c r="AG1186" s="9">
        <v>-1</v>
      </c>
      <c r="AH1186" s="9">
        <v>-1</v>
      </c>
      <c r="AI1186" s="9">
        <v>-1</v>
      </c>
      <c r="AJ1186" s="9">
        <v>0</v>
      </c>
      <c r="AM1186" s="9" t="s">
        <v>309</v>
      </c>
      <c r="AN1186" s="9">
        <v>-1</v>
      </c>
      <c r="AQ1186" s="9">
        <v>579</v>
      </c>
      <c r="AR1186" s="9" t="s">
        <v>295</v>
      </c>
      <c r="AT1186" s="9" t="s">
        <v>195</v>
      </c>
      <c r="AU1186" s="9">
        <v>132.71029999999999</v>
      </c>
      <c r="AV1186" s="9">
        <v>65.226115371280102</v>
      </c>
      <c r="AW1186" s="9">
        <v>130.02162653499599</v>
      </c>
      <c r="AX1186" s="9">
        <v>0.10282801430000001</v>
      </c>
    </row>
    <row r="1187" spans="1:50" x14ac:dyDescent="0.25">
      <c r="A1187" s="142">
        <v>550000</v>
      </c>
      <c r="B1187" s="142">
        <v>920000</v>
      </c>
      <c r="C1187" s="142">
        <v>920000</v>
      </c>
      <c r="D1187" s="9" t="s">
        <v>305</v>
      </c>
      <c r="E1187" s="9" t="s">
        <v>70</v>
      </c>
      <c r="F1187" s="9" t="s">
        <v>306</v>
      </c>
      <c r="G1187" s="9" t="s">
        <v>307</v>
      </c>
      <c r="H1187" s="9">
        <v>0.36</v>
      </c>
      <c r="I1187" s="9">
        <v>0.48</v>
      </c>
      <c r="J1187" s="9" t="s">
        <v>195</v>
      </c>
      <c r="K1187" s="9">
        <v>0.15246169847454</v>
      </c>
      <c r="L1187" s="9">
        <v>3946.17851252431</v>
      </c>
      <c r="M1187" s="9">
        <v>9.6591126997301</v>
      </c>
      <c r="N1187" s="9">
        <v>1.3420487336925799</v>
      </c>
      <c r="O1187" s="9">
        <v>1.4726447279579</v>
      </c>
      <c r="P1187" s="9">
        <v>0.20461102937438</v>
      </c>
      <c r="Q1187" s="9">
        <v>601.64107850321</v>
      </c>
      <c r="R1187" s="9">
        <v>1410</v>
      </c>
      <c r="S1187" s="9" t="s">
        <v>299</v>
      </c>
      <c r="T1187" s="9">
        <v>1410</v>
      </c>
      <c r="U1187" s="9" t="s">
        <v>293</v>
      </c>
      <c r="V1187" s="9" t="s">
        <v>195</v>
      </c>
      <c r="Z1187" s="9">
        <v>0</v>
      </c>
      <c r="AA1187" s="9">
        <v>1</v>
      </c>
      <c r="AB1187" s="9">
        <v>1.4726447279579</v>
      </c>
      <c r="AC1187" s="9">
        <v>0.20461102937438</v>
      </c>
      <c r="AD1187" s="9">
        <v>601.64107850321</v>
      </c>
      <c r="AF1187" s="9">
        <v>-1</v>
      </c>
      <c r="AG1187" s="9">
        <v>-1</v>
      </c>
      <c r="AH1187" s="9">
        <v>-1</v>
      </c>
      <c r="AI1187" s="9">
        <v>-1</v>
      </c>
      <c r="AJ1187" s="9">
        <v>0</v>
      </c>
      <c r="AM1187" s="9" t="s">
        <v>309</v>
      </c>
      <c r="AN1187" s="9">
        <v>-1</v>
      </c>
      <c r="AQ1187" s="9">
        <v>579</v>
      </c>
      <c r="AR1187" s="9" t="s">
        <v>295</v>
      </c>
      <c r="AT1187" s="9" t="s">
        <v>195</v>
      </c>
      <c r="AU1187" s="9">
        <v>132.71029999999999</v>
      </c>
      <c r="AV1187" s="9">
        <v>111.68488130636</v>
      </c>
      <c r="AW1187" s="9">
        <v>616.99060364172306</v>
      </c>
      <c r="AX1187" s="9">
        <v>0.48794896879999999</v>
      </c>
    </row>
    <row r="1188" spans="1:50" x14ac:dyDescent="0.25">
      <c r="A1188" s="142">
        <v>550000</v>
      </c>
      <c r="B1188" s="142">
        <v>920000</v>
      </c>
      <c r="C1188" s="142">
        <v>920000</v>
      </c>
      <c r="D1188" s="9" t="s">
        <v>305</v>
      </c>
      <c r="E1188" s="9" t="s">
        <v>70</v>
      </c>
      <c r="F1188" s="9" t="s">
        <v>306</v>
      </c>
      <c r="G1188" s="9" t="s">
        <v>307</v>
      </c>
      <c r="H1188" s="9">
        <v>0.36</v>
      </c>
      <c r="I1188" s="9">
        <v>0.48</v>
      </c>
      <c r="J1188" s="9" t="s">
        <v>195</v>
      </c>
      <c r="K1188" s="9">
        <v>1.9688466570910002E-2</v>
      </c>
      <c r="L1188" s="9">
        <v>3946.17851252431</v>
      </c>
      <c r="M1188" s="9">
        <v>9.6591126997301</v>
      </c>
      <c r="N1188" s="9">
        <v>1.3420487336925799</v>
      </c>
      <c r="O1188" s="9">
        <v>0.19017311749331001</v>
      </c>
      <c r="P1188" s="9">
        <v>2.6422881629839998E-2</v>
      </c>
      <c r="Q1188" s="9">
        <v>77.694203726690105</v>
      </c>
      <c r="R1188" s="9">
        <v>1430</v>
      </c>
      <c r="S1188" s="9" t="s">
        <v>298</v>
      </c>
      <c r="T1188" s="9">
        <v>1430</v>
      </c>
      <c r="U1188" s="9" t="s">
        <v>293</v>
      </c>
      <c r="V1188" s="9" t="s">
        <v>195</v>
      </c>
      <c r="Z1188" s="9">
        <v>0</v>
      </c>
      <c r="AA1188" s="9">
        <v>1</v>
      </c>
      <c r="AB1188" s="9">
        <v>0.19017311749331001</v>
      </c>
      <c r="AC1188" s="9">
        <v>2.6422881629839998E-2</v>
      </c>
      <c r="AD1188" s="9">
        <v>77.694203726689693</v>
      </c>
      <c r="AF1188" s="9">
        <v>-1</v>
      </c>
      <c r="AG1188" s="9">
        <v>-1</v>
      </c>
      <c r="AH1188" s="9">
        <v>-1</v>
      </c>
      <c r="AI1188" s="9">
        <v>-1</v>
      </c>
      <c r="AJ1188" s="9">
        <v>0</v>
      </c>
      <c r="AM1188" s="9" t="s">
        <v>309</v>
      </c>
      <c r="AN1188" s="9">
        <v>-1</v>
      </c>
      <c r="AQ1188" s="9">
        <v>579</v>
      </c>
      <c r="AR1188" s="9" t="s">
        <v>295</v>
      </c>
      <c r="AT1188" s="9" t="s">
        <v>195</v>
      </c>
      <c r="AU1188" s="9">
        <v>132.71029999999999</v>
      </c>
      <c r="AV1188" s="9">
        <v>51.849400486866799</v>
      </c>
      <c r="AW1188" s="9">
        <v>79.676397389706693</v>
      </c>
      <c r="AX1188" s="9">
        <v>6.3012330699999994E-2</v>
      </c>
    </row>
    <row r="1189" spans="1:50" x14ac:dyDescent="0.25">
      <c r="A1189" s="142">
        <v>550000</v>
      </c>
      <c r="B1189" s="142">
        <v>920000</v>
      </c>
      <c r="C1189" s="142">
        <v>920000</v>
      </c>
      <c r="D1189" s="9" t="s">
        <v>305</v>
      </c>
      <c r="E1189" s="9" t="s">
        <v>70</v>
      </c>
      <c r="F1189" s="9" t="s">
        <v>306</v>
      </c>
      <c r="G1189" s="9" t="s">
        <v>307</v>
      </c>
      <c r="H1189" s="9">
        <v>0.36</v>
      </c>
      <c r="I1189" s="9">
        <v>0.48</v>
      </c>
      <c r="J1189" s="9" t="s">
        <v>195</v>
      </c>
      <c r="K1189" s="9">
        <v>6.7413482583510001E-2</v>
      </c>
      <c r="L1189" s="9">
        <v>3946.17851252431</v>
      </c>
      <c r="M1189" s="9">
        <v>9.6591126997301</v>
      </c>
      <c r="N1189" s="9">
        <v>1.3420487336925799</v>
      </c>
      <c r="O1189" s="9">
        <v>0.65115442575542004</v>
      </c>
      <c r="P1189" s="9">
        <v>9.0472178934999994E-2</v>
      </c>
      <c r="Q1189" s="9">
        <v>266.02563642548301</v>
      </c>
      <c r="R1189" s="9">
        <v>1430</v>
      </c>
      <c r="S1189" s="9" t="s">
        <v>298</v>
      </c>
      <c r="T1189" s="9">
        <v>1430</v>
      </c>
      <c r="U1189" s="9" t="s">
        <v>293</v>
      </c>
      <c r="V1189" s="9" t="s">
        <v>195</v>
      </c>
      <c r="Z1189" s="9">
        <v>0</v>
      </c>
      <c r="AA1189" s="9">
        <v>1</v>
      </c>
      <c r="AB1189" s="9">
        <v>0.65115442575542004</v>
      </c>
      <c r="AC1189" s="9">
        <v>9.0472178934999994E-2</v>
      </c>
      <c r="AD1189" s="9">
        <v>266.02563642548103</v>
      </c>
      <c r="AF1189" s="9">
        <v>-1</v>
      </c>
      <c r="AG1189" s="9">
        <v>-1</v>
      </c>
      <c r="AH1189" s="9">
        <v>-1</v>
      </c>
      <c r="AI1189" s="9">
        <v>-1</v>
      </c>
      <c r="AJ1189" s="9">
        <v>0</v>
      </c>
      <c r="AM1189" s="9" t="s">
        <v>309</v>
      </c>
      <c r="AN1189" s="9">
        <v>-1</v>
      </c>
      <c r="AQ1189" s="9">
        <v>579</v>
      </c>
      <c r="AR1189" s="9" t="s">
        <v>295</v>
      </c>
      <c r="AT1189" s="9" t="s">
        <v>195</v>
      </c>
      <c r="AU1189" s="9">
        <v>132.71029999999999</v>
      </c>
      <c r="AV1189" s="9">
        <v>71.834516475635795</v>
      </c>
      <c r="AW1189" s="9">
        <v>272.81268494942998</v>
      </c>
      <c r="AX1189" s="9">
        <v>0.21575477409999999</v>
      </c>
    </row>
    <row r="1190" spans="1:50" x14ac:dyDescent="0.25">
      <c r="A1190" s="142">
        <v>550000</v>
      </c>
      <c r="B1190" s="142">
        <v>920000</v>
      </c>
      <c r="C1190" s="142">
        <v>920000</v>
      </c>
      <c r="D1190" s="9" t="s">
        <v>305</v>
      </c>
      <c r="E1190" s="9" t="s">
        <v>70</v>
      </c>
      <c r="F1190" s="9" t="s">
        <v>306</v>
      </c>
      <c r="G1190" s="9" t="s">
        <v>307</v>
      </c>
      <c r="H1190" s="9">
        <v>0.36</v>
      </c>
      <c r="I1190" s="9">
        <v>0.48</v>
      </c>
      <c r="J1190" s="9" t="s">
        <v>195</v>
      </c>
      <c r="K1190" s="9">
        <v>0.12875011366097999</v>
      </c>
      <c r="L1190" s="9">
        <v>3946.17851252431</v>
      </c>
      <c r="M1190" s="9">
        <v>9.6591126997301</v>
      </c>
      <c r="N1190" s="9">
        <v>1.3420487336925799</v>
      </c>
      <c r="O1190" s="9">
        <v>1.2436118579545199</v>
      </c>
      <c r="P1190" s="9">
        <v>0.1727889270015</v>
      </c>
      <c r="Q1190" s="9">
        <v>508.07093201404501</v>
      </c>
      <c r="R1190" s="9">
        <v>1430</v>
      </c>
      <c r="S1190" s="9" t="s">
        <v>298</v>
      </c>
      <c r="T1190" s="9">
        <v>1430</v>
      </c>
      <c r="U1190" s="9" t="s">
        <v>293</v>
      </c>
      <c r="V1190" s="9" t="s">
        <v>195</v>
      </c>
      <c r="Z1190" s="9">
        <v>0</v>
      </c>
      <c r="AA1190" s="9">
        <v>1</v>
      </c>
      <c r="AB1190" s="9">
        <v>1.2436118579545199</v>
      </c>
      <c r="AC1190" s="9">
        <v>0.1727889270015</v>
      </c>
      <c r="AD1190" s="9">
        <v>508.07093201404501</v>
      </c>
      <c r="AF1190" s="9">
        <v>-1</v>
      </c>
      <c r="AG1190" s="9">
        <v>-1</v>
      </c>
      <c r="AH1190" s="9">
        <v>-1</v>
      </c>
      <c r="AI1190" s="9">
        <v>-1</v>
      </c>
      <c r="AJ1190" s="9">
        <v>0</v>
      </c>
      <c r="AM1190" s="9" t="s">
        <v>309</v>
      </c>
      <c r="AN1190" s="9">
        <v>-1</v>
      </c>
      <c r="AQ1190" s="9">
        <v>579</v>
      </c>
      <c r="AR1190" s="9" t="s">
        <v>295</v>
      </c>
      <c r="AT1190" s="9" t="s">
        <v>195</v>
      </c>
      <c r="AU1190" s="9">
        <v>132.71029999999999</v>
      </c>
      <c r="AV1190" s="9">
        <v>93.148225400885593</v>
      </c>
      <c r="AW1190" s="9">
        <v>521.03322435369</v>
      </c>
      <c r="AX1190" s="9">
        <v>0.41206077209999997</v>
      </c>
    </row>
    <row r="1191" spans="1:50" x14ac:dyDescent="0.25">
      <c r="A1191" s="142">
        <v>550000</v>
      </c>
      <c r="B1191" s="142">
        <v>920000</v>
      </c>
      <c r="C1191" s="142">
        <v>920000</v>
      </c>
      <c r="D1191" s="9" t="s">
        <v>305</v>
      </c>
      <c r="E1191" s="9" t="s">
        <v>70</v>
      </c>
      <c r="F1191" s="9" t="s">
        <v>306</v>
      </c>
      <c r="G1191" s="9" t="s">
        <v>307</v>
      </c>
      <c r="H1191" s="9">
        <v>0.36</v>
      </c>
      <c r="I1191" s="9">
        <v>0.48</v>
      </c>
      <c r="J1191" s="9" t="s">
        <v>195</v>
      </c>
      <c r="K1191" s="9">
        <v>0.21732066856074</v>
      </c>
      <c r="L1191" s="9">
        <v>3946.17851252431</v>
      </c>
      <c r="M1191" s="9">
        <v>9.6591126997301</v>
      </c>
      <c r="N1191" s="9">
        <v>1.3420487336925799</v>
      </c>
      <c r="O1191" s="9">
        <v>2.09912482960896</v>
      </c>
      <c r="P1191" s="9">
        <v>0.29165492804717003</v>
      </c>
      <c r="Q1191" s="9">
        <v>857.58615260184501</v>
      </c>
      <c r="R1191" s="9">
        <v>1210</v>
      </c>
      <c r="S1191" s="9" t="s">
        <v>310</v>
      </c>
      <c r="T1191" s="9">
        <v>1210</v>
      </c>
      <c r="U1191" s="9" t="s">
        <v>293</v>
      </c>
      <c r="V1191" s="9" t="s">
        <v>195</v>
      </c>
      <c r="Z1191" s="9">
        <v>0</v>
      </c>
      <c r="AA1191" s="9">
        <v>1</v>
      </c>
      <c r="AB1191" s="9">
        <v>2.09912482960896</v>
      </c>
      <c r="AC1191" s="9">
        <v>0.29165492804717003</v>
      </c>
      <c r="AD1191" s="9">
        <v>857.58615260184501</v>
      </c>
      <c r="AF1191" s="9">
        <v>-1</v>
      </c>
      <c r="AG1191" s="9">
        <v>-1</v>
      </c>
      <c r="AH1191" s="9">
        <v>-1</v>
      </c>
      <c r="AI1191" s="9">
        <v>-1</v>
      </c>
      <c r="AJ1191" s="9">
        <v>0</v>
      </c>
      <c r="AM1191" s="9" t="s">
        <v>309</v>
      </c>
      <c r="AN1191" s="9">
        <v>-1</v>
      </c>
      <c r="AQ1191" s="9">
        <v>579</v>
      </c>
      <c r="AR1191" s="9" t="s">
        <v>295</v>
      </c>
      <c r="AT1191" s="9" t="s">
        <v>195</v>
      </c>
      <c r="AU1191" s="9">
        <v>132.71029999999999</v>
      </c>
      <c r="AV1191" s="9">
        <v>117.139533100854</v>
      </c>
      <c r="AW1191" s="9">
        <v>879.46554328532795</v>
      </c>
      <c r="AX1191" s="9">
        <v>0.69552810430000001</v>
      </c>
    </row>
    <row r="1192" spans="1:50" x14ac:dyDescent="0.25">
      <c r="A1192" s="142">
        <v>550000</v>
      </c>
      <c r="B1192" s="142">
        <v>920000</v>
      </c>
      <c r="C1192" s="142">
        <v>920000</v>
      </c>
      <c r="D1192" s="9" t="s">
        <v>305</v>
      </c>
      <c r="E1192" s="9" t="s">
        <v>70</v>
      </c>
      <c r="F1192" s="9" t="s">
        <v>306</v>
      </c>
      <c r="G1192" s="9" t="s">
        <v>307</v>
      </c>
      <c r="H1192" s="9">
        <v>0.36</v>
      </c>
      <c r="I1192" s="9">
        <v>0.48</v>
      </c>
      <c r="J1192" s="9" t="s">
        <v>195</v>
      </c>
      <c r="K1192" s="9">
        <v>0.36145914435938997</v>
      </c>
      <c r="L1192" s="9">
        <v>3850.4766354631302</v>
      </c>
      <c r="M1192" s="9">
        <v>9.5673638444899805</v>
      </c>
      <c r="N1192" s="9">
        <v>1.40605815690651</v>
      </c>
      <c r="O1192" s="9">
        <v>3.4582111490043501</v>
      </c>
      <c r="P1192" s="9">
        <v>0.50823257831497004</v>
      </c>
      <c r="Q1192" s="9">
        <v>1391.78999003034</v>
      </c>
      <c r="R1192" s="9">
        <v>1200</v>
      </c>
      <c r="S1192" s="9" t="s">
        <v>308</v>
      </c>
      <c r="T1192" s="9">
        <v>1200</v>
      </c>
      <c r="U1192" s="9" t="s">
        <v>293</v>
      </c>
      <c r="V1192" s="9" t="s">
        <v>195</v>
      </c>
      <c r="Z1192" s="9">
        <v>0</v>
      </c>
      <c r="AA1192" s="9">
        <v>1</v>
      </c>
      <c r="AB1192" s="9">
        <v>3.4582111490043501</v>
      </c>
      <c r="AC1192" s="9">
        <v>0.50823257831497004</v>
      </c>
      <c r="AD1192" s="9">
        <v>1391.78999003034</v>
      </c>
      <c r="AF1192" s="9">
        <v>-1</v>
      </c>
      <c r="AG1192" s="9">
        <v>-1</v>
      </c>
      <c r="AH1192" s="9">
        <v>-1</v>
      </c>
      <c r="AI1192" s="9">
        <v>-1</v>
      </c>
      <c r="AJ1192" s="9">
        <v>0</v>
      </c>
      <c r="AM1192" s="9" t="s">
        <v>309</v>
      </c>
      <c r="AN1192" s="9">
        <v>-1</v>
      </c>
      <c r="AQ1192" s="9">
        <v>579</v>
      </c>
      <c r="AR1192" s="9" t="s">
        <v>295</v>
      </c>
      <c r="AT1192" s="9" t="s">
        <v>195</v>
      </c>
      <c r="AU1192" s="9">
        <v>132.71029999999999</v>
      </c>
      <c r="AV1192" s="9">
        <v>202.236104181364</v>
      </c>
      <c r="AW1192" s="9">
        <v>1462.7732597860199</v>
      </c>
      <c r="AX1192" s="9">
        <v>1.1287834469</v>
      </c>
    </row>
    <row r="1193" spans="1:50" x14ac:dyDescent="0.25">
      <c r="A1193" s="142">
        <v>550000</v>
      </c>
      <c r="B1193" s="142">
        <v>920000</v>
      </c>
      <c r="C1193" s="142">
        <v>920000</v>
      </c>
      <c r="D1193" s="9" t="s">
        <v>305</v>
      </c>
      <c r="E1193" s="9" t="s">
        <v>70</v>
      </c>
      <c r="F1193" s="9" t="s">
        <v>306</v>
      </c>
      <c r="G1193" s="9" t="s">
        <v>307</v>
      </c>
      <c r="H1193" s="9">
        <v>0.36</v>
      </c>
      <c r="I1193" s="9">
        <v>0.48</v>
      </c>
      <c r="J1193" s="9" t="s">
        <v>195</v>
      </c>
      <c r="K1193" s="9">
        <v>8.6568020251699997E-3</v>
      </c>
      <c r="L1193" s="9">
        <v>3850.4766354631302</v>
      </c>
      <c r="M1193" s="9">
        <v>9.5673638444899805</v>
      </c>
      <c r="N1193" s="9">
        <v>1.40605815690651</v>
      </c>
      <c r="O1193" s="9">
        <v>8.2822774704559995E-2</v>
      </c>
      <c r="P1193" s="9">
        <v>1.217196710022E-2</v>
      </c>
      <c r="Q1193" s="9">
        <v>33.332813935766303</v>
      </c>
      <c r="R1193" s="9">
        <v>1210</v>
      </c>
      <c r="S1193" s="9" t="s">
        <v>310</v>
      </c>
      <c r="T1193" s="9">
        <v>1210</v>
      </c>
      <c r="U1193" s="9" t="s">
        <v>293</v>
      </c>
      <c r="V1193" s="9" t="s">
        <v>195</v>
      </c>
      <c r="Z1193" s="9">
        <v>0</v>
      </c>
      <c r="AA1193" s="9">
        <v>1</v>
      </c>
      <c r="AB1193" s="9">
        <v>8.2822774704559995E-2</v>
      </c>
      <c r="AC1193" s="9">
        <v>1.217196710022E-2</v>
      </c>
      <c r="AD1193" s="9">
        <v>33.332813935765003</v>
      </c>
      <c r="AF1193" s="9">
        <v>-1</v>
      </c>
      <c r="AG1193" s="9">
        <v>-1</v>
      </c>
      <c r="AH1193" s="9">
        <v>-1</v>
      </c>
      <c r="AI1193" s="9">
        <v>-1</v>
      </c>
      <c r="AJ1193" s="9">
        <v>0</v>
      </c>
      <c r="AM1193" s="9" t="s">
        <v>309</v>
      </c>
      <c r="AN1193" s="9">
        <v>-1</v>
      </c>
      <c r="AQ1193" s="9">
        <v>579</v>
      </c>
      <c r="AR1193" s="9" t="s">
        <v>295</v>
      </c>
      <c r="AT1193" s="9" t="s">
        <v>195</v>
      </c>
      <c r="AU1193" s="9">
        <v>132.71029999999999</v>
      </c>
      <c r="AV1193" s="9">
        <v>35.398635490215803</v>
      </c>
      <c r="AW1193" s="9">
        <v>35.032834873023397</v>
      </c>
      <c r="AX1193" s="9">
        <v>2.7033912399999999E-2</v>
      </c>
    </row>
    <row r="1194" spans="1:50" x14ac:dyDescent="0.25">
      <c r="A1194" s="142">
        <v>550000</v>
      </c>
      <c r="B1194" s="142">
        <v>920000</v>
      </c>
      <c r="C1194" s="142">
        <v>920000</v>
      </c>
      <c r="D1194" s="9" t="s">
        <v>305</v>
      </c>
      <c r="E1194" s="9" t="s">
        <v>70</v>
      </c>
      <c r="F1194" s="9" t="s">
        <v>306</v>
      </c>
      <c r="G1194" s="9" t="s">
        <v>307</v>
      </c>
      <c r="H1194" s="9">
        <v>0.36</v>
      </c>
      <c r="I1194" s="9">
        <v>0.48</v>
      </c>
      <c r="J1194" s="9" t="s">
        <v>195</v>
      </c>
      <c r="K1194" s="9">
        <v>1.224372904349E-2</v>
      </c>
      <c r="L1194" s="9">
        <v>3850.4766354631302</v>
      </c>
      <c r="M1194" s="9">
        <v>9.5673638444899805</v>
      </c>
      <c r="N1194" s="9">
        <v>1.40605815690651</v>
      </c>
      <c r="O1194" s="9">
        <v>0.11714021057244001</v>
      </c>
      <c r="P1194" s="9">
        <v>1.721539509255E-2</v>
      </c>
      <c r="Q1194" s="9">
        <v>47.144192612911198</v>
      </c>
      <c r="R1194" s="9">
        <v>1210</v>
      </c>
      <c r="S1194" s="9" t="s">
        <v>310</v>
      </c>
      <c r="T1194" s="9">
        <v>1210</v>
      </c>
      <c r="U1194" s="9" t="s">
        <v>293</v>
      </c>
      <c r="V1194" s="9" t="s">
        <v>195</v>
      </c>
      <c r="Z1194" s="9">
        <v>0</v>
      </c>
      <c r="AA1194" s="9">
        <v>1</v>
      </c>
      <c r="AB1194" s="9">
        <v>0.11714021057244001</v>
      </c>
      <c r="AC1194" s="9">
        <v>1.721539509255E-2</v>
      </c>
      <c r="AD1194" s="9">
        <v>47.144192612909301</v>
      </c>
      <c r="AF1194" s="9">
        <v>-1</v>
      </c>
      <c r="AG1194" s="9">
        <v>-1</v>
      </c>
      <c r="AH1194" s="9">
        <v>-1</v>
      </c>
      <c r="AI1194" s="9">
        <v>-1</v>
      </c>
      <c r="AJ1194" s="9">
        <v>0</v>
      </c>
      <c r="AM1194" s="9" t="s">
        <v>309</v>
      </c>
      <c r="AN1194" s="9">
        <v>-1</v>
      </c>
      <c r="AQ1194" s="9">
        <v>579</v>
      </c>
      <c r="AR1194" s="9" t="s">
        <v>295</v>
      </c>
      <c r="AT1194" s="9" t="s">
        <v>195</v>
      </c>
      <c r="AU1194" s="9">
        <v>132.71029999999999</v>
      </c>
      <c r="AV1194" s="9">
        <v>40.508559294464199</v>
      </c>
      <c r="AW1194" s="9">
        <v>49.548613513783202</v>
      </c>
      <c r="AX1194" s="9">
        <v>3.8235354899999997E-2</v>
      </c>
    </row>
    <row r="1195" spans="1:50" x14ac:dyDescent="0.25">
      <c r="A1195" s="142">
        <v>550000</v>
      </c>
      <c r="B1195" s="142">
        <v>920000</v>
      </c>
      <c r="C1195" s="142">
        <v>920000</v>
      </c>
      <c r="D1195" s="9" t="s">
        <v>305</v>
      </c>
      <c r="E1195" s="9" t="s">
        <v>70</v>
      </c>
      <c r="F1195" s="9" t="s">
        <v>306</v>
      </c>
      <c r="G1195" s="9" t="s">
        <v>307</v>
      </c>
      <c r="H1195" s="9">
        <v>0.36</v>
      </c>
      <c r="I1195" s="9">
        <v>0.48</v>
      </c>
      <c r="J1195" s="9" t="s">
        <v>195</v>
      </c>
      <c r="K1195" s="9">
        <v>5.7856023425399998E-3</v>
      </c>
      <c r="L1195" s="9">
        <v>3850.4766354631302</v>
      </c>
      <c r="M1195" s="9">
        <v>9.5673638444899805</v>
      </c>
      <c r="N1195" s="9">
        <v>1.40605815690651</v>
      </c>
      <c r="O1195" s="9">
        <v>5.5352962670620003E-2</v>
      </c>
      <c r="P1195" s="9">
        <v>8.1348933663400007E-3</v>
      </c>
      <c r="Q1195" s="9">
        <v>22.2773266420349</v>
      </c>
      <c r="R1195" s="9">
        <v>1210</v>
      </c>
      <c r="S1195" s="9" t="s">
        <v>310</v>
      </c>
      <c r="T1195" s="9">
        <v>1210</v>
      </c>
      <c r="U1195" s="9" t="s">
        <v>293</v>
      </c>
      <c r="V1195" s="9" t="s">
        <v>195</v>
      </c>
      <c r="Z1195" s="9">
        <v>0</v>
      </c>
      <c r="AA1195" s="9">
        <v>1</v>
      </c>
      <c r="AB1195" s="9">
        <v>5.5352962670620003E-2</v>
      </c>
      <c r="AC1195" s="9">
        <v>8.1348933663400007E-3</v>
      </c>
      <c r="AD1195" s="9">
        <v>22.2773266420336</v>
      </c>
      <c r="AF1195" s="9">
        <v>-1</v>
      </c>
      <c r="AG1195" s="9">
        <v>-1</v>
      </c>
      <c r="AH1195" s="9">
        <v>-1</v>
      </c>
      <c r="AI1195" s="9">
        <v>-1</v>
      </c>
      <c r="AJ1195" s="9">
        <v>0</v>
      </c>
      <c r="AM1195" s="9" t="s">
        <v>309</v>
      </c>
      <c r="AN1195" s="9">
        <v>-1</v>
      </c>
      <c r="AQ1195" s="9">
        <v>579</v>
      </c>
      <c r="AR1195" s="9" t="s">
        <v>295</v>
      </c>
      <c r="AT1195" s="9" t="s">
        <v>195</v>
      </c>
      <c r="AU1195" s="9">
        <v>132.71029999999999</v>
      </c>
      <c r="AV1195" s="9">
        <v>29.064163106418199</v>
      </c>
      <c r="AW1195" s="9">
        <v>23.413501997363198</v>
      </c>
      <c r="AX1195" s="9">
        <v>1.8067580400000002E-2</v>
      </c>
    </row>
    <row r="1196" spans="1:50" x14ac:dyDescent="0.25">
      <c r="A1196" s="142">
        <v>550000</v>
      </c>
      <c r="B1196" s="142">
        <v>920000</v>
      </c>
      <c r="C1196" s="142">
        <v>920000</v>
      </c>
      <c r="D1196" s="9" t="s">
        <v>305</v>
      </c>
      <c r="E1196" s="9" t="s">
        <v>70</v>
      </c>
      <c r="F1196" s="9" t="s">
        <v>306</v>
      </c>
      <c r="G1196" s="9" t="s">
        <v>307</v>
      </c>
      <c r="H1196" s="9">
        <v>0.36</v>
      </c>
      <c r="I1196" s="9">
        <v>0.48</v>
      </c>
      <c r="J1196" s="9" t="s">
        <v>195</v>
      </c>
      <c r="K1196" s="9">
        <v>0.21719784650112001</v>
      </c>
      <c r="L1196" s="9">
        <v>3850.4766354631302</v>
      </c>
      <c r="M1196" s="9">
        <v>9.5673638444899805</v>
      </c>
      <c r="N1196" s="9">
        <v>1.40605815690651</v>
      </c>
      <c r="O1196" s="9">
        <v>2.0780108237159798</v>
      </c>
      <c r="P1196" s="9">
        <v>0.30539280373543998</v>
      </c>
      <c r="Q1196" s="9">
        <v>836.31523322550595</v>
      </c>
      <c r="R1196" s="9">
        <v>1210</v>
      </c>
      <c r="S1196" s="9" t="s">
        <v>310</v>
      </c>
      <c r="T1196" s="9">
        <v>1210</v>
      </c>
      <c r="U1196" s="9" t="s">
        <v>293</v>
      </c>
      <c r="V1196" s="9" t="s">
        <v>195</v>
      </c>
      <c r="Z1196" s="9">
        <v>0</v>
      </c>
      <c r="AA1196" s="9">
        <v>1</v>
      </c>
      <c r="AB1196" s="9">
        <v>2.0780108237159798</v>
      </c>
      <c r="AC1196" s="9">
        <v>0.30539280373543998</v>
      </c>
      <c r="AD1196" s="9">
        <v>836.31523322550595</v>
      </c>
      <c r="AF1196" s="9">
        <v>-1</v>
      </c>
      <c r="AG1196" s="9">
        <v>-1</v>
      </c>
      <c r="AH1196" s="9">
        <v>-1</v>
      </c>
      <c r="AI1196" s="9">
        <v>-1</v>
      </c>
      <c r="AJ1196" s="9">
        <v>0</v>
      </c>
      <c r="AM1196" s="9" t="s">
        <v>309</v>
      </c>
      <c r="AN1196" s="9">
        <v>-1</v>
      </c>
      <c r="AQ1196" s="9">
        <v>579</v>
      </c>
      <c r="AR1196" s="9" t="s">
        <v>295</v>
      </c>
      <c r="AT1196" s="9" t="s">
        <v>195</v>
      </c>
      <c r="AU1196" s="9">
        <v>132.71029999999999</v>
      </c>
      <c r="AV1196" s="9">
        <v>116.246983975674</v>
      </c>
      <c r="AW1196" s="9">
        <v>878.96850004454404</v>
      </c>
      <c r="AX1196" s="9">
        <v>0.67827675040000002</v>
      </c>
    </row>
    <row r="1197" spans="1:50" x14ac:dyDescent="0.25">
      <c r="A1197" s="142">
        <v>550000</v>
      </c>
      <c r="B1197" s="142">
        <v>920000</v>
      </c>
      <c r="C1197" s="142">
        <v>920000</v>
      </c>
      <c r="D1197" s="9" t="s">
        <v>305</v>
      </c>
      <c r="E1197" s="9" t="s">
        <v>70</v>
      </c>
      <c r="F1197" s="9" t="s">
        <v>306</v>
      </c>
      <c r="G1197" s="9" t="s">
        <v>307</v>
      </c>
      <c r="H1197" s="9">
        <v>0.36</v>
      </c>
      <c r="I1197" s="9">
        <v>0.48</v>
      </c>
      <c r="J1197" s="9" t="s">
        <v>195</v>
      </c>
      <c r="K1197" s="9">
        <v>1.242032946522E-2</v>
      </c>
      <c r="L1197" s="9">
        <v>3850.4766354631302</v>
      </c>
      <c r="M1197" s="9">
        <v>9.5673638444899805</v>
      </c>
      <c r="N1197" s="9">
        <v>1.40605815690651</v>
      </c>
      <c r="O1197" s="9">
        <v>0.11882981106222</v>
      </c>
      <c r="P1197" s="9">
        <v>1.7463705556039998E-2</v>
      </c>
      <c r="Q1197" s="9">
        <v>47.824188410595497</v>
      </c>
      <c r="R1197" s="9">
        <v>1210</v>
      </c>
      <c r="S1197" s="9" t="s">
        <v>310</v>
      </c>
      <c r="T1197" s="9">
        <v>1210</v>
      </c>
      <c r="U1197" s="9" t="s">
        <v>293</v>
      </c>
      <c r="V1197" s="9" t="s">
        <v>195</v>
      </c>
      <c r="Z1197" s="9">
        <v>0</v>
      </c>
      <c r="AA1197" s="9">
        <v>1</v>
      </c>
      <c r="AB1197" s="9">
        <v>0.11882981106222</v>
      </c>
      <c r="AC1197" s="9">
        <v>1.7463705556039998E-2</v>
      </c>
      <c r="AD1197" s="9">
        <v>47.824188410594701</v>
      </c>
      <c r="AF1197" s="9">
        <v>-1</v>
      </c>
      <c r="AG1197" s="9">
        <v>-1</v>
      </c>
      <c r="AH1197" s="9">
        <v>-1</v>
      </c>
      <c r="AI1197" s="9">
        <v>-1</v>
      </c>
      <c r="AJ1197" s="9">
        <v>0</v>
      </c>
      <c r="AM1197" s="9" t="s">
        <v>309</v>
      </c>
      <c r="AN1197" s="9">
        <v>-1</v>
      </c>
      <c r="AQ1197" s="9">
        <v>579</v>
      </c>
      <c r="AR1197" s="9" t="s">
        <v>295</v>
      </c>
      <c r="AT1197" s="9" t="s">
        <v>195</v>
      </c>
      <c r="AU1197" s="9">
        <v>132.71029999999999</v>
      </c>
      <c r="AV1197" s="9">
        <v>40.891127085777498</v>
      </c>
      <c r="AW1197" s="9">
        <v>50.2632900646609</v>
      </c>
      <c r="AX1197" s="9">
        <v>3.8786851900000002E-2</v>
      </c>
    </row>
    <row r="1198" spans="1:50" x14ac:dyDescent="0.25">
      <c r="A1198" s="142">
        <v>550000</v>
      </c>
      <c r="B1198" s="142">
        <v>920000</v>
      </c>
      <c r="C1198" s="142">
        <v>920000</v>
      </c>
      <c r="D1198" s="9" t="s">
        <v>305</v>
      </c>
      <c r="E1198" s="9" t="s">
        <v>70</v>
      </c>
      <c r="F1198" s="9" t="s">
        <v>306</v>
      </c>
      <c r="G1198" s="9" t="s">
        <v>307</v>
      </c>
      <c r="H1198" s="9">
        <v>0.36</v>
      </c>
      <c r="I1198" s="9">
        <v>0.48</v>
      </c>
      <c r="J1198" s="9" t="s">
        <v>195</v>
      </c>
      <c r="K1198" s="9">
        <v>0.24979756881092</v>
      </c>
      <c r="L1198" s="9">
        <v>3852.9361100681099</v>
      </c>
      <c r="M1198" s="9">
        <v>9.58688342334308</v>
      </c>
      <c r="N1198" s="9">
        <v>1.41356984307047</v>
      </c>
      <c r="O1198" s="9">
        <v>2.3947801716248698</v>
      </c>
      <c r="P1198" s="9">
        <v>0.35310631014344002</v>
      </c>
      <c r="Q1198" s="9">
        <v>962.45407307884102</v>
      </c>
      <c r="R1198" s="9">
        <v>1200</v>
      </c>
      <c r="S1198" s="9" t="s">
        <v>308</v>
      </c>
      <c r="T1198" s="9">
        <v>1200</v>
      </c>
      <c r="U1198" s="9" t="s">
        <v>293</v>
      </c>
      <c r="V1198" s="9" t="s">
        <v>195</v>
      </c>
      <c r="Z1198" s="9">
        <v>0</v>
      </c>
      <c r="AA1198" s="9">
        <v>1</v>
      </c>
      <c r="AB1198" s="9">
        <v>2.3947801716248698</v>
      </c>
      <c r="AC1198" s="9">
        <v>0.35310631014344002</v>
      </c>
      <c r="AD1198" s="9">
        <v>962.45407307884102</v>
      </c>
      <c r="AF1198" s="9">
        <v>-1</v>
      </c>
      <c r="AG1198" s="9">
        <v>-1</v>
      </c>
      <c r="AH1198" s="9">
        <v>-1</v>
      </c>
      <c r="AI1198" s="9">
        <v>-1</v>
      </c>
      <c r="AJ1198" s="9">
        <v>0</v>
      </c>
      <c r="AM1198" s="9" t="s">
        <v>309</v>
      </c>
      <c r="AN1198" s="9">
        <v>-1</v>
      </c>
      <c r="AQ1198" s="9">
        <v>579</v>
      </c>
      <c r="AR1198" s="9" t="s">
        <v>295</v>
      </c>
      <c r="AT1198" s="9" t="s">
        <v>195</v>
      </c>
      <c r="AU1198" s="9">
        <v>132.71029999999999</v>
      </c>
      <c r="AV1198" s="9">
        <v>146.58280235793799</v>
      </c>
      <c r="AW1198" s="9">
        <v>1010.8948956424</v>
      </c>
      <c r="AX1198" s="9">
        <v>0.78057913469999995</v>
      </c>
    </row>
    <row r="1199" spans="1:50" x14ac:dyDescent="0.25">
      <c r="A1199" s="142">
        <v>550000</v>
      </c>
      <c r="B1199" s="142">
        <v>920000</v>
      </c>
      <c r="C1199" s="142">
        <v>920000</v>
      </c>
      <c r="D1199" s="9" t="s">
        <v>305</v>
      </c>
      <c r="E1199" s="9" t="s">
        <v>70</v>
      </c>
      <c r="F1199" s="9" t="s">
        <v>306</v>
      </c>
      <c r="G1199" s="9" t="s">
        <v>307</v>
      </c>
      <c r="H1199" s="9">
        <v>0.36</v>
      </c>
      <c r="I1199" s="9">
        <v>0.48</v>
      </c>
      <c r="J1199" s="9" t="s">
        <v>195</v>
      </c>
      <c r="K1199" s="9">
        <v>4.7887307688499999E-3</v>
      </c>
      <c r="L1199" s="9">
        <v>3852.9361100681099</v>
      </c>
      <c r="M1199" s="9">
        <v>9.58688342334308</v>
      </c>
      <c r="N1199" s="9">
        <v>1.41356984307047</v>
      </c>
      <c r="O1199" s="9">
        <v>4.5909003626760002E-2</v>
      </c>
      <c r="P1199" s="9">
        <v>6.7692054014299998E-3</v>
      </c>
      <c r="Q1199" s="9">
        <v>18.450673700704101</v>
      </c>
      <c r="R1199" s="9">
        <v>1210</v>
      </c>
      <c r="S1199" s="9" t="s">
        <v>310</v>
      </c>
      <c r="T1199" s="9">
        <v>1210</v>
      </c>
      <c r="U1199" s="9" t="s">
        <v>293</v>
      </c>
      <c r="V1199" s="9" t="s">
        <v>195</v>
      </c>
      <c r="Z1199" s="9">
        <v>0</v>
      </c>
      <c r="AA1199" s="9">
        <v>1</v>
      </c>
      <c r="AB1199" s="9">
        <v>4.5909003626760002E-2</v>
      </c>
      <c r="AC1199" s="9">
        <v>6.7692054014299998E-3</v>
      </c>
      <c r="AD1199" s="9">
        <v>18.450673700702801</v>
      </c>
      <c r="AF1199" s="9">
        <v>-1</v>
      </c>
      <c r="AG1199" s="9">
        <v>-1</v>
      </c>
      <c r="AH1199" s="9">
        <v>-1</v>
      </c>
      <c r="AI1199" s="9">
        <v>-1</v>
      </c>
      <c r="AJ1199" s="9">
        <v>0</v>
      </c>
      <c r="AM1199" s="9" t="s">
        <v>309</v>
      </c>
      <c r="AN1199" s="9">
        <v>-1</v>
      </c>
      <c r="AQ1199" s="9">
        <v>579</v>
      </c>
      <c r="AR1199" s="9" t="s">
        <v>295</v>
      </c>
      <c r="AT1199" s="9" t="s">
        <v>195</v>
      </c>
      <c r="AU1199" s="9">
        <v>132.71029999999999</v>
      </c>
      <c r="AV1199" s="9">
        <v>26.718476550944398</v>
      </c>
      <c r="AW1199" s="9">
        <v>19.3793058670718</v>
      </c>
      <c r="AX1199" s="9">
        <v>1.496405E-2</v>
      </c>
    </row>
    <row r="1200" spans="1:50" x14ac:dyDescent="0.25">
      <c r="A1200" s="142">
        <v>550000</v>
      </c>
      <c r="B1200" s="142">
        <v>920000</v>
      </c>
      <c r="C1200" s="142">
        <v>920000</v>
      </c>
      <c r="D1200" s="9" t="s">
        <v>305</v>
      </c>
      <c r="E1200" s="9" t="s">
        <v>70</v>
      </c>
      <c r="F1200" s="9" t="s">
        <v>306</v>
      </c>
      <c r="G1200" s="9" t="s">
        <v>307</v>
      </c>
      <c r="H1200" s="9">
        <v>0.36</v>
      </c>
      <c r="I1200" s="9">
        <v>0.48</v>
      </c>
      <c r="J1200" s="9" t="s">
        <v>195</v>
      </c>
      <c r="K1200" s="9">
        <v>5.9923679841900002E-2</v>
      </c>
      <c r="L1200" s="9">
        <v>3852.9361100681099</v>
      </c>
      <c r="M1200" s="9">
        <v>9.58688342334308</v>
      </c>
      <c r="N1200" s="9">
        <v>1.41356984307047</v>
      </c>
      <c r="O1200" s="9">
        <v>0.57448133294211001</v>
      </c>
      <c r="P1200" s="9">
        <v>8.4706306710329998E-2</v>
      </c>
      <c r="Q1200" s="9">
        <v>230.882109911052</v>
      </c>
      <c r="R1200" s="9">
        <v>1210</v>
      </c>
      <c r="S1200" s="9" t="s">
        <v>310</v>
      </c>
      <c r="T1200" s="9">
        <v>1210</v>
      </c>
      <c r="U1200" s="9" t="s">
        <v>293</v>
      </c>
      <c r="V1200" s="9" t="s">
        <v>195</v>
      </c>
      <c r="Z1200" s="9">
        <v>0</v>
      </c>
      <c r="AA1200" s="9">
        <v>1</v>
      </c>
      <c r="AB1200" s="9">
        <v>0.57448133294211001</v>
      </c>
      <c r="AC1200" s="9">
        <v>8.4706306710329998E-2</v>
      </c>
      <c r="AD1200" s="9">
        <v>230.88210991105001</v>
      </c>
      <c r="AF1200" s="9">
        <v>-1</v>
      </c>
      <c r="AG1200" s="9">
        <v>-1</v>
      </c>
      <c r="AH1200" s="9">
        <v>-1</v>
      </c>
      <c r="AI1200" s="9">
        <v>-1</v>
      </c>
      <c r="AJ1200" s="9">
        <v>0</v>
      </c>
      <c r="AM1200" s="9" t="s">
        <v>309</v>
      </c>
      <c r="AN1200" s="9">
        <v>-1</v>
      </c>
      <c r="AQ1200" s="9">
        <v>579</v>
      </c>
      <c r="AR1200" s="9" t="s">
        <v>295</v>
      </c>
      <c r="AT1200" s="9" t="s">
        <v>195</v>
      </c>
      <c r="AU1200" s="9">
        <v>132.71029999999999</v>
      </c>
      <c r="AV1200" s="9">
        <v>74.041788825503204</v>
      </c>
      <c r="AW1200" s="9">
        <v>242.50252862206901</v>
      </c>
      <c r="AX1200" s="9">
        <v>0.18725231949999999</v>
      </c>
    </row>
    <row r="1201" spans="1:50" x14ac:dyDescent="0.25">
      <c r="A1201" s="142">
        <v>550000</v>
      </c>
      <c r="B1201" s="142">
        <v>920000</v>
      </c>
      <c r="C1201" s="142">
        <v>920000</v>
      </c>
      <c r="D1201" s="9" t="s">
        <v>305</v>
      </c>
      <c r="E1201" s="9" t="s">
        <v>70</v>
      </c>
      <c r="F1201" s="9" t="s">
        <v>306</v>
      </c>
      <c r="G1201" s="9" t="s">
        <v>307</v>
      </c>
      <c r="H1201" s="9">
        <v>0.36</v>
      </c>
      <c r="I1201" s="9">
        <v>0.48</v>
      </c>
      <c r="J1201" s="9" t="s">
        <v>195</v>
      </c>
      <c r="K1201" s="9">
        <v>4.4627650775009998E-2</v>
      </c>
      <c r="L1201" s="9">
        <v>3852.9361100681099</v>
      </c>
      <c r="M1201" s="9">
        <v>9.58688342334308</v>
      </c>
      <c r="N1201" s="9">
        <v>1.41356984307047</v>
      </c>
      <c r="O1201" s="9">
        <v>0.42784008543767998</v>
      </c>
      <c r="P1201" s="9">
        <v>6.308430130263E-2</v>
      </c>
      <c r="Q1201" s="9">
        <v>171.947487178545</v>
      </c>
      <c r="R1201" s="9">
        <v>1210</v>
      </c>
      <c r="S1201" s="9" t="s">
        <v>310</v>
      </c>
      <c r="T1201" s="9">
        <v>1210</v>
      </c>
      <c r="U1201" s="9" t="s">
        <v>293</v>
      </c>
      <c r="V1201" s="9" t="s">
        <v>195</v>
      </c>
      <c r="Z1201" s="9">
        <v>0</v>
      </c>
      <c r="AA1201" s="9">
        <v>1</v>
      </c>
      <c r="AB1201" s="9">
        <v>0.42784008543767998</v>
      </c>
      <c r="AC1201" s="9">
        <v>6.308430130263E-2</v>
      </c>
      <c r="AD1201" s="9">
        <v>171.94748717854699</v>
      </c>
      <c r="AF1201" s="9">
        <v>-1</v>
      </c>
      <c r="AG1201" s="9">
        <v>-1</v>
      </c>
      <c r="AH1201" s="9">
        <v>-1</v>
      </c>
      <c r="AI1201" s="9">
        <v>-1</v>
      </c>
      <c r="AJ1201" s="9">
        <v>0</v>
      </c>
      <c r="AM1201" s="9" t="s">
        <v>309</v>
      </c>
      <c r="AN1201" s="9">
        <v>-1</v>
      </c>
      <c r="AQ1201" s="9">
        <v>579</v>
      </c>
      <c r="AR1201" s="9" t="s">
        <v>295</v>
      </c>
      <c r="AT1201" s="9" t="s">
        <v>195</v>
      </c>
      <c r="AU1201" s="9">
        <v>132.71029999999999</v>
      </c>
      <c r="AV1201" s="9">
        <v>55.0485031286875</v>
      </c>
      <c r="AW1201" s="9">
        <v>180.601695155475</v>
      </c>
      <c r="AX1201" s="9">
        <v>0.13945457189999999</v>
      </c>
    </row>
    <row r="1202" spans="1:50" x14ac:dyDescent="0.25">
      <c r="A1202" s="142">
        <v>550000</v>
      </c>
      <c r="B1202" s="142">
        <v>920000</v>
      </c>
      <c r="C1202" s="142">
        <v>920000</v>
      </c>
      <c r="D1202" s="9" t="s">
        <v>305</v>
      </c>
      <c r="E1202" s="9" t="s">
        <v>70</v>
      </c>
      <c r="F1202" s="9" t="s">
        <v>306</v>
      </c>
      <c r="G1202" s="9" t="s">
        <v>307</v>
      </c>
      <c r="H1202" s="9">
        <v>0.36</v>
      </c>
      <c r="I1202" s="9">
        <v>0.48</v>
      </c>
      <c r="J1202" s="9" t="s">
        <v>195</v>
      </c>
      <c r="K1202" s="9">
        <v>5.68665693808E-3</v>
      </c>
      <c r="L1202" s="9">
        <v>3852.9361100681099</v>
      </c>
      <c r="M1202" s="9">
        <v>9.58688342334308</v>
      </c>
      <c r="N1202" s="9">
        <v>1.41356984307047</v>
      </c>
      <c r="O1202" s="9">
        <v>5.4517317133920003E-2</v>
      </c>
      <c r="P1202" s="9">
        <v>8.0384867555500002E-3</v>
      </c>
      <c r="Q1202" s="9">
        <v>21.910325862301601</v>
      </c>
      <c r="R1202" s="9">
        <v>1330</v>
      </c>
      <c r="S1202" s="9" t="s">
        <v>311</v>
      </c>
      <c r="T1202" s="9">
        <v>1330</v>
      </c>
      <c r="U1202" s="9" t="s">
        <v>293</v>
      </c>
      <c r="V1202" s="9" t="s">
        <v>195</v>
      </c>
      <c r="Z1202" s="9">
        <v>0</v>
      </c>
      <c r="AA1202" s="9">
        <v>1</v>
      </c>
      <c r="AB1202" s="9">
        <v>5.4517317133920003E-2</v>
      </c>
      <c r="AC1202" s="9">
        <v>8.0384867555500002E-3</v>
      </c>
      <c r="AD1202" s="9">
        <v>21.910325862300201</v>
      </c>
      <c r="AF1202" s="9">
        <v>-1</v>
      </c>
      <c r="AG1202" s="9">
        <v>-1</v>
      </c>
      <c r="AH1202" s="9">
        <v>-1</v>
      </c>
      <c r="AI1202" s="9">
        <v>-1</v>
      </c>
      <c r="AJ1202" s="9">
        <v>0</v>
      </c>
      <c r="AM1202" s="9" t="s">
        <v>309</v>
      </c>
      <c r="AN1202" s="9">
        <v>-1</v>
      </c>
      <c r="AQ1202" s="9">
        <v>579</v>
      </c>
      <c r="AR1202" s="9" t="s">
        <v>295</v>
      </c>
      <c r="AT1202" s="9" t="s">
        <v>195</v>
      </c>
      <c r="AU1202" s="9">
        <v>132.71029999999999</v>
      </c>
      <c r="AV1202" s="9">
        <v>26.673417256425601</v>
      </c>
      <c r="AW1202" s="9">
        <v>23.013084151857001</v>
      </c>
      <c r="AX1202" s="9">
        <v>1.7769931799999999E-2</v>
      </c>
    </row>
    <row r="1203" spans="1:50" x14ac:dyDescent="0.25">
      <c r="A1203" s="142">
        <v>550000</v>
      </c>
      <c r="B1203" s="142">
        <v>920000</v>
      </c>
      <c r="C1203" s="142">
        <v>920000</v>
      </c>
      <c r="D1203" s="9" t="s">
        <v>305</v>
      </c>
      <c r="E1203" s="9" t="s">
        <v>70</v>
      </c>
      <c r="F1203" s="9" t="s">
        <v>306</v>
      </c>
      <c r="G1203" s="9" t="s">
        <v>307</v>
      </c>
      <c r="H1203" s="9">
        <v>0.36</v>
      </c>
      <c r="I1203" s="9">
        <v>0.48</v>
      </c>
      <c r="J1203" s="9" t="s">
        <v>195</v>
      </c>
      <c r="K1203" s="9">
        <v>0.1662757103385</v>
      </c>
      <c r="L1203" s="9">
        <v>3852.9361100681099</v>
      </c>
      <c r="M1203" s="9">
        <v>9.58688342334308</v>
      </c>
      <c r="N1203" s="9">
        <v>1.41356984307047</v>
      </c>
      <c r="O1203" s="9">
        <v>1.59406585114878</v>
      </c>
      <c r="P1203" s="9">
        <v>0.23504232976962</v>
      </c>
      <c r="Q1203" s="9">
        <v>640.64968859043995</v>
      </c>
      <c r="R1203" s="9">
        <v>1210</v>
      </c>
      <c r="S1203" s="9" t="s">
        <v>310</v>
      </c>
      <c r="T1203" s="9">
        <v>1210</v>
      </c>
      <c r="U1203" s="9" t="s">
        <v>293</v>
      </c>
      <c r="V1203" s="9" t="s">
        <v>195</v>
      </c>
      <c r="Z1203" s="9">
        <v>0</v>
      </c>
      <c r="AA1203" s="9">
        <v>1</v>
      </c>
      <c r="AB1203" s="9">
        <v>1.59406585114878</v>
      </c>
      <c r="AC1203" s="9">
        <v>0.23504232976962</v>
      </c>
      <c r="AD1203" s="9">
        <v>640.64968859043995</v>
      </c>
      <c r="AF1203" s="9">
        <v>-1</v>
      </c>
      <c r="AG1203" s="9">
        <v>-1</v>
      </c>
      <c r="AH1203" s="9">
        <v>-1</v>
      </c>
      <c r="AI1203" s="9">
        <v>-1</v>
      </c>
      <c r="AJ1203" s="9">
        <v>0</v>
      </c>
      <c r="AM1203" s="9" t="s">
        <v>309</v>
      </c>
      <c r="AN1203" s="9">
        <v>-1</v>
      </c>
      <c r="AQ1203" s="9">
        <v>579</v>
      </c>
      <c r="AR1203" s="9" t="s">
        <v>295</v>
      </c>
      <c r="AT1203" s="9" t="s">
        <v>195</v>
      </c>
      <c r="AU1203" s="9">
        <v>132.71029999999999</v>
      </c>
      <c r="AV1203" s="9">
        <v>102.980945052856</v>
      </c>
      <c r="AW1203" s="9">
        <v>672.89392627248696</v>
      </c>
      <c r="AX1203" s="9">
        <v>0.51958612209999999</v>
      </c>
    </row>
    <row r="1204" spans="1:50" x14ac:dyDescent="0.25">
      <c r="A1204" s="142">
        <v>550000</v>
      </c>
      <c r="B1204" s="142">
        <v>920000</v>
      </c>
      <c r="C1204" s="142">
        <v>920000</v>
      </c>
      <c r="D1204" s="9" t="s">
        <v>305</v>
      </c>
      <c r="E1204" s="9" t="s">
        <v>70</v>
      </c>
      <c r="F1204" s="9" t="s">
        <v>306</v>
      </c>
      <c r="G1204" s="9" t="s">
        <v>307</v>
      </c>
      <c r="H1204" s="9">
        <v>0.36</v>
      </c>
      <c r="I1204" s="9">
        <v>0.48</v>
      </c>
      <c r="J1204" s="9" t="s">
        <v>195</v>
      </c>
      <c r="K1204" s="9">
        <v>8.6663456171619996E-2</v>
      </c>
      <c r="L1204" s="9">
        <v>3852.9361100681099</v>
      </c>
      <c r="M1204" s="9">
        <v>9.58688342334308</v>
      </c>
      <c r="N1204" s="9">
        <v>1.41356984307047</v>
      </c>
      <c r="O1204" s="9">
        <v>0.83083245138132999</v>
      </c>
      <c r="P1204" s="9">
        <v>0.12250484814046</v>
      </c>
      <c r="Q1204" s="9">
        <v>333.90875970694401</v>
      </c>
      <c r="R1204" s="9">
        <v>1210</v>
      </c>
      <c r="S1204" s="9" t="s">
        <v>310</v>
      </c>
      <c r="T1204" s="9">
        <v>1210</v>
      </c>
      <c r="U1204" s="9" t="s">
        <v>293</v>
      </c>
      <c r="V1204" s="9" t="s">
        <v>195</v>
      </c>
      <c r="Z1204" s="9">
        <v>0</v>
      </c>
      <c r="AA1204" s="9">
        <v>1</v>
      </c>
      <c r="AB1204" s="9">
        <v>0.83083245138132999</v>
      </c>
      <c r="AC1204" s="9">
        <v>0.12250484814046</v>
      </c>
      <c r="AD1204" s="9">
        <v>333.90875970694299</v>
      </c>
      <c r="AF1204" s="9">
        <v>-1</v>
      </c>
      <c r="AG1204" s="9">
        <v>-1</v>
      </c>
      <c r="AH1204" s="9">
        <v>-1</v>
      </c>
      <c r="AI1204" s="9">
        <v>-1</v>
      </c>
      <c r="AJ1204" s="9">
        <v>0</v>
      </c>
      <c r="AM1204" s="9" t="s">
        <v>309</v>
      </c>
      <c r="AN1204" s="9">
        <v>-1</v>
      </c>
      <c r="AQ1204" s="9">
        <v>579</v>
      </c>
      <c r="AR1204" s="9" t="s">
        <v>295</v>
      </c>
      <c r="AT1204" s="9" t="s">
        <v>195</v>
      </c>
      <c r="AU1204" s="9">
        <v>132.71029999999999</v>
      </c>
      <c r="AV1204" s="9">
        <v>77.247410404104301</v>
      </c>
      <c r="AW1204" s="9">
        <v>350.71456419550401</v>
      </c>
      <c r="AX1204" s="9">
        <v>0.27081002409999999</v>
      </c>
    </row>
    <row r="1205" spans="1:50" x14ac:dyDescent="0.25">
      <c r="A1205" s="142">
        <v>550000</v>
      </c>
      <c r="B1205" s="142">
        <v>920000</v>
      </c>
      <c r="C1205" s="142">
        <v>920000</v>
      </c>
      <c r="D1205" s="9" t="s">
        <v>305</v>
      </c>
      <c r="E1205" s="9" t="s">
        <v>70</v>
      </c>
      <c r="F1205" s="9" t="s">
        <v>306</v>
      </c>
      <c r="G1205" s="9" t="s">
        <v>307</v>
      </c>
      <c r="H1205" s="9">
        <v>0.36</v>
      </c>
      <c r="I1205" s="9">
        <v>0.48</v>
      </c>
      <c r="J1205" s="9" t="s">
        <v>195</v>
      </c>
      <c r="K1205" s="9">
        <v>0.28379648654286999</v>
      </c>
      <c r="L1205" s="9">
        <v>3847.42469099959</v>
      </c>
      <c r="M1205" s="9">
        <v>9.5601531198240703</v>
      </c>
      <c r="N1205" s="9">
        <v>1.4050111375769301</v>
      </c>
      <c r="O1205" s="9">
        <v>2.7131378662180001</v>
      </c>
      <c r="P1205" s="9">
        <v>0.39873722439794002</v>
      </c>
      <c r="Q1205" s="9">
        <v>1091.8856095440001</v>
      </c>
      <c r="R1205" s="9">
        <v>1200</v>
      </c>
      <c r="S1205" s="9" t="s">
        <v>308</v>
      </c>
      <c r="T1205" s="9">
        <v>1200</v>
      </c>
      <c r="U1205" s="9" t="s">
        <v>293</v>
      </c>
      <c r="V1205" s="9" t="s">
        <v>195</v>
      </c>
      <c r="Z1205" s="9">
        <v>0</v>
      </c>
      <c r="AA1205" s="9">
        <v>1</v>
      </c>
      <c r="AB1205" s="9">
        <v>2.7131378662180001</v>
      </c>
      <c r="AC1205" s="9">
        <v>0.39873722439794002</v>
      </c>
      <c r="AD1205" s="9">
        <v>1091.8856095440001</v>
      </c>
      <c r="AF1205" s="9">
        <v>-1</v>
      </c>
      <c r="AG1205" s="9">
        <v>-1</v>
      </c>
      <c r="AH1205" s="9">
        <v>-1</v>
      </c>
      <c r="AI1205" s="9">
        <v>-1</v>
      </c>
      <c r="AJ1205" s="9">
        <v>0</v>
      </c>
      <c r="AM1205" s="9" t="s">
        <v>309</v>
      </c>
      <c r="AN1205" s="9">
        <v>-1</v>
      </c>
      <c r="AQ1205" s="9">
        <v>579</v>
      </c>
      <c r="AR1205" s="9" t="s">
        <v>295</v>
      </c>
      <c r="AT1205" s="9" t="s">
        <v>195</v>
      </c>
      <c r="AU1205" s="9">
        <v>132.71029999999999</v>
      </c>
      <c r="AV1205" s="9">
        <v>203.74266813572001</v>
      </c>
      <c r="AW1205" s="9">
        <v>1148.4836342205999</v>
      </c>
      <c r="AX1205" s="9">
        <v>0.88555199480000002</v>
      </c>
    </row>
    <row r="1206" spans="1:50" x14ac:dyDescent="0.25">
      <c r="A1206" s="142">
        <v>550000</v>
      </c>
      <c r="B1206" s="142">
        <v>920000</v>
      </c>
      <c r="C1206" s="142">
        <v>920000</v>
      </c>
      <c r="D1206" s="9" t="s">
        <v>305</v>
      </c>
      <c r="E1206" s="9" t="s">
        <v>70</v>
      </c>
      <c r="F1206" s="9" t="s">
        <v>306</v>
      </c>
      <c r="G1206" s="9" t="s">
        <v>307</v>
      </c>
      <c r="H1206" s="9">
        <v>0.36</v>
      </c>
      <c r="I1206" s="9">
        <v>0.48</v>
      </c>
      <c r="J1206" s="9" t="s">
        <v>195</v>
      </c>
      <c r="K1206" s="9">
        <v>4.8465014071409997E-2</v>
      </c>
      <c r="L1206" s="9">
        <v>3847.42469099959</v>
      </c>
      <c r="M1206" s="9">
        <v>9.5601531198240703</v>
      </c>
      <c r="N1206" s="9">
        <v>1.4050111375769301</v>
      </c>
      <c r="O1206" s="9">
        <v>0.46333295547714998</v>
      </c>
      <c r="P1206" s="9">
        <v>6.8093884553159997E-2</v>
      </c>
      <c r="Q1206" s="9">
        <v>186.46549178800399</v>
      </c>
      <c r="R1206" s="9">
        <v>1210</v>
      </c>
      <c r="S1206" s="9" t="s">
        <v>310</v>
      </c>
      <c r="T1206" s="9">
        <v>1210</v>
      </c>
      <c r="U1206" s="9" t="s">
        <v>293</v>
      </c>
      <c r="V1206" s="9" t="s">
        <v>195</v>
      </c>
      <c r="Z1206" s="9">
        <v>0</v>
      </c>
      <c r="AA1206" s="9">
        <v>1</v>
      </c>
      <c r="AB1206" s="9">
        <v>0.46333295547714998</v>
      </c>
      <c r="AC1206" s="9">
        <v>6.8093884553159997E-2</v>
      </c>
      <c r="AD1206" s="9">
        <v>186.46549178800399</v>
      </c>
      <c r="AF1206" s="9">
        <v>-1</v>
      </c>
      <c r="AG1206" s="9">
        <v>-1</v>
      </c>
      <c r="AH1206" s="9">
        <v>-1</v>
      </c>
      <c r="AI1206" s="9">
        <v>-1</v>
      </c>
      <c r="AJ1206" s="9">
        <v>0</v>
      </c>
      <c r="AM1206" s="9" t="s">
        <v>309</v>
      </c>
      <c r="AN1206" s="9">
        <v>-1</v>
      </c>
      <c r="AQ1206" s="9">
        <v>579</v>
      </c>
      <c r="AR1206" s="9" t="s">
        <v>295</v>
      </c>
      <c r="AT1206" s="9" t="s">
        <v>195</v>
      </c>
      <c r="AU1206" s="9">
        <v>132.71029999999999</v>
      </c>
      <c r="AV1206" s="9">
        <v>57.021291621566803</v>
      </c>
      <c r="AW1206" s="9">
        <v>196.13095345661199</v>
      </c>
      <c r="AX1206" s="9">
        <v>0.1512291093</v>
      </c>
    </row>
    <row r="1207" spans="1:50" x14ac:dyDescent="0.25">
      <c r="A1207" s="142">
        <v>550000</v>
      </c>
      <c r="B1207" s="142">
        <v>920000</v>
      </c>
      <c r="C1207" s="142">
        <v>920000</v>
      </c>
      <c r="D1207" s="9" t="s">
        <v>305</v>
      </c>
      <c r="E1207" s="9" t="s">
        <v>70</v>
      </c>
      <c r="F1207" s="9" t="s">
        <v>306</v>
      </c>
      <c r="G1207" s="9" t="s">
        <v>307</v>
      </c>
      <c r="H1207" s="9">
        <v>0.36</v>
      </c>
      <c r="I1207" s="9">
        <v>0.48</v>
      </c>
      <c r="J1207" s="9" t="s">
        <v>195</v>
      </c>
      <c r="K1207" s="9">
        <v>0.17676762266137</v>
      </c>
      <c r="L1207" s="9">
        <v>3847.42469099959</v>
      </c>
      <c r="M1207" s="9">
        <v>9.5601531198240703</v>
      </c>
      <c r="N1207" s="9">
        <v>1.4050111375769301</v>
      </c>
      <c r="O1207" s="9">
        <v>1.6899255392699899</v>
      </c>
      <c r="P1207" s="9">
        <v>0.24836047860221999</v>
      </c>
      <c r="Q1207" s="9">
        <v>680.10011599665802</v>
      </c>
      <c r="R1207" s="9">
        <v>1210</v>
      </c>
      <c r="S1207" s="9" t="s">
        <v>310</v>
      </c>
      <c r="T1207" s="9">
        <v>1210</v>
      </c>
      <c r="U1207" s="9" t="s">
        <v>293</v>
      </c>
      <c r="V1207" s="9" t="s">
        <v>195</v>
      </c>
      <c r="Z1207" s="9">
        <v>0</v>
      </c>
      <c r="AA1207" s="9">
        <v>1</v>
      </c>
      <c r="AB1207" s="9">
        <v>1.6899255392699899</v>
      </c>
      <c r="AC1207" s="9">
        <v>0.24836047860221999</v>
      </c>
      <c r="AD1207" s="9">
        <v>680.10011599665802</v>
      </c>
      <c r="AF1207" s="9">
        <v>-1</v>
      </c>
      <c r="AG1207" s="9">
        <v>-1</v>
      </c>
      <c r="AH1207" s="9">
        <v>-1</v>
      </c>
      <c r="AI1207" s="9">
        <v>-1</v>
      </c>
      <c r="AJ1207" s="9">
        <v>0</v>
      </c>
      <c r="AM1207" s="9" t="s">
        <v>309</v>
      </c>
      <c r="AN1207" s="9">
        <v>-1</v>
      </c>
      <c r="AQ1207" s="9">
        <v>579</v>
      </c>
      <c r="AR1207" s="9" t="s">
        <v>295</v>
      </c>
      <c r="AT1207" s="9" t="s">
        <v>195</v>
      </c>
      <c r="AU1207" s="9">
        <v>132.71029999999999</v>
      </c>
      <c r="AV1207" s="9">
        <v>122.676473722994</v>
      </c>
      <c r="AW1207" s="9">
        <v>715.35318903954806</v>
      </c>
      <c r="AX1207" s="9">
        <v>0.5515816026</v>
      </c>
    </row>
    <row r="1208" spans="1:50" x14ac:dyDescent="0.25">
      <c r="A1208" s="142">
        <v>550000</v>
      </c>
      <c r="B1208" s="142">
        <v>920000</v>
      </c>
      <c r="C1208" s="142">
        <v>920000</v>
      </c>
      <c r="D1208" s="9" t="s">
        <v>305</v>
      </c>
      <c r="E1208" s="9" t="s">
        <v>70</v>
      </c>
      <c r="F1208" s="9" t="s">
        <v>306</v>
      </c>
      <c r="G1208" s="9" t="s">
        <v>307</v>
      </c>
      <c r="H1208" s="9">
        <v>0.36</v>
      </c>
      <c r="I1208" s="9">
        <v>0.48</v>
      </c>
      <c r="J1208" s="9" t="s">
        <v>195</v>
      </c>
      <c r="K1208" s="9">
        <v>6.4289796301039995E-2</v>
      </c>
      <c r="L1208" s="9">
        <v>3847.42469099959</v>
      </c>
      <c r="M1208" s="9">
        <v>9.5601531198240703</v>
      </c>
      <c r="N1208" s="9">
        <v>1.4050111375769301</v>
      </c>
      <c r="O1208" s="9">
        <v>0.61462029668032003</v>
      </c>
      <c r="P1208" s="9">
        <v>9.032787983552E-2</v>
      </c>
      <c r="Q1208" s="9">
        <v>247.35014966799</v>
      </c>
      <c r="R1208" s="9">
        <v>1210</v>
      </c>
      <c r="S1208" s="9" t="s">
        <v>310</v>
      </c>
      <c r="T1208" s="9">
        <v>1210</v>
      </c>
      <c r="U1208" s="9" t="s">
        <v>293</v>
      </c>
      <c r="V1208" s="9" t="s">
        <v>195</v>
      </c>
      <c r="Z1208" s="9">
        <v>0</v>
      </c>
      <c r="AA1208" s="9">
        <v>1</v>
      </c>
      <c r="AB1208" s="9">
        <v>0.61462029668032003</v>
      </c>
      <c r="AC1208" s="9">
        <v>9.032787983552E-2</v>
      </c>
      <c r="AD1208" s="9">
        <v>247.350149667989</v>
      </c>
      <c r="AF1208" s="9">
        <v>-1</v>
      </c>
      <c r="AG1208" s="9">
        <v>-1</v>
      </c>
      <c r="AH1208" s="9">
        <v>-1</v>
      </c>
      <c r="AI1208" s="9">
        <v>-1</v>
      </c>
      <c r="AJ1208" s="9">
        <v>0</v>
      </c>
      <c r="AM1208" s="9" t="s">
        <v>309</v>
      </c>
      <c r="AN1208" s="9">
        <v>-1</v>
      </c>
      <c r="AQ1208" s="9">
        <v>579</v>
      </c>
      <c r="AR1208" s="9" t="s">
        <v>295</v>
      </c>
      <c r="AT1208" s="9" t="s">
        <v>195</v>
      </c>
      <c r="AU1208" s="9">
        <v>132.71029999999999</v>
      </c>
      <c r="AV1208" s="9">
        <v>65.863316102050305</v>
      </c>
      <c r="AW1208" s="9">
        <v>260.17157505568599</v>
      </c>
      <c r="AX1208" s="9">
        <v>0.20060839389999999</v>
      </c>
    </row>
    <row r="1209" spans="1:50" x14ac:dyDescent="0.25">
      <c r="A1209" s="142">
        <v>550000</v>
      </c>
      <c r="B1209" s="142">
        <v>920000</v>
      </c>
      <c r="C1209" s="142">
        <v>920000</v>
      </c>
      <c r="D1209" s="9" t="s">
        <v>305</v>
      </c>
      <c r="E1209" s="9" t="s">
        <v>70</v>
      </c>
      <c r="F1209" s="9" t="s">
        <v>306</v>
      </c>
      <c r="G1209" s="9" t="s">
        <v>307</v>
      </c>
      <c r="H1209" s="9">
        <v>0.36</v>
      </c>
      <c r="I1209" s="9">
        <v>0.48</v>
      </c>
      <c r="J1209" s="9" t="s">
        <v>195</v>
      </c>
      <c r="K1209" s="9">
        <v>4.4444534206260003E-2</v>
      </c>
      <c r="L1209" s="9">
        <v>3847.42469099959</v>
      </c>
      <c r="M1209" s="9">
        <v>9.5601531198240703</v>
      </c>
      <c r="N1209" s="9">
        <v>1.4050111375769301</v>
      </c>
      <c r="O1209" s="9">
        <v>0.42489655235118001</v>
      </c>
      <c r="P1209" s="9">
        <v>6.2445065564219998E-2</v>
      </c>
      <c r="Q1209" s="9">
        <v>170.996998285171</v>
      </c>
      <c r="R1209" s="9">
        <v>1210</v>
      </c>
      <c r="S1209" s="9" t="s">
        <v>310</v>
      </c>
      <c r="T1209" s="9">
        <v>1210</v>
      </c>
      <c r="U1209" s="9" t="s">
        <v>293</v>
      </c>
      <c r="V1209" s="9" t="s">
        <v>195</v>
      </c>
      <c r="Z1209" s="9">
        <v>0</v>
      </c>
      <c r="AA1209" s="9">
        <v>1</v>
      </c>
      <c r="AB1209" s="9">
        <v>0.42489655235118001</v>
      </c>
      <c r="AC1209" s="9">
        <v>6.2445065564219998E-2</v>
      </c>
      <c r="AD1209" s="9">
        <v>170.99699828517299</v>
      </c>
      <c r="AF1209" s="9">
        <v>-1</v>
      </c>
      <c r="AG1209" s="9">
        <v>-1</v>
      </c>
      <c r="AH1209" s="9">
        <v>-1</v>
      </c>
      <c r="AI1209" s="9">
        <v>-1</v>
      </c>
      <c r="AJ1209" s="9">
        <v>0</v>
      </c>
      <c r="AM1209" s="9" t="s">
        <v>309</v>
      </c>
      <c r="AN1209" s="9">
        <v>-1</v>
      </c>
      <c r="AQ1209" s="9">
        <v>579</v>
      </c>
      <c r="AR1209" s="9" t="s">
        <v>295</v>
      </c>
      <c r="AT1209" s="9" t="s">
        <v>195</v>
      </c>
      <c r="AU1209" s="9">
        <v>132.71029999999999</v>
      </c>
      <c r="AV1209" s="9">
        <v>75.807882008497103</v>
      </c>
      <c r="AW1209" s="9">
        <v>179.86064869321399</v>
      </c>
      <c r="AX1209" s="9">
        <v>0.13868369689999999</v>
      </c>
    </row>
    <row r="1210" spans="1:50" x14ac:dyDescent="0.25">
      <c r="A1210" s="142">
        <v>550000</v>
      </c>
      <c r="B1210" s="142">
        <v>920000</v>
      </c>
      <c r="C1210" s="142">
        <v>920000</v>
      </c>
      <c r="D1210" s="9" t="s">
        <v>305</v>
      </c>
      <c r="E1210" s="9" t="s">
        <v>70</v>
      </c>
      <c r="F1210" s="9" t="s">
        <v>306</v>
      </c>
      <c r="G1210" s="9" t="s">
        <v>307</v>
      </c>
      <c r="H1210" s="9">
        <v>0.36</v>
      </c>
      <c r="I1210" s="9">
        <v>0.48</v>
      </c>
      <c r="J1210" s="9" t="s">
        <v>195</v>
      </c>
      <c r="K1210" s="9">
        <v>0.14019561886889001</v>
      </c>
      <c r="L1210" s="9">
        <v>3992.6196216345902</v>
      </c>
      <c r="M1210" s="9">
        <v>9.6080133997026103</v>
      </c>
      <c r="N1210" s="9">
        <v>1.2948386304649799</v>
      </c>
      <c r="O1210" s="9">
        <v>1.34700138467189</v>
      </c>
      <c r="P1210" s="9">
        <v>0.18153070313337999</v>
      </c>
      <c r="Q1210" s="9">
        <v>559.74777876313499</v>
      </c>
      <c r="R1210" s="9">
        <v>1400</v>
      </c>
      <c r="S1210" s="9" t="s">
        <v>297</v>
      </c>
      <c r="T1210" s="9">
        <v>1400</v>
      </c>
      <c r="U1210" s="9" t="s">
        <v>293</v>
      </c>
      <c r="V1210" s="9" t="s">
        <v>195</v>
      </c>
      <c r="Z1210" s="9">
        <v>0</v>
      </c>
      <c r="AA1210" s="9">
        <v>1</v>
      </c>
      <c r="AB1210" s="9">
        <v>1.34700138467189</v>
      </c>
      <c r="AC1210" s="9">
        <v>0.18153070313337999</v>
      </c>
      <c r="AD1210" s="9">
        <v>559.74777876313499</v>
      </c>
      <c r="AF1210" s="9">
        <v>-1</v>
      </c>
      <c r="AG1210" s="9">
        <v>-1</v>
      </c>
      <c r="AH1210" s="9">
        <v>-1</v>
      </c>
      <c r="AI1210" s="9">
        <v>-1</v>
      </c>
      <c r="AJ1210" s="9">
        <v>0</v>
      </c>
      <c r="AM1210" s="9" t="s">
        <v>309</v>
      </c>
      <c r="AN1210" s="9">
        <v>-1</v>
      </c>
      <c r="AQ1210" s="9">
        <v>579</v>
      </c>
      <c r="AR1210" s="9" t="s">
        <v>295</v>
      </c>
      <c r="AT1210" s="9" t="s">
        <v>195</v>
      </c>
      <c r="AU1210" s="9">
        <v>132.71029999999999</v>
      </c>
      <c r="AV1210" s="9">
        <v>113.42319637383299</v>
      </c>
      <c r="AW1210" s="9">
        <v>567.35154061191099</v>
      </c>
      <c r="AX1210" s="9">
        <v>0.45397224549999998</v>
      </c>
    </row>
    <row r="1211" spans="1:50" x14ac:dyDescent="0.25">
      <c r="A1211" s="142">
        <v>550000</v>
      </c>
      <c r="B1211" s="142">
        <v>920000</v>
      </c>
      <c r="C1211" s="142">
        <v>920000</v>
      </c>
      <c r="D1211" s="9" t="s">
        <v>305</v>
      </c>
      <c r="E1211" s="9" t="s">
        <v>70</v>
      </c>
      <c r="F1211" s="9" t="s">
        <v>306</v>
      </c>
      <c r="G1211" s="9" t="s">
        <v>307</v>
      </c>
      <c r="H1211" s="9">
        <v>0.36</v>
      </c>
      <c r="I1211" s="9">
        <v>0.48</v>
      </c>
      <c r="J1211" s="9" t="s">
        <v>195</v>
      </c>
      <c r="K1211" s="9">
        <v>0.13497492661249</v>
      </c>
      <c r="L1211" s="9">
        <v>3992.6196216345902</v>
      </c>
      <c r="M1211" s="9">
        <v>9.6080133997026103</v>
      </c>
      <c r="N1211" s="9">
        <v>1.2948386304649799</v>
      </c>
      <c r="O1211" s="9">
        <v>1.2968409035167101</v>
      </c>
      <c r="P1211" s="9">
        <v>0.17477074912203</v>
      </c>
      <c r="Q1211" s="9">
        <v>538.90354042173306</v>
      </c>
      <c r="R1211" s="9">
        <v>1410</v>
      </c>
      <c r="S1211" s="9" t="s">
        <v>299</v>
      </c>
      <c r="T1211" s="9">
        <v>1410</v>
      </c>
      <c r="U1211" s="9" t="s">
        <v>293</v>
      </c>
      <c r="V1211" s="9" t="s">
        <v>195</v>
      </c>
      <c r="Z1211" s="9">
        <v>0</v>
      </c>
      <c r="AA1211" s="9">
        <v>1</v>
      </c>
      <c r="AB1211" s="9">
        <v>1.2968409035167101</v>
      </c>
      <c r="AC1211" s="9">
        <v>0.17477074912203</v>
      </c>
      <c r="AD1211" s="9">
        <v>538.90354042173306</v>
      </c>
      <c r="AF1211" s="9">
        <v>-1</v>
      </c>
      <c r="AG1211" s="9">
        <v>-1</v>
      </c>
      <c r="AH1211" s="9">
        <v>-1</v>
      </c>
      <c r="AI1211" s="9">
        <v>-1</v>
      </c>
      <c r="AJ1211" s="9">
        <v>0</v>
      </c>
      <c r="AM1211" s="9" t="s">
        <v>309</v>
      </c>
      <c r="AN1211" s="9">
        <v>-1</v>
      </c>
      <c r="AQ1211" s="9">
        <v>579</v>
      </c>
      <c r="AR1211" s="9" t="s">
        <v>295</v>
      </c>
      <c r="AT1211" s="9" t="s">
        <v>195</v>
      </c>
      <c r="AU1211" s="9">
        <v>132.71029999999999</v>
      </c>
      <c r="AV1211" s="9">
        <v>95.542123173384297</v>
      </c>
      <c r="AW1211" s="9">
        <v>546.22414862474</v>
      </c>
      <c r="AX1211" s="9">
        <v>0.43706694280000002</v>
      </c>
    </row>
    <row r="1212" spans="1:50" x14ac:dyDescent="0.25">
      <c r="A1212" s="142">
        <v>550000</v>
      </c>
      <c r="B1212" s="142">
        <v>920000</v>
      </c>
      <c r="C1212" s="142">
        <v>920000</v>
      </c>
      <c r="D1212" s="9" t="s">
        <v>305</v>
      </c>
      <c r="E1212" s="9" t="s">
        <v>70</v>
      </c>
      <c r="F1212" s="9" t="s">
        <v>306</v>
      </c>
      <c r="G1212" s="9" t="s">
        <v>307</v>
      </c>
      <c r="H1212" s="9">
        <v>0.36</v>
      </c>
      <c r="I1212" s="9">
        <v>0.48</v>
      </c>
      <c r="J1212" s="9" t="s">
        <v>195</v>
      </c>
      <c r="K1212" s="9">
        <v>0.34259273157303</v>
      </c>
      <c r="L1212" s="9">
        <v>3992.6196216345902</v>
      </c>
      <c r="M1212" s="9">
        <v>9.6080133997026103</v>
      </c>
      <c r="N1212" s="9">
        <v>1.2948386304649799</v>
      </c>
      <c r="O1212" s="9">
        <v>3.2916355555944099</v>
      </c>
      <c r="P1212" s="9">
        <v>0.44360230335728001</v>
      </c>
      <c r="Q1212" s="9">
        <v>1367.8424623078799</v>
      </c>
      <c r="R1212" s="9">
        <v>1410</v>
      </c>
      <c r="S1212" s="9" t="s">
        <v>299</v>
      </c>
      <c r="T1212" s="9">
        <v>1410</v>
      </c>
      <c r="U1212" s="9" t="s">
        <v>293</v>
      </c>
      <c r="V1212" s="9" t="s">
        <v>195</v>
      </c>
      <c r="Z1212" s="9">
        <v>0</v>
      </c>
      <c r="AA1212" s="9">
        <v>1</v>
      </c>
      <c r="AB1212" s="9">
        <v>3.2916355555944099</v>
      </c>
      <c r="AC1212" s="9">
        <v>0.44360230335728001</v>
      </c>
      <c r="AD1212" s="9">
        <v>1367.8424623078799</v>
      </c>
      <c r="AF1212" s="9">
        <v>-1</v>
      </c>
      <c r="AG1212" s="9">
        <v>-1</v>
      </c>
      <c r="AH1212" s="9">
        <v>-1</v>
      </c>
      <c r="AI1212" s="9">
        <v>-1</v>
      </c>
      <c r="AJ1212" s="9">
        <v>0</v>
      </c>
      <c r="AM1212" s="9" t="s">
        <v>309</v>
      </c>
      <c r="AN1212" s="9">
        <v>-1</v>
      </c>
      <c r="AQ1212" s="9">
        <v>579</v>
      </c>
      <c r="AR1212" s="9" t="s">
        <v>295</v>
      </c>
      <c r="AT1212" s="9" t="s">
        <v>195</v>
      </c>
      <c r="AU1212" s="9">
        <v>132.71029999999999</v>
      </c>
      <c r="AV1212" s="9">
        <v>156.31325223928701</v>
      </c>
      <c r="AW1212" s="9">
        <v>1386.4235960338799</v>
      </c>
      <c r="AX1212" s="9">
        <v>1.1093612832999999</v>
      </c>
    </row>
    <row r="1213" spans="1:50" x14ac:dyDescent="0.25">
      <c r="A1213" s="142">
        <v>550000</v>
      </c>
      <c r="B1213" s="142">
        <v>920000</v>
      </c>
      <c r="C1213" s="142">
        <v>920000</v>
      </c>
      <c r="D1213" s="9" t="s">
        <v>305</v>
      </c>
      <c r="E1213" s="9" t="s">
        <v>70</v>
      </c>
      <c r="F1213" s="9" t="s">
        <v>306</v>
      </c>
      <c r="G1213" s="9" t="s">
        <v>307</v>
      </c>
      <c r="H1213" s="9">
        <v>0.36</v>
      </c>
      <c r="I1213" s="9">
        <v>0.48</v>
      </c>
      <c r="J1213" s="9" t="s">
        <v>195</v>
      </c>
      <c r="K1213" s="9">
        <v>0.18687401832402001</v>
      </c>
      <c r="L1213" s="9">
        <v>3855.3464398563201</v>
      </c>
      <c r="M1213" s="9">
        <v>9.5785915898830503</v>
      </c>
      <c r="N1213" s="9">
        <v>1.4076784951582999</v>
      </c>
      <c r="O1213" s="9">
        <v>1.7899899002861801</v>
      </c>
      <c r="P1213" s="9">
        <v>0.26305853689855002</v>
      </c>
      <c r="Q1213" s="9">
        <v>720.46408124718698</v>
      </c>
      <c r="R1213" s="9">
        <v>1200</v>
      </c>
      <c r="S1213" s="9" t="s">
        <v>308</v>
      </c>
      <c r="T1213" s="9">
        <v>1200</v>
      </c>
      <c r="U1213" s="9" t="s">
        <v>293</v>
      </c>
      <c r="V1213" s="9" t="s">
        <v>195</v>
      </c>
      <c r="Z1213" s="9">
        <v>0</v>
      </c>
      <c r="AA1213" s="9">
        <v>1</v>
      </c>
      <c r="AB1213" s="9">
        <v>1.7899899002861801</v>
      </c>
      <c r="AC1213" s="9">
        <v>0.26305853689855002</v>
      </c>
      <c r="AD1213" s="9">
        <v>720.46408124718698</v>
      </c>
      <c r="AF1213" s="9">
        <v>-1</v>
      </c>
      <c r="AG1213" s="9">
        <v>-1</v>
      </c>
      <c r="AH1213" s="9">
        <v>-1</v>
      </c>
      <c r="AI1213" s="9">
        <v>-1</v>
      </c>
      <c r="AJ1213" s="9">
        <v>0</v>
      </c>
      <c r="AM1213" s="9" t="s">
        <v>309</v>
      </c>
      <c r="AN1213" s="9">
        <v>-1</v>
      </c>
      <c r="AQ1213" s="9">
        <v>579</v>
      </c>
      <c r="AR1213" s="9" t="s">
        <v>295</v>
      </c>
      <c r="AT1213" s="9" t="s">
        <v>195</v>
      </c>
      <c r="AU1213" s="9">
        <v>132.71029999999999</v>
      </c>
      <c r="AV1213" s="9">
        <v>130.37631268307399</v>
      </c>
      <c r="AW1213" s="9">
        <v>756.25232123428805</v>
      </c>
      <c r="AX1213" s="9">
        <v>0.58431798970000004</v>
      </c>
    </row>
    <row r="1214" spans="1:50" x14ac:dyDescent="0.25">
      <c r="A1214" s="142">
        <v>550000</v>
      </c>
      <c r="B1214" s="142">
        <v>920000</v>
      </c>
      <c r="C1214" s="142">
        <v>920000</v>
      </c>
      <c r="D1214" s="9" t="s">
        <v>305</v>
      </c>
      <c r="E1214" s="9" t="s">
        <v>70</v>
      </c>
      <c r="F1214" s="9" t="s">
        <v>306</v>
      </c>
      <c r="G1214" s="9" t="s">
        <v>307</v>
      </c>
      <c r="H1214" s="9">
        <v>0.36</v>
      </c>
      <c r="I1214" s="9">
        <v>0.48</v>
      </c>
      <c r="J1214" s="9" t="s">
        <v>195</v>
      </c>
      <c r="K1214" s="9">
        <v>4.5886003131599996E-3</v>
      </c>
      <c r="L1214" s="9">
        <v>3855.3464398563201</v>
      </c>
      <c r="M1214" s="9">
        <v>9.5785915898830503</v>
      </c>
      <c r="N1214" s="9">
        <v>1.4076784951582999</v>
      </c>
      <c r="O1214" s="9">
        <v>4.3952328369000003E-2</v>
      </c>
      <c r="P1214" s="9">
        <v>6.4592739837100004E-3</v>
      </c>
      <c r="Q1214" s="9">
        <v>17.690643881280401</v>
      </c>
      <c r="R1214" s="9">
        <v>1210</v>
      </c>
      <c r="S1214" s="9" t="s">
        <v>310</v>
      </c>
      <c r="T1214" s="9">
        <v>1210</v>
      </c>
      <c r="U1214" s="9" t="s">
        <v>293</v>
      </c>
      <c r="V1214" s="9" t="s">
        <v>195</v>
      </c>
      <c r="Z1214" s="9">
        <v>0</v>
      </c>
      <c r="AA1214" s="9">
        <v>1</v>
      </c>
      <c r="AB1214" s="9">
        <v>4.3952328369000003E-2</v>
      </c>
      <c r="AC1214" s="9">
        <v>6.4592739837100004E-3</v>
      </c>
      <c r="AD1214" s="9">
        <v>17.690643881280302</v>
      </c>
      <c r="AF1214" s="9">
        <v>-1</v>
      </c>
      <c r="AG1214" s="9">
        <v>-1</v>
      </c>
      <c r="AH1214" s="9">
        <v>-1</v>
      </c>
      <c r="AI1214" s="9">
        <v>-1</v>
      </c>
      <c r="AJ1214" s="9">
        <v>0</v>
      </c>
      <c r="AM1214" s="9" t="s">
        <v>309</v>
      </c>
      <c r="AN1214" s="9">
        <v>-1</v>
      </c>
      <c r="AQ1214" s="9">
        <v>579</v>
      </c>
      <c r="AR1214" s="9" t="s">
        <v>295</v>
      </c>
      <c r="AT1214" s="9" t="s">
        <v>195</v>
      </c>
      <c r="AU1214" s="9">
        <v>132.71029999999999</v>
      </c>
      <c r="AV1214" s="9">
        <v>26.247120156400602</v>
      </c>
      <c r="AW1214" s="9">
        <v>18.569406647154199</v>
      </c>
      <c r="AX1214" s="9">
        <v>1.43476431E-2</v>
      </c>
    </row>
    <row r="1215" spans="1:50" x14ac:dyDescent="0.25">
      <c r="A1215" s="142">
        <v>550000</v>
      </c>
      <c r="B1215" s="142">
        <v>920000</v>
      </c>
      <c r="C1215" s="142">
        <v>920000</v>
      </c>
      <c r="D1215" s="9" t="s">
        <v>305</v>
      </c>
      <c r="E1215" s="9" t="s">
        <v>70</v>
      </c>
      <c r="F1215" s="9" t="s">
        <v>306</v>
      </c>
      <c r="G1215" s="9" t="s">
        <v>307</v>
      </c>
      <c r="H1215" s="9">
        <v>0.36</v>
      </c>
      <c r="I1215" s="9">
        <v>0.48</v>
      </c>
      <c r="J1215" s="9" t="s">
        <v>195</v>
      </c>
      <c r="K1215" s="9">
        <v>0.17061077305573</v>
      </c>
      <c r="L1215" s="9">
        <v>3855.3464398563201</v>
      </c>
      <c r="M1215" s="9">
        <v>9.5785915898830503</v>
      </c>
      <c r="N1215" s="9">
        <v>1.4076784951582999</v>
      </c>
      <c r="O1215" s="9">
        <v>1.6342109159351199</v>
      </c>
      <c r="P1215" s="9">
        <v>0.24016511627289</v>
      </c>
      <c r="Q1215" s="9">
        <v>657.763636501571</v>
      </c>
      <c r="R1215" s="9">
        <v>1210</v>
      </c>
      <c r="S1215" s="9" t="s">
        <v>310</v>
      </c>
      <c r="T1215" s="9">
        <v>1210</v>
      </c>
      <c r="U1215" s="9" t="s">
        <v>293</v>
      </c>
      <c r="V1215" s="9" t="s">
        <v>195</v>
      </c>
      <c r="Z1215" s="9">
        <v>0</v>
      </c>
      <c r="AA1215" s="9">
        <v>1</v>
      </c>
      <c r="AB1215" s="9">
        <v>1.6342109159351199</v>
      </c>
      <c r="AC1215" s="9">
        <v>0.24016511627289</v>
      </c>
      <c r="AD1215" s="9">
        <v>657.763636501571</v>
      </c>
      <c r="AF1215" s="9">
        <v>-1</v>
      </c>
      <c r="AG1215" s="9">
        <v>-1</v>
      </c>
      <c r="AH1215" s="9">
        <v>-1</v>
      </c>
      <c r="AI1215" s="9">
        <v>-1</v>
      </c>
      <c r="AJ1215" s="9">
        <v>0</v>
      </c>
      <c r="AM1215" s="9" t="s">
        <v>309</v>
      </c>
      <c r="AN1215" s="9">
        <v>-1</v>
      </c>
      <c r="AQ1215" s="9">
        <v>579</v>
      </c>
      <c r="AR1215" s="9" t="s">
        <v>295</v>
      </c>
      <c r="AT1215" s="9" t="s">
        <v>195</v>
      </c>
      <c r="AU1215" s="9">
        <v>132.71029999999999</v>
      </c>
      <c r="AV1215" s="9">
        <v>106.842462992092</v>
      </c>
      <c r="AW1215" s="9">
        <v>690.43730267123794</v>
      </c>
      <c r="AX1215" s="9">
        <v>0.53346604740000003</v>
      </c>
    </row>
    <row r="1216" spans="1:50" x14ac:dyDescent="0.25">
      <c r="A1216" s="142">
        <v>550000</v>
      </c>
      <c r="B1216" s="142">
        <v>920000</v>
      </c>
      <c r="C1216" s="142">
        <v>920000</v>
      </c>
      <c r="D1216" s="9" t="s">
        <v>305</v>
      </c>
      <c r="E1216" s="9" t="s">
        <v>70</v>
      </c>
      <c r="F1216" s="9" t="s">
        <v>306</v>
      </c>
      <c r="G1216" s="9" t="s">
        <v>307</v>
      </c>
      <c r="H1216" s="9">
        <v>0.36</v>
      </c>
      <c r="I1216" s="9">
        <v>0.48</v>
      </c>
      <c r="J1216" s="9" t="s">
        <v>195</v>
      </c>
      <c r="K1216" s="9">
        <v>2.5914491427800001E-3</v>
      </c>
      <c r="L1216" s="9">
        <v>3855.3464398563201</v>
      </c>
      <c r="M1216" s="9">
        <v>9.5785915898830503</v>
      </c>
      <c r="N1216" s="9">
        <v>1.4076784951582999</v>
      </c>
      <c r="O1216" s="9">
        <v>2.482243296466E-2</v>
      </c>
      <c r="P1216" s="9">
        <v>3.6479272295899998E-3</v>
      </c>
      <c r="Q1216" s="9">
        <v>9.9909342266933105</v>
      </c>
      <c r="R1216" s="9">
        <v>1210</v>
      </c>
      <c r="S1216" s="9" t="s">
        <v>310</v>
      </c>
      <c r="T1216" s="9">
        <v>1210</v>
      </c>
      <c r="U1216" s="9" t="s">
        <v>293</v>
      </c>
      <c r="V1216" s="9" t="s">
        <v>195</v>
      </c>
      <c r="Z1216" s="9">
        <v>0</v>
      </c>
      <c r="AA1216" s="9">
        <v>1</v>
      </c>
      <c r="AB1216" s="9">
        <v>2.482243296466E-2</v>
      </c>
      <c r="AC1216" s="9">
        <v>3.6479272295899998E-3</v>
      </c>
      <c r="AD1216" s="9">
        <v>9.9909342266945806</v>
      </c>
      <c r="AF1216" s="9">
        <v>-1</v>
      </c>
      <c r="AG1216" s="9">
        <v>-1</v>
      </c>
      <c r="AH1216" s="9">
        <v>-1</v>
      </c>
      <c r="AI1216" s="9">
        <v>-1</v>
      </c>
      <c r="AJ1216" s="9">
        <v>0</v>
      </c>
      <c r="AM1216" s="9" t="s">
        <v>309</v>
      </c>
      <c r="AN1216" s="9">
        <v>-1</v>
      </c>
      <c r="AQ1216" s="9">
        <v>579</v>
      </c>
      <c r="AR1216" s="9" t="s">
        <v>295</v>
      </c>
      <c r="AT1216" s="9" t="s">
        <v>195</v>
      </c>
      <c r="AU1216" s="9">
        <v>132.71029999999999</v>
      </c>
      <c r="AV1216" s="9">
        <v>18.388311012354698</v>
      </c>
      <c r="AW1216" s="9">
        <v>10.487222606791599</v>
      </c>
      <c r="AX1216" s="9">
        <v>8.1029475000000007E-3</v>
      </c>
    </row>
    <row r="1217" spans="1:50" x14ac:dyDescent="0.25">
      <c r="A1217" s="142">
        <v>550000</v>
      </c>
      <c r="B1217" s="142">
        <v>920000</v>
      </c>
      <c r="C1217" s="142">
        <v>920000</v>
      </c>
      <c r="D1217" s="9" t="s">
        <v>305</v>
      </c>
      <c r="E1217" s="9" t="s">
        <v>70</v>
      </c>
      <c r="F1217" s="9" t="s">
        <v>306</v>
      </c>
      <c r="G1217" s="9" t="s">
        <v>307</v>
      </c>
      <c r="H1217" s="9">
        <v>0.36</v>
      </c>
      <c r="I1217" s="9">
        <v>0.48</v>
      </c>
      <c r="J1217" s="9" t="s">
        <v>195</v>
      </c>
      <c r="K1217" s="9">
        <v>1.5703859868099999E-2</v>
      </c>
      <c r="L1217" s="9">
        <v>3855.3464398563201</v>
      </c>
      <c r="M1217" s="9">
        <v>9.5785915898830503</v>
      </c>
      <c r="N1217" s="9">
        <v>1.4076784951582999</v>
      </c>
      <c r="O1217" s="9">
        <v>0.15042086006128999</v>
      </c>
      <c r="P1217" s="9">
        <v>2.2105985827300001E-2</v>
      </c>
      <c r="Q1217" s="9">
        <v>60.5438202344858</v>
      </c>
      <c r="R1217" s="9">
        <v>1210</v>
      </c>
      <c r="S1217" s="9" t="s">
        <v>310</v>
      </c>
      <c r="T1217" s="9">
        <v>1210</v>
      </c>
      <c r="U1217" s="9" t="s">
        <v>293</v>
      </c>
      <c r="V1217" s="9" t="s">
        <v>195</v>
      </c>
      <c r="Z1217" s="9">
        <v>0</v>
      </c>
      <c r="AA1217" s="9">
        <v>1</v>
      </c>
      <c r="AB1217" s="9">
        <v>0.15042086006128999</v>
      </c>
      <c r="AC1217" s="9">
        <v>2.2105985827300001E-2</v>
      </c>
      <c r="AD1217" s="9">
        <v>60.5438202344858</v>
      </c>
      <c r="AF1217" s="9">
        <v>-1</v>
      </c>
      <c r="AG1217" s="9">
        <v>-1</v>
      </c>
      <c r="AH1217" s="9">
        <v>-1</v>
      </c>
      <c r="AI1217" s="9">
        <v>-1</v>
      </c>
      <c r="AJ1217" s="9">
        <v>0</v>
      </c>
      <c r="AM1217" s="9" t="s">
        <v>309</v>
      </c>
      <c r="AN1217" s="9">
        <v>-1</v>
      </c>
      <c r="AQ1217" s="9">
        <v>579</v>
      </c>
      <c r="AR1217" s="9" t="s">
        <v>295</v>
      </c>
      <c r="AT1217" s="9" t="s">
        <v>195</v>
      </c>
      <c r="AU1217" s="9">
        <v>132.71029999999999</v>
      </c>
      <c r="AV1217" s="9">
        <v>35.990852329226797</v>
      </c>
      <c r="AW1217" s="9">
        <v>63.551266163694002</v>
      </c>
      <c r="AX1217" s="9">
        <v>4.9102855000000001E-2</v>
      </c>
    </row>
    <row r="1218" spans="1:50" x14ac:dyDescent="0.25">
      <c r="A1218" s="142">
        <v>550000</v>
      </c>
      <c r="B1218" s="142">
        <v>920000</v>
      </c>
      <c r="C1218" s="142">
        <v>920000</v>
      </c>
      <c r="D1218" s="9" t="s">
        <v>305</v>
      </c>
      <c r="E1218" s="9" t="s">
        <v>70</v>
      </c>
      <c r="F1218" s="9" t="s">
        <v>306</v>
      </c>
      <c r="G1218" s="9" t="s">
        <v>307</v>
      </c>
      <c r="H1218" s="9">
        <v>0.36</v>
      </c>
      <c r="I1218" s="9">
        <v>0.48</v>
      </c>
      <c r="J1218" s="9" t="s">
        <v>195</v>
      </c>
      <c r="K1218" s="9">
        <v>0.23670413869369</v>
      </c>
      <c r="L1218" s="9">
        <v>3855.3464398563201</v>
      </c>
      <c r="M1218" s="9">
        <v>9.5785915898830503</v>
      </c>
      <c r="N1218" s="9">
        <v>1.4076784951582999</v>
      </c>
      <c r="O1218" s="9">
        <v>2.26729227218192</v>
      </c>
      <c r="P1218" s="9">
        <v>0.33320332575408002</v>
      </c>
      <c r="Q1218" s="9">
        <v>912.57645841199098</v>
      </c>
      <c r="R1218" s="9">
        <v>1210</v>
      </c>
      <c r="S1218" s="9" t="s">
        <v>310</v>
      </c>
      <c r="T1218" s="9">
        <v>1210</v>
      </c>
      <c r="U1218" s="9" t="s">
        <v>293</v>
      </c>
      <c r="V1218" s="9" t="s">
        <v>195</v>
      </c>
      <c r="Z1218" s="9">
        <v>0</v>
      </c>
      <c r="AA1218" s="9">
        <v>1</v>
      </c>
      <c r="AB1218" s="9">
        <v>2.26729227218192</v>
      </c>
      <c r="AC1218" s="9">
        <v>0.33320332575408002</v>
      </c>
      <c r="AD1218" s="9">
        <v>912.57645841199098</v>
      </c>
      <c r="AF1218" s="9">
        <v>-1</v>
      </c>
      <c r="AG1218" s="9">
        <v>-1</v>
      </c>
      <c r="AH1218" s="9">
        <v>-1</v>
      </c>
      <c r="AI1218" s="9">
        <v>-1</v>
      </c>
      <c r="AJ1218" s="9">
        <v>0</v>
      </c>
      <c r="AM1218" s="9" t="s">
        <v>309</v>
      </c>
      <c r="AN1218" s="9">
        <v>-1</v>
      </c>
      <c r="AQ1218" s="9">
        <v>579</v>
      </c>
      <c r="AR1218" s="9" t="s">
        <v>295</v>
      </c>
      <c r="AT1218" s="9" t="s">
        <v>195</v>
      </c>
      <c r="AU1218" s="9">
        <v>132.71029999999999</v>
      </c>
      <c r="AV1218" s="9">
        <v>123.631723608334</v>
      </c>
      <c r="AW1218" s="9">
        <v>957.90766388123495</v>
      </c>
      <c r="AX1218" s="9">
        <v>0.74012689249999997</v>
      </c>
    </row>
    <row r="1219" spans="1:50" x14ac:dyDescent="0.25">
      <c r="A1219" s="142">
        <v>550000</v>
      </c>
      <c r="B1219" s="142">
        <v>920000</v>
      </c>
      <c r="C1219" s="142">
        <v>920000</v>
      </c>
      <c r="D1219" s="9" t="s">
        <v>305</v>
      </c>
      <c r="E1219" s="9" t="s">
        <v>70</v>
      </c>
      <c r="F1219" s="9" t="s">
        <v>306</v>
      </c>
      <c r="G1219" s="9" t="s">
        <v>307</v>
      </c>
      <c r="H1219" s="9">
        <v>0.36</v>
      </c>
      <c r="I1219" s="9">
        <v>0.48</v>
      </c>
      <c r="J1219" s="9" t="s">
        <v>195</v>
      </c>
      <c r="K1219" s="9">
        <v>6.9061413231999999E-4</v>
      </c>
      <c r="L1219" s="9">
        <v>3855.3464398563201</v>
      </c>
      <c r="M1219" s="9">
        <v>9.5785915898830503</v>
      </c>
      <c r="N1219" s="9">
        <v>1.4076784951582999</v>
      </c>
      <c r="O1219" s="9">
        <v>6.6151107197499996E-3</v>
      </c>
      <c r="P1219" s="9">
        <v>9.7216266251999995E-4</v>
      </c>
      <c r="Q1219" s="9">
        <v>2.6625567363774998</v>
      </c>
      <c r="R1219" s="9">
        <v>1210</v>
      </c>
      <c r="S1219" s="9" t="s">
        <v>310</v>
      </c>
      <c r="T1219" s="9">
        <v>1210</v>
      </c>
      <c r="U1219" s="9" t="s">
        <v>293</v>
      </c>
      <c r="V1219" s="9" t="s">
        <v>195</v>
      </c>
      <c r="Z1219" s="9">
        <v>0</v>
      </c>
      <c r="AA1219" s="9">
        <v>1</v>
      </c>
      <c r="AB1219" s="9">
        <v>6.6151107197499996E-3</v>
      </c>
      <c r="AC1219" s="9">
        <v>9.7216266251999995E-4</v>
      </c>
      <c r="AD1219" s="9">
        <v>2.66255673637809</v>
      </c>
      <c r="AF1219" s="9">
        <v>-1</v>
      </c>
      <c r="AG1219" s="9">
        <v>-1</v>
      </c>
      <c r="AH1219" s="9">
        <v>-1</v>
      </c>
      <c r="AI1219" s="9">
        <v>-1</v>
      </c>
      <c r="AJ1219" s="9">
        <v>0</v>
      </c>
      <c r="AM1219" s="9" t="s">
        <v>309</v>
      </c>
      <c r="AN1219" s="9">
        <v>-1</v>
      </c>
      <c r="AQ1219" s="9">
        <v>579</v>
      </c>
      <c r="AR1219" s="9" t="s">
        <v>295</v>
      </c>
      <c r="AT1219" s="9" t="s">
        <v>195</v>
      </c>
      <c r="AU1219" s="9">
        <v>132.71029999999999</v>
      </c>
      <c r="AV1219" s="9">
        <v>9.5930719127777397</v>
      </c>
      <c r="AW1219" s="9">
        <v>2.7948162368042899</v>
      </c>
      <c r="AX1219" s="9">
        <v>2.1594133999999999E-3</v>
      </c>
    </row>
    <row r="1220" spans="1:50" x14ac:dyDescent="0.25">
      <c r="A1220" s="142">
        <v>550000</v>
      </c>
      <c r="B1220" s="142">
        <v>920000</v>
      </c>
      <c r="C1220" s="142">
        <v>920000</v>
      </c>
      <c r="D1220" s="9" t="s">
        <v>305</v>
      </c>
      <c r="E1220" s="9" t="s">
        <v>70</v>
      </c>
      <c r="F1220" s="9" t="s">
        <v>306</v>
      </c>
      <c r="G1220" s="9" t="s">
        <v>307</v>
      </c>
      <c r="H1220" s="9">
        <v>0.36</v>
      </c>
      <c r="I1220" s="9">
        <v>0.48</v>
      </c>
      <c r="J1220" s="9" t="s">
        <v>195</v>
      </c>
      <c r="K1220" s="9">
        <v>0.36767177900838999</v>
      </c>
      <c r="L1220" s="9">
        <v>3856.6869941299501</v>
      </c>
      <c r="M1220" s="9">
        <v>9.5818110676365702</v>
      </c>
      <c r="N1220" s="9">
        <v>1.40814784431802</v>
      </c>
      <c r="O1220" s="9">
        <v>3.5229615213602399</v>
      </c>
      <c r="P1220" s="9">
        <v>0.51773622302723998</v>
      </c>
      <c r="Q1220" s="9">
        <v>1417.9949682102799</v>
      </c>
      <c r="R1220" s="9">
        <v>1200</v>
      </c>
      <c r="S1220" s="9" t="s">
        <v>308</v>
      </c>
      <c r="T1220" s="9">
        <v>1200</v>
      </c>
      <c r="U1220" s="9" t="s">
        <v>293</v>
      </c>
      <c r="V1220" s="9" t="s">
        <v>195</v>
      </c>
      <c r="Z1220" s="9">
        <v>0</v>
      </c>
      <c r="AA1220" s="9">
        <v>1</v>
      </c>
      <c r="AB1220" s="9">
        <v>3.5229615213602399</v>
      </c>
      <c r="AC1220" s="9">
        <v>0.51773622302723998</v>
      </c>
      <c r="AD1220" s="9">
        <v>1417.9949682102799</v>
      </c>
      <c r="AF1220" s="9">
        <v>-1</v>
      </c>
      <c r="AG1220" s="9">
        <v>-1</v>
      </c>
      <c r="AH1220" s="9">
        <v>-1</v>
      </c>
      <c r="AI1220" s="9">
        <v>-1</v>
      </c>
      <c r="AJ1220" s="9">
        <v>0</v>
      </c>
      <c r="AM1220" s="9" t="s">
        <v>309</v>
      </c>
      <c r="AN1220" s="9">
        <v>-1</v>
      </c>
      <c r="AQ1220" s="9">
        <v>579</v>
      </c>
      <c r="AR1220" s="9" t="s">
        <v>295</v>
      </c>
      <c r="AT1220" s="9" t="s">
        <v>195</v>
      </c>
      <c r="AU1220" s="9">
        <v>132.71029999999999</v>
      </c>
      <c r="AV1220" s="9">
        <v>205.77060682685399</v>
      </c>
      <c r="AW1220" s="9">
        <v>1487.9149002153399</v>
      </c>
      <c r="AX1220" s="9">
        <v>1.1500364705999999</v>
      </c>
    </row>
    <row r="1221" spans="1:50" x14ac:dyDescent="0.25">
      <c r="A1221" s="142">
        <v>550000</v>
      </c>
      <c r="B1221" s="142">
        <v>920000</v>
      </c>
      <c r="C1221" s="142">
        <v>920000</v>
      </c>
      <c r="D1221" s="9" t="s">
        <v>305</v>
      </c>
      <c r="E1221" s="9" t="s">
        <v>70</v>
      </c>
      <c r="F1221" s="9" t="s">
        <v>306</v>
      </c>
      <c r="G1221" s="9" t="s">
        <v>307</v>
      </c>
      <c r="H1221" s="9">
        <v>0.36</v>
      </c>
      <c r="I1221" s="9">
        <v>0.48</v>
      </c>
      <c r="J1221" s="9" t="s">
        <v>195</v>
      </c>
      <c r="K1221" s="9">
        <v>2.1245226796260001E-2</v>
      </c>
      <c r="L1221" s="9">
        <v>3856.6869941299501</v>
      </c>
      <c r="M1221" s="9">
        <v>9.5818110676365702</v>
      </c>
      <c r="N1221" s="9">
        <v>1.40814784431802</v>
      </c>
      <c r="O1221" s="9">
        <v>0.20356774925085</v>
      </c>
      <c r="P1221" s="9">
        <v>2.9916420315200001E-2</v>
      </c>
      <c r="Q1221" s="9">
        <v>81.936189872477101</v>
      </c>
      <c r="R1221" s="9">
        <v>1210</v>
      </c>
      <c r="S1221" s="9" t="s">
        <v>310</v>
      </c>
      <c r="T1221" s="9">
        <v>1210</v>
      </c>
      <c r="U1221" s="9" t="s">
        <v>293</v>
      </c>
      <c r="V1221" s="9" t="s">
        <v>195</v>
      </c>
      <c r="Z1221" s="9">
        <v>0</v>
      </c>
      <c r="AA1221" s="9">
        <v>1</v>
      </c>
      <c r="AB1221" s="9">
        <v>0.20356774925085</v>
      </c>
      <c r="AC1221" s="9">
        <v>2.9916420315200001E-2</v>
      </c>
      <c r="AD1221" s="9">
        <v>81.936189872477101</v>
      </c>
      <c r="AF1221" s="9">
        <v>-1</v>
      </c>
      <c r="AG1221" s="9">
        <v>-1</v>
      </c>
      <c r="AH1221" s="9">
        <v>-1</v>
      </c>
      <c r="AI1221" s="9">
        <v>-1</v>
      </c>
      <c r="AJ1221" s="9">
        <v>0</v>
      </c>
      <c r="AM1221" s="9" t="s">
        <v>309</v>
      </c>
      <c r="AN1221" s="9">
        <v>-1</v>
      </c>
      <c r="AQ1221" s="9">
        <v>579</v>
      </c>
      <c r="AR1221" s="9" t="s">
        <v>295</v>
      </c>
      <c r="AT1221" s="9" t="s">
        <v>195</v>
      </c>
      <c r="AU1221" s="9">
        <v>132.71029999999999</v>
      </c>
      <c r="AV1221" s="9">
        <v>37.749471385255902</v>
      </c>
      <c r="AW1221" s="9">
        <v>85.976382505789203</v>
      </c>
      <c r="AX1221" s="9">
        <v>6.6452708700000002E-2</v>
      </c>
    </row>
    <row r="1222" spans="1:50" x14ac:dyDescent="0.25">
      <c r="A1222" s="142">
        <v>550000</v>
      </c>
      <c r="B1222" s="142">
        <v>920000</v>
      </c>
      <c r="C1222" s="142">
        <v>920000</v>
      </c>
      <c r="D1222" s="9" t="s">
        <v>305</v>
      </c>
      <c r="E1222" s="9" t="s">
        <v>70</v>
      </c>
      <c r="F1222" s="9" t="s">
        <v>306</v>
      </c>
      <c r="G1222" s="9" t="s">
        <v>307</v>
      </c>
      <c r="H1222" s="9">
        <v>0.36</v>
      </c>
      <c r="I1222" s="9">
        <v>0.48</v>
      </c>
      <c r="J1222" s="9" t="s">
        <v>195</v>
      </c>
      <c r="K1222" s="9">
        <v>4.0349880804E-4</v>
      </c>
      <c r="L1222" s="9">
        <v>3856.6869941299501</v>
      </c>
      <c r="M1222" s="9">
        <v>9.5818110676365702</v>
      </c>
      <c r="N1222" s="9">
        <v>1.40814784431802</v>
      </c>
      <c r="O1222" s="9">
        <v>3.86624934474E-3</v>
      </c>
      <c r="P1222" s="9">
        <v>5.6818597672999996E-4</v>
      </c>
      <c r="Q1222" s="9">
        <v>1.5561686051495101</v>
      </c>
      <c r="R1222" s="9">
        <v>1210</v>
      </c>
      <c r="S1222" s="9" t="s">
        <v>310</v>
      </c>
      <c r="T1222" s="9">
        <v>1210</v>
      </c>
      <c r="U1222" s="9" t="s">
        <v>293</v>
      </c>
      <c r="V1222" s="9" t="s">
        <v>195</v>
      </c>
      <c r="Z1222" s="9">
        <v>0</v>
      </c>
      <c r="AA1222" s="9">
        <v>1</v>
      </c>
      <c r="AB1222" s="9">
        <v>3.86624934474E-3</v>
      </c>
      <c r="AC1222" s="9">
        <v>5.6818597672999996E-4</v>
      </c>
      <c r="AD1222" s="9">
        <v>1.55616860514843</v>
      </c>
      <c r="AF1222" s="9">
        <v>-1</v>
      </c>
      <c r="AG1222" s="9">
        <v>-1</v>
      </c>
      <c r="AH1222" s="9">
        <v>-1</v>
      </c>
      <c r="AI1222" s="9">
        <v>-1</v>
      </c>
      <c r="AJ1222" s="9">
        <v>0</v>
      </c>
      <c r="AM1222" s="9" t="s">
        <v>309</v>
      </c>
      <c r="AN1222" s="9">
        <v>-1</v>
      </c>
      <c r="AQ1222" s="9">
        <v>579</v>
      </c>
      <c r="AR1222" s="9" t="s">
        <v>295</v>
      </c>
      <c r="AT1222" s="9" t="s">
        <v>195</v>
      </c>
      <c r="AU1222" s="9">
        <v>132.71029999999999</v>
      </c>
      <c r="AV1222" s="9">
        <v>7.3267082471375202</v>
      </c>
      <c r="AW1222" s="9">
        <v>1.6329017427826999</v>
      </c>
      <c r="AX1222" s="9">
        <v>1.2620994E-3</v>
      </c>
    </row>
    <row r="1223" spans="1:50" x14ac:dyDescent="0.25">
      <c r="A1223" s="142">
        <v>550000</v>
      </c>
      <c r="B1223" s="142">
        <v>920000</v>
      </c>
      <c r="C1223" s="142">
        <v>920000</v>
      </c>
      <c r="D1223" s="9" t="s">
        <v>305</v>
      </c>
      <c r="E1223" s="9" t="s">
        <v>70</v>
      </c>
      <c r="F1223" s="9" t="s">
        <v>306</v>
      </c>
      <c r="G1223" s="9" t="s">
        <v>307</v>
      </c>
      <c r="H1223" s="9">
        <v>0.36</v>
      </c>
      <c r="I1223" s="9">
        <v>0.48</v>
      </c>
      <c r="J1223" s="9" t="s">
        <v>195</v>
      </c>
      <c r="K1223" s="9">
        <v>0.11935780010779</v>
      </c>
      <c r="L1223" s="9">
        <v>3856.6869941299501</v>
      </c>
      <c r="M1223" s="9">
        <v>9.5818110676365702</v>
      </c>
      <c r="N1223" s="9">
        <v>1.40814784431802</v>
      </c>
      <c r="O1223" s="9">
        <v>1.1436638900815701</v>
      </c>
      <c r="P1223" s="9">
        <v>0.16807342892432001</v>
      </c>
      <c r="Q1223" s="9">
        <v>460.32567532367602</v>
      </c>
      <c r="R1223" s="9">
        <v>1210</v>
      </c>
      <c r="S1223" s="9" t="s">
        <v>310</v>
      </c>
      <c r="T1223" s="9">
        <v>1210</v>
      </c>
      <c r="U1223" s="9" t="s">
        <v>293</v>
      </c>
      <c r="V1223" s="9" t="s">
        <v>195</v>
      </c>
      <c r="Z1223" s="9">
        <v>0</v>
      </c>
      <c r="AA1223" s="9">
        <v>1</v>
      </c>
      <c r="AB1223" s="9">
        <v>1.1436638900815701</v>
      </c>
      <c r="AC1223" s="9">
        <v>0.16807342892432001</v>
      </c>
      <c r="AD1223" s="9">
        <v>460.32567532367602</v>
      </c>
      <c r="AF1223" s="9">
        <v>-1</v>
      </c>
      <c r="AG1223" s="9">
        <v>-1</v>
      </c>
      <c r="AH1223" s="9">
        <v>-1</v>
      </c>
      <c r="AI1223" s="9">
        <v>-1</v>
      </c>
      <c r="AJ1223" s="9">
        <v>0</v>
      </c>
      <c r="AM1223" s="9" t="s">
        <v>309</v>
      </c>
      <c r="AN1223" s="9">
        <v>-1</v>
      </c>
      <c r="AQ1223" s="9">
        <v>579</v>
      </c>
      <c r="AR1223" s="9" t="s">
        <v>295</v>
      </c>
      <c r="AT1223" s="9" t="s">
        <v>195</v>
      </c>
      <c r="AU1223" s="9">
        <v>132.71029999999999</v>
      </c>
      <c r="AV1223" s="9">
        <v>100.223653921867</v>
      </c>
      <c r="AW1223" s="9">
        <v>483.02387992974599</v>
      </c>
      <c r="AX1223" s="9">
        <v>0.3733379362</v>
      </c>
    </row>
    <row r="1224" spans="1:50" x14ac:dyDescent="0.25">
      <c r="A1224" s="142">
        <v>550000</v>
      </c>
      <c r="B1224" s="142">
        <v>920000</v>
      </c>
      <c r="C1224" s="142">
        <v>920000</v>
      </c>
      <c r="D1224" s="9" t="s">
        <v>305</v>
      </c>
      <c r="E1224" s="9" t="s">
        <v>70</v>
      </c>
      <c r="F1224" s="9" t="s">
        <v>306</v>
      </c>
      <c r="G1224" s="9" t="s">
        <v>307</v>
      </c>
      <c r="H1224" s="9">
        <v>0.36</v>
      </c>
      <c r="I1224" s="9">
        <v>0.48</v>
      </c>
      <c r="J1224" s="9" t="s">
        <v>195</v>
      </c>
      <c r="K1224" s="9">
        <v>0.10908514903947</v>
      </c>
      <c r="L1224" s="9">
        <v>3856.6869941299501</v>
      </c>
      <c r="M1224" s="9">
        <v>9.5818110676365702</v>
      </c>
      <c r="N1224" s="9">
        <v>1.40814784431802</v>
      </c>
      <c r="O1224" s="9">
        <v>1.0452332883812301</v>
      </c>
      <c r="P1224" s="9">
        <v>0.15360801746704</v>
      </c>
      <c r="Q1224" s="9">
        <v>420.70727555327397</v>
      </c>
      <c r="R1224" s="9">
        <v>1210</v>
      </c>
      <c r="S1224" s="9" t="s">
        <v>310</v>
      </c>
      <c r="T1224" s="9">
        <v>1210</v>
      </c>
      <c r="U1224" s="9" t="s">
        <v>293</v>
      </c>
      <c r="V1224" s="9" t="s">
        <v>195</v>
      </c>
      <c r="Z1224" s="9">
        <v>0</v>
      </c>
      <c r="AA1224" s="9">
        <v>1</v>
      </c>
      <c r="AB1224" s="9">
        <v>1.0452332883812301</v>
      </c>
      <c r="AC1224" s="9">
        <v>0.15360801746704</v>
      </c>
      <c r="AD1224" s="9">
        <v>420.70727555327397</v>
      </c>
      <c r="AF1224" s="9">
        <v>-1</v>
      </c>
      <c r="AG1224" s="9">
        <v>-1</v>
      </c>
      <c r="AH1224" s="9">
        <v>-1</v>
      </c>
      <c r="AI1224" s="9">
        <v>-1</v>
      </c>
      <c r="AJ1224" s="9">
        <v>0</v>
      </c>
      <c r="AM1224" s="9" t="s">
        <v>309</v>
      </c>
      <c r="AN1224" s="9">
        <v>-1</v>
      </c>
      <c r="AQ1224" s="9">
        <v>579</v>
      </c>
      <c r="AR1224" s="9" t="s">
        <v>295</v>
      </c>
      <c r="AT1224" s="9" t="s">
        <v>195</v>
      </c>
      <c r="AU1224" s="9">
        <v>132.71029999999999</v>
      </c>
      <c r="AV1224" s="9">
        <v>86.029725399245805</v>
      </c>
      <c r="AW1224" s="9">
        <v>441.451935978866</v>
      </c>
      <c r="AX1224" s="9">
        <v>0.34120622509999998</v>
      </c>
    </row>
    <row r="1225" spans="1:50" x14ac:dyDescent="0.25">
      <c r="A1225" s="142">
        <v>550000</v>
      </c>
      <c r="B1225" s="142">
        <v>920000</v>
      </c>
      <c r="C1225" s="142">
        <v>920000</v>
      </c>
      <c r="D1225" s="9" t="s">
        <v>305</v>
      </c>
      <c r="E1225" s="9" t="s">
        <v>70</v>
      </c>
      <c r="F1225" s="9" t="s">
        <v>306</v>
      </c>
      <c r="G1225" s="9" t="s">
        <v>307</v>
      </c>
      <c r="H1225" s="9">
        <v>0.36</v>
      </c>
      <c r="I1225" s="9">
        <v>0.48</v>
      </c>
      <c r="J1225" s="9" t="s">
        <v>195</v>
      </c>
      <c r="K1225" s="9">
        <v>2.6234569802580002E-2</v>
      </c>
      <c r="L1225" s="9">
        <v>3921.53612545943</v>
      </c>
      <c r="M1225" s="9">
        <v>10.344585501970601</v>
      </c>
      <c r="N1225" s="9">
        <v>1.36589093543385</v>
      </c>
      <c r="O1225" s="9">
        <v>0.27138575043027002</v>
      </c>
      <c r="P1225" s="9">
        <v>3.583356108836E-2</v>
      </c>
      <c r="Q1225" s="9">
        <v>102.879813216732</v>
      </c>
      <c r="R1225" s="9">
        <v>1400</v>
      </c>
      <c r="S1225" s="9" t="s">
        <v>297</v>
      </c>
      <c r="T1225" s="9">
        <v>1400</v>
      </c>
      <c r="U1225" s="9" t="s">
        <v>293</v>
      </c>
      <c r="V1225" s="9" t="s">
        <v>195</v>
      </c>
      <c r="Z1225" s="9">
        <v>0</v>
      </c>
      <c r="AA1225" s="9">
        <v>1</v>
      </c>
      <c r="AB1225" s="9">
        <v>0.27138575043027002</v>
      </c>
      <c r="AC1225" s="9">
        <v>3.583356108836E-2</v>
      </c>
      <c r="AD1225" s="9">
        <v>102.879813216732</v>
      </c>
      <c r="AF1225" s="9">
        <v>-1</v>
      </c>
      <c r="AG1225" s="9">
        <v>-1</v>
      </c>
      <c r="AH1225" s="9">
        <v>-1</v>
      </c>
      <c r="AI1225" s="9">
        <v>-1</v>
      </c>
      <c r="AJ1225" s="9">
        <v>0</v>
      </c>
      <c r="AM1225" s="9" t="s">
        <v>309</v>
      </c>
      <c r="AN1225" s="9">
        <v>-1</v>
      </c>
      <c r="AQ1225" s="9">
        <v>579</v>
      </c>
      <c r="AR1225" s="9" t="s">
        <v>295</v>
      </c>
      <c r="AT1225" s="9" t="s">
        <v>195</v>
      </c>
      <c r="AU1225" s="9">
        <v>132.71029999999999</v>
      </c>
      <c r="AV1225" s="9">
        <v>132.33011353175999</v>
      </c>
      <c r="AW1225" s="9">
        <v>106.16753729449999</v>
      </c>
      <c r="AX1225" s="9">
        <v>8.3438615699999996E-2</v>
      </c>
    </row>
    <row r="1226" spans="1:50" x14ac:dyDescent="0.25">
      <c r="A1226" s="142">
        <v>550000</v>
      </c>
      <c r="B1226" s="142">
        <v>920000</v>
      </c>
      <c r="C1226" s="142">
        <v>920000</v>
      </c>
      <c r="D1226" s="9" t="s">
        <v>305</v>
      </c>
      <c r="E1226" s="9" t="s">
        <v>70</v>
      </c>
      <c r="F1226" s="9" t="s">
        <v>306</v>
      </c>
      <c r="G1226" s="9" t="s">
        <v>307</v>
      </c>
      <c r="H1226" s="9">
        <v>0.36</v>
      </c>
      <c r="I1226" s="9">
        <v>0.48</v>
      </c>
      <c r="J1226" s="9" t="s">
        <v>195</v>
      </c>
      <c r="K1226" s="9">
        <v>1.7583141755710002E-2</v>
      </c>
      <c r="L1226" s="9">
        <v>3921.53612545943</v>
      </c>
      <c r="M1226" s="9">
        <v>10.344585501970601</v>
      </c>
      <c r="N1226" s="9">
        <v>1.36589093543385</v>
      </c>
      <c r="O1226" s="9">
        <v>0.18189031328520999</v>
      </c>
      <c r="P1226" s="9">
        <v>2.4016653940569999E-2</v>
      </c>
      <c r="Q1226" s="9">
        <v>68.952925594090999</v>
      </c>
      <c r="R1226" s="9">
        <v>8140</v>
      </c>
      <c r="S1226" s="9" t="s">
        <v>292</v>
      </c>
      <c r="T1226" s="9">
        <v>8140</v>
      </c>
      <c r="U1226" s="9" t="s">
        <v>293</v>
      </c>
      <c r="V1226" s="9" t="s">
        <v>195</v>
      </c>
      <c r="Z1226" s="9">
        <v>0</v>
      </c>
      <c r="AA1226" s="9">
        <v>1</v>
      </c>
      <c r="AB1226" s="9">
        <v>0.18189031328520999</v>
      </c>
      <c r="AC1226" s="9">
        <v>2.4016653940569999E-2</v>
      </c>
      <c r="AD1226" s="9">
        <v>70.2860173152432</v>
      </c>
      <c r="AF1226" s="9">
        <v>-1</v>
      </c>
      <c r="AG1226" s="9">
        <v>-1</v>
      </c>
      <c r="AH1226" s="9">
        <v>-1</v>
      </c>
      <c r="AI1226" s="9">
        <v>-1</v>
      </c>
      <c r="AJ1226" s="9">
        <v>0</v>
      </c>
      <c r="AM1226" s="9" t="s">
        <v>309</v>
      </c>
      <c r="AN1226" s="9">
        <v>-1</v>
      </c>
      <c r="AQ1226" s="9">
        <v>579</v>
      </c>
      <c r="AR1226" s="9" t="s">
        <v>295</v>
      </c>
      <c r="AT1226" s="9" t="s">
        <v>195</v>
      </c>
      <c r="AU1226" s="9">
        <v>132.71029999999999</v>
      </c>
      <c r="AV1226" s="9">
        <v>108.72778583553</v>
      </c>
      <c r="AW1226" s="9">
        <v>71.156450140064905</v>
      </c>
      <c r="AX1226" s="9">
        <v>5.70040692E-2</v>
      </c>
    </row>
    <row r="1227" spans="1:50" x14ac:dyDescent="0.25">
      <c r="A1227" s="142">
        <v>550000</v>
      </c>
      <c r="B1227" s="142">
        <v>920000</v>
      </c>
      <c r="C1227" s="142">
        <v>920000</v>
      </c>
      <c r="D1227" s="9" t="s">
        <v>305</v>
      </c>
      <c r="E1227" s="9" t="s">
        <v>70</v>
      </c>
      <c r="F1227" s="9" t="s">
        <v>306</v>
      </c>
      <c r="G1227" s="9" t="s">
        <v>307</v>
      </c>
      <c r="H1227" s="9">
        <v>0.36</v>
      </c>
      <c r="I1227" s="9">
        <v>0.48</v>
      </c>
      <c r="J1227" s="9" t="s">
        <v>195</v>
      </c>
      <c r="K1227" s="9">
        <v>4.0066452688110002E-2</v>
      </c>
      <c r="L1227" s="9">
        <v>3921.53612545943</v>
      </c>
      <c r="M1227" s="9">
        <v>10.344585501970601</v>
      </c>
      <c r="N1227" s="9">
        <v>1.36589093543385</v>
      </c>
      <c r="O1227" s="9">
        <v>0.41447084559289998</v>
      </c>
      <c r="P1227" s="9">
        <v>5.4726404541689998E-2</v>
      </c>
      <c r="Q1227" s="9">
        <v>157.12204163546599</v>
      </c>
      <c r="R1227" s="9">
        <v>1410</v>
      </c>
      <c r="S1227" s="9" t="s">
        <v>299</v>
      </c>
      <c r="T1227" s="9">
        <v>1410</v>
      </c>
      <c r="U1227" s="9" t="s">
        <v>293</v>
      </c>
      <c r="V1227" s="9" t="s">
        <v>195</v>
      </c>
      <c r="Z1227" s="9">
        <v>0</v>
      </c>
      <c r="AA1227" s="9">
        <v>1</v>
      </c>
      <c r="AB1227" s="9">
        <v>0.41447084559289998</v>
      </c>
      <c r="AC1227" s="9">
        <v>5.4726404541689998E-2</v>
      </c>
      <c r="AD1227" s="9">
        <v>157.12204163546599</v>
      </c>
      <c r="AF1227" s="9">
        <v>-1</v>
      </c>
      <c r="AG1227" s="9">
        <v>-1</v>
      </c>
      <c r="AH1227" s="9">
        <v>-1</v>
      </c>
      <c r="AI1227" s="9">
        <v>-1</v>
      </c>
      <c r="AJ1227" s="9">
        <v>0</v>
      </c>
      <c r="AM1227" s="9" t="s">
        <v>309</v>
      </c>
      <c r="AN1227" s="9">
        <v>-1</v>
      </c>
      <c r="AQ1227" s="9">
        <v>579</v>
      </c>
      <c r="AR1227" s="9" t="s">
        <v>295</v>
      </c>
      <c r="AT1227" s="9" t="s">
        <v>195</v>
      </c>
      <c r="AU1227" s="9">
        <v>132.71029999999999</v>
      </c>
      <c r="AV1227" s="9">
        <v>56.471203196604797</v>
      </c>
      <c r="AW1227" s="9">
        <v>162.14318138369501</v>
      </c>
      <c r="AX1227" s="9">
        <v>0.12743069069999999</v>
      </c>
    </row>
    <row r="1228" spans="1:50" x14ac:dyDescent="0.25">
      <c r="A1228" s="142">
        <v>550000</v>
      </c>
      <c r="B1228" s="142">
        <v>920000</v>
      </c>
      <c r="C1228" s="142">
        <v>920000</v>
      </c>
      <c r="D1228" s="9" t="s">
        <v>305</v>
      </c>
      <c r="E1228" s="9" t="s">
        <v>70</v>
      </c>
      <c r="F1228" s="9" t="s">
        <v>306</v>
      </c>
      <c r="G1228" s="9" t="s">
        <v>307</v>
      </c>
      <c r="H1228" s="9">
        <v>0.36</v>
      </c>
      <c r="I1228" s="9">
        <v>0.48</v>
      </c>
      <c r="J1228" s="9" t="s">
        <v>195</v>
      </c>
      <c r="K1228" s="9">
        <v>0.11633172363265</v>
      </c>
      <c r="L1228" s="9">
        <v>3921.53612545943</v>
      </c>
      <c r="M1228" s="9">
        <v>10.344585501970601</v>
      </c>
      <c r="N1228" s="9">
        <v>1.36589093543385</v>
      </c>
      <c r="O1228" s="9">
        <v>1.2034034617096101</v>
      </c>
      <c r="P1228" s="9">
        <v>0.15889644681323001</v>
      </c>
      <c r="Q1228" s="9">
        <v>456.19905676241598</v>
      </c>
      <c r="R1228" s="9">
        <v>1430</v>
      </c>
      <c r="S1228" s="9" t="s">
        <v>298</v>
      </c>
      <c r="T1228" s="9">
        <v>1430</v>
      </c>
      <c r="U1228" s="9" t="s">
        <v>293</v>
      </c>
      <c r="V1228" s="9" t="s">
        <v>195</v>
      </c>
      <c r="Z1228" s="9">
        <v>0</v>
      </c>
      <c r="AA1228" s="9">
        <v>1</v>
      </c>
      <c r="AB1228" s="9">
        <v>1.2034034617096101</v>
      </c>
      <c r="AC1228" s="9">
        <v>0.15889644681323001</v>
      </c>
      <c r="AD1228" s="9">
        <v>456.19905676241598</v>
      </c>
      <c r="AF1228" s="9">
        <v>-1</v>
      </c>
      <c r="AG1228" s="9">
        <v>-1</v>
      </c>
      <c r="AH1228" s="9">
        <v>-1</v>
      </c>
      <c r="AI1228" s="9">
        <v>-1</v>
      </c>
      <c r="AJ1228" s="9">
        <v>0</v>
      </c>
      <c r="AM1228" s="9" t="s">
        <v>309</v>
      </c>
      <c r="AN1228" s="9">
        <v>-1</v>
      </c>
      <c r="AQ1228" s="9">
        <v>579</v>
      </c>
      <c r="AR1228" s="9" t="s">
        <v>295</v>
      </c>
      <c r="AT1228" s="9" t="s">
        <v>195</v>
      </c>
      <c r="AU1228" s="9">
        <v>132.71029999999999</v>
      </c>
      <c r="AV1228" s="9">
        <v>91.934889871374693</v>
      </c>
      <c r="AW1228" s="9">
        <v>470.777782911668</v>
      </c>
      <c r="AX1228" s="9">
        <v>0.36999112470000001</v>
      </c>
    </row>
    <row r="1229" spans="1:50" x14ac:dyDescent="0.25">
      <c r="A1229" s="142">
        <v>550000</v>
      </c>
      <c r="B1229" s="142">
        <v>920000</v>
      </c>
      <c r="C1229" s="142">
        <v>920000</v>
      </c>
      <c r="D1229" s="9" t="s">
        <v>305</v>
      </c>
      <c r="E1229" s="9" t="s">
        <v>70</v>
      </c>
      <c r="F1229" s="9" t="s">
        <v>306</v>
      </c>
      <c r="G1229" s="9" t="s">
        <v>307</v>
      </c>
      <c r="H1229" s="9">
        <v>0.36</v>
      </c>
      <c r="I1229" s="9">
        <v>0.48</v>
      </c>
      <c r="J1229" s="9" t="s">
        <v>195</v>
      </c>
      <c r="K1229" s="9">
        <v>8.9546728032709993E-2</v>
      </c>
      <c r="L1229" s="9">
        <v>3921.53612545943</v>
      </c>
      <c r="M1229" s="9">
        <v>10.344585501970601</v>
      </c>
      <c r="N1229" s="9">
        <v>1.36589093543385</v>
      </c>
      <c r="O1229" s="9">
        <v>0.92632378455611997</v>
      </c>
      <c r="P1229" s="9">
        <v>0.12231106411764001</v>
      </c>
      <c r="Q1229" s="9">
        <v>351.16072889697898</v>
      </c>
      <c r="R1229" s="9">
        <v>1410</v>
      </c>
      <c r="S1229" s="9" t="s">
        <v>299</v>
      </c>
      <c r="T1229" s="9">
        <v>1410</v>
      </c>
      <c r="U1229" s="9" t="s">
        <v>293</v>
      </c>
      <c r="V1229" s="9" t="s">
        <v>195</v>
      </c>
      <c r="Z1229" s="9">
        <v>0</v>
      </c>
      <c r="AA1229" s="9">
        <v>1</v>
      </c>
      <c r="AB1229" s="9">
        <v>0.92632378455611997</v>
      </c>
      <c r="AC1229" s="9">
        <v>0.12231106411764001</v>
      </c>
      <c r="AD1229" s="9">
        <v>351.16072889697898</v>
      </c>
      <c r="AF1229" s="9">
        <v>-1</v>
      </c>
      <c r="AG1229" s="9">
        <v>-1</v>
      </c>
      <c r="AH1229" s="9">
        <v>-1</v>
      </c>
      <c r="AI1229" s="9">
        <v>-1</v>
      </c>
      <c r="AJ1229" s="9">
        <v>0</v>
      </c>
      <c r="AM1229" s="9" t="s">
        <v>309</v>
      </c>
      <c r="AN1229" s="9">
        <v>-1</v>
      </c>
      <c r="AQ1229" s="9">
        <v>579</v>
      </c>
      <c r="AR1229" s="9" t="s">
        <v>295</v>
      </c>
      <c r="AT1229" s="9" t="s">
        <v>195</v>
      </c>
      <c r="AU1229" s="9">
        <v>132.71029999999999</v>
      </c>
      <c r="AV1229" s="9">
        <v>84.929044216411398</v>
      </c>
      <c r="AW1229" s="9">
        <v>362.38275144409403</v>
      </c>
      <c r="AX1229" s="9">
        <v>0.28480188880000001</v>
      </c>
    </row>
    <row r="1230" spans="1:50" x14ac:dyDescent="0.25">
      <c r="A1230" s="142">
        <v>550000</v>
      </c>
      <c r="B1230" s="142">
        <v>920000</v>
      </c>
      <c r="C1230" s="142">
        <v>920000</v>
      </c>
      <c r="D1230" s="9" t="s">
        <v>305</v>
      </c>
      <c r="E1230" s="9" t="s">
        <v>70</v>
      </c>
      <c r="F1230" s="9" t="s">
        <v>306</v>
      </c>
      <c r="G1230" s="9" t="s">
        <v>307</v>
      </c>
      <c r="H1230" s="9">
        <v>0.36</v>
      </c>
      <c r="I1230" s="9">
        <v>0.48</v>
      </c>
      <c r="J1230" s="9" t="s">
        <v>195</v>
      </c>
      <c r="K1230" s="9">
        <v>8.8669238777929996E-2</v>
      </c>
      <c r="L1230" s="9">
        <v>3921.53612545943</v>
      </c>
      <c r="M1230" s="9">
        <v>10.344585501970601</v>
      </c>
      <c r="N1230" s="9">
        <v>1.36589093543385</v>
      </c>
      <c r="O1230" s="9">
        <v>0.91724652193297995</v>
      </c>
      <c r="P1230" s="9">
        <v>0.12111250949859</v>
      </c>
      <c r="Q1230" s="9">
        <v>347.71962308465203</v>
      </c>
      <c r="R1230" s="9">
        <v>1410</v>
      </c>
      <c r="S1230" s="9" t="s">
        <v>299</v>
      </c>
      <c r="T1230" s="9">
        <v>1410</v>
      </c>
      <c r="U1230" s="9" t="s">
        <v>293</v>
      </c>
      <c r="V1230" s="9" t="s">
        <v>195</v>
      </c>
      <c r="Z1230" s="9">
        <v>0</v>
      </c>
      <c r="AA1230" s="9">
        <v>1</v>
      </c>
      <c r="AB1230" s="9">
        <v>0.91724652193297995</v>
      </c>
      <c r="AC1230" s="9">
        <v>0.12111250949859</v>
      </c>
      <c r="AD1230" s="9">
        <v>347.719623084651</v>
      </c>
      <c r="AF1230" s="9">
        <v>-1</v>
      </c>
      <c r="AG1230" s="9">
        <v>-1</v>
      </c>
      <c r="AH1230" s="9">
        <v>-1</v>
      </c>
      <c r="AI1230" s="9">
        <v>-1</v>
      </c>
      <c r="AJ1230" s="9">
        <v>0</v>
      </c>
      <c r="AM1230" s="9" t="s">
        <v>309</v>
      </c>
      <c r="AN1230" s="9">
        <v>-1</v>
      </c>
      <c r="AQ1230" s="9">
        <v>579</v>
      </c>
      <c r="AR1230" s="9" t="s">
        <v>295</v>
      </c>
      <c r="AT1230" s="9" t="s">
        <v>195</v>
      </c>
      <c r="AU1230" s="9">
        <v>132.71029999999999</v>
      </c>
      <c r="AV1230" s="9">
        <v>78.607919082331193</v>
      </c>
      <c r="AW1230" s="9">
        <v>358.83167841779499</v>
      </c>
      <c r="AX1230" s="9">
        <v>0.28201104869999999</v>
      </c>
    </row>
    <row r="1231" spans="1:50" x14ac:dyDescent="0.25">
      <c r="A1231" s="142">
        <v>550000</v>
      </c>
      <c r="B1231" s="142">
        <v>920000</v>
      </c>
      <c r="C1231" s="142">
        <v>920000</v>
      </c>
      <c r="D1231" s="9" t="s">
        <v>305</v>
      </c>
      <c r="E1231" s="9" t="s">
        <v>70</v>
      </c>
      <c r="F1231" s="9" t="s">
        <v>306</v>
      </c>
      <c r="G1231" s="9" t="s">
        <v>307</v>
      </c>
      <c r="H1231" s="9">
        <v>0.36</v>
      </c>
      <c r="I1231" s="9">
        <v>0.48</v>
      </c>
      <c r="J1231" s="9" t="s">
        <v>195</v>
      </c>
      <c r="K1231" s="9">
        <v>0.23115025690881</v>
      </c>
      <c r="L1231" s="9">
        <v>3847.42469128625</v>
      </c>
      <c r="M1231" s="9">
        <v>9.5601531205363504</v>
      </c>
      <c r="N1231" s="9">
        <v>1.4050111376816099</v>
      </c>
      <c r="O1231" s="9">
        <v>2.2098318498996101</v>
      </c>
      <c r="P1231" s="9">
        <v>0.32476868543484999</v>
      </c>
      <c r="Q1231" s="9">
        <v>889.33320582814702</v>
      </c>
      <c r="R1231" s="9">
        <v>1200</v>
      </c>
      <c r="S1231" s="9" t="s">
        <v>308</v>
      </c>
      <c r="T1231" s="9">
        <v>1200</v>
      </c>
      <c r="U1231" s="9" t="s">
        <v>293</v>
      </c>
      <c r="V1231" s="9" t="s">
        <v>195</v>
      </c>
      <c r="Z1231" s="9">
        <v>0</v>
      </c>
      <c r="AA1231" s="9">
        <v>1</v>
      </c>
      <c r="AB1231" s="9">
        <v>2.2098318498996101</v>
      </c>
      <c r="AC1231" s="9">
        <v>0.32476868543484999</v>
      </c>
      <c r="AD1231" s="9">
        <v>889.33320582814702</v>
      </c>
      <c r="AF1231" s="9">
        <v>-1</v>
      </c>
      <c r="AG1231" s="9">
        <v>-1</v>
      </c>
      <c r="AH1231" s="9">
        <v>-1</v>
      </c>
      <c r="AI1231" s="9">
        <v>-1</v>
      </c>
      <c r="AJ1231" s="9">
        <v>0</v>
      </c>
      <c r="AM1231" s="9" t="s">
        <v>309</v>
      </c>
      <c r="AN1231" s="9">
        <v>-1</v>
      </c>
      <c r="AQ1231" s="9">
        <v>579</v>
      </c>
      <c r="AR1231" s="9" t="s">
        <v>295</v>
      </c>
      <c r="AT1231" s="9" t="s">
        <v>195</v>
      </c>
      <c r="AU1231" s="9">
        <v>132.71029999999999</v>
      </c>
      <c r="AV1231" s="9">
        <v>139.08045769855701</v>
      </c>
      <c r="AW1231" s="9">
        <v>935.43190171085996</v>
      </c>
      <c r="AX1231" s="9">
        <v>0.72127591710000005</v>
      </c>
    </row>
    <row r="1232" spans="1:50" x14ac:dyDescent="0.25">
      <c r="A1232" s="142">
        <v>550000</v>
      </c>
      <c r="B1232" s="142">
        <v>920000</v>
      </c>
      <c r="C1232" s="142">
        <v>920000</v>
      </c>
      <c r="D1232" s="9" t="s">
        <v>305</v>
      </c>
      <c r="E1232" s="9" t="s">
        <v>70</v>
      </c>
      <c r="F1232" s="9" t="s">
        <v>306</v>
      </c>
      <c r="G1232" s="9" t="s">
        <v>307</v>
      </c>
      <c r="H1232" s="9">
        <v>0.36</v>
      </c>
      <c r="I1232" s="9">
        <v>0.48</v>
      </c>
      <c r="J1232" s="9" t="s">
        <v>195</v>
      </c>
      <c r="K1232" s="9">
        <v>3.4347829974500001E-3</v>
      </c>
      <c r="L1232" s="9">
        <v>3847.42469128625</v>
      </c>
      <c r="M1232" s="9">
        <v>9.5601531205363504</v>
      </c>
      <c r="N1232" s="9">
        <v>1.4050111376816099</v>
      </c>
      <c r="O1232" s="9">
        <v>3.2837051391470001E-2</v>
      </c>
      <c r="P1232" s="9">
        <v>4.8259083669400004E-3</v>
      </c>
      <c r="Q1232" s="9">
        <v>13.215068913614701</v>
      </c>
      <c r="R1232" s="9">
        <v>1210</v>
      </c>
      <c r="S1232" s="9" t="s">
        <v>310</v>
      </c>
      <c r="T1232" s="9">
        <v>1210</v>
      </c>
      <c r="U1232" s="9" t="s">
        <v>293</v>
      </c>
      <c r="V1232" s="9" t="s">
        <v>195</v>
      </c>
      <c r="Z1232" s="9">
        <v>0</v>
      </c>
      <c r="AA1232" s="9">
        <v>1</v>
      </c>
      <c r="AB1232" s="9">
        <v>3.2837051391470001E-2</v>
      </c>
      <c r="AC1232" s="9">
        <v>4.8259083669400004E-3</v>
      </c>
      <c r="AD1232" s="9">
        <v>13.2150689136163</v>
      </c>
      <c r="AF1232" s="9">
        <v>-1</v>
      </c>
      <c r="AG1232" s="9">
        <v>-1</v>
      </c>
      <c r="AH1232" s="9">
        <v>-1</v>
      </c>
      <c r="AI1232" s="9">
        <v>-1</v>
      </c>
      <c r="AJ1232" s="9">
        <v>0</v>
      </c>
      <c r="AM1232" s="9" t="s">
        <v>309</v>
      </c>
      <c r="AN1232" s="9">
        <v>-1</v>
      </c>
      <c r="AQ1232" s="9">
        <v>579</v>
      </c>
      <c r="AR1232" s="9" t="s">
        <v>295</v>
      </c>
      <c r="AT1232" s="9" t="s">
        <v>195</v>
      </c>
      <c r="AU1232" s="9">
        <v>132.71029999999999</v>
      </c>
      <c r="AV1232" s="9">
        <v>21.2533250407667</v>
      </c>
      <c r="AW1232" s="9">
        <v>13.900073632798801</v>
      </c>
      <c r="AX1232" s="9">
        <v>1.0717817399999999E-2</v>
      </c>
    </row>
    <row r="1233" spans="1:50" x14ac:dyDescent="0.25">
      <c r="A1233" s="142">
        <v>550000</v>
      </c>
      <c r="B1233" s="142">
        <v>920000</v>
      </c>
      <c r="C1233" s="142">
        <v>920000</v>
      </c>
      <c r="D1233" s="9" t="s">
        <v>305</v>
      </c>
      <c r="E1233" s="9" t="s">
        <v>70</v>
      </c>
      <c r="F1233" s="9" t="s">
        <v>306</v>
      </c>
      <c r="G1233" s="9" t="s">
        <v>307</v>
      </c>
      <c r="H1233" s="9">
        <v>0.36</v>
      </c>
      <c r="I1233" s="9">
        <v>0.48</v>
      </c>
      <c r="J1233" s="9" t="s">
        <v>195</v>
      </c>
      <c r="K1233" s="9">
        <v>1.7286258207989999E-2</v>
      </c>
      <c r="L1233" s="9">
        <v>3847.42469128625</v>
      </c>
      <c r="M1233" s="9">
        <v>9.5601531205363504</v>
      </c>
      <c r="N1233" s="9">
        <v>1.4050111376816099</v>
      </c>
      <c r="O1233" s="9">
        <v>0.16525927534959001</v>
      </c>
      <c r="P1233" s="9">
        <v>2.4287385311070001E-2</v>
      </c>
      <c r="Q1233" s="9">
        <v>66.507576649404896</v>
      </c>
      <c r="R1233" s="9">
        <v>1210</v>
      </c>
      <c r="S1233" s="9" t="s">
        <v>310</v>
      </c>
      <c r="T1233" s="9">
        <v>1210</v>
      </c>
      <c r="U1233" s="9" t="s">
        <v>293</v>
      </c>
      <c r="V1233" s="9" t="s">
        <v>195</v>
      </c>
      <c r="Z1233" s="9">
        <v>0</v>
      </c>
      <c r="AA1233" s="9">
        <v>1</v>
      </c>
      <c r="AB1233" s="9">
        <v>0.16525927534959001</v>
      </c>
      <c r="AC1233" s="9">
        <v>2.4287385311070001E-2</v>
      </c>
      <c r="AD1233" s="9">
        <v>66.5075766494042</v>
      </c>
      <c r="AF1233" s="9">
        <v>-1</v>
      </c>
      <c r="AG1233" s="9">
        <v>-1</v>
      </c>
      <c r="AH1233" s="9">
        <v>-1</v>
      </c>
      <c r="AI1233" s="9">
        <v>-1</v>
      </c>
      <c r="AJ1233" s="9">
        <v>0</v>
      </c>
      <c r="AM1233" s="9" t="s">
        <v>309</v>
      </c>
      <c r="AN1233" s="9">
        <v>-1</v>
      </c>
      <c r="AQ1233" s="9">
        <v>579</v>
      </c>
      <c r="AR1233" s="9" t="s">
        <v>295</v>
      </c>
      <c r="AT1233" s="9" t="s">
        <v>195</v>
      </c>
      <c r="AU1233" s="9">
        <v>132.71029999999999</v>
      </c>
      <c r="AV1233" s="9">
        <v>47.482251844249497</v>
      </c>
      <c r="AW1233" s="9">
        <v>69.9550050483044</v>
      </c>
      <c r="AX1233" s="9">
        <v>5.3939640400000002E-2</v>
      </c>
    </row>
    <row r="1234" spans="1:50" x14ac:dyDescent="0.25">
      <c r="A1234" s="142">
        <v>550000</v>
      </c>
      <c r="B1234" s="142">
        <v>920000</v>
      </c>
      <c r="C1234" s="142">
        <v>920000</v>
      </c>
      <c r="D1234" s="9" t="s">
        <v>305</v>
      </c>
      <c r="E1234" s="9" t="s">
        <v>70</v>
      </c>
      <c r="F1234" s="9" t="s">
        <v>306</v>
      </c>
      <c r="G1234" s="9" t="s">
        <v>307</v>
      </c>
      <c r="H1234" s="9">
        <v>0.36</v>
      </c>
      <c r="I1234" s="9">
        <v>0.48</v>
      </c>
      <c r="J1234" s="9" t="s">
        <v>195</v>
      </c>
      <c r="K1234" s="9">
        <v>3.9292253030580003E-2</v>
      </c>
      <c r="L1234" s="9">
        <v>3847.42469128625</v>
      </c>
      <c r="M1234" s="9">
        <v>9.5601531205363504</v>
      </c>
      <c r="N1234" s="9">
        <v>1.4050111376816099</v>
      </c>
      <c r="O1234" s="9">
        <v>0.37563995542327</v>
      </c>
      <c r="P1234" s="9">
        <v>5.5206053132570002E-2</v>
      </c>
      <c r="Q1234" s="9">
        <v>151.17398448614699</v>
      </c>
      <c r="R1234" s="9">
        <v>1210</v>
      </c>
      <c r="S1234" s="9" t="s">
        <v>310</v>
      </c>
      <c r="T1234" s="9">
        <v>1210</v>
      </c>
      <c r="U1234" s="9" t="s">
        <v>293</v>
      </c>
      <c r="V1234" s="9" t="s">
        <v>195</v>
      </c>
      <c r="Z1234" s="9">
        <v>0</v>
      </c>
      <c r="AA1234" s="9">
        <v>1</v>
      </c>
      <c r="AB1234" s="9">
        <v>0.37563995542327</v>
      </c>
      <c r="AC1234" s="9">
        <v>5.5206053132570002E-2</v>
      </c>
      <c r="AD1234" s="9">
        <v>151.17398448614699</v>
      </c>
      <c r="AF1234" s="9">
        <v>-1</v>
      </c>
      <c r="AG1234" s="9">
        <v>-1</v>
      </c>
      <c r="AH1234" s="9">
        <v>-1</v>
      </c>
      <c r="AI1234" s="9">
        <v>-1</v>
      </c>
      <c r="AJ1234" s="9">
        <v>0</v>
      </c>
      <c r="AM1234" s="9" t="s">
        <v>309</v>
      </c>
      <c r="AN1234" s="9">
        <v>-1</v>
      </c>
      <c r="AQ1234" s="9">
        <v>579</v>
      </c>
      <c r="AR1234" s="9" t="s">
        <v>295</v>
      </c>
      <c r="AT1234" s="9" t="s">
        <v>195</v>
      </c>
      <c r="AU1234" s="9">
        <v>132.71029999999999</v>
      </c>
      <c r="AV1234" s="9">
        <v>52.727160533806298</v>
      </c>
      <c r="AW1234" s="9">
        <v>159.010106527396</v>
      </c>
      <c r="AX1234" s="9">
        <v>0.1226066379</v>
      </c>
    </row>
    <row r="1235" spans="1:50" x14ac:dyDescent="0.25">
      <c r="A1235" s="142">
        <v>550000</v>
      </c>
      <c r="B1235" s="142">
        <v>920000</v>
      </c>
      <c r="C1235" s="142">
        <v>920000</v>
      </c>
      <c r="D1235" s="9" t="s">
        <v>305</v>
      </c>
      <c r="E1235" s="9" t="s">
        <v>70</v>
      </c>
      <c r="F1235" s="9" t="s">
        <v>306</v>
      </c>
      <c r="G1235" s="9" t="s">
        <v>307</v>
      </c>
      <c r="H1235" s="9">
        <v>0.36</v>
      </c>
      <c r="I1235" s="9">
        <v>0.48</v>
      </c>
      <c r="J1235" s="9" t="s">
        <v>195</v>
      </c>
      <c r="K1235" s="9">
        <v>6.6073375819300006E-2</v>
      </c>
      <c r="L1235" s="9">
        <v>3847.42469128625</v>
      </c>
      <c r="M1235" s="9">
        <v>9.5601531205363504</v>
      </c>
      <c r="N1235" s="9">
        <v>1.4050111376816099</v>
      </c>
      <c r="O1235" s="9">
        <v>0.63167159002327999</v>
      </c>
      <c r="P1235" s="9">
        <v>9.2833828930340007E-2</v>
      </c>
      <c r="Q1235" s="9">
        <v>254.21233756382199</v>
      </c>
      <c r="R1235" s="9">
        <v>1210</v>
      </c>
      <c r="S1235" s="9" t="s">
        <v>310</v>
      </c>
      <c r="T1235" s="9">
        <v>1210</v>
      </c>
      <c r="U1235" s="9" t="s">
        <v>293</v>
      </c>
      <c r="V1235" s="9" t="s">
        <v>195</v>
      </c>
      <c r="Z1235" s="9">
        <v>0</v>
      </c>
      <c r="AA1235" s="9">
        <v>1</v>
      </c>
      <c r="AB1235" s="9">
        <v>0.63167159002327999</v>
      </c>
      <c r="AC1235" s="9">
        <v>9.2833828930340007E-2</v>
      </c>
      <c r="AD1235" s="9">
        <v>254.212337563821</v>
      </c>
      <c r="AF1235" s="9">
        <v>-1</v>
      </c>
      <c r="AG1235" s="9">
        <v>-1</v>
      </c>
      <c r="AH1235" s="9">
        <v>-1</v>
      </c>
      <c r="AI1235" s="9">
        <v>-1</v>
      </c>
      <c r="AJ1235" s="9">
        <v>0</v>
      </c>
      <c r="AM1235" s="9" t="s">
        <v>309</v>
      </c>
      <c r="AN1235" s="9">
        <v>-1</v>
      </c>
      <c r="AQ1235" s="9">
        <v>579</v>
      </c>
      <c r="AR1235" s="9" t="s">
        <v>295</v>
      </c>
      <c r="AT1235" s="9" t="s">
        <v>195</v>
      </c>
      <c r="AU1235" s="9">
        <v>132.71029999999999</v>
      </c>
      <c r="AV1235" s="9">
        <v>79.234998296861804</v>
      </c>
      <c r="AW1235" s="9">
        <v>267.38946528399401</v>
      </c>
      <c r="AX1235" s="9">
        <v>0.20617383419999999</v>
      </c>
    </row>
    <row r="1236" spans="1:50" x14ac:dyDescent="0.25">
      <c r="A1236" s="142">
        <v>550000</v>
      </c>
      <c r="B1236" s="142">
        <v>920000</v>
      </c>
      <c r="C1236" s="142">
        <v>920000</v>
      </c>
      <c r="D1236" s="9" t="s">
        <v>305</v>
      </c>
      <c r="E1236" s="9" t="s">
        <v>70</v>
      </c>
      <c r="F1236" s="9" t="s">
        <v>306</v>
      </c>
      <c r="G1236" s="9" t="s">
        <v>307</v>
      </c>
      <c r="H1236" s="9">
        <v>0.36</v>
      </c>
      <c r="I1236" s="9">
        <v>0.48</v>
      </c>
      <c r="J1236" s="9" t="s">
        <v>195</v>
      </c>
      <c r="K1236" s="9">
        <v>0.19804286025723</v>
      </c>
      <c r="L1236" s="9">
        <v>3847.42469128625</v>
      </c>
      <c r="M1236" s="9">
        <v>9.5601531205363504</v>
      </c>
      <c r="N1236" s="9">
        <v>1.4050111376816099</v>
      </c>
      <c r="O1236" s="9">
        <v>1.8933200684881599</v>
      </c>
      <c r="P1236" s="9">
        <v>0.27825242439974002</v>
      </c>
      <c r="Q1236" s="9">
        <v>761.95499048664203</v>
      </c>
      <c r="R1236" s="9">
        <v>1210</v>
      </c>
      <c r="S1236" s="9" t="s">
        <v>310</v>
      </c>
      <c r="T1236" s="9">
        <v>1210</v>
      </c>
      <c r="U1236" s="9" t="s">
        <v>293</v>
      </c>
      <c r="V1236" s="9" t="s">
        <v>195</v>
      </c>
      <c r="Z1236" s="9">
        <v>0</v>
      </c>
      <c r="AA1236" s="9">
        <v>1</v>
      </c>
      <c r="AB1236" s="9">
        <v>1.8933200684881599</v>
      </c>
      <c r="AC1236" s="9">
        <v>0.27825242439974002</v>
      </c>
      <c r="AD1236" s="9">
        <v>761.95499048664203</v>
      </c>
      <c r="AF1236" s="9">
        <v>-1</v>
      </c>
      <c r="AG1236" s="9">
        <v>-1</v>
      </c>
      <c r="AH1236" s="9">
        <v>-1</v>
      </c>
      <c r="AI1236" s="9">
        <v>-1</v>
      </c>
      <c r="AJ1236" s="9">
        <v>0</v>
      </c>
      <c r="AM1236" s="9" t="s">
        <v>309</v>
      </c>
      <c r="AN1236" s="9">
        <v>-1</v>
      </c>
      <c r="AQ1236" s="9">
        <v>579</v>
      </c>
      <c r="AR1236" s="9" t="s">
        <v>295</v>
      </c>
      <c r="AT1236" s="9" t="s">
        <v>195</v>
      </c>
      <c r="AU1236" s="9">
        <v>132.71029999999999</v>
      </c>
      <c r="AV1236" s="9">
        <v>112.485967874971</v>
      </c>
      <c r="AW1236" s="9">
        <v>801.45102094245999</v>
      </c>
      <c r="AX1236" s="9">
        <v>0.61796836209999995</v>
      </c>
    </row>
    <row r="1237" spans="1:50" x14ac:dyDescent="0.25">
      <c r="A1237" s="142">
        <v>550000</v>
      </c>
      <c r="B1237" s="142">
        <v>920000</v>
      </c>
      <c r="C1237" s="142">
        <v>920000</v>
      </c>
      <c r="D1237" s="9" t="s">
        <v>305</v>
      </c>
      <c r="E1237" s="9" t="s">
        <v>70</v>
      </c>
      <c r="F1237" s="9" t="s">
        <v>306</v>
      </c>
      <c r="G1237" s="9" t="s">
        <v>307</v>
      </c>
      <c r="H1237" s="9">
        <v>0.36</v>
      </c>
      <c r="I1237" s="9">
        <v>0.48</v>
      </c>
      <c r="J1237" s="9" t="s">
        <v>195</v>
      </c>
      <c r="K1237" s="9">
        <v>5.9908902235659998E-2</v>
      </c>
      <c r="L1237" s="9">
        <v>3847.42469128625</v>
      </c>
      <c r="M1237" s="9">
        <v>9.5601531205363504</v>
      </c>
      <c r="N1237" s="9">
        <v>1.4050111376816099</v>
      </c>
      <c r="O1237" s="9">
        <v>0.57273827865616</v>
      </c>
      <c r="P1237" s="9">
        <v>8.4172674887380006E-2</v>
      </c>
      <c r="Q1237" s="9">
        <v>230.49498968933599</v>
      </c>
      <c r="R1237" s="9">
        <v>1210</v>
      </c>
      <c r="S1237" s="9" t="s">
        <v>310</v>
      </c>
      <c r="T1237" s="9">
        <v>1210</v>
      </c>
      <c r="U1237" s="9" t="s">
        <v>293</v>
      </c>
      <c r="V1237" s="9" t="s">
        <v>195</v>
      </c>
      <c r="Z1237" s="9">
        <v>0</v>
      </c>
      <c r="AA1237" s="9">
        <v>1</v>
      </c>
      <c r="AB1237" s="9">
        <v>0.57273827865616</v>
      </c>
      <c r="AC1237" s="9">
        <v>8.4172674887380006E-2</v>
      </c>
      <c r="AD1237" s="9">
        <v>230.494989689335</v>
      </c>
      <c r="AF1237" s="9">
        <v>-1</v>
      </c>
      <c r="AG1237" s="9">
        <v>-1</v>
      </c>
      <c r="AH1237" s="9">
        <v>-1</v>
      </c>
      <c r="AI1237" s="9">
        <v>-1</v>
      </c>
      <c r="AJ1237" s="9">
        <v>0</v>
      </c>
      <c r="AM1237" s="9" t="s">
        <v>309</v>
      </c>
      <c r="AN1237" s="9">
        <v>-1</v>
      </c>
      <c r="AQ1237" s="9">
        <v>579</v>
      </c>
      <c r="AR1237" s="9" t="s">
        <v>295</v>
      </c>
      <c r="AT1237" s="9" t="s">
        <v>195</v>
      </c>
      <c r="AU1237" s="9">
        <v>132.71029999999999</v>
      </c>
      <c r="AV1237" s="9">
        <v>64.907433746371296</v>
      </c>
      <c r="AW1237" s="9">
        <v>242.44272577131699</v>
      </c>
      <c r="AX1237" s="9">
        <v>0.18693835340000001</v>
      </c>
    </row>
    <row r="1238" spans="1:50" x14ac:dyDescent="0.25">
      <c r="A1238" s="142">
        <v>550000</v>
      </c>
      <c r="B1238" s="142">
        <v>920000</v>
      </c>
      <c r="C1238" s="142">
        <v>920000</v>
      </c>
      <c r="D1238" s="9" t="s">
        <v>305</v>
      </c>
      <c r="E1238" s="9" t="s">
        <v>70</v>
      </c>
      <c r="F1238" s="9" t="s">
        <v>306</v>
      </c>
      <c r="G1238" s="9" t="s">
        <v>307</v>
      </c>
      <c r="H1238" s="9">
        <v>0.36</v>
      </c>
      <c r="I1238" s="9">
        <v>0.48</v>
      </c>
      <c r="J1238" s="9" t="s">
        <v>195</v>
      </c>
      <c r="K1238" s="9">
        <v>2.5747642798899999E-3</v>
      </c>
      <c r="L1238" s="9">
        <v>3847.42469128625</v>
      </c>
      <c r="M1238" s="9">
        <v>9.5601531205363504</v>
      </c>
      <c r="N1238" s="9">
        <v>1.4050111376816099</v>
      </c>
      <c r="O1238" s="9">
        <v>2.4615140765089999E-2</v>
      </c>
      <c r="P1238" s="9">
        <v>3.6175724901499999E-3</v>
      </c>
      <c r="Q1238" s="9">
        <v>9.9062116647137302</v>
      </c>
      <c r="R1238" s="9">
        <v>1210</v>
      </c>
      <c r="S1238" s="9" t="s">
        <v>310</v>
      </c>
      <c r="T1238" s="9">
        <v>1210</v>
      </c>
      <c r="U1238" s="9" t="s">
        <v>293</v>
      </c>
      <c r="V1238" s="9" t="s">
        <v>195</v>
      </c>
      <c r="Z1238" s="9">
        <v>0</v>
      </c>
      <c r="AA1238" s="9">
        <v>1</v>
      </c>
      <c r="AB1238" s="9">
        <v>2.4615140765089999E-2</v>
      </c>
      <c r="AC1238" s="9">
        <v>3.6175724901499999E-3</v>
      </c>
      <c r="AD1238" s="9">
        <v>9.9062116647150003</v>
      </c>
      <c r="AF1238" s="9">
        <v>-1</v>
      </c>
      <c r="AG1238" s="9">
        <v>-1</v>
      </c>
      <c r="AH1238" s="9">
        <v>-1</v>
      </c>
      <c r="AI1238" s="9">
        <v>-1</v>
      </c>
      <c r="AJ1238" s="9">
        <v>0</v>
      </c>
      <c r="AM1238" s="9" t="s">
        <v>309</v>
      </c>
      <c r="AN1238" s="9">
        <v>-1</v>
      </c>
      <c r="AQ1238" s="9">
        <v>579</v>
      </c>
      <c r="AR1238" s="9" t="s">
        <v>295</v>
      </c>
      <c r="AT1238" s="9" t="s">
        <v>195</v>
      </c>
      <c r="AU1238" s="9">
        <v>132.71029999999999</v>
      </c>
      <c r="AV1238" s="9">
        <v>13.1963929958479</v>
      </c>
      <c r="AW1238" s="9">
        <v>10.419701362264499</v>
      </c>
      <c r="AX1238" s="9">
        <v>8.0342348999999993E-3</v>
      </c>
    </row>
    <row r="1239" spans="1:50" x14ac:dyDescent="0.25">
      <c r="A1239" s="142">
        <v>550000</v>
      </c>
      <c r="B1239" s="142">
        <v>920000</v>
      </c>
      <c r="C1239" s="142">
        <v>920000</v>
      </c>
      <c r="D1239" s="9" t="s">
        <v>305</v>
      </c>
      <c r="E1239" s="9" t="s">
        <v>70</v>
      </c>
      <c r="F1239" s="9" t="s">
        <v>306</v>
      </c>
      <c r="G1239" s="9" t="s">
        <v>307</v>
      </c>
      <c r="H1239" s="9">
        <v>0.36</v>
      </c>
      <c r="I1239" s="9">
        <v>0.48</v>
      </c>
      <c r="J1239" s="9" t="s">
        <v>195</v>
      </c>
      <c r="K1239" s="9">
        <v>0.11391339093676001</v>
      </c>
      <c r="L1239" s="9">
        <v>3913.2311760358898</v>
      </c>
      <c r="M1239" s="9">
        <v>11.885640504371599</v>
      </c>
      <c r="N1239" s="9">
        <v>1.5693914258915</v>
      </c>
      <c r="O1239" s="9">
        <v>1.35393361330828</v>
      </c>
      <c r="P1239" s="9">
        <v>0.17877469903036999</v>
      </c>
      <c r="Q1239" s="9">
        <v>445.76943278169801</v>
      </c>
      <c r="R1239" s="9">
        <v>1400</v>
      </c>
      <c r="S1239" s="9" t="s">
        <v>297</v>
      </c>
      <c r="T1239" s="9">
        <v>1400</v>
      </c>
      <c r="U1239" s="9" t="s">
        <v>293</v>
      </c>
      <c r="V1239" s="9" t="s">
        <v>195</v>
      </c>
      <c r="Z1239" s="9">
        <v>0</v>
      </c>
      <c r="AA1239" s="9">
        <v>1</v>
      </c>
      <c r="AB1239" s="9">
        <v>1.35393361330828</v>
      </c>
      <c r="AC1239" s="9">
        <v>0.17877469903036999</v>
      </c>
      <c r="AD1239" s="9">
        <v>455.97793159808799</v>
      </c>
      <c r="AF1239" s="9">
        <v>-1</v>
      </c>
      <c r="AG1239" s="9">
        <v>-1</v>
      </c>
      <c r="AH1239" s="9">
        <v>-1</v>
      </c>
      <c r="AI1239" s="9">
        <v>-1</v>
      </c>
      <c r="AJ1239" s="9">
        <v>0</v>
      </c>
      <c r="AM1239" s="9" t="s">
        <v>309</v>
      </c>
      <c r="AN1239" s="9">
        <v>-1</v>
      </c>
      <c r="AQ1239" s="9">
        <v>579</v>
      </c>
      <c r="AR1239" s="9" t="s">
        <v>295</v>
      </c>
      <c r="AT1239" s="9" t="s">
        <v>195</v>
      </c>
      <c r="AU1239" s="9">
        <v>132.71029999999999</v>
      </c>
      <c r="AV1239" s="9">
        <v>115.259518830651</v>
      </c>
      <c r="AW1239" s="9">
        <v>460.99113770979199</v>
      </c>
      <c r="AX1239" s="9">
        <v>0.3698117856</v>
      </c>
    </row>
    <row r="1240" spans="1:50" x14ac:dyDescent="0.25">
      <c r="A1240" s="142">
        <v>550000</v>
      </c>
      <c r="B1240" s="142">
        <v>920000</v>
      </c>
      <c r="C1240" s="142">
        <v>920000</v>
      </c>
      <c r="D1240" s="9" t="s">
        <v>305</v>
      </c>
      <c r="E1240" s="9" t="s">
        <v>70</v>
      </c>
      <c r="F1240" s="9" t="s">
        <v>306</v>
      </c>
      <c r="G1240" s="9" t="s">
        <v>307</v>
      </c>
      <c r="H1240" s="9">
        <v>0.36</v>
      </c>
      <c r="I1240" s="9">
        <v>0.48</v>
      </c>
      <c r="J1240" s="9" t="s">
        <v>195</v>
      </c>
      <c r="K1240" s="9">
        <v>4.9389690018499998E-3</v>
      </c>
      <c r="L1240" s="9">
        <v>3913.2311760358898</v>
      </c>
      <c r="M1240" s="9">
        <v>11.885640504371599</v>
      </c>
      <c r="N1240" s="9">
        <v>1.5693914258915</v>
      </c>
      <c r="O1240" s="9">
        <v>5.8702810018240001E-2</v>
      </c>
      <c r="P1240" s="9">
        <v>7.7511756042499998E-3</v>
      </c>
      <c r="Q1240" s="9">
        <v>19.3273274755221</v>
      </c>
      <c r="R1240" s="9">
        <v>8140</v>
      </c>
      <c r="S1240" s="9" t="s">
        <v>292</v>
      </c>
      <c r="T1240" s="9">
        <v>8140</v>
      </c>
      <c r="U1240" s="9" t="s">
        <v>293</v>
      </c>
      <c r="V1240" s="9" t="s">
        <v>195</v>
      </c>
      <c r="Z1240" s="9">
        <v>0</v>
      </c>
      <c r="AA1240" s="9">
        <v>1</v>
      </c>
      <c r="AB1240" s="9">
        <v>5.8702810018240001E-2</v>
      </c>
      <c r="AC1240" s="9">
        <v>7.7511756042499998E-3</v>
      </c>
      <c r="AD1240" s="9">
        <v>19.3272318323321</v>
      </c>
      <c r="AF1240" s="9">
        <v>-1</v>
      </c>
      <c r="AG1240" s="9">
        <v>-1</v>
      </c>
      <c r="AH1240" s="9">
        <v>-1</v>
      </c>
      <c r="AI1240" s="9">
        <v>-1</v>
      </c>
      <c r="AJ1240" s="9">
        <v>0</v>
      </c>
      <c r="AM1240" s="9" t="s">
        <v>309</v>
      </c>
      <c r="AN1240" s="9">
        <v>-1</v>
      </c>
      <c r="AQ1240" s="9">
        <v>579</v>
      </c>
      <c r="AR1240" s="9" t="s">
        <v>295</v>
      </c>
      <c r="AT1240" s="9" t="s">
        <v>195</v>
      </c>
      <c r="AU1240" s="9">
        <v>132.71029999999999</v>
      </c>
      <c r="AV1240" s="9">
        <v>37.634708183649899</v>
      </c>
      <c r="AW1240" s="9">
        <v>19.987298425178999</v>
      </c>
      <c r="AX1240" s="9">
        <v>1.5674964999999999E-2</v>
      </c>
    </row>
    <row r="1241" spans="1:50" x14ac:dyDescent="0.25">
      <c r="A1241" s="142">
        <v>550000</v>
      </c>
      <c r="B1241" s="142">
        <v>920000</v>
      </c>
      <c r="C1241" s="142">
        <v>920000</v>
      </c>
      <c r="D1241" s="9" t="s">
        <v>305</v>
      </c>
      <c r="E1241" s="9" t="s">
        <v>70</v>
      </c>
      <c r="F1241" s="9" t="s">
        <v>306</v>
      </c>
      <c r="G1241" s="9" t="s">
        <v>307</v>
      </c>
      <c r="H1241" s="9">
        <v>0.36</v>
      </c>
      <c r="I1241" s="9">
        <v>0.48</v>
      </c>
      <c r="J1241" s="9" t="s">
        <v>195</v>
      </c>
      <c r="K1241" s="9">
        <v>0.21166254895711001</v>
      </c>
      <c r="L1241" s="9">
        <v>3913.2311760358898</v>
      </c>
      <c r="M1241" s="9">
        <v>11.885640504371599</v>
      </c>
      <c r="N1241" s="9">
        <v>1.5693914258915</v>
      </c>
      <c r="O1241" s="9">
        <v>2.51574496514317</v>
      </c>
      <c r="P1241" s="9">
        <v>0.33218138951561998</v>
      </c>
      <c r="Q1241" s="9">
        <v>828.28448537818701</v>
      </c>
      <c r="R1241" s="9">
        <v>1410</v>
      </c>
      <c r="S1241" s="9" t="s">
        <v>299</v>
      </c>
      <c r="T1241" s="9">
        <v>1410</v>
      </c>
      <c r="U1241" s="9" t="s">
        <v>293</v>
      </c>
      <c r="V1241" s="9" t="s">
        <v>195</v>
      </c>
      <c r="Z1241" s="9">
        <v>0</v>
      </c>
      <c r="AA1241" s="9">
        <v>1</v>
      </c>
      <c r="AB1241" s="9">
        <v>2.51574496514317</v>
      </c>
      <c r="AC1241" s="9">
        <v>0.33218138951561998</v>
      </c>
      <c r="AD1241" s="9">
        <v>828.28448537818701</v>
      </c>
      <c r="AF1241" s="9">
        <v>-1</v>
      </c>
      <c r="AG1241" s="9">
        <v>-1</v>
      </c>
      <c r="AH1241" s="9">
        <v>-1</v>
      </c>
      <c r="AI1241" s="9">
        <v>-1</v>
      </c>
      <c r="AJ1241" s="9">
        <v>0</v>
      </c>
      <c r="AM1241" s="9" t="s">
        <v>309</v>
      </c>
      <c r="AN1241" s="9">
        <v>-1</v>
      </c>
      <c r="AQ1241" s="9">
        <v>579</v>
      </c>
      <c r="AR1241" s="9" t="s">
        <v>295</v>
      </c>
      <c r="AT1241" s="9" t="s">
        <v>195</v>
      </c>
      <c r="AU1241" s="9">
        <v>132.71029999999999</v>
      </c>
      <c r="AV1241" s="9">
        <v>127.70783051007599</v>
      </c>
      <c r="AW1241" s="9">
        <v>856.56794562863502</v>
      </c>
      <c r="AX1241" s="9">
        <v>0.67176357289999999</v>
      </c>
    </row>
    <row r="1242" spans="1:50" x14ac:dyDescent="0.25">
      <c r="A1242" s="142">
        <v>550000</v>
      </c>
      <c r="B1242" s="142">
        <v>920000</v>
      </c>
      <c r="C1242" s="142">
        <v>920000</v>
      </c>
      <c r="D1242" s="9" t="s">
        <v>305</v>
      </c>
      <c r="E1242" s="9" t="s">
        <v>70</v>
      </c>
      <c r="F1242" s="9" t="s">
        <v>306</v>
      </c>
      <c r="G1242" s="9" t="s">
        <v>307</v>
      </c>
      <c r="H1242" s="9">
        <v>0.36</v>
      </c>
      <c r="I1242" s="9">
        <v>0.48</v>
      </c>
      <c r="J1242" s="9" t="s">
        <v>195</v>
      </c>
      <c r="K1242" s="9">
        <v>0.26179220027786998</v>
      </c>
      <c r="L1242" s="9">
        <v>3913.2311760358898</v>
      </c>
      <c r="M1242" s="9">
        <v>11.885640504371599</v>
      </c>
      <c r="N1242" s="9">
        <v>1.5693914258915</v>
      </c>
      <c r="O1242" s="9">
        <v>3.11156797935132</v>
      </c>
      <c r="P1242" s="9">
        <v>0.41085443448136999</v>
      </c>
      <c r="Q1242" s="9">
        <v>1024.45339977042</v>
      </c>
      <c r="R1242" s="9">
        <v>1410</v>
      </c>
      <c r="S1242" s="9" t="s">
        <v>299</v>
      </c>
      <c r="T1242" s="9">
        <v>1410</v>
      </c>
      <c r="U1242" s="9" t="s">
        <v>293</v>
      </c>
      <c r="V1242" s="9" t="s">
        <v>195</v>
      </c>
      <c r="Z1242" s="9">
        <v>0</v>
      </c>
      <c r="AA1242" s="9">
        <v>1</v>
      </c>
      <c r="AB1242" s="9">
        <v>3.11156797935132</v>
      </c>
      <c r="AC1242" s="9">
        <v>0.41085443448136999</v>
      </c>
      <c r="AD1242" s="9">
        <v>1024.45339977042</v>
      </c>
      <c r="AF1242" s="9">
        <v>-1</v>
      </c>
      <c r="AG1242" s="9">
        <v>-1</v>
      </c>
      <c r="AH1242" s="9">
        <v>-1</v>
      </c>
      <c r="AI1242" s="9">
        <v>-1</v>
      </c>
      <c r="AJ1242" s="9">
        <v>0</v>
      </c>
      <c r="AM1242" s="9" t="s">
        <v>309</v>
      </c>
      <c r="AN1242" s="9">
        <v>-1</v>
      </c>
      <c r="AQ1242" s="9">
        <v>579</v>
      </c>
      <c r="AR1242" s="9" t="s">
        <v>295</v>
      </c>
      <c r="AT1242" s="9" t="s">
        <v>195</v>
      </c>
      <c r="AU1242" s="9">
        <v>132.71029999999999</v>
      </c>
      <c r="AV1242" s="9">
        <v>130.68719485986</v>
      </c>
      <c r="AW1242" s="9">
        <v>1059.4354470287501</v>
      </c>
      <c r="AX1242" s="9">
        <v>0.83086244909999996</v>
      </c>
    </row>
    <row r="1243" spans="1:50" x14ac:dyDescent="0.25">
      <c r="A1243" s="142">
        <v>550000</v>
      </c>
      <c r="B1243" s="142">
        <v>920000</v>
      </c>
      <c r="C1243" s="142">
        <v>920000</v>
      </c>
      <c r="D1243" s="9" t="s">
        <v>305</v>
      </c>
      <c r="E1243" s="9" t="s">
        <v>70</v>
      </c>
      <c r="F1243" s="9" t="s">
        <v>306</v>
      </c>
      <c r="G1243" s="9" t="s">
        <v>307</v>
      </c>
      <c r="H1243" s="9">
        <v>0.36</v>
      </c>
      <c r="I1243" s="9">
        <v>0.48</v>
      </c>
      <c r="J1243" s="9" t="s">
        <v>195</v>
      </c>
      <c r="K1243" s="9">
        <v>6.3374619008499996E-3</v>
      </c>
      <c r="L1243" s="9">
        <v>3913.2311760358898</v>
      </c>
      <c r="M1243" s="9">
        <v>11.885640504371599</v>
      </c>
      <c r="N1243" s="9">
        <v>1.5693914258915</v>
      </c>
      <c r="O1243" s="9">
        <v>7.5324793863719999E-2</v>
      </c>
      <c r="P1243" s="9">
        <v>9.9459583691100008E-3</v>
      </c>
      <c r="Q1243" s="9">
        <v>24.7999534873694</v>
      </c>
      <c r="R1243" s="9">
        <v>1410</v>
      </c>
      <c r="S1243" s="9" t="s">
        <v>299</v>
      </c>
      <c r="T1243" s="9">
        <v>1410</v>
      </c>
      <c r="U1243" s="9" t="s">
        <v>293</v>
      </c>
      <c r="V1243" s="9" t="s">
        <v>195</v>
      </c>
      <c r="Z1243" s="9">
        <v>0</v>
      </c>
      <c r="AA1243" s="9">
        <v>1</v>
      </c>
      <c r="AB1243" s="9">
        <v>7.5324793863719999E-2</v>
      </c>
      <c r="AC1243" s="9">
        <v>9.9459583691100008E-3</v>
      </c>
      <c r="AD1243" s="9">
        <v>24.799953487368601</v>
      </c>
      <c r="AF1243" s="9">
        <v>-1</v>
      </c>
      <c r="AG1243" s="9">
        <v>-1</v>
      </c>
      <c r="AH1243" s="9">
        <v>-1</v>
      </c>
      <c r="AI1243" s="9">
        <v>-1</v>
      </c>
      <c r="AJ1243" s="9">
        <v>0</v>
      </c>
      <c r="AM1243" s="9" t="s">
        <v>309</v>
      </c>
      <c r="AN1243" s="9">
        <v>-1</v>
      </c>
      <c r="AQ1243" s="9">
        <v>579</v>
      </c>
      <c r="AR1243" s="9" t="s">
        <v>295</v>
      </c>
      <c r="AT1243" s="9" t="s">
        <v>195</v>
      </c>
      <c r="AU1243" s="9">
        <v>132.71029999999999</v>
      </c>
      <c r="AV1243" s="9">
        <v>29.102519330846</v>
      </c>
      <c r="AW1243" s="9">
        <v>25.6467983951935</v>
      </c>
      <c r="AX1243" s="9">
        <v>2.0113506499999999E-2</v>
      </c>
    </row>
    <row r="1244" spans="1:50" x14ac:dyDescent="0.25">
      <c r="A1244" s="142">
        <v>550000</v>
      </c>
      <c r="B1244" s="142">
        <v>920000</v>
      </c>
      <c r="C1244" s="142">
        <v>920000</v>
      </c>
      <c r="D1244" s="9" t="s">
        <v>305</v>
      </c>
      <c r="E1244" s="9" t="s">
        <v>70</v>
      </c>
      <c r="F1244" s="9" t="s">
        <v>306</v>
      </c>
      <c r="G1244" s="9" t="s">
        <v>307</v>
      </c>
      <c r="H1244" s="9">
        <v>0.36</v>
      </c>
      <c r="I1244" s="9">
        <v>0.48</v>
      </c>
      <c r="J1244" s="9" t="s">
        <v>195</v>
      </c>
      <c r="K1244" s="9">
        <v>0.10885729459106</v>
      </c>
      <c r="L1244" s="9">
        <v>3900.4374304388698</v>
      </c>
      <c r="M1244" s="9">
        <v>11.318559597646599</v>
      </c>
      <c r="N1244" s="9">
        <v>1.70793659401523</v>
      </c>
      <c r="O1244" s="9">
        <v>1.2321077764675501</v>
      </c>
      <c r="P1244" s="9">
        <v>0.18592135695757001</v>
      </c>
      <c r="Q1244" s="9">
        <v>424.59106639930002</v>
      </c>
      <c r="R1244" s="9">
        <v>1400</v>
      </c>
      <c r="S1244" s="9" t="s">
        <v>297</v>
      </c>
      <c r="T1244" s="9">
        <v>1400</v>
      </c>
      <c r="U1244" s="9" t="s">
        <v>293</v>
      </c>
      <c r="V1244" s="9" t="s">
        <v>195</v>
      </c>
      <c r="Z1244" s="9">
        <v>0</v>
      </c>
      <c r="AA1244" s="9">
        <v>1</v>
      </c>
      <c r="AB1244" s="9">
        <v>1.2321077764675501</v>
      </c>
      <c r="AC1244" s="9">
        <v>0.18592135695757001</v>
      </c>
      <c r="AD1244" s="9">
        <v>424.59106639930002</v>
      </c>
      <c r="AF1244" s="9">
        <v>-1</v>
      </c>
      <c r="AG1244" s="9">
        <v>-1</v>
      </c>
      <c r="AH1244" s="9">
        <v>-1</v>
      </c>
      <c r="AI1244" s="9">
        <v>-1</v>
      </c>
      <c r="AJ1244" s="9">
        <v>0</v>
      </c>
      <c r="AM1244" s="9" t="s">
        <v>309</v>
      </c>
      <c r="AN1244" s="9">
        <v>-1</v>
      </c>
      <c r="AQ1244" s="9">
        <v>579</v>
      </c>
      <c r="AR1244" s="9" t="s">
        <v>295</v>
      </c>
      <c r="AT1244" s="9" t="s">
        <v>195</v>
      </c>
      <c r="AU1244" s="9">
        <v>132.71029999999999</v>
      </c>
      <c r="AV1244" s="9">
        <v>117.66360063921201</v>
      </c>
      <c r="AW1244" s="9">
        <v>440.52984174094001</v>
      </c>
      <c r="AX1244" s="9">
        <v>0.344356096</v>
      </c>
    </row>
    <row r="1245" spans="1:50" x14ac:dyDescent="0.25">
      <c r="A1245" s="142">
        <v>550000</v>
      </c>
      <c r="B1245" s="142">
        <v>920000</v>
      </c>
      <c r="C1245" s="142">
        <v>920000</v>
      </c>
      <c r="D1245" s="9" t="s">
        <v>305</v>
      </c>
      <c r="E1245" s="9" t="s">
        <v>70</v>
      </c>
      <c r="F1245" s="9" t="s">
        <v>306</v>
      </c>
      <c r="G1245" s="9" t="s">
        <v>307</v>
      </c>
      <c r="H1245" s="9">
        <v>0.36</v>
      </c>
      <c r="I1245" s="9">
        <v>0.48</v>
      </c>
      <c r="J1245" s="9" t="s">
        <v>195</v>
      </c>
      <c r="K1245" s="9">
        <v>3.2840900025790001E-2</v>
      </c>
      <c r="L1245" s="9">
        <v>3900.4374304388698</v>
      </c>
      <c r="M1245" s="9">
        <v>11.318559597646599</v>
      </c>
      <c r="N1245" s="9">
        <v>1.70793659401523</v>
      </c>
      <c r="O1245" s="9">
        <v>0.37171168418235001</v>
      </c>
      <c r="P1245" s="9">
        <v>5.6090174934450003E-2</v>
      </c>
      <c r="Q1245" s="9">
        <v>128.093875709923</v>
      </c>
      <c r="R1245" s="9">
        <v>1200</v>
      </c>
      <c r="S1245" s="9" t="s">
        <v>308</v>
      </c>
      <c r="T1245" s="9">
        <v>1200</v>
      </c>
      <c r="U1245" s="9" t="s">
        <v>293</v>
      </c>
      <c r="V1245" s="9" t="s">
        <v>195</v>
      </c>
      <c r="Z1245" s="9">
        <v>0</v>
      </c>
      <c r="AA1245" s="9">
        <v>1</v>
      </c>
      <c r="AB1245" s="9">
        <v>0.37171168418235001</v>
      </c>
      <c r="AC1245" s="9">
        <v>5.6090174934450003E-2</v>
      </c>
      <c r="AD1245" s="9">
        <v>128.09387570992399</v>
      </c>
      <c r="AF1245" s="9">
        <v>-1</v>
      </c>
      <c r="AG1245" s="9">
        <v>-1</v>
      </c>
      <c r="AH1245" s="9">
        <v>-1</v>
      </c>
      <c r="AI1245" s="9">
        <v>-1</v>
      </c>
      <c r="AJ1245" s="9">
        <v>0</v>
      </c>
      <c r="AM1245" s="9" t="s">
        <v>309</v>
      </c>
      <c r="AN1245" s="9">
        <v>-1</v>
      </c>
      <c r="AQ1245" s="9">
        <v>579</v>
      </c>
      <c r="AR1245" s="9" t="s">
        <v>295</v>
      </c>
      <c r="AT1245" s="9" t="s">
        <v>195</v>
      </c>
      <c r="AU1245" s="9">
        <v>132.71029999999999</v>
      </c>
      <c r="AV1245" s="9">
        <v>111.451240572054</v>
      </c>
      <c r="AW1245" s="9">
        <v>132.902407186798</v>
      </c>
      <c r="AX1245" s="9">
        <v>0.1038879771</v>
      </c>
    </row>
    <row r="1246" spans="1:50" x14ac:dyDescent="0.25">
      <c r="A1246" s="142">
        <v>550000</v>
      </c>
      <c r="B1246" s="142">
        <v>920000</v>
      </c>
      <c r="C1246" s="142">
        <v>920000</v>
      </c>
      <c r="D1246" s="9" t="s">
        <v>305</v>
      </c>
      <c r="E1246" s="9" t="s">
        <v>70</v>
      </c>
      <c r="F1246" s="9" t="s">
        <v>306</v>
      </c>
      <c r="G1246" s="9" t="s">
        <v>307</v>
      </c>
      <c r="H1246" s="9">
        <v>0.36</v>
      </c>
      <c r="I1246" s="9">
        <v>0.48</v>
      </c>
      <c r="J1246" s="9" t="s">
        <v>195</v>
      </c>
      <c r="K1246" s="9">
        <v>6.5832887139830001E-2</v>
      </c>
      <c r="L1246" s="9">
        <v>3900.4374304388698</v>
      </c>
      <c r="M1246" s="9">
        <v>11.318559597646599</v>
      </c>
      <c r="N1246" s="9">
        <v>1.70793659401523</v>
      </c>
      <c r="O1246" s="9">
        <v>0.74513345657734997</v>
      </c>
      <c r="P1246" s="9">
        <v>0.11243839703579001</v>
      </c>
      <c r="Q1246" s="9">
        <v>256.77705715406597</v>
      </c>
      <c r="R1246" s="9">
        <v>1210</v>
      </c>
      <c r="S1246" s="9" t="s">
        <v>310</v>
      </c>
      <c r="T1246" s="9">
        <v>1210</v>
      </c>
      <c r="U1246" s="9" t="s">
        <v>293</v>
      </c>
      <c r="V1246" s="9" t="s">
        <v>195</v>
      </c>
      <c r="Z1246" s="9">
        <v>0</v>
      </c>
      <c r="AA1246" s="9">
        <v>1</v>
      </c>
      <c r="AB1246" s="9">
        <v>0.74513345657734997</v>
      </c>
      <c r="AC1246" s="9">
        <v>0.11243839703579001</v>
      </c>
      <c r="AD1246" s="9">
        <v>256.77705715406501</v>
      </c>
      <c r="AF1246" s="9">
        <v>-1</v>
      </c>
      <c r="AG1246" s="9">
        <v>-1</v>
      </c>
      <c r="AH1246" s="9">
        <v>-1</v>
      </c>
      <c r="AI1246" s="9">
        <v>-1</v>
      </c>
      <c r="AJ1246" s="9">
        <v>0</v>
      </c>
      <c r="AM1246" s="9" t="s">
        <v>309</v>
      </c>
      <c r="AN1246" s="9">
        <v>-1</v>
      </c>
      <c r="AQ1246" s="9">
        <v>579</v>
      </c>
      <c r="AR1246" s="9" t="s">
        <v>295</v>
      </c>
      <c r="AT1246" s="9" t="s">
        <v>195</v>
      </c>
      <c r="AU1246" s="9">
        <v>132.71029999999999</v>
      </c>
      <c r="AV1246" s="9">
        <v>71.391092557004001</v>
      </c>
      <c r="AW1246" s="9">
        <v>266.41624212697099</v>
      </c>
      <c r="AX1246" s="9">
        <v>0.2082538987</v>
      </c>
    </row>
    <row r="1247" spans="1:50" x14ac:dyDescent="0.25">
      <c r="A1247" s="142">
        <v>550000</v>
      </c>
      <c r="B1247" s="142">
        <v>920000</v>
      </c>
      <c r="C1247" s="142">
        <v>920000</v>
      </c>
      <c r="D1247" s="9" t="s">
        <v>305</v>
      </c>
      <c r="E1247" s="9" t="s">
        <v>70</v>
      </c>
      <c r="F1247" s="9" t="s">
        <v>306</v>
      </c>
      <c r="G1247" s="9" t="s">
        <v>307</v>
      </c>
      <c r="H1247" s="9">
        <v>0.36</v>
      </c>
      <c r="I1247" s="9">
        <v>0.48</v>
      </c>
      <c r="J1247" s="9" t="s">
        <v>195</v>
      </c>
      <c r="K1247" s="9">
        <v>1.6320739469410001E-2</v>
      </c>
      <c r="L1247" s="9">
        <v>3900.4374304388698</v>
      </c>
      <c r="M1247" s="9">
        <v>11.318559597646599</v>
      </c>
      <c r="N1247" s="9">
        <v>1.70793659401523</v>
      </c>
      <c r="O1247" s="9">
        <v>0.18472726236220999</v>
      </c>
      <c r="P1247" s="9">
        <v>2.7874788181190002E-2</v>
      </c>
      <c r="Q1247" s="9">
        <v>63.658023118939496</v>
      </c>
      <c r="R1247" s="9">
        <v>1210</v>
      </c>
      <c r="S1247" s="9" t="s">
        <v>310</v>
      </c>
      <c r="T1247" s="9">
        <v>1210</v>
      </c>
      <c r="U1247" s="9" t="s">
        <v>293</v>
      </c>
      <c r="V1247" s="9" t="s">
        <v>195</v>
      </c>
      <c r="Z1247" s="9">
        <v>0</v>
      </c>
      <c r="AA1247" s="9">
        <v>1</v>
      </c>
      <c r="AB1247" s="9">
        <v>0.18472726236220999</v>
      </c>
      <c r="AC1247" s="9">
        <v>2.7874788181190002E-2</v>
      </c>
      <c r="AD1247" s="9">
        <v>63.6580231189402</v>
      </c>
      <c r="AF1247" s="9">
        <v>-1</v>
      </c>
      <c r="AG1247" s="9">
        <v>-1</v>
      </c>
      <c r="AH1247" s="9">
        <v>-1</v>
      </c>
      <c r="AI1247" s="9">
        <v>-1</v>
      </c>
      <c r="AJ1247" s="9">
        <v>0</v>
      </c>
      <c r="AM1247" s="9" t="s">
        <v>309</v>
      </c>
      <c r="AN1247" s="9">
        <v>-1</v>
      </c>
      <c r="AQ1247" s="9">
        <v>579</v>
      </c>
      <c r="AR1247" s="9" t="s">
        <v>295</v>
      </c>
      <c r="AT1247" s="9" t="s">
        <v>195</v>
      </c>
      <c r="AU1247" s="9">
        <v>132.71029999999999</v>
      </c>
      <c r="AV1247" s="9">
        <v>46.344231299580301</v>
      </c>
      <c r="AW1247" s="9">
        <v>66.047689340112001</v>
      </c>
      <c r="AX1247" s="9">
        <v>5.1628567E-2</v>
      </c>
    </row>
    <row r="1248" spans="1:50" x14ac:dyDescent="0.25">
      <c r="A1248" s="142">
        <v>550000</v>
      </c>
      <c r="B1248" s="142">
        <v>920000</v>
      </c>
      <c r="C1248" s="142">
        <v>920000</v>
      </c>
      <c r="D1248" s="9" t="s">
        <v>305</v>
      </c>
      <c r="E1248" s="9" t="s">
        <v>70</v>
      </c>
      <c r="F1248" s="9" t="s">
        <v>306</v>
      </c>
      <c r="G1248" s="9" t="s">
        <v>307</v>
      </c>
      <c r="H1248" s="9">
        <v>0.36</v>
      </c>
      <c r="I1248" s="9">
        <v>0.48</v>
      </c>
      <c r="J1248" s="9" t="s">
        <v>195</v>
      </c>
      <c r="K1248" s="9">
        <v>1.105370508792E-2</v>
      </c>
      <c r="L1248" s="9">
        <v>3900.4374304388698</v>
      </c>
      <c r="M1248" s="9">
        <v>11.318559597646599</v>
      </c>
      <c r="N1248" s="9">
        <v>1.70793659401523</v>
      </c>
      <c r="O1248" s="9">
        <v>0.12511201981250999</v>
      </c>
      <c r="P1248" s="9">
        <v>1.8879027419119999E-2</v>
      </c>
      <c r="Q1248" s="9">
        <v>43.114285069982998</v>
      </c>
      <c r="R1248" s="9">
        <v>1430</v>
      </c>
      <c r="S1248" s="9" t="s">
        <v>298</v>
      </c>
      <c r="T1248" s="9">
        <v>1430</v>
      </c>
      <c r="U1248" s="9" t="s">
        <v>293</v>
      </c>
      <c r="V1248" s="9" t="s">
        <v>195</v>
      </c>
      <c r="Z1248" s="9">
        <v>0</v>
      </c>
      <c r="AA1248" s="9">
        <v>1</v>
      </c>
      <c r="AB1248" s="9">
        <v>0.12511201981250999</v>
      </c>
      <c r="AC1248" s="9">
        <v>1.8879027419119999E-2</v>
      </c>
      <c r="AD1248" s="9">
        <v>43.1142850699826</v>
      </c>
      <c r="AF1248" s="9">
        <v>-1</v>
      </c>
      <c r="AG1248" s="9">
        <v>-1</v>
      </c>
      <c r="AH1248" s="9">
        <v>-1</v>
      </c>
      <c r="AI1248" s="9">
        <v>-1</v>
      </c>
      <c r="AJ1248" s="9">
        <v>0</v>
      </c>
      <c r="AM1248" s="9" t="s">
        <v>309</v>
      </c>
      <c r="AN1248" s="9">
        <v>-1</v>
      </c>
      <c r="AQ1248" s="9">
        <v>579</v>
      </c>
      <c r="AR1248" s="9" t="s">
        <v>295</v>
      </c>
      <c r="AT1248" s="9" t="s">
        <v>195</v>
      </c>
      <c r="AU1248" s="9">
        <v>132.71029999999999</v>
      </c>
      <c r="AV1248" s="9">
        <v>39.882631823919098</v>
      </c>
      <c r="AW1248" s="9">
        <v>44.732757426392602</v>
      </c>
      <c r="AX1248" s="9">
        <v>3.4966979000000002E-2</v>
      </c>
    </row>
    <row r="1249" spans="1:50" x14ac:dyDescent="0.25">
      <c r="A1249" s="142">
        <v>550000</v>
      </c>
      <c r="B1249" s="142">
        <v>920000</v>
      </c>
      <c r="C1249" s="142">
        <v>920000</v>
      </c>
      <c r="D1249" s="9" t="s">
        <v>305</v>
      </c>
      <c r="E1249" s="9" t="s">
        <v>70</v>
      </c>
      <c r="F1249" s="9" t="s">
        <v>306</v>
      </c>
      <c r="G1249" s="9" t="s">
        <v>307</v>
      </c>
      <c r="H1249" s="9">
        <v>0.36</v>
      </c>
      <c r="I1249" s="9">
        <v>0.48</v>
      </c>
      <c r="J1249" s="9" t="s">
        <v>195</v>
      </c>
      <c r="K1249" s="9">
        <v>0.21104641667339</v>
      </c>
      <c r="L1249" s="9">
        <v>3900.4374304388698</v>
      </c>
      <c r="M1249" s="9">
        <v>11.318559597646599</v>
      </c>
      <c r="N1249" s="9">
        <v>1.70793659401523</v>
      </c>
      <c r="O1249" s="9">
        <v>2.3887414449875899</v>
      </c>
      <c r="P1249" s="9">
        <v>0.36045389807227002</v>
      </c>
      <c r="Q1249" s="9">
        <v>823.17334315290805</v>
      </c>
      <c r="R1249" s="9">
        <v>1430</v>
      </c>
      <c r="S1249" s="9" t="s">
        <v>298</v>
      </c>
      <c r="T1249" s="9">
        <v>1430</v>
      </c>
      <c r="U1249" s="9" t="s">
        <v>293</v>
      </c>
      <c r="V1249" s="9" t="s">
        <v>195</v>
      </c>
      <c r="Z1249" s="9">
        <v>0</v>
      </c>
      <c r="AA1249" s="9">
        <v>1</v>
      </c>
      <c r="AB1249" s="9">
        <v>2.3887414449875899</v>
      </c>
      <c r="AC1249" s="9">
        <v>0.36045389807227002</v>
      </c>
      <c r="AD1249" s="9">
        <v>823.17334315290805</v>
      </c>
      <c r="AF1249" s="9">
        <v>-1</v>
      </c>
      <c r="AG1249" s="9">
        <v>-1</v>
      </c>
      <c r="AH1249" s="9">
        <v>-1</v>
      </c>
      <c r="AI1249" s="9">
        <v>-1</v>
      </c>
      <c r="AJ1249" s="9">
        <v>0</v>
      </c>
      <c r="AM1249" s="9" t="s">
        <v>309</v>
      </c>
      <c r="AN1249" s="9">
        <v>-1</v>
      </c>
      <c r="AQ1249" s="9">
        <v>579</v>
      </c>
      <c r="AR1249" s="9" t="s">
        <v>295</v>
      </c>
      <c r="AT1249" s="9" t="s">
        <v>195</v>
      </c>
      <c r="AU1249" s="9">
        <v>132.71029999999999</v>
      </c>
      <c r="AV1249" s="9">
        <v>115.45568874173</v>
      </c>
      <c r="AW1249" s="9">
        <v>854.07454673923405</v>
      </c>
      <c r="AX1249" s="9">
        <v>0.66761828320000005</v>
      </c>
    </row>
    <row r="1250" spans="1:50" x14ac:dyDescent="0.25">
      <c r="A1250" s="142">
        <v>550000</v>
      </c>
      <c r="B1250" s="142">
        <v>920000</v>
      </c>
      <c r="C1250" s="142">
        <v>920000</v>
      </c>
      <c r="D1250" s="9" t="s">
        <v>305</v>
      </c>
      <c r="E1250" s="9" t="s">
        <v>70</v>
      </c>
      <c r="F1250" s="9" t="s">
        <v>306</v>
      </c>
      <c r="G1250" s="9" t="s">
        <v>307</v>
      </c>
      <c r="H1250" s="9">
        <v>0.36</v>
      </c>
      <c r="I1250" s="9">
        <v>0.48</v>
      </c>
      <c r="J1250" s="9" t="s">
        <v>195</v>
      </c>
      <c r="K1250" s="9">
        <v>0.1572590567703</v>
      </c>
      <c r="L1250" s="9">
        <v>3900.4374304388698</v>
      </c>
      <c r="M1250" s="9">
        <v>11.318559597646599</v>
      </c>
      <c r="N1250" s="9">
        <v>1.70793659401523</v>
      </c>
      <c r="O1250" s="9">
        <v>1.7799460063244199</v>
      </c>
      <c r="P1250" s="9">
        <v>0.26858849779832</v>
      </c>
      <c r="Q1250" s="9">
        <v>613.37911130241605</v>
      </c>
      <c r="R1250" s="9">
        <v>1330</v>
      </c>
      <c r="S1250" s="9" t="s">
        <v>311</v>
      </c>
      <c r="T1250" s="9">
        <v>1330</v>
      </c>
      <c r="U1250" s="9" t="s">
        <v>293</v>
      </c>
      <c r="V1250" s="9" t="s">
        <v>195</v>
      </c>
      <c r="Z1250" s="9">
        <v>0</v>
      </c>
      <c r="AA1250" s="9">
        <v>1</v>
      </c>
      <c r="AB1250" s="9">
        <v>1.7799460063244199</v>
      </c>
      <c r="AC1250" s="9">
        <v>0.26858849779832</v>
      </c>
      <c r="AD1250" s="9">
        <v>613.37911130241605</v>
      </c>
      <c r="AF1250" s="9">
        <v>-1</v>
      </c>
      <c r="AG1250" s="9">
        <v>-1</v>
      </c>
      <c r="AH1250" s="9">
        <v>-1</v>
      </c>
      <c r="AI1250" s="9">
        <v>-1</v>
      </c>
      <c r="AJ1250" s="9">
        <v>0</v>
      </c>
      <c r="AM1250" s="9" t="s">
        <v>309</v>
      </c>
      <c r="AN1250" s="9">
        <v>-1</v>
      </c>
      <c r="AQ1250" s="9">
        <v>579</v>
      </c>
      <c r="AR1250" s="9" t="s">
        <v>295</v>
      </c>
      <c r="AT1250" s="9" t="s">
        <v>195</v>
      </c>
      <c r="AU1250" s="9">
        <v>132.71029999999999</v>
      </c>
      <c r="AV1250" s="9">
        <v>101.476861054186</v>
      </c>
      <c r="AW1250" s="9">
        <v>636.40482387148199</v>
      </c>
      <c r="AX1250" s="9">
        <v>0.49746886559999998</v>
      </c>
    </row>
    <row r="1251" spans="1:50" x14ac:dyDescent="0.25">
      <c r="A1251" s="142">
        <v>550000</v>
      </c>
      <c r="B1251" s="142">
        <v>920000</v>
      </c>
      <c r="C1251" s="142">
        <v>920000</v>
      </c>
      <c r="D1251" s="9" t="s">
        <v>305</v>
      </c>
      <c r="E1251" s="9" t="s">
        <v>70</v>
      </c>
      <c r="F1251" s="9" t="s">
        <v>306</v>
      </c>
      <c r="G1251" s="9" t="s">
        <v>307</v>
      </c>
      <c r="H1251" s="9">
        <v>0.36</v>
      </c>
      <c r="I1251" s="9">
        <v>0.48</v>
      </c>
      <c r="J1251" s="9" t="s">
        <v>195</v>
      </c>
      <c r="K1251" s="9">
        <v>1.455245388716E-2</v>
      </c>
      <c r="L1251" s="9">
        <v>3900.4374304388698</v>
      </c>
      <c r="M1251" s="9">
        <v>11.318559597646599</v>
      </c>
      <c r="N1251" s="9">
        <v>1.70793659401523</v>
      </c>
      <c r="O1251" s="9">
        <v>0.16471281661383</v>
      </c>
      <c r="P1251" s="9">
        <v>2.48546685266E-2</v>
      </c>
      <c r="Q1251" s="9">
        <v>56.760935846218402</v>
      </c>
      <c r="R1251" s="9">
        <v>1300</v>
      </c>
      <c r="S1251" s="9" t="s">
        <v>296</v>
      </c>
      <c r="T1251" s="9">
        <v>1300</v>
      </c>
      <c r="U1251" s="9" t="s">
        <v>293</v>
      </c>
      <c r="V1251" s="9" t="s">
        <v>195</v>
      </c>
      <c r="Z1251" s="9">
        <v>0</v>
      </c>
      <c r="AA1251" s="9">
        <v>1</v>
      </c>
      <c r="AB1251" s="9">
        <v>0.16471281661383</v>
      </c>
      <c r="AC1251" s="9">
        <v>2.48546685266E-2</v>
      </c>
      <c r="AD1251" s="9">
        <v>56.760935846217997</v>
      </c>
      <c r="AF1251" s="9">
        <v>-1</v>
      </c>
      <c r="AG1251" s="9">
        <v>-1</v>
      </c>
      <c r="AH1251" s="9">
        <v>-1</v>
      </c>
      <c r="AI1251" s="9">
        <v>-1</v>
      </c>
      <c r="AJ1251" s="9">
        <v>0</v>
      </c>
      <c r="AM1251" s="9" t="s">
        <v>309</v>
      </c>
      <c r="AN1251" s="9">
        <v>-1</v>
      </c>
      <c r="AQ1251" s="9">
        <v>579</v>
      </c>
      <c r="AR1251" s="9" t="s">
        <v>295</v>
      </c>
      <c r="AT1251" s="9" t="s">
        <v>195</v>
      </c>
      <c r="AU1251" s="9">
        <v>132.71029999999999</v>
      </c>
      <c r="AV1251" s="9">
        <v>43.994266314180003</v>
      </c>
      <c r="AW1251" s="9">
        <v>58.891691474936898</v>
      </c>
      <c r="AX1251" s="9">
        <v>4.60348223E-2</v>
      </c>
    </row>
    <row r="1252" spans="1:50" x14ac:dyDescent="0.25">
      <c r="A1252" s="142">
        <v>550000</v>
      </c>
      <c r="B1252" s="142">
        <v>920000</v>
      </c>
      <c r="C1252" s="142">
        <v>920000</v>
      </c>
      <c r="D1252" s="9" t="s">
        <v>305</v>
      </c>
      <c r="E1252" s="9" t="s">
        <v>70</v>
      </c>
      <c r="F1252" s="9" t="s">
        <v>306</v>
      </c>
      <c r="G1252" s="9" t="s">
        <v>307</v>
      </c>
      <c r="H1252" s="9">
        <v>0.36</v>
      </c>
      <c r="I1252" s="9">
        <v>0.48</v>
      </c>
      <c r="J1252" s="9" t="s">
        <v>195</v>
      </c>
      <c r="K1252" s="9">
        <v>0.36922349598588999</v>
      </c>
      <c r="L1252" s="9">
        <v>3863.3908204014501</v>
      </c>
      <c r="M1252" s="9">
        <v>9.5447872576944803</v>
      </c>
      <c r="N1252" s="9">
        <v>1.4004016603049101</v>
      </c>
      <c r="O1252" s="9">
        <v>3.52415971972761</v>
      </c>
      <c r="P1252" s="9">
        <v>0.51706119680222995</v>
      </c>
      <c r="Q1252" s="9">
        <v>1426.4546650684499</v>
      </c>
      <c r="R1252" s="9">
        <v>1200</v>
      </c>
      <c r="S1252" s="9" t="s">
        <v>308</v>
      </c>
      <c r="T1252" s="9">
        <v>1200</v>
      </c>
      <c r="U1252" s="9" t="s">
        <v>293</v>
      </c>
      <c r="V1252" s="9" t="s">
        <v>195</v>
      </c>
      <c r="Z1252" s="9">
        <v>0</v>
      </c>
      <c r="AA1252" s="9">
        <v>1</v>
      </c>
      <c r="AB1252" s="9">
        <v>3.52415971972761</v>
      </c>
      <c r="AC1252" s="9">
        <v>0.51706119680222995</v>
      </c>
      <c r="AD1252" s="9">
        <v>1524.9095004579999</v>
      </c>
      <c r="AF1252" s="9">
        <v>-1</v>
      </c>
      <c r="AG1252" s="9">
        <v>-1</v>
      </c>
      <c r="AH1252" s="9">
        <v>-1</v>
      </c>
      <c r="AI1252" s="9">
        <v>-1</v>
      </c>
      <c r="AJ1252" s="9">
        <v>0</v>
      </c>
      <c r="AM1252" s="9" t="s">
        <v>309</v>
      </c>
      <c r="AN1252" s="9">
        <v>-1</v>
      </c>
      <c r="AQ1252" s="9">
        <v>579</v>
      </c>
      <c r="AR1252" s="9" t="s">
        <v>295</v>
      </c>
      <c r="AT1252" s="9" t="s">
        <v>195</v>
      </c>
      <c r="AU1252" s="9">
        <v>132.71029999999999</v>
      </c>
      <c r="AV1252" s="9">
        <v>199.07927318687501</v>
      </c>
      <c r="AW1252" s="9">
        <v>1494.19447603151</v>
      </c>
      <c r="AX1252" s="9">
        <v>1.2367473645</v>
      </c>
    </row>
    <row r="1253" spans="1:50" x14ac:dyDescent="0.25">
      <c r="A1253" s="142">
        <v>550000</v>
      </c>
      <c r="B1253" s="142">
        <v>920000</v>
      </c>
      <c r="C1253" s="142">
        <v>920000</v>
      </c>
      <c r="D1253" s="9" t="s">
        <v>305</v>
      </c>
      <c r="E1253" s="9" t="s">
        <v>70</v>
      </c>
      <c r="F1253" s="9" t="s">
        <v>306</v>
      </c>
      <c r="G1253" s="9" t="s">
        <v>307</v>
      </c>
      <c r="H1253" s="9">
        <v>0.36</v>
      </c>
      <c r="I1253" s="9">
        <v>0.48</v>
      </c>
      <c r="J1253" s="9" t="s">
        <v>195</v>
      </c>
      <c r="K1253" s="9">
        <v>2.8428879775959998E-2</v>
      </c>
      <c r="L1253" s="9">
        <v>3863.3908204014501</v>
      </c>
      <c r="M1253" s="9">
        <v>9.5447872576944803</v>
      </c>
      <c r="N1253" s="9">
        <v>1.4004016603049101</v>
      </c>
      <c r="O1253" s="9">
        <v>0.27134760943612002</v>
      </c>
      <c r="P1253" s="9">
        <v>3.981185043886E-2</v>
      </c>
      <c r="Q1253" s="9">
        <v>109.831873160744</v>
      </c>
      <c r="R1253" s="9">
        <v>1210</v>
      </c>
      <c r="S1253" s="9" t="s">
        <v>310</v>
      </c>
      <c r="T1253" s="9">
        <v>1210</v>
      </c>
      <c r="U1253" s="9" t="s">
        <v>293</v>
      </c>
      <c r="V1253" s="9" t="s">
        <v>195</v>
      </c>
      <c r="Z1253" s="9">
        <v>0</v>
      </c>
      <c r="AA1253" s="9">
        <v>1</v>
      </c>
      <c r="AB1253" s="9">
        <v>0.27134760943612002</v>
      </c>
      <c r="AC1253" s="9">
        <v>3.981185043886E-2</v>
      </c>
      <c r="AD1253" s="9">
        <v>109.831873160745</v>
      </c>
      <c r="AF1253" s="9">
        <v>-1</v>
      </c>
      <c r="AG1253" s="9">
        <v>-1</v>
      </c>
      <c r="AH1253" s="9">
        <v>-1</v>
      </c>
      <c r="AI1253" s="9">
        <v>-1</v>
      </c>
      <c r="AJ1253" s="9">
        <v>0</v>
      </c>
      <c r="AM1253" s="9" t="s">
        <v>309</v>
      </c>
      <c r="AN1253" s="9">
        <v>-1</v>
      </c>
      <c r="AQ1253" s="9">
        <v>579</v>
      </c>
      <c r="AR1253" s="9" t="s">
        <v>295</v>
      </c>
      <c r="AT1253" s="9" t="s">
        <v>195</v>
      </c>
      <c r="AU1253" s="9">
        <v>132.71029999999999</v>
      </c>
      <c r="AV1253" s="9">
        <v>59.704922071437501</v>
      </c>
      <c r="AW1253" s="9">
        <v>115.047594702986</v>
      </c>
      <c r="AX1253" s="9">
        <v>8.9076945000000005E-2</v>
      </c>
    </row>
    <row r="1254" spans="1:50" x14ac:dyDescent="0.25">
      <c r="A1254" s="142">
        <v>550000</v>
      </c>
      <c r="B1254" s="142">
        <v>920000</v>
      </c>
      <c r="C1254" s="142">
        <v>920000</v>
      </c>
      <c r="D1254" s="9" t="s">
        <v>305</v>
      </c>
      <c r="E1254" s="9" t="s">
        <v>70</v>
      </c>
      <c r="F1254" s="9" t="s">
        <v>306</v>
      </c>
      <c r="G1254" s="9" t="s">
        <v>307</v>
      </c>
      <c r="H1254" s="9">
        <v>0.36</v>
      </c>
      <c r="I1254" s="9">
        <v>0.48</v>
      </c>
      <c r="J1254" s="9" t="s">
        <v>195</v>
      </c>
      <c r="K1254" s="9">
        <v>6.1647745043090001E-2</v>
      </c>
      <c r="L1254" s="9">
        <v>3863.3908204014501</v>
      </c>
      <c r="M1254" s="9">
        <v>9.5447872576944803</v>
      </c>
      <c r="N1254" s="9">
        <v>1.4004016603049101</v>
      </c>
      <c r="O1254" s="9">
        <v>0.58841461135297002</v>
      </c>
      <c r="P1254" s="9">
        <v>8.6331604512409996E-2</v>
      </c>
      <c r="Q1254" s="9">
        <v>238.16933229795799</v>
      </c>
      <c r="R1254" s="9">
        <v>1210</v>
      </c>
      <c r="S1254" s="9" t="s">
        <v>310</v>
      </c>
      <c r="T1254" s="9">
        <v>1210</v>
      </c>
      <c r="U1254" s="9" t="s">
        <v>293</v>
      </c>
      <c r="V1254" s="9" t="s">
        <v>195</v>
      </c>
      <c r="Z1254" s="9">
        <v>0</v>
      </c>
      <c r="AA1254" s="9">
        <v>1</v>
      </c>
      <c r="AB1254" s="9">
        <v>0.58841461135297002</v>
      </c>
      <c r="AC1254" s="9">
        <v>8.6331604512409996E-2</v>
      </c>
      <c r="AD1254" s="9">
        <v>238.169332297957</v>
      </c>
      <c r="AF1254" s="9">
        <v>-1</v>
      </c>
      <c r="AG1254" s="9">
        <v>-1</v>
      </c>
      <c r="AH1254" s="9">
        <v>-1</v>
      </c>
      <c r="AI1254" s="9">
        <v>-1</v>
      </c>
      <c r="AJ1254" s="9">
        <v>0</v>
      </c>
      <c r="AM1254" s="9" t="s">
        <v>309</v>
      </c>
      <c r="AN1254" s="9">
        <v>-1</v>
      </c>
      <c r="AQ1254" s="9">
        <v>579</v>
      </c>
      <c r="AR1254" s="9" t="s">
        <v>295</v>
      </c>
      <c r="AT1254" s="9" t="s">
        <v>195</v>
      </c>
      <c r="AU1254" s="9">
        <v>132.71029999999999</v>
      </c>
      <c r="AV1254" s="9">
        <v>78.707613225841101</v>
      </c>
      <c r="AW1254" s="9">
        <v>249.47957295414199</v>
      </c>
      <c r="AX1254" s="9">
        <v>0.19316247550000001</v>
      </c>
    </row>
    <row r="1255" spans="1:50" x14ac:dyDescent="0.25">
      <c r="A1255" s="142">
        <v>550000</v>
      </c>
      <c r="B1255" s="142">
        <v>920000</v>
      </c>
      <c r="C1255" s="142">
        <v>920000</v>
      </c>
      <c r="D1255" s="9" t="s">
        <v>305</v>
      </c>
      <c r="E1255" s="9" t="s">
        <v>70</v>
      </c>
      <c r="F1255" s="9" t="s">
        <v>306</v>
      </c>
      <c r="G1255" s="9" t="s">
        <v>307</v>
      </c>
      <c r="H1255" s="9">
        <v>0.36</v>
      </c>
      <c r="I1255" s="9">
        <v>0.48</v>
      </c>
      <c r="J1255" s="9" t="s">
        <v>195</v>
      </c>
      <c r="K1255" s="9">
        <v>0.24168178547474001</v>
      </c>
      <c r="L1255" s="9">
        <v>3847.42469214621</v>
      </c>
      <c r="M1255" s="9">
        <v>9.5601531226732099</v>
      </c>
      <c r="N1255" s="9">
        <v>1.40501113799566</v>
      </c>
      <c r="O1255" s="9">
        <v>2.3105148760996599</v>
      </c>
      <c r="P1255" s="9">
        <v>0.33956560044270001</v>
      </c>
      <c r="Q1255" s="9">
        <v>929.85246907753401</v>
      </c>
      <c r="R1255" s="9">
        <v>1200</v>
      </c>
      <c r="S1255" s="9" t="s">
        <v>308</v>
      </c>
      <c r="T1255" s="9">
        <v>1200</v>
      </c>
      <c r="U1255" s="9" t="s">
        <v>293</v>
      </c>
      <c r="V1255" s="9" t="s">
        <v>195</v>
      </c>
      <c r="Z1255" s="9">
        <v>0</v>
      </c>
      <c r="AA1255" s="9">
        <v>1</v>
      </c>
      <c r="AB1255" s="9">
        <v>2.3105148760996599</v>
      </c>
      <c r="AC1255" s="9">
        <v>0.33956560044270001</v>
      </c>
      <c r="AD1255" s="9">
        <v>929.85246907753401</v>
      </c>
      <c r="AF1255" s="9">
        <v>-1</v>
      </c>
      <c r="AG1255" s="9">
        <v>-1</v>
      </c>
      <c r="AH1255" s="9">
        <v>-1</v>
      </c>
      <c r="AI1255" s="9">
        <v>-1</v>
      </c>
      <c r="AJ1255" s="9">
        <v>0</v>
      </c>
      <c r="AM1255" s="9" t="s">
        <v>309</v>
      </c>
      <c r="AN1255" s="9">
        <v>-1</v>
      </c>
      <c r="AQ1255" s="9">
        <v>579</v>
      </c>
      <c r="AR1255" s="9" t="s">
        <v>295</v>
      </c>
      <c r="AT1255" s="9" t="s">
        <v>195</v>
      </c>
      <c r="AU1255" s="9">
        <v>132.71029999999999</v>
      </c>
      <c r="AV1255" s="9">
        <v>145.86829328305799</v>
      </c>
      <c r="AW1255" s="9">
        <v>978.05148572558801</v>
      </c>
      <c r="AX1255" s="9">
        <v>0.75413825550000002</v>
      </c>
    </row>
    <row r="1256" spans="1:50" x14ac:dyDescent="0.25">
      <c r="A1256" s="142">
        <v>550000</v>
      </c>
      <c r="B1256" s="142">
        <v>920000</v>
      </c>
      <c r="C1256" s="142">
        <v>920000</v>
      </c>
      <c r="D1256" s="9" t="s">
        <v>305</v>
      </c>
      <c r="E1256" s="9" t="s">
        <v>70</v>
      </c>
      <c r="F1256" s="9" t="s">
        <v>306</v>
      </c>
      <c r="G1256" s="9" t="s">
        <v>307</v>
      </c>
      <c r="H1256" s="9">
        <v>0.36</v>
      </c>
      <c r="I1256" s="9">
        <v>0.48</v>
      </c>
      <c r="J1256" s="9" t="s">
        <v>195</v>
      </c>
      <c r="K1256" s="9">
        <v>8.9078728517610006E-2</v>
      </c>
      <c r="L1256" s="9">
        <v>3847.42469214621</v>
      </c>
      <c r="M1256" s="9">
        <v>9.5601531226732099</v>
      </c>
      <c r="N1256" s="9">
        <v>1.40501113799566</v>
      </c>
      <c r="O1256" s="9">
        <v>0.85160628460146004</v>
      </c>
      <c r="P1256" s="9">
        <v>0.12515660572574</v>
      </c>
      <c r="Q1256" s="9">
        <v>342.723699643673</v>
      </c>
      <c r="R1256" s="9">
        <v>1210</v>
      </c>
      <c r="S1256" s="9" t="s">
        <v>310</v>
      </c>
      <c r="T1256" s="9">
        <v>1210</v>
      </c>
      <c r="U1256" s="9" t="s">
        <v>293</v>
      </c>
      <c r="V1256" s="9" t="s">
        <v>195</v>
      </c>
      <c r="Z1256" s="9">
        <v>0</v>
      </c>
      <c r="AA1256" s="9">
        <v>1</v>
      </c>
      <c r="AB1256" s="9">
        <v>0.85160628460146004</v>
      </c>
      <c r="AC1256" s="9">
        <v>0.12515660572574</v>
      </c>
      <c r="AD1256" s="9">
        <v>342.72369964367402</v>
      </c>
      <c r="AF1256" s="9">
        <v>-1</v>
      </c>
      <c r="AG1256" s="9">
        <v>-1</v>
      </c>
      <c r="AH1256" s="9">
        <v>-1</v>
      </c>
      <c r="AI1256" s="9">
        <v>-1</v>
      </c>
      <c r="AJ1256" s="9">
        <v>0</v>
      </c>
      <c r="AM1256" s="9" t="s">
        <v>309</v>
      </c>
      <c r="AN1256" s="9">
        <v>-1</v>
      </c>
      <c r="AQ1256" s="9">
        <v>579</v>
      </c>
      <c r="AR1256" s="9" t="s">
        <v>295</v>
      </c>
      <c r="AT1256" s="9" t="s">
        <v>195</v>
      </c>
      <c r="AU1256" s="9">
        <v>132.71029999999999</v>
      </c>
      <c r="AV1256" s="9">
        <v>86.416870148333899</v>
      </c>
      <c r="AW1256" s="9">
        <v>360.48882460074901</v>
      </c>
      <c r="AX1256" s="9">
        <v>0.27795920489999998</v>
      </c>
    </row>
    <row r="1257" spans="1:50" x14ac:dyDescent="0.25">
      <c r="A1257" s="142">
        <v>550000</v>
      </c>
      <c r="B1257" s="142">
        <v>920000</v>
      </c>
      <c r="C1257" s="142">
        <v>920000</v>
      </c>
      <c r="D1257" s="9" t="s">
        <v>305</v>
      </c>
      <c r="E1257" s="9" t="s">
        <v>70</v>
      </c>
      <c r="F1257" s="9" t="s">
        <v>306</v>
      </c>
      <c r="G1257" s="9" t="s">
        <v>307</v>
      </c>
      <c r="H1257" s="9">
        <v>0.36</v>
      </c>
      <c r="I1257" s="9">
        <v>0.48</v>
      </c>
      <c r="J1257" s="9" t="s">
        <v>195</v>
      </c>
      <c r="K1257" s="9">
        <v>1.5741481115249999E-2</v>
      </c>
      <c r="L1257" s="9">
        <v>3847.42469214621</v>
      </c>
      <c r="M1257" s="9">
        <v>9.5601531226732099</v>
      </c>
      <c r="N1257" s="9">
        <v>1.40501113799566</v>
      </c>
      <c r="O1257" s="9">
        <v>0.15049096983950999</v>
      </c>
      <c r="P1257" s="9">
        <v>2.2116956295480002E-2</v>
      </c>
      <c r="Q1257" s="9">
        <v>60.5641631337893</v>
      </c>
      <c r="R1257" s="9">
        <v>1210</v>
      </c>
      <c r="S1257" s="9" t="s">
        <v>310</v>
      </c>
      <c r="T1257" s="9">
        <v>1210</v>
      </c>
      <c r="U1257" s="9" t="s">
        <v>293</v>
      </c>
      <c r="V1257" s="9" t="s">
        <v>195</v>
      </c>
      <c r="Z1257" s="9">
        <v>0</v>
      </c>
      <c r="AA1257" s="9">
        <v>1</v>
      </c>
      <c r="AB1257" s="9">
        <v>0.15049096983950999</v>
      </c>
      <c r="AC1257" s="9">
        <v>2.2116956295480002E-2</v>
      </c>
      <c r="AD1257" s="9">
        <v>60.564163133787702</v>
      </c>
      <c r="AF1257" s="9">
        <v>-1</v>
      </c>
      <c r="AG1257" s="9">
        <v>-1</v>
      </c>
      <c r="AH1257" s="9">
        <v>-1</v>
      </c>
      <c r="AI1257" s="9">
        <v>-1</v>
      </c>
      <c r="AJ1257" s="9">
        <v>0</v>
      </c>
      <c r="AM1257" s="9" t="s">
        <v>309</v>
      </c>
      <c r="AN1257" s="9">
        <v>-1</v>
      </c>
      <c r="AQ1257" s="9">
        <v>579</v>
      </c>
      <c r="AR1257" s="9" t="s">
        <v>295</v>
      </c>
      <c r="AT1257" s="9" t="s">
        <v>195</v>
      </c>
      <c r="AU1257" s="9">
        <v>132.71029999999999</v>
      </c>
      <c r="AV1257" s="9">
        <v>47.794570587496402</v>
      </c>
      <c r="AW1257" s="9">
        <v>63.703513949360598</v>
      </c>
      <c r="AX1257" s="9">
        <v>4.91193537E-2</v>
      </c>
    </row>
    <row r="1258" spans="1:50" x14ac:dyDescent="0.25">
      <c r="A1258" s="142">
        <v>550000</v>
      </c>
      <c r="B1258" s="142">
        <v>920000</v>
      </c>
      <c r="C1258" s="142">
        <v>920000</v>
      </c>
      <c r="D1258" s="9" t="s">
        <v>305</v>
      </c>
      <c r="E1258" s="9" t="s">
        <v>70</v>
      </c>
      <c r="F1258" s="9" t="s">
        <v>306</v>
      </c>
      <c r="G1258" s="9" t="s">
        <v>307</v>
      </c>
      <c r="H1258" s="9">
        <v>0.36</v>
      </c>
      <c r="I1258" s="9">
        <v>0.48</v>
      </c>
      <c r="J1258" s="9" t="s">
        <v>195</v>
      </c>
      <c r="K1258" s="9">
        <v>6.0256524755770001E-2</v>
      </c>
      <c r="L1258" s="9">
        <v>3847.42469214621</v>
      </c>
      <c r="M1258" s="9">
        <v>9.5601531226732099</v>
      </c>
      <c r="N1258" s="9">
        <v>1.40501113799566</v>
      </c>
      <c r="O1258" s="9">
        <v>0.57606160330531997</v>
      </c>
      <c r="P1258" s="9">
        <v>8.4661088418759994E-2</v>
      </c>
      <c r="Q1258" s="9">
        <v>231.832441208273</v>
      </c>
      <c r="R1258" s="9">
        <v>1210</v>
      </c>
      <c r="S1258" s="9" t="s">
        <v>310</v>
      </c>
      <c r="T1258" s="9">
        <v>1210</v>
      </c>
      <c r="U1258" s="9" t="s">
        <v>293</v>
      </c>
      <c r="V1258" s="9" t="s">
        <v>195</v>
      </c>
      <c r="Z1258" s="9">
        <v>0</v>
      </c>
      <c r="AA1258" s="9">
        <v>1</v>
      </c>
      <c r="AB1258" s="9">
        <v>0.57606160330531997</v>
      </c>
      <c r="AC1258" s="9">
        <v>8.4661088418759994E-2</v>
      </c>
      <c r="AD1258" s="9">
        <v>231.832441208272</v>
      </c>
      <c r="AF1258" s="9">
        <v>-1</v>
      </c>
      <c r="AG1258" s="9">
        <v>-1</v>
      </c>
      <c r="AH1258" s="9">
        <v>-1</v>
      </c>
      <c r="AI1258" s="9">
        <v>-1</v>
      </c>
      <c r="AJ1258" s="9">
        <v>0</v>
      </c>
      <c r="AM1258" s="9" t="s">
        <v>309</v>
      </c>
      <c r="AN1258" s="9">
        <v>-1</v>
      </c>
      <c r="AQ1258" s="9">
        <v>579</v>
      </c>
      <c r="AR1258" s="9" t="s">
        <v>295</v>
      </c>
      <c r="AT1258" s="9" t="s">
        <v>195</v>
      </c>
      <c r="AU1258" s="9">
        <v>132.71029999999999</v>
      </c>
      <c r="AV1258" s="9">
        <v>63.882612496313598</v>
      </c>
      <c r="AW1258" s="9">
        <v>243.849504199395</v>
      </c>
      <c r="AX1258" s="9">
        <v>0.18802306669999999</v>
      </c>
    </row>
    <row r="1259" spans="1:50" x14ac:dyDescent="0.25">
      <c r="A1259" s="142">
        <v>550000</v>
      </c>
      <c r="B1259" s="142">
        <v>920000</v>
      </c>
      <c r="C1259" s="142">
        <v>920000</v>
      </c>
      <c r="D1259" s="9" t="s">
        <v>305</v>
      </c>
      <c r="E1259" s="9" t="s">
        <v>70</v>
      </c>
      <c r="F1259" s="9" t="s">
        <v>306</v>
      </c>
      <c r="G1259" s="9" t="s">
        <v>307</v>
      </c>
      <c r="H1259" s="9">
        <v>0.36</v>
      </c>
      <c r="I1259" s="9">
        <v>0.48</v>
      </c>
      <c r="J1259" s="9" t="s">
        <v>195</v>
      </c>
      <c r="K1259" s="9">
        <v>3.0620765186159998E-2</v>
      </c>
      <c r="L1259" s="9">
        <v>3847.42469214621</v>
      </c>
      <c r="M1259" s="9">
        <v>9.5601531226732099</v>
      </c>
      <c r="N1259" s="9">
        <v>1.40501113799566</v>
      </c>
      <c r="O1259" s="9">
        <v>0.29273920391319003</v>
      </c>
      <c r="P1259" s="9">
        <v>4.3022516140510003E-2</v>
      </c>
      <c r="Q1259" s="9">
        <v>117.811088069677</v>
      </c>
      <c r="R1259" s="9">
        <v>1210</v>
      </c>
      <c r="S1259" s="9" t="s">
        <v>310</v>
      </c>
      <c r="T1259" s="9">
        <v>1210</v>
      </c>
      <c r="U1259" s="9" t="s">
        <v>293</v>
      </c>
      <c r="V1259" s="9" t="s">
        <v>195</v>
      </c>
      <c r="Z1259" s="9">
        <v>0</v>
      </c>
      <c r="AA1259" s="9">
        <v>1</v>
      </c>
      <c r="AB1259" s="9">
        <v>0.29273920391319003</v>
      </c>
      <c r="AC1259" s="9">
        <v>4.3022516140510003E-2</v>
      </c>
      <c r="AD1259" s="9">
        <v>117.811088069676</v>
      </c>
      <c r="AF1259" s="9">
        <v>-1</v>
      </c>
      <c r="AG1259" s="9">
        <v>-1</v>
      </c>
      <c r="AH1259" s="9">
        <v>-1</v>
      </c>
      <c r="AI1259" s="9">
        <v>-1</v>
      </c>
      <c r="AJ1259" s="9">
        <v>0</v>
      </c>
      <c r="AM1259" s="9" t="s">
        <v>309</v>
      </c>
      <c r="AN1259" s="9">
        <v>-1</v>
      </c>
      <c r="AQ1259" s="9">
        <v>579</v>
      </c>
      <c r="AR1259" s="9" t="s">
        <v>295</v>
      </c>
      <c r="AT1259" s="9" t="s">
        <v>195</v>
      </c>
      <c r="AU1259" s="9">
        <v>132.71029999999999</v>
      </c>
      <c r="AV1259" s="9">
        <v>50.892928249304397</v>
      </c>
      <c r="AW1259" s="9">
        <v>123.917840252448</v>
      </c>
      <c r="AX1259" s="9">
        <v>9.5548327700000005E-2</v>
      </c>
    </row>
    <row r="1260" spans="1:50" x14ac:dyDescent="0.25">
      <c r="A1260" s="142">
        <v>550000</v>
      </c>
      <c r="B1260" s="142">
        <v>920000</v>
      </c>
      <c r="C1260" s="142">
        <v>920000</v>
      </c>
      <c r="D1260" s="9" t="s">
        <v>305</v>
      </c>
      <c r="E1260" s="9" t="s">
        <v>70</v>
      </c>
      <c r="F1260" s="9" t="s">
        <v>306</v>
      </c>
      <c r="G1260" s="9" t="s">
        <v>307</v>
      </c>
      <c r="H1260" s="9">
        <v>0.36</v>
      </c>
      <c r="I1260" s="9">
        <v>0.48</v>
      </c>
      <c r="J1260" s="9" t="s">
        <v>195</v>
      </c>
      <c r="K1260" s="9">
        <v>0.16878042379621999</v>
      </c>
      <c r="L1260" s="9">
        <v>3847.42469214621</v>
      </c>
      <c r="M1260" s="9">
        <v>9.5601531226732099</v>
      </c>
      <c r="N1260" s="9">
        <v>1.40501113799566</v>
      </c>
      <c r="O1260" s="9">
        <v>1.6135666956015799</v>
      </c>
      <c r="P1260" s="9">
        <v>0.23713837530932</v>
      </c>
      <c r="Q1260" s="9">
        <v>649.36997006449496</v>
      </c>
      <c r="R1260" s="9">
        <v>1210</v>
      </c>
      <c r="S1260" s="9" t="s">
        <v>310</v>
      </c>
      <c r="T1260" s="9">
        <v>1210</v>
      </c>
      <c r="U1260" s="9" t="s">
        <v>293</v>
      </c>
      <c r="V1260" s="9" t="s">
        <v>195</v>
      </c>
      <c r="Z1260" s="9">
        <v>0</v>
      </c>
      <c r="AA1260" s="9">
        <v>1</v>
      </c>
      <c r="AB1260" s="9">
        <v>1.6135666956015799</v>
      </c>
      <c r="AC1260" s="9">
        <v>0.23713837530932</v>
      </c>
      <c r="AD1260" s="9">
        <v>649.36997006449496</v>
      </c>
      <c r="AF1260" s="9">
        <v>-1</v>
      </c>
      <c r="AG1260" s="9">
        <v>-1</v>
      </c>
      <c r="AH1260" s="9">
        <v>-1</v>
      </c>
      <c r="AI1260" s="9">
        <v>-1</v>
      </c>
      <c r="AJ1260" s="9">
        <v>0</v>
      </c>
      <c r="AM1260" s="9" t="s">
        <v>309</v>
      </c>
      <c r="AN1260" s="9">
        <v>-1</v>
      </c>
      <c r="AQ1260" s="9">
        <v>579</v>
      </c>
      <c r="AR1260" s="9" t="s">
        <v>295</v>
      </c>
      <c r="AT1260" s="9" t="s">
        <v>195</v>
      </c>
      <c r="AU1260" s="9">
        <v>132.71029999999999</v>
      </c>
      <c r="AV1260" s="9">
        <v>105.292416359798</v>
      </c>
      <c r="AW1260" s="9">
        <v>683.03014201514202</v>
      </c>
      <c r="AX1260" s="9">
        <v>0.52665853210000002</v>
      </c>
    </row>
    <row r="1261" spans="1:50" x14ac:dyDescent="0.25">
      <c r="A1261" s="142">
        <v>550000</v>
      </c>
      <c r="B1261" s="142">
        <v>920000</v>
      </c>
      <c r="C1261" s="142">
        <v>920000</v>
      </c>
      <c r="D1261" s="9" t="s">
        <v>305</v>
      </c>
      <c r="E1261" s="9" t="s">
        <v>70</v>
      </c>
      <c r="F1261" s="9" t="s">
        <v>306</v>
      </c>
      <c r="G1261" s="9" t="s">
        <v>307</v>
      </c>
      <c r="H1261" s="9">
        <v>0.36</v>
      </c>
      <c r="I1261" s="9">
        <v>0.48</v>
      </c>
      <c r="J1261" s="9" t="s">
        <v>195</v>
      </c>
      <c r="K1261" s="9">
        <v>1.1603744707049999E-2</v>
      </c>
      <c r="L1261" s="9">
        <v>3847.42469214621</v>
      </c>
      <c r="M1261" s="9">
        <v>9.5601531226732099</v>
      </c>
      <c r="N1261" s="9">
        <v>1.40501113799566</v>
      </c>
      <c r="O1261" s="9">
        <v>0.11093357619589</v>
      </c>
      <c r="P1261" s="9">
        <v>1.630339055587E-2</v>
      </c>
      <c r="Q1261" s="9">
        <v>44.644533907299703</v>
      </c>
      <c r="R1261" s="9">
        <v>1210</v>
      </c>
      <c r="S1261" s="9" t="s">
        <v>310</v>
      </c>
      <c r="T1261" s="9">
        <v>1210</v>
      </c>
      <c r="U1261" s="9" t="s">
        <v>293</v>
      </c>
      <c r="V1261" s="9" t="s">
        <v>195</v>
      </c>
      <c r="Z1261" s="9">
        <v>0</v>
      </c>
      <c r="AA1261" s="9">
        <v>1</v>
      </c>
      <c r="AB1261" s="9">
        <v>0.11093357619589</v>
      </c>
      <c r="AC1261" s="9">
        <v>1.630339055587E-2</v>
      </c>
      <c r="AD1261" s="9">
        <v>44.644533907301302</v>
      </c>
      <c r="AF1261" s="9">
        <v>-1</v>
      </c>
      <c r="AG1261" s="9">
        <v>-1</v>
      </c>
      <c r="AH1261" s="9">
        <v>-1</v>
      </c>
      <c r="AI1261" s="9">
        <v>-1</v>
      </c>
      <c r="AJ1261" s="9">
        <v>0</v>
      </c>
      <c r="AM1261" s="9" t="s">
        <v>309</v>
      </c>
      <c r="AN1261" s="9">
        <v>-1</v>
      </c>
      <c r="AQ1261" s="9">
        <v>579</v>
      </c>
      <c r="AR1261" s="9" t="s">
        <v>295</v>
      </c>
      <c r="AT1261" s="9" t="s">
        <v>195</v>
      </c>
      <c r="AU1261" s="9">
        <v>132.71029999999999</v>
      </c>
      <c r="AV1261" s="9">
        <v>33.785703788483197</v>
      </c>
      <c r="AW1261" s="9">
        <v>46.958688791653401</v>
      </c>
      <c r="AX1261" s="9">
        <v>3.6208056699999998E-2</v>
      </c>
    </row>
    <row r="1262" spans="1:50" x14ac:dyDescent="0.25">
      <c r="A1262" s="142">
        <v>550000</v>
      </c>
      <c r="B1262" s="142">
        <v>920000</v>
      </c>
      <c r="C1262" s="142">
        <v>920000</v>
      </c>
      <c r="D1262" s="9" t="s">
        <v>305</v>
      </c>
      <c r="E1262" s="9" t="s">
        <v>70</v>
      </c>
      <c r="F1262" s="9" t="s">
        <v>306</v>
      </c>
      <c r="G1262" s="9" t="s">
        <v>307</v>
      </c>
      <c r="H1262" s="9">
        <v>0.36</v>
      </c>
      <c r="I1262" s="9">
        <v>0.48</v>
      </c>
      <c r="J1262" s="9" t="s">
        <v>195</v>
      </c>
      <c r="K1262" s="9">
        <v>0.22083966592109</v>
      </c>
      <c r="L1262" s="9">
        <v>3853.4581377245399</v>
      </c>
      <c r="M1262" s="9">
        <v>9.5741736726301703</v>
      </c>
      <c r="N1262" s="9">
        <v>1.4070385597522499</v>
      </c>
      <c r="O1262" s="9">
        <v>2.1143573153342001</v>
      </c>
      <c r="P1262" s="9">
        <v>0.31072992547377998</v>
      </c>
      <c r="Q1262" s="9">
        <v>850.99640777601701</v>
      </c>
      <c r="R1262" s="9">
        <v>1200</v>
      </c>
      <c r="S1262" s="9" t="s">
        <v>308</v>
      </c>
      <c r="T1262" s="9">
        <v>1200</v>
      </c>
      <c r="U1262" s="9" t="s">
        <v>293</v>
      </c>
      <c r="V1262" s="9" t="s">
        <v>195</v>
      </c>
      <c r="Z1262" s="9">
        <v>0</v>
      </c>
      <c r="AA1262" s="9">
        <v>1</v>
      </c>
      <c r="AB1262" s="9">
        <v>2.1143573153342001</v>
      </c>
      <c r="AC1262" s="9">
        <v>0.31072992547377998</v>
      </c>
      <c r="AD1262" s="9">
        <v>850.99640777601701</v>
      </c>
      <c r="AF1262" s="9">
        <v>-1</v>
      </c>
      <c r="AG1262" s="9">
        <v>-1</v>
      </c>
      <c r="AH1262" s="9">
        <v>-1</v>
      </c>
      <c r="AI1262" s="9">
        <v>-1</v>
      </c>
      <c r="AJ1262" s="9">
        <v>0</v>
      </c>
      <c r="AM1262" s="9" t="s">
        <v>309</v>
      </c>
      <c r="AN1262" s="9">
        <v>-1</v>
      </c>
      <c r="AQ1262" s="9">
        <v>579</v>
      </c>
      <c r="AR1262" s="9" t="s">
        <v>295</v>
      </c>
      <c r="AT1262" s="9" t="s">
        <v>195</v>
      </c>
      <c r="AU1262" s="9">
        <v>132.71029999999999</v>
      </c>
      <c r="AV1262" s="9">
        <v>142.309549948946</v>
      </c>
      <c r="AW1262" s="9">
        <v>893.70642035345702</v>
      </c>
      <c r="AX1262" s="9">
        <v>0.69018362349999995</v>
      </c>
    </row>
    <row r="1263" spans="1:50" x14ac:dyDescent="0.25">
      <c r="A1263" s="142">
        <v>550000</v>
      </c>
      <c r="B1263" s="142">
        <v>920000</v>
      </c>
      <c r="C1263" s="142">
        <v>920000</v>
      </c>
      <c r="D1263" s="9" t="s">
        <v>305</v>
      </c>
      <c r="E1263" s="9" t="s">
        <v>70</v>
      </c>
      <c r="F1263" s="9" t="s">
        <v>306</v>
      </c>
      <c r="G1263" s="9" t="s">
        <v>307</v>
      </c>
      <c r="H1263" s="9">
        <v>0.36</v>
      </c>
      <c r="I1263" s="9">
        <v>0.48</v>
      </c>
      <c r="J1263" s="9" t="s">
        <v>195</v>
      </c>
      <c r="K1263" s="9">
        <v>4.9901937303710002E-2</v>
      </c>
      <c r="L1263" s="9">
        <v>3853.4581377245399</v>
      </c>
      <c r="M1263" s="9">
        <v>9.5741736726301703</v>
      </c>
      <c r="N1263" s="9">
        <v>1.4070385597522499</v>
      </c>
      <c r="O1263" s="9">
        <v>0.47776981434646998</v>
      </c>
      <c r="P1263" s="9">
        <v>7.0213949992659994E-2</v>
      </c>
      <c r="Q1263" s="9">
        <v>192.29502639122001</v>
      </c>
      <c r="R1263" s="9">
        <v>1210</v>
      </c>
      <c r="S1263" s="9" t="s">
        <v>310</v>
      </c>
      <c r="T1263" s="9">
        <v>1210</v>
      </c>
      <c r="U1263" s="9" t="s">
        <v>293</v>
      </c>
      <c r="V1263" s="9" t="s">
        <v>195</v>
      </c>
      <c r="Z1263" s="9">
        <v>0</v>
      </c>
      <c r="AA1263" s="9">
        <v>1</v>
      </c>
      <c r="AB1263" s="9">
        <v>0.47776981434646998</v>
      </c>
      <c r="AC1263" s="9">
        <v>7.0213949992659994E-2</v>
      </c>
      <c r="AD1263" s="9">
        <v>192.29502639121901</v>
      </c>
      <c r="AF1263" s="9">
        <v>-1</v>
      </c>
      <c r="AG1263" s="9">
        <v>-1</v>
      </c>
      <c r="AH1263" s="9">
        <v>-1</v>
      </c>
      <c r="AI1263" s="9">
        <v>-1</v>
      </c>
      <c r="AJ1263" s="9">
        <v>0</v>
      </c>
      <c r="AM1263" s="9" t="s">
        <v>309</v>
      </c>
      <c r="AN1263" s="9">
        <v>-1</v>
      </c>
      <c r="AQ1263" s="9">
        <v>579</v>
      </c>
      <c r="AR1263" s="9" t="s">
        <v>295</v>
      </c>
      <c r="AT1263" s="9" t="s">
        <v>195</v>
      </c>
      <c r="AU1263" s="9">
        <v>132.71029999999999</v>
      </c>
      <c r="AV1263" s="9">
        <v>74.833235730016199</v>
      </c>
      <c r="AW1263" s="9">
        <v>201.94597546774</v>
      </c>
      <c r="AX1263" s="9">
        <v>0.1559570368</v>
      </c>
    </row>
    <row r="1264" spans="1:50" x14ac:dyDescent="0.25">
      <c r="A1264" s="142">
        <v>550000</v>
      </c>
      <c r="B1264" s="142">
        <v>920000</v>
      </c>
      <c r="C1264" s="142">
        <v>920000</v>
      </c>
      <c r="D1264" s="9" t="s">
        <v>305</v>
      </c>
      <c r="E1264" s="9" t="s">
        <v>70</v>
      </c>
      <c r="F1264" s="9" t="s">
        <v>306</v>
      </c>
      <c r="G1264" s="9" t="s">
        <v>307</v>
      </c>
      <c r="H1264" s="9">
        <v>0.36</v>
      </c>
      <c r="I1264" s="9">
        <v>0.48</v>
      </c>
      <c r="J1264" s="9" t="s">
        <v>195</v>
      </c>
      <c r="K1264" s="9">
        <v>0.12379948183354</v>
      </c>
      <c r="L1264" s="9">
        <v>3853.4581377245399</v>
      </c>
      <c r="M1264" s="9">
        <v>9.5741736726301703</v>
      </c>
      <c r="N1264" s="9">
        <v>1.4070385597522499</v>
      </c>
      <c r="O1264" s="9">
        <v>1.1852777396559799</v>
      </c>
      <c r="P1264" s="9">
        <v>0.17419064461714001</v>
      </c>
      <c r="Q1264" s="9">
        <v>477.05612071755598</v>
      </c>
      <c r="R1264" s="9">
        <v>1210</v>
      </c>
      <c r="S1264" s="9" t="s">
        <v>310</v>
      </c>
      <c r="T1264" s="9">
        <v>1210</v>
      </c>
      <c r="U1264" s="9" t="s">
        <v>293</v>
      </c>
      <c r="V1264" s="9" t="s">
        <v>195</v>
      </c>
      <c r="Z1264" s="9">
        <v>0</v>
      </c>
      <c r="AA1264" s="9">
        <v>1</v>
      </c>
      <c r="AB1264" s="9">
        <v>1.1852777396559799</v>
      </c>
      <c r="AC1264" s="9">
        <v>0.17419064461714001</v>
      </c>
      <c r="AD1264" s="9">
        <v>477.05612071755598</v>
      </c>
      <c r="AF1264" s="9">
        <v>-1</v>
      </c>
      <c r="AG1264" s="9">
        <v>-1</v>
      </c>
      <c r="AH1264" s="9">
        <v>-1</v>
      </c>
      <c r="AI1264" s="9">
        <v>-1</v>
      </c>
      <c r="AJ1264" s="9">
        <v>0</v>
      </c>
      <c r="AM1264" s="9" t="s">
        <v>309</v>
      </c>
      <c r="AN1264" s="9">
        <v>-1</v>
      </c>
      <c r="AQ1264" s="9">
        <v>579</v>
      </c>
      <c r="AR1264" s="9" t="s">
        <v>295</v>
      </c>
      <c r="AT1264" s="9" t="s">
        <v>195</v>
      </c>
      <c r="AU1264" s="9">
        <v>132.71029999999999</v>
      </c>
      <c r="AV1264" s="9">
        <v>92.434814216460893</v>
      </c>
      <c r="AW1264" s="9">
        <v>500.99872814787102</v>
      </c>
      <c r="AX1264" s="9">
        <v>0.38690682949999999</v>
      </c>
    </row>
    <row r="1265" spans="1:50" x14ac:dyDescent="0.25">
      <c r="A1265" s="142">
        <v>550000</v>
      </c>
      <c r="B1265" s="142">
        <v>920000</v>
      </c>
      <c r="C1265" s="142">
        <v>920000</v>
      </c>
      <c r="D1265" s="9" t="s">
        <v>305</v>
      </c>
      <c r="E1265" s="9" t="s">
        <v>70</v>
      </c>
      <c r="F1265" s="9" t="s">
        <v>306</v>
      </c>
      <c r="G1265" s="9" t="s">
        <v>307</v>
      </c>
      <c r="H1265" s="9">
        <v>0.36</v>
      </c>
      <c r="I1265" s="9">
        <v>0.48</v>
      </c>
      <c r="J1265" s="9" t="s">
        <v>195</v>
      </c>
      <c r="K1265" s="9">
        <v>0.13821391987350001</v>
      </c>
      <c r="L1265" s="9">
        <v>3853.4581377245399</v>
      </c>
      <c r="M1265" s="9">
        <v>9.5741736726301703</v>
      </c>
      <c r="N1265" s="9">
        <v>1.4070385597522499</v>
      </c>
      <c r="O1265" s="9">
        <v>1.3232840728439601</v>
      </c>
      <c r="P1265" s="9">
        <v>0.19447231475653001</v>
      </c>
      <c r="Q1265" s="9">
        <v>532.60155428338101</v>
      </c>
      <c r="R1265" s="9">
        <v>1210</v>
      </c>
      <c r="S1265" s="9" t="s">
        <v>310</v>
      </c>
      <c r="T1265" s="9">
        <v>1210</v>
      </c>
      <c r="U1265" s="9" t="s">
        <v>293</v>
      </c>
      <c r="V1265" s="9" t="s">
        <v>195</v>
      </c>
      <c r="Z1265" s="9">
        <v>0</v>
      </c>
      <c r="AA1265" s="9">
        <v>1</v>
      </c>
      <c r="AB1265" s="9">
        <v>1.3232840728439601</v>
      </c>
      <c r="AC1265" s="9">
        <v>0.19447231475653001</v>
      </c>
      <c r="AD1265" s="9">
        <v>532.60155428338101</v>
      </c>
      <c r="AF1265" s="9">
        <v>-1</v>
      </c>
      <c r="AG1265" s="9">
        <v>-1</v>
      </c>
      <c r="AH1265" s="9">
        <v>-1</v>
      </c>
      <c r="AI1265" s="9">
        <v>-1</v>
      </c>
      <c r="AJ1265" s="9">
        <v>0</v>
      </c>
      <c r="AM1265" s="9" t="s">
        <v>309</v>
      </c>
      <c r="AN1265" s="9">
        <v>-1</v>
      </c>
      <c r="AQ1265" s="9">
        <v>579</v>
      </c>
      <c r="AR1265" s="9" t="s">
        <v>295</v>
      </c>
      <c r="AT1265" s="9" t="s">
        <v>195</v>
      </c>
      <c r="AU1265" s="9">
        <v>132.71029999999999</v>
      </c>
      <c r="AV1265" s="9">
        <v>98.9640315247145</v>
      </c>
      <c r="AW1265" s="9">
        <v>559.33188930518895</v>
      </c>
      <c r="AX1265" s="9">
        <v>0.4319558429</v>
      </c>
    </row>
    <row r="1266" spans="1:50" x14ac:dyDescent="0.25">
      <c r="A1266" s="142">
        <v>550000</v>
      </c>
      <c r="B1266" s="142">
        <v>920000</v>
      </c>
      <c r="C1266" s="142">
        <v>920000</v>
      </c>
      <c r="D1266" s="9" t="s">
        <v>305</v>
      </c>
      <c r="E1266" s="9" t="s">
        <v>70</v>
      </c>
      <c r="F1266" s="9" t="s">
        <v>306</v>
      </c>
      <c r="G1266" s="9" t="s">
        <v>307</v>
      </c>
      <c r="H1266" s="9">
        <v>0.36</v>
      </c>
      <c r="I1266" s="9">
        <v>0.48</v>
      </c>
      <c r="J1266" s="9" t="s">
        <v>195</v>
      </c>
      <c r="K1266" s="9">
        <v>8.1075972545600006E-2</v>
      </c>
      <c r="L1266" s="9">
        <v>3853.4581377245399</v>
      </c>
      <c r="M1266" s="9">
        <v>9.5741736726301703</v>
      </c>
      <c r="N1266" s="9">
        <v>1.4070385597522499</v>
      </c>
      <c r="O1266" s="9">
        <v>0.77623544182897997</v>
      </c>
      <c r="P1266" s="9">
        <v>0.11407701964107</v>
      </c>
      <c r="Q1266" s="9">
        <v>312.422866179778</v>
      </c>
      <c r="R1266" s="9">
        <v>1210</v>
      </c>
      <c r="S1266" s="9" t="s">
        <v>310</v>
      </c>
      <c r="T1266" s="9">
        <v>1210</v>
      </c>
      <c r="U1266" s="9" t="s">
        <v>293</v>
      </c>
      <c r="V1266" s="9" t="s">
        <v>195</v>
      </c>
      <c r="Z1266" s="9">
        <v>0</v>
      </c>
      <c r="AA1266" s="9">
        <v>1</v>
      </c>
      <c r="AB1266" s="9">
        <v>0.77623544182897997</v>
      </c>
      <c r="AC1266" s="9">
        <v>0.11407701964107</v>
      </c>
      <c r="AD1266" s="9">
        <v>312.42286617977902</v>
      </c>
      <c r="AF1266" s="9">
        <v>-1</v>
      </c>
      <c r="AG1266" s="9">
        <v>-1</v>
      </c>
      <c r="AH1266" s="9">
        <v>-1</v>
      </c>
      <c r="AI1266" s="9">
        <v>-1</v>
      </c>
      <c r="AJ1266" s="9">
        <v>0</v>
      </c>
      <c r="AM1266" s="9" t="s">
        <v>309</v>
      </c>
      <c r="AN1266" s="9">
        <v>-1</v>
      </c>
      <c r="AQ1266" s="9">
        <v>579</v>
      </c>
      <c r="AR1266" s="9" t="s">
        <v>295</v>
      </c>
      <c r="AT1266" s="9" t="s">
        <v>195</v>
      </c>
      <c r="AU1266" s="9">
        <v>132.71029999999999</v>
      </c>
      <c r="AV1266" s="9">
        <v>74.256712460453301</v>
      </c>
      <c r="AW1266" s="9">
        <v>328.10282019849302</v>
      </c>
      <c r="AX1266" s="9">
        <v>0.25338431970000003</v>
      </c>
    </row>
    <row r="1267" spans="1:50" x14ac:dyDescent="0.25">
      <c r="A1267" s="142">
        <v>550000</v>
      </c>
      <c r="B1267" s="142">
        <v>920000</v>
      </c>
      <c r="C1267" s="142">
        <v>920000</v>
      </c>
      <c r="D1267" s="9" t="s">
        <v>305</v>
      </c>
      <c r="E1267" s="9" t="s">
        <v>70</v>
      </c>
      <c r="F1267" s="9" t="s">
        <v>306</v>
      </c>
      <c r="G1267" s="9" t="s">
        <v>307</v>
      </c>
      <c r="H1267" s="9">
        <v>0.36</v>
      </c>
      <c r="I1267" s="9">
        <v>0.48</v>
      </c>
      <c r="J1267" s="9" t="s">
        <v>195</v>
      </c>
      <c r="K1267" s="9">
        <v>3.9324763515400001E-3</v>
      </c>
      <c r="L1267" s="9">
        <v>3853.4581377245399</v>
      </c>
      <c r="M1267" s="9">
        <v>9.5741736726301703</v>
      </c>
      <c r="N1267" s="9">
        <v>1.4070385597522499</v>
      </c>
      <c r="O1267" s="9">
        <v>3.7650211553169999E-2</v>
      </c>
      <c r="P1267" s="9">
        <v>5.5331458619300002E-3</v>
      </c>
      <c r="Q1267" s="9">
        <v>15.1536329982588</v>
      </c>
      <c r="R1267" s="9">
        <v>1210</v>
      </c>
      <c r="S1267" s="9" t="s">
        <v>310</v>
      </c>
      <c r="T1267" s="9">
        <v>1210</v>
      </c>
      <c r="U1267" s="9" t="s">
        <v>293</v>
      </c>
      <c r="V1267" s="9" t="s">
        <v>195</v>
      </c>
      <c r="Z1267" s="9">
        <v>0</v>
      </c>
      <c r="AA1267" s="9">
        <v>1</v>
      </c>
      <c r="AB1267" s="9">
        <v>3.7650211553169999E-2</v>
      </c>
      <c r="AC1267" s="9">
        <v>5.5331458619300002E-3</v>
      </c>
      <c r="AD1267" s="9">
        <v>15.1536329982584</v>
      </c>
      <c r="AF1267" s="9">
        <v>-1</v>
      </c>
      <c r="AG1267" s="9">
        <v>-1</v>
      </c>
      <c r="AH1267" s="9">
        <v>-1</v>
      </c>
      <c r="AI1267" s="9">
        <v>-1</v>
      </c>
      <c r="AJ1267" s="9">
        <v>0</v>
      </c>
      <c r="AM1267" s="9" t="s">
        <v>309</v>
      </c>
      <c r="AN1267" s="9">
        <v>-1</v>
      </c>
      <c r="AQ1267" s="9">
        <v>579</v>
      </c>
      <c r="AR1267" s="9" t="s">
        <v>295</v>
      </c>
      <c r="AT1267" s="9" t="s">
        <v>195</v>
      </c>
      <c r="AU1267" s="9">
        <v>132.71029999999999</v>
      </c>
      <c r="AV1267" s="9">
        <v>23.894707197087001</v>
      </c>
      <c r="AW1267" s="9">
        <v>15.914167179173401</v>
      </c>
      <c r="AX1267" s="9">
        <v>1.2290051099999999E-2</v>
      </c>
    </row>
    <row r="1268" spans="1:50" x14ac:dyDescent="0.25">
      <c r="A1268" s="142">
        <v>550000</v>
      </c>
      <c r="B1268" s="142">
        <v>920000</v>
      </c>
      <c r="C1268" s="142">
        <v>930000</v>
      </c>
      <c r="D1268" s="9" t="s">
        <v>305</v>
      </c>
      <c r="E1268" s="9" t="s">
        <v>70</v>
      </c>
      <c r="F1268" s="9" t="s">
        <v>306</v>
      </c>
      <c r="G1268" s="9" t="s">
        <v>307</v>
      </c>
      <c r="H1268" s="9">
        <v>0.36</v>
      </c>
      <c r="I1268" s="9">
        <v>0.48</v>
      </c>
      <c r="J1268" s="9" t="s">
        <v>195</v>
      </c>
      <c r="K1268" s="9">
        <v>0.15930488083017</v>
      </c>
      <c r="L1268" s="9">
        <v>3761.6554788714502</v>
      </c>
      <c r="M1268" s="9">
        <v>9.65095953632121</v>
      </c>
      <c r="N1268" s="9">
        <v>1.5939456879895599</v>
      </c>
      <c r="O1268" s="9">
        <v>1.53744495883046</v>
      </c>
      <c r="P1268" s="9">
        <v>0.25392332787493999</v>
      </c>
      <c r="Q1268" s="9">
        <v>599.25007778578004</v>
      </c>
      <c r="R1268" s="9">
        <v>1200</v>
      </c>
      <c r="S1268" s="9" t="s">
        <v>308</v>
      </c>
      <c r="T1268" s="9">
        <v>1200</v>
      </c>
      <c r="U1268" s="9" t="s">
        <v>293</v>
      </c>
      <c r="V1268" s="9" t="s">
        <v>195</v>
      </c>
      <c r="Z1268" s="9">
        <v>0</v>
      </c>
      <c r="AA1268" s="9">
        <v>1</v>
      </c>
      <c r="AB1268" s="9">
        <v>1.53744495883046</v>
      </c>
      <c r="AC1268" s="9">
        <v>0.25392332787493999</v>
      </c>
      <c r="AD1268" s="9">
        <v>599.25007778578004</v>
      </c>
      <c r="AF1268" s="9">
        <v>-1</v>
      </c>
      <c r="AG1268" s="9">
        <v>-1</v>
      </c>
      <c r="AH1268" s="9">
        <v>-1</v>
      </c>
      <c r="AI1268" s="9">
        <v>-1</v>
      </c>
      <c r="AJ1268" s="9">
        <v>0</v>
      </c>
      <c r="AM1268" s="9" t="s">
        <v>309</v>
      </c>
      <c r="AN1268" s="9">
        <v>-1</v>
      </c>
      <c r="AQ1268" s="9">
        <v>579</v>
      </c>
      <c r="AR1268" s="9" t="s">
        <v>295</v>
      </c>
      <c r="AT1268" s="9" t="s">
        <v>195</v>
      </c>
      <c r="AU1268" s="9">
        <v>132.71029999999999</v>
      </c>
      <c r="AV1268" s="9">
        <v>104.804404245882</v>
      </c>
      <c r="AW1268" s="9">
        <v>644.683980107249</v>
      </c>
      <c r="AX1268" s="9">
        <v>0.4860097954</v>
      </c>
    </row>
    <row r="1269" spans="1:50" x14ac:dyDescent="0.25">
      <c r="A1269" s="142">
        <v>550000</v>
      </c>
      <c r="B1269" s="142">
        <v>920000</v>
      </c>
      <c r="C1269" s="142">
        <v>930000</v>
      </c>
      <c r="D1269" s="9" t="s">
        <v>305</v>
      </c>
      <c r="E1269" s="9" t="s">
        <v>70</v>
      </c>
      <c r="F1269" s="9" t="s">
        <v>306</v>
      </c>
      <c r="G1269" s="9" t="s">
        <v>307</v>
      </c>
      <c r="H1269" s="9">
        <v>0.36</v>
      </c>
      <c r="I1269" s="9">
        <v>0.48</v>
      </c>
      <c r="J1269" s="9" t="s">
        <v>195</v>
      </c>
      <c r="K1269" s="9">
        <v>1.055958791653E-2</v>
      </c>
      <c r="L1269" s="9">
        <v>3761.6554788714502</v>
      </c>
      <c r="M1269" s="9">
        <v>9.65095953632121</v>
      </c>
      <c r="N1269" s="9">
        <v>1.5939456879895599</v>
      </c>
      <c r="O1269" s="9">
        <v>0.10191015570273999</v>
      </c>
      <c r="P1269" s="9">
        <v>1.6831409626509999E-2</v>
      </c>
      <c r="Q1269" s="9">
        <v>39.721531740873701</v>
      </c>
      <c r="R1269" s="9">
        <v>1200</v>
      </c>
      <c r="S1269" s="9" t="s">
        <v>308</v>
      </c>
      <c r="T1269" s="9">
        <v>1200</v>
      </c>
      <c r="U1269" s="9" t="s">
        <v>293</v>
      </c>
      <c r="V1269" s="9" t="s">
        <v>195</v>
      </c>
      <c r="Z1269" s="9">
        <v>0</v>
      </c>
      <c r="AA1269" s="9">
        <v>1</v>
      </c>
      <c r="AB1269" s="9">
        <v>0.10191015570273999</v>
      </c>
      <c r="AC1269" s="9">
        <v>1.6831409626509999E-2</v>
      </c>
      <c r="AD1269" s="9">
        <v>39.721531740874099</v>
      </c>
      <c r="AF1269" s="9">
        <v>-1</v>
      </c>
      <c r="AG1269" s="9">
        <v>-1</v>
      </c>
      <c r="AH1269" s="9">
        <v>-1</v>
      </c>
      <c r="AI1269" s="9">
        <v>-1</v>
      </c>
      <c r="AJ1269" s="9">
        <v>0</v>
      </c>
      <c r="AM1269" s="9" t="s">
        <v>309</v>
      </c>
      <c r="AN1269" s="9">
        <v>-1</v>
      </c>
      <c r="AQ1269" s="9">
        <v>579</v>
      </c>
      <c r="AR1269" s="9" t="s">
        <v>295</v>
      </c>
      <c r="AT1269" s="9" t="s">
        <v>195</v>
      </c>
      <c r="AU1269" s="9">
        <v>132.71029999999999</v>
      </c>
      <c r="AV1269" s="9">
        <v>54.503579598056902</v>
      </c>
      <c r="AW1269" s="9">
        <v>42.733136177943699</v>
      </c>
      <c r="AX1269" s="9">
        <v>3.2215354199999997E-2</v>
      </c>
    </row>
    <row r="1270" spans="1:50" x14ac:dyDescent="0.25">
      <c r="A1270" s="142">
        <v>550000</v>
      </c>
      <c r="B1270" s="142">
        <v>920000</v>
      </c>
      <c r="C1270" s="142">
        <v>930000</v>
      </c>
      <c r="D1270" s="9" t="s">
        <v>305</v>
      </c>
      <c r="E1270" s="9" t="s">
        <v>70</v>
      </c>
      <c r="F1270" s="9" t="s">
        <v>306</v>
      </c>
      <c r="G1270" s="9" t="s">
        <v>307</v>
      </c>
      <c r="H1270" s="9">
        <v>0.36</v>
      </c>
      <c r="I1270" s="9">
        <v>0.48</v>
      </c>
      <c r="J1270" s="9" t="s">
        <v>312</v>
      </c>
      <c r="K1270" s="9">
        <v>9.3115997232910003E-2</v>
      </c>
      <c r="L1270" s="9">
        <v>3761.6554788714502</v>
      </c>
      <c r="M1270" s="9">
        <v>9.65095953632121</v>
      </c>
      <c r="N1270" s="9">
        <v>1.5939456879895599</v>
      </c>
      <c r="O1270" s="9">
        <v>0.89865872147901005</v>
      </c>
      <c r="P1270" s="9">
        <v>0.14842184227224001</v>
      </c>
      <c r="Q1270" s="9">
        <v>350.27030116175501</v>
      </c>
      <c r="R1270" s="9">
        <v>3100</v>
      </c>
      <c r="S1270" s="9" t="s">
        <v>313</v>
      </c>
      <c r="T1270" s="9">
        <v>3100</v>
      </c>
      <c r="U1270" s="9" t="s">
        <v>293</v>
      </c>
      <c r="V1270" s="9" t="s">
        <v>195</v>
      </c>
      <c r="Y1270" s="9" t="s">
        <v>312</v>
      </c>
      <c r="Z1270" s="9">
        <v>0</v>
      </c>
      <c r="AA1270" s="9">
        <v>1</v>
      </c>
      <c r="AB1270" s="9">
        <v>0.89865872147901005</v>
      </c>
      <c r="AC1270" s="9">
        <v>0.14842184227224001</v>
      </c>
      <c r="AD1270" s="9">
        <v>350.27030116175501</v>
      </c>
      <c r="AF1270" s="9">
        <v>-1</v>
      </c>
      <c r="AG1270" s="9">
        <v>-1</v>
      </c>
      <c r="AH1270" s="9">
        <v>-1</v>
      </c>
      <c r="AI1270" s="9">
        <v>-1</v>
      </c>
      <c r="AJ1270" s="9">
        <v>0</v>
      </c>
      <c r="AM1270" s="9" t="s">
        <v>309</v>
      </c>
      <c r="AN1270" s="9">
        <v>-1</v>
      </c>
      <c r="AQ1270" s="9">
        <v>579</v>
      </c>
      <c r="AR1270" s="9" t="s">
        <v>295</v>
      </c>
      <c r="AT1270" s="9" t="s">
        <v>195</v>
      </c>
      <c r="AU1270" s="9">
        <v>132.71029999999999</v>
      </c>
      <c r="AV1270" s="9">
        <v>79.328754834323306</v>
      </c>
      <c r="AW1270" s="9">
        <v>376.827071430182</v>
      </c>
      <c r="AX1270" s="9">
        <v>0.28407972520000002</v>
      </c>
    </row>
    <row r="1271" spans="1:50" x14ac:dyDescent="0.25">
      <c r="A1271" s="142">
        <v>550000</v>
      </c>
      <c r="B1271" s="142">
        <v>920000</v>
      </c>
      <c r="C1271" s="142">
        <v>930000</v>
      </c>
      <c r="D1271" s="9" t="s">
        <v>305</v>
      </c>
      <c r="E1271" s="9" t="s">
        <v>70</v>
      </c>
      <c r="F1271" s="9" t="s">
        <v>306</v>
      </c>
      <c r="G1271" s="9" t="s">
        <v>307</v>
      </c>
      <c r="H1271" s="9">
        <v>0.36</v>
      </c>
      <c r="I1271" s="9">
        <v>0.48</v>
      </c>
      <c r="J1271" s="9" t="s">
        <v>195</v>
      </c>
      <c r="K1271" s="9">
        <v>7.5836584832350007E-2</v>
      </c>
      <c r="L1271" s="9">
        <v>3761.6554788714502</v>
      </c>
      <c r="M1271" s="9">
        <v>9.65095953632121</v>
      </c>
      <c r="N1271" s="9">
        <v>1.5939456879895599</v>
      </c>
      <c r="O1271" s="9">
        <v>0.73189581158981998</v>
      </c>
      <c r="P1271" s="9">
        <v>0.12087939738538001</v>
      </c>
      <c r="Q1271" s="9">
        <v>285.27110483351601</v>
      </c>
      <c r="R1271" s="9">
        <v>1210</v>
      </c>
      <c r="S1271" s="9" t="s">
        <v>310</v>
      </c>
      <c r="T1271" s="9">
        <v>1210</v>
      </c>
      <c r="U1271" s="9" t="s">
        <v>293</v>
      </c>
      <c r="V1271" s="9" t="s">
        <v>195</v>
      </c>
      <c r="Z1271" s="9">
        <v>0</v>
      </c>
      <c r="AA1271" s="9">
        <v>1</v>
      </c>
      <c r="AB1271" s="9">
        <v>0.73189581158981998</v>
      </c>
      <c r="AC1271" s="9">
        <v>0.12087939738538001</v>
      </c>
      <c r="AD1271" s="9">
        <v>285.27110483351498</v>
      </c>
      <c r="AF1271" s="9">
        <v>-1</v>
      </c>
      <c r="AG1271" s="9">
        <v>-1</v>
      </c>
      <c r="AH1271" s="9">
        <v>-1</v>
      </c>
      <c r="AI1271" s="9">
        <v>-1</v>
      </c>
      <c r="AJ1271" s="9">
        <v>0</v>
      </c>
      <c r="AM1271" s="9" t="s">
        <v>309</v>
      </c>
      <c r="AN1271" s="9">
        <v>-1</v>
      </c>
      <c r="AQ1271" s="9">
        <v>579</v>
      </c>
      <c r="AR1271" s="9" t="s">
        <v>295</v>
      </c>
      <c r="AT1271" s="9" t="s">
        <v>195</v>
      </c>
      <c r="AU1271" s="9">
        <v>132.71029999999999</v>
      </c>
      <c r="AV1271" s="9">
        <v>79.474396425207104</v>
      </c>
      <c r="AW1271" s="9">
        <v>306.89977038168399</v>
      </c>
      <c r="AX1271" s="9">
        <v>0.2313634265</v>
      </c>
    </row>
    <row r="1272" spans="1:50" x14ac:dyDescent="0.25">
      <c r="A1272" s="142">
        <v>550000</v>
      </c>
      <c r="B1272" s="142">
        <v>920000</v>
      </c>
      <c r="C1272" s="142">
        <v>930000</v>
      </c>
      <c r="D1272" s="9" t="s">
        <v>305</v>
      </c>
      <c r="E1272" s="9" t="s">
        <v>70</v>
      </c>
      <c r="F1272" s="9" t="s">
        <v>306</v>
      </c>
      <c r="G1272" s="9" t="s">
        <v>307</v>
      </c>
      <c r="H1272" s="9">
        <v>0.36</v>
      </c>
      <c r="I1272" s="9">
        <v>0.48</v>
      </c>
      <c r="J1272" s="9" t="s">
        <v>195</v>
      </c>
      <c r="K1272" s="9">
        <v>1.9601178990510001E-2</v>
      </c>
      <c r="L1272" s="9">
        <v>3761.6554788714502</v>
      </c>
      <c r="M1272" s="9">
        <v>9.65095953632121</v>
      </c>
      <c r="N1272" s="9">
        <v>1.5939456879895599</v>
      </c>
      <c r="O1272" s="9">
        <v>0.18917018530164001</v>
      </c>
      <c r="P1272" s="9">
        <v>3.1243214731440001E-2</v>
      </c>
      <c r="Q1272" s="9">
        <v>73.732882342007002</v>
      </c>
      <c r="R1272" s="9">
        <v>1210</v>
      </c>
      <c r="S1272" s="9" t="s">
        <v>310</v>
      </c>
      <c r="T1272" s="9">
        <v>1210</v>
      </c>
      <c r="U1272" s="9" t="s">
        <v>293</v>
      </c>
      <c r="V1272" s="9" t="s">
        <v>195</v>
      </c>
      <c r="Z1272" s="9">
        <v>0</v>
      </c>
      <c r="AA1272" s="9">
        <v>1</v>
      </c>
      <c r="AB1272" s="9">
        <v>0.18917018530164001</v>
      </c>
      <c r="AC1272" s="9">
        <v>3.1243214731440001E-2</v>
      </c>
      <c r="AD1272" s="9">
        <v>73.732882342007002</v>
      </c>
      <c r="AF1272" s="9">
        <v>-1</v>
      </c>
      <c r="AG1272" s="9">
        <v>-1</v>
      </c>
      <c r="AH1272" s="9">
        <v>-1</v>
      </c>
      <c r="AI1272" s="9">
        <v>-1</v>
      </c>
      <c r="AJ1272" s="9">
        <v>0</v>
      </c>
      <c r="AM1272" s="9" t="s">
        <v>309</v>
      </c>
      <c r="AN1272" s="9">
        <v>-1</v>
      </c>
      <c r="AQ1272" s="9">
        <v>579</v>
      </c>
      <c r="AR1272" s="9" t="s">
        <v>295</v>
      </c>
      <c r="AT1272" s="9" t="s">
        <v>195</v>
      </c>
      <c r="AU1272" s="9">
        <v>132.71029999999999</v>
      </c>
      <c r="AV1272" s="9">
        <v>52.578170348960597</v>
      </c>
      <c r="AW1272" s="9">
        <v>79.323157084373506</v>
      </c>
      <c r="AX1272" s="9">
        <v>5.9799580200000001E-2</v>
      </c>
    </row>
    <row r="1273" spans="1:50" x14ac:dyDescent="0.25">
      <c r="A1273" s="142">
        <v>550000</v>
      </c>
      <c r="B1273" s="142">
        <v>920000</v>
      </c>
      <c r="C1273" s="142">
        <v>930000</v>
      </c>
      <c r="D1273" s="9" t="s">
        <v>305</v>
      </c>
      <c r="E1273" s="9" t="s">
        <v>70</v>
      </c>
      <c r="F1273" s="9" t="s">
        <v>306</v>
      </c>
      <c r="G1273" s="9" t="s">
        <v>307</v>
      </c>
      <c r="H1273" s="9">
        <v>0.36</v>
      </c>
      <c r="I1273" s="9">
        <v>0.48</v>
      </c>
      <c r="J1273" s="9" t="s">
        <v>195</v>
      </c>
      <c r="K1273" s="9">
        <v>0.22757269942402</v>
      </c>
      <c r="L1273" s="9">
        <v>3761.6554788714502</v>
      </c>
      <c r="M1273" s="9">
        <v>9.65095953632121</v>
      </c>
      <c r="N1273" s="9">
        <v>1.5939456879895599</v>
      </c>
      <c r="O1273" s="9">
        <v>2.1962949137126602</v>
      </c>
      <c r="P1273" s="9">
        <v>0.36273852295107001</v>
      </c>
      <c r="Q1273" s="9">
        <v>856.05009162995395</v>
      </c>
      <c r="R1273" s="9">
        <v>1330</v>
      </c>
      <c r="S1273" s="9" t="s">
        <v>311</v>
      </c>
      <c r="T1273" s="9">
        <v>1330</v>
      </c>
      <c r="U1273" s="9" t="s">
        <v>293</v>
      </c>
      <c r="V1273" s="9" t="s">
        <v>195</v>
      </c>
      <c r="Z1273" s="9">
        <v>0</v>
      </c>
      <c r="AA1273" s="9">
        <v>1</v>
      </c>
      <c r="AB1273" s="9">
        <v>2.1962949137126602</v>
      </c>
      <c r="AC1273" s="9">
        <v>0.36273852295107001</v>
      </c>
      <c r="AD1273" s="9">
        <v>856.05009162995395</v>
      </c>
      <c r="AF1273" s="9">
        <v>-1</v>
      </c>
      <c r="AG1273" s="9">
        <v>-1</v>
      </c>
      <c r="AH1273" s="9">
        <v>-1</v>
      </c>
      <c r="AI1273" s="9">
        <v>-1</v>
      </c>
      <c r="AJ1273" s="9">
        <v>0</v>
      </c>
      <c r="AM1273" s="9" t="s">
        <v>309</v>
      </c>
      <c r="AN1273" s="9">
        <v>-1</v>
      </c>
      <c r="AQ1273" s="9">
        <v>579</v>
      </c>
      <c r="AR1273" s="9" t="s">
        <v>295</v>
      </c>
      <c r="AT1273" s="9" t="s">
        <v>195</v>
      </c>
      <c r="AU1273" s="9">
        <v>132.71029999999999</v>
      </c>
      <c r="AV1273" s="9">
        <v>119.786855802543</v>
      </c>
      <c r="AW1273" s="9">
        <v>920.95404022702303</v>
      </c>
      <c r="AX1273" s="9">
        <v>0.69428231279999997</v>
      </c>
    </row>
    <row r="1274" spans="1:50" x14ac:dyDescent="0.25">
      <c r="A1274" s="142">
        <v>550000</v>
      </c>
      <c r="B1274" s="142">
        <v>920000</v>
      </c>
      <c r="C1274" s="142">
        <v>930000</v>
      </c>
      <c r="D1274" s="9" t="s">
        <v>305</v>
      </c>
      <c r="E1274" s="9" t="s">
        <v>70</v>
      </c>
      <c r="F1274" s="9" t="s">
        <v>306</v>
      </c>
      <c r="G1274" s="9" t="s">
        <v>307</v>
      </c>
      <c r="H1274" s="9">
        <v>0.36</v>
      </c>
      <c r="I1274" s="9">
        <v>0.48</v>
      </c>
      <c r="J1274" s="9" t="s">
        <v>195</v>
      </c>
      <c r="K1274" s="9">
        <v>3.1772524487419997E-2</v>
      </c>
      <c r="L1274" s="9">
        <v>3761.6554788714502</v>
      </c>
      <c r="M1274" s="9">
        <v>9.65095953632121</v>
      </c>
      <c r="N1274" s="9">
        <v>1.5939456879895599</v>
      </c>
      <c r="O1274" s="9">
        <v>0.30663534819492999</v>
      </c>
      <c r="P1274" s="9">
        <v>5.0643678403269998E-2</v>
      </c>
      <c r="Q1274" s="9">
        <v>119.517290815707</v>
      </c>
      <c r="R1274" s="9">
        <v>1210</v>
      </c>
      <c r="S1274" s="9" t="s">
        <v>310</v>
      </c>
      <c r="T1274" s="9">
        <v>1210</v>
      </c>
      <c r="U1274" s="9" t="s">
        <v>293</v>
      </c>
      <c r="V1274" s="9" t="s">
        <v>195</v>
      </c>
      <c r="Z1274" s="9">
        <v>0</v>
      </c>
      <c r="AA1274" s="9">
        <v>1</v>
      </c>
      <c r="AB1274" s="9">
        <v>0.30663534819492999</v>
      </c>
      <c r="AC1274" s="9">
        <v>5.0643678403269998E-2</v>
      </c>
      <c r="AD1274" s="9">
        <v>119.51729081570799</v>
      </c>
      <c r="AF1274" s="9">
        <v>-1</v>
      </c>
      <c r="AG1274" s="9">
        <v>-1</v>
      </c>
      <c r="AH1274" s="9">
        <v>-1</v>
      </c>
      <c r="AI1274" s="9">
        <v>-1</v>
      </c>
      <c r="AJ1274" s="9">
        <v>0</v>
      </c>
      <c r="AM1274" s="9" t="s">
        <v>309</v>
      </c>
      <c r="AN1274" s="9">
        <v>-1</v>
      </c>
      <c r="AQ1274" s="9">
        <v>579</v>
      </c>
      <c r="AR1274" s="9" t="s">
        <v>295</v>
      </c>
      <c r="AT1274" s="9" t="s">
        <v>195</v>
      </c>
      <c r="AU1274" s="9">
        <v>132.71029999999999</v>
      </c>
      <c r="AV1274" s="9">
        <v>46.905103506198898</v>
      </c>
      <c r="AW1274" s="9">
        <v>128.57884477780701</v>
      </c>
      <c r="AX1274" s="9">
        <v>9.6932109299999999E-2</v>
      </c>
    </row>
    <row r="1275" spans="1:50" x14ac:dyDescent="0.25">
      <c r="A1275" s="142">
        <v>550000</v>
      </c>
      <c r="B1275" s="142">
        <v>920000</v>
      </c>
      <c r="C1275" s="142">
        <v>930000</v>
      </c>
      <c r="D1275" s="9" t="s">
        <v>305</v>
      </c>
      <c r="E1275" s="9" t="s">
        <v>70</v>
      </c>
      <c r="F1275" s="9" t="s">
        <v>306</v>
      </c>
      <c r="G1275" s="9" t="s">
        <v>307</v>
      </c>
      <c r="H1275" s="9">
        <v>0.36</v>
      </c>
      <c r="I1275" s="9">
        <v>0.48</v>
      </c>
      <c r="J1275" s="9" t="s">
        <v>195</v>
      </c>
      <c r="K1275" s="9">
        <v>0.24488371003355</v>
      </c>
      <c r="L1275" s="9">
        <v>3866.2554344503301</v>
      </c>
      <c r="M1275" s="9">
        <v>10.362242291785901</v>
      </c>
      <c r="N1275" s="9">
        <v>1.7800133251905701</v>
      </c>
      <c r="O1275" s="9">
        <v>2.5375443366791801</v>
      </c>
      <c r="P1275" s="9">
        <v>0.43589626698183997</v>
      </c>
      <c r="Q1275" s="9">
        <v>946.78297472560598</v>
      </c>
      <c r="R1275" s="9">
        <v>1200</v>
      </c>
      <c r="S1275" s="9" t="s">
        <v>308</v>
      </c>
      <c r="T1275" s="9">
        <v>1200</v>
      </c>
      <c r="U1275" s="9" t="s">
        <v>293</v>
      </c>
      <c r="V1275" s="9" t="s">
        <v>195</v>
      </c>
      <c r="Z1275" s="9">
        <v>0</v>
      </c>
      <c r="AA1275" s="9">
        <v>1</v>
      </c>
      <c r="AB1275" s="9">
        <v>2.5375443366791801</v>
      </c>
      <c r="AC1275" s="9">
        <v>0.43589626698183997</v>
      </c>
      <c r="AD1275" s="9">
        <v>946.78297472560598</v>
      </c>
      <c r="AF1275" s="9">
        <v>-1</v>
      </c>
      <c r="AG1275" s="9">
        <v>-1</v>
      </c>
      <c r="AH1275" s="9">
        <v>-1</v>
      </c>
      <c r="AI1275" s="9">
        <v>-1</v>
      </c>
      <c r="AJ1275" s="9">
        <v>0</v>
      </c>
      <c r="AM1275" s="9" t="s">
        <v>309</v>
      </c>
      <c r="AN1275" s="9">
        <v>-1</v>
      </c>
      <c r="AQ1275" s="9">
        <v>579</v>
      </c>
      <c r="AR1275" s="9" t="s">
        <v>295</v>
      </c>
      <c r="AT1275" s="9" t="s">
        <v>195</v>
      </c>
      <c r="AU1275" s="9">
        <v>132.71029999999999</v>
      </c>
      <c r="AV1275" s="9">
        <v>145.59904260651999</v>
      </c>
      <c r="AW1275" s="9">
        <v>991.00921469044602</v>
      </c>
      <c r="AX1275" s="9">
        <v>0.76786940370000001</v>
      </c>
    </row>
    <row r="1276" spans="1:50" x14ac:dyDescent="0.25">
      <c r="A1276" s="142">
        <v>550000</v>
      </c>
      <c r="B1276" s="142">
        <v>920000</v>
      </c>
      <c r="C1276" s="142">
        <v>930000</v>
      </c>
      <c r="D1276" s="9" t="s">
        <v>305</v>
      </c>
      <c r="E1276" s="9" t="s">
        <v>70</v>
      </c>
      <c r="F1276" s="9" t="s">
        <v>306</v>
      </c>
      <c r="G1276" s="9" t="s">
        <v>307</v>
      </c>
      <c r="H1276" s="9">
        <v>0.36</v>
      </c>
      <c r="I1276" s="9">
        <v>0.48</v>
      </c>
      <c r="J1276" s="9" t="s">
        <v>195</v>
      </c>
      <c r="K1276" s="9">
        <v>7.9781371164899997E-3</v>
      </c>
      <c r="L1276" s="9">
        <v>3866.2554344503301</v>
      </c>
      <c r="M1276" s="9">
        <v>10.362242291785901</v>
      </c>
      <c r="N1276" s="9">
        <v>1.7800133251905701</v>
      </c>
      <c r="O1276" s="9">
        <v>8.2671389838240003E-2</v>
      </c>
      <c r="P1276" s="9">
        <v>1.420119037756E-2</v>
      </c>
      <c r="Q1276" s="9">
        <v>30.845515983450198</v>
      </c>
      <c r="R1276" s="9">
        <v>1330</v>
      </c>
      <c r="S1276" s="9" t="s">
        <v>311</v>
      </c>
      <c r="T1276" s="9">
        <v>1330</v>
      </c>
      <c r="U1276" s="9" t="s">
        <v>293</v>
      </c>
      <c r="V1276" s="9" t="s">
        <v>195</v>
      </c>
      <c r="Z1276" s="9">
        <v>0</v>
      </c>
      <c r="AA1276" s="9">
        <v>1</v>
      </c>
      <c r="AB1276" s="9">
        <v>8.2671389838240003E-2</v>
      </c>
      <c r="AC1276" s="9">
        <v>1.420119037756E-2</v>
      </c>
      <c r="AD1276" s="9">
        <v>30.845515983452</v>
      </c>
      <c r="AF1276" s="9">
        <v>-1</v>
      </c>
      <c r="AG1276" s="9">
        <v>-1</v>
      </c>
      <c r="AH1276" s="9">
        <v>-1</v>
      </c>
      <c r="AI1276" s="9">
        <v>-1</v>
      </c>
      <c r="AJ1276" s="9">
        <v>0</v>
      </c>
      <c r="AM1276" s="9" t="s">
        <v>309</v>
      </c>
      <c r="AN1276" s="9">
        <v>-1</v>
      </c>
      <c r="AQ1276" s="9">
        <v>579</v>
      </c>
      <c r="AR1276" s="9" t="s">
        <v>295</v>
      </c>
      <c r="AT1276" s="9" t="s">
        <v>195</v>
      </c>
      <c r="AU1276" s="9">
        <v>132.71029999999999</v>
      </c>
      <c r="AV1276" s="9">
        <v>32.381069777414901</v>
      </c>
      <c r="AW1276" s="9">
        <v>32.286375428689503</v>
      </c>
      <c r="AX1276" s="9">
        <v>2.5016639100000002E-2</v>
      </c>
    </row>
    <row r="1277" spans="1:50" x14ac:dyDescent="0.25">
      <c r="A1277" s="142">
        <v>550000</v>
      </c>
      <c r="B1277" s="142">
        <v>920000</v>
      </c>
      <c r="C1277" s="142">
        <v>930000</v>
      </c>
      <c r="D1277" s="9" t="s">
        <v>305</v>
      </c>
      <c r="E1277" s="9" t="s">
        <v>70</v>
      </c>
      <c r="F1277" s="9" t="s">
        <v>306</v>
      </c>
      <c r="G1277" s="9" t="s">
        <v>307</v>
      </c>
      <c r="H1277" s="9">
        <v>0.36</v>
      </c>
      <c r="I1277" s="9">
        <v>0.48</v>
      </c>
      <c r="J1277" s="9" t="s">
        <v>195</v>
      </c>
      <c r="K1277" s="9">
        <v>7.2954349308830005E-2</v>
      </c>
      <c r="L1277" s="9">
        <v>3866.2554344503301</v>
      </c>
      <c r="M1277" s="9">
        <v>10.362242291785901</v>
      </c>
      <c r="N1277" s="9">
        <v>1.7800133251905701</v>
      </c>
      <c r="O1277" s="9">
        <v>0.75597064377768997</v>
      </c>
      <c r="P1277" s="9">
        <v>0.12985971390032</v>
      </c>
      <c r="Q1277" s="9">
        <v>282.06014948205501</v>
      </c>
      <c r="R1277" s="9">
        <v>1330</v>
      </c>
      <c r="S1277" s="9" t="s">
        <v>311</v>
      </c>
      <c r="T1277" s="9">
        <v>1330</v>
      </c>
      <c r="U1277" s="9" t="s">
        <v>293</v>
      </c>
      <c r="V1277" s="9" t="s">
        <v>195</v>
      </c>
      <c r="Z1277" s="9">
        <v>0</v>
      </c>
      <c r="AA1277" s="9">
        <v>1</v>
      </c>
      <c r="AB1277" s="9">
        <v>0.75597064377768997</v>
      </c>
      <c r="AC1277" s="9">
        <v>0.12985971390032</v>
      </c>
      <c r="AD1277" s="9">
        <v>282.06014948205501</v>
      </c>
      <c r="AF1277" s="9">
        <v>-1</v>
      </c>
      <c r="AG1277" s="9">
        <v>-1</v>
      </c>
      <c r="AH1277" s="9">
        <v>-1</v>
      </c>
      <c r="AI1277" s="9">
        <v>-1</v>
      </c>
      <c r="AJ1277" s="9">
        <v>0</v>
      </c>
      <c r="AM1277" s="9" t="s">
        <v>309</v>
      </c>
      <c r="AN1277" s="9">
        <v>-1</v>
      </c>
      <c r="AQ1277" s="9">
        <v>579</v>
      </c>
      <c r="AR1277" s="9" t="s">
        <v>295</v>
      </c>
      <c r="AT1277" s="9" t="s">
        <v>195</v>
      </c>
      <c r="AU1277" s="9">
        <v>132.71029999999999</v>
      </c>
      <c r="AV1277" s="9">
        <v>80.648452344677096</v>
      </c>
      <c r="AW1277" s="9">
        <v>295.23577704245503</v>
      </c>
      <c r="AX1277" s="9">
        <v>0.2287592453</v>
      </c>
    </row>
    <row r="1278" spans="1:50" x14ac:dyDescent="0.25">
      <c r="A1278" s="142">
        <v>550000</v>
      </c>
      <c r="B1278" s="142">
        <v>920000</v>
      </c>
      <c r="C1278" s="142">
        <v>930000</v>
      </c>
      <c r="D1278" s="9" t="s">
        <v>305</v>
      </c>
      <c r="E1278" s="9" t="s">
        <v>70</v>
      </c>
      <c r="F1278" s="9" t="s">
        <v>306</v>
      </c>
      <c r="G1278" s="9" t="s">
        <v>307</v>
      </c>
      <c r="H1278" s="9">
        <v>0.36</v>
      </c>
      <c r="I1278" s="9">
        <v>0.48</v>
      </c>
      <c r="J1278" s="9" t="s">
        <v>195</v>
      </c>
      <c r="K1278" s="9">
        <v>2.3292774068399999E-3</v>
      </c>
      <c r="L1278" s="9">
        <v>3866.2554344503301</v>
      </c>
      <c r="M1278" s="9">
        <v>10.362242291785901</v>
      </c>
      <c r="N1278" s="9">
        <v>1.7800133251905701</v>
      </c>
      <c r="O1278" s="9">
        <v>2.413653685449E-2</v>
      </c>
      <c r="P1278" s="9">
        <v>4.1461448222400001E-3</v>
      </c>
      <c r="Q1278" s="9">
        <v>9.0055814325491195</v>
      </c>
      <c r="R1278" s="9">
        <v>1330</v>
      </c>
      <c r="S1278" s="9" t="s">
        <v>311</v>
      </c>
      <c r="T1278" s="9">
        <v>1330</v>
      </c>
      <c r="U1278" s="9" t="s">
        <v>293</v>
      </c>
      <c r="V1278" s="9" t="s">
        <v>195</v>
      </c>
      <c r="Z1278" s="9">
        <v>0</v>
      </c>
      <c r="AA1278" s="9">
        <v>1</v>
      </c>
      <c r="AB1278" s="9">
        <v>2.413653685449E-2</v>
      </c>
      <c r="AC1278" s="9">
        <v>4.1461448222400001E-3</v>
      </c>
      <c r="AD1278" s="9">
        <v>9.0055814325495405</v>
      </c>
      <c r="AF1278" s="9">
        <v>-1</v>
      </c>
      <c r="AG1278" s="9">
        <v>-1</v>
      </c>
      <c r="AH1278" s="9">
        <v>-1</v>
      </c>
      <c r="AI1278" s="9">
        <v>-1</v>
      </c>
      <c r="AJ1278" s="9">
        <v>0</v>
      </c>
      <c r="AM1278" s="9" t="s">
        <v>309</v>
      </c>
      <c r="AN1278" s="9">
        <v>-1</v>
      </c>
      <c r="AQ1278" s="9">
        <v>579</v>
      </c>
      <c r="AR1278" s="9" t="s">
        <v>295</v>
      </c>
      <c r="AT1278" s="9" t="s">
        <v>195</v>
      </c>
      <c r="AU1278" s="9">
        <v>132.71029999999999</v>
      </c>
      <c r="AV1278" s="9">
        <v>17.773176000787</v>
      </c>
      <c r="AW1278" s="9">
        <v>9.4262512334342592</v>
      </c>
      <c r="AX1278" s="9">
        <v>7.3037967999999998E-3</v>
      </c>
    </row>
    <row r="1279" spans="1:50" x14ac:dyDescent="0.25">
      <c r="A1279" s="142">
        <v>550000</v>
      </c>
      <c r="B1279" s="142">
        <v>920000</v>
      </c>
      <c r="C1279" s="142">
        <v>930000</v>
      </c>
      <c r="D1279" s="9" t="s">
        <v>305</v>
      </c>
      <c r="E1279" s="9" t="s">
        <v>70</v>
      </c>
      <c r="F1279" s="9" t="s">
        <v>306</v>
      </c>
      <c r="G1279" s="9" t="s">
        <v>307</v>
      </c>
      <c r="H1279" s="9">
        <v>0.36</v>
      </c>
      <c r="I1279" s="9">
        <v>0.48</v>
      </c>
      <c r="J1279" s="9" t="s">
        <v>195</v>
      </c>
      <c r="K1279" s="9">
        <v>5.786633230319E-2</v>
      </c>
      <c r="L1279" s="9">
        <v>3866.2554344503301</v>
      </c>
      <c r="M1279" s="9">
        <v>10.362242291785901</v>
      </c>
      <c r="N1279" s="9">
        <v>1.7800133251905701</v>
      </c>
      <c r="O1279" s="9">
        <v>0.59962495586270004</v>
      </c>
      <c r="P1279" s="9">
        <v>0.10300284257959</v>
      </c>
      <c r="Q1279" s="9">
        <v>223.726021738936</v>
      </c>
      <c r="R1279" s="9">
        <v>1210</v>
      </c>
      <c r="S1279" s="9" t="s">
        <v>310</v>
      </c>
      <c r="T1279" s="9">
        <v>1210</v>
      </c>
      <c r="U1279" s="9" t="s">
        <v>293</v>
      </c>
      <c r="V1279" s="9" t="s">
        <v>195</v>
      </c>
      <c r="Z1279" s="9">
        <v>0</v>
      </c>
      <c r="AA1279" s="9">
        <v>1</v>
      </c>
      <c r="AB1279" s="9">
        <v>0.59962495586270004</v>
      </c>
      <c r="AC1279" s="9">
        <v>0.10300284257959</v>
      </c>
      <c r="AD1279" s="9">
        <v>223.726021738936</v>
      </c>
      <c r="AF1279" s="9">
        <v>-1</v>
      </c>
      <c r="AG1279" s="9">
        <v>-1</v>
      </c>
      <c r="AH1279" s="9">
        <v>-1</v>
      </c>
      <c r="AI1279" s="9">
        <v>-1</v>
      </c>
      <c r="AJ1279" s="9">
        <v>0</v>
      </c>
      <c r="AM1279" s="9" t="s">
        <v>309</v>
      </c>
      <c r="AN1279" s="9">
        <v>-1</v>
      </c>
      <c r="AQ1279" s="9">
        <v>579</v>
      </c>
      <c r="AR1279" s="9" t="s">
        <v>295</v>
      </c>
      <c r="AT1279" s="9" t="s">
        <v>195</v>
      </c>
      <c r="AU1279" s="9">
        <v>132.71029999999999</v>
      </c>
      <c r="AV1279" s="9">
        <v>61.464251943497302</v>
      </c>
      <c r="AW1279" s="9">
        <v>234.176738521917</v>
      </c>
      <c r="AX1279" s="9">
        <v>0.18144851719999999</v>
      </c>
    </row>
    <row r="1280" spans="1:50" x14ac:dyDescent="0.25">
      <c r="A1280" s="142">
        <v>550000</v>
      </c>
      <c r="B1280" s="142">
        <v>920000</v>
      </c>
      <c r="C1280" s="142">
        <v>930000</v>
      </c>
      <c r="D1280" s="9" t="s">
        <v>305</v>
      </c>
      <c r="E1280" s="9" t="s">
        <v>70</v>
      </c>
      <c r="F1280" s="9" t="s">
        <v>306</v>
      </c>
      <c r="G1280" s="9" t="s">
        <v>307</v>
      </c>
      <c r="H1280" s="9">
        <v>0.36</v>
      </c>
      <c r="I1280" s="9">
        <v>0.48</v>
      </c>
      <c r="J1280" s="9" t="s">
        <v>195</v>
      </c>
      <c r="K1280" s="9">
        <v>2.4616274647629999E-2</v>
      </c>
      <c r="L1280" s="9">
        <v>3866.2554344503301</v>
      </c>
      <c r="M1280" s="9">
        <v>10.362242291785901</v>
      </c>
      <c r="N1280" s="9">
        <v>1.7800133251905701</v>
      </c>
      <c r="O1280" s="9">
        <v>0.25507980221993998</v>
      </c>
      <c r="P1280" s="9">
        <v>4.3817296889340003E-2</v>
      </c>
      <c r="Q1280" s="9">
        <v>95.172805632340697</v>
      </c>
      <c r="R1280" s="9">
        <v>1330</v>
      </c>
      <c r="S1280" s="9" t="s">
        <v>311</v>
      </c>
      <c r="T1280" s="9">
        <v>1330</v>
      </c>
      <c r="U1280" s="9" t="s">
        <v>293</v>
      </c>
      <c r="V1280" s="9" t="s">
        <v>195</v>
      </c>
      <c r="Z1280" s="9">
        <v>0</v>
      </c>
      <c r="AA1280" s="9">
        <v>1</v>
      </c>
      <c r="AB1280" s="9">
        <v>0.25507980221993998</v>
      </c>
      <c r="AC1280" s="9">
        <v>4.3817296889340003E-2</v>
      </c>
      <c r="AD1280" s="9">
        <v>95.172805632339902</v>
      </c>
      <c r="AF1280" s="9">
        <v>-1</v>
      </c>
      <c r="AG1280" s="9">
        <v>-1</v>
      </c>
      <c r="AH1280" s="9">
        <v>-1</v>
      </c>
      <c r="AI1280" s="9">
        <v>-1</v>
      </c>
      <c r="AJ1280" s="9">
        <v>0</v>
      </c>
      <c r="AM1280" s="9" t="s">
        <v>309</v>
      </c>
      <c r="AN1280" s="9">
        <v>-1</v>
      </c>
      <c r="AQ1280" s="9">
        <v>579</v>
      </c>
      <c r="AR1280" s="9" t="s">
        <v>295</v>
      </c>
      <c r="AT1280" s="9" t="s">
        <v>195</v>
      </c>
      <c r="AU1280" s="9">
        <v>132.71029999999999</v>
      </c>
      <c r="AV1280" s="9">
        <v>45.226009585897103</v>
      </c>
      <c r="AW1280" s="9">
        <v>99.618529153343403</v>
      </c>
      <c r="AX1280" s="9">
        <v>7.7188001300000003E-2</v>
      </c>
    </row>
    <row r="1281" spans="1:50" x14ac:dyDescent="0.25">
      <c r="A1281" s="142">
        <v>550000</v>
      </c>
      <c r="B1281" s="142">
        <v>920000</v>
      </c>
      <c r="C1281" s="142">
        <v>930000</v>
      </c>
      <c r="D1281" s="9" t="s">
        <v>305</v>
      </c>
      <c r="E1281" s="9" t="s">
        <v>70</v>
      </c>
      <c r="F1281" s="9" t="s">
        <v>306</v>
      </c>
      <c r="G1281" s="9" t="s">
        <v>307</v>
      </c>
      <c r="H1281" s="9">
        <v>0.36</v>
      </c>
      <c r="I1281" s="9">
        <v>0.48</v>
      </c>
      <c r="J1281" s="9" t="s">
        <v>195</v>
      </c>
      <c r="K1281" s="9">
        <v>0.20334042191283999</v>
      </c>
      <c r="L1281" s="9">
        <v>3866.2554344503301</v>
      </c>
      <c r="M1281" s="9">
        <v>10.362242291785901</v>
      </c>
      <c r="N1281" s="9">
        <v>1.7800133251905701</v>
      </c>
      <c r="O1281" s="9">
        <v>2.1070627195748699</v>
      </c>
      <c r="P1281" s="9">
        <v>0.36194866055473002</v>
      </c>
      <c r="Q1281" s="9">
        <v>786.16601126395994</v>
      </c>
      <c r="R1281" s="9">
        <v>1330</v>
      </c>
      <c r="S1281" s="9" t="s">
        <v>311</v>
      </c>
      <c r="T1281" s="9">
        <v>1330</v>
      </c>
      <c r="U1281" s="9" t="s">
        <v>293</v>
      </c>
      <c r="V1281" s="9" t="s">
        <v>195</v>
      </c>
      <c r="Z1281" s="9">
        <v>0</v>
      </c>
      <c r="AA1281" s="9">
        <v>1</v>
      </c>
      <c r="AB1281" s="9">
        <v>2.1070627195748699</v>
      </c>
      <c r="AC1281" s="9">
        <v>0.36194866055473002</v>
      </c>
      <c r="AD1281" s="9">
        <v>786.16601126395994</v>
      </c>
      <c r="AF1281" s="9">
        <v>-1</v>
      </c>
      <c r="AG1281" s="9">
        <v>-1</v>
      </c>
      <c r="AH1281" s="9">
        <v>-1</v>
      </c>
      <c r="AI1281" s="9">
        <v>-1</v>
      </c>
      <c r="AJ1281" s="9">
        <v>0</v>
      </c>
      <c r="AM1281" s="9" t="s">
        <v>309</v>
      </c>
      <c r="AN1281" s="9">
        <v>-1</v>
      </c>
      <c r="AQ1281" s="9">
        <v>579</v>
      </c>
      <c r="AR1281" s="9" t="s">
        <v>295</v>
      </c>
      <c r="AT1281" s="9" t="s">
        <v>195</v>
      </c>
      <c r="AU1281" s="9">
        <v>132.71029999999999</v>
      </c>
      <c r="AV1281" s="9">
        <v>115.979063203585</v>
      </c>
      <c r="AW1281" s="9">
        <v>822.88949235152302</v>
      </c>
      <c r="AX1281" s="9">
        <v>0.63760422650000004</v>
      </c>
    </row>
    <row r="1282" spans="1:50" x14ac:dyDescent="0.25">
      <c r="A1282" s="142">
        <v>550000</v>
      </c>
      <c r="B1282" s="142">
        <v>920000</v>
      </c>
      <c r="C1282" s="142">
        <v>930000</v>
      </c>
      <c r="D1282" s="9" t="s">
        <v>305</v>
      </c>
      <c r="E1282" s="9" t="s">
        <v>70</v>
      </c>
      <c r="F1282" s="9" t="s">
        <v>306</v>
      </c>
      <c r="G1282" s="9" t="s">
        <v>307</v>
      </c>
      <c r="H1282" s="9">
        <v>0.36</v>
      </c>
      <c r="I1282" s="9">
        <v>0.48</v>
      </c>
      <c r="J1282" s="9" t="s">
        <v>195</v>
      </c>
      <c r="K1282" s="9">
        <v>3.79495073138E-3</v>
      </c>
      <c r="L1282" s="9">
        <v>3866.2554344503301</v>
      </c>
      <c r="M1282" s="9">
        <v>10.362242291785901</v>
      </c>
      <c r="N1282" s="9">
        <v>1.7800133251905701</v>
      </c>
      <c r="O1282" s="9">
        <v>3.9324198964010001E-2</v>
      </c>
      <c r="P1282" s="9">
        <v>6.7550628702999996E-3</v>
      </c>
      <c r="Q1282" s="9">
        <v>14.6722488886923</v>
      </c>
      <c r="R1282" s="9">
        <v>1330</v>
      </c>
      <c r="S1282" s="9" t="s">
        <v>311</v>
      </c>
      <c r="T1282" s="9">
        <v>1330</v>
      </c>
      <c r="U1282" s="9" t="s">
        <v>293</v>
      </c>
      <c r="V1282" s="9" t="s">
        <v>195</v>
      </c>
      <c r="Z1282" s="9">
        <v>0</v>
      </c>
      <c r="AA1282" s="9">
        <v>1</v>
      </c>
      <c r="AB1282" s="9">
        <v>3.9324198964010001E-2</v>
      </c>
      <c r="AC1282" s="9">
        <v>6.7550628702999996E-3</v>
      </c>
      <c r="AD1282" s="9">
        <v>14.6722488886913</v>
      </c>
      <c r="AF1282" s="9">
        <v>-1</v>
      </c>
      <c r="AG1282" s="9">
        <v>-1</v>
      </c>
      <c r="AH1282" s="9">
        <v>-1</v>
      </c>
      <c r="AI1282" s="9">
        <v>-1</v>
      </c>
      <c r="AJ1282" s="9">
        <v>0</v>
      </c>
      <c r="AM1282" s="9" t="s">
        <v>309</v>
      </c>
      <c r="AN1282" s="9">
        <v>-1</v>
      </c>
      <c r="AQ1282" s="9">
        <v>579</v>
      </c>
      <c r="AR1282" s="9" t="s">
        <v>295</v>
      </c>
      <c r="AT1282" s="9" t="s">
        <v>195</v>
      </c>
      <c r="AU1282" s="9">
        <v>132.71029999999999</v>
      </c>
      <c r="AV1282" s="9">
        <v>22.607137646564698</v>
      </c>
      <c r="AW1282" s="9">
        <v>15.3576207399999</v>
      </c>
      <c r="AX1282" s="9">
        <v>1.1899634100000001E-2</v>
      </c>
    </row>
    <row r="1283" spans="1:50" x14ac:dyDescent="0.25">
      <c r="A1283" s="142">
        <v>550000</v>
      </c>
      <c r="B1283" s="142">
        <v>920000</v>
      </c>
      <c r="C1283" s="142">
        <v>930000</v>
      </c>
      <c r="D1283" s="9" t="s">
        <v>305</v>
      </c>
      <c r="E1283" s="9" t="s">
        <v>70</v>
      </c>
      <c r="F1283" s="9" t="s">
        <v>306</v>
      </c>
      <c r="G1283" s="9" t="s">
        <v>307</v>
      </c>
      <c r="H1283" s="9">
        <v>0.36</v>
      </c>
      <c r="I1283" s="9">
        <v>0.48</v>
      </c>
      <c r="J1283" s="9" t="s">
        <v>195</v>
      </c>
      <c r="K1283" s="9">
        <v>0.23692633775492999</v>
      </c>
      <c r="L1283" s="9">
        <v>3852.5613749304498</v>
      </c>
      <c r="M1283" s="9">
        <v>9.5721902004154096</v>
      </c>
      <c r="N1283" s="9">
        <v>1.40675540295418</v>
      </c>
      <c r="O1283" s="9">
        <v>2.26790396847806</v>
      </c>
      <c r="P1283" s="9">
        <v>0.33329740573889</v>
      </c>
      <c r="Q1283" s="9">
        <v>912.77325753837397</v>
      </c>
      <c r="R1283" s="9">
        <v>1200</v>
      </c>
      <c r="S1283" s="9" t="s">
        <v>308</v>
      </c>
      <c r="T1283" s="9">
        <v>1200</v>
      </c>
      <c r="U1283" s="9" t="s">
        <v>293</v>
      </c>
      <c r="V1283" s="9" t="s">
        <v>195</v>
      </c>
      <c r="Z1283" s="9">
        <v>0</v>
      </c>
      <c r="AA1283" s="9">
        <v>1</v>
      </c>
      <c r="AB1283" s="9">
        <v>2.26790396847806</v>
      </c>
      <c r="AC1283" s="9">
        <v>0.33329740573889</v>
      </c>
      <c r="AD1283" s="9">
        <v>912.77325753837397</v>
      </c>
      <c r="AF1283" s="9">
        <v>-1</v>
      </c>
      <c r="AG1283" s="9">
        <v>-1</v>
      </c>
      <c r="AH1283" s="9">
        <v>-1</v>
      </c>
      <c r="AI1283" s="9">
        <v>-1</v>
      </c>
      <c r="AJ1283" s="9">
        <v>0</v>
      </c>
      <c r="AM1283" s="9" t="s">
        <v>309</v>
      </c>
      <c r="AN1283" s="9">
        <v>-1</v>
      </c>
      <c r="AQ1283" s="9">
        <v>579</v>
      </c>
      <c r="AR1283" s="9" t="s">
        <v>295</v>
      </c>
      <c r="AT1283" s="9" t="s">
        <v>195</v>
      </c>
      <c r="AU1283" s="9">
        <v>132.71029999999999</v>
      </c>
      <c r="AV1283" s="9">
        <v>144.651642358434</v>
      </c>
      <c r="AW1283" s="9">
        <v>958.80687157925195</v>
      </c>
      <c r="AX1283" s="9">
        <v>0.74028650250000005</v>
      </c>
    </row>
    <row r="1284" spans="1:50" x14ac:dyDescent="0.25">
      <c r="A1284" s="142">
        <v>550000</v>
      </c>
      <c r="B1284" s="142">
        <v>920000</v>
      </c>
      <c r="C1284" s="142">
        <v>930000</v>
      </c>
      <c r="D1284" s="9" t="s">
        <v>305</v>
      </c>
      <c r="E1284" s="9" t="s">
        <v>70</v>
      </c>
      <c r="F1284" s="9" t="s">
        <v>306</v>
      </c>
      <c r="G1284" s="9" t="s">
        <v>307</v>
      </c>
      <c r="H1284" s="9">
        <v>0.36</v>
      </c>
      <c r="I1284" s="9">
        <v>0.48</v>
      </c>
      <c r="J1284" s="9" t="s">
        <v>195</v>
      </c>
      <c r="K1284" s="9">
        <v>1.5767306415479999E-2</v>
      </c>
      <c r="L1284" s="9">
        <v>3852.5613749304498</v>
      </c>
      <c r="M1284" s="9">
        <v>9.5721902004154096</v>
      </c>
      <c r="N1284" s="9">
        <v>1.40675540295418</v>
      </c>
      <c r="O1284" s="9">
        <v>0.15092765595725999</v>
      </c>
      <c r="P1284" s="9">
        <v>2.2180743490010001E-2</v>
      </c>
      <c r="Q1284" s="9">
        <v>60.744515682994503</v>
      </c>
      <c r="R1284" s="9">
        <v>1210</v>
      </c>
      <c r="S1284" s="9" t="s">
        <v>310</v>
      </c>
      <c r="T1284" s="9">
        <v>1210</v>
      </c>
      <c r="U1284" s="9" t="s">
        <v>293</v>
      </c>
      <c r="V1284" s="9" t="s">
        <v>195</v>
      </c>
      <c r="Z1284" s="9">
        <v>0</v>
      </c>
      <c r="AA1284" s="9">
        <v>1</v>
      </c>
      <c r="AB1284" s="9">
        <v>0.15092765595725999</v>
      </c>
      <c r="AC1284" s="9">
        <v>2.2180743490010001E-2</v>
      </c>
      <c r="AD1284" s="9">
        <v>60.744515682996003</v>
      </c>
      <c r="AF1284" s="9">
        <v>-1</v>
      </c>
      <c r="AG1284" s="9">
        <v>-1</v>
      </c>
      <c r="AH1284" s="9">
        <v>-1</v>
      </c>
      <c r="AI1284" s="9">
        <v>-1</v>
      </c>
      <c r="AJ1284" s="9">
        <v>0</v>
      </c>
      <c r="AM1284" s="9" t="s">
        <v>309</v>
      </c>
      <c r="AN1284" s="9">
        <v>-1</v>
      </c>
      <c r="AQ1284" s="9">
        <v>579</v>
      </c>
      <c r="AR1284" s="9" t="s">
        <v>295</v>
      </c>
      <c r="AT1284" s="9" t="s">
        <v>195</v>
      </c>
      <c r="AU1284" s="9">
        <v>132.71029999999999</v>
      </c>
      <c r="AV1284" s="9">
        <v>32.416210920994502</v>
      </c>
      <c r="AW1284" s="9">
        <v>63.80802523146</v>
      </c>
      <c r="AX1284" s="9">
        <v>4.9265625E-2</v>
      </c>
    </row>
    <row r="1285" spans="1:50" x14ac:dyDescent="0.25">
      <c r="A1285" s="142">
        <v>550000</v>
      </c>
      <c r="B1285" s="142">
        <v>920000</v>
      </c>
      <c r="C1285" s="142">
        <v>930000</v>
      </c>
      <c r="D1285" s="9" t="s">
        <v>305</v>
      </c>
      <c r="E1285" s="9" t="s">
        <v>70</v>
      </c>
      <c r="F1285" s="9" t="s">
        <v>306</v>
      </c>
      <c r="G1285" s="9" t="s">
        <v>307</v>
      </c>
      <c r="H1285" s="9">
        <v>0.36</v>
      </c>
      <c r="I1285" s="9">
        <v>0.48</v>
      </c>
      <c r="J1285" s="9" t="s">
        <v>195</v>
      </c>
      <c r="K1285" s="9">
        <v>6.0938771267169997E-2</v>
      </c>
      <c r="L1285" s="9">
        <v>3852.5613749304498</v>
      </c>
      <c r="M1285" s="9">
        <v>9.5721902004154096</v>
      </c>
      <c r="N1285" s="9">
        <v>1.40675540295418</v>
      </c>
      <c r="O1285" s="9">
        <v>0.58331750914899005</v>
      </c>
      <c r="P1285" s="9">
        <v>8.5725945729480002E-2</v>
      </c>
      <c r="Q1285" s="9">
        <v>234.77035641963599</v>
      </c>
      <c r="R1285" s="9">
        <v>1210</v>
      </c>
      <c r="S1285" s="9" t="s">
        <v>310</v>
      </c>
      <c r="T1285" s="9">
        <v>1210</v>
      </c>
      <c r="U1285" s="9" t="s">
        <v>293</v>
      </c>
      <c r="V1285" s="9" t="s">
        <v>195</v>
      </c>
      <c r="Z1285" s="9">
        <v>0</v>
      </c>
      <c r="AA1285" s="9">
        <v>1</v>
      </c>
      <c r="AB1285" s="9">
        <v>0.58331750914899005</v>
      </c>
      <c r="AC1285" s="9">
        <v>8.5725945729480002E-2</v>
      </c>
      <c r="AD1285" s="9">
        <v>234.77035641963499</v>
      </c>
      <c r="AF1285" s="9">
        <v>-1</v>
      </c>
      <c r="AG1285" s="9">
        <v>-1</v>
      </c>
      <c r="AH1285" s="9">
        <v>-1</v>
      </c>
      <c r="AI1285" s="9">
        <v>-1</v>
      </c>
      <c r="AJ1285" s="9">
        <v>0</v>
      </c>
      <c r="AM1285" s="9" t="s">
        <v>309</v>
      </c>
      <c r="AN1285" s="9">
        <v>-1</v>
      </c>
      <c r="AQ1285" s="9">
        <v>579</v>
      </c>
      <c r="AR1285" s="9" t="s">
        <v>295</v>
      </c>
      <c r="AT1285" s="9" t="s">
        <v>195</v>
      </c>
      <c r="AU1285" s="9">
        <v>132.71029999999999</v>
      </c>
      <c r="AV1285" s="9">
        <v>67.001539408956702</v>
      </c>
      <c r="AW1285" s="9">
        <v>246.61045787572601</v>
      </c>
      <c r="AX1285" s="9">
        <v>0.19040580409999999</v>
      </c>
    </row>
    <row r="1286" spans="1:50" x14ac:dyDescent="0.25">
      <c r="A1286" s="142">
        <v>550000</v>
      </c>
      <c r="B1286" s="142">
        <v>920000</v>
      </c>
      <c r="C1286" s="142">
        <v>930000</v>
      </c>
      <c r="D1286" s="9" t="s">
        <v>305</v>
      </c>
      <c r="E1286" s="9" t="s">
        <v>70</v>
      </c>
      <c r="F1286" s="9" t="s">
        <v>306</v>
      </c>
      <c r="G1286" s="9" t="s">
        <v>307</v>
      </c>
      <c r="H1286" s="9">
        <v>0.36</v>
      </c>
      <c r="I1286" s="9">
        <v>0.48</v>
      </c>
      <c r="J1286" s="9" t="s">
        <v>195</v>
      </c>
      <c r="K1286" s="9">
        <v>0.11268336071979</v>
      </c>
      <c r="L1286" s="9">
        <v>3852.5613749304498</v>
      </c>
      <c r="M1286" s="9">
        <v>9.5721902004154096</v>
      </c>
      <c r="N1286" s="9">
        <v>1.40675540295418</v>
      </c>
      <c r="O1286" s="9">
        <v>1.0786265612318799</v>
      </c>
      <c r="P1286" s="9">
        <v>0.15851792651560001</v>
      </c>
      <c r="Q1286" s="9">
        <v>434.11956310643399</v>
      </c>
      <c r="R1286" s="9">
        <v>1210</v>
      </c>
      <c r="S1286" s="9" t="s">
        <v>310</v>
      </c>
      <c r="T1286" s="9">
        <v>1210</v>
      </c>
      <c r="U1286" s="9" t="s">
        <v>293</v>
      </c>
      <c r="V1286" s="9" t="s">
        <v>195</v>
      </c>
      <c r="Z1286" s="9">
        <v>0</v>
      </c>
      <c r="AA1286" s="9">
        <v>1</v>
      </c>
      <c r="AB1286" s="9">
        <v>1.0786265612318799</v>
      </c>
      <c r="AC1286" s="9">
        <v>0.15851792651560001</v>
      </c>
      <c r="AD1286" s="9">
        <v>434.11956310643399</v>
      </c>
      <c r="AF1286" s="9">
        <v>-1</v>
      </c>
      <c r="AG1286" s="9">
        <v>-1</v>
      </c>
      <c r="AH1286" s="9">
        <v>-1</v>
      </c>
      <c r="AI1286" s="9">
        <v>-1</v>
      </c>
      <c r="AJ1286" s="9">
        <v>0</v>
      </c>
      <c r="AM1286" s="9" t="s">
        <v>309</v>
      </c>
      <c r="AN1286" s="9">
        <v>-1</v>
      </c>
      <c r="AQ1286" s="9">
        <v>579</v>
      </c>
      <c r="AR1286" s="9" t="s">
        <v>295</v>
      </c>
      <c r="AT1286" s="9" t="s">
        <v>195</v>
      </c>
      <c r="AU1286" s="9">
        <v>132.71029999999999</v>
      </c>
      <c r="AV1286" s="9">
        <v>92.303168706331306</v>
      </c>
      <c r="AW1286" s="9">
        <v>456.013382026513</v>
      </c>
      <c r="AX1286" s="9">
        <v>0.35208399280000002</v>
      </c>
    </row>
    <row r="1287" spans="1:50" x14ac:dyDescent="0.25">
      <c r="A1287" s="142">
        <v>550000</v>
      </c>
      <c r="B1287" s="142">
        <v>920000</v>
      </c>
      <c r="C1287" s="142">
        <v>930000</v>
      </c>
      <c r="D1287" s="9" t="s">
        <v>305</v>
      </c>
      <c r="E1287" s="9" t="s">
        <v>70</v>
      </c>
      <c r="F1287" s="9" t="s">
        <v>306</v>
      </c>
      <c r="G1287" s="9" t="s">
        <v>307</v>
      </c>
      <c r="H1287" s="9">
        <v>0.36</v>
      </c>
      <c r="I1287" s="9">
        <v>0.48</v>
      </c>
      <c r="J1287" s="9" t="s">
        <v>195</v>
      </c>
      <c r="K1287" s="9">
        <v>6.8346914196120004E-2</v>
      </c>
      <c r="L1287" s="9">
        <v>3852.5613749304498</v>
      </c>
      <c r="M1287" s="9">
        <v>9.5721902004154096</v>
      </c>
      <c r="N1287" s="9">
        <v>1.40675540295418</v>
      </c>
      <c r="O1287" s="9">
        <v>0.65422966229674995</v>
      </c>
      <c r="P1287" s="9">
        <v>9.614739082064E-2</v>
      </c>
      <c r="Q1287" s="9">
        <v>263.31068172766498</v>
      </c>
      <c r="R1287" s="9">
        <v>1210</v>
      </c>
      <c r="S1287" s="9" t="s">
        <v>310</v>
      </c>
      <c r="T1287" s="9">
        <v>1210</v>
      </c>
      <c r="U1287" s="9" t="s">
        <v>293</v>
      </c>
      <c r="V1287" s="9" t="s">
        <v>195</v>
      </c>
      <c r="Z1287" s="9">
        <v>0</v>
      </c>
      <c r="AA1287" s="9">
        <v>1</v>
      </c>
      <c r="AB1287" s="9">
        <v>0.65422966229674995</v>
      </c>
      <c r="AC1287" s="9">
        <v>9.614739082064E-2</v>
      </c>
      <c r="AD1287" s="9">
        <v>263.31068172766697</v>
      </c>
      <c r="AF1287" s="9">
        <v>-1</v>
      </c>
      <c r="AG1287" s="9">
        <v>-1</v>
      </c>
      <c r="AH1287" s="9">
        <v>-1</v>
      </c>
      <c r="AI1287" s="9">
        <v>-1</v>
      </c>
      <c r="AJ1287" s="9">
        <v>0</v>
      </c>
      <c r="AM1287" s="9" t="s">
        <v>309</v>
      </c>
      <c r="AN1287" s="9">
        <v>-1</v>
      </c>
      <c r="AQ1287" s="9">
        <v>579</v>
      </c>
      <c r="AR1287" s="9" t="s">
        <v>295</v>
      </c>
      <c r="AT1287" s="9" t="s">
        <v>195</v>
      </c>
      <c r="AU1287" s="9">
        <v>132.71029999999999</v>
      </c>
      <c r="AV1287" s="9">
        <v>70.429611837556195</v>
      </c>
      <c r="AW1287" s="9">
        <v>276.59014866579901</v>
      </c>
      <c r="AX1287" s="9">
        <v>0.21355286430000001</v>
      </c>
    </row>
    <row r="1288" spans="1:50" x14ac:dyDescent="0.25">
      <c r="A1288" s="142">
        <v>550000</v>
      </c>
      <c r="B1288" s="142">
        <v>920000</v>
      </c>
      <c r="C1288" s="142">
        <v>930000</v>
      </c>
      <c r="D1288" s="9" t="s">
        <v>305</v>
      </c>
      <c r="E1288" s="9" t="s">
        <v>70</v>
      </c>
      <c r="F1288" s="9" t="s">
        <v>306</v>
      </c>
      <c r="G1288" s="9" t="s">
        <v>307</v>
      </c>
      <c r="H1288" s="9">
        <v>0.36</v>
      </c>
      <c r="I1288" s="9">
        <v>0.48</v>
      </c>
      <c r="J1288" s="9" t="s">
        <v>195</v>
      </c>
      <c r="K1288" s="9">
        <v>0.12310076342947</v>
      </c>
      <c r="L1288" s="9">
        <v>3852.5613749304498</v>
      </c>
      <c r="M1288" s="9">
        <v>9.5721902004154096</v>
      </c>
      <c r="N1288" s="9">
        <v>1.40675540295418</v>
      </c>
      <c r="O1288" s="9">
        <v>1.17834392136326</v>
      </c>
      <c r="P1288" s="9">
        <v>0.17317266406219001</v>
      </c>
      <c r="Q1288" s="9">
        <v>474.253246412843</v>
      </c>
      <c r="R1288" s="9">
        <v>1210</v>
      </c>
      <c r="S1288" s="9" t="s">
        <v>310</v>
      </c>
      <c r="T1288" s="9">
        <v>1210</v>
      </c>
      <c r="U1288" s="9" t="s">
        <v>293</v>
      </c>
      <c r="V1288" s="9" t="s">
        <v>195</v>
      </c>
      <c r="Z1288" s="9">
        <v>0</v>
      </c>
      <c r="AA1288" s="9">
        <v>1</v>
      </c>
      <c r="AB1288" s="9">
        <v>1.17834392136326</v>
      </c>
      <c r="AC1288" s="9">
        <v>0.17317266406219001</v>
      </c>
      <c r="AD1288" s="9">
        <v>474.253246412843</v>
      </c>
      <c r="AF1288" s="9">
        <v>-1</v>
      </c>
      <c r="AG1288" s="9">
        <v>-1</v>
      </c>
      <c r="AH1288" s="9">
        <v>-1</v>
      </c>
      <c r="AI1288" s="9">
        <v>-1</v>
      </c>
      <c r="AJ1288" s="9">
        <v>0</v>
      </c>
      <c r="AM1288" s="9" t="s">
        <v>309</v>
      </c>
      <c r="AN1288" s="9">
        <v>-1</v>
      </c>
      <c r="AQ1288" s="9">
        <v>579</v>
      </c>
      <c r="AR1288" s="9" t="s">
        <v>295</v>
      </c>
      <c r="AT1288" s="9" t="s">
        <v>195</v>
      </c>
      <c r="AU1288" s="9">
        <v>132.71029999999999</v>
      </c>
      <c r="AV1288" s="9">
        <v>105.60248493681399</v>
      </c>
      <c r="AW1288" s="9">
        <v>498.171115086908</v>
      </c>
      <c r="AX1288" s="9">
        <v>0.38463361429999998</v>
      </c>
    </row>
    <row r="1289" spans="1:50" x14ac:dyDescent="0.25">
      <c r="A1289" s="142">
        <v>550000</v>
      </c>
      <c r="B1289" s="142">
        <v>920000</v>
      </c>
      <c r="C1289" s="142">
        <v>930000</v>
      </c>
      <c r="D1289" s="9" t="s">
        <v>305</v>
      </c>
      <c r="E1289" s="9" t="s">
        <v>70</v>
      </c>
      <c r="F1289" s="9" t="s">
        <v>306</v>
      </c>
      <c r="G1289" s="9" t="s">
        <v>307</v>
      </c>
      <c r="H1289" s="9">
        <v>0.36</v>
      </c>
      <c r="I1289" s="9">
        <v>0.48</v>
      </c>
      <c r="J1289" s="9" t="s">
        <v>195</v>
      </c>
      <c r="K1289" s="9">
        <v>8.8063327572749997E-2</v>
      </c>
      <c r="L1289" s="9">
        <v>3857.7690421206098</v>
      </c>
      <c r="M1289" s="9">
        <v>9.5843984321017306</v>
      </c>
      <c r="N1289" s="9">
        <v>1.4085246433613301</v>
      </c>
      <c r="O1289" s="9">
        <v>0.84403401871393002</v>
      </c>
      <c r="P1289" s="9">
        <v>0.12403936706262</v>
      </c>
      <c r="Q1289" s="9">
        <v>339.72797885628501</v>
      </c>
      <c r="R1289" s="9">
        <v>1200</v>
      </c>
      <c r="S1289" s="9" t="s">
        <v>308</v>
      </c>
      <c r="T1289" s="9">
        <v>1200</v>
      </c>
      <c r="U1289" s="9" t="s">
        <v>293</v>
      </c>
      <c r="V1289" s="9" t="s">
        <v>195</v>
      </c>
      <c r="Z1289" s="9">
        <v>0</v>
      </c>
      <c r="AA1289" s="9">
        <v>1</v>
      </c>
      <c r="AB1289" s="9">
        <v>0.84403401871393002</v>
      </c>
      <c r="AC1289" s="9">
        <v>0.12403936706262</v>
      </c>
      <c r="AD1289" s="9">
        <v>339.72797885628398</v>
      </c>
      <c r="AF1289" s="9">
        <v>-1</v>
      </c>
      <c r="AG1289" s="9">
        <v>-1</v>
      </c>
      <c r="AH1289" s="9">
        <v>-1</v>
      </c>
      <c r="AI1289" s="9">
        <v>-1</v>
      </c>
      <c r="AJ1289" s="9">
        <v>0</v>
      </c>
      <c r="AM1289" s="9" t="s">
        <v>309</v>
      </c>
      <c r="AN1289" s="9">
        <v>-1</v>
      </c>
      <c r="AQ1289" s="9">
        <v>579</v>
      </c>
      <c r="AR1289" s="9" t="s">
        <v>295</v>
      </c>
      <c r="AT1289" s="9" t="s">
        <v>195</v>
      </c>
      <c r="AU1289" s="9">
        <v>132.71029999999999</v>
      </c>
      <c r="AV1289" s="9">
        <v>106.755080747482</v>
      </c>
      <c r="AW1289" s="9">
        <v>356.37964276570102</v>
      </c>
      <c r="AX1289" s="9">
        <v>0.2755295854</v>
      </c>
    </row>
    <row r="1290" spans="1:50" x14ac:dyDescent="0.25">
      <c r="A1290" s="142">
        <v>550000</v>
      </c>
      <c r="B1290" s="142">
        <v>920000</v>
      </c>
      <c r="C1290" s="142">
        <v>930000</v>
      </c>
      <c r="D1290" s="9" t="s">
        <v>305</v>
      </c>
      <c r="E1290" s="9" t="s">
        <v>70</v>
      </c>
      <c r="F1290" s="9" t="s">
        <v>306</v>
      </c>
      <c r="G1290" s="9" t="s">
        <v>307</v>
      </c>
      <c r="H1290" s="9">
        <v>0.36</v>
      </c>
      <c r="I1290" s="9">
        <v>0.48</v>
      </c>
      <c r="J1290" s="9" t="s">
        <v>195</v>
      </c>
      <c r="K1290" s="9">
        <v>0.16768266592899</v>
      </c>
      <c r="L1290" s="9">
        <v>3857.7690421206098</v>
      </c>
      <c r="M1290" s="9">
        <v>9.5843984321017306</v>
      </c>
      <c r="N1290" s="9">
        <v>1.4085246433613301</v>
      </c>
      <c r="O1290" s="9">
        <v>1.6071374804204801</v>
      </c>
      <c r="P1290" s="9">
        <v>0.23618516722551</v>
      </c>
      <c r="Q1290" s="9">
        <v>646.88099752112498</v>
      </c>
      <c r="R1290" s="9">
        <v>1210</v>
      </c>
      <c r="S1290" s="9" t="s">
        <v>310</v>
      </c>
      <c r="T1290" s="9">
        <v>1210</v>
      </c>
      <c r="U1290" s="9" t="s">
        <v>293</v>
      </c>
      <c r="V1290" s="9" t="s">
        <v>195</v>
      </c>
      <c r="Z1290" s="9">
        <v>0</v>
      </c>
      <c r="AA1290" s="9">
        <v>1</v>
      </c>
      <c r="AB1290" s="9">
        <v>1.6071374804204801</v>
      </c>
      <c r="AC1290" s="9">
        <v>0.23618516722551</v>
      </c>
      <c r="AD1290" s="9">
        <v>646.88099752112498</v>
      </c>
      <c r="AF1290" s="9">
        <v>-1</v>
      </c>
      <c r="AG1290" s="9">
        <v>-1</v>
      </c>
      <c r="AH1290" s="9">
        <v>-1</v>
      </c>
      <c r="AI1290" s="9">
        <v>-1</v>
      </c>
      <c r="AJ1290" s="9">
        <v>0</v>
      </c>
      <c r="AM1290" s="9" t="s">
        <v>309</v>
      </c>
      <c r="AN1290" s="9">
        <v>-1</v>
      </c>
      <c r="AQ1290" s="9">
        <v>579</v>
      </c>
      <c r="AR1290" s="9" t="s">
        <v>295</v>
      </c>
      <c r="AT1290" s="9" t="s">
        <v>195</v>
      </c>
      <c r="AU1290" s="9">
        <v>132.71029999999999</v>
      </c>
      <c r="AV1290" s="9">
        <v>112.123897247492</v>
      </c>
      <c r="AW1290" s="9">
        <v>678.58767353990095</v>
      </c>
      <c r="AX1290" s="9">
        <v>0.52463990069999999</v>
      </c>
    </row>
    <row r="1291" spans="1:50" x14ac:dyDescent="0.25">
      <c r="A1291" s="142">
        <v>550000</v>
      </c>
      <c r="B1291" s="142">
        <v>920000</v>
      </c>
      <c r="C1291" s="142">
        <v>930000</v>
      </c>
      <c r="D1291" s="9" t="s">
        <v>305</v>
      </c>
      <c r="E1291" s="9" t="s">
        <v>70</v>
      </c>
      <c r="F1291" s="9" t="s">
        <v>306</v>
      </c>
      <c r="G1291" s="9" t="s">
        <v>307</v>
      </c>
      <c r="H1291" s="9">
        <v>0.36</v>
      </c>
      <c r="I1291" s="9">
        <v>0.48</v>
      </c>
      <c r="J1291" s="9" t="s">
        <v>195</v>
      </c>
      <c r="K1291" s="9">
        <v>2.177293667138E-2</v>
      </c>
      <c r="L1291" s="9">
        <v>3857.7690421206098</v>
      </c>
      <c r="M1291" s="9">
        <v>9.5843984321017306</v>
      </c>
      <c r="N1291" s="9">
        <v>1.4085246433613301</v>
      </c>
      <c r="O1291" s="9">
        <v>0.20868050009549999</v>
      </c>
      <c r="P1291" s="9">
        <v>3.066771785999E-2</v>
      </c>
      <c r="Q1291" s="9">
        <v>83.994961046933099</v>
      </c>
      <c r="R1291" s="9">
        <v>1210</v>
      </c>
      <c r="S1291" s="9" t="s">
        <v>310</v>
      </c>
      <c r="T1291" s="9">
        <v>1210</v>
      </c>
      <c r="U1291" s="9" t="s">
        <v>293</v>
      </c>
      <c r="V1291" s="9" t="s">
        <v>195</v>
      </c>
      <c r="Z1291" s="9">
        <v>0</v>
      </c>
      <c r="AA1291" s="9">
        <v>1</v>
      </c>
      <c r="AB1291" s="9">
        <v>0.20868050009549999</v>
      </c>
      <c r="AC1291" s="9">
        <v>3.066771785999E-2</v>
      </c>
      <c r="AD1291" s="9">
        <v>83.994961046934705</v>
      </c>
      <c r="AF1291" s="9">
        <v>-1</v>
      </c>
      <c r="AG1291" s="9">
        <v>-1</v>
      </c>
      <c r="AH1291" s="9">
        <v>-1</v>
      </c>
      <c r="AI1291" s="9">
        <v>-1</v>
      </c>
      <c r="AJ1291" s="9">
        <v>0</v>
      </c>
      <c r="AM1291" s="9" t="s">
        <v>309</v>
      </c>
      <c r="AN1291" s="9">
        <v>-1</v>
      </c>
      <c r="AQ1291" s="9">
        <v>579</v>
      </c>
      <c r="AR1291" s="9" t="s">
        <v>295</v>
      </c>
      <c r="AT1291" s="9" t="s">
        <v>195</v>
      </c>
      <c r="AU1291" s="9">
        <v>132.71029999999999</v>
      </c>
      <c r="AV1291" s="9">
        <v>53.233986634630497</v>
      </c>
      <c r="AW1291" s="9">
        <v>88.111948603116602</v>
      </c>
      <c r="AX1291" s="9">
        <v>6.8122433900000001E-2</v>
      </c>
    </row>
    <row r="1292" spans="1:50" x14ac:dyDescent="0.25">
      <c r="A1292" s="142">
        <v>550000</v>
      </c>
      <c r="B1292" s="142">
        <v>920000</v>
      </c>
      <c r="C1292" s="142">
        <v>930000</v>
      </c>
      <c r="D1292" s="9" t="s">
        <v>305</v>
      </c>
      <c r="E1292" s="9" t="s">
        <v>70</v>
      </c>
      <c r="F1292" s="9" t="s">
        <v>306</v>
      </c>
      <c r="G1292" s="9" t="s">
        <v>307</v>
      </c>
      <c r="H1292" s="9">
        <v>0.36</v>
      </c>
      <c r="I1292" s="9">
        <v>0.48</v>
      </c>
      <c r="J1292" s="9" t="s">
        <v>195</v>
      </c>
      <c r="K1292" s="9">
        <v>4.09577932053E-3</v>
      </c>
      <c r="L1292" s="9">
        <v>3857.7690421206098</v>
      </c>
      <c r="M1292" s="9">
        <v>9.5843984321017306</v>
      </c>
      <c r="N1292" s="9">
        <v>1.4085246433613301</v>
      </c>
      <c r="O1292" s="9">
        <v>3.9255580897939998E-2</v>
      </c>
      <c r="P1292" s="9">
        <v>5.76900610673E-3</v>
      </c>
      <c r="Q1292" s="9">
        <v>15.800570666106101</v>
      </c>
      <c r="R1292" s="9">
        <v>1210</v>
      </c>
      <c r="S1292" s="9" t="s">
        <v>310</v>
      </c>
      <c r="T1292" s="9">
        <v>1210</v>
      </c>
      <c r="U1292" s="9" t="s">
        <v>293</v>
      </c>
      <c r="V1292" s="9" t="s">
        <v>195</v>
      </c>
      <c r="Z1292" s="9">
        <v>0</v>
      </c>
      <c r="AA1292" s="9">
        <v>1</v>
      </c>
      <c r="AB1292" s="9">
        <v>3.9255580897939998E-2</v>
      </c>
      <c r="AC1292" s="9">
        <v>5.76900610673E-3</v>
      </c>
      <c r="AD1292" s="9">
        <v>15.800570666107699</v>
      </c>
      <c r="AF1292" s="9">
        <v>-1</v>
      </c>
      <c r="AG1292" s="9">
        <v>-1</v>
      </c>
      <c r="AH1292" s="9">
        <v>-1</v>
      </c>
      <c r="AI1292" s="9">
        <v>-1</v>
      </c>
      <c r="AJ1292" s="9">
        <v>0</v>
      </c>
      <c r="AM1292" s="9" t="s">
        <v>309</v>
      </c>
      <c r="AN1292" s="9">
        <v>-1</v>
      </c>
      <c r="AQ1292" s="9">
        <v>579</v>
      </c>
      <c r="AR1292" s="9" t="s">
        <v>295</v>
      </c>
      <c r="AT1292" s="9" t="s">
        <v>195</v>
      </c>
      <c r="AU1292" s="9">
        <v>132.71029999999999</v>
      </c>
      <c r="AV1292" s="9">
        <v>24.3486821813494</v>
      </c>
      <c r="AW1292" s="9">
        <v>16.575030848029702</v>
      </c>
      <c r="AX1292" s="9">
        <v>1.2814737E-2</v>
      </c>
    </row>
    <row r="1293" spans="1:50" x14ac:dyDescent="0.25">
      <c r="A1293" s="142">
        <v>550000</v>
      </c>
      <c r="B1293" s="142">
        <v>920000</v>
      </c>
      <c r="C1293" s="142">
        <v>930000</v>
      </c>
      <c r="D1293" s="9" t="s">
        <v>305</v>
      </c>
      <c r="E1293" s="9" t="s">
        <v>70</v>
      </c>
      <c r="F1293" s="9" t="s">
        <v>306</v>
      </c>
      <c r="G1293" s="9" t="s">
        <v>307</v>
      </c>
      <c r="H1293" s="9">
        <v>0.36</v>
      </c>
      <c r="I1293" s="9">
        <v>0.48</v>
      </c>
      <c r="J1293" s="9" t="s">
        <v>195</v>
      </c>
      <c r="K1293" s="9">
        <v>0.31340295695367998</v>
      </c>
      <c r="L1293" s="9">
        <v>3857.7690421206098</v>
      </c>
      <c r="M1293" s="9">
        <v>9.5843984321017306</v>
      </c>
      <c r="N1293" s="9">
        <v>1.4085246433613301</v>
      </c>
      <c r="O1293" s="9">
        <v>3.0037788092429198</v>
      </c>
      <c r="P1293" s="9">
        <v>0.44143578817156998</v>
      </c>
      <c r="Q1293" s="9">
        <v>1209.03622504497</v>
      </c>
      <c r="R1293" s="9">
        <v>1210</v>
      </c>
      <c r="S1293" s="9" t="s">
        <v>310</v>
      </c>
      <c r="T1293" s="9">
        <v>1210</v>
      </c>
      <c r="U1293" s="9" t="s">
        <v>293</v>
      </c>
      <c r="V1293" s="9" t="s">
        <v>195</v>
      </c>
      <c r="Z1293" s="9">
        <v>0</v>
      </c>
      <c r="AA1293" s="9">
        <v>1</v>
      </c>
      <c r="AB1293" s="9">
        <v>3.0037788092429198</v>
      </c>
      <c r="AC1293" s="9">
        <v>0.44143578817156998</v>
      </c>
      <c r="AD1293" s="9">
        <v>1209.03622504497</v>
      </c>
      <c r="AF1293" s="9">
        <v>-1</v>
      </c>
      <c r="AG1293" s="9">
        <v>-1</v>
      </c>
      <c r="AH1293" s="9">
        <v>-1</v>
      </c>
      <c r="AI1293" s="9">
        <v>-1</v>
      </c>
      <c r="AJ1293" s="9">
        <v>0</v>
      </c>
      <c r="AM1293" s="9" t="s">
        <v>309</v>
      </c>
      <c r="AN1293" s="9">
        <v>-1</v>
      </c>
      <c r="AQ1293" s="9">
        <v>579</v>
      </c>
      <c r="AR1293" s="9" t="s">
        <v>295</v>
      </c>
      <c r="AT1293" s="9" t="s">
        <v>195</v>
      </c>
      <c r="AU1293" s="9">
        <v>132.71029999999999</v>
      </c>
      <c r="AV1293" s="9">
        <v>138.658198707086</v>
      </c>
      <c r="AW1293" s="9">
        <v>1268.2967691471599</v>
      </c>
      <c r="AX1293" s="9">
        <v>0.98056465940000004</v>
      </c>
    </row>
    <row r="1294" spans="1:50" x14ac:dyDescent="0.25">
      <c r="A1294" s="142">
        <v>550000</v>
      </c>
      <c r="B1294" s="142">
        <v>920000</v>
      </c>
      <c r="C1294" s="142">
        <v>930000</v>
      </c>
      <c r="D1294" s="9" t="s">
        <v>305</v>
      </c>
      <c r="E1294" s="9" t="s">
        <v>70</v>
      </c>
      <c r="F1294" s="9" t="s">
        <v>306</v>
      </c>
      <c r="G1294" s="9" t="s">
        <v>307</v>
      </c>
      <c r="H1294" s="9">
        <v>0.36</v>
      </c>
      <c r="I1294" s="9">
        <v>0.48</v>
      </c>
      <c r="J1294" s="9" t="s">
        <v>195</v>
      </c>
      <c r="K1294" s="9">
        <v>2.27457869444E-2</v>
      </c>
      <c r="L1294" s="9">
        <v>3857.7690421206098</v>
      </c>
      <c r="M1294" s="9">
        <v>9.5843984321017306</v>
      </c>
      <c r="N1294" s="9">
        <v>1.4085246433613301</v>
      </c>
      <c r="O1294" s="9">
        <v>0.21800468472685999</v>
      </c>
      <c r="P1294" s="9">
        <v>3.2038001443840003E-2</v>
      </c>
      <c r="Q1294" s="9">
        <v>87.747992712792794</v>
      </c>
      <c r="R1294" s="9">
        <v>1210</v>
      </c>
      <c r="S1294" s="9" t="s">
        <v>310</v>
      </c>
      <c r="T1294" s="9">
        <v>1210</v>
      </c>
      <c r="U1294" s="9" t="s">
        <v>293</v>
      </c>
      <c r="V1294" s="9" t="s">
        <v>195</v>
      </c>
      <c r="Z1294" s="9">
        <v>0</v>
      </c>
      <c r="AA1294" s="9">
        <v>1</v>
      </c>
      <c r="AB1294" s="9">
        <v>0.21800468472685999</v>
      </c>
      <c r="AC1294" s="9">
        <v>3.2038001443840003E-2</v>
      </c>
      <c r="AD1294" s="9">
        <v>87.747992712790904</v>
      </c>
      <c r="AF1294" s="9">
        <v>-1</v>
      </c>
      <c r="AG1294" s="9">
        <v>-1</v>
      </c>
      <c r="AH1294" s="9">
        <v>-1</v>
      </c>
      <c r="AI1294" s="9">
        <v>-1</v>
      </c>
      <c r="AJ1294" s="9">
        <v>0</v>
      </c>
      <c r="AM1294" s="9" t="s">
        <v>309</v>
      </c>
      <c r="AN1294" s="9">
        <v>-1</v>
      </c>
      <c r="AQ1294" s="9">
        <v>579</v>
      </c>
      <c r="AR1294" s="9" t="s">
        <v>295</v>
      </c>
      <c r="AT1294" s="9" t="s">
        <v>195</v>
      </c>
      <c r="AU1294" s="9">
        <v>132.71029999999999</v>
      </c>
      <c r="AV1294" s="9">
        <v>38.939979667536797</v>
      </c>
      <c r="AW1294" s="9">
        <v>92.048933978501296</v>
      </c>
      <c r="AX1294" s="9">
        <v>7.11662552E-2</v>
      </c>
    </row>
    <row r="1295" spans="1:50" x14ac:dyDescent="0.25">
      <c r="A1295" s="142">
        <v>550000</v>
      </c>
      <c r="B1295" s="142">
        <v>930000</v>
      </c>
      <c r="C1295" s="142">
        <v>930000</v>
      </c>
      <c r="D1295" s="9" t="s">
        <v>305</v>
      </c>
      <c r="E1295" s="9" t="s">
        <v>70</v>
      </c>
      <c r="F1295" s="9" t="s">
        <v>306</v>
      </c>
      <c r="G1295" s="9" t="s">
        <v>307</v>
      </c>
      <c r="H1295" s="9">
        <v>0.36</v>
      </c>
      <c r="I1295" s="9">
        <v>0.48</v>
      </c>
      <c r="J1295" s="9" t="s">
        <v>312</v>
      </c>
      <c r="K1295" s="9">
        <v>0.10192681204085</v>
      </c>
      <c r="L1295" s="9">
        <v>3151.9799072206902</v>
      </c>
      <c r="M1295" s="9">
        <v>6.2304339727543701</v>
      </c>
      <c r="N1295" s="9">
        <v>0.84686927023515002</v>
      </c>
      <c r="O1295" s="9">
        <v>0.63504827247388995</v>
      </c>
      <c r="P1295" s="9">
        <v>8.6318684930430004E-2</v>
      </c>
      <c r="Q1295" s="9">
        <v>321.27126355983802</v>
      </c>
      <c r="R1295" s="9">
        <v>3100</v>
      </c>
      <c r="S1295" s="9" t="s">
        <v>313</v>
      </c>
      <c r="T1295" s="9">
        <v>3100</v>
      </c>
      <c r="U1295" s="9" t="s">
        <v>293</v>
      </c>
      <c r="V1295" s="9" t="s">
        <v>195</v>
      </c>
      <c r="Y1295" s="9" t="s">
        <v>312</v>
      </c>
      <c r="Z1295" s="9">
        <v>0</v>
      </c>
      <c r="AA1295" s="9">
        <v>1</v>
      </c>
      <c r="AB1295" s="9">
        <v>0.63504827247388995</v>
      </c>
      <c r="AC1295" s="9">
        <v>8.6318684930430004E-2</v>
      </c>
      <c r="AD1295" s="9">
        <v>641.21552981954699</v>
      </c>
      <c r="AF1295" s="9">
        <v>-1</v>
      </c>
      <c r="AG1295" s="9">
        <v>-1</v>
      </c>
      <c r="AH1295" s="9">
        <v>-1</v>
      </c>
      <c r="AI1295" s="9">
        <v>-1</v>
      </c>
      <c r="AJ1295" s="9">
        <v>0</v>
      </c>
      <c r="AM1295" s="9" t="s">
        <v>309</v>
      </c>
      <c r="AN1295" s="9">
        <v>-1</v>
      </c>
      <c r="AQ1295" s="9">
        <v>579</v>
      </c>
      <c r="AR1295" s="9" t="s">
        <v>295</v>
      </c>
      <c r="AT1295" s="9" t="s">
        <v>195</v>
      </c>
      <c r="AU1295" s="9">
        <v>132.71029999999999</v>
      </c>
      <c r="AV1295" s="9">
        <v>82.019032891846294</v>
      </c>
      <c r="AW1295" s="9">
        <v>412.48317392229399</v>
      </c>
      <c r="AX1295" s="9">
        <v>0.52004503629999999</v>
      </c>
    </row>
    <row r="1296" spans="1:50" x14ac:dyDescent="0.25">
      <c r="A1296" s="142">
        <v>550000</v>
      </c>
      <c r="B1296" s="142">
        <v>930000</v>
      </c>
      <c r="C1296" s="142">
        <v>930000</v>
      </c>
      <c r="D1296" s="9" t="s">
        <v>305</v>
      </c>
      <c r="E1296" s="9" t="s">
        <v>70</v>
      </c>
      <c r="F1296" s="9" t="s">
        <v>306</v>
      </c>
      <c r="G1296" s="9" t="s">
        <v>307</v>
      </c>
      <c r="H1296" s="9">
        <v>0.36</v>
      </c>
      <c r="I1296" s="9">
        <v>0.48</v>
      </c>
      <c r="J1296" s="9" t="s">
        <v>195</v>
      </c>
      <c r="K1296" s="9">
        <v>3.7049572143319998E-2</v>
      </c>
      <c r="L1296" s="9">
        <v>3860.0828650082499</v>
      </c>
      <c r="M1296" s="9">
        <v>9.5896964663599604</v>
      </c>
      <c r="N1296" s="9">
        <v>1.40928788463986</v>
      </c>
      <c r="O1296" s="9">
        <v>0.35529415106299</v>
      </c>
      <c r="P1296" s="9">
        <v>5.2213513152669998E-2</v>
      </c>
      <c r="Q1296" s="9">
        <v>143.01441858633501</v>
      </c>
      <c r="R1296" s="9">
        <v>1200</v>
      </c>
      <c r="S1296" s="9" t="s">
        <v>308</v>
      </c>
      <c r="T1296" s="9">
        <v>1200</v>
      </c>
      <c r="U1296" s="9" t="s">
        <v>293</v>
      </c>
      <c r="V1296" s="9" t="s">
        <v>195</v>
      </c>
      <c r="Z1296" s="9">
        <v>0</v>
      </c>
      <c r="AA1296" s="9">
        <v>1</v>
      </c>
      <c r="AB1296" s="9">
        <v>0.35529415106299</v>
      </c>
      <c r="AC1296" s="9">
        <v>5.2213513152669998E-2</v>
      </c>
      <c r="AD1296" s="9">
        <v>358.830309604739</v>
      </c>
      <c r="AF1296" s="9">
        <v>-1</v>
      </c>
      <c r="AG1296" s="9">
        <v>-1</v>
      </c>
      <c r="AH1296" s="9">
        <v>-1</v>
      </c>
      <c r="AI1296" s="9">
        <v>-1</v>
      </c>
      <c r="AJ1296" s="9">
        <v>0</v>
      </c>
      <c r="AM1296" s="9" t="s">
        <v>309</v>
      </c>
      <c r="AN1296" s="9">
        <v>-1</v>
      </c>
      <c r="AQ1296" s="9">
        <v>579</v>
      </c>
      <c r="AR1296" s="9" t="s">
        <v>295</v>
      </c>
      <c r="AT1296" s="9" t="s">
        <v>195</v>
      </c>
      <c r="AU1296" s="9">
        <v>132.71029999999999</v>
      </c>
      <c r="AV1296" s="9">
        <v>106.01949035089901</v>
      </c>
      <c r="AW1296" s="9">
        <v>149.934298975388</v>
      </c>
      <c r="AX1296" s="9">
        <v>0.2910221489</v>
      </c>
    </row>
    <row r="1297" spans="1:50" x14ac:dyDescent="0.25">
      <c r="A1297" s="142">
        <v>550000</v>
      </c>
      <c r="B1297" s="142">
        <v>930000</v>
      </c>
      <c r="C1297" s="142">
        <v>930000</v>
      </c>
      <c r="D1297" s="9" t="s">
        <v>305</v>
      </c>
      <c r="E1297" s="9" t="s">
        <v>70</v>
      </c>
      <c r="F1297" s="9" t="s">
        <v>306</v>
      </c>
      <c r="G1297" s="9" t="s">
        <v>307</v>
      </c>
      <c r="H1297" s="9">
        <v>0.36</v>
      </c>
      <c r="I1297" s="9">
        <v>0.48</v>
      </c>
      <c r="J1297" s="9" t="s">
        <v>195</v>
      </c>
      <c r="K1297" s="9">
        <v>0.34792157488282999</v>
      </c>
      <c r="L1297" s="9">
        <v>3855.3464395690798</v>
      </c>
      <c r="M1297" s="9">
        <v>9.57859158916939</v>
      </c>
      <c r="N1297" s="9">
        <v>1.40767849505342</v>
      </c>
      <c r="O1297" s="9">
        <v>3.3325986708632702</v>
      </c>
      <c r="P1297" s="9">
        <v>0.48976171892768</v>
      </c>
      <c r="Q1297" s="9">
        <v>1341.35820497379</v>
      </c>
      <c r="R1297" s="9">
        <v>1200</v>
      </c>
      <c r="S1297" s="9" t="s">
        <v>308</v>
      </c>
      <c r="T1297" s="9">
        <v>1200</v>
      </c>
      <c r="U1297" s="9" t="s">
        <v>293</v>
      </c>
      <c r="V1297" s="9" t="s">
        <v>195</v>
      </c>
      <c r="Z1297" s="9">
        <v>0</v>
      </c>
      <c r="AA1297" s="9">
        <v>1</v>
      </c>
      <c r="AB1297" s="9">
        <v>3.3325986708632702</v>
      </c>
      <c r="AC1297" s="9">
        <v>0.48976171892768</v>
      </c>
      <c r="AD1297" s="9">
        <v>1341.35820497379</v>
      </c>
      <c r="AF1297" s="9">
        <v>-1</v>
      </c>
      <c r="AG1297" s="9">
        <v>-1</v>
      </c>
      <c r="AH1297" s="9">
        <v>-1</v>
      </c>
      <c r="AI1297" s="9">
        <v>-1</v>
      </c>
      <c r="AJ1297" s="9">
        <v>0</v>
      </c>
      <c r="AM1297" s="9" t="s">
        <v>309</v>
      </c>
      <c r="AN1297" s="9">
        <v>-1</v>
      </c>
      <c r="AQ1297" s="9">
        <v>579</v>
      </c>
      <c r="AR1297" s="9" t="s">
        <v>295</v>
      </c>
      <c r="AT1297" s="9" t="s">
        <v>195</v>
      </c>
      <c r="AU1297" s="9">
        <v>132.71029999999999</v>
      </c>
      <c r="AV1297" s="9">
        <v>232.18972139339601</v>
      </c>
      <c r="AW1297" s="9">
        <v>1407.98865980611</v>
      </c>
      <c r="AX1297" s="9">
        <v>1.0878817559</v>
      </c>
    </row>
    <row r="1298" spans="1:50" x14ac:dyDescent="0.25">
      <c r="A1298" s="142">
        <v>550000</v>
      </c>
      <c r="B1298" s="142">
        <v>930000</v>
      </c>
      <c r="C1298" s="142">
        <v>930000</v>
      </c>
      <c r="D1298" s="9" t="s">
        <v>305</v>
      </c>
      <c r="E1298" s="9" t="s">
        <v>70</v>
      </c>
      <c r="F1298" s="9" t="s">
        <v>306</v>
      </c>
      <c r="G1298" s="9" t="s">
        <v>307</v>
      </c>
      <c r="H1298" s="9">
        <v>0.36</v>
      </c>
      <c r="I1298" s="9">
        <v>0.48</v>
      </c>
      <c r="J1298" s="9" t="s">
        <v>195</v>
      </c>
      <c r="K1298" s="9">
        <v>1.0750602564299999E-3</v>
      </c>
      <c r="L1298" s="9">
        <v>3855.3464395690798</v>
      </c>
      <c r="M1298" s="9">
        <v>9.57859158916939</v>
      </c>
      <c r="N1298" s="9">
        <v>1.40767849505342</v>
      </c>
      <c r="O1298" s="9">
        <v>1.029756313011E-2</v>
      </c>
      <c r="P1298" s="9">
        <v>1.5133392038599999E-3</v>
      </c>
      <c r="Q1298" s="9">
        <v>4.1447297319611804</v>
      </c>
      <c r="R1298" s="9">
        <v>1210</v>
      </c>
      <c r="S1298" s="9" t="s">
        <v>310</v>
      </c>
      <c r="T1298" s="9">
        <v>1210</v>
      </c>
      <c r="U1298" s="9" t="s">
        <v>293</v>
      </c>
      <c r="V1298" s="9" t="s">
        <v>195</v>
      </c>
      <c r="Z1298" s="9">
        <v>0</v>
      </c>
      <c r="AA1298" s="9">
        <v>1</v>
      </c>
      <c r="AB1298" s="9">
        <v>1.029756313011E-2</v>
      </c>
      <c r="AC1298" s="9">
        <v>1.5133392038599999E-3</v>
      </c>
      <c r="AD1298" s="9">
        <v>4.1447297319594103</v>
      </c>
      <c r="AF1298" s="9">
        <v>-1</v>
      </c>
      <c r="AG1298" s="9">
        <v>-1</v>
      </c>
      <c r="AH1298" s="9">
        <v>-1</v>
      </c>
      <c r="AI1298" s="9">
        <v>-1</v>
      </c>
      <c r="AJ1298" s="9">
        <v>0</v>
      </c>
      <c r="AM1298" s="9" t="s">
        <v>309</v>
      </c>
      <c r="AN1298" s="9">
        <v>-1</v>
      </c>
      <c r="AQ1298" s="9">
        <v>579</v>
      </c>
      <c r="AR1298" s="9" t="s">
        <v>295</v>
      </c>
      <c r="AT1298" s="9" t="s">
        <v>195</v>
      </c>
      <c r="AU1298" s="9">
        <v>132.71029999999999</v>
      </c>
      <c r="AV1298" s="9">
        <v>12.178430665703299</v>
      </c>
      <c r="AW1298" s="9">
        <v>4.3506145032110002</v>
      </c>
      <c r="AX1298" s="9">
        <v>3.3615002E-3</v>
      </c>
    </row>
    <row r="1299" spans="1:50" x14ac:dyDescent="0.25">
      <c r="A1299" s="142">
        <v>550000</v>
      </c>
      <c r="B1299" s="142">
        <v>930000</v>
      </c>
      <c r="C1299" s="142">
        <v>930000</v>
      </c>
      <c r="D1299" s="9" t="s">
        <v>305</v>
      </c>
      <c r="E1299" s="9" t="s">
        <v>70</v>
      </c>
      <c r="F1299" s="9" t="s">
        <v>306</v>
      </c>
      <c r="G1299" s="9" t="s">
        <v>307</v>
      </c>
      <c r="H1299" s="9">
        <v>0.36</v>
      </c>
      <c r="I1299" s="9">
        <v>0.48</v>
      </c>
      <c r="J1299" s="9" t="s">
        <v>195</v>
      </c>
      <c r="K1299" s="9">
        <v>0.22137566951613</v>
      </c>
      <c r="L1299" s="9">
        <v>3855.3464395690798</v>
      </c>
      <c r="M1299" s="9">
        <v>9.57859158916939</v>
      </c>
      <c r="N1299" s="9">
        <v>1.40767849505342</v>
      </c>
      <c r="O1299" s="9">
        <v>2.12046712607395</v>
      </c>
      <c r="P1299" s="9">
        <v>0.31162576930591002</v>
      </c>
      <c r="Q1299" s="9">
        <v>853.47989927623701</v>
      </c>
      <c r="R1299" s="9">
        <v>1210</v>
      </c>
      <c r="S1299" s="9" t="s">
        <v>310</v>
      </c>
      <c r="T1299" s="9">
        <v>1210</v>
      </c>
      <c r="U1299" s="9" t="s">
        <v>293</v>
      </c>
      <c r="V1299" s="9" t="s">
        <v>195</v>
      </c>
      <c r="Z1299" s="9">
        <v>0</v>
      </c>
      <c r="AA1299" s="9">
        <v>1</v>
      </c>
      <c r="AB1299" s="9">
        <v>2.12046712607395</v>
      </c>
      <c r="AC1299" s="9">
        <v>0.31162576930591002</v>
      </c>
      <c r="AD1299" s="9">
        <v>853.47989927623701</v>
      </c>
      <c r="AF1299" s="9">
        <v>-1</v>
      </c>
      <c r="AG1299" s="9">
        <v>-1</v>
      </c>
      <c r="AH1299" s="9">
        <v>-1</v>
      </c>
      <c r="AI1299" s="9">
        <v>-1</v>
      </c>
      <c r="AJ1299" s="9">
        <v>0</v>
      </c>
      <c r="AM1299" s="9" t="s">
        <v>309</v>
      </c>
      <c r="AN1299" s="9">
        <v>-1</v>
      </c>
      <c r="AQ1299" s="9">
        <v>579</v>
      </c>
      <c r="AR1299" s="9" t="s">
        <v>295</v>
      </c>
      <c r="AT1299" s="9" t="s">
        <v>195</v>
      </c>
      <c r="AU1299" s="9">
        <v>132.71029999999999</v>
      </c>
      <c r="AV1299" s="9">
        <v>120.549313476135</v>
      </c>
      <c r="AW1299" s="9">
        <v>895.87554994445304</v>
      </c>
      <c r="AX1299" s="9">
        <v>0.69219780959999999</v>
      </c>
    </row>
    <row r="1300" spans="1:50" x14ac:dyDescent="0.25">
      <c r="A1300" s="142">
        <v>550000</v>
      </c>
      <c r="B1300" s="142">
        <v>930000</v>
      </c>
      <c r="C1300" s="142">
        <v>930000</v>
      </c>
      <c r="D1300" s="9" t="s">
        <v>305</v>
      </c>
      <c r="E1300" s="9" t="s">
        <v>70</v>
      </c>
      <c r="F1300" s="9" t="s">
        <v>306</v>
      </c>
      <c r="G1300" s="9" t="s">
        <v>307</v>
      </c>
      <c r="H1300" s="9">
        <v>0.36</v>
      </c>
      <c r="I1300" s="9">
        <v>0.48</v>
      </c>
      <c r="J1300" s="9" t="s">
        <v>195</v>
      </c>
      <c r="K1300" s="9">
        <v>7.8107777015800003E-3</v>
      </c>
      <c r="L1300" s="9">
        <v>3855.3464395690798</v>
      </c>
      <c r="M1300" s="9">
        <v>9.57859158916939</v>
      </c>
      <c r="N1300" s="9">
        <v>1.40767849505342</v>
      </c>
      <c r="O1300" s="9">
        <v>7.4816249597269999E-2</v>
      </c>
      <c r="P1300" s="9">
        <v>1.099506380016E-2</v>
      </c>
      <c r="Q1300" s="9">
        <v>30.113254002071201</v>
      </c>
      <c r="R1300" s="9">
        <v>1210</v>
      </c>
      <c r="S1300" s="9" t="s">
        <v>310</v>
      </c>
      <c r="T1300" s="9">
        <v>1210</v>
      </c>
      <c r="U1300" s="9" t="s">
        <v>293</v>
      </c>
      <c r="V1300" s="9" t="s">
        <v>195</v>
      </c>
      <c r="Z1300" s="9">
        <v>0</v>
      </c>
      <c r="AA1300" s="9">
        <v>1</v>
      </c>
      <c r="AB1300" s="9">
        <v>7.4816249597269999E-2</v>
      </c>
      <c r="AC1300" s="9">
        <v>1.099506380016E-2</v>
      </c>
      <c r="AD1300" s="9">
        <v>30.1132540020728</v>
      </c>
      <c r="AF1300" s="9">
        <v>-1</v>
      </c>
      <c r="AG1300" s="9">
        <v>-1</v>
      </c>
      <c r="AH1300" s="9">
        <v>-1</v>
      </c>
      <c r="AI1300" s="9">
        <v>-1</v>
      </c>
      <c r="AJ1300" s="9">
        <v>0</v>
      </c>
      <c r="AM1300" s="9" t="s">
        <v>309</v>
      </c>
      <c r="AN1300" s="9">
        <v>-1</v>
      </c>
      <c r="AQ1300" s="9">
        <v>579</v>
      </c>
      <c r="AR1300" s="9" t="s">
        <v>295</v>
      </c>
      <c r="AT1300" s="9" t="s">
        <v>195</v>
      </c>
      <c r="AU1300" s="9">
        <v>132.71029999999999</v>
      </c>
      <c r="AV1300" s="9">
        <v>33.144635811501303</v>
      </c>
      <c r="AW1300" s="9">
        <v>31.609095905599499</v>
      </c>
      <c r="AX1300" s="9">
        <v>2.44227526E-2</v>
      </c>
    </row>
    <row r="1301" spans="1:50" x14ac:dyDescent="0.25">
      <c r="A1301" s="142">
        <v>550000</v>
      </c>
      <c r="B1301" s="142">
        <v>930000</v>
      </c>
      <c r="C1301" s="142">
        <v>930000</v>
      </c>
      <c r="D1301" s="9" t="s">
        <v>305</v>
      </c>
      <c r="E1301" s="9" t="s">
        <v>70</v>
      </c>
      <c r="F1301" s="9" t="s">
        <v>306</v>
      </c>
      <c r="G1301" s="9" t="s">
        <v>307</v>
      </c>
      <c r="H1301" s="9">
        <v>0.36</v>
      </c>
      <c r="I1301" s="9">
        <v>0.48</v>
      </c>
      <c r="J1301" s="9" t="s">
        <v>195</v>
      </c>
      <c r="K1301" s="9">
        <v>3.9580371264900001E-2</v>
      </c>
      <c r="L1301" s="9">
        <v>3855.3464395690798</v>
      </c>
      <c r="M1301" s="9">
        <v>9.57859158916939</v>
      </c>
      <c r="N1301" s="9">
        <v>1.40767849505342</v>
      </c>
      <c r="O1301" s="9">
        <v>0.37912421129422003</v>
      </c>
      <c r="P1301" s="9">
        <v>5.5716437455829999E-2</v>
      </c>
      <c r="Q1301" s="9">
        <v>152.596043432973</v>
      </c>
      <c r="R1301" s="9">
        <v>1210</v>
      </c>
      <c r="S1301" s="9" t="s">
        <v>310</v>
      </c>
      <c r="T1301" s="9">
        <v>1210</v>
      </c>
      <c r="U1301" s="9" t="s">
        <v>293</v>
      </c>
      <c r="V1301" s="9" t="s">
        <v>195</v>
      </c>
      <c r="Z1301" s="9">
        <v>0</v>
      </c>
      <c r="AA1301" s="9">
        <v>1</v>
      </c>
      <c r="AB1301" s="9">
        <v>0.37912421129422003</v>
      </c>
      <c r="AC1301" s="9">
        <v>5.5716437455829999E-2</v>
      </c>
      <c r="AD1301" s="9">
        <v>152.59604343297099</v>
      </c>
      <c r="AF1301" s="9">
        <v>-1</v>
      </c>
      <c r="AG1301" s="9">
        <v>-1</v>
      </c>
      <c r="AH1301" s="9">
        <v>-1</v>
      </c>
      <c r="AI1301" s="9">
        <v>-1</v>
      </c>
      <c r="AJ1301" s="9">
        <v>0</v>
      </c>
      <c r="AM1301" s="9" t="s">
        <v>309</v>
      </c>
      <c r="AN1301" s="9">
        <v>-1</v>
      </c>
      <c r="AQ1301" s="9">
        <v>579</v>
      </c>
      <c r="AR1301" s="9" t="s">
        <v>295</v>
      </c>
      <c r="AT1301" s="9" t="s">
        <v>195</v>
      </c>
      <c r="AU1301" s="9">
        <v>132.71029999999999</v>
      </c>
      <c r="AV1301" s="9">
        <v>73.486341511435398</v>
      </c>
      <c r="AW1301" s="9">
        <v>160.17607965435499</v>
      </c>
      <c r="AX1301" s="9">
        <v>0.12375997029999999</v>
      </c>
    </row>
    <row r="1302" spans="1:50" x14ac:dyDescent="0.25">
      <c r="A1302" s="142">
        <v>550000</v>
      </c>
      <c r="B1302" s="142">
        <v>930000</v>
      </c>
      <c r="C1302" s="142">
        <v>930000</v>
      </c>
      <c r="D1302" s="9" t="s">
        <v>305</v>
      </c>
      <c r="E1302" s="9" t="s">
        <v>70</v>
      </c>
      <c r="F1302" s="9" t="s">
        <v>306</v>
      </c>
      <c r="G1302" s="9" t="s">
        <v>307</v>
      </c>
      <c r="H1302" s="9">
        <v>0.36</v>
      </c>
      <c r="I1302" s="9">
        <v>0.48</v>
      </c>
      <c r="J1302" s="9" t="s">
        <v>195</v>
      </c>
      <c r="K1302" s="9">
        <v>0.29043926488692001</v>
      </c>
      <c r="L1302" s="9">
        <v>3855.0918023532899</v>
      </c>
      <c r="M1302" s="9">
        <v>9.5429547353844502</v>
      </c>
      <c r="N1302" s="9">
        <v>1.4038243280253799</v>
      </c>
      <c r="O1302" s="9">
        <v>2.7716487581942801</v>
      </c>
      <c r="P1302" s="9">
        <v>0.40772570586207002</v>
      </c>
      <c r="Q1302" s="9">
        <v>1119.6700291471</v>
      </c>
      <c r="R1302" s="9">
        <v>1200</v>
      </c>
      <c r="S1302" s="9" t="s">
        <v>308</v>
      </c>
      <c r="T1302" s="9">
        <v>1200</v>
      </c>
      <c r="U1302" s="9" t="s">
        <v>293</v>
      </c>
      <c r="V1302" s="9" t="s">
        <v>195</v>
      </c>
      <c r="Z1302" s="9">
        <v>0</v>
      </c>
      <c r="AA1302" s="9">
        <v>1</v>
      </c>
      <c r="AB1302" s="9">
        <v>2.7716487581942801</v>
      </c>
      <c r="AC1302" s="9">
        <v>0.40772570586207002</v>
      </c>
      <c r="AD1302" s="9">
        <v>1310.4859061447601</v>
      </c>
      <c r="AF1302" s="9">
        <v>-1</v>
      </c>
      <c r="AG1302" s="9">
        <v>-1</v>
      </c>
      <c r="AH1302" s="9">
        <v>-1</v>
      </c>
      <c r="AI1302" s="9">
        <v>-1</v>
      </c>
      <c r="AJ1302" s="9">
        <v>0</v>
      </c>
      <c r="AM1302" s="9" t="s">
        <v>309</v>
      </c>
      <c r="AN1302" s="9">
        <v>-1</v>
      </c>
      <c r="AQ1302" s="9">
        <v>579</v>
      </c>
      <c r="AR1302" s="9" t="s">
        <v>295</v>
      </c>
      <c r="AT1302" s="9" t="s">
        <v>195</v>
      </c>
      <c r="AU1302" s="9">
        <v>132.71029999999999</v>
      </c>
      <c r="AV1302" s="9">
        <v>184.296503029501</v>
      </c>
      <c r="AW1302" s="9">
        <v>1175.3660044247899</v>
      </c>
      <c r="AX1302" s="9">
        <v>1.0628433951</v>
      </c>
    </row>
    <row r="1303" spans="1:50" x14ac:dyDescent="0.25">
      <c r="A1303" s="142">
        <v>550000</v>
      </c>
      <c r="B1303" s="142">
        <v>930000</v>
      </c>
      <c r="C1303" s="142">
        <v>930000</v>
      </c>
      <c r="D1303" s="9" t="s">
        <v>305</v>
      </c>
      <c r="E1303" s="9" t="s">
        <v>70</v>
      </c>
      <c r="F1303" s="9" t="s">
        <v>306</v>
      </c>
      <c r="G1303" s="9" t="s">
        <v>307</v>
      </c>
      <c r="H1303" s="9">
        <v>0.36</v>
      </c>
      <c r="I1303" s="9">
        <v>0.48</v>
      </c>
      <c r="J1303" s="9" t="s">
        <v>195</v>
      </c>
      <c r="K1303" s="9">
        <v>4.03173652748E-3</v>
      </c>
      <c r="L1303" s="9">
        <v>3855.0918023532899</v>
      </c>
      <c r="M1303" s="9">
        <v>9.5429547353844502</v>
      </c>
      <c r="N1303" s="9">
        <v>1.4038243280253799</v>
      </c>
      <c r="O1303" s="9">
        <v>3.8474679186789998E-2</v>
      </c>
      <c r="P1303" s="9">
        <v>5.6598498214700003E-3</v>
      </c>
      <c r="Q1303" s="9">
        <v>15.542714436359599</v>
      </c>
      <c r="R1303" s="9">
        <v>1330</v>
      </c>
      <c r="S1303" s="9" t="s">
        <v>311</v>
      </c>
      <c r="T1303" s="9">
        <v>1330</v>
      </c>
      <c r="U1303" s="9" t="s">
        <v>293</v>
      </c>
      <c r="V1303" s="9" t="s">
        <v>195</v>
      </c>
      <c r="Z1303" s="9">
        <v>0</v>
      </c>
      <c r="AA1303" s="9">
        <v>1</v>
      </c>
      <c r="AB1303" s="9">
        <v>3.8474679186789998E-2</v>
      </c>
      <c r="AC1303" s="9">
        <v>5.6598498214700003E-3</v>
      </c>
      <c r="AD1303" s="9">
        <v>15.5427144363588</v>
      </c>
      <c r="AF1303" s="9">
        <v>-1</v>
      </c>
      <c r="AG1303" s="9">
        <v>-1</v>
      </c>
      <c r="AH1303" s="9">
        <v>-1</v>
      </c>
      <c r="AI1303" s="9">
        <v>-1</v>
      </c>
      <c r="AJ1303" s="9">
        <v>0</v>
      </c>
      <c r="AM1303" s="9" t="s">
        <v>309</v>
      </c>
      <c r="AN1303" s="9">
        <v>-1</v>
      </c>
      <c r="AQ1303" s="9">
        <v>579</v>
      </c>
      <c r="AR1303" s="9" t="s">
        <v>295</v>
      </c>
      <c r="AT1303" s="9" t="s">
        <v>195</v>
      </c>
      <c r="AU1303" s="9">
        <v>132.71029999999999</v>
      </c>
      <c r="AV1303" s="9">
        <v>24.413658026342901</v>
      </c>
      <c r="AW1303" s="9">
        <v>16.3158588596805</v>
      </c>
      <c r="AX1303" s="9">
        <v>1.26056078E-2</v>
      </c>
    </row>
    <row r="1304" spans="1:50" x14ac:dyDescent="0.25">
      <c r="A1304" s="142">
        <v>550000</v>
      </c>
      <c r="B1304" s="142">
        <v>930000</v>
      </c>
      <c r="C1304" s="142">
        <v>930000</v>
      </c>
      <c r="D1304" s="9" t="s">
        <v>305</v>
      </c>
      <c r="E1304" s="9" t="s">
        <v>70</v>
      </c>
      <c r="F1304" s="9" t="s">
        <v>306</v>
      </c>
      <c r="G1304" s="9" t="s">
        <v>307</v>
      </c>
      <c r="H1304" s="9">
        <v>0.36</v>
      </c>
      <c r="I1304" s="9">
        <v>0.48</v>
      </c>
      <c r="J1304" s="9" t="s">
        <v>195</v>
      </c>
      <c r="K1304" s="9">
        <v>6.3608807570589995E-2</v>
      </c>
      <c r="L1304" s="9">
        <v>3855.0918023532899</v>
      </c>
      <c r="M1304" s="9">
        <v>9.5429547353844502</v>
      </c>
      <c r="N1304" s="9">
        <v>1.4038243280253799</v>
      </c>
      <c r="O1304" s="9">
        <v>0.60701597141796004</v>
      </c>
      <c r="P1304" s="9">
        <v>8.9295591544280004E-2</v>
      </c>
      <c r="Q1304" s="9">
        <v>245.21779262286799</v>
      </c>
      <c r="R1304" s="9">
        <v>1210</v>
      </c>
      <c r="S1304" s="9" t="s">
        <v>310</v>
      </c>
      <c r="T1304" s="9">
        <v>1210</v>
      </c>
      <c r="U1304" s="9" t="s">
        <v>293</v>
      </c>
      <c r="V1304" s="9" t="s">
        <v>195</v>
      </c>
      <c r="Z1304" s="9">
        <v>0</v>
      </c>
      <c r="AA1304" s="9">
        <v>1</v>
      </c>
      <c r="AB1304" s="9">
        <v>0.60701597141796004</v>
      </c>
      <c r="AC1304" s="9">
        <v>8.9295591544280004E-2</v>
      </c>
      <c r="AD1304" s="9">
        <v>245.21779262286799</v>
      </c>
      <c r="AF1304" s="9">
        <v>-1</v>
      </c>
      <c r="AG1304" s="9">
        <v>-1</v>
      </c>
      <c r="AH1304" s="9">
        <v>-1</v>
      </c>
      <c r="AI1304" s="9">
        <v>-1</v>
      </c>
      <c r="AJ1304" s="9">
        <v>0</v>
      </c>
      <c r="AM1304" s="9" t="s">
        <v>309</v>
      </c>
      <c r="AN1304" s="9">
        <v>-1</v>
      </c>
      <c r="AQ1304" s="9">
        <v>579</v>
      </c>
      <c r="AR1304" s="9" t="s">
        <v>295</v>
      </c>
      <c r="AT1304" s="9" t="s">
        <v>195</v>
      </c>
      <c r="AU1304" s="9">
        <v>132.71029999999999</v>
      </c>
      <c r="AV1304" s="9">
        <v>88.8706734312495</v>
      </c>
      <c r="AW1304" s="9">
        <v>257.41571143826701</v>
      </c>
      <c r="AX1304" s="9">
        <v>0.1988789883</v>
      </c>
    </row>
    <row r="1305" spans="1:50" x14ac:dyDescent="0.25">
      <c r="A1305" s="142">
        <v>550000</v>
      </c>
      <c r="B1305" s="142">
        <v>930000</v>
      </c>
      <c r="C1305" s="142">
        <v>930000</v>
      </c>
      <c r="D1305" s="9" t="s">
        <v>305</v>
      </c>
      <c r="E1305" s="9" t="s">
        <v>70</v>
      </c>
      <c r="F1305" s="9" t="s">
        <v>306</v>
      </c>
      <c r="G1305" s="9" t="s">
        <v>307</v>
      </c>
      <c r="H1305" s="9">
        <v>0.36</v>
      </c>
      <c r="I1305" s="9">
        <v>0.48</v>
      </c>
      <c r="J1305" s="9" t="s">
        <v>195</v>
      </c>
      <c r="K1305" s="9">
        <v>1.4876883622460001E-2</v>
      </c>
      <c r="L1305" s="9">
        <v>3855.0918023532899</v>
      </c>
      <c r="M1305" s="9">
        <v>9.5429547353844502</v>
      </c>
      <c r="N1305" s="9">
        <v>1.4038243280253799</v>
      </c>
      <c r="O1305" s="9">
        <v>0.14196942701276999</v>
      </c>
      <c r="P1305" s="9">
        <v>2.0884531154419999E-2</v>
      </c>
      <c r="Q1305" s="9">
        <v>57.351752097532597</v>
      </c>
      <c r="R1305" s="9">
        <v>1750</v>
      </c>
      <c r="S1305" s="9" t="s">
        <v>315</v>
      </c>
      <c r="T1305" s="9">
        <v>1750</v>
      </c>
      <c r="U1305" s="9" t="s">
        <v>293</v>
      </c>
      <c r="V1305" s="9" t="s">
        <v>195</v>
      </c>
      <c r="Z1305" s="9">
        <v>0</v>
      </c>
      <c r="AA1305" s="9">
        <v>1</v>
      </c>
      <c r="AB1305" s="9">
        <v>0.14196942701276999</v>
      </c>
      <c r="AC1305" s="9">
        <v>2.0884531154419999E-2</v>
      </c>
      <c r="AD1305" s="9">
        <v>57.351752097534501</v>
      </c>
      <c r="AF1305" s="9">
        <v>-1</v>
      </c>
      <c r="AG1305" s="9">
        <v>-1</v>
      </c>
      <c r="AH1305" s="9">
        <v>-1</v>
      </c>
      <c r="AI1305" s="9">
        <v>-1</v>
      </c>
      <c r="AJ1305" s="9">
        <v>0</v>
      </c>
      <c r="AM1305" s="9" t="s">
        <v>309</v>
      </c>
      <c r="AN1305" s="9">
        <v>-1</v>
      </c>
      <c r="AQ1305" s="9">
        <v>579</v>
      </c>
      <c r="AR1305" s="9" t="s">
        <v>295</v>
      </c>
      <c r="AT1305" s="9" t="s">
        <v>195</v>
      </c>
      <c r="AU1305" s="9">
        <v>132.71029999999999</v>
      </c>
      <c r="AV1305" s="9">
        <v>31.0721879872996</v>
      </c>
      <c r="AW1305" s="9">
        <v>60.204612032875801</v>
      </c>
      <c r="AX1305" s="9">
        <v>4.6513991999999997E-2</v>
      </c>
    </row>
    <row r="1306" spans="1:50" x14ac:dyDescent="0.25">
      <c r="A1306" s="142">
        <v>550000</v>
      </c>
      <c r="B1306" s="142">
        <v>930000</v>
      </c>
      <c r="C1306" s="142">
        <v>930000</v>
      </c>
      <c r="D1306" s="9" t="s">
        <v>305</v>
      </c>
      <c r="E1306" s="9" t="s">
        <v>70</v>
      </c>
      <c r="F1306" s="9" t="s">
        <v>306</v>
      </c>
      <c r="G1306" s="9" t="s">
        <v>307</v>
      </c>
      <c r="H1306" s="9">
        <v>0.36</v>
      </c>
      <c r="I1306" s="9">
        <v>0.48</v>
      </c>
      <c r="J1306" s="9" t="s">
        <v>195</v>
      </c>
      <c r="K1306" s="142">
        <v>3.428279041E-6</v>
      </c>
      <c r="L1306" s="9">
        <v>3855.0918023532899</v>
      </c>
      <c r="M1306" s="9">
        <v>9.5429547353844502</v>
      </c>
      <c r="N1306" s="9">
        <v>1.4038243280253799</v>
      </c>
      <c r="O1306" s="9">
        <v>3.2715911700000001E-5</v>
      </c>
      <c r="P1306" s="142">
        <v>4.8127015210149997E-6</v>
      </c>
      <c r="Q1306" s="9">
        <v>1.321633042713E-2</v>
      </c>
      <c r="R1306" s="9">
        <v>1210</v>
      </c>
      <c r="S1306" s="9" t="s">
        <v>310</v>
      </c>
      <c r="T1306" s="9">
        <v>1210</v>
      </c>
      <c r="U1306" s="9" t="s">
        <v>293</v>
      </c>
      <c r="V1306" s="9" t="s">
        <v>195</v>
      </c>
      <c r="Z1306" s="9">
        <v>0</v>
      </c>
      <c r="AA1306" s="9">
        <v>1</v>
      </c>
      <c r="AB1306" s="9">
        <v>3.2715911700000001E-5</v>
      </c>
      <c r="AC1306" s="142">
        <v>4.8127015210149997E-6</v>
      </c>
      <c r="AD1306" s="9">
        <v>1.3216330425970001E-2</v>
      </c>
      <c r="AF1306" s="9">
        <v>-1</v>
      </c>
      <c r="AG1306" s="9">
        <v>-1</v>
      </c>
      <c r="AH1306" s="9">
        <v>-1</v>
      </c>
      <c r="AI1306" s="9">
        <v>-1</v>
      </c>
      <c r="AJ1306" s="9">
        <v>0</v>
      </c>
      <c r="AM1306" s="9" t="s">
        <v>309</v>
      </c>
      <c r="AN1306" s="9">
        <v>-1</v>
      </c>
      <c r="AQ1306" s="9">
        <v>579</v>
      </c>
      <c r="AR1306" s="9" t="s">
        <v>295</v>
      </c>
      <c r="AT1306" s="9" t="s">
        <v>195</v>
      </c>
      <c r="AU1306" s="9">
        <v>132.71029999999999</v>
      </c>
      <c r="AV1306" s="9">
        <v>0.67379603292284995</v>
      </c>
      <c r="AW1306" s="9">
        <v>1.3873753053630001E-2</v>
      </c>
      <c r="AX1306" s="9">
        <v>1.07188E-5</v>
      </c>
    </row>
    <row r="1307" spans="1:50" x14ac:dyDescent="0.25">
      <c r="A1307" s="142">
        <v>550000</v>
      </c>
      <c r="B1307" s="142">
        <v>930000</v>
      </c>
      <c r="C1307" s="142">
        <v>930000</v>
      </c>
      <c r="D1307" s="9" t="s">
        <v>305</v>
      </c>
      <c r="E1307" s="9" t="s">
        <v>70</v>
      </c>
      <c r="F1307" s="9" t="s">
        <v>306</v>
      </c>
      <c r="G1307" s="9" t="s">
        <v>307</v>
      </c>
      <c r="H1307" s="9">
        <v>0.36</v>
      </c>
      <c r="I1307" s="9">
        <v>0.48</v>
      </c>
      <c r="J1307" s="9" t="s">
        <v>195</v>
      </c>
      <c r="K1307" s="9">
        <v>0.19530622957266</v>
      </c>
      <c r="L1307" s="9">
        <v>3855.0918023532899</v>
      </c>
      <c r="M1307" s="9">
        <v>9.5429547353844502</v>
      </c>
      <c r="N1307" s="9">
        <v>1.4038243280253799</v>
      </c>
      <c r="O1307" s="9">
        <v>1.86379850835054</v>
      </c>
      <c r="P1307" s="9">
        <v>0.27417563648901</v>
      </c>
      <c r="Q1307" s="9">
        <v>752.92344457411104</v>
      </c>
      <c r="R1307" s="9">
        <v>1210</v>
      </c>
      <c r="S1307" s="9" t="s">
        <v>310</v>
      </c>
      <c r="T1307" s="9">
        <v>1210</v>
      </c>
      <c r="U1307" s="9" t="s">
        <v>293</v>
      </c>
      <c r="V1307" s="9" t="s">
        <v>195</v>
      </c>
      <c r="Z1307" s="9">
        <v>0</v>
      </c>
      <c r="AA1307" s="9">
        <v>1</v>
      </c>
      <c r="AB1307" s="9">
        <v>1.86379850835054</v>
      </c>
      <c r="AC1307" s="9">
        <v>0.27417563648901</v>
      </c>
      <c r="AD1307" s="9">
        <v>752.92344457411104</v>
      </c>
      <c r="AF1307" s="9">
        <v>-1</v>
      </c>
      <c r="AG1307" s="9">
        <v>-1</v>
      </c>
      <c r="AH1307" s="9">
        <v>-1</v>
      </c>
      <c r="AI1307" s="9">
        <v>-1</v>
      </c>
      <c r="AJ1307" s="9">
        <v>0</v>
      </c>
      <c r="AM1307" s="9" t="s">
        <v>309</v>
      </c>
      <c r="AN1307" s="9">
        <v>-1</v>
      </c>
      <c r="AQ1307" s="9">
        <v>579</v>
      </c>
      <c r="AR1307" s="9" t="s">
        <v>295</v>
      </c>
      <c r="AT1307" s="9" t="s">
        <v>195</v>
      </c>
      <c r="AU1307" s="9">
        <v>132.71029999999999</v>
      </c>
      <c r="AV1307" s="9">
        <v>117.18040813818099</v>
      </c>
      <c r="AW1307" s="9">
        <v>790.37626948086904</v>
      </c>
      <c r="AX1307" s="9">
        <v>0.61064350739999995</v>
      </c>
    </row>
    <row r="1308" spans="1:50" x14ac:dyDescent="0.25">
      <c r="A1308" s="142">
        <v>550000</v>
      </c>
      <c r="B1308" s="142">
        <v>930000</v>
      </c>
      <c r="C1308" s="142">
        <v>930000</v>
      </c>
      <c r="D1308" s="9" t="s">
        <v>305</v>
      </c>
      <c r="E1308" s="9" t="s">
        <v>70</v>
      </c>
      <c r="F1308" s="9" t="s">
        <v>306</v>
      </c>
      <c r="G1308" s="9" t="s">
        <v>307</v>
      </c>
      <c r="H1308" s="9">
        <v>0.36</v>
      </c>
      <c r="I1308" s="9">
        <v>0.48</v>
      </c>
      <c r="J1308" s="9" t="s">
        <v>195</v>
      </c>
      <c r="K1308" s="9">
        <v>0.20627069955968999</v>
      </c>
      <c r="L1308" s="9">
        <v>3856.7148640923701</v>
      </c>
      <c r="M1308" s="9">
        <v>9.6146489729270996</v>
      </c>
      <c r="N1308" s="9">
        <v>1.4240766099103099</v>
      </c>
      <c r="O1308" s="9">
        <v>1.9832203696666</v>
      </c>
      <c r="P1308" s="9">
        <v>0.29374527855280003</v>
      </c>
      <c r="Q1308" s="9">
        <v>795.52727301862001</v>
      </c>
      <c r="R1308" s="9">
        <v>1200</v>
      </c>
      <c r="S1308" s="9" t="s">
        <v>308</v>
      </c>
      <c r="T1308" s="9">
        <v>1200</v>
      </c>
      <c r="U1308" s="9" t="s">
        <v>293</v>
      </c>
      <c r="V1308" s="9" t="s">
        <v>195</v>
      </c>
      <c r="Z1308" s="9">
        <v>0</v>
      </c>
      <c r="AA1308" s="9">
        <v>1</v>
      </c>
      <c r="AB1308" s="9">
        <v>1.9832203696666</v>
      </c>
      <c r="AC1308" s="9">
        <v>0.29374527855280003</v>
      </c>
      <c r="AD1308" s="9">
        <v>795.52727301862001</v>
      </c>
      <c r="AF1308" s="9">
        <v>-1</v>
      </c>
      <c r="AG1308" s="9">
        <v>-1</v>
      </c>
      <c r="AH1308" s="9">
        <v>-1</v>
      </c>
      <c r="AI1308" s="9">
        <v>-1</v>
      </c>
      <c r="AJ1308" s="9">
        <v>0</v>
      </c>
      <c r="AM1308" s="9" t="s">
        <v>309</v>
      </c>
      <c r="AN1308" s="9">
        <v>-1</v>
      </c>
      <c r="AQ1308" s="9">
        <v>579</v>
      </c>
      <c r="AR1308" s="9" t="s">
        <v>295</v>
      </c>
      <c r="AT1308" s="9" t="s">
        <v>195</v>
      </c>
      <c r="AU1308" s="9">
        <v>132.71029999999999</v>
      </c>
      <c r="AV1308" s="9">
        <v>142.38486648341399</v>
      </c>
      <c r="AW1308" s="9">
        <v>834.747905266104</v>
      </c>
      <c r="AX1308" s="9">
        <v>0.64519649069999996</v>
      </c>
    </row>
    <row r="1309" spans="1:50" x14ac:dyDescent="0.25">
      <c r="A1309" s="142">
        <v>550000</v>
      </c>
      <c r="B1309" s="142">
        <v>930000</v>
      </c>
      <c r="C1309" s="142">
        <v>930000</v>
      </c>
      <c r="D1309" s="9" t="s">
        <v>305</v>
      </c>
      <c r="E1309" s="9" t="s">
        <v>70</v>
      </c>
      <c r="F1309" s="9" t="s">
        <v>306</v>
      </c>
      <c r="G1309" s="9" t="s">
        <v>307</v>
      </c>
      <c r="H1309" s="9">
        <v>0.36</v>
      </c>
      <c r="I1309" s="9">
        <v>0.48</v>
      </c>
      <c r="J1309" s="9" t="s">
        <v>195</v>
      </c>
      <c r="K1309" s="9">
        <v>0.27445170336925001</v>
      </c>
      <c r="L1309" s="9">
        <v>3856.7148640923701</v>
      </c>
      <c r="M1309" s="9">
        <v>9.6146489729270996</v>
      </c>
      <c r="N1309" s="9">
        <v>1.4240766099103099</v>
      </c>
      <c r="O1309" s="9">
        <v>2.63875678791727</v>
      </c>
      <c r="P1309" s="9">
        <v>0.39084025131819</v>
      </c>
      <c r="Q1309" s="9">
        <v>1058.48196385966</v>
      </c>
      <c r="R1309" s="9">
        <v>1210</v>
      </c>
      <c r="S1309" s="9" t="s">
        <v>310</v>
      </c>
      <c r="T1309" s="9">
        <v>1210</v>
      </c>
      <c r="U1309" s="9" t="s">
        <v>293</v>
      </c>
      <c r="V1309" s="9" t="s">
        <v>195</v>
      </c>
      <c r="Z1309" s="9">
        <v>0</v>
      </c>
      <c r="AA1309" s="9">
        <v>1</v>
      </c>
      <c r="AB1309" s="9">
        <v>2.63875678791727</v>
      </c>
      <c r="AC1309" s="9">
        <v>0.39084025131819</v>
      </c>
      <c r="AD1309" s="9">
        <v>1058.48196385966</v>
      </c>
      <c r="AF1309" s="9">
        <v>-1</v>
      </c>
      <c r="AG1309" s="9">
        <v>-1</v>
      </c>
      <c r="AH1309" s="9">
        <v>-1</v>
      </c>
      <c r="AI1309" s="9">
        <v>-1</v>
      </c>
      <c r="AJ1309" s="9">
        <v>0</v>
      </c>
      <c r="AM1309" s="9" t="s">
        <v>309</v>
      </c>
      <c r="AN1309" s="9">
        <v>-1</v>
      </c>
      <c r="AQ1309" s="9">
        <v>579</v>
      </c>
      <c r="AR1309" s="9" t="s">
        <v>295</v>
      </c>
      <c r="AT1309" s="9" t="s">
        <v>195</v>
      </c>
      <c r="AU1309" s="9">
        <v>132.71029999999999</v>
      </c>
      <c r="AV1309" s="9">
        <v>131.59771380587699</v>
      </c>
      <c r="AW1309" s="9">
        <v>1110.66663841847</v>
      </c>
      <c r="AX1309" s="9">
        <v>0.85846063569999997</v>
      </c>
    </row>
    <row r="1310" spans="1:50" x14ac:dyDescent="0.25">
      <c r="A1310" s="142">
        <v>550000</v>
      </c>
      <c r="B1310" s="142">
        <v>930000</v>
      </c>
      <c r="C1310" s="142">
        <v>930000</v>
      </c>
      <c r="D1310" s="9" t="s">
        <v>305</v>
      </c>
      <c r="E1310" s="9" t="s">
        <v>70</v>
      </c>
      <c r="F1310" s="9" t="s">
        <v>306</v>
      </c>
      <c r="G1310" s="9" t="s">
        <v>307</v>
      </c>
      <c r="H1310" s="9">
        <v>0.36</v>
      </c>
      <c r="I1310" s="9">
        <v>0.48</v>
      </c>
      <c r="J1310" s="9" t="s">
        <v>195</v>
      </c>
      <c r="K1310" s="9">
        <v>1.8555441303099999E-2</v>
      </c>
      <c r="L1310" s="9">
        <v>3856.7148640923701</v>
      </c>
      <c r="M1310" s="9">
        <v>9.6146489729270996</v>
      </c>
      <c r="N1310" s="9">
        <v>1.4240766099103099</v>
      </c>
      <c r="O1310" s="9">
        <v>0.17840405466713999</v>
      </c>
      <c r="P1310" s="9">
        <v>2.6424369946320001E-2</v>
      </c>
      <c r="Q1310" s="9">
        <v>71.563046283494103</v>
      </c>
      <c r="R1310" s="9">
        <v>1210</v>
      </c>
      <c r="S1310" s="9" t="s">
        <v>310</v>
      </c>
      <c r="T1310" s="9">
        <v>1210</v>
      </c>
      <c r="U1310" s="9" t="s">
        <v>293</v>
      </c>
      <c r="V1310" s="9" t="s">
        <v>195</v>
      </c>
      <c r="Z1310" s="9">
        <v>0</v>
      </c>
      <c r="AA1310" s="9">
        <v>1</v>
      </c>
      <c r="AB1310" s="9">
        <v>0.17840405466713999</v>
      </c>
      <c r="AC1310" s="9">
        <v>2.6424369946320001E-2</v>
      </c>
      <c r="AD1310" s="9">
        <v>71.563046283494501</v>
      </c>
      <c r="AF1310" s="9">
        <v>-1</v>
      </c>
      <c r="AG1310" s="9">
        <v>-1</v>
      </c>
      <c r="AH1310" s="9">
        <v>-1</v>
      </c>
      <c r="AI1310" s="9">
        <v>-1</v>
      </c>
      <c r="AJ1310" s="9">
        <v>0</v>
      </c>
      <c r="AM1310" s="9" t="s">
        <v>309</v>
      </c>
      <c r="AN1310" s="9">
        <v>-1</v>
      </c>
      <c r="AQ1310" s="9">
        <v>579</v>
      </c>
      <c r="AR1310" s="9" t="s">
        <v>295</v>
      </c>
      <c r="AT1310" s="9" t="s">
        <v>195</v>
      </c>
      <c r="AU1310" s="9">
        <v>132.71029999999999</v>
      </c>
      <c r="AV1310" s="9">
        <v>51.379912593255597</v>
      </c>
      <c r="AW1310" s="9">
        <v>75.091206807953199</v>
      </c>
      <c r="AX1310" s="9">
        <v>5.8039778E-2</v>
      </c>
    </row>
    <row r="1311" spans="1:50" x14ac:dyDescent="0.25">
      <c r="A1311" s="142">
        <v>550000</v>
      </c>
      <c r="B1311" s="142">
        <v>930000</v>
      </c>
      <c r="C1311" s="142">
        <v>930000</v>
      </c>
      <c r="D1311" s="9" t="s">
        <v>305</v>
      </c>
      <c r="E1311" s="9" t="s">
        <v>70</v>
      </c>
      <c r="F1311" s="9" t="s">
        <v>306</v>
      </c>
      <c r="G1311" s="9" t="s">
        <v>307</v>
      </c>
      <c r="H1311" s="9">
        <v>0.36</v>
      </c>
      <c r="I1311" s="9">
        <v>0.48</v>
      </c>
      <c r="J1311" s="9" t="s">
        <v>195</v>
      </c>
      <c r="K1311" s="9">
        <v>6.4535671783400002E-3</v>
      </c>
      <c r="L1311" s="9">
        <v>3856.7148640923701</v>
      </c>
      <c r="M1311" s="9">
        <v>9.6146489729270996</v>
      </c>
      <c r="N1311" s="9">
        <v>1.4240766099103099</v>
      </c>
      <c r="O1311" s="9">
        <v>6.2048783043010002E-2</v>
      </c>
      <c r="P1311" s="9">
        <v>9.1903740691600001E-3</v>
      </c>
      <c r="Q1311" s="9">
        <v>24.889568463149502</v>
      </c>
      <c r="R1311" s="9">
        <v>1210</v>
      </c>
      <c r="S1311" s="9" t="s">
        <v>310</v>
      </c>
      <c r="T1311" s="9">
        <v>1210</v>
      </c>
      <c r="U1311" s="9" t="s">
        <v>293</v>
      </c>
      <c r="V1311" s="9" t="s">
        <v>195</v>
      </c>
      <c r="Z1311" s="9">
        <v>0</v>
      </c>
      <c r="AA1311" s="9">
        <v>1</v>
      </c>
      <c r="AB1311" s="9">
        <v>6.2048783043010002E-2</v>
      </c>
      <c r="AC1311" s="9">
        <v>9.1903740691600001E-3</v>
      </c>
      <c r="AD1311" s="9">
        <v>24.889568463148699</v>
      </c>
      <c r="AF1311" s="9">
        <v>-1</v>
      </c>
      <c r="AG1311" s="9">
        <v>-1</v>
      </c>
      <c r="AH1311" s="9">
        <v>-1</v>
      </c>
      <c r="AI1311" s="9">
        <v>-1</v>
      </c>
      <c r="AJ1311" s="9">
        <v>0</v>
      </c>
      <c r="AM1311" s="9" t="s">
        <v>309</v>
      </c>
      <c r="AN1311" s="9">
        <v>-1</v>
      </c>
      <c r="AQ1311" s="9">
        <v>579</v>
      </c>
      <c r="AR1311" s="9" t="s">
        <v>295</v>
      </c>
      <c r="AT1311" s="9" t="s">
        <v>195</v>
      </c>
      <c r="AU1311" s="9">
        <v>132.71029999999999</v>
      </c>
      <c r="AV1311" s="9">
        <v>22.1531018495502</v>
      </c>
      <c r="AW1311" s="9">
        <v>26.1166597830825</v>
      </c>
      <c r="AX1311" s="9">
        <v>2.01861869E-2</v>
      </c>
    </row>
    <row r="1312" spans="1:50" x14ac:dyDescent="0.25">
      <c r="A1312" s="142">
        <v>550000</v>
      </c>
      <c r="B1312" s="142">
        <v>930000</v>
      </c>
      <c r="C1312" s="142">
        <v>930000</v>
      </c>
      <c r="D1312" s="9" t="s">
        <v>305</v>
      </c>
      <c r="E1312" s="9" t="s">
        <v>70</v>
      </c>
      <c r="F1312" s="9" t="s">
        <v>306</v>
      </c>
      <c r="G1312" s="9" t="s">
        <v>307</v>
      </c>
      <c r="H1312" s="9">
        <v>0.36</v>
      </c>
      <c r="I1312" s="9">
        <v>0.48</v>
      </c>
      <c r="J1312" s="9" t="s">
        <v>195</v>
      </c>
      <c r="K1312" s="9">
        <v>1.355794648966E-2</v>
      </c>
      <c r="L1312" s="9">
        <v>3856.7148640923701</v>
      </c>
      <c r="M1312" s="9">
        <v>9.6146489729270996</v>
      </c>
      <c r="N1312" s="9">
        <v>1.4240766099103099</v>
      </c>
      <c r="O1312" s="9">
        <v>0.13035489629182001</v>
      </c>
      <c r="P1312" s="9">
        <v>1.9307554474339999E-2</v>
      </c>
      <c r="Q1312" s="9">
        <v>52.289133753244599</v>
      </c>
      <c r="R1312" s="9">
        <v>1330</v>
      </c>
      <c r="S1312" s="9" t="s">
        <v>311</v>
      </c>
      <c r="T1312" s="9">
        <v>1330</v>
      </c>
      <c r="U1312" s="9" t="s">
        <v>293</v>
      </c>
      <c r="V1312" s="9" t="s">
        <v>195</v>
      </c>
      <c r="Z1312" s="9">
        <v>0</v>
      </c>
      <c r="AA1312" s="9">
        <v>1</v>
      </c>
      <c r="AB1312" s="9">
        <v>0.13035489629182001</v>
      </c>
      <c r="AC1312" s="9">
        <v>1.9307554474339999E-2</v>
      </c>
      <c r="AD1312" s="9">
        <v>52.289133753243497</v>
      </c>
      <c r="AF1312" s="9">
        <v>-1</v>
      </c>
      <c r="AG1312" s="9">
        <v>-1</v>
      </c>
      <c r="AH1312" s="9">
        <v>-1</v>
      </c>
      <c r="AI1312" s="9">
        <v>-1</v>
      </c>
      <c r="AJ1312" s="9">
        <v>0</v>
      </c>
      <c r="AM1312" s="9" t="s">
        <v>309</v>
      </c>
      <c r="AN1312" s="9">
        <v>-1</v>
      </c>
      <c r="AQ1312" s="9">
        <v>579</v>
      </c>
      <c r="AR1312" s="9" t="s">
        <v>295</v>
      </c>
      <c r="AT1312" s="9" t="s">
        <v>195</v>
      </c>
      <c r="AU1312" s="9">
        <v>132.71029999999999</v>
      </c>
      <c r="AV1312" s="9">
        <v>43.256432138501097</v>
      </c>
      <c r="AW1312" s="9">
        <v>54.867062826239099</v>
      </c>
      <c r="AX1312" s="9">
        <v>4.2408056600000001E-2</v>
      </c>
    </row>
    <row r="1313" spans="1:50" x14ac:dyDescent="0.25">
      <c r="A1313" s="142">
        <v>550000</v>
      </c>
      <c r="B1313" s="142">
        <v>930000</v>
      </c>
      <c r="C1313" s="142">
        <v>930000</v>
      </c>
      <c r="D1313" s="9" t="s">
        <v>305</v>
      </c>
      <c r="E1313" s="9" t="s">
        <v>70</v>
      </c>
      <c r="F1313" s="9" t="s">
        <v>306</v>
      </c>
      <c r="G1313" s="9" t="s">
        <v>307</v>
      </c>
      <c r="H1313" s="9">
        <v>0.36</v>
      </c>
      <c r="I1313" s="9">
        <v>0.48</v>
      </c>
      <c r="J1313" s="9" t="s">
        <v>195</v>
      </c>
      <c r="K1313" s="9">
        <v>9.8474095813869997E-2</v>
      </c>
      <c r="L1313" s="9">
        <v>3856.7148640923701</v>
      </c>
      <c r="M1313" s="9">
        <v>9.6146489729270996</v>
      </c>
      <c r="N1313" s="9">
        <v>1.4240766099103099</v>
      </c>
      <c r="O1313" s="9">
        <v>0.94679386417678002</v>
      </c>
      <c r="P1313" s="9">
        <v>0.14023465653059999</v>
      </c>
      <c r="Q1313" s="9">
        <v>379.78650905342403</v>
      </c>
      <c r="R1313" s="9">
        <v>1210</v>
      </c>
      <c r="S1313" s="9" t="s">
        <v>310</v>
      </c>
      <c r="T1313" s="9">
        <v>1210</v>
      </c>
      <c r="U1313" s="9" t="s">
        <v>293</v>
      </c>
      <c r="V1313" s="9" t="s">
        <v>195</v>
      </c>
      <c r="Z1313" s="9">
        <v>0</v>
      </c>
      <c r="AA1313" s="9">
        <v>1</v>
      </c>
      <c r="AB1313" s="9">
        <v>0.94679386417678002</v>
      </c>
      <c r="AC1313" s="9">
        <v>0.14023465653059999</v>
      </c>
      <c r="AD1313" s="9">
        <v>379.78650905342602</v>
      </c>
      <c r="AF1313" s="9">
        <v>-1</v>
      </c>
      <c r="AG1313" s="9">
        <v>-1</v>
      </c>
      <c r="AH1313" s="9">
        <v>-1</v>
      </c>
      <c r="AI1313" s="9">
        <v>-1</v>
      </c>
      <c r="AJ1313" s="9">
        <v>0</v>
      </c>
      <c r="AM1313" s="9" t="s">
        <v>309</v>
      </c>
      <c r="AN1313" s="9">
        <v>-1</v>
      </c>
      <c r="AQ1313" s="9">
        <v>579</v>
      </c>
      <c r="AR1313" s="9" t="s">
        <v>295</v>
      </c>
      <c r="AT1313" s="9" t="s">
        <v>195</v>
      </c>
      <c r="AU1313" s="9">
        <v>132.71029999999999</v>
      </c>
      <c r="AV1313" s="9">
        <v>83.284484356727006</v>
      </c>
      <c r="AW1313" s="9">
        <v>398.51052708441</v>
      </c>
      <c r="AX1313" s="9">
        <v>0.3080182555</v>
      </c>
    </row>
    <row r="1314" spans="1:50" x14ac:dyDescent="0.25">
      <c r="A1314" s="142">
        <v>550000</v>
      </c>
      <c r="B1314" s="142">
        <v>930000</v>
      </c>
      <c r="C1314" s="142">
        <v>930000</v>
      </c>
      <c r="D1314" s="9" t="s">
        <v>305</v>
      </c>
      <c r="E1314" s="9" t="s">
        <v>70</v>
      </c>
      <c r="F1314" s="9" t="s">
        <v>306</v>
      </c>
      <c r="G1314" s="9" t="s">
        <v>307</v>
      </c>
      <c r="H1314" s="9">
        <v>0.36</v>
      </c>
      <c r="I1314" s="9">
        <v>0.48</v>
      </c>
      <c r="J1314" s="9" t="s">
        <v>195</v>
      </c>
      <c r="K1314" s="9">
        <v>0.21893041616242001</v>
      </c>
      <c r="L1314" s="9">
        <v>3851.6873511941299</v>
      </c>
      <c r="M1314" s="9">
        <v>9.5700948373061401</v>
      </c>
      <c r="N1314" s="9">
        <v>1.40645006228338</v>
      </c>
      <c r="O1314" s="9">
        <v>2.0951848454453299</v>
      </c>
      <c r="P1314" s="9">
        <v>0.30791469744736999</v>
      </c>
      <c r="Q1314" s="9">
        <v>843.25151472449102</v>
      </c>
      <c r="R1314" s="9">
        <v>1200</v>
      </c>
      <c r="S1314" s="9" t="s">
        <v>308</v>
      </c>
      <c r="T1314" s="9">
        <v>1200</v>
      </c>
      <c r="U1314" s="9" t="s">
        <v>293</v>
      </c>
      <c r="V1314" s="9" t="s">
        <v>195</v>
      </c>
      <c r="Z1314" s="9">
        <v>0</v>
      </c>
      <c r="AA1314" s="9">
        <v>1</v>
      </c>
      <c r="AB1314" s="9">
        <v>2.0951848454453299</v>
      </c>
      <c r="AC1314" s="9">
        <v>0.30791469744736999</v>
      </c>
      <c r="AD1314" s="9">
        <v>843.25151472449102</v>
      </c>
      <c r="AF1314" s="9">
        <v>-1</v>
      </c>
      <c r="AG1314" s="9">
        <v>-1</v>
      </c>
      <c r="AH1314" s="9">
        <v>-1</v>
      </c>
      <c r="AI1314" s="9">
        <v>-1</v>
      </c>
      <c r="AJ1314" s="9">
        <v>0</v>
      </c>
      <c r="AM1314" s="9" t="s">
        <v>309</v>
      </c>
      <c r="AN1314" s="9">
        <v>-1</v>
      </c>
      <c r="AQ1314" s="9">
        <v>579</v>
      </c>
      <c r="AR1314" s="9" t="s">
        <v>295</v>
      </c>
      <c r="AT1314" s="9" t="s">
        <v>195</v>
      </c>
      <c r="AU1314" s="9">
        <v>132.71029999999999</v>
      </c>
      <c r="AV1314" s="9">
        <v>168.27013992711201</v>
      </c>
      <c r="AW1314" s="9">
        <v>885.97996070562704</v>
      </c>
      <c r="AX1314" s="9">
        <v>0.68390228279999998</v>
      </c>
    </row>
    <row r="1315" spans="1:50" x14ac:dyDescent="0.25">
      <c r="A1315" s="142">
        <v>550000</v>
      </c>
      <c r="B1315" s="142">
        <v>930000</v>
      </c>
      <c r="C1315" s="142">
        <v>930000</v>
      </c>
      <c r="D1315" s="9" t="s">
        <v>305</v>
      </c>
      <c r="E1315" s="9" t="s">
        <v>70</v>
      </c>
      <c r="F1315" s="9" t="s">
        <v>306</v>
      </c>
      <c r="G1315" s="9" t="s">
        <v>307</v>
      </c>
      <c r="H1315" s="9">
        <v>0.36</v>
      </c>
      <c r="I1315" s="9">
        <v>0.48</v>
      </c>
      <c r="J1315" s="9" t="s">
        <v>195</v>
      </c>
      <c r="K1315" s="9">
        <v>9.0018007022349994E-2</v>
      </c>
      <c r="L1315" s="9">
        <v>3851.6873511941299</v>
      </c>
      <c r="M1315" s="9">
        <v>9.5700948373061401</v>
      </c>
      <c r="N1315" s="9">
        <v>1.40645006228338</v>
      </c>
      <c r="O1315" s="9">
        <v>0.86148086426921999</v>
      </c>
      <c r="P1315" s="9">
        <v>0.12660583158321001</v>
      </c>
      <c r="Q1315" s="9">
        <v>346.72121902770903</v>
      </c>
      <c r="R1315" s="9">
        <v>1210</v>
      </c>
      <c r="S1315" s="9" t="s">
        <v>310</v>
      </c>
      <c r="T1315" s="9">
        <v>1210</v>
      </c>
      <c r="U1315" s="9" t="s">
        <v>293</v>
      </c>
      <c r="V1315" s="9" t="s">
        <v>195</v>
      </c>
      <c r="Z1315" s="9">
        <v>0</v>
      </c>
      <c r="AA1315" s="9">
        <v>1</v>
      </c>
      <c r="AB1315" s="9">
        <v>0.86148086426921999</v>
      </c>
      <c r="AC1315" s="9">
        <v>0.12660583158321001</v>
      </c>
      <c r="AD1315" s="9">
        <v>346.72121902770903</v>
      </c>
      <c r="AF1315" s="9">
        <v>-1</v>
      </c>
      <c r="AG1315" s="9">
        <v>-1</v>
      </c>
      <c r="AH1315" s="9">
        <v>-1</v>
      </c>
      <c r="AI1315" s="9">
        <v>-1</v>
      </c>
      <c r="AJ1315" s="9">
        <v>0</v>
      </c>
      <c r="AM1315" s="9" t="s">
        <v>309</v>
      </c>
      <c r="AN1315" s="9">
        <v>-1</v>
      </c>
      <c r="AQ1315" s="9">
        <v>579</v>
      </c>
      <c r="AR1315" s="9" t="s">
        <v>295</v>
      </c>
      <c r="AT1315" s="9" t="s">
        <v>195</v>
      </c>
      <c r="AU1315" s="9">
        <v>132.71029999999999</v>
      </c>
      <c r="AV1315" s="9">
        <v>78.004981118122501</v>
      </c>
      <c r="AW1315" s="9">
        <v>364.289949850065</v>
      </c>
      <c r="AX1315" s="9">
        <v>0.28120131310000002</v>
      </c>
    </row>
    <row r="1316" spans="1:50" x14ac:dyDescent="0.25">
      <c r="A1316" s="142">
        <v>550000</v>
      </c>
      <c r="B1316" s="142">
        <v>930000</v>
      </c>
      <c r="C1316" s="142">
        <v>930000</v>
      </c>
      <c r="D1316" s="9" t="s">
        <v>305</v>
      </c>
      <c r="E1316" s="9" t="s">
        <v>70</v>
      </c>
      <c r="F1316" s="9" t="s">
        <v>306</v>
      </c>
      <c r="G1316" s="9" t="s">
        <v>307</v>
      </c>
      <c r="H1316" s="9">
        <v>0.36</v>
      </c>
      <c r="I1316" s="9">
        <v>0.48</v>
      </c>
      <c r="J1316" s="9" t="s">
        <v>195</v>
      </c>
      <c r="K1316" s="9">
        <v>5.9386665106079997E-2</v>
      </c>
      <c r="L1316" s="9">
        <v>3851.6873511941299</v>
      </c>
      <c r="M1316" s="9">
        <v>9.5700948373061401</v>
      </c>
      <c r="N1316" s="9">
        <v>1.40645006228338</v>
      </c>
      <c r="O1316" s="9">
        <v>0.56833601713657</v>
      </c>
      <c r="P1316" s="9">
        <v>8.3524378837250002E-2</v>
      </c>
      <c r="Q1316" s="9">
        <v>228.738866818709</v>
      </c>
      <c r="R1316" s="9">
        <v>1210</v>
      </c>
      <c r="S1316" s="9" t="s">
        <v>310</v>
      </c>
      <c r="T1316" s="9">
        <v>1210</v>
      </c>
      <c r="U1316" s="9" t="s">
        <v>293</v>
      </c>
      <c r="V1316" s="9" t="s">
        <v>195</v>
      </c>
      <c r="Z1316" s="9">
        <v>0</v>
      </c>
      <c r="AA1316" s="9">
        <v>1</v>
      </c>
      <c r="AB1316" s="9">
        <v>0.56833601713657</v>
      </c>
      <c r="AC1316" s="9">
        <v>8.3524378837250002E-2</v>
      </c>
      <c r="AD1316" s="9">
        <v>228.738866818708</v>
      </c>
      <c r="AF1316" s="9">
        <v>-1</v>
      </c>
      <c r="AG1316" s="9">
        <v>-1</v>
      </c>
      <c r="AH1316" s="9">
        <v>-1</v>
      </c>
      <c r="AI1316" s="9">
        <v>-1</v>
      </c>
      <c r="AJ1316" s="9">
        <v>0</v>
      </c>
      <c r="AM1316" s="9" t="s">
        <v>309</v>
      </c>
      <c r="AN1316" s="9">
        <v>-1</v>
      </c>
      <c r="AQ1316" s="9">
        <v>579</v>
      </c>
      <c r="AR1316" s="9" t="s">
        <v>295</v>
      </c>
      <c r="AT1316" s="9" t="s">
        <v>195</v>
      </c>
      <c r="AU1316" s="9">
        <v>132.71029999999999</v>
      </c>
      <c r="AV1316" s="9">
        <v>76.206880783194407</v>
      </c>
      <c r="AW1316" s="9">
        <v>240.329307089476</v>
      </c>
      <c r="AX1316" s="9">
        <v>0.185514085</v>
      </c>
    </row>
    <row r="1317" spans="1:50" x14ac:dyDescent="0.25">
      <c r="A1317" s="142">
        <v>550000</v>
      </c>
      <c r="B1317" s="142">
        <v>930000</v>
      </c>
      <c r="C1317" s="142">
        <v>930000</v>
      </c>
      <c r="D1317" s="9" t="s">
        <v>305</v>
      </c>
      <c r="E1317" s="9" t="s">
        <v>70</v>
      </c>
      <c r="F1317" s="9" t="s">
        <v>306</v>
      </c>
      <c r="G1317" s="9" t="s">
        <v>307</v>
      </c>
      <c r="H1317" s="9">
        <v>0.36</v>
      </c>
      <c r="I1317" s="9">
        <v>0.48</v>
      </c>
      <c r="J1317" s="9" t="s">
        <v>195</v>
      </c>
      <c r="K1317" s="9">
        <v>0.226239030688</v>
      </c>
      <c r="L1317" s="9">
        <v>3851.6873511941299</v>
      </c>
      <c r="M1317" s="9">
        <v>9.5700948373061401</v>
      </c>
      <c r="N1317" s="9">
        <v>1.40645006228338</v>
      </c>
      <c r="O1317" s="9">
        <v>2.16512897958442</v>
      </c>
      <c r="P1317" s="9">
        <v>0.31819389880207</v>
      </c>
      <c r="Q1317" s="9">
        <v>871.40201284740999</v>
      </c>
      <c r="R1317" s="9">
        <v>1210</v>
      </c>
      <c r="S1317" s="9" t="s">
        <v>310</v>
      </c>
      <c r="T1317" s="9">
        <v>1210</v>
      </c>
      <c r="U1317" s="9" t="s">
        <v>293</v>
      </c>
      <c r="V1317" s="9" t="s">
        <v>195</v>
      </c>
      <c r="Z1317" s="9">
        <v>0</v>
      </c>
      <c r="AA1317" s="9">
        <v>1</v>
      </c>
      <c r="AB1317" s="9">
        <v>2.16512897958442</v>
      </c>
      <c r="AC1317" s="9">
        <v>0.31819389880207</v>
      </c>
      <c r="AD1317" s="9">
        <v>871.40201284740999</v>
      </c>
      <c r="AF1317" s="9">
        <v>-1</v>
      </c>
      <c r="AG1317" s="9">
        <v>-1</v>
      </c>
      <c r="AH1317" s="9">
        <v>-1</v>
      </c>
      <c r="AI1317" s="9">
        <v>-1</v>
      </c>
      <c r="AJ1317" s="9">
        <v>0</v>
      </c>
      <c r="AM1317" s="9" t="s">
        <v>309</v>
      </c>
      <c r="AN1317" s="9">
        <v>-1</v>
      </c>
      <c r="AQ1317" s="9">
        <v>579</v>
      </c>
      <c r="AR1317" s="9" t="s">
        <v>295</v>
      </c>
      <c r="AT1317" s="9" t="s">
        <v>195</v>
      </c>
      <c r="AU1317" s="9">
        <v>132.71029999999999</v>
      </c>
      <c r="AV1317" s="9">
        <v>131.469610759132</v>
      </c>
      <c r="AW1317" s="9">
        <v>915.55687433730498</v>
      </c>
      <c r="AX1317" s="9">
        <v>0.70673318149999997</v>
      </c>
    </row>
    <row r="1318" spans="1:50" x14ac:dyDescent="0.25">
      <c r="A1318" s="142">
        <v>550000</v>
      </c>
      <c r="B1318" s="142">
        <v>930000</v>
      </c>
      <c r="C1318" s="142">
        <v>930000</v>
      </c>
      <c r="D1318" s="9" t="s">
        <v>305</v>
      </c>
      <c r="E1318" s="9" t="s">
        <v>70</v>
      </c>
      <c r="F1318" s="9" t="s">
        <v>306</v>
      </c>
      <c r="G1318" s="9" t="s">
        <v>307</v>
      </c>
      <c r="H1318" s="9">
        <v>0.36</v>
      </c>
      <c r="I1318" s="9">
        <v>0.48</v>
      </c>
      <c r="J1318" s="9" t="s">
        <v>195</v>
      </c>
      <c r="K1318" s="9">
        <v>2.3189334781090001E-2</v>
      </c>
      <c r="L1318" s="9">
        <v>3851.6873511941299</v>
      </c>
      <c r="M1318" s="9">
        <v>9.5700948373061401</v>
      </c>
      <c r="N1318" s="9">
        <v>1.40645006228338</v>
      </c>
      <c r="O1318" s="9">
        <v>0.22192413306910999</v>
      </c>
      <c r="P1318" s="9">
        <v>3.261464134718E-2</v>
      </c>
      <c r="Q1318" s="9">
        <v>89.318067458945904</v>
      </c>
      <c r="R1318" s="9">
        <v>1210</v>
      </c>
      <c r="S1318" s="9" t="s">
        <v>310</v>
      </c>
      <c r="T1318" s="9">
        <v>1210</v>
      </c>
      <c r="U1318" s="9" t="s">
        <v>293</v>
      </c>
      <c r="V1318" s="9" t="s">
        <v>195</v>
      </c>
      <c r="Z1318" s="9">
        <v>0</v>
      </c>
      <c r="AA1318" s="9">
        <v>1</v>
      </c>
      <c r="AB1318" s="9">
        <v>0.22192413306910999</v>
      </c>
      <c r="AC1318" s="9">
        <v>3.261464134718E-2</v>
      </c>
      <c r="AD1318" s="9">
        <v>89.3180674589467</v>
      </c>
      <c r="AF1318" s="9">
        <v>-1</v>
      </c>
      <c r="AG1318" s="9">
        <v>-1</v>
      </c>
      <c r="AH1318" s="9">
        <v>-1</v>
      </c>
      <c r="AI1318" s="9">
        <v>-1</v>
      </c>
      <c r="AJ1318" s="9">
        <v>0</v>
      </c>
      <c r="AM1318" s="9" t="s">
        <v>309</v>
      </c>
      <c r="AN1318" s="9">
        <v>-1</v>
      </c>
      <c r="AQ1318" s="9">
        <v>579</v>
      </c>
      <c r="AR1318" s="9" t="s">
        <v>295</v>
      </c>
      <c r="AT1318" s="9" t="s">
        <v>195</v>
      </c>
      <c r="AU1318" s="9">
        <v>132.71029999999999</v>
      </c>
      <c r="AV1318" s="9">
        <v>56.310781824848597</v>
      </c>
      <c r="AW1318" s="9">
        <v>93.843908390054807</v>
      </c>
      <c r="AX1318" s="9">
        <v>7.2439633000000003E-2</v>
      </c>
    </row>
    <row r="1319" spans="1:50" x14ac:dyDescent="0.25">
      <c r="A1319" s="142">
        <v>550000</v>
      </c>
      <c r="B1319" s="142">
        <v>930000</v>
      </c>
      <c r="C1319" s="142">
        <v>930000</v>
      </c>
      <c r="D1319" s="9" t="s">
        <v>305</v>
      </c>
      <c r="E1319" s="9" t="s">
        <v>70</v>
      </c>
      <c r="F1319" s="9" t="s">
        <v>306</v>
      </c>
      <c r="G1319" s="9" t="s">
        <v>307</v>
      </c>
      <c r="H1319" s="9">
        <v>0.36</v>
      </c>
      <c r="I1319" s="9">
        <v>0.48</v>
      </c>
      <c r="J1319" s="9" t="s">
        <v>195</v>
      </c>
      <c r="K1319" s="9">
        <v>0.10958806544606001</v>
      </c>
      <c r="L1319" s="9">
        <v>3901.4902554699502</v>
      </c>
      <c r="M1319" s="9">
        <v>9.9085891348661992</v>
      </c>
      <c r="N1319" s="9">
        <v>1.32944551998404</v>
      </c>
      <c r="O1319" s="9">
        <v>1.08586311458991</v>
      </c>
      <c r="P1319" s="9">
        <v>0.14569136265099</v>
      </c>
      <c r="Q1319" s="9">
        <v>427.556769453637</v>
      </c>
      <c r="R1319" s="9">
        <v>1400</v>
      </c>
      <c r="S1319" s="9" t="s">
        <v>297</v>
      </c>
      <c r="T1319" s="9">
        <v>1400</v>
      </c>
      <c r="U1319" s="9" t="s">
        <v>293</v>
      </c>
      <c r="V1319" s="9" t="s">
        <v>195</v>
      </c>
      <c r="Z1319" s="9">
        <v>0</v>
      </c>
      <c r="AA1319" s="9">
        <v>1</v>
      </c>
      <c r="AB1319" s="9">
        <v>1.08586311458991</v>
      </c>
      <c r="AC1319" s="9">
        <v>0.14569136265099</v>
      </c>
      <c r="AD1319" s="9">
        <v>427.556769453637</v>
      </c>
      <c r="AF1319" s="9">
        <v>-1</v>
      </c>
      <c r="AG1319" s="9">
        <v>-1</v>
      </c>
      <c r="AH1319" s="9">
        <v>-1</v>
      </c>
      <c r="AI1319" s="9">
        <v>-1</v>
      </c>
      <c r="AJ1319" s="9">
        <v>0</v>
      </c>
      <c r="AM1319" s="9" t="s">
        <v>309</v>
      </c>
      <c r="AN1319" s="9">
        <v>-1</v>
      </c>
      <c r="AQ1319" s="9">
        <v>579</v>
      </c>
      <c r="AR1319" s="9" t="s">
        <v>295</v>
      </c>
      <c r="AT1319" s="9" t="s">
        <v>195</v>
      </c>
      <c r="AU1319" s="9">
        <v>132.71029999999999</v>
      </c>
      <c r="AV1319" s="9">
        <v>117.883780420886</v>
      </c>
      <c r="AW1319" s="9">
        <v>443.48716646881002</v>
      </c>
      <c r="AX1319" s="9">
        <v>0.34676137019999997</v>
      </c>
    </row>
    <row r="1320" spans="1:50" x14ac:dyDescent="0.25">
      <c r="A1320" s="142">
        <v>550000</v>
      </c>
      <c r="B1320" s="142">
        <v>930000</v>
      </c>
      <c r="C1320" s="142">
        <v>930000</v>
      </c>
      <c r="D1320" s="9" t="s">
        <v>305</v>
      </c>
      <c r="E1320" s="9" t="s">
        <v>70</v>
      </c>
      <c r="F1320" s="9" t="s">
        <v>306</v>
      </c>
      <c r="G1320" s="9" t="s">
        <v>307</v>
      </c>
      <c r="H1320" s="9">
        <v>0.36</v>
      </c>
      <c r="I1320" s="9">
        <v>0.48</v>
      </c>
      <c r="J1320" s="9" t="s">
        <v>195</v>
      </c>
      <c r="K1320" s="9">
        <v>1.5524110606589999E-2</v>
      </c>
      <c r="L1320" s="9">
        <v>3901.4902554699502</v>
      </c>
      <c r="M1320" s="9">
        <v>9.9085891348661992</v>
      </c>
      <c r="N1320" s="9">
        <v>1.32944551998404</v>
      </c>
      <c r="O1320" s="9">
        <v>0.15382203368499001</v>
      </c>
      <c r="P1320" s="9">
        <v>2.0638459297670001E-2</v>
      </c>
      <c r="Q1320" s="9">
        <v>60.567166256479801</v>
      </c>
      <c r="R1320" s="9">
        <v>1200</v>
      </c>
      <c r="S1320" s="9" t="s">
        <v>308</v>
      </c>
      <c r="T1320" s="9">
        <v>1200</v>
      </c>
      <c r="U1320" s="9" t="s">
        <v>293</v>
      </c>
      <c r="V1320" s="9" t="s">
        <v>195</v>
      </c>
      <c r="Z1320" s="9">
        <v>0</v>
      </c>
      <c r="AA1320" s="9">
        <v>1</v>
      </c>
      <c r="AB1320" s="9">
        <v>0.15382203368499001</v>
      </c>
      <c r="AC1320" s="9">
        <v>2.0638459297670001E-2</v>
      </c>
      <c r="AD1320" s="9">
        <v>60.567166256479403</v>
      </c>
      <c r="AF1320" s="9">
        <v>-1</v>
      </c>
      <c r="AG1320" s="9">
        <v>-1</v>
      </c>
      <c r="AH1320" s="9">
        <v>-1</v>
      </c>
      <c r="AI1320" s="9">
        <v>-1</v>
      </c>
      <c r="AJ1320" s="9">
        <v>0</v>
      </c>
      <c r="AM1320" s="9" t="s">
        <v>309</v>
      </c>
      <c r="AN1320" s="9">
        <v>-1</v>
      </c>
      <c r="AQ1320" s="9">
        <v>579</v>
      </c>
      <c r="AR1320" s="9" t="s">
        <v>295</v>
      </c>
      <c r="AT1320" s="9" t="s">
        <v>195</v>
      </c>
      <c r="AU1320" s="9">
        <v>132.71029999999999</v>
      </c>
      <c r="AV1320" s="9">
        <v>45.473585787367803</v>
      </c>
      <c r="AW1320" s="9">
        <v>62.823846710358502</v>
      </c>
      <c r="AX1320" s="9">
        <v>4.9121789300000003E-2</v>
      </c>
    </row>
    <row r="1321" spans="1:50" x14ac:dyDescent="0.25">
      <c r="A1321" s="142">
        <v>550000</v>
      </c>
      <c r="B1321" s="142">
        <v>930000</v>
      </c>
      <c r="C1321" s="142">
        <v>930000</v>
      </c>
      <c r="D1321" s="9" t="s">
        <v>305</v>
      </c>
      <c r="E1321" s="9" t="s">
        <v>70</v>
      </c>
      <c r="F1321" s="9" t="s">
        <v>306</v>
      </c>
      <c r="G1321" s="9" t="s">
        <v>307</v>
      </c>
      <c r="H1321" s="9">
        <v>0.36</v>
      </c>
      <c r="I1321" s="9">
        <v>0.48</v>
      </c>
      <c r="J1321" s="9" t="s">
        <v>195</v>
      </c>
      <c r="K1321" s="9">
        <v>0.18329251172236999</v>
      </c>
      <c r="L1321" s="9">
        <v>3901.4902554699502</v>
      </c>
      <c r="M1321" s="9">
        <v>9.9085891348661992</v>
      </c>
      <c r="N1321" s="9">
        <v>1.32944551998404</v>
      </c>
      <c r="O1321" s="9">
        <v>1.8161701901546901</v>
      </c>
      <c r="P1321" s="9">
        <v>0.24367740855593001</v>
      </c>
      <c r="Q1321" s="9">
        <v>715.11394838546903</v>
      </c>
      <c r="R1321" s="9">
        <v>1430</v>
      </c>
      <c r="S1321" s="9" t="s">
        <v>298</v>
      </c>
      <c r="T1321" s="9">
        <v>1430</v>
      </c>
      <c r="U1321" s="9" t="s">
        <v>293</v>
      </c>
      <c r="V1321" s="9" t="s">
        <v>195</v>
      </c>
      <c r="Z1321" s="9">
        <v>0</v>
      </c>
      <c r="AA1321" s="9">
        <v>1</v>
      </c>
      <c r="AB1321" s="9">
        <v>1.8161701901546901</v>
      </c>
      <c r="AC1321" s="9">
        <v>0.24367740855593001</v>
      </c>
      <c r="AD1321" s="9">
        <v>715.11394838546903</v>
      </c>
      <c r="AF1321" s="9">
        <v>-1</v>
      </c>
      <c r="AG1321" s="9">
        <v>-1</v>
      </c>
      <c r="AH1321" s="9">
        <v>-1</v>
      </c>
      <c r="AI1321" s="9">
        <v>-1</v>
      </c>
      <c r="AJ1321" s="9">
        <v>0</v>
      </c>
      <c r="AM1321" s="9" t="s">
        <v>309</v>
      </c>
      <c r="AN1321" s="9">
        <v>-1</v>
      </c>
      <c r="AQ1321" s="9">
        <v>579</v>
      </c>
      <c r="AR1321" s="9" t="s">
        <v>295</v>
      </c>
      <c r="AT1321" s="9" t="s">
        <v>195</v>
      </c>
      <c r="AU1321" s="9">
        <v>132.71029999999999</v>
      </c>
      <c r="AV1321" s="9">
        <v>111.33696159687599</v>
      </c>
      <c r="AW1321" s="9">
        <v>741.75847824153095</v>
      </c>
      <c r="AX1321" s="9">
        <v>0.57997887140000004</v>
      </c>
    </row>
    <row r="1322" spans="1:50" x14ac:dyDescent="0.25">
      <c r="A1322" s="142">
        <v>550000</v>
      </c>
      <c r="B1322" s="142">
        <v>930000</v>
      </c>
      <c r="C1322" s="142">
        <v>930000</v>
      </c>
      <c r="D1322" s="9" t="s">
        <v>305</v>
      </c>
      <c r="E1322" s="9" t="s">
        <v>70</v>
      </c>
      <c r="F1322" s="9" t="s">
        <v>306</v>
      </c>
      <c r="G1322" s="9" t="s">
        <v>307</v>
      </c>
      <c r="H1322" s="9">
        <v>0.36</v>
      </c>
      <c r="I1322" s="9">
        <v>0.48</v>
      </c>
      <c r="J1322" s="9" t="s">
        <v>195</v>
      </c>
      <c r="K1322" s="9">
        <v>5.8602865712300001E-2</v>
      </c>
      <c r="L1322" s="9">
        <v>3901.4902554699502</v>
      </c>
      <c r="M1322" s="9">
        <v>9.9085891348661992</v>
      </c>
      <c r="N1322" s="9">
        <v>1.32944551998404</v>
      </c>
      <c r="O1322" s="9">
        <v>0.58067171846898002</v>
      </c>
      <c r="P1322" s="9">
        <v>7.7909317279449997E-2</v>
      </c>
      <c r="Q1322" s="9">
        <v>228.638509519179</v>
      </c>
      <c r="R1322" s="9">
        <v>1410</v>
      </c>
      <c r="S1322" s="9" t="s">
        <v>299</v>
      </c>
      <c r="T1322" s="9">
        <v>1410</v>
      </c>
      <c r="U1322" s="9" t="s">
        <v>293</v>
      </c>
      <c r="V1322" s="9" t="s">
        <v>195</v>
      </c>
      <c r="Z1322" s="9">
        <v>0</v>
      </c>
      <c r="AA1322" s="9">
        <v>1</v>
      </c>
      <c r="AB1322" s="9">
        <v>0.58067171846898002</v>
      </c>
      <c r="AC1322" s="9">
        <v>7.7909317279449997E-2</v>
      </c>
      <c r="AD1322" s="9">
        <v>228.638509519178</v>
      </c>
      <c r="AF1322" s="9">
        <v>-1</v>
      </c>
      <c r="AG1322" s="9">
        <v>-1</v>
      </c>
      <c r="AH1322" s="9">
        <v>-1</v>
      </c>
      <c r="AI1322" s="9">
        <v>-1</v>
      </c>
      <c r="AJ1322" s="9">
        <v>0</v>
      </c>
      <c r="AM1322" s="9" t="s">
        <v>309</v>
      </c>
      <c r="AN1322" s="9">
        <v>-1</v>
      </c>
      <c r="AQ1322" s="9">
        <v>579</v>
      </c>
      <c r="AR1322" s="9" t="s">
        <v>295</v>
      </c>
      <c r="AT1322" s="9" t="s">
        <v>195</v>
      </c>
      <c r="AU1322" s="9">
        <v>132.71029999999999</v>
      </c>
      <c r="AV1322" s="9">
        <v>62.947715472857901</v>
      </c>
      <c r="AW1322" s="9">
        <v>237.157383478893</v>
      </c>
      <c r="AX1322" s="9">
        <v>0.1854326922</v>
      </c>
    </row>
    <row r="1323" spans="1:50" x14ac:dyDescent="0.25">
      <c r="A1323" s="142">
        <v>550000</v>
      </c>
      <c r="B1323" s="142">
        <v>930000</v>
      </c>
      <c r="C1323" s="142">
        <v>930000</v>
      </c>
      <c r="D1323" s="9" t="s">
        <v>305</v>
      </c>
      <c r="E1323" s="9" t="s">
        <v>70</v>
      </c>
      <c r="F1323" s="9" t="s">
        <v>306</v>
      </c>
      <c r="G1323" s="9" t="s">
        <v>307</v>
      </c>
      <c r="H1323" s="9">
        <v>0.36</v>
      </c>
      <c r="I1323" s="9">
        <v>0.48</v>
      </c>
      <c r="J1323" s="9" t="s">
        <v>195</v>
      </c>
      <c r="K1323" s="9">
        <v>0.24975524115587999</v>
      </c>
      <c r="L1323" s="9">
        <v>3901.4902554699502</v>
      </c>
      <c r="M1323" s="9">
        <v>9.9085891348661992</v>
      </c>
      <c r="N1323" s="9">
        <v>1.32944551998404</v>
      </c>
      <c r="O1323" s="9">
        <v>2.4747220688930698</v>
      </c>
      <c r="P1323" s="9">
        <v>0.33203598644721999</v>
      </c>
      <c r="Q1323" s="9">
        <v>974.41763962222501</v>
      </c>
      <c r="R1323" s="9">
        <v>1750</v>
      </c>
      <c r="S1323" s="9" t="s">
        <v>315</v>
      </c>
      <c r="T1323" s="9">
        <v>1750</v>
      </c>
      <c r="U1323" s="9" t="s">
        <v>293</v>
      </c>
      <c r="V1323" s="9" t="s">
        <v>195</v>
      </c>
      <c r="Z1323" s="9">
        <v>0</v>
      </c>
      <c r="AA1323" s="9">
        <v>1</v>
      </c>
      <c r="AB1323" s="9">
        <v>2.4747220688930698</v>
      </c>
      <c r="AC1323" s="9">
        <v>0.33203598644721999</v>
      </c>
      <c r="AD1323" s="9">
        <v>974.41763962222501</v>
      </c>
      <c r="AF1323" s="9">
        <v>-1</v>
      </c>
      <c r="AG1323" s="9">
        <v>-1</v>
      </c>
      <c r="AH1323" s="9">
        <v>-1</v>
      </c>
      <c r="AI1323" s="9">
        <v>-1</v>
      </c>
      <c r="AJ1323" s="9">
        <v>0</v>
      </c>
      <c r="AM1323" s="9" t="s">
        <v>309</v>
      </c>
      <c r="AN1323" s="9">
        <v>-1</v>
      </c>
      <c r="AQ1323" s="9">
        <v>579</v>
      </c>
      <c r="AR1323" s="9" t="s">
        <v>295</v>
      </c>
      <c r="AT1323" s="9" t="s">
        <v>195</v>
      </c>
      <c r="AU1323" s="9">
        <v>132.71029999999999</v>
      </c>
      <c r="AV1323" s="9">
        <v>129.68133352921501</v>
      </c>
      <c r="AW1323" s="9">
        <v>1010.72360169974</v>
      </c>
      <c r="AX1323" s="9">
        <v>0.79028194620000003</v>
      </c>
    </row>
    <row r="1324" spans="1:50" x14ac:dyDescent="0.25">
      <c r="A1324" s="142">
        <v>550000</v>
      </c>
      <c r="B1324" s="142">
        <v>930000</v>
      </c>
      <c r="C1324" s="142">
        <v>930000</v>
      </c>
      <c r="D1324" s="9" t="s">
        <v>305</v>
      </c>
      <c r="E1324" s="9" t="s">
        <v>70</v>
      </c>
      <c r="F1324" s="9" t="s">
        <v>306</v>
      </c>
      <c r="G1324" s="9" t="s">
        <v>307</v>
      </c>
      <c r="H1324" s="9">
        <v>0.36</v>
      </c>
      <c r="I1324" s="9">
        <v>0.48</v>
      </c>
      <c r="J1324" s="9" t="s">
        <v>195</v>
      </c>
      <c r="K1324" s="9">
        <v>1.0007580953500001E-3</v>
      </c>
      <c r="L1324" s="9">
        <v>3901.4902554699502</v>
      </c>
      <c r="M1324" s="9">
        <v>9.9085891348661992</v>
      </c>
      <c r="N1324" s="9">
        <v>1.32944551998404</v>
      </c>
      <c r="O1324" s="9">
        <v>9.9161007902600004E-3</v>
      </c>
      <c r="P1324" s="9">
        <v>1.33045336645E-3</v>
      </c>
      <c r="Q1324" s="9">
        <v>3.9044479571102002</v>
      </c>
      <c r="R1324" s="9">
        <v>1750</v>
      </c>
      <c r="S1324" s="9" t="s">
        <v>315</v>
      </c>
      <c r="T1324" s="9">
        <v>1750</v>
      </c>
      <c r="U1324" s="9" t="s">
        <v>293</v>
      </c>
      <c r="V1324" s="9" t="s">
        <v>195</v>
      </c>
      <c r="Z1324" s="9">
        <v>0</v>
      </c>
      <c r="AA1324" s="9">
        <v>1</v>
      </c>
      <c r="AB1324" s="9">
        <v>9.9161007902600004E-3</v>
      </c>
      <c r="AC1324" s="9">
        <v>1.33045336645E-3</v>
      </c>
      <c r="AD1324" s="9">
        <v>3.9044479571109001</v>
      </c>
      <c r="AF1324" s="9">
        <v>-1</v>
      </c>
      <c r="AG1324" s="9">
        <v>-1</v>
      </c>
      <c r="AH1324" s="9">
        <v>-1</v>
      </c>
      <c r="AI1324" s="9">
        <v>-1</v>
      </c>
      <c r="AJ1324" s="9">
        <v>0</v>
      </c>
      <c r="AM1324" s="9" t="s">
        <v>309</v>
      </c>
      <c r="AN1324" s="9">
        <v>-1</v>
      </c>
      <c r="AQ1324" s="9">
        <v>579</v>
      </c>
      <c r="AR1324" s="9" t="s">
        <v>295</v>
      </c>
      <c r="AT1324" s="9" t="s">
        <v>195</v>
      </c>
      <c r="AU1324" s="9">
        <v>132.71029999999999</v>
      </c>
      <c r="AV1324" s="9">
        <v>11.473646118236999</v>
      </c>
      <c r="AW1324" s="9">
        <v>4.0499243254569102</v>
      </c>
      <c r="AX1324" s="9">
        <v>3.1666245E-3</v>
      </c>
    </row>
    <row r="1325" spans="1:50" x14ac:dyDescent="0.25">
      <c r="A1325" s="142">
        <v>550000</v>
      </c>
      <c r="B1325" s="142">
        <v>930000</v>
      </c>
      <c r="C1325" s="142">
        <v>930000</v>
      </c>
      <c r="D1325" s="9" t="s">
        <v>305</v>
      </c>
      <c r="E1325" s="9" t="s">
        <v>70</v>
      </c>
      <c r="F1325" s="9" t="s">
        <v>306</v>
      </c>
      <c r="G1325" s="9" t="s">
        <v>307</v>
      </c>
      <c r="H1325" s="9">
        <v>0.36</v>
      </c>
      <c r="I1325" s="9">
        <v>0.48</v>
      </c>
      <c r="J1325" s="9" t="s">
        <v>195</v>
      </c>
      <c r="K1325" s="9">
        <v>0.28147220834325998</v>
      </c>
      <c r="L1325" s="9">
        <v>3847.4261995176298</v>
      </c>
      <c r="M1325" s="9">
        <v>9.5602041395854993</v>
      </c>
      <c r="N1325" s="9">
        <v>1.40503474216888</v>
      </c>
      <c r="O1325" s="9">
        <v>2.6909317713815701</v>
      </c>
      <c r="P1325" s="9">
        <v>0.39547823167729002</v>
      </c>
      <c r="Q1325" s="9">
        <v>1082.94354881597</v>
      </c>
      <c r="R1325" s="9">
        <v>1200</v>
      </c>
      <c r="S1325" s="9" t="s">
        <v>308</v>
      </c>
      <c r="T1325" s="9">
        <v>1200</v>
      </c>
      <c r="U1325" s="9" t="s">
        <v>293</v>
      </c>
      <c r="V1325" s="9" t="s">
        <v>195</v>
      </c>
      <c r="Z1325" s="9">
        <v>0</v>
      </c>
      <c r="AA1325" s="9">
        <v>1</v>
      </c>
      <c r="AB1325" s="9">
        <v>2.6909317713815701</v>
      </c>
      <c r="AC1325" s="9">
        <v>0.39547823167729002</v>
      </c>
      <c r="AD1325" s="9">
        <v>1082.94354881596</v>
      </c>
      <c r="AF1325" s="9">
        <v>-1</v>
      </c>
      <c r="AG1325" s="9">
        <v>-1</v>
      </c>
      <c r="AH1325" s="9">
        <v>-1</v>
      </c>
      <c r="AI1325" s="9">
        <v>-1</v>
      </c>
      <c r="AJ1325" s="9">
        <v>0</v>
      </c>
      <c r="AM1325" s="9" t="s">
        <v>309</v>
      </c>
      <c r="AN1325" s="9">
        <v>-1</v>
      </c>
      <c r="AQ1325" s="9">
        <v>579</v>
      </c>
      <c r="AR1325" s="9" t="s">
        <v>295</v>
      </c>
      <c r="AT1325" s="9" t="s">
        <v>195</v>
      </c>
      <c r="AU1325" s="9">
        <v>132.71029999999999</v>
      </c>
      <c r="AV1325" s="9">
        <v>196.79761433190501</v>
      </c>
      <c r="AW1325" s="9">
        <v>1139.0776140610501</v>
      </c>
      <c r="AX1325" s="9">
        <v>0.87829971520000005</v>
      </c>
    </row>
    <row r="1326" spans="1:50" x14ac:dyDescent="0.25">
      <c r="A1326" s="142">
        <v>550000</v>
      </c>
      <c r="B1326" s="142">
        <v>930000</v>
      </c>
      <c r="C1326" s="142">
        <v>930000</v>
      </c>
      <c r="D1326" s="9" t="s">
        <v>305</v>
      </c>
      <c r="E1326" s="9" t="s">
        <v>70</v>
      </c>
      <c r="F1326" s="9" t="s">
        <v>306</v>
      </c>
      <c r="G1326" s="9" t="s">
        <v>307</v>
      </c>
      <c r="H1326" s="9">
        <v>0.36</v>
      </c>
      <c r="I1326" s="9">
        <v>0.48</v>
      </c>
      <c r="J1326" s="9" t="s">
        <v>195</v>
      </c>
      <c r="K1326" s="9">
        <v>5.8571453986329999E-2</v>
      </c>
      <c r="L1326" s="9">
        <v>3847.4261995176298</v>
      </c>
      <c r="M1326" s="9">
        <v>9.5602041395854993</v>
      </c>
      <c r="N1326" s="9">
        <v>1.40503474216888</v>
      </c>
      <c r="O1326" s="9">
        <v>0.55995505686167002</v>
      </c>
      <c r="P1326" s="9">
        <v>8.2294927750139996E-2</v>
      </c>
      <c r="Q1326" s="9">
        <v>225.34934661085501</v>
      </c>
      <c r="R1326" s="9">
        <v>1210</v>
      </c>
      <c r="S1326" s="9" t="s">
        <v>310</v>
      </c>
      <c r="T1326" s="9">
        <v>1210</v>
      </c>
      <c r="U1326" s="9" t="s">
        <v>293</v>
      </c>
      <c r="V1326" s="9" t="s">
        <v>195</v>
      </c>
      <c r="Z1326" s="9">
        <v>0</v>
      </c>
      <c r="AA1326" s="9">
        <v>1</v>
      </c>
      <c r="AB1326" s="9">
        <v>0.55995505686167002</v>
      </c>
      <c r="AC1326" s="9">
        <v>8.2294927750139996E-2</v>
      </c>
      <c r="AD1326" s="9">
        <v>225.349346610856</v>
      </c>
      <c r="AF1326" s="9">
        <v>-1</v>
      </c>
      <c r="AG1326" s="9">
        <v>-1</v>
      </c>
      <c r="AH1326" s="9">
        <v>-1</v>
      </c>
      <c r="AI1326" s="9">
        <v>-1</v>
      </c>
      <c r="AJ1326" s="9">
        <v>0</v>
      </c>
      <c r="AM1326" s="9" t="s">
        <v>309</v>
      </c>
      <c r="AN1326" s="9">
        <v>-1</v>
      </c>
      <c r="AQ1326" s="9">
        <v>579</v>
      </c>
      <c r="AR1326" s="9" t="s">
        <v>295</v>
      </c>
      <c r="AT1326" s="9" t="s">
        <v>195</v>
      </c>
      <c r="AU1326" s="9">
        <v>132.71029999999999</v>
      </c>
      <c r="AV1326" s="9">
        <v>63.075766059659003</v>
      </c>
      <c r="AW1326" s="9">
        <v>237.030264733895</v>
      </c>
      <c r="AX1326" s="9">
        <v>0.1827650824</v>
      </c>
    </row>
    <row r="1327" spans="1:50" x14ac:dyDescent="0.25">
      <c r="A1327" s="142">
        <v>550000</v>
      </c>
      <c r="B1327" s="142">
        <v>930000</v>
      </c>
      <c r="C1327" s="142">
        <v>930000</v>
      </c>
      <c r="D1327" s="9" t="s">
        <v>305</v>
      </c>
      <c r="E1327" s="9" t="s">
        <v>70</v>
      </c>
      <c r="F1327" s="9" t="s">
        <v>306</v>
      </c>
      <c r="G1327" s="9" t="s">
        <v>307</v>
      </c>
      <c r="H1327" s="9">
        <v>0.36</v>
      </c>
      <c r="I1327" s="9">
        <v>0.48</v>
      </c>
      <c r="J1327" s="9" t="s">
        <v>195</v>
      </c>
      <c r="K1327" s="9">
        <v>7.4977468899610003E-2</v>
      </c>
      <c r="L1327" s="9">
        <v>3847.4261995176298</v>
      </c>
      <c r="M1327" s="9">
        <v>9.5602041395854993</v>
      </c>
      <c r="N1327" s="9">
        <v>1.40503474216888</v>
      </c>
      <c r="O1327" s="9">
        <v>0.71679990854973996</v>
      </c>
      <c r="P1327" s="9">
        <v>0.10534594868383999</v>
      </c>
      <c r="Q1327" s="9">
        <v>288.47027821789698</v>
      </c>
      <c r="R1327" s="9">
        <v>1210</v>
      </c>
      <c r="S1327" s="9" t="s">
        <v>310</v>
      </c>
      <c r="T1327" s="9">
        <v>1210</v>
      </c>
      <c r="U1327" s="9" t="s">
        <v>293</v>
      </c>
      <c r="V1327" s="9" t="s">
        <v>195</v>
      </c>
      <c r="Z1327" s="9">
        <v>0</v>
      </c>
      <c r="AA1327" s="9">
        <v>1</v>
      </c>
      <c r="AB1327" s="9">
        <v>0.71679990854973996</v>
      </c>
      <c r="AC1327" s="9">
        <v>0.10534594868383999</v>
      </c>
      <c r="AD1327" s="9">
        <v>288.47027821789601</v>
      </c>
      <c r="AF1327" s="9">
        <v>-1</v>
      </c>
      <c r="AG1327" s="9">
        <v>-1</v>
      </c>
      <c r="AH1327" s="9">
        <v>-1</v>
      </c>
      <c r="AI1327" s="9">
        <v>-1</v>
      </c>
      <c r="AJ1327" s="9">
        <v>0</v>
      </c>
      <c r="AM1327" s="9" t="s">
        <v>309</v>
      </c>
      <c r="AN1327" s="9">
        <v>-1</v>
      </c>
      <c r="AQ1327" s="9">
        <v>579</v>
      </c>
      <c r="AR1327" s="9" t="s">
        <v>295</v>
      </c>
      <c r="AT1327" s="9" t="s">
        <v>195</v>
      </c>
      <c r="AU1327" s="9">
        <v>132.71029999999999</v>
      </c>
      <c r="AV1327" s="9">
        <v>83.237050480614002</v>
      </c>
      <c r="AW1327" s="9">
        <v>303.42305155170101</v>
      </c>
      <c r="AX1327" s="9">
        <v>0.23395805210000001</v>
      </c>
    </row>
    <row r="1328" spans="1:50" x14ac:dyDescent="0.25">
      <c r="A1328" s="142">
        <v>550000</v>
      </c>
      <c r="B1328" s="142">
        <v>930000</v>
      </c>
      <c r="C1328" s="142">
        <v>930000</v>
      </c>
      <c r="D1328" s="9" t="s">
        <v>305</v>
      </c>
      <c r="E1328" s="9" t="s">
        <v>70</v>
      </c>
      <c r="F1328" s="9" t="s">
        <v>306</v>
      </c>
      <c r="G1328" s="9" t="s">
        <v>307</v>
      </c>
      <c r="H1328" s="9">
        <v>0.36</v>
      </c>
      <c r="I1328" s="9">
        <v>0.48</v>
      </c>
      <c r="J1328" s="9" t="s">
        <v>195</v>
      </c>
      <c r="K1328" s="9">
        <v>0.19708070551772999</v>
      </c>
      <c r="L1328" s="9">
        <v>3847.4261995176298</v>
      </c>
      <c r="M1328" s="9">
        <v>9.5602041395854993</v>
      </c>
      <c r="N1328" s="9">
        <v>1.40503474216888</v>
      </c>
      <c r="O1328" s="9">
        <v>1.8841317767230501</v>
      </c>
      <c r="P1328" s="9">
        <v>0.27690523826356001</v>
      </c>
      <c r="Q1328" s="9">
        <v>758.25346982834105</v>
      </c>
      <c r="R1328" s="9">
        <v>1210</v>
      </c>
      <c r="S1328" s="9" t="s">
        <v>310</v>
      </c>
      <c r="T1328" s="9">
        <v>1210</v>
      </c>
      <c r="U1328" s="9" t="s">
        <v>293</v>
      </c>
      <c r="V1328" s="9" t="s">
        <v>195</v>
      </c>
      <c r="Z1328" s="9">
        <v>0</v>
      </c>
      <c r="AA1328" s="9">
        <v>1</v>
      </c>
      <c r="AB1328" s="9">
        <v>1.8841317767230501</v>
      </c>
      <c r="AC1328" s="9">
        <v>0.27690523826356001</v>
      </c>
      <c r="AD1328" s="9">
        <v>758.25346982834105</v>
      </c>
      <c r="AF1328" s="9">
        <v>-1</v>
      </c>
      <c r="AG1328" s="9">
        <v>-1</v>
      </c>
      <c r="AH1328" s="9">
        <v>-1</v>
      </c>
      <c r="AI1328" s="9">
        <v>-1</v>
      </c>
      <c r="AJ1328" s="9">
        <v>0</v>
      </c>
      <c r="AM1328" s="9" t="s">
        <v>309</v>
      </c>
      <c r="AN1328" s="9">
        <v>-1</v>
      </c>
      <c r="AQ1328" s="9">
        <v>579</v>
      </c>
      <c r="AR1328" s="9" t="s">
        <v>295</v>
      </c>
      <c r="AT1328" s="9" t="s">
        <v>195</v>
      </c>
      <c r="AU1328" s="9">
        <v>132.71029999999999</v>
      </c>
      <c r="AV1328" s="9">
        <v>114.95843916667999</v>
      </c>
      <c r="AW1328" s="9">
        <v>797.55731885555804</v>
      </c>
      <c r="AX1328" s="9">
        <v>0.6149663178</v>
      </c>
    </row>
    <row r="1329" spans="1:50" x14ac:dyDescent="0.25">
      <c r="A1329" s="142">
        <v>550000</v>
      </c>
      <c r="B1329" s="142">
        <v>930000</v>
      </c>
      <c r="C1329" s="142">
        <v>930000</v>
      </c>
      <c r="D1329" s="9" t="s">
        <v>305</v>
      </c>
      <c r="E1329" s="9" t="s">
        <v>70</v>
      </c>
      <c r="F1329" s="9" t="s">
        <v>306</v>
      </c>
      <c r="G1329" s="9" t="s">
        <v>307</v>
      </c>
      <c r="H1329" s="9">
        <v>0.36</v>
      </c>
      <c r="I1329" s="9">
        <v>0.48</v>
      </c>
      <c r="J1329" s="9" t="s">
        <v>195</v>
      </c>
      <c r="K1329" s="9">
        <v>1.9713874150000001E-5</v>
      </c>
      <c r="L1329" s="9">
        <v>3847.4261995176298</v>
      </c>
      <c r="M1329" s="9">
        <v>9.5602041395854993</v>
      </c>
      <c r="N1329" s="9">
        <v>1.40503474216888</v>
      </c>
      <c r="O1329" s="9">
        <v>1.8846866125E-4</v>
      </c>
      <c r="P1329" s="9">
        <v>2.7698678080000001E-5</v>
      </c>
      <c r="Q1329" s="9">
        <v>7.5847675898700007E-2</v>
      </c>
      <c r="R1329" s="9">
        <v>1330</v>
      </c>
      <c r="S1329" s="9" t="s">
        <v>311</v>
      </c>
      <c r="T1329" s="9">
        <v>1330</v>
      </c>
      <c r="U1329" s="9" t="s">
        <v>293</v>
      </c>
      <c r="V1329" s="9" t="s">
        <v>195</v>
      </c>
      <c r="Z1329" s="9">
        <v>0</v>
      </c>
      <c r="AA1329" s="9">
        <v>1</v>
      </c>
      <c r="AB1329" s="9">
        <v>1.8846866125E-4</v>
      </c>
      <c r="AC1329" s="9">
        <v>2.7698678080000001E-5</v>
      </c>
      <c r="AD1329" s="9">
        <v>7.5847675897710007E-2</v>
      </c>
      <c r="AF1329" s="9">
        <v>-1</v>
      </c>
      <c r="AG1329" s="9">
        <v>-1</v>
      </c>
      <c r="AH1329" s="9">
        <v>-1</v>
      </c>
      <c r="AI1329" s="9">
        <v>-1</v>
      </c>
      <c r="AJ1329" s="9">
        <v>0</v>
      </c>
      <c r="AM1329" s="9" t="s">
        <v>309</v>
      </c>
      <c r="AN1329" s="9">
        <v>-1</v>
      </c>
      <c r="AQ1329" s="9">
        <v>579</v>
      </c>
      <c r="AR1329" s="9" t="s">
        <v>295</v>
      </c>
      <c r="AT1329" s="9" t="s">
        <v>195</v>
      </c>
      <c r="AU1329" s="9">
        <v>132.71029999999999</v>
      </c>
      <c r="AV1329" s="9">
        <v>1.5916819506290401</v>
      </c>
      <c r="AW1329" s="9">
        <v>7.9779218213269998E-2</v>
      </c>
      <c r="AX1329" s="9">
        <v>6.1514700000000002E-5</v>
      </c>
    </row>
    <row r="1330" spans="1:50" x14ac:dyDescent="0.25">
      <c r="A1330" s="142">
        <v>550000</v>
      </c>
      <c r="B1330" s="142">
        <v>930000</v>
      </c>
      <c r="C1330" s="142">
        <v>930000</v>
      </c>
      <c r="D1330" s="9" t="s">
        <v>305</v>
      </c>
      <c r="E1330" s="9" t="s">
        <v>70</v>
      </c>
      <c r="F1330" s="9" t="s">
        <v>306</v>
      </c>
      <c r="G1330" s="9" t="s">
        <v>307</v>
      </c>
      <c r="H1330" s="9">
        <v>0.36</v>
      </c>
      <c r="I1330" s="9">
        <v>0.48</v>
      </c>
      <c r="J1330" s="9" t="s">
        <v>195</v>
      </c>
      <c r="K1330" s="9">
        <v>5.6419030468099996E-3</v>
      </c>
      <c r="L1330" s="9">
        <v>3847.4261995176298</v>
      </c>
      <c r="M1330" s="9">
        <v>9.5602041395854993</v>
      </c>
      <c r="N1330" s="9">
        <v>1.40503474216888</v>
      </c>
      <c r="O1330" s="9">
        <v>5.3937744863330001E-2</v>
      </c>
      <c r="P1330" s="9">
        <v>7.9270697927199991E-3</v>
      </c>
      <c r="Q1330" s="9">
        <v>21.706805597465902</v>
      </c>
      <c r="R1330" s="9">
        <v>1210</v>
      </c>
      <c r="S1330" s="9" t="s">
        <v>310</v>
      </c>
      <c r="T1330" s="9">
        <v>1210</v>
      </c>
      <c r="U1330" s="9" t="s">
        <v>293</v>
      </c>
      <c r="V1330" s="9" t="s">
        <v>195</v>
      </c>
      <c r="Z1330" s="9">
        <v>0</v>
      </c>
      <c r="AA1330" s="9">
        <v>1</v>
      </c>
      <c r="AB1330" s="9">
        <v>5.3937744863330001E-2</v>
      </c>
      <c r="AC1330" s="9">
        <v>7.9270697927199991E-3</v>
      </c>
      <c r="AD1330" s="9">
        <v>21.706805597464601</v>
      </c>
      <c r="AF1330" s="9">
        <v>-1</v>
      </c>
      <c r="AG1330" s="9">
        <v>-1</v>
      </c>
      <c r="AH1330" s="9">
        <v>-1</v>
      </c>
      <c r="AI1330" s="9">
        <v>-1</v>
      </c>
      <c r="AJ1330" s="9">
        <v>0</v>
      </c>
      <c r="AM1330" s="9" t="s">
        <v>309</v>
      </c>
      <c r="AN1330" s="9">
        <v>-1</v>
      </c>
      <c r="AQ1330" s="9">
        <v>579</v>
      </c>
      <c r="AR1330" s="9" t="s">
        <v>295</v>
      </c>
      <c r="AT1330" s="9" t="s">
        <v>195</v>
      </c>
      <c r="AU1330" s="9">
        <v>132.71029999999999</v>
      </c>
      <c r="AV1330" s="9">
        <v>26.973072013083598</v>
      </c>
      <c r="AW1330" s="9">
        <v>22.831971579572102</v>
      </c>
      <c r="AX1330" s="9">
        <v>1.7604870700000001E-2</v>
      </c>
    </row>
    <row r="1331" spans="1:50" x14ac:dyDescent="0.25">
      <c r="A1331" s="142">
        <v>550000</v>
      </c>
      <c r="B1331" s="142">
        <v>930000</v>
      </c>
      <c r="C1331" s="142">
        <v>930000</v>
      </c>
      <c r="D1331" s="9" t="s">
        <v>305</v>
      </c>
      <c r="E1331" s="9" t="s">
        <v>70</v>
      </c>
      <c r="F1331" s="9" t="s">
        <v>306</v>
      </c>
      <c r="G1331" s="9" t="s">
        <v>307</v>
      </c>
      <c r="H1331" s="9">
        <v>0.36</v>
      </c>
      <c r="I1331" s="9">
        <v>0.48</v>
      </c>
      <c r="J1331" s="9" t="s">
        <v>195</v>
      </c>
      <c r="K1331" s="9">
        <v>0.25107818747277999</v>
      </c>
      <c r="L1331" s="9">
        <v>3857.76904111461</v>
      </c>
      <c r="M1331" s="9">
        <v>9.5843984296024001</v>
      </c>
      <c r="N1331" s="9">
        <v>1.4085246429940299</v>
      </c>
      <c r="O1331" s="9">
        <v>2.40643338572159</v>
      </c>
      <c r="P1331" s="9">
        <v>0.35364981437368997</v>
      </c>
      <c r="Q1331" s="9">
        <v>968.60165853168905</v>
      </c>
      <c r="R1331" s="9">
        <v>1200</v>
      </c>
      <c r="S1331" s="9" t="s">
        <v>308</v>
      </c>
      <c r="T1331" s="9">
        <v>1200</v>
      </c>
      <c r="U1331" s="9" t="s">
        <v>293</v>
      </c>
      <c r="V1331" s="9" t="s">
        <v>195</v>
      </c>
      <c r="Z1331" s="9">
        <v>0</v>
      </c>
      <c r="AA1331" s="9">
        <v>1</v>
      </c>
      <c r="AB1331" s="9">
        <v>2.40643338572159</v>
      </c>
      <c r="AC1331" s="9">
        <v>0.35364981437368997</v>
      </c>
      <c r="AD1331" s="9">
        <v>968.60165853168905</v>
      </c>
      <c r="AF1331" s="9">
        <v>-1</v>
      </c>
      <c r="AG1331" s="9">
        <v>-1</v>
      </c>
      <c r="AH1331" s="9">
        <v>-1</v>
      </c>
      <c r="AI1331" s="9">
        <v>-1</v>
      </c>
      <c r="AJ1331" s="9">
        <v>0</v>
      </c>
      <c r="AM1331" s="9" t="s">
        <v>309</v>
      </c>
      <c r="AN1331" s="9">
        <v>-1</v>
      </c>
      <c r="AQ1331" s="9">
        <v>579</v>
      </c>
      <c r="AR1331" s="9" t="s">
        <v>295</v>
      </c>
      <c r="AT1331" s="9" t="s">
        <v>195</v>
      </c>
      <c r="AU1331" s="9">
        <v>132.71029999999999</v>
      </c>
      <c r="AV1331" s="9">
        <v>185.734583678946</v>
      </c>
      <c r="AW1331" s="9">
        <v>1016.0773754988001</v>
      </c>
      <c r="AX1331" s="9">
        <v>0.78556501099999998</v>
      </c>
    </row>
    <row r="1332" spans="1:50" x14ac:dyDescent="0.25">
      <c r="A1332" s="142">
        <v>550000</v>
      </c>
      <c r="B1332" s="142">
        <v>930000</v>
      </c>
      <c r="C1332" s="142">
        <v>930000</v>
      </c>
      <c r="D1332" s="9" t="s">
        <v>305</v>
      </c>
      <c r="E1332" s="9" t="s">
        <v>70</v>
      </c>
      <c r="F1332" s="9" t="s">
        <v>306</v>
      </c>
      <c r="G1332" s="9" t="s">
        <v>307</v>
      </c>
      <c r="H1332" s="9">
        <v>0.36</v>
      </c>
      <c r="I1332" s="9">
        <v>0.48</v>
      </c>
      <c r="J1332" s="9" t="s">
        <v>195</v>
      </c>
      <c r="K1332" s="9">
        <v>0.28467732033663001</v>
      </c>
      <c r="L1332" s="9">
        <v>3857.76904111461</v>
      </c>
      <c r="M1332" s="9">
        <v>9.5843984296024001</v>
      </c>
      <c r="N1332" s="9">
        <v>1.4085246429940299</v>
      </c>
      <c r="O1332" s="9">
        <v>2.7284608619778101</v>
      </c>
      <c r="P1332" s="9">
        <v>0.40097502099565002</v>
      </c>
      <c r="Q1332" s="9">
        <v>1098.2193531021201</v>
      </c>
      <c r="R1332" s="9">
        <v>1210</v>
      </c>
      <c r="S1332" s="9" t="s">
        <v>310</v>
      </c>
      <c r="T1332" s="9">
        <v>1210</v>
      </c>
      <c r="U1332" s="9" t="s">
        <v>293</v>
      </c>
      <c r="V1332" s="9" t="s">
        <v>195</v>
      </c>
      <c r="Z1332" s="9">
        <v>0</v>
      </c>
      <c r="AA1332" s="9">
        <v>1</v>
      </c>
      <c r="AB1332" s="9">
        <v>2.7284608619778101</v>
      </c>
      <c r="AC1332" s="9">
        <v>0.40097502099565002</v>
      </c>
      <c r="AD1332" s="9">
        <v>1098.2193531021201</v>
      </c>
      <c r="AF1332" s="9">
        <v>-1</v>
      </c>
      <c r="AG1332" s="9">
        <v>-1</v>
      </c>
      <c r="AH1332" s="9">
        <v>-1</v>
      </c>
      <c r="AI1332" s="9">
        <v>-1</v>
      </c>
      <c r="AJ1332" s="9">
        <v>0</v>
      </c>
      <c r="AM1332" s="9" t="s">
        <v>309</v>
      </c>
      <c r="AN1332" s="9">
        <v>-1</v>
      </c>
      <c r="AQ1332" s="9">
        <v>579</v>
      </c>
      <c r="AR1332" s="9" t="s">
        <v>295</v>
      </c>
      <c r="AT1332" s="9" t="s">
        <v>195</v>
      </c>
      <c r="AU1332" s="9">
        <v>132.71029999999999</v>
      </c>
      <c r="AV1332" s="9">
        <v>142.23494587557599</v>
      </c>
      <c r="AW1332" s="9">
        <v>1152.0482421159099</v>
      </c>
      <c r="AX1332" s="9">
        <v>0.89068885090000005</v>
      </c>
    </row>
    <row r="1333" spans="1:50" x14ac:dyDescent="0.25">
      <c r="A1333" s="142">
        <v>550000</v>
      </c>
      <c r="B1333" s="142">
        <v>930000</v>
      </c>
      <c r="C1333" s="142">
        <v>930000</v>
      </c>
      <c r="D1333" s="9" t="s">
        <v>305</v>
      </c>
      <c r="E1333" s="9" t="s">
        <v>70</v>
      </c>
      <c r="F1333" s="9" t="s">
        <v>306</v>
      </c>
      <c r="G1333" s="9" t="s">
        <v>307</v>
      </c>
      <c r="H1333" s="9">
        <v>0.36</v>
      </c>
      <c r="I1333" s="9">
        <v>0.48</v>
      </c>
      <c r="J1333" s="9" t="s">
        <v>195</v>
      </c>
      <c r="K1333" s="9">
        <v>7.6458340717999998E-3</v>
      </c>
      <c r="L1333" s="9">
        <v>3857.76904111461</v>
      </c>
      <c r="M1333" s="9">
        <v>9.5843984296024001</v>
      </c>
      <c r="N1333" s="9">
        <v>1.4085246429940299</v>
      </c>
      <c r="O1333" s="9">
        <v>7.3280720070839994E-2</v>
      </c>
      <c r="P1333" s="9">
        <v>1.0769345706379999E-2</v>
      </c>
      <c r="Q1333" s="9">
        <v>29.495861975724001</v>
      </c>
      <c r="R1333" s="9">
        <v>1210</v>
      </c>
      <c r="S1333" s="9" t="s">
        <v>310</v>
      </c>
      <c r="T1333" s="9">
        <v>1210</v>
      </c>
      <c r="U1333" s="9" t="s">
        <v>293</v>
      </c>
      <c r="V1333" s="9" t="s">
        <v>195</v>
      </c>
      <c r="Z1333" s="9">
        <v>0</v>
      </c>
      <c r="AA1333" s="9">
        <v>1</v>
      </c>
      <c r="AB1333" s="9">
        <v>7.3280720070839994E-2</v>
      </c>
      <c r="AC1333" s="9">
        <v>1.0769345706379999E-2</v>
      </c>
      <c r="AD1333" s="9">
        <v>29.495861975722899</v>
      </c>
      <c r="AF1333" s="9">
        <v>-1</v>
      </c>
      <c r="AG1333" s="9">
        <v>-1</v>
      </c>
      <c r="AH1333" s="9">
        <v>-1</v>
      </c>
      <c r="AI1333" s="9">
        <v>-1</v>
      </c>
      <c r="AJ1333" s="9">
        <v>0</v>
      </c>
      <c r="AM1333" s="9" t="s">
        <v>309</v>
      </c>
      <c r="AN1333" s="9">
        <v>-1</v>
      </c>
      <c r="AQ1333" s="9">
        <v>579</v>
      </c>
      <c r="AR1333" s="9" t="s">
        <v>295</v>
      </c>
      <c r="AT1333" s="9" t="s">
        <v>195</v>
      </c>
      <c r="AU1333" s="9">
        <v>132.71029999999999</v>
      </c>
      <c r="AV1333" s="9">
        <v>30.201068675774099</v>
      </c>
      <c r="AW1333" s="9">
        <v>30.941592718103699</v>
      </c>
      <c r="AX1333" s="9">
        <v>2.39220292E-2</v>
      </c>
    </row>
    <row r="1334" spans="1:50" x14ac:dyDescent="0.25">
      <c r="A1334" s="142">
        <v>550000</v>
      </c>
      <c r="B1334" s="142">
        <v>930000</v>
      </c>
      <c r="C1334" s="142">
        <v>930000</v>
      </c>
      <c r="D1334" s="9" t="s">
        <v>305</v>
      </c>
      <c r="E1334" s="9" t="s">
        <v>70</v>
      </c>
      <c r="F1334" s="9" t="s">
        <v>306</v>
      </c>
      <c r="G1334" s="9" t="s">
        <v>307</v>
      </c>
      <c r="H1334" s="9">
        <v>0.36</v>
      </c>
      <c r="I1334" s="9">
        <v>0.48</v>
      </c>
      <c r="J1334" s="9" t="s">
        <v>195</v>
      </c>
      <c r="K1334" s="9">
        <v>7.4362111717639998E-2</v>
      </c>
      <c r="L1334" s="9">
        <v>3857.76904111461</v>
      </c>
      <c r="M1334" s="9">
        <v>9.5843984296024001</v>
      </c>
      <c r="N1334" s="9">
        <v>1.4085246429940299</v>
      </c>
      <c r="O1334" s="9">
        <v>0.71271610676852004</v>
      </c>
      <c r="P1334" s="9">
        <v>0.10474086685938</v>
      </c>
      <c r="Q1334" s="9">
        <v>286.87185241624098</v>
      </c>
      <c r="R1334" s="9">
        <v>1210</v>
      </c>
      <c r="S1334" s="9" t="s">
        <v>310</v>
      </c>
      <c r="T1334" s="9">
        <v>1210</v>
      </c>
      <c r="U1334" s="9" t="s">
        <v>293</v>
      </c>
      <c r="V1334" s="9" t="s">
        <v>195</v>
      </c>
      <c r="Z1334" s="9">
        <v>0</v>
      </c>
      <c r="AA1334" s="9">
        <v>1</v>
      </c>
      <c r="AB1334" s="9">
        <v>0.71271610676852004</v>
      </c>
      <c r="AC1334" s="9">
        <v>0.10474086685938</v>
      </c>
      <c r="AD1334" s="9">
        <v>286.87185241624201</v>
      </c>
      <c r="AF1334" s="9">
        <v>-1</v>
      </c>
      <c r="AG1334" s="9">
        <v>-1</v>
      </c>
      <c r="AH1334" s="9">
        <v>-1</v>
      </c>
      <c r="AI1334" s="9">
        <v>-1</v>
      </c>
      <c r="AJ1334" s="9">
        <v>0</v>
      </c>
      <c r="AM1334" s="9" t="s">
        <v>309</v>
      </c>
      <c r="AN1334" s="9">
        <v>-1</v>
      </c>
      <c r="AQ1334" s="9">
        <v>579</v>
      </c>
      <c r="AR1334" s="9" t="s">
        <v>295</v>
      </c>
      <c r="AT1334" s="9" t="s">
        <v>195</v>
      </c>
      <c r="AU1334" s="9">
        <v>132.71029999999999</v>
      </c>
      <c r="AV1334" s="9">
        <v>81.870350689874599</v>
      </c>
      <c r="AW1334" s="9">
        <v>300.93278938778298</v>
      </c>
      <c r="AX1334" s="9">
        <v>0.23266168079999999</v>
      </c>
    </row>
    <row r="1335" spans="1:50" x14ac:dyDescent="0.25">
      <c r="A1335" s="142">
        <v>550000</v>
      </c>
      <c r="B1335" s="142">
        <v>930000</v>
      </c>
      <c r="C1335" s="142">
        <v>930000</v>
      </c>
      <c r="D1335" s="9" t="s">
        <v>305</v>
      </c>
      <c r="E1335" s="9" t="s">
        <v>70</v>
      </c>
      <c r="F1335" s="9" t="s">
        <v>306</v>
      </c>
      <c r="G1335" s="9" t="s">
        <v>307</v>
      </c>
      <c r="H1335" s="9">
        <v>0.36</v>
      </c>
      <c r="I1335" s="9">
        <v>0.48</v>
      </c>
      <c r="J1335" s="9" t="s">
        <v>195</v>
      </c>
      <c r="K1335" s="9">
        <v>3.123854384534E-2</v>
      </c>
      <c r="L1335" s="9">
        <v>3860.0828652958398</v>
      </c>
      <c r="M1335" s="9">
        <v>9.5896964670744502</v>
      </c>
      <c r="N1335" s="9">
        <v>1.40928788474486</v>
      </c>
      <c r="O1335" s="9">
        <v>0.29956815355020999</v>
      </c>
      <c r="P1335" s="9">
        <v>4.4024101378309997E-2</v>
      </c>
      <c r="Q1335" s="9">
        <v>120.583367834193</v>
      </c>
      <c r="R1335" s="9">
        <v>1200</v>
      </c>
      <c r="S1335" s="9" t="s">
        <v>308</v>
      </c>
      <c r="T1335" s="9">
        <v>1200</v>
      </c>
      <c r="U1335" s="9" t="s">
        <v>293</v>
      </c>
      <c r="V1335" s="9" t="s">
        <v>195</v>
      </c>
      <c r="Z1335" s="9">
        <v>0</v>
      </c>
      <c r="AA1335" s="9">
        <v>1</v>
      </c>
      <c r="AB1335" s="9">
        <v>0.29956815355020999</v>
      </c>
      <c r="AC1335" s="9">
        <v>4.4024101378309997E-2</v>
      </c>
      <c r="AD1335" s="9">
        <v>120.583367834192</v>
      </c>
      <c r="AF1335" s="9">
        <v>-1</v>
      </c>
      <c r="AG1335" s="9">
        <v>-1</v>
      </c>
      <c r="AH1335" s="9">
        <v>-1</v>
      </c>
      <c r="AI1335" s="9">
        <v>-1</v>
      </c>
      <c r="AJ1335" s="9">
        <v>0</v>
      </c>
      <c r="AM1335" s="9" t="s">
        <v>309</v>
      </c>
      <c r="AN1335" s="9">
        <v>-1</v>
      </c>
      <c r="AQ1335" s="9">
        <v>579</v>
      </c>
      <c r="AR1335" s="9" t="s">
        <v>295</v>
      </c>
      <c r="AT1335" s="9" t="s">
        <v>195</v>
      </c>
      <c r="AU1335" s="9">
        <v>132.71029999999999</v>
      </c>
      <c r="AV1335" s="9">
        <v>66.435223658859798</v>
      </c>
      <c r="AW1335" s="9">
        <v>126.417901786941</v>
      </c>
      <c r="AX1335" s="9">
        <v>9.7796729799999996E-2</v>
      </c>
    </row>
    <row r="1336" spans="1:50" x14ac:dyDescent="0.25">
      <c r="A1336" s="142">
        <v>550000</v>
      </c>
      <c r="B1336" s="142">
        <v>930000</v>
      </c>
      <c r="C1336" s="142">
        <v>930000</v>
      </c>
      <c r="D1336" s="9" t="s">
        <v>305</v>
      </c>
      <c r="E1336" s="9" t="s">
        <v>70</v>
      </c>
      <c r="F1336" s="9" t="s">
        <v>306</v>
      </c>
      <c r="G1336" s="9" t="s">
        <v>307</v>
      </c>
      <c r="H1336" s="9">
        <v>0.36</v>
      </c>
      <c r="I1336" s="9">
        <v>0.48</v>
      </c>
      <c r="J1336" s="9" t="s">
        <v>195</v>
      </c>
      <c r="K1336" s="9">
        <v>0.21134297486157999</v>
      </c>
      <c r="L1336" s="9">
        <v>3860.0828652958398</v>
      </c>
      <c r="M1336" s="9">
        <v>9.5896964670744502</v>
      </c>
      <c r="N1336" s="9">
        <v>1.40928788474486</v>
      </c>
      <c r="O1336" s="9">
        <v>2.0267149793710999</v>
      </c>
      <c r="P1336" s="9">
        <v>0.29784309399836001</v>
      </c>
      <c r="Q1336" s="9">
        <v>815.80139596384004</v>
      </c>
      <c r="R1336" s="9">
        <v>1210</v>
      </c>
      <c r="S1336" s="9" t="s">
        <v>310</v>
      </c>
      <c r="T1336" s="9">
        <v>1210</v>
      </c>
      <c r="U1336" s="9" t="s">
        <v>293</v>
      </c>
      <c r="V1336" s="9" t="s">
        <v>195</v>
      </c>
      <c r="Z1336" s="9">
        <v>0</v>
      </c>
      <c r="AA1336" s="9">
        <v>1</v>
      </c>
      <c r="AB1336" s="9">
        <v>2.0267149793710999</v>
      </c>
      <c r="AC1336" s="9">
        <v>0.29784309399836001</v>
      </c>
      <c r="AD1336" s="9">
        <v>815.80139596384004</v>
      </c>
      <c r="AF1336" s="9">
        <v>-1</v>
      </c>
      <c r="AG1336" s="9">
        <v>-1</v>
      </c>
      <c r="AH1336" s="9">
        <v>-1</v>
      </c>
      <c r="AI1336" s="9">
        <v>-1</v>
      </c>
      <c r="AJ1336" s="9">
        <v>0</v>
      </c>
      <c r="AM1336" s="9" t="s">
        <v>309</v>
      </c>
      <c r="AN1336" s="9">
        <v>-1</v>
      </c>
      <c r="AQ1336" s="9">
        <v>579</v>
      </c>
      <c r="AR1336" s="9" t="s">
        <v>295</v>
      </c>
      <c r="AT1336" s="9" t="s">
        <v>195</v>
      </c>
      <c r="AU1336" s="9">
        <v>132.71029999999999</v>
      </c>
      <c r="AV1336" s="9">
        <v>120.007958497958</v>
      </c>
      <c r="AW1336" s="9">
        <v>855.27467514771001</v>
      </c>
      <c r="AX1336" s="9">
        <v>0.66163941280000005</v>
      </c>
    </row>
    <row r="1337" spans="1:50" x14ac:dyDescent="0.25">
      <c r="A1337" s="142">
        <v>550000</v>
      </c>
      <c r="B1337" s="142">
        <v>930000</v>
      </c>
      <c r="C1337" s="142">
        <v>930000</v>
      </c>
      <c r="D1337" s="9" t="s">
        <v>305</v>
      </c>
      <c r="E1337" s="9" t="s">
        <v>70</v>
      </c>
      <c r="F1337" s="9" t="s">
        <v>306</v>
      </c>
      <c r="G1337" s="9" t="s">
        <v>307</v>
      </c>
      <c r="H1337" s="9">
        <v>0.36</v>
      </c>
      <c r="I1337" s="9">
        <v>0.48</v>
      </c>
      <c r="J1337" s="9" t="s">
        <v>195</v>
      </c>
      <c r="K1337" s="9">
        <v>0.11431183817455</v>
      </c>
      <c r="L1337" s="9">
        <v>3860.0828652958398</v>
      </c>
      <c r="M1337" s="9">
        <v>9.5896964670744502</v>
      </c>
      <c r="N1337" s="9">
        <v>1.40928788474486</v>
      </c>
      <c r="O1337" s="9">
        <v>1.09621583068735</v>
      </c>
      <c r="P1337" s="9">
        <v>0.16109828862232001</v>
      </c>
      <c r="Q1337" s="9">
        <v>441.25316783808699</v>
      </c>
      <c r="R1337" s="9">
        <v>1210</v>
      </c>
      <c r="S1337" s="9" t="s">
        <v>310</v>
      </c>
      <c r="T1337" s="9">
        <v>1210</v>
      </c>
      <c r="U1337" s="9" t="s">
        <v>293</v>
      </c>
      <c r="V1337" s="9" t="s">
        <v>195</v>
      </c>
      <c r="Z1337" s="9">
        <v>0</v>
      </c>
      <c r="AA1337" s="9">
        <v>1</v>
      </c>
      <c r="AB1337" s="9">
        <v>1.09621583068735</v>
      </c>
      <c r="AC1337" s="9">
        <v>0.16109828862232001</v>
      </c>
      <c r="AD1337" s="9">
        <v>441.25316783808699</v>
      </c>
      <c r="AF1337" s="9">
        <v>-1</v>
      </c>
      <c r="AG1337" s="9">
        <v>-1</v>
      </c>
      <c r="AH1337" s="9">
        <v>-1</v>
      </c>
      <c r="AI1337" s="9">
        <v>-1</v>
      </c>
      <c r="AJ1337" s="9">
        <v>0</v>
      </c>
      <c r="AM1337" s="9" t="s">
        <v>309</v>
      </c>
      <c r="AN1337" s="9">
        <v>-1</v>
      </c>
      <c r="AQ1337" s="9">
        <v>579</v>
      </c>
      <c r="AR1337" s="9" t="s">
        <v>295</v>
      </c>
      <c r="AT1337" s="9" t="s">
        <v>195</v>
      </c>
      <c r="AU1337" s="9">
        <v>132.71029999999999</v>
      </c>
      <c r="AV1337" s="9">
        <v>98.440048195124902</v>
      </c>
      <c r="AW1337" s="9">
        <v>462.60359647306302</v>
      </c>
      <c r="AX1337" s="9">
        <v>0.3578695603</v>
      </c>
    </row>
    <row r="1338" spans="1:50" x14ac:dyDescent="0.25">
      <c r="A1338" s="142">
        <v>550000</v>
      </c>
      <c r="B1338" s="142">
        <v>930000</v>
      </c>
      <c r="C1338" s="142">
        <v>930000</v>
      </c>
      <c r="D1338" s="9" t="s">
        <v>305</v>
      </c>
      <c r="E1338" s="9" t="s">
        <v>70</v>
      </c>
      <c r="F1338" s="9" t="s">
        <v>306</v>
      </c>
      <c r="G1338" s="9" t="s">
        <v>307</v>
      </c>
      <c r="H1338" s="9">
        <v>0.36</v>
      </c>
      <c r="I1338" s="9">
        <v>0.48</v>
      </c>
      <c r="J1338" s="9" t="s">
        <v>195</v>
      </c>
      <c r="K1338" s="9">
        <v>0.21573164787537999</v>
      </c>
      <c r="L1338" s="9">
        <v>3860.0828652958398</v>
      </c>
      <c r="M1338" s="9">
        <v>9.5896964670744502</v>
      </c>
      <c r="N1338" s="9">
        <v>1.40928788474486</v>
      </c>
      <c r="O1338" s="9">
        <v>2.0688010214667298</v>
      </c>
      <c r="P1338" s="9">
        <v>0.30402799770681999</v>
      </c>
      <c r="Q1338" s="9">
        <v>832.74203746581497</v>
      </c>
      <c r="R1338" s="9">
        <v>1210</v>
      </c>
      <c r="S1338" s="9" t="s">
        <v>310</v>
      </c>
      <c r="T1338" s="9">
        <v>1210</v>
      </c>
      <c r="U1338" s="9" t="s">
        <v>293</v>
      </c>
      <c r="V1338" s="9" t="s">
        <v>195</v>
      </c>
      <c r="Z1338" s="9">
        <v>0</v>
      </c>
      <c r="AA1338" s="9">
        <v>1</v>
      </c>
      <c r="AB1338" s="9">
        <v>2.0688010214667298</v>
      </c>
      <c r="AC1338" s="9">
        <v>0.30402799770681999</v>
      </c>
      <c r="AD1338" s="9">
        <v>832.74203746581497</v>
      </c>
      <c r="AF1338" s="9">
        <v>-1</v>
      </c>
      <c r="AG1338" s="9">
        <v>-1</v>
      </c>
      <c r="AH1338" s="9">
        <v>-1</v>
      </c>
      <c r="AI1338" s="9">
        <v>-1</v>
      </c>
      <c r="AJ1338" s="9">
        <v>0</v>
      </c>
      <c r="AM1338" s="9" t="s">
        <v>309</v>
      </c>
      <c r="AN1338" s="9">
        <v>-1</v>
      </c>
      <c r="AQ1338" s="9">
        <v>579</v>
      </c>
      <c r="AR1338" s="9" t="s">
        <v>295</v>
      </c>
      <c r="AT1338" s="9" t="s">
        <v>195</v>
      </c>
      <c r="AU1338" s="9">
        <v>132.71029999999999</v>
      </c>
      <c r="AV1338" s="9">
        <v>120.24671911129499</v>
      </c>
      <c r="AW1338" s="9">
        <v>873.03500471944199</v>
      </c>
      <c r="AX1338" s="9">
        <v>0.67537878139999996</v>
      </c>
    </row>
    <row r="1339" spans="1:50" x14ac:dyDescent="0.25">
      <c r="A1339" s="142">
        <v>550000</v>
      </c>
      <c r="B1339" s="142">
        <v>930000</v>
      </c>
      <c r="C1339" s="142">
        <v>930000</v>
      </c>
      <c r="D1339" s="9" t="s">
        <v>305</v>
      </c>
      <c r="E1339" s="9" t="s">
        <v>70</v>
      </c>
      <c r="F1339" s="9" t="s">
        <v>306</v>
      </c>
      <c r="G1339" s="9" t="s">
        <v>307</v>
      </c>
      <c r="H1339" s="9">
        <v>0.36</v>
      </c>
      <c r="I1339" s="9">
        <v>0.48</v>
      </c>
      <c r="J1339" s="9" t="s">
        <v>195</v>
      </c>
      <c r="K1339" s="9">
        <v>4.5138448911039998E-2</v>
      </c>
      <c r="L1339" s="9">
        <v>3860.0828652958398</v>
      </c>
      <c r="M1339" s="9">
        <v>9.5896964670744502</v>
      </c>
      <c r="N1339" s="9">
        <v>1.40928788474486</v>
      </c>
      <c r="O1339" s="9">
        <v>0.43286402405148</v>
      </c>
      <c r="P1339" s="9">
        <v>6.3613069186509996E-2</v>
      </c>
      <c r="Q1339" s="9">
        <v>174.23815320756401</v>
      </c>
      <c r="R1339" s="9">
        <v>1210</v>
      </c>
      <c r="S1339" s="9" t="s">
        <v>310</v>
      </c>
      <c r="T1339" s="9">
        <v>1210</v>
      </c>
      <c r="U1339" s="9" t="s">
        <v>293</v>
      </c>
      <c r="V1339" s="9" t="s">
        <v>195</v>
      </c>
      <c r="Z1339" s="9">
        <v>0</v>
      </c>
      <c r="AA1339" s="9">
        <v>1</v>
      </c>
      <c r="AB1339" s="9">
        <v>0.43286402405148</v>
      </c>
      <c r="AC1339" s="9">
        <v>6.3613069186509996E-2</v>
      </c>
      <c r="AD1339" s="9">
        <v>174.23815320756299</v>
      </c>
      <c r="AF1339" s="9">
        <v>-1</v>
      </c>
      <c r="AG1339" s="9">
        <v>-1</v>
      </c>
      <c r="AH1339" s="9">
        <v>-1</v>
      </c>
      <c r="AI1339" s="9">
        <v>-1</v>
      </c>
      <c r="AJ1339" s="9">
        <v>0</v>
      </c>
      <c r="AM1339" s="9" t="s">
        <v>309</v>
      </c>
      <c r="AN1339" s="9">
        <v>-1</v>
      </c>
      <c r="AQ1339" s="9">
        <v>579</v>
      </c>
      <c r="AR1339" s="9" t="s">
        <v>295</v>
      </c>
      <c r="AT1339" s="9" t="s">
        <v>195</v>
      </c>
      <c r="AU1339" s="9">
        <v>132.71029999999999</v>
      </c>
      <c r="AV1339" s="9">
        <v>54.8869146806869</v>
      </c>
      <c r="AW1339" s="9">
        <v>182.66882187284401</v>
      </c>
      <c r="AX1339" s="9">
        <v>0.1413123708</v>
      </c>
    </row>
    <row r="1340" spans="1:50" x14ac:dyDescent="0.25">
      <c r="A1340" s="142">
        <v>550000</v>
      </c>
      <c r="B1340" s="142">
        <v>930000</v>
      </c>
      <c r="C1340" s="142">
        <v>930000</v>
      </c>
      <c r="D1340" s="9" t="s">
        <v>305</v>
      </c>
      <c r="E1340" s="9" t="s">
        <v>70</v>
      </c>
      <c r="F1340" s="9" t="s">
        <v>306</v>
      </c>
      <c r="G1340" s="9" t="s">
        <v>307</v>
      </c>
      <c r="H1340" s="9">
        <v>0.36</v>
      </c>
      <c r="I1340" s="9">
        <v>0.48</v>
      </c>
      <c r="J1340" s="9" t="s">
        <v>195</v>
      </c>
      <c r="K1340" s="9">
        <v>4.0283200288919997E-2</v>
      </c>
      <c r="L1340" s="9">
        <v>3850.4766354631302</v>
      </c>
      <c r="M1340" s="9">
        <v>9.5673638444899805</v>
      </c>
      <c r="N1340" s="9">
        <v>1.40605815690651</v>
      </c>
      <c r="O1340" s="9">
        <v>0.38540403398460998</v>
      </c>
      <c r="P1340" s="9">
        <v>5.6640522352540003E-2</v>
      </c>
      <c r="Q1340" s="9">
        <v>155.10952151418701</v>
      </c>
      <c r="R1340" s="9">
        <v>1200</v>
      </c>
      <c r="S1340" s="9" t="s">
        <v>308</v>
      </c>
      <c r="T1340" s="9">
        <v>1200</v>
      </c>
      <c r="U1340" s="9" t="s">
        <v>293</v>
      </c>
      <c r="V1340" s="9" t="s">
        <v>195</v>
      </c>
      <c r="Z1340" s="9">
        <v>0</v>
      </c>
      <c r="AA1340" s="9">
        <v>1</v>
      </c>
      <c r="AB1340" s="9">
        <v>0.38540403398460998</v>
      </c>
      <c r="AC1340" s="9">
        <v>5.6640522352540003E-2</v>
      </c>
      <c r="AD1340" s="9">
        <v>155.109521514188</v>
      </c>
      <c r="AF1340" s="9">
        <v>-1</v>
      </c>
      <c r="AG1340" s="9">
        <v>-1</v>
      </c>
      <c r="AH1340" s="9">
        <v>-1</v>
      </c>
      <c r="AI1340" s="9">
        <v>-1</v>
      </c>
      <c r="AJ1340" s="9">
        <v>0</v>
      </c>
      <c r="AM1340" s="9" t="s">
        <v>309</v>
      </c>
      <c r="AN1340" s="9">
        <v>-1</v>
      </c>
      <c r="AQ1340" s="9">
        <v>579</v>
      </c>
      <c r="AR1340" s="9" t="s">
        <v>295</v>
      </c>
      <c r="AT1340" s="9" t="s">
        <v>195</v>
      </c>
      <c r="AU1340" s="9">
        <v>132.71029999999999</v>
      </c>
      <c r="AV1340" s="9">
        <v>73.1009739927526</v>
      </c>
      <c r="AW1340" s="9">
        <v>163.02032780406199</v>
      </c>
      <c r="AX1340" s="9">
        <v>0.12579847650000001</v>
      </c>
    </row>
    <row r="1341" spans="1:50" x14ac:dyDescent="0.25">
      <c r="A1341" s="142">
        <v>550000</v>
      </c>
      <c r="B1341" s="142">
        <v>930000</v>
      </c>
      <c r="C1341" s="142">
        <v>930000</v>
      </c>
      <c r="D1341" s="9" t="s">
        <v>305</v>
      </c>
      <c r="E1341" s="9" t="s">
        <v>70</v>
      </c>
      <c r="F1341" s="9" t="s">
        <v>306</v>
      </c>
      <c r="G1341" s="9" t="s">
        <v>307</v>
      </c>
      <c r="H1341" s="9">
        <v>0.36</v>
      </c>
      <c r="I1341" s="9">
        <v>0.48</v>
      </c>
      <c r="J1341" s="9" t="s">
        <v>195</v>
      </c>
      <c r="K1341" s="9">
        <v>1.238942224304E-2</v>
      </c>
      <c r="L1341" s="9">
        <v>3850.4766354631302</v>
      </c>
      <c r="M1341" s="9">
        <v>9.5673638444899805</v>
      </c>
      <c r="N1341" s="9">
        <v>1.40605815690651</v>
      </c>
      <c r="O1341" s="9">
        <v>0.11853411042226</v>
      </c>
      <c r="P1341" s="9">
        <v>1.7420248204190001E-2</v>
      </c>
      <c r="Q1341" s="9">
        <v>47.705180873747402</v>
      </c>
      <c r="R1341" s="9">
        <v>1210</v>
      </c>
      <c r="S1341" s="9" t="s">
        <v>310</v>
      </c>
      <c r="T1341" s="9">
        <v>1210</v>
      </c>
      <c r="U1341" s="9" t="s">
        <v>293</v>
      </c>
      <c r="V1341" s="9" t="s">
        <v>195</v>
      </c>
      <c r="Z1341" s="9">
        <v>0</v>
      </c>
      <c r="AA1341" s="9">
        <v>1</v>
      </c>
      <c r="AB1341" s="9">
        <v>0.11853411042226</v>
      </c>
      <c r="AC1341" s="9">
        <v>1.7420248204190001E-2</v>
      </c>
      <c r="AD1341" s="9">
        <v>47.705180873749001</v>
      </c>
      <c r="AF1341" s="9">
        <v>-1</v>
      </c>
      <c r="AG1341" s="9">
        <v>-1</v>
      </c>
      <c r="AH1341" s="9">
        <v>-1</v>
      </c>
      <c r="AI1341" s="9">
        <v>-1</v>
      </c>
      <c r="AJ1341" s="9">
        <v>0</v>
      </c>
      <c r="AM1341" s="9" t="s">
        <v>309</v>
      </c>
      <c r="AN1341" s="9">
        <v>-1</v>
      </c>
      <c r="AQ1341" s="9">
        <v>579</v>
      </c>
      <c r="AR1341" s="9" t="s">
        <v>295</v>
      </c>
      <c r="AT1341" s="9" t="s">
        <v>195</v>
      </c>
      <c r="AU1341" s="9">
        <v>132.71029999999999</v>
      </c>
      <c r="AV1341" s="9">
        <v>28.7630958157918</v>
      </c>
      <c r="AW1341" s="9">
        <v>50.138212974109997</v>
      </c>
      <c r="AX1341" s="9">
        <v>3.8690333200000003E-2</v>
      </c>
    </row>
    <row r="1342" spans="1:50" x14ac:dyDescent="0.25">
      <c r="A1342" s="142">
        <v>550000</v>
      </c>
      <c r="B1342" s="142">
        <v>930000</v>
      </c>
      <c r="C1342" s="142">
        <v>930000</v>
      </c>
      <c r="D1342" s="9" t="s">
        <v>305</v>
      </c>
      <c r="E1342" s="9" t="s">
        <v>70</v>
      </c>
      <c r="F1342" s="9" t="s">
        <v>306</v>
      </c>
      <c r="G1342" s="9" t="s">
        <v>307</v>
      </c>
      <c r="H1342" s="9">
        <v>0.36</v>
      </c>
      <c r="I1342" s="9">
        <v>0.48</v>
      </c>
      <c r="J1342" s="9" t="s">
        <v>195</v>
      </c>
      <c r="K1342" s="9">
        <v>0.10319285545286</v>
      </c>
      <c r="L1342" s="9">
        <v>3850.4766354631302</v>
      </c>
      <c r="M1342" s="9">
        <v>9.5673638444899805</v>
      </c>
      <c r="N1342" s="9">
        <v>1.40605815690651</v>
      </c>
      <c r="O1342" s="9">
        <v>0.98728359426939005</v>
      </c>
      <c r="P1342" s="9">
        <v>0.14509515614397001</v>
      </c>
      <c r="Q1342" s="9">
        <v>397.34167886797002</v>
      </c>
      <c r="R1342" s="9">
        <v>1210</v>
      </c>
      <c r="S1342" s="9" t="s">
        <v>310</v>
      </c>
      <c r="T1342" s="9">
        <v>1210</v>
      </c>
      <c r="U1342" s="9" t="s">
        <v>293</v>
      </c>
      <c r="V1342" s="9" t="s">
        <v>195</v>
      </c>
      <c r="Z1342" s="9">
        <v>0</v>
      </c>
      <c r="AA1342" s="9">
        <v>1</v>
      </c>
      <c r="AB1342" s="9">
        <v>0.98728359426939005</v>
      </c>
      <c r="AC1342" s="9">
        <v>0.14509515614397001</v>
      </c>
      <c r="AD1342" s="9">
        <v>397.34167886797002</v>
      </c>
      <c r="AF1342" s="9">
        <v>-1</v>
      </c>
      <c r="AG1342" s="9">
        <v>-1</v>
      </c>
      <c r="AH1342" s="9">
        <v>-1</v>
      </c>
      <c r="AI1342" s="9">
        <v>-1</v>
      </c>
      <c r="AJ1342" s="9">
        <v>0</v>
      </c>
      <c r="AM1342" s="9" t="s">
        <v>309</v>
      </c>
      <c r="AN1342" s="9">
        <v>-1</v>
      </c>
      <c r="AQ1342" s="9">
        <v>579</v>
      </c>
      <c r="AR1342" s="9" t="s">
        <v>295</v>
      </c>
      <c r="AT1342" s="9" t="s">
        <v>195</v>
      </c>
      <c r="AU1342" s="9">
        <v>132.71029999999999</v>
      </c>
      <c r="AV1342" s="9">
        <v>90.641020504398099</v>
      </c>
      <c r="AW1342" s="9">
        <v>417.60666983521099</v>
      </c>
      <c r="AX1342" s="9">
        <v>0.322256025</v>
      </c>
    </row>
    <row r="1343" spans="1:50" x14ac:dyDescent="0.25">
      <c r="A1343" s="142">
        <v>550000</v>
      </c>
      <c r="B1343" s="142">
        <v>930000</v>
      </c>
      <c r="C1343" s="142">
        <v>930000</v>
      </c>
      <c r="D1343" s="9" t="s">
        <v>305</v>
      </c>
      <c r="E1343" s="9" t="s">
        <v>70</v>
      </c>
      <c r="F1343" s="9" t="s">
        <v>306</v>
      </c>
      <c r="G1343" s="9" t="s">
        <v>307</v>
      </c>
      <c r="H1343" s="9">
        <v>0.36</v>
      </c>
      <c r="I1343" s="9">
        <v>0.48</v>
      </c>
      <c r="J1343" s="9" t="s">
        <v>195</v>
      </c>
      <c r="K1343" s="9">
        <v>0.22494869691676</v>
      </c>
      <c r="L1343" s="9">
        <v>3850.4766354631302</v>
      </c>
      <c r="M1343" s="9">
        <v>9.5673638444899805</v>
      </c>
      <c r="N1343" s="9">
        <v>1.40605815690651</v>
      </c>
      <c r="O1343" s="9">
        <v>2.1521660297466201</v>
      </c>
      <c r="P1343" s="9">
        <v>0.31629095018531</v>
      </c>
      <c r="Q1343" s="9">
        <v>866.15970165589295</v>
      </c>
      <c r="R1343" s="9">
        <v>1210</v>
      </c>
      <c r="S1343" s="9" t="s">
        <v>310</v>
      </c>
      <c r="T1343" s="9">
        <v>1210</v>
      </c>
      <c r="U1343" s="9" t="s">
        <v>293</v>
      </c>
      <c r="V1343" s="9" t="s">
        <v>195</v>
      </c>
      <c r="Z1343" s="9">
        <v>0</v>
      </c>
      <c r="AA1343" s="9">
        <v>1</v>
      </c>
      <c r="AB1343" s="9">
        <v>2.1521660297466201</v>
      </c>
      <c r="AC1343" s="9">
        <v>0.31629095018531</v>
      </c>
      <c r="AD1343" s="9">
        <v>866.15970165589295</v>
      </c>
      <c r="AF1343" s="9">
        <v>-1</v>
      </c>
      <c r="AG1343" s="9">
        <v>-1</v>
      </c>
      <c r="AH1343" s="9">
        <v>-1</v>
      </c>
      <c r="AI1343" s="9">
        <v>-1</v>
      </c>
      <c r="AJ1343" s="9">
        <v>0</v>
      </c>
      <c r="AM1343" s="9" t="s">
        <v>309</v>
      </c>
      <c r="AN1343" s="9">
        <v>-1</v>
      </c>
      <c r="AQ1343" s="9">
        <v>579</v>
      </c>
      <c r="AR1343" s="9" t="s">
        <v>295</v>
      </c>
      <c r="AT1343" s="9" t="s">
        <v>195</v>
      </c>
      <c r="AU1343" s="9">
        <v>132.71029999999999</v>
      </c>
      <c r="AV1343" s="9">
        <v>119.001077288856</v>
      </c>
      <c r="AW1343" s="9">
        <v>910.33507882813205</v>
      </c>
      <c r="AX1343" s="9">
        <v>0.70248150990000002</v>
      </c>
    </row>
    <row r="1344" spans="1:50" x14ac:dyDescent="0.25">
      <c r="A1344" s="142">
        <v>550000</v>
      </c>
      <c r="B1344" s="142">
        <v>930000</v>
      </c>
      <c r="C1344" s="142">
        <v>930000</v>
      </c>
      <c r="D1344" s="9" t="s">
        <v>305</v>
      </c>
      <c r="E1344" s="9" t="s">
        <v>70</v>
      </c>
      <c r="F1344" s="9" t="s">
        <v>306</v>
      </c>
      <c r="G1344" s="9" t="s">
        <v>307</v>
      </c>
      <c r="H1344" s="9">
        <v>0.36</v>
      </c>
      <c r="I1344" s="9">
        <v>0.48</v>
      </c>
      <c r="J1344" s="9" t="s">
        <v>195</v>
      </c>
      <c r="K1344" s="9">
        <v>0.15618775002478999</v>
      </c>
      <c r="L1344" s="9">
        <v>3850.4766354631302</v>
      </c>
      <c r="M1344" s="9">
        <v>9.5673638444899805</v>
      </c>
      <c r="N1344" s="9">
        <v>1.40605815690651</v>
      </c>
      <c r="O1344" s="9">
        <v>1.49430503253948</v>
      </c>
      <c r="P1344" s="9">
        <v>0.21960905993124</v>
      </c>
      <c r="Q1344" s="9">
        <v>601.39728221603696</v>
      </c>
      <c r="R1344" s="9">
        <v>1210</v>
      </c>
      <c r="S1344" s="9" t="s">
        <v>310</v>
      </c>
      <c r="T1344" s="9">
        <v>1210</v>
      </c>
      <c r="U1344" s="9" t="s">
        <v>293</v>
      </c>
      <c r="V1344" s="9" t="s">
        <v>195</v>
      </c>
      <c r="Z1344" s="9">
        <v>0</v>
      </c>
      <c r="AA1344" s="9">
        <v>1</v>
      </c>
      <c r="AB1344" s="9">
        <v>1.49430503253948</v>
      </c>
      <c r="AC1344" s="9">
        <v>0.21960905993124</v>
      </c>
      <c r="AD1344" s="9">
        <v>601.39728221603696</v>
      </c>
      <c r="AF1344" s="9">
        <v>-1</v>
      </c>
      <c r="AG1344" s="9">
        <v>-1</v>
      </c>
      <c r="AH1344" s="9">
        <v>-1</v>
      </c>
      <c r="AI1344" s="9">
        <v>-1</v>
      </c>
      <c r="AJ1344" s="9">
        <v>0</v>
      </c>
      <c r="AM1344" s="9" t="s">
        <v>309</v>
      </c>
      <c r="AN1344" s="9">
        <v>-1</v>
      </c>
      <c r="AQ1344" s="9">
        <v>579</v>
      </c>
      <c r="AR1344" s="9" t="s">
        <v>295</v>
      </c>
      <c r="AT1344" s="9" t="s">
        <v>195</v>
      </c>
      <c r="AU1344" s="9">
        <v>132.71029999999999</v>
      </c>
      <c r="AV1344" s="9">
        <v>101.152970411243</v>
      </c>
      <c r="AW1344" s="9">
        <v>632.06939928805502</v>
      </c>
      <c r="AX1344" s="9">
        <v>0.48775124269999998</v>
      </c>
    </row>
    <row r="1345" spans="1:50" x14ac:dyDescent="0.25">
      <c r="A1345" s="142">
        <v>550000</v>
      </c>
      <c r="B1345" s="142">
        <v>930000</v>
      </c>
      <c r="C1345" s="142">
        <v>930000</v>
      </c>
      <c r="D1345" s="9" t="s">
        <v>305</v>
      </c>
      <c r="E1345" s="9" t="s">
        <v>70</v>
      </c>
      <c r="F1345" s="9" t="s">
        <v>306</v>
      </c>
      <c r="G1345" s="9" t="s">
        <v>307</v>
      </c>
      <c r="H1345" s="9">
        <v>0.36</v>
      </c>
      <c r="I1345" s="9">
        <v>0.48</v>
      </c>
      <c r="J1345" s="9" t="s">
        <v>195</v>
      </c>
      <c r="K1345" s="9">
        <v>6.6601398881749999E-2</v>
      </c>
      <c r="L1345" s="9">
        <v>3850.4766354631302</v>
      </c>
      <c r="M1345" s="9">
        <v>9.5673638444899805</v>
      </c>
      <c r="N1345" s="9">
        <v>1.40605815690651</v>
      </c>
      <c r="O1345" s="9">
        <v>0.63719981565370998</v>
      </c>
      <c r="P1345" s="9">
        <v>9.3645440159059998E-2</v>
      </c>
      <c r="Q1345" s="9">
        <v>256.44713028333899</v>
      </c>
      <c r="R1345" s="9">
        <v>1210</v>
      </c>
      <c r="S1345" s="9" t="s">
        <v>310</v>
      </c>
      <c r="T1345" s="9">
        <v>1210</v>
      </c>
      <c r="U1345" s="9" t="s">
        <v>293</v>
      </c>
      <c r="V1345" s="9" t="s">
        <v>195</v>
      </c>
      <c r="Z1345" s="9">
        <v>0</v>
      </c>
      <c r="AA1345" s="9">
        <v>1</v>
      </c>
      <c r="AB1345" s="9">
        <v>0.63719981565370998</v>
      </c>
      <c r="AC1345" s="9">
        <v>9.3645440159059998E-2</v>
      </c>
      <c r="AD1345" s="9">
        <v>256.44713028333803</v>
      </c>
      <c r="AF1345" s="9">
        <v>-1</v>
      </c>
      <c r="AG1345" s="9">
        <v>-1</v>
      </c>
      <c r="AH1345" s="9">
        <v>-1</v>
      </c>
      <c r="AI1345" s="9">
        <v>-1</v>
      </c>
      <c r="AJ1345" s="9">
        <v>0</v>
      </c>
      <c r="AM1345" s="9" t="s">
        <v>309</v>
      </c>
      <c r="AN1345" s="9">
        <v>-1</v>
      </c>
      <c r="AQ1345" s="9">
        <v>579</v>
      </c>
      <c r="AR1345" s="9" t="s">
        <v>295</v>
      </c>
      <c r="AT1345" s="9" t="s">
        <v>195</v>
      </c>
      <c r="AU1345" s="9">
        <v>132.71029999999999</v>
      </c>
      <c r="AV1345" s="9">
        <v>68.996398429802497</v>
      </c>
      <c r="AW1345" s="9">
        <v>269.52629880543299</v>
      </c>
      <c r="AX1345" s="9">
        <v>0.20798631819999999</v>
      </c>
    </row>
    <row r="1346" spans="1:50" x14ac:dyDescent="0.25">
      <c r="A1346" s="142">
        <v>550000</v>
      </c>
      <c r="B1346" s="142">
        <v>930000</v>
      </c>
      <c r="C1346" s="142">
        <v>930000</v>
      </c>
      <c r="D1346" s="9" t="s">
        <v>305</v>
      </c>
      <c r="E1346" s="9" t="s">
        <v>70</v>
      </c>
      <c r="F1346" s="9" t="s">
        <v>306</v>
      </c>
      <c r="G1346" s="9" t="s">
        <v>307</v>
      </c>
      <c r="H1346" s="9">
        <v>0.36</v>
      </c>
      <c r="I1346" s="9">
        <v>0.48</v>
      </c>
      <c r="J1346" s="9" t="s">
        <v>195</v>
      </c>
      <c r="K1346" s="9">
        <v>1.4160129928799999E-2</v>
      </c>
      <c r="L1346" s="9">
        <v>3850.4766354631302</v>
      </c>
      <c r="M1346" s="9">
        <v>9.5673638444899805</v>
      </c>
      <c r="N1346" s="9">
        <v>1.40605815690651</v>
      </c>
      <c r="O1346" s="9">
        <v>0.13547511511411001</v>
      </c>
      <c r="P1346" s="9">
        <v>1.9909966189249999E-2</v>
      </c>
      <c r="Q1346" s="9">
        <v>54.523249445978202</v>
      </c>
      <c r="R1346" s="9">
        <v>1210</v>
      </c>
      <c r="S1346" s="9" t="s">
        <v>310</v>
      </c>
      <c r="T1346" s="9">
        <v>1210</v>
      </c>
      <c r="U1346" s="9" t="s">
        <v>293</v>
      </c>
      <c r="V1346" s="9" t="s">
        <v>195</v>
      </c>
      <c r="Z1346" s="9">
        <v>0</v>
      </c>
      <c r="AA1346" s="9">
        <v>1</v>
      </c>
      <c r="AB1346" s="9">
        <v>0.13547511511411001</v>
      </c>
      <c r="AC1346" s="9">
        <v>1.9909966189249999E-2</v>
      </c>
      <c r="AD1346" s="9">
        <v>54.523249445976703</v>
      </c>
      <c r="AF1346" s="9">
        <v>-1</v>
      </c>
      <c r="AG1346" s="9">
        <v>-1</v>
      </c>
      <c r="AH1346" s="9">
        <v>-1</v>
      </c>
      <c r="AI1346" s="9">
        <v>-1</v>
      </c>
      <c r="AJ1346" s="9">
        <v>0</v>
      </c>
      <c r="AM1346" s="9" t="s">
        <v>309</v>
      </c>
      <c r="AN1346" s="9">
        <v>-1</v>
      </c>
      <c r="AQ1346" s="9">
        <v>579</v>
      </c>
      <c r="AR1346" s="9" t="s">
        <v>295</v>
      </c>
      <c r="AT1346" s="9" t="s">
        <v>195</v>
      </c>
      <c r="AU1346" s="9">
        <v>132.71029999999999</v>
      </c>
      <c r="AV1346" s="9">
        <v>45.460401003524503</v>
      </c>
      <c r="AW1346" s="9">
        <v>57.304012744393098</v>
      </c>
      <c r="AX1346" s="9">
        <v>4.4219991399999999E-2</v>
      </c>
    </row>
    <row r="1347" spans="1:50" x14ac:dyDescent="0.25">
      <c r="A1347" s="142">
        <v>550000</v>
      </c>
      <c r="B1347" s="142">
        <v>930000</v>
      </c>
      <c r="C1347" s="142">
        <v>930000</v>
      </c>
      <c r="D1347" s="9" t="s">
        <v>305</v>
      </c>
      <c r="E1347" s="9" t="s">
        <v>70</v>
      </c>
      <c r="F1347" s="9" t="s">
        <v>306</v>
      </c>
      <c r="G1347" s="9" t="s">
        <v>307</v>
      </c>
      <c r="H1347" s="9">
        <v>0.36</v>
      </c>
      <c r="I1347" s="9">
        <v>0.48</v>
      </c>
      <c r="J1347" s="9" t="s">
        <v>195</v>
      </c>
      <c r="K1347" s="9">
        <v>0.12324164409485</v>
      </c>
      <c r="L1347" s="9">
        <v>3850.6255303293601</v>
      </c>
      <c r="M1347" s="9">
        <v>9.5675464958490792</v>
      </c>
      <c r="N1347" s="9">
        <v>1.4060786152246301</v>
      </c>
      <c r="O1347" s="9">
        <v>1.17912016010239</v>
      </c>
      <c r="P1347" s="9">
        <v>0.17328744026689</v>
      </c>
      <c r="Q1347" s="9">
        <v>474.557421151406</v>
      </c>
      <c r="R1347" s="9">
        <v>1200</v>
      </c>
      <c r="S1347" s="9" t="s">
        <v>308</v>
      </c>
      <c r="T1347" s="9">
        <v>1200</v>
      </c>
      <c r="U1347" s="9" t="s">
        <v>293</v>
      </c>
      <c r="V1347" s="9" t="s">
        <v>195</v>
      </c>
      <c r="Z1347" s="9">
        <v>0</v>
      </c>
      <c r="AA1347" s="9">
        <v>1</v>
      </c>
      <c r="AB1347" s="9">
        <v>1.17912016010239</v>
      </c>
      <c r="AC1347" s="9">
        <v>0.17328744026689</v>
      </c>
      <c r="AD1347" s="9">
        <v>474.557421151406</v>
      </c>
      <c r="AF1347" s="9">
        <v>-1</v>
      </c>
      <c r="AG1347" s="9">
        <v>-1</v>
      </c>
      <c r="AH1347" s="9">
        <v>-1</v>
      </c>
      <c r="AI1347" s="9">
        <v>-1</v>
      </c>
      <c r="AJ1347" s="9">
        <v>0</v>
      </c>
      <c r="AM1347" s="9" t="s">
        <v>309</v>
      </c>
      <c r="AN1347" s="9">
        <v>-1</v>
      </c>
      <c r="AQ1347" s="9">
        <v>579</v>
      </c>
      <c r="AR1347" s="9" t="s">
        <v>295</v>
      </c>
      <c r="AT1347" s="9" t="s">
        <v>195</v>
      </c>
      <c r="AU1347" s="9">
        <v>132.71029999999999</v>
      </c>
      <c r="AV1347" s="9">
        <v>122.272734227019</v>
      </c>
      <c r="AW1347" s="9">
        <v>498.741238912391</v>
      </c>
      <c r="AX1347" s="9">
        <v>0.38488030909999998</v>
      </c>
    </row>
    <row r="1348" spans="1:50" x14ac:dyDescent="0.25">
      <c r="A1348" s="142">
        <v>550000</v>
      </c>
      <c r="B1348" s="142">
        <v>930000</v>
      </c>
      <c r="C1348" s="142">
        <v>930000</v>
      </c>
      <c r="D1348" s="9" t="s">
        <v>305</v>
      </c>
      <c r="E1348" s="9" t="s">
        <v>70</v>
      </c>
      <c r="F1348" s="9" t="s">
        <v>306</v>
      </c>
      <c r="G1348" s="9" t="s">
        <v>307</v>
      </c>
      <c r="H1348" s="9">
        <v>0.36</v>
      </c>
      <c r="I1348" s="9">
        <v>0.48</v>
      </c>
      <c r="J1348" s="9" t="s">
        <v>195</v>
      </c>
      <c r="K1348" s="9">
        <v>0.10454999317199</v>
      </c>
      <c r="L1348" s="9">
        <v>3850.6255303293601</v>
      </c>
      <c r="M1348" s="9">
        <v>9.5675464958490792</v>
      </c>
      <c r="N1348" s="9">
        <v>1.4060786152246301</v>
      </c>
      <c r="O1348" s="9">
        <v>1.0002869208137599</v>
      </c>
      <c r="P1348" s="9">
        <v>0.14700550962101999</v>
      </c>
      <c r="Q1348" s="9">
        <v>402.58287290384499</v>
      </c>
      <c r="R1348" s="9">
        <v>1210</v>
      </c>
      <c r="S1348" s="9" t="s">
        <v>310</v>
      </c>
      <c r="T1348" s="9">
        <v>1210</v>
      </c>
      <c r="U1348" s="9" t="s">
        <v>293</v>
      </c>
      <c r="V1348" s="9" t="s">
        <v>195</v>
      </c>
      <c r="Z1348" s="9">
        <v>0</v>
      </c>
      <c r="AA1348" s="9">
        <v>1</v>
      </c>
      <c r="AB1348" s="9">
        <v>1.0002869208137599</v>
      </c>
      <c r="AC1348" s="9">
        <v>0.14700550962101999</v>
      </c>
      <c r="AD1348" s="9">
        <v>402.58287290384499</v>
      </c>
      <c r="AF1348" s="9">
        <v>-1</v>
      </c>
      <c r="AG1348" s="9">
        <v>-1</v>
      </c>
      <c r="AH1348" s="9">
        <v>-1</v>
      </c>
      <c r="AI1348" s="9">
        <v>-1</v>
      </c>
      <c r="AJ1348" s="9">
        <v>0</v>
      </c>
      <c r="AM1348" s="9" t="s">
        <v>309</v>
      </c>
      <c r="AN1348" s="9">
        <v>-1</v>
      </c>
      <c r="AQ1348" s="9">
        <v>579</v>
      </c>
      <c r="AR1348" s="9" t="s">
        <v>295</v>
      </c>
      <c r="AT1348" s="9" t="s">
        <v>195</v>
      </c>
      <c r="AU1348" s="9">
        <v>132.71029999999999</v>
      </c>
      <c r="AV1348" s="9">
        <v>104.271999989835</v>
      </c>
      <c r="AW1348" s="9">
        <v>423.09881132996202</v>
      </c>
      <c r="AX1348" s="9">
        <v>0.32650679069999999</v>
      </c>
    </row>
    <row r="1349" spans="1:50" x14ac:dyDescent="0.25">
      <c r="A1349" s="142">
        <v>550000</v>
      </c>
      <c r="B1349" s="142">
        <v>930000</v>
      </c>
      <c r="C1349" s="142">
        <v>930000</v>
      </c>
      <c r="D1349" s="9" t="s">
        <v>305</v>
      </c>
      <c r="E1349" s="9" t="s">
        <v>70</v>
      </c>
      <c r="F1349" s="9" t="s">
        <v>306</v>
      </c>
      <c r="G1349" s="9" t="s">
        <v>307</v>
      </c>
      <c r="H1349" s="9">
        <v>0.36</v>
      </c>
      <c r="I1349" s="9">
        <v>0.48</v>
      </c>
      <c r="J1349" s="9" t="s">
        <v>195</v>
      </c>
      <c r="K1349" s="9">
        <v>3.3308395284000001E-4</v>
      </c>
      <c r="L1349" s="9">
        <v>3850.6255303293601</v>
      </c>
      <c r="M1349" s="9">
        <v>9.5675464958490792</v>
      </c>
      <c r="N1349" s="9">
        <v>1.4060786152246301</v>
      </c>
      <c r="O1349" s="9">
        <v>3.1867962058699999E-3</v>
      </c>
      <c r="P1349" s="9">
        <v>4.6834222317000001E-4</v>
      </c>
      <c r="Q1349" s="9">
        <v>1.2825815725718299</v>
      </c>
      <c r="R1349" s="9">
        <v>1210</v>
      </c>
      <c r="S1349" s="9" t="s">
        <v>310</v>
      </c>
      <c r="T1349" s="9">
        <v>1210</v>
      </c>
      <c r="U1349" s="9" t="s">
        <v>293</v>
      </c>
      <c r="V1349" s="9" t="s">
        <v>195</v>
      </c>
      <c r="Z1349" s="9">
        <v>0</v>
      </c>
      <c r="AA1349" s="9">
        <v>1</v>
      </c>
      <c r="AB1349" s="9">
        <v>3.1867962058699999E-3</v>
      </c>
      <c r="AC1349" s="9">
        <v>4.6834222317000001E-4</v>
      </c>
      <c r="AD1349" s="9">
        <v>1.2825815725702601</v>
      </c>
      <c r="AF1349" s="9">
        <v>-1</v>
      </c>
      <c r="AG1349" s="9">
        <v>-1</v>
      </c>
      <c r="AH1349" s="9">
        <v>-1</v>
      </c>
      <c r="AI1349" s="9">
        <v>-1</v>
      </c>
      <c r="AJ1349" s="9">
        <v>0</v>
      </c>
      <c r="AM1349" s="9" t="s">
        <v>309</v>
      </c>
      <c r="AN1349" s="9">
        <v>-1</v>
      </c>
      <c r="AQ1349" s="9">
        <v>579</v>
      </c>
      <c r="AR1349" s="9" t="s">
        <v>295</v>
      </c>
      <c r="AT1349" s="9" t="s">
        <v>195</v>
      </c>
      <c r="AU1349" s="9">
        <v>132.71029999999999</v>
      </c>
      <c r="AV1349" s="9">
        <v>4.7282129548538903</v>
      </c>
      <c r="AW1349" s="9">
        <v>1.34794293377156</v>
      </c>
      <c r="AX1349" s="9">
        <v>1.0402121E-3</v>
      </c>
    </row>
    <row r="1350" spans="1:50" x14ac:dyDescent="0.25">
      <c r="A1350" s="142">
        <v>550000</v>
      </c>
      <c r="B1350" s="142">
        <v>930000</v>
      </c>
      <c r="C1350" s="142">
        <v>930000</v>
      </c>
      <c r="D1350" s="9" t="s">
        <v>305</v>
      </c>
      <c r="E1350" s="9" t="s">
        <v>70</v>
      </c>
      <c r="F1350" s="9" t="s">
        <v>306</v>
      </c>
      <c r="G1350" s="9" t="s">
        <v>307</v>
      </c>
      <c r="H1350" s="9">
        <v>0.36</v>
      </c>
      <c r="I1350" s="9">
        <v>0.48</v>
      </c>
      <c r="J1350" s="9" t="s">
        <v>195</v>
      </c>
      <c r="K1350" s="9">
        <v>2.4768754007000002E-4</v>
      </c>
      <c r="L1350" s="9">
        <v>3850.6255303293601</v>
      </c>
      <c r="M1350" s="9">
        <v>9.5675464958490792</v>
      </c>
      <c r="N1350" s="9">
        <v>1.4060786152246301</v>
      </c>
      <c r="O1350" s="9">
        <v>2.36976205613E-3</v>
      </c>
      <c r="P1350" s="9">
        <v>3.4826815335999999E-4</v>
      </c>
      <c r="Q1350" s="9">
        <v>0.95375196536882001</v>
      </c>
      <c r="R1350" s="9">
        <v>1210</v>
      </c>
      <c r="S1350" s="9" t="s">
        <v>310</v>
      </c>
      <c r="T1350" s="9">
        <v>1210</v>
      </c>
      <c r="U1350" s="9" t="s">
        <v>293</v>
      </c>
      <c r="V1350" s="9" t="s">
        <v>195</v>
      </c>
      <c r="Z1350" s="9">
        <v>0</v>
      </c>
      <c r="AA1350" s="9">
        <v>1</v>
      </c>
      <c r="AB1350" s="9">
        <v>2.36976205613E-3</v>
      </c>
      <c r="AC1350" s="9">
        <v>3.4826815335999999E-4</v>
      </c>
      <c r="AD1350" s="9">
        <v>0.95375196536995999</v>
      </c>
      <c r="AF1350" s="9">
        <v>-1</v>
      </c>
      <c r="AG1350" s="9">
        <v>-1</v>
      </c>
      <c r="AH1350" s="9">
        <v>-1</v>
      </c>
      <c r="AI1350" s="9">
        <v>-1</v>
      </c>
      <c r="AJ1350" s="9">
        <v>0</v>
      </c>
      <c r="AM1350" s="9" t="s">
        <v>309</v>
      </c>
      <c r="AN1350" s="9">
        <v>-1</v>
      </c>
      <c r="AQ1350" s="9">
        <v>579</v>
      </c>
      <c r="AR1350" s="9" t="s">
        <v>295</v>
      </c>
      <c r="AT1350" s="9" t="s">
        <v>195</v>
      </c>
      <c r="AU1350" s="9">
        <v>132.71029999999999</v>
      </c>
      <c r="AV1350" s="9">
        <v>5.6165958471279902</v>
      </c>
      <c r="AW1350" s="9">
        <v>1.0023559123143</v>
      </c>
      <c r="AX1350" s="9">
        <v>7.7352149999999995E-4</v>
      </c>
    </row>
    <row r="1351" spans="1:50" x14ac:dyDescent="0.25">
      <c r="A1351" s="142">
        <v>550000</v>
      </c>
      <c r="B1351" s="142">
        <v>930000</v>
      </c>
      <c r="C1351" s="142">
        <v>930000</v>
      </c>
      <c r="D1351" s="9" t="s">
        <v>305</v>
      </c>
      <c r="E1351" s="9" t="s">
        <v>70</v>
      </c>
      <c r="F1351" s="9" t="s">
        <v>306</v>
      </c>
      <c r="G1351" s="9" t="s">
        <v>307</v>
      </c>
      <c r="H1351" s="9">
        <v>0.36</v>
      </c>
      <c r="I1351" s="9">
        <v>0.48</v>
      </c>
      <c r="J1351" s="9" t="s">
        <v>195</v>
      </c>
      <c r="K1351" s="9">
        <v>9.3218276498260005E-2</v>
      </c>
      <c r="L1351" s="9">
        <v>3850.6255303293601</v>
      </c>
      <c r="M1351" s="9">
        <v>9.5675464958490792</v>
      </c>
      <c r="N1351" s="9">
        <v>1.4060786152246301</v>
      </c>
      <c r="O1351" s="9">
        <v>0.89187019466007</v>
      </c>
      <c r="P1351" s="9">
        <v>0.13107222513229999</v>
      </c>
      <c r="Q1351" s="9">
        <v>358.94867537752498</v>
      </c>
      <c r="R1351" s="9">
        <v>1210</v>
      </c>
      <c r="S1351" s="9" t="s">
        <v>310</v>
      </c>
      <c r="T1351" s="9">
        <v>1210</v>
      </c>
      <c r="U1351" s="9" t="s">
        <v>293</v>
      </c>
      <c r="V1351" s="9" t="s">
        <v>195</v>
      </c>
      <c r="Z1351" s="9">
        <v>0</v>
      </c>
      <c r="AA1351" s="9">
        <v>1</v>
      </c>
      <c r="AB1351" s="9">
        <v>0.89187019466007</v>
      </c>
      <c r="AC1351" s="9">
        <v>0.13107222513229999</v>
      </c>
      <c r="AD1351" s="9">
        <v>358.94867537752299</v>
      </c>
      <c r="AF1351" s="9">
        <v>-1</v>
      </c>
      <c r="AG1351" s="9">
        <v>-1</v>
      </c>
      <c r="AH1351" s="9">
        <v>-1</v>
      </c>
      <c r="AI1351" s="9">
        <v>-1</v>
      </c>
      <c r="AJ1351" s="9">
        <v>0</v>
      </c>
      <c r="AM1351" s="9" t="s">
        <v>309</v>
      </c>
      <c r="AN1351" s="9">
        <v>-1</v>
      </c>
      <c r="AQ1351" s="9">
        <v>579</v>
      </c>
      <c r="AR1351" s="9" t="s">
        <v>295</v>
      </c>
      <c r="AT1351" s="9" t="s">
        <v>195</v>
      </c>
      <c r="AU1351" s="9">
        <v>132.71029999999999</v>
      </c>
      <c r="AV1351" s="9">
        <v>89.335700879984103</v>
      </c>
      <c r="AW1351" s="9">
        <v>377.24098093206402</v>
      </c>
      <c r="AX1351" s="9">
        <v>0.2911181471</v>
      </c>
    </row>
    <row r="1352" spans="1:50" x14ac:dyDescent="0.25">
      <c r="A1352" s="142">
        <v>550000</v>
      </c>
      <c r="B1352" s="142">
        <v>930000</v>
      </c>
      <c r="C1352" s="142">
        <v>930000</v>
      </c>
      <c r="D1352" s="9" t="s">
        <v>305</v>
      </c>
      <c r="E1352" s="9" t="s">
        <v>70</v>
      </c>
      <c r="F1352" s="9" t="s">
        <v>306</v>
      </c>
      <c r="G1352" s="9" t="s">
        <v>307</v>
      </c>
      <c r="H1352" s="9">
        <v>0.36</v>
      </c>
      <c r="I1352" s="9">
        <v>0.48</v>
      </c>
      <c r="J1352" s="9" t="s">
        <v>195</v>
      </c>
      <c r="K1352" s="9">
        <v>3.8803263690000002E-3</v>
      </c>
      <c r="L1352" s="9">
        <v>3850.6255303293601</v>
      </c>
      <c r="M1352" s="9">
        <v>9.5675464958490792</v>
      </c>
      <c r="N1352" s="9">
        <v>1.4060786152246301</v>
      </c>
      <c r="O1352" s="9">
        <v>3.7125202954479998E-2</v>
      </c>
      <c r="P1352" s="9">
        <v>5.4560439275400004E-3</v>
      </c>
      <c r="Q1352" s="9">
        <v>14.9416837824855</v>
      </c>
      <c r="R1352" s="9">
        <v>1210</v>
      </c>
      <c r="S1352" s="9" t="s">
        <v>310</v>
      </c>
      <c r="T1352" s="9">
        <v>1210</v>
      </c>
      <c r="U1352" s="9" t="s">
        <v>293</v>
      </c>
      <c r="V1352" s="9" t="s">
        <v>195</v>
      </c>
      <c r="Z1352" s="9">
        <v>0</v>
      </c>
      <c r="AA1352" s="9">
        <v>1</v>
      </c>
      <c r="AB1352" s="9">
        <v>3.7125202954479998E-2</v>
      </c>
      <c r="AC1352" s="9">
        <v>5.4560439275400004E-3</v>
      </c>
      <c r="AD1352" s="9">
        <v>14.941683782486001</v>
      </c>
      <c r="AF1352" s="9">
        <v>-1</v>
      </c>
      <c r="AG1352" s="9">
        <v>-1</v>
      </c>
      <c r="AH1352" s="9">
        <v>-1</v>
      </c>
      <c r="AI1352" s="9">
        <v>-1</v>
      </c>
      <c r="AJ1352" s="9">
        <v>0</v>
      </c>
      <c r="AM1352" s="9" t="s">
        <v>309</v>
      </c>
      <c r="AN1352" s="9">
        <v>-1</v>
      </c>
      <c r="AQ1352" s="9">
        <v>579</v>
      </c>
      <c r="AR1352" s="9" t="s">
        <v>295</v>
      </c>
      <c r="AT1352" s="9" t="s">
        <v>195</v>
      </c>
      <c r="AU1352" s="9">
        <v>132.71029999999999</v>
      </c>
      <c r="AV1352" s="9">
        <v>17.175562499731502</v>
      </c>
      <c r="AW1352" s="9">
        <v>15.7031236874003</v>
      </c>
      <c r="AX1352" s="9">
        <v>1.2118153899999999E-2</v>
      </c>
    </row>
    <row r="1353" spans="1:50" x14ac:dyDescent="0.25">
      <c r="A1353" s="142">
        <v>550000</v>
      </c>
      <c r="B1353" s="142">
        <v>930000</v>
      </c>
      <c r="C1353" s="142">
        <v>930000</v>
      </c>
      <c r="D1353" s="9" t="s">
        <v>305</v>
      </c>
      <c r="E1353" s="9" t="s">
        <v>70</v>
      </c>
      <c r="F1353" s="9" t="s">
        <v>306</v>
      </c>
      <c r="G1353" s="9" t="s">
        <v>307</v>
      </c>
      <c r="H1353" s="9">
        <v>0.36</v>
      </c>
      <c r="I1353" s="9">
        <v>0.48</v>
      </c>
      <c r="J1353" s="9" t="s">
        <v>195</v>
      </c>
      <c r="K1353" s="9">
        <v>9.6788333669900004E-3</v>
      </c>
      <c r="L1353" s="9">
        <v>3850.6255303293601</v>
      </c>
      <c r="M1353" s="9">
        <v>9.5675464958490792</v>
      </c>
      <c r="N1353" s="9">
        <v>1.4060786152246301</v>
      </c>
      <c r="O1353" s="9">
        <v>9.2602688264310007E-2</v>
      </c>
      <c r="P1353" s="9">
        <v>1.3609200617650001E-2</v>
      </c>
      <c r="Q1353" s="9">
        <v>37.269562866762399</v>
      </c>
      <c r="R1353" s="9">
        <v>1210</v>
      </c>
      <c r="S1353" s="9" t="s">
        <v>310</v>
      </c>
      <c r="T1353" s="9">
        <v>1210</v>
      </c>
      <c r="U1353" s="9" t="s">
        <v>293</v>
      </c>
      <c r="V1353" s="9" t="s">
        <v>195</v>
      </c>
      <c r="Z1353" s="9">
        <v>0</v>
      </c>
      <c r="AA1353" s="9">
        <v>1</v>
      </c>
      <c r="AB1353" s="9">
        <v>9.2602688264310007E-2</v>
      </c>
      <c r="AC1353" s="9">
        <v>1.3609200617650001E-2</v>
      </c>
      <c r="AD1353" s="9">
        <v>37.269562866763501</v>
      </c>
      <c r="AF1353" s="9">
        <v>-1</v>
      </c>
      <c r="AG1353" s="9">
        <v>-1</v>
      </c>
      <c r="AH1353" s="9">
        <v>-1</v>
      </c>
      <c r="AI1353" s="9">
        <v>-1</v>
      </c>
      <c r="AJ1353" s="9">
        <v>0</v>
      </c>
      <c r="AM1353" s="9" t="s">
        <v>309</v>
      </c>
      <c r="AN1353" s="9">
        <v>-1</v>
      </c>
      <c r="AQ1353" s="9">
        <v>579</v>
      </c>
      <c r="AR1353" s="9" t="s">
        <v>295</v>
      </c>
      <c r="AT1353" s="9" t="s">
        <v>195</v>
      </c>
      <c r="AU1353" s="9">
        <v>132.71029999999999</v>
      </c>
      <c r="AV1353" s="9">
        <v>35.6335926417647</v>
      </c>
      <c r="AW1353" s="9">
        <v>39.168848972572299</v>
      </c>
      <c r="AX1353" s="9">
        <v>3.02267339E-2</v>
      </c>
    </row>
    <row r="1354" spans="1:50" x14ac:dyDescent="0.25">
      <c r="A1354" s="142">
        <v>550000</v>
      </c>
      <c r="B1354" s="142">
        <v>930000</v>
      </c>
      <c r="C1354" s="142">
        <v>930000</v>
      </c>
      <c r="D1354" s="9" t="s">
        <v>305</v>
      </c>
      <c r="E1354" s="9" t="s">
        <v>70</v>
      </c>
      <c r="F1354" s="9" t="s">
        <v>306</v>
      </c>
      <c r="G1354" s="9" t="s">
        <v>307</v>
      </c>
      <c r="H1354" s="9">
        <v>0.36</v>
      </c>
      <c r="I1354" s="9">
        <v>0.48</v>
      </c>
      <c r="J1354" s="9" t="s">
        <v>195</v>
      </c>
      <c r="K1354" s="9">
        <v>0.28261360865085999</v>
      </c>
      <c r="L1354" s="9">
        <v>3850.6255303293601</v>
      </c>
      <c r="M1354" s="9">
        <v>9.5675464958490792</v>
      </c>
      <c r="N1354" s="9">
        <v>1.4060786152246301</v>
      </c>
      <c r="O1354" s="9">
        <v>2.7039188411268298</v>
      </c>
      <c r="P1354" s="9">
        <v>0.39737695149544</v>
      </c>
      <c r="Q1354" s="9">
        <v>1088.23917668952</v>
      </c>
      <c r="R1354" s="9">
        <v>1210</v>
      </c>
      <c r="S1354" s="9" t="s">
        <v>310</v>
      </c>
      <c r="T1354" s="9">
        <v>1210</v>
      </c>
      <c r="U1354" s="9" t="s">
        <v>293</v>
      </c>
      <c r="V1354" s="9" t="s">
        <v>195</v>
      </c>
      <c r="Z1354" s="9">
        <v>0</v>
      </c>
      <c r="AA1354" s="9">
        <v>1</v>
      </c>
      <c r="AB1354" s="9">
        <v>2.7039188411268298</v>
      </c>
      <c r="AC1354" s="9">
        <v>0.39737695149544</v>
      </c>
      <c r="AD1354" s="9">
        <v>1088.23917668952</v>
      </c>
      <c r="AF1354" s="9">
        <v>-1</v>
      </c>
      <c r="AG1354" s="9">
        <v>-1</v>
      </c>
      <c r="AH1354" s="9">
        <v>-1</v>
      </c>
      <c r="AI1354" s="9">
        <v>-1</v>
      </c>
      <c r="AJ1354" s="9">
        <v>0</v>
      </c>
      <c r="AM1354" s="9" t="s">
        <v>309</v>
      </c>
      <c r="AN1354" s="9">
        <v>-1</v>
      </c>
      <c r="AQ1354" s="9">
        <v>579</v>
      </c>
      <c r="AR1354" s="9" t="s">
        <v>295</v>
      </c>
      <c r="AT1354" s="9" t="s">
        <v>195</v>
      </c>
      <c r="AU1354" s="9">
        <v>132.71029999999999</v>
      </c>
      <c r="AV1354" s="9">
        <v>134.86752981722501</v>
      </c>
      <c r="AW1354" s="9">
        <v>1143.6966972263899</v>
      </c>
      <c r="AX1354" s="9">
        <v>0.88259462830000002</v>
      </c>
    </row>
    <row r="1355" spans="1:50" x14ac:dyDescent="0.25">
      <c r="A1355" s="142">
        <v>550000</v>
      </c>
      <c r="B1355" s="142">
        <v>930000</v>
      </c>
      <c r="C1355" s="142">
        <v>930000</v>
      </c>
      <c r="D1355" s="9" t="s">
        <v>305</v>
      </c>
      <c r="E1355" s="9" t="s">
        <v>70</v>
      </c>
      <c r="F1355" s="9" t="s">
        <v>306</v>
      </c>
      <c r="G1355" s="9" t="s">
        <v>307</v>
      </c>
      <c r="H1355" s="9">
        <v>0.36</v>
      </c>
      <c r="I1355" s="9">
        <v>0.48</v>
      </c>
      <c r="J1355" s="9" t="s">
        <v>195</v>
      </c>
      <c r="K1355" s="9">
        <v>0.23712644814944001</v>
      </c>
      <c r="L1355" s="9">
        <v>3868.4187706131302</v>
      </c>
      <c r="M1355" s="9">
        <v>10.342245210362099</v>
      </c>
      <c r="N1355" s="9">
        <v>1.76853448224448</v>
      </c>
      <c r="O1355" s="9">
        <v>2.45241987262377</v>
      </c>
      <c r="P1355" s="9">
        <v>0.41936630020444998</v>
      </c>
      <c r="Q1355" s="9">
        <v>917.30440303013597</v>
      </c>
      <c r="R1355" s="9">
        <v>1200</v>
      </c>
      <c r="S1355" s="9" t="s">
        <v>308</v>
      </c>
      <c r="T1355" s="9">
        <v>1200</v>
      </c>
      <c r="U1355" s="9" t="s">
        <v>293</v>
      </c>
      <c r="V1355" s="9" t="s">
        <v>195</v>
      </c>
      <c r="Z1355" s="9">
        <v>0</v>
      </c>
      <c r="AA1355" s="9">
        <v>1</v>
      </c>
      <c r="AB1355" s="9">
        <v>2.45241987262377</v>
      </c>
      <c r="AC1355" s="9">
        <v>0.41936630020444998</v>
      </c>
      <c r="AD1355" s="9">
        <v>917.30440303013597</v>
      </c>
      <c r="AF1355" s="9">
        <v>-1</v>
      </c>
      <c r="AG1355" s="9">
        <v>-1</v>
      </c>
      <c r="AH1355" s="9">
        <v>-1</v>
      </c>
      <c r="AI1355" s="9">
        <v>-1</v>
      </c>
      <c r="AJ1355" s="9">
        <v>0</v>
      </c>
      <c r="AM1355" s="9" t="s">
        <v>309</v>
      </c>
      <c r="AN1355" s="9">
        <v>-1</v>
      </c>
      <c r="AQ1355" s="9">
        <v>579</v>
      </c>
      <c r="AR1355" s="9" t="s">
        <v>295</v>
      </c>
      <c r="AT1355" s="9" t="s">
        <v>195</v>
      </c>
      <c r="AU1355" s="9">
        <v>132.71029999999999</v>
      </c>
      <c r="AV1355" s="9">
        <v>148.88193307666899</v>
      </c>
      <c r="AW1355" s="9">
        <v>959.61668961448197</v>
      </c>
      <c r="AX1355" s="9">
        <v>0.7439613974</v>
      </c>
    </row>
    <row r="1356" spans="1:50" x14ac:dyDescent="0.25">
      <c r="A1356" s="142">
        <v>550000</v>
      </c>
      <c r="B1356" s="142">
        <v>930000</v>
      </c>
      <c r="C1356" s="142">
        <v>930000</v>
      </c>
      <c r="D1356" s="9" t="s">
        <v>305</v>
      </c>
      <c r="E1356" s="9" t="s">
        <v>70</v>
      </c>
      <c r="F1356" s="9" t="s">
        <v>306</v>
      </c>
      <c r="G1356" s="9" t="s">
        <v>307</v>
      </c>
      <c r="H1356" s="9">
        <v>0.36</v>
      </c>
      <c r="I1356" s="9">
        <v>0.48</v>
      </c>
      <c r="J1356" s="9" t="s">
        <v>195</v>
      </c>
      <c r="K1356" s="9">
        <v>2.2430800115769998E-2</v>
      </c>
      <c r="L1356" s="9">
        <v>3868.4187706131302</v>
      </c>
      <c r="M1356" s="9">
        <v>10.342245210362099</v>
      </c>
      <c r="N1356" s="9">
        <v>1.76853448224448</v>
      </c>
      <c r="O1356" s="9">
        <v>0.23198483506198</v>
      </c>
      <c r="P1356" s="9">
        <v>3.9669643469080001E-2</v>
      </c>
      <c r="Q1356" s="9">
        <v>86.771728207743095</v>
      </c>
      <c r="R1356" s="9">
        <v>1210</v>
      </c>
      <c r="S1356" s="9" t="s">
        <v>310</v>
      </c>
      <c r="T1356" s="9">
        <v>1210</v>
      </c>
      <c r="U1356" s="9" t="s">
        <v>293</v>
      </c>
      <c r="V1356" s="9" t="s">
        <v>195</v>
      </c>
      <c r="Z1356" s="9">
        <v>0</v>
      </c>
      <c r="AA1356" s="9">
        <v>1</v>
      </c>
      <c r="AB1356" s="9">
        <v>0.23198483506198</v>
      </c>
      <c r="AC1356" s="9">
        <v>3.9669643469080001E-2</v>
      </c>
      <c r="AD1356" s="9">
        <v>86.771728207743905</v>
      </c>
      <c r="AF1356" s="9">
        <v>-1</v>
      </c>
      <c r="AG1356" s="9">
        <v>-1</v>
      </c>
      <c r="AH1356" s="9">
        <v>-1</v>
      </c>
      <c r="AI1356" s="9">
        <v>-1</v>
      </c>
      <c r="AJ1356" s="9">
        <v>0</v>
      </c>
      <c r="AM1356" s="9" t="s">
        <v>309</v>
      </c>
      <c r="AN1356" s="9">
        <v>-1</v>
      </c>
      <c r="AQ1356" s="9">
        <v>579</v>
      </c>
      <c r="AR1356" s="9" t="s">
        <v>295</v>
      </c>
      <c r="AT1356" s="9" t="s">
        <v>195</v>
      </c>
      <c r="AU1356" s="9">
        <v>132.71029999999999</v>
      </c>
      <c r="AV1356" s="9">
        <v>54.6339922616704</v>
      </c>
      <c r="AW1356" s="9">
        <v>90.774227508103706</v>
      </c>
      <c r="AX1356" s="9">
        <v>7.0374475399999997E-2</v>
      </c>
    </row>
    <row r="1357" spans="1:50" x14ac:dyDescent="0.25">
      <c r="A1357" s="142">
        <v>550000</v>
      </c>
      <c r="B1357" s="142">
        <v>930000</v>
      </c>
      <c r="C1357" s="142">
        <v>930000</v>
      </c>
      <c r="D1357" s="9" t="s">
        <v>305</v>
      </c>
      <c r="E1357" s="9" t="s">
        <v>70</v>
      </c>
      <c r="F1357" s="9" t="s">
        <v>306</v>
      </c>
      <c r="G1357" s="9" t="s">
        <v>307</v>
      </c>
      <c r="H1357" s="9">
        <v>0.36</v>
      </c>
      <c r="I1357" s="9">
        <v>0.48</v>
      </c>
      <c r="J1357" s="9" t="s">
        <v>195</v>
      </c>
      <c r="K1357" s="9">
        <v>4.1669812647740001E-2</v>
      </c>
      <c r="L1357" s="9">
        <v>3868.4187706131302</v>
      </c>
      <c r="M1357" s="9">
        <v>10.342245210362099</v>
      </c>
      <c r="N1357" s="9">
        <v>1.76853448224448</v>
      </c>
      <c r="O1357" s="9">
        <v>0.43095942027284001</v>
      </c>
      <c r="P1357" s="9">
        <v>7.3694500536199997E-2</v>
      </c>
      <c r="Q1357" s="9">
        <v>161.19628541447699</v>
      </c>
      <c r="R1357" s="9">
        <v>1330</v>
      </c>
      <c r="S1357" s="9" t="s">
        <v>311</v>
      </c>
      <c r="T1357" s="9">
        <v>1330</v>
      </c>
      <c r="U1357" s="9" t="s">
        <v>293</v>
      </c>
      <c r="V1357" s="9" t="s">
        <v>195</v>
      </c>
      <c r="Z1357" s="9">
        <v>0</v>
      </c>
      <c r="AA1357" s="9">
        <v>1</v>
      </c>
      <c r="AB1357" s="9">
        <v>0.43095942027284001</v>
      </c>
      <c r="AC1357" s="9">
        <v>7.3694500536199997E-2</v>
      </c>
      <c r="AD1357" s="9">
        <v>161.19628541447801</v>
      </c>
      <c r="AF1357" s="9">
        <v>-1</v>
      </c>
      <c r="AG1357" s="9">
        <v>-1</v>
      </c>
      <c r="AH1357" s="9">
        <v>-1</v>
      </c>
      <c r="AI1357" s="9">
        <v>-1</v>
      </c>
      <c r="AJ1357" s="9">
        <v>0</v>
      </c>
      <c r="AM1357" s="9" t="s">
        <v>309</v>
      </c>
      <c r="AN1357" s="9">
        <v>-1</v>
      </c>
      <c r="AQ1357" s="9">
        <v>579</v>
      </c>
      <c r="AR1357" s="9" t="s">
        <v>295</v>
      </c>
      <c r="AT1357" s="9" t="s">
        <v>195</v>
      </c>
      <c r="AU1357" s="9">
        <v>132.71029999999999</v>
      </c>
      <c r="AV1357" s="9">
        <v>73.621251054525601</v>
      </c>
      <c r="AW1357" s="9">
        <v>168.63174893374099</v>
      </c>
      <c r="AX1357" s="9">
        <v>0.13073502470000001</v>
      </c>
    </row>
    <row r="1358" spans="1:50" x14ac:dyDescent="0.25">
      <c r="A1358" s="142">
        <v>550000</v>
      </c>
      <c r="B1358" s="142">
        <v>930000</v>
      </c>
      <c r="C1358" s="142">
        <v>930000</v>
      </c>
      <c r="D1358" s="9" t="s">
        <v>305</v>
      </c>
      <c r="E1358" s="9" t="s">
        <v>70</v>
      </c>
      <c r="F1358" s="9" t="s">
        <v>306</v>
      </c>
      <c r="G1358" s="9" t="s">
        <v>307</v>
      </c>
      <c r="H1358" s="9">
        <v>0.36</v>
      </c>
      <c r="I1358" s="9">
        <v>0.48</v>
      </c>
      <c r="J1358" s="9" t="s">
        <v>195</v>
      </c>
      <c r="K1358" s="9">
        <v>0.26201485516349998</v>
      </c>
      <c r="L1358" s="9">
        <v>3868.4187706131302</v>
      </c>
      <c r="M1358" s="9">
        <v>10.342245210362099</v>
      </c>
      <c r="N1358" s="9">
        <v>1.76853448224448</v>
      </c>
      <c r="O1358" s="9">
        <v>2.7098218808584398</v>
      </c>
      <c r="P1358" s="9">
        <v>0.46338230621693999</v>
      </c>
      <c r="Q1358" s="9">
        <v>1013.58318389397</v>
      </c>
      <c r="R1358" s="9">
        <v>1330</v>
      </c>
      <c r="S1358" s="9" t="s">
        <v>311</v>
      </c>
      <c r="T1358" s="9">
        <v>1330</v>
      </c>
      <c r="U1358" s="9" t="s">
        <v>293</v>
      </c>
      <c r="V1358" s="9" t="s">
        <v>195</v>
      </c>
      <c r="Z1358" s="9">
        <v>0</v>
      </c>
      <c r="AA1358" s="9">
        <v>1</v>
      </c>
      <c r="AB1358" s="9">
        <v>2.7098218808584398</v>
      </c>
      <c r="AC1358" s="9">
        <v>0.46338230621693999</v>
      </c>
      <c r="AD1358" s="9">
        <v>1013.58318389397</v>
      </c>
      <c r="AF1358" s="9">
        <v>-1</v>
      </c>
      <c r="AG1358" s="9">
        <v>-1</v>
      </c>
      <c r="AH1358" s="9">
        <v>-1</v>
      </c>
      <c r="AI1358" s="9">
        <v>-1</v>
      </c>
      <c r="AJ1358" s="9">
        <v>0</v>
      </c>
      <c r="AM1358" s="9" t="s">
        <v>309</v>
      </c>
      <c r="AN1358" s="9">
        <v>-1</v>
      </c>
      <c r="AQ1358" s="9">
        <v>579</v>
      </c>
      <c r="AR1358" s="9" t="s">
        <v>295</v>
      </c>
      <c r="AT1358" s="9" t="s">
        <v>195</v>
      </c>
      <c r="AU1358" s="9">
        <v>132.71029999999999</v>
      </c>
      <c r="AV1358" s="9">
        <v>137.423973831354</v>
      </c>
      <c r="AW1358" s="9">
        <v>1060.3364993826201</v>
      </c>
      <c r="AX1358" s="9">
        <v>0.82204637790000001</v>
      </c>
    </row>
    <row r="1359" spans="1:50" x14ac:dyDescent="0.25">
      <c r="A1359" s="142">
        <v>550000</v>
      </c>
      <c r="B1359" s="142">
        <v>930000</v>
      </c>
      <c r="C1359" s="142">
        <v>930000</v>
      </c>
      <c r="D1359" s="9" t="s">
        <v>305</v>
      </c>
      <c r="E1359" s="9" t="s">
        <v>70</v>
      </c>
      <c r="F1359" s="9" t="s">
        <v>306</v>
      </c>
      <c r="G1359" s="9" t="s">
        <v>307</v>
      </c>
      <c r="H1359" s="9">
        <v>0.36</v>
      </c>
      <c r="I1359" s="9">
        <v>0.48</v>
      </c>
      <c r="J1359" s="9" t="s">
        <v>195</v>
      </c>
      <c r="K1359" s="9">
        <v>6.8754023732999999E-4</v>
      </c>
      <c r="L1359" s="9">
        <v>3868.4187706131302</v>
      </c>
      <c r="M1359" s="9">
        <v>10.342245210362099</v>
      </c>
      <c r="N1359" s="9">
        <v>1.76853448224448</v>
      </c>
      <c r="O1359" s="9">
        <v>7.1107097264999997E-3</v>
      </c>
      <c r="P1359" s="9">
        <v>1.2159386176499999E-3</v>
      </c>
      <c r="Q1359" s="9">
        <v>2.6596935596585198</v>
      </c>
      <c r="R1359" s="9">
        <v>1330</v>
      </c>
      <c r="S1359" s="9" t="s">
        <v>311</v>
      </c>
      <c r="T1359" s="9">
        <v>1330</v>
      </c>
      <c r="U1359" s="9" t="s">
        <v>293</v>
      </c>
      <c r="V1359" s="9" t="s">
        <v>195</v>
      </c>
      <c r="Z1359" s="9">
        <v>0</v>
      </c>
      <c r="AA1359" s="9">
        <v>1</v>
      </c>
      <c r="AB1359" s="9">
        <v>7.1107097264999997E-3</v>
      </c>
      <c r="AC1359" s="9">
        <v>1.2159386176499999E-3</v>
      </c>
      <c r="AD1359" s="9">
        <v>2.6596935596589701</v>
      </c>
      <c r="AF1359" s="9">
        <v>-1</v>
      </c>
      <c r="AG1359" s="9">
        <v>-1</v>
      </c>
      <c r="AH1359" s="9">
        <v>-1</v>
      </c>
      <c r="AI1359" s="9">
        <v>-1</v>
      </c>
      <c r="AJ1359" s="9">
        <v>0</v>
      </c>
      <c r="AM1359" s="9" t="s">
        <v>309</v>
      </c>
      <c r="AN1359" s="9">
        <v>-1</v>
      </c>
      <c r="AQ1359" s="9">
        <v>579</v>
      </c>
      <c r="AR1359" s="9" t="s">
        <v>295</v>
      </c>
      <c r="AT1359" s="9" t="s">
        <v>195</v>
      </c>
      <c r="AU1359" s="9">
        <v>132.71029999999999</v>
      </c>
      <c r="AV1359" s="9">
        <v>9.3895606028364398</v>
      </c>
      <c r="AW1359" s="9">
        <v>2.7823766251180202</v>
      </c>
      <c r="AX1359" s="9">
        <v>2.1570913E-3</v>
      </c>
    </row>
    <row r="1360" spans="1:50" x14ac:dyDescent="0.25">
      <c r="A1360" s="142">
        <v>550000</v>
      </c>
      <c r="B1360" s="142">
        <v>930000</v>
      </c>
      <c r="C1360" s="142">
        <v>930000</v>
      </c>
      <c r="D1360" s="9" t="s">
        <v>305</v>
      </c>
      <c r="E1360" s="9" t="s">
        <v>70</v>
      </c>
      <c r="F1360" s="9" t="s">
        <v>306</v>
      </c>
      <c r="G1360" s="9" t="s">
        <v>307</v>
      </c>
      <c r="H1360" s="9">
        <v>0.36</v>
      </c>
      <c r="I1360" s="9">
        <v>0.48</v>
      </c>
      <c r="J1360" s="9" t="s">
        <v>195</v>
      </c>
      <c r="K1360" s="9">
        <v>5.3833997515200002E-2</v>
      </c>
      <c r="L1360" s="9">
        <v>3868.4187706131302</v>
      </c>
      <c r="M1360" s="9">
        <v>10.342245210362099</v>
      </c>
      <c r="N1360" s="9">
        <v>1.76853448224448</v>
      </c>
      <c r="O1360" s="9">
        <v>0.55676440295623997</v>
      </c>
      <c r="P1360" s="9">
        <v>9.5207280922689999E-2</v>
      </c>
      <c r="Q1360" s="9">
        <v>208.252446484948</v>
      </c>
      <c r="R1360" s="9">
        <v>1210</v>
      </c>
      <c r="S1360" s="9" t="s">
        <v>310</v>
      </c>
      <c r="T1360" s="9">
        <v>1210</v>
      </c>
      <c r="U1360" s="9" t="s">
        <v>293</v>
      </c>
      <c r="V1360" s="9" t="s">
        <v>195</v>
      </c>
      <c r="Z1360" s="9">
        <v>0</v>
      </c>
      <c r="AA1360" s="9">
        <v>1</v>
      </c>
      <c r="AB1360" s="9">
        <v>0.55676440295623997</v>
      </c>
      <c r="AC1360" s="9">
        <v>9.5207280922689999E-2</v>
      </c>
      <c r="AD1360" s="9">
        <v>208.252446484947</v>
      </c>
      <c r="AF1360" s="9">
        <v>-1</v>
      </c>
      <c r="AG1360" s="9">
        <v>-1</v>
      </c>
      <c r="AH1360" s="9">
        <v>-1</v>
      </c>
      <c r="AI1360" s="9">
        <v>-1</v>
      </c>
      <c r="AJ1360" s="9">
        <v>0</v>
      </c>
      <c r="AM1360" s="9" t="s">
        <v>309</v>
      </c>
      <c r="AN1360" s="9">
        <v>-1</v>
      </c>
      <c r="AQ1360" s="9">
        <v>579</v>
      </c>
      <c r="AR1360" s="9" t="s">
        <v>295</v>
      </c>
      <c r="AT1360" s="9" t="s">
        <v>195</v>
      </c>
      <c r="AU1360" s="9">
        <v>132.71029999999999</v>
      </c>
      <c r="AV1360" s="9">
        <v>62.318267955025199</v>
      </c>
      <c r="AW1360" s="9">
        <v>217.85845858785899</v>
      </c>
      <c r="AX1360" s="9">
        <v>0.16889898340000001</v>
      </c>
    </row>
    <row r="1361" spans="1:50" x14ac:dyDescent="0.25">
      <c r="A1361" s="142">
        <v>550000</v>
      </c>
      <c r="B1361" s="142">
        <v>930000</v>
      </c>
      <c r="C1361" s="142">
        <v>930000</v>
      </c>
      <c r="D1361" s="9" t="s">
        <v>305</v>
      </c>
      <c r="E1361" s="9" t="s">
        <v>70</v>
      </c>
      <c r="F1361" s="9" t="s">
        <v>306</v>
      </c>
      <c r="G1361" s="9" t="s">
        <v>307</v>
      </c>
      <c r="H1361" s="9">
        <v>0.36</v>
      </c>
      <c r="I1361" s="9">
        <v>0.48</v>
      </c>
      <c r="J1361" s="9" t="s">
        <v>195</v>
      </c>
      <c r="K1361" s="9">
        <v>4.4394166724480003E-2</v>
      </c>
      <c r="L1361" s="9">
        <v>3900.0369823084402</v>
      </c>
      <c r="M1361" s="9">
        <v>11.301903513403399</v>
      </c>
      <c r="N1361" s="9">
        <v>2.0534519839593099</v>
      </c>
      <c r="O1361" s="9">
        <v>0.50173858887810996</v>
      </c>
      <c r="P1361" s="9">
        <v>9.1161289736619994E-2</v>
      </c>
      <c r="Q1361" s="9">
        <v>173.13889202427401</v>
      </c>
      <c r="R1361" s="9">
        <v>1400</v>
      </c>
      <c r="S1361" s="9" t="s">
        <v>297</v>
      </c>
      <c r="T1361" s="9">
        <v>1400</v>
      </c>
      <c r="U1361" s="9" t="s">
        <v>293</v>
      </c>
      <c r="V1361" s="9" t="s">
        <v>195</v>
      </c>
      <c r="Z1361" s="9">
        <v>0</v>
      </c>
      <c r="AA1361" s="9">
        <v>1</v>
      </c>
      <c r="AB1361" s="9">
        <v>0.50173858887810996</v>
      </c>
      <c r="AC1361" s="9">
        <v>9.1161289736619994E-2</v>
      </c>
      <c r="AD1361" s="9">
        <v>173.13889202427299</v>
      </c>
      <c r="AF1361" s="9">
        <v>-1</v>
      </c>
      <c r="AG1361" s="9">
        <v>-1</v>
      </c>
      <c r="AH1361" s="9">
        <v>-1</v>
      </c>
      <c r="AI1361" s="9">
        <v>-1</v>
      </c>
      <c r="AJ1361" s="9">
        <v>0</v>
      </c>
      <c r="AM1361" s="9" t="s">
        <v>309</v>
      </c>
      <c r="AN1361" s="9">
        <v>-1</v>
      </c>
      <c r="AQ1361" s="9">
        <v>579</v>
      </c>
      <c r="AR1361" s="9" t="s">
        <v>295</v>
      </c>
      <c r="AT1361" s="9" t="s">
        <v>195</v>
      </c>
      <c r="AU1361" s="9">
        <v>132.71029999999999</v>
      </c>
      <c r="AV1361" s="9">
        <v>76.8406531010382</v>
      </c>
      <c r="AW1361" s="9">
        <v>179.656818726094</v>
      </c>
      <c r="AX1361" s="9">
        <v>0.14042083699999999</v>
      </c>
    </row>
    <row r="1362" spans="1:50" x14ac:dyDescent="0.25">
      <c r="A1362" s="142">
        <v>550000</v>
      </c>
      <c r="B1362" s="142">
        <v>930000</v>
      </c>
      <c r="C1362" s="142">
        <v>930000</v>
      </c>
      <c r="D1362" s="9" t="s">
        <v>305</v>
      </c>
      <c r="E1362" s="9" t="s">
        <v>70</v>
      </c>
      <c r="F1362" s="9" t="s">
        <v>306</v>
      </c>
      <c r="G1362" s="9" t="s">
        <v>307</v>
      </c>
      <c r="H1362" s="9">
        <v>0.36</v>
      </c>
      <c r="I1362" s="9">
        <v>0.48</v>
      </c>
      <c r="J1362" s="9" t="s">
        <v>195</v>
      </c>
      <c r="K1362" s="9">
        <v>5.7167666997930001E-2</v>
      </c>
      <c r="L1362" s="9">
        <v>3900.0369823084402</v>
      </c>
      <c r="M1362" s="9">
        <v>11.301903513403399</v>
      </c>
      <c r="N1362" s="9">
        <v>2.0534519839593099</v>
      </c>
      <c r="O1362" s="9">
        <v>0.64610345649699996</v>
      </c>
      <c r="P1362" s="9">
        <v>0.11739105921522</v>
      </c>
      <c r="Q1362" s="9">
        <v>222.956015484228</v>
      </c>
      <c r="R1362" s="9">
        <v>1410</v>
      </c>
      <c r="S1362" s="9" t="s">
        <v>299</v>
      </c>
      <c r="T1362" s="9">
        <v>1410</v>
      </c>
      <c r="U1362" s="9" t="s">
        <v>293</v>
      </c>
      <c r="V1362" s="9" t="s">
        <v>195</v>
      </c>
      <c r="Z1362" s="9">
        <v>0</v>
      </c>
      <c r="AA1362" s="9">
        <v>1</v>
      </c>
      <c r="AB1362" s="9">
        <v>0.64610345649699996</v>
      </c>
      <c r="AC1362" s="9">
        <v>0.11739105921522</v>
      </c>
      <c r="AD1362" s="9">
        <v>222.956015484229</v>
      </c>
      <c r="AF1362" s="9">
        <v>-1</v>
      </c>
      <c r="AG1362" s="9">
        <v>-1</v>
      </c>
      <c r="AH1362" s="9">
        <v>-1</v>
      </c>
      <c r="AI1362" s="9">
        <v>-1</v>
      </c>
      <c r="AJ1362" s="9">
        <v>0</v>
      </c>
      <c r="AM1362" s="9" t="s">
        <v>309</v>
      </c>
      <c r="AN1362" s="9">
        <v>-1</v>
      </c>
      <c r="AQ1362" s="9">
        <v>579</v>
      </c>
      <c r="AR1362" s="9" t="s">
        <v>295</v>
      </c>
      <c r="AT1362" s="9" t="s">
        <v>195</v>
      </c>
      <c r="AU1362" s="9">
        <v>132.71029999999999</v>
      </c>
      <c r="AV1362" s="9">
        <v>88.703143149558898</v>
      </c>
      <c r="AW1362" s="9">
        <v>231.34934034420499</v>
      </c>
      <c r="AX1362" s="9">
        <v>0.180824019</v>
      </c>
    </row>
    <row r="1363" spans="1:50" x14ac:dyDescent="0.25">
      <c r="A1363" s="142">
        <v>550000</v>
      </c>
      <c r="B1363" s="142">
        <v>930000</v>
      </c>
      <c r="C1363" s="142">
        <v>930000</v>
      </c>
      <c r="D1363" s="9" t="s">
        <v>305</v>
      </c>
      <c r="E1363" s="9" t="s">
        <v>70</v>
      </c>
      <c r="F1363" s="9" t="s">
        <v>306</v>
      </c>
      <c r="G1363" s="9" t="s">
        <v>307</v>
      </c>
      <c r="H1363" s="9">
        <v>0.36</v>
      </c>
      <c r="I1363" s="9">
        <v>0.48</v>
      </c>
      <c r="J1363" s="9" t="s">
        <v>195</v>
      </c>
      <c r="K1363" s="9">
        <v>0.51620162184337004</v>
      </c>
      <c r="L1363" s="9">
        <v>3900.0369823084402</v>
      </c>
      <c r="M1363" s="9">
        <v>11.301903513403399</v>
      </c>
      <c r="N1363" s="9">
        <v>2.0534519839593099</v>
      </c>
      <c r="O1363" s="9">
        <v>5.8340609235362102</v>
      </c>
      <c r="P1363" s="9">
        <v>1.0599952444973</v>
      </c>
      <c r="Q1363" s="9">
        <v>2013.20541551677</v>
      </c>
      <c r="R1363" s="9">
        <v>1300</v>
      </c>
      <c r="S1363" s="9" t="s">
        <v>296</v>
      </c>
      <c r="T1363" s="9">
        <v>1300</v>
      </c>
      <c r="U1363" s="9" t="s">
        <v>293</v>
      </c>
      <c r="V1363" s="9" t="s">
        <v>195</v>
      </c>
      <c r="Z1363" s="9">
        <v>0</v>
      </c>
      <c r="AA1363" s="9">
        <v>1</v>
      </c>
      <c r="AB1363" s="9">
        <v>5.8340609235362102</v>
      </c>
      <c r="AC1363" s="9">
        <v>1.0599952444973</v>
      </c>
      <c r="AD1363" s="9">
        <v>2013.20541551677</v>
      </c>
      <c r="AF1363" s="9">
        <v>-1</v>
      </c>
      <c r="AG1363" s="9">
        <v>-1</v>
      </c>
      <c r="AH1363" s="9">
        <v>-1</v>
      </c>
      <c r="AI1363" s="9">
        <v>-1</v>
      </c>
      <c r="AJ1363" s="9">
        <v>0</v>
      </c>
      <c r="AM1363" s="9" t="s">
        <v>309</v>
      </c>
      <c r="AN1363" s="9">
        <v>-1</v>
      </c>
      <c r="AQ1363" s="9">
        <v>579</v>
      </c>
      <c r="AR1363" s="9" t="s">
        <v>295</v>
      </c>
      <c r="AT1363" s="9" t="s">
        <v>195</v>
      </c>
      <c r="AU1363" s="9">
        <v>132.71029999999999</v>
      </c>
      <c r="AV1363" s="9">
        <v>184.371726568794</v>
      </c>
      <c r="AW1363" s="9">
        <v>2088.9938486101701</v>
      </c>
      <c r="AX1363" s="9">
        <v>1.6327700045</v>
      </c>
    </row>
    <row r="1364" spans="1:50" x14ac:dyDescent="0.25">
      <c r="A1364" s="142">
        <v>550000</v>
      </c>
      <c r="B1364" s="142">
        <v>930000</v>
      </c>
      <c r="C1364" s="142">
        <v>930000</v>
      </c>
      <c r="D1364" s="9" t="s">
        <v>305</v>
      </c>
      <c r="E1364" s="9" t="s">
        <v>70</v>
      </c>
      <c r="F1364" s="9" t="s">
        <v>306</v>
      </c>
      <c r="G1364" s="9" t="s">
        <v>307</v>
      </c>
      <c r="H1364" s="9">
        <v>0.36</v>
      </c>
      <c r="I1364" s="9">
        <v>0.48</v>
      </c>
      <c r="J1364" s="9" t="s">
        <v>195</v>
      </c>
      <c r="K1364" s="9">
        <v>1.9958700778479999E-2</v>
      </c>
      <c r="L1364" s="9">
        <v>3844.8812741401298</v>
      </c>
      <c r="M1364" s="9">
        <v>9.23750777629302</v>
      </c>
      <c r="N1364" s="9">
        <v>1.3045892518498099</v>
      </c>
      <c r="O1364" s="9">
        <v>0.18436865364593999</v>
      </c>
      <c r="P1364" s="9">
        <v>2.603790651649E-2</v>
      </c>
      <c r="Q1364" s="9">
        <v>76.738834879355394</v>
      </c>
      <c r="R1364" s="9">
        <v>1400</v>
      </c>
      <c r="S1364" s="9" t="s">
        <v>297</v>
      </c>
      <c r="T1364" s="9">
        <v>1400</v>
      </c>
      <c r="U1364" s="9" t="s">
        <v>293</v>
      </c>
      <c r="V1364" s="9" t="s">
        <v>195</v>
      </c>
      <c r="Z1364" s="9">
        <v>0</v>
      </c>
      <c r="AA1364" s="9">
        <v>1</v>
      </c>
      <c r="AB1364" s="9">
        <v>0.18436865364593999</v>
      </c>
      <c r="AC1364" s="9">
        <v>2.603790651649E-2</v>
      </c>
      <c r="AD1364" s="9">
        <v>76.738834879353902</v>
      </c>
      <c r="AF1364" s="9">
        <v>-1</v>
      </c>
      <c r="AG1364" s="9">
        <v>-1</v>
      </c>
      <c r="AH1364" s="9">
        <v>-1</v>
      </c>
      <c r="AI1364" s="9">
        <v>-1</v>
      </c>
      <c r="AJ1364" s="9">
        <v>0</v>
      </c>
      <c r="AM1364" s="9" t="s">
        <v>309</v>
      </c>
      <c r="AN1364" s="9">
        <v>-1</v>
      </c>
      <c r="AQ1364" s="9">
        <v>579</v>
      </c>
      <c r="AR1364" s="9" t="s">
        <v>295</v>
      </c>
      <c r="AT1364" s="9" t="s">
        <v>195</v>
      </c>
      <c r="AU1364" s="9">
        <v>132.71029999999999</v>
      </c>
      <c r="AV1364" s="9">
        <v>51.527069971122899</v>
      </c>
      <c r="AW1364" s="9">
        <v>80.769996428162102</v>
      </c>
      <c r="AX1364" s="9">
        <v>6.2237497900000001E-2</v>
      </c>
    </row>
    <row r="1365" spans="1:50" x14ac:dyDescent="0.25">
      <c r="A1365" s="142">
        <v>550000</v>
      </c>
      <c r="B1365" s="142">
        <v>930000</v>
      </c>
      <c r="C1365" s="142">
        <v>930000</v>
      </c>
      <c r="D1365" s="9" t="s">
        <v>305</v>
      </c>
      <c r="E1365" s="9" t="s">
        <v>70</v>
      </c>
      <c r="F1365" s="9" t="s">
        <v>306</v>
      </c>
      <c r="G1365" s="9" t="s">
        <v>307</v>
      </c>
      <c r="H1365" s="9">
        <v>0.36</v>
      </c>
      <c r="I1365" s="9">
        <v>0.48</v>
      </c>
      <c r="J1365" s="9" t="s">
        <v>195</v>
      </c>
      <c r="K1365" s="9">
        <v>0.21289679698916</v>
      </c>
      <c r="L1365" s="9">
        <v>3844.8812741401298</v>
      </c>
      <c r="M1365" s="9">
        <v>9.23750777629302</v>
      </c>
      <c r="N1365" s="9">
        <v>1.3045892518498099</v>
      </c>
      <c r="O1365" s="9">
        <v>1.9666358177352501</v>
      </c>
      <c r="P1365" s="9">
        <v>0.27774287310530998</v>
      </c>
      <c r="Q1365" s="9">
        <v>818.56290806803895</v>
      </c>
      <c r="R1365" s="9">
        <v>1200</v>
      </c>
      <c r="S1365" s="9" t="s">
        <v>308</v>
      </c>
      <c r="T1365" s="9">
        <v>1200</v>
      </c>
      <c r="U1365" s="9" t="s">
        <v>293</v>
      </c>
      <c r="V1365" s="9" t="s">
        <v>195</v>
      </c>
      <c r="Z1365" s="9">
        <v>0</v>
      </c>
      <c r="AA1365" s="9">
        <v>1</v>
      </c>
      <c r="AB1365" s="9">
        <v>1.9666358177352501</v>
      </c>
      <c r="AC1365" s="9">
        <v>0.27774287310530998</v>
      </c>
      <c r="AD1365" s="9">
        <v>818.56290806803895</v>
      </c>
      <c r="AF1365" s="9">
        <v>-1</v>
      </c>
      <c r="AG1365" s="9">
        <v>-1</v>
      </c>
      <c r="AH1365" s="9">
        <v>-1</v>
      </c>
      <c r="AI1365" s="9">
        <v>-1</v>
      </c>
      <c r="AJ1365" s="9">
        <v>0</v>
      </c>
      <c r="AM1365" s="9" t="s">
        <v>309</v>
      </c>
      <c r="AN1365" s="9">
        <v>-1</v>
      </c>
      <c r="AQ1365" s="9">
        <v>579</v>
      </c>
      <c r="AR1365" s="9" t="s">
        <v>295</v>
      </c>
      <c r="AT1365" s="9" t="s">
        <v>195</v>
      </c>
      <c r="AU1365" s="9">
        <v>132.71029999999999</v>
      </c>
      <c r="AV1365" s="9">
        <v>162.22529411289</v>
      </c>
      <c r="AW1365" s="9">
        <v>861.56277020397397</v>
      </c>
      <c r="AX1365" s="9">
        <v>0.66387908200000001</v>
      </c>
    </row>
    <row r="1366" spans="1:50" x14ac:dyDescent="0.25">
      <c r="A1366" s="142">
        <v>550000</v>
      </c>
      <c r="B1366" s="142">
        <v>930000</v>
      </c>
      <c r="C1366" s="142">
        <v>930000</v>
      </c>
      <c r="D1366" s="9" t="s">
        <v>305</v>
      </c>
      <c r="E1366" s="9" t="s">
        <v>70</v>
      </c>
      <c r="F1366" s="9" t="s">
        <v>306</v>
      </c>
      <c r="G1366" s="9" t="s">
        <v>307</v>
      </c>
      <c r="H1366" s="9">
        <v>0.36</v>
      </c>
      <c r="I1366" s="9">
        <v>0.48</v>
      </c>
      <c r="J1366" s="9" t="s">
        <v>195</v>
      </c>
      <c r="K1366" s="9">
        <v>0.11715708433961999</v>
      </c>
      <c r="L1366" s="9">
        <v>3844.8812741401298</v>
      </c>
      <c r="M1366" s="9">
        <v>9.23750777629302</v>
      </c>
      <c r="N1366" s="9">
        <v>1.3045892518498099</v>
      </c>
      <c r="O1366" s="9">
        <v>1.0822394776350699</v>
      </c>
      <c r="P1366" s="9">
        <v>0.15284187300752999</v>
      </c>
      <c r="Q1366" s="9">
        <v>450.45507971026899</v>
      </c>
      <c r="R1366" s="9">
        <v>1210</v>
      </c>
      <c r="S1366" s="9" t="s">
        <v>310</v>
      </c>
      <c r="T1366" s="9">
        <v>1210</v>
      </c>
      <c r="U1366" s="9" t="s">
        <v>293</v>
      </c>
      <c r="V1366" s="9" t="s">
        <v>195</v>
      </c>
      <c r="Z1366" s="9">
        <v>0</v>
      </c>
      <c r="AA1366" s="9">
        <v>1</v>
      </c>
      <c r="AB1366" s="9">
        <v>1.0822394776350699</v>
      </c>
      <c r="AC1366" s="9">
        <v>0.15284187300752999</v>
      </c>
      <c r="AD1366" s="9">
        <v>450.45507971026899</v>
      </c>
      <c r="AF1366" s="9">
        <v>-1</v>
      </c>
      <c r="AG1366" s="9">
        <v>-1</v>
      </c>
      <c r="AH1366" s="9">
        <v>-1</v>
      </c>
      <c r="AI1366" s="9">
        <v>-1</v>
      </c>
      <c r="AJ1366" s="9">
        <v>0</v>
      </c>
      <c r="AM1366" s="9" t="s">
        <v>309</v>
      </c>
      <c r="AN1366" s="9">
        <v>-1</v>
      </c>
      <c r="AQ1366" s="9">
        <v>579</v>
      </c>
      <c r="AR1366" s="9" t="s">
        <v>295</v>
      </c>
      <c r="AT1366" s="9" t="s">
        <v>195</v>
      </c>
      <c r="AU1366" s="9">
        <v>132.71029999999999</v>
      </c>
      <c r="AV1366" s="9">
        <v>88.751430014087802</v>
      </c>
      <c r="AW1366" s="9">
        <v>474.11789918945698</v>
      </c>
      <c r="AX1366" s="9">
        <v>0.36533258699999999</v>
      </c>
    </row>
    <row r="1367" spans="1:50" x14ac:dyDescent="0.25">
      <c r="A1367" s="142">
        <v>550000</v>
      </c>
      <c r="B1367" s="142">
        <v>930000</v>
      </c>
      <c r="C1367" s="142">
        <v>930000</v>
      </c>
      <c r="D1367" s="9" t="s">
        <v>305</v>
      </c>
      <c r="E1367" s="9" t="s">
        <v>70</v>
      </c>
      <c r="F1367" s="9" t="s">
        <v>306</v>
      </c>
      <c r="G1367" s="9" t="s">
        <v>307</v>
      </c>
      <c r="H1367" s="9">
        <v>0.36</v>
      </c>
      <c r="I1367" s="9">
        <v>0.48</v>
      </c>
      <c r="J1367" s="9" t="s">
        <v>195</v>
      </c>
      <c r="K1367" s="9">
        <v>0.22439986420479999</v>
      </c>
      <c r="L1367" s="9">
        <v>3844.8812741401298</v>
      </c>
      <c r="M1367" s="9">
        <v>9.23750777629302</v>
      </c>
      <c r="N1367" s="9">
        <v>1.3045892518498099</v>
      </c>
      <c r="O1367" s="9">
        <v>2.07289549059099</v>
      </c>
      <c r="P1367" s="9">
        <v>0.29274965095813998</v>
      </c>
      <c r="Q1367" s="9">
        <v>862.79083580064798</v>
      </c>
      <c r="R1367" s="9">
        <v>1750</v>
      </c>
      <c r="S1367" s="9" t="s">
        <v>315</v>
      </c>
      <c r="T1367" s="9">
        <v>1750</v>
      </c>
      <c r="U1367" s="9" t="s">
        <v>293</v>
      </c>
      <c r="V1367" s="9" t="s">
        <v>195</v>
      </c>
      <c r="Z1367" s="9">
        <v>0</v>
      </c>
      <c r="AA1367" s="9">
        <v>1</v>
      </c>
      <c r="AB1367" s="9">
        <v>2.07289549059099</v>
      </c>
      <c r="AC1367" s="9">
        <v>0.29274965095813998</v>
      </c>
      <c r="AD1367" s="9">
        <v>862.79083580064798</v>
      </c>
      <c r="AF1367" s="9">
        <v>-1</v>
      </c>
      <c r="AG1367" s="9">
        <v>-1</v>
      </c>
      <c r="AH1367" s="9">
        <v>-1</v>
      </c>
      <c r="AI1367" s="9">
        <v>-1</v>
      </c>
      <c r="AJ1367" s="9">
        <v>0</v>
      </c>
      <c r="AM1367" s="9" t="s">
        <v>309</v>
      </c>
      <c r="AN1367" s="9">
        <v>-1</v>
      </c>
      <c r="AQ1367" s="9">
        <v>579</v>
      </c>
      <c r="AR1367" s="9" t="s">
        <v>295</v>
      </c>
      <c r="AT1367" s="9" t="s">
        <v>195</v>
      </c>
      <c r="AU1367" s="9">
        <v>132.71029999999999</v>
      </c>
      <c r="AV1367" s="9">
        <v>118.76436322671</v>
      </c>
      <c r="AW1367" s="9">
        <v>908.11403164290505</v>
      </c>
      <c r="AX1367" s="9">
        <v>0.69974925860000003</v>
      </c>
    </row>
    <row r="1368" spans="1:50" x14ac:dyDescent="0.25">
      <c r="A1368" s="142">
        <v>550000</v>
      </c>
      <c r="B1368" s="142">
        <v>930000</v>
      </c>
      <c r="C1368" s="142">
        <v>930000</v>
      </c>
      <c r="D1368" s="9" t="s">
        <v>305</v>
      </c>
      <c r="E1368" s="9" t="s">
        <v>70</v>
      </c>
      <c r="F1368" s="9" t="s">
        <v>306</v>
      </c>
      <c r="G1368" s="9" t="s">
        <v>307</v>
      </c>
      <c r="H1368" s="9">
        <v>0.36</v>
      </c>
      <c r="I1368" s="9">
        <v>0.48</v>
      </c>
      <c r="J1368" s="9" t="s">
        <v>195</v>
      </c>
      <c r="K1368" s="9">
        <v>2.482991927053E-2</v>
      </c>
      <c r="L1368" s="9">
        <v>3844.8812741401298</v>
      </c>
      <c r="M1368" s="9">
        <v>9.23750777629302</v>
      </c>
      <c r="N1368" s="9">
        <v>1.3045892518498099</v>
      </c>
      <c r="O1368" s="9">
        <v>0.22936657234628</v>
      </c>
      <c r="P1368" s="9">
        <v>3.2392845804629998E-2</v>
      </c>
      <c r="Q1368" s="9">
        <v>95.468091641687494</v>
      </c>
      <c r="R1368" s="9">
        <v>1430</v>
      </c>
      <c r="S1368" s="9" t="s">
        <v>298</v>
      </c>
      <c r="T1368" s="9">
        <v>1430</v>
      </c>
      <c r="U1368" s="9" t="s">
        <v>293</v>
      </c>
      <c r="V1368" s="9" t="s">
        <v>195</v>
      </c>
      <c r="Z1368" s="9">
        <v>0</v>
      </c>
      <c r="AA1368" s="9">
        <v>1</v>
      </c>
      <c r="AB1368" s="9">
        <v>0.22936657234628</v>
      </c>
      <c r="AC1368" s="9">
        <v>3.2392845804629998E-2</v>
      </c>
      <c r="AD1368" s="9">
        <v>95.468091641687096</v>
      </c>
      <c r="AF1368" s="9">
        <v>-1</v>
      </c>
      <c r="AG1368" s="9">
        <v>-1</v>
      </c>
      <c r="AH1368" s="9">
        <v>-1</v>
      </c>
      <c r="AI1368" s="9">
        <v>-1</v>
      </c>
      <c r="AJ1368" s="9">
        <v>0</v>
      </c>
      <c r="AM1368" s="9" t="s">
        <v>309</v>
      </c>
      <c r="AN1368" s="9">
        <v>-1</v>
      </c>
      <c r="AQ1368" s="9">
        <v>579</v>
      </c>
      <c r="AR1368" s="9" t="s">
        <v>295</v>
      </c>
      <c r="AT1368" s="9" t="s">
        <v>195</v>
      </c>
      <c r="AU1368" s="9">
        <v>132.71029999999999</v>
      </c>
      <c r="AV1368" s="9">
        <v>58.668907828997398</v>
      </c>
      <c r="AW1368" s="9">
        <v>100.483118267633</v>
      </c>
      <c r="AX1368" s="9">
        <v>7.7427487099999998E-2</v>
      </c>
    </row>
    <row r="1369" spans="1:50" x14ac:dyDescent="0.25">
      <c r="A1369" s="142">
        <v>550000</v>
      </c>
      <c r="B1369" s="142">
        <v>930000</v>
      </c>
      <c r="C1369" s="142">
        <v>930000</v>
      </c>
      <c r="D1369" s="9" t="s">
        <v>305</v>
      </c>
      <c r="E1369" s="9" t="s">
        <v>70</v>
      </c>
      <c r="F1369" s="9" t="s">
        <v>306</v>
      </c>
      <c r="G1369" s="9" t="s">
        <v>307</v>
      </c>
      <c r="H1369" s="9">
        <v>0.36</v>
      </c>
      <c r="I1369" s="9">
        <v>0.48</v>
      </c>
      <c r="J1369" s="9" t="s">
        <v>195</v>
      </c>
      <c r="K1369" s="9">
        <v>1.8520970899190001E-2</v>
      </c>
      <c r="L1369" s="9">
        <v>3844.8812741401298</v>
      </c>
      <c r="M1369" s="9">
        <v>9.23750777629302</v>
      </c>
      <c r="N1369" s="9">
        <v>1.3045892518498099</v>
      </c>
      <c r="O1369" s="9">
        <v>0.17108761270582001</v>
      </c>
      <c r="P1369" s="9">
        <v>2.4162259568910001E-2</v>
      </c>
      <c r="Q1369" s="9">
        <v>71.210934189213106</v>
      </c>
      <c r="R1369" s="9">
        <v>1210</v>
      </c>
      <c r="S1369" s="9" t="s">
        <v>310</v>
      </c>
      <c r="T1369" s="9">
        <v>1210</v>
      </c>
      <c r="U1369" s="9" t="s">
        <v>293</v>
      </c>
      <c r="V1369" s="9" t="s">
        <v>195</v>
      </c>
      <c r="Z1369" s="9">
        <v>0</v>
      </c>
      <c r="AA1369" s="9">
        <v>1</v>
      </c>
      <c r="AB1369" s="9">
        <v>0.17108761270582001</v>
      </c>
      <c r="AC1369" s="9">
        <v>2.4162259568910001E-2</v>
      </c>
      <c r="AD1369" s="9">
        <v>71.210934189212693</v>
      </c>
      <c r="AF1369" s="9">
        <v>-1</v>
      </c>
      <c r="AG1369" s="9">
        <v>-1</v>
      </c>
      <c r="AH1369" s="9">
        <v>-1</v>
      </c>
      <c r="AI1369" s="9">
        <v>-1</v>
      </c>
      <c r="AJ1369" s="9">
        <v>0</v>
      </c>
      <c r="AM1369" s="9" t="s">
        <v>309</v>
      </c>
      <c r="AN1369" s="9">
        <v>-1</v>
      </c>
      <c r="AQ1369" s="9">
        <v>579</v>
      </c>
      <c r="AR1369" s="9" t="s">
        <v>295</v>
      </c>
      <c r="AT1369" s="9" t="s">
        <v>195</v>
      </c>
      <c r="AU1369" s="9">
        <v>132.71029999999999</v>
      </c>
      <c r="AV1369" s="9">
        <v>35.200846060340702</v>
      </c>
      <c r="AW1369" s="9">
        <v>74.951710032494503</v>
      </c>
      <c r="AX1369" s="9">
        <v>5.7754204500000003E-2</v>
      </c>
    </row>
    <row r="1370" spans="1:50" x14ac:dyDescent="0.25">
      <c r="A1370" s="142">
        <v>550000</v>
      </c>
      <c r="B1370" s="142">
        <v>930000</v>
      </c>
      <c r="C1370" s="142">
        <v>930000</v>
      </c>
      <c r="D1370" s="9" t="s">
        <v>305</v>
      </c>
      <c r="E1370" s="9" t="s">
        <v>70</v>
      </c>
      <c r="F1370" s="9" t="s">
        <v>306</v>
      </c>
      <c r="G1370" s="9" t="s">
        <v>307</v>
      </c>
      <c r="H1370" s="9">
        <v>0.36</v>
      </c>
      <c r="I1370" s="9">
        <v>0.48</v>
      </c>
      <c r="J1370" s="9" t="s">
        <v>195</v>
      </c>
      <c r="K1370" s="9">
        <v>0.2371267454995</v>
      </c>
      <c r="L1370" s="9">
        <v>3850.7889345559001</v>
      </c>
      <c r="M1370" s="9">
        <v>9.6218787045434908</v>
      </c>
      <c r="N1370" s="9">
        <v>1.4323067057171599</v>
      </c>
      <c r="O1370" s="9">
        <v>2.2816047827993402</v>
      </c>
      <c r="P1370" s="9">
        <v>0.33963822768382002</v>
      </c>
      <c r="Q1370" s="9">
        <v>913.12504765672895</v>
      </c>
      <c r="R1370" s="9">
        <v>1200</v>
      </c>
      <c r="S1370" s="9" t="s">
        <v>308</v>
      </c>
      <c r="T1370" s="9">
        <v>1200</v>
      </c>
      <c r="U1370" s="9" t="s">
        <v>293</v>
      </c>
      <c r="V1370" s="9" t="s">
        <v>195</v>
      </c>
      <c r="Z1370" s="9">
        <v>0</v>
      </c>
      <c r="AA1370" s="9">
        <v>1</v>
      </c>
      <c r="AB1370" s="9">
        <v>2.2816047827993402</v>
      </c>
      <c r="AC1370" s="9">
        <v>0.33963822768382002</v>
      </c>
      <c r="AD1370" s="9">
        <v>913.12504765672895</v>
      </c>
      <c r="AF1370" s="9">
        <v>-1</v>
      </c>
      <c r="AG1370" s="9">
        <v>-1</v>
      </c>
      <c r="AH1370" s="9">
        <v>-1</v>
      </c>
      <c r="AI1370" s="9">
        <v>-1</v>
      </c>
      <c r="AJ1370" s="9">
        <v>0</v>
      </c>
      <c r="AM1370" s="9" t="s">
        <v>309</v>
      </c>
      <c r="AN1370" s="9">
        <v>-1</v>
      </c>
      <c r="AQ1370" s="9">
        <v>579</v>
      </c>
      <c r="AR1370" s="9" t="s">
        <v>295</v>
      </c>
      <c r="AT1370" s="9" t="s">
        <v>195</v>
      </c>
      <c r="AU1370" s="9">
        <v>132.71029999999999</v>
      </c>
      <c r="AV1370" s="9">
        <v>139.74460681497899</v>
      </c>
      <c r="AW1370" s="9">
        <v>959.61789294745995</v>
      </c>
      <c r="AX1370" s="9">
        <v>0.74057181480000001</v>
      </c>
    </row>
    <row r="1371" spans="1:50" x14ac:dyDescent="0.25">
      <c r="A1371" s="142">
        <v>550000</v>
      </c>
      <c r="B1371" s="142">
        <v>930000</v>
      </c>
      <c r="C1371" s="142">
        <v>930000</v>
      </c>
      <c r="D1371" s="9" t="s">
        <v>305</v>
      </c>
      <c r="E1371" s="9" t="s">
        <v>70</v>
      </c>
      <c r="F1371" s="9" t="s">
        <v>306</v>
      </c>
      <c r="G1371" s="9" t="s">
        <v>307</v>
      </c>
      <c r="H1371" s="9">
        <v>0.36</v>
      </c>
      <c r="I1371" s="9">
        <v>0.48</v>
      </c>
      <c r="J1371" s="9" t="s">
        <v>195</v>
      </c>
      <c r="K1371" s="9">
        <v>1.9985478947469999E-2</v>
      </c>
      <c r="L1371" s="9">
        <v>3850.7889345559001</v>
      </c>
      <c r="M1371" s="9">
        <v>9.6218787045434908</v>
      </c>
      <c r="N1371" s="9">
        <v>1.4323067057171599</v>
      </c>
      <c r="O1371" s="9">
        <v>0.19229785428481999</v>
      </c>
      <c r="P1371" s="9">
        <v>2.8625335513430002E-2</v>
      </c>
      <c r="Q1371" s="9">
        <v>76.959861182740596</v>
      </c>
      <c r="R1371" s="9">
        <v>1330</v>
      </c>
      <c r="S1371" s="9" t="s">
        <v>311</v>
      </c>
      <c r="T1371" s="9">
        <v>1330</v>
      </c>
      <c r="U1371" s="9" t="s">
        <v>293</v>
      </c>
      <c r="V1371" s="9" t="s">
        <v>195</v>
      </c>
      <c r="Z1371" s="9">
        <v>0</v>
      </c>
      <c r="AA1371" s="9">
        <v>1</v>
      </c>
      <c r="AB1371" s="9">
        <v>0.19229785428481999</v>
      </c>
      <c r="AC1371" s="9">
        <v>2.8625335513430002E-2</v>
      </c>
      <c r="AD1371" s="9">
        <v>76.9598611827398</v>
      </c>
      <c r="AF1371" s="9">
        <v>-1</v>
      </c>
      <c r="AG1371" s="9">
        <v>-1</v>
      </c>
      <c r="AH1371" s="9">
        <v>-1</v>
      </c>
      <c r="AI1371" s="9">
        <v>-1</v>
      </c>
      <c r="AJ1371" s="9">
        <v>0</v>
      </c>
      <c r="AM1371" s="9" t="s">
        <v>309</v>
      </c>
      <c r="AN1371" s="9">
        <v>-1</v>
      </c>
      <c r="AQ1371" s="9">
        <v>579</v>
      </c>
      <c r="AR1371" s="9" t="s">
        <v>295</v>
      </c>
      <c r="AT1371" s="9" t="s">
        <v>195</v>
      </c>
      <c r="AU1371" s="9">
        <v>132.71029999999999</v>
      </c>
      <c r="AV1371" s="9">
        <v>52.246926279685901</v>
      </c>
      <c r="AW1371" s="9">
        <v>80.878363833332301</v>
      </c>
      <c r="AX1371" s="9">
        <v>6.2416756800000001E-2</v>
      </c>
    </row>
    <row r="1372" spans="1:50" x14ac:dyDescent="0.25">
      <c r="A1372" s="142">
        <v>550000</v>
      </c>
      <c r="B1372" s="142">
        <v>930000</v>
      </c>
      <c r="C1372" s="142">
        <v>930000</v>
      </c>
      <c r="D1372" s="9" t="s">
        <v>305</v>
      </c>
      <c r="E1372" s="9" t="s">
        <v>70</v>
      </c>
      <c r="F1372" s="9" t="s">
        <v>306</v>
      </c>
      <c r="G1372" s="9" t="s">
        <v>307</v>
      </c>
      <c r="H1372" s="9">
        <v>0.36</v>
      </c>
      <c r="I1372" s="9">
        <v>0.48</v>
      </c>
      <c r="J1372" s="9" t="s">
        <v>195</v>
      </c>
      <c r="K1372" s="9">
        <v>2.9601689400040002E-2</v>
      </c>
      <c r="L1372" s="9">
        <v>3850.7889345559001</v>
      </c>
      <c r="M1372" s="9">
        <v>9.6218787045434908</v>
      </c>
      <c r="N1372" s="9">
        <v>1.4323067057171599</v>
      </c>
      <c r="O1372" s="9">
        <v>0.2848238648568</v>
      </c>
      <c r="P1372" s="9">
        <v>4.2398698228240002E-2</v>
      </c>
      <c r="Q1372" s="9">
        <v>113.989857985854</v>
      </c>
      <c r="R1372" s="9">
        <v>1210</v>
      </c>
      <c r="S1372" s="9" t="s">
        <v>310</v>
      </c>
      <c r="T1372" s="9">
        <v>1210</v>
      </c>
      <c r="U1372" s="9" t="s">
        <v>293</v>
      </c>
      <c r="V1372" s="9" t="s">
        <v>195</v>
      </c>
      <c r="Z1372" s="9">
        <v>0</v>
      </c>
      <c r="AA1372" s="9">
        <v>1</v>
      </c>
      <c r="AB1372" s="9">
        <v>0.2848238648568</v>
      </c>
      <c r="AC1372" s="9">
        <v>4.2398698228240002E-2</v>
      </c>
      <c r="AD1372" s="9">
        <v>113.989857985854</v>
      </c>
      <c r="AF1372" s="9">
        <v>-1</v>
      </c>
      <c r="AG1372" s="9">
        <v>-1</v>
      </c>
      <c r="AH1372" s="9">
        <v>-1</v>
      </c>
      <c r="AI1372" s="9">
        <v>-1</v>
      </c>
      <c r="AJ1372" s="9">
        <v>0</v>
      </c>
      <c r="AM1372" s="9" t="s">
        <v>309</v>
      </c>
      <c r="AN1372" s="9">
        <v>-1</v>
      </c>
      <c r="AQ1372" s="9">
        <v>579</v>
      </c>
      <c r="AR1372" s="9" t="s">
        <v>295</v>
      </c>
      <c r="AT1372" s="9" t="s">
        <v>195</v>
      </c>
      <c r="AU1372" s="9">
        <v>132.71029999999999</v>
      </c>
      <c r="AV1372" s="9">
        <v>62.063943926291202</v>
      </c>
      <c r="AW1372" s="9">
        <v>119.79378686246299</v>
      </c>
      <c r="AX1372" s="9">
        <v>9.2449195400000003E-2</v>
      </c>
    </row>
    <row r="1373" spans="1:50" x14ac:dyDescent="0.25">
      <c r="A1373" s="142">
        <v>550000</v>
      </c>
      <c r="B1373" s="142">
        <v>930000</v>
      </c>
      <c r="C1373" s="142">
        <v>930000</v>
      </c>
      <c r="D1373" s="9" t="s">
        <v>305</v>
      </c>
      <c r="E1373" s="9" t="s">
        <v>70</v>
      </c>
      <c r="F1373" s="9" t="s">
        <v>306</v>
      </c>
      <c r="G1373" s="9" t="s">
        <v>307</v>
      </c>
      <c r="H1373" s="9">
        <v>0.36</v>
      </c>
      <c r="I1373" s="9">
        <v>0.48</v>
      </c>
      <c r="J1373" s="9" t="s">
        <v>195</v>
      </c>
      <c r="K1373" s="9">
        <v>9.49392177758E-2</v>
      </c>
      <c r="L1373" s="9">
        <v>3850.7889345559001</v>
      </c>
      <c r="M1373" s="9">
        <v>9.6218787045434908</v>
      </c>
      <c r="N1373" s="9">
        <v>1.4323067057171599</v>
      </c>
      <c r="O1373" s="9">
        <v>0.91349363774306003</v>
      </c>
      <c r="P1373" s="9">
        <v>0.13598207825583</v>
      </c>
      <c r="Q1373" s="9">
        <v>365.59088926647502</v>
      </c>
      <c r="R1373" s="9">
        <v>1210</v>
      </c>
      <c r="S1373" s="9" t="s">
        <v>310</v>
      </c>
      <c r="T1373" s="9">
        <v>1210</v>
      </c>
      <c r="U1373" s="9" t="s">
        <v>293</v>
      </c>
      <c r="V1373" s="9" t="s">
        <v>195</v>
      </c>
      <c r="Z1373" s="9">
        <v>0</v>
      </c>
      <c r="AA1373" s="9">
        <v>1</v>
      </c>
      <c r="AB1373" s="9">
        <v>0.91349363774306003</v>
      </c>
      <c r="AC1373" s="9">
        <v>0.13598207825583</v>
      </c>
      <c r="AD1373" s="9">
        <v>365.59088926647303</v>
      </c>
      <c r="AF1373" s="9">
        <v>-1</v>
      </c>
      <c r="AG1373" s="9">
        <v>-1</v>
      </c>
      <c r="AH1373" s="9">
        <v>-1</v>
      </c>
      <c r="AI1373" s="9">
        <v>-1</v>
      </c>
      <c r="AJ1373" s="9">
        <v>0</v>
      </c>
      <c r="AM1373" s="9" t="s">
        <v>309</v>
      </c>
      <c r="AN1373" s="9">
        <v>-1</v>
      </c>
      <c r="AQ1373" s="9">
        <v>579</v>
      </c>
      <c r="AR1373" s="9" t="s">
        <v>295</v>
      </c>
      <c r="AT1373" s="9" t="s">
        <v>195</v>
      </c>
      <c r="AU1373" s="9">
        <v>132.71029999999999</v>
      </c>
      <c r="AV1373" s="9">
        <v>79.723342390844095</v>
      </c>
      <c r="AW1373" s="9">
        <v>384.20538319365897</v>
      </c>
      <c r="AX1373" s="9">
        <v>0.29650518190000003</v>
      </c>
    </row>
    <row r="1374" spans="1:50" x14ac:dyDescent="0.25">
      <c r="A1374" s="142">
        <v>550000</v>
      </c>
      <c r="B1374" s="142">
        <v>930000</v>
      </c>
      <c r="C1374" s="142">
        <v>930000</v>
      </c>
      <c r="D1374" s="9" t="s">
        <v>305</v>
      </c>
      <c r="E1374" s="9" t="s">
        <v>70</v>
      </c>
      <c r="F1374" s="9" t="s">
        <v>306</v>
      </c>
      <c r="G1374" s="9" t="s">
        <v>307</v>
      </c>
      <c r="H1374" s="9">
        <v>0.36</v>
      </c>
      <c r="I1374" s="9">
        <v>0.48</v>
      </c>
      <c r="J1374" s="9" t="s">
        <v>195</v>
      </c>
      <c r="K1374" s="9">
        <v>0.21368000622537001</v>
      </c>
      <c r="L1374" s="9">
        <v>3850.7889345559001</v>
      </c>
      <c r="M1374" s="9">
        <v>9.6218787045434908</v>
      </c>
      <c r="N1374" s="9">
        <v>1.4323067057171599</v>
      </c>
      <c r="O1374" s="9">
        <v>2.0560031014866502</v>
      </c>
      <c r="P1374" s="9">
        <v>0.30605530579429002</v>
      </c>
      <c r="Q1374" s="9">
        <v>822.83660350851096</v>
      </c>
      <c r="R1374" s="9">
        <v>1210</v>
      </c>
      <c r="S1374" s="9" t="s">
        <v>310</v>
      </c>
      <c r="T1374" s="9">
        <v>1210</v>
      </c>
      <c r="U1374" s="9" t="s">
        <v>293</v>
      </c>
      <c r="V1374" s="9" t="s">
        <v>195</v>
      </c>
      <c r="Z1374" s="9">
        <v>0</v>
      </c>
      <c r="AA1374" s="9">
        <v>1</v>
      </c>
      <c r="AB1374" s="9">
        <v>2.0560031014866502</v>
      </c>
      <c r="AC1374" s="9">
        <v>0.30605530579429002</v>
      </c>
      <c r="AD1374" s="9">
        <v>822.83660350851096</v>
      </c>
      <c r="AF1374" s="9">
        <v>-1</v>
      </c>
      <c r="AG1374" s="9">
        <v>-1</v>
      </c>
      <c r="AH1374" s="9">
        <v>-1</v>
      </c>
      <c r="AI1374" s="9">
        <v>-1</v>
      </c>
      <c r="AJ1374" s="9">
        <v>0</v>
      </c>
      <c r="AM1374" s="9" t="s">
        <v>309</v>
      </c>
      <c r="AN1374" s="9">
        <v>-1</v>
      </c>
      <c r="AQ1374" s="9">
        <v>579</v>
      </c>
      <c r="AR1374" s="9" t="s">
        <v>295</v>
      </c>
      <c r="AT1374" s="9" t="s">
        <v>195</v>
      </c>
      <c r="AU1374" s="9">
        <v>132.71029999999999</v>
      </c>
      <c r="AV1374" s="9">
        <v>114.663851097731</v>
      </c>
      <c r="AW1374" s="9">
        <v>864.73230553163205</v>
      </c>
      <c r="AX1374" s="9">
        <v>0.66734517719999997</v>
      </c>
    </row>
    <row r="1375" spans="1:50" x14ac:dyDescent="0.25">
      <c r="A1375" s="142">
        <v>550000</v>
      </c>
      <c r="B1375" s="142">
        <v>930000</v>
      </c>
      <c r="C1375" s="142">
        <v>930000</v>
      </c>
      <c r="D1375" s="9" t="s">
        <v>305</v>
      </c>
      <c r="E1375" s="9" t="s">
        <v>70</v>
      </c>
      <c r="F1375" s="9" t="s">
        <v>306</v>
      </c>
      <c r="G1375" s="9" t="s">
        <v>307</v>
      </c>
      <c r="H1375" s="9">
        <v>0.36</v>
      </c>
      <c r="I1375" s="9">
        <v>0.48</v>
      </c>
      <c r="J1375" s="9" t="s">
        <v>195</v>
      </c>
      <c r="K1375" s="9">
        <v>2.3173071240000002E-3</v>
      </c>
      <c r="L1375" s="9">
        <v>3850.7889345559001</v>
      </c>
      <c r="M1375" s="9">
        <v>9.6218787045434908</v>
      </c>
      <c r="N1375" s="9">
        <v>1.4323067057171599</v>
      </c>
      <c r="O1375" s="9">
        <v>2.2296848068380001E-2</v>
      </c>
      <c r="P1375" s="9">
        <v>3.3190945329200001E-3</v>
      </c>
      <c r="Q1375" s="9">
        <v>8.9234606311014293</v>
      </c>
      <c r="R1375" s="9">
        <v>1330</v>
      </c>
      <c r="S1375" s="9" t="s">
        <v>311</v>
      </c>
      <c r="T1375" s="9">
        <v>1330</v>
      </c>
      <c r="U1375" s="9" t="s">
        <v>293</v>
      </c>
      <c r="V1375" s="9" t="s">
        <v>195</v>
      </c>
      <c r="Z1375" s="9">
        <v>0</v>
      </c>
      <c r="AA1375" s="9">
        <v>1</v>
      </c>
      <c r="AB1375" s="9">
        <v>2.2296848068380001E-2</v>
      </c>
      <c r="AC1375" s="9">
        <v>3.3190945329200001E-3</v>
      </c>
      <c r="AD1375" s="9">
        <v>8.9234606311016602</v>
      </c>
      <c r="AF1375" s="9">
        <v>-1</v>
      </c>
      <c r="AG1375" s="9">
        <v>-1</v>
      </c>
      <c r="AH1375" s="9">
        <v>-1</v>
      </c>
      <c r="AI1375" s="9">
        <v>-1</v>
      </c>
      <c r="AJ1375" s="9">
        <v>0</v>
      </c>
      <c r="AM1375" s="9" t="s">
        <v>309</v>
      </c>
      <c r="AN1375" s="9">
        <v>-1</v>
      </c>
      <c r="AQ1375" s="9">
        <v>579</v>
      </c>
      <c r="AR1375" s="9" t="s">
        <v>295</v>
      </c>
      <c r="AT1375" s="9" t="s">
        <v>195</v>
      </c>
      <c r="AU1375" s="9">
        <v>132.71029999999999</v>
      </c>
      <c r="AV1375" s="9">
        <v>17.465787938552499</v>
      </c>
      <c r="AW1375" s="9">
        <v>9.3778092174693501</v>
      </c>
      <c r="AX1375" s="9">
        <v>7.2371943000000003E-3</v>
      </c>
    </row>
    <row r="1376" spans="1:50" x14ac:dyDescent="0.25">
      <c r="A1376" s="142">
        <v>550000</v>
      </c>
      <c r="B1376" s="142">
        <v>930000</v>
      </c>
      <c r="C1376" s="142">
        <v>930000</v>
      </c>
      <c r="D1376" s="9" t="s">
        <v>305</v>
      </c>
      <c r="E1376" s="9" t="s">
        <v>70</v>
      </c>
      <c r="F1376" s="9" t="s">
        <v>306</v>
      </c>
      <c r="G1376" s="9" t="s">
        <v>307</v>
      </c>
      <c r="H1376" s="9">
        <v>0.36</v>
      </c>
      <c r="I1376" s="9">
        <v>0.48</v>
      </c>
      <c r="J1376" s="9" t="s">
        <v>195</v>
      </c>
      <c r="K1376" s="9">
        <v>2.0113008488569999E-2</v>
      </c>
      <c r="L1376" s="9">
        <v>3850.7889345559001</v>
      </c>
      <c r="M1376" s="9">
        <v>9.6218787045434908</v>
      </c>
      <c r="N1376" s="9">
        <v>1.4323067057171599</v>
      </c>
      <c r="O1376" s="9">
        <v>0.19352492806055999</v>
      </c>
      <c r="P1376" s="9">
        <v>2.8807996930329999E-2</v>
      </c>
      <c r="Q1376" s="9">
        <v>77.450950528448999</v>
      </c>
      <c r="R1376" s="9">
        <v>1210</v>
      </c>
      <c r="S1376" s="9" t="s">
        <v>310</v>
      </c>
      <c r="T1376" s="9">
        <v>1210</v>
      </c>
      <c r="U1376" s="9" t="s">
        <v>293</v>
      </c>
      <c r="V1376" s="9" t="s">
        <v>195</v>
      </c>
      <c r="Z1376" s="9">
        <v>0</v>
      </c>
      <c r="AA1376" s="9">
        <v>1</v>
      </c>
      <c r="AB1376" s="9">
        <v>0.19352492806055999</v>
      </c>
      <c r="AC1376" s="9">
        <v>2.8807996930329999E-2</v>
      </c>
      <c r="AD1376" s="9">
        <v>77.450950528450207</v>
      </c>
      <c r="AF1376" s="9">
        <v>-1</v>
      </c>
      <c r="AG1376" s="9">
        <v>-1</v>
      </c>
      <c r="AH1376" s="9">
        <v>-1</v>
      </c>
      <c r="AI1376" s="9">
        <v>-1</v>
      </c>
      <c r="AJ1376" s="9">
        <v>0</v>
      </c>
      <c r="AM1376" s="9" t="s">
        <v>309</v>
      </c>
      <c r="AN1376" s="9">
        <v>-1</v>
      </c>
      <c r="AQ1376" s="9">
        <v>579</v>
      </c>
      <c r="AR1376" s="9" t="s">
        <v>295</v>
      </c>
      <c r="AT1376" s="9" t="s">
        <v>195</v>
      </c>
      <c r="AU1376" s="9">
        <v>132.71029999999999</v>
      </c>
      <c r="AV1376" s="9">
        <v>36.922534319084598</v>
      </c>
      <c r="AW1376" s="9">
        <v>81.3944575757926</v>
      </c>
      <c r="AX1376" s="9">
        <v>6.2815045E-2</v>
      </c>
    </row>
    <row r="1377" spans="1:50" x14ac:dyDescent="0.25">
      <c r="A1377" s="142">
        <v>550000</v>
      </c>
      <c r="B1377" s="142">
        <v>930000</v>
      </c>
      <c r="C1377" s="142">
        <v>930000</v>
      </c>
      <c r="D1377" s="9" t="s">
        <v>305</v>
      </c>
      <c r="E1377" s="9" t="s">
        <v>70</v>
      </c>
      <c r="F1377" s="9" t="s">
        <v>306</v>
      </c>
      <c r="G1377" s="9" t="s">
        <v>307</v>
      </c>
      <c r="H1377" s="9">
        <v>0.36</v>
      </c>
      <c r="I1377" s="9">
        <v>0.48</v>
      </c>
      <c r="J1377" s="9" t="s">
        <v>195</v>
      </c>
      <c r="K1377" s="9">
        <v>0.11920293164715</v>
      </c>
      <c r="L1377" s="9">
        <v>3961.7892866278598</v>
      </c>
      <c r="M1377" s="9">
        <v>10.515532524886501</v>
      </c>
      <c r="N1377" s="9">
        <v>1.4012364322522199</v>
      </c>
      <c r="O1377" s="9">
        <v>1.2534823047975201</v>
      </c>
      <c r="P1377" s="9">
        <v>0.16703149065527001</v>
      </c>
      <c r="Q1377" s="9">
        <v>472.25689753434699</v>
      </c>
      <c r="R1377" s="9">
        <v>1400</v>
      </c>
      <c r="S1377" s="9" t="s">
        <v>297</v>
      </c>
      <c r="T1377" s="9">
        <v>1400</v>
      </c>
      <c r="U1377" s="9" t="s">
        <v>293</v>
      </c>
      <c r="V1377" s="9" t="s">
        <v>195</v>
      </c>
      <c r="Z1377" s="9">
        <v>0</v>
      </c>
      <c r="AA1377" s="9">
        <v>1</v>
      </c>
      <c r="AB1377" s="9">
        <v>1.2534823047975201</v>
      </c>
      <c r="AC1377" s="9">
        <v>0.16703149065527001</v>
      </c>
      <c r="AD1377" s="9">
        <v>472.25689753434699</v>
      </c>
      <c r="AF1377" s="9">
        <v>-1</v>
      </c>
      <c r="AG1377" s="9">
        <v>-1</v>
      </c>
      <c r="AH1377" s="9">
        <v>-1</v>
      </c>
      <c r="AI1377" s="9">
        <v>-1</v>
      </c>
      <c r="AJ1377" s="9">
        <v>0</v>
      </c>
      <c r="AM1377" s="9" t="s">
        <v>309</v>
      </c>
      <c r="AN1377" s="9">
        <v>-1</v>
      </c>
      <c r="AQ1377" s="9">
        <v>579</v>
      </c>
      <c r="AR1377" s="9" t="s">
        <v>295</v>
      </c>
      <c r="AT1377" s="9" t="s">
        <v>195</v>
      </c>
      <c r="AU1377" s="9">
        <v>132.71029999999999</v>
      </c>
      <c r="AV1377" s="9">
        <v>177.780463368537</v>
      </c>
      <c r="AW1377" s="9">
        <v>482.39714950521397</v>
      </c>
      <c r="AX1377" s="9">
        <v>0.38301451539999998</v>
      </c>
    </row>
    <row r="1378" spans="1:50" x14ac:dyDescent="0.25">
      <c r="A1378" s="142">
        <v>550000</v>
      </c>
      <c r="B1378" s="142">
        <v>930000</v>
      </c>
      <c r="C1378" s="142">
        <v>930000</v>
      </c>
      <c r="D1378" s="9" t="s">
        <v>305</v>
      </c>
      <c r="E1378" s="9" t="s">
        <v>70</v>
      </c>
      <c r="F1378" s="9" t="s">
        <v>306</v>
      </c>
      <c r="G1378" s="9" t="s">
        <v>307</v>
      </c>
      <c r="H1378" s="9">
        <v>0.36</v>
      </c>
      <c r="I1378" s="9">
        <v>0.48</v>
      </c>
      <c r="J1378" s="9" t="s">
        <v>195</v>
      </c>
      <c r="K1378" s="9">
        <v>1.1907022219060001E-2</v>
      </c>
      <c r="L1378" s="9">
        <v>3961.7892866278598</v>
      </c>
      <c r="M1378" s="9">
        <v>10.515532524886501</v>
      </c>
      <c r="N1378" s="9">
        <v>1.4012364322522199</v>
      </c>
      <c r="O1378" s="9">
        <v>0.12520867941912001</v>
      </c>
      <c r="P1378" s="9">
        <v>1.6684553332990001E-2</v>
      </c>
      <c r="Q1378" s="9">
        <v>47.173113063131602</v>
      </c>
      <c r="R1378" s="9">
        <v>8140</v>
      </c>
      <c r="S1378" s="9" t="s">
        <v>292</v>
      </c>
      <c r="T1378" s="9">
        <v>8140</v>
      </c>
      <c r="U1378" s="9" t="s">
        <v>293</v>
      </c>
      <c r="V1378" s="9" t="s">
        <v>195</v>
      </c>
      <c r="Z1378" s="9">
        <v>0</v>
      </c>
      <c r="AA1378" s="9">
        <v>1</v>
      </c>
      <c r="AB1378" s="9">
        <v>0.12520867941912001</v>
      </c>
      <c r="AC1378" s="9">
        <v>1.6684553332990001E-2</v>
      </c>
      <c r="AD1378" s="9">
        <v>47.173091042677498</v>
      </c>
      <c r="AF1378" s="9">
        <v>-1</v>
      </c>
      <c r="AG1378" s="9">
        <v>-1</v>
      </c>
      <c r="AH1378" s="9">
        <v>-1</v>
      </c>
      <c r="AI1378" s="9">
        <v>-1</v>
      </c>
      <c r="AJ1378" s="9">
        <v>0</v>
      </c>
      <c r="AM1378" s="9" t="s">
        <v>309</v>
      </c>
      <c r="AN1378" s="9">
        <v>-1</v>
      </c>
      <c r="AQ1378" s="9">
        <v>579</v>
      </c>
      <c r="AR1378" s="9" t="s">
        <v>295</v>
      </c>
      <c r="AT1378" s="9" t="s">
        <v>195</v>
      </c>
      <c r="AU1378" s="9">
        <v>132.71029999999999</v>
      </c>
      <c r="AV1378" s="9">
        <v>75.021187625769599</v>
      </c>
      <c r="AW1378" s="9">
        <v>48.186009338884297</v>
      </c>
      <c r="AX1378" s="9">
        <v>3.8258792399999998E-2</v>
      </c>
    </row>
    <row r="1379" spans="1:50" x14ac:dyDescent="0.25">
      <c r="A1379" s="142">
        <v>550000</v>
      </c>
      <c r="B1379" s="142">
        <v>930000</v>
      </c>
      <c r="C1379" s="142">
        <v>930000</v>
      </c>
      <c r="D1379" s="9" t="s">
        <v>305</v>
      </c>
      <c r="E1379" s="9" t="s">
        <v>70</v>
      </c>
      <c r="F1379" s="9" t="s">
        <v>306</v>
      </c>
      <c r="G1379" s="9" t="s">
        <v>307</v>
      </c>
      <c r="H1379" s="9">
        <v>0.36</v>
      </c>
      <c r="I1379" s="9">
        <v>0.48</v>
      </c>
      <c r="J1379" s="9" t="s">
        <v>195</v>
      </c>
      <c r="K1379" s="9">
        <v>2.7843282386580001E-2</v>
      </c>
      <c r="L1379" s="9">
        <v>3961.7892866278598</v>
      </c>
      <c r="M1379" s="9">
        <v>10.515532524886501</v>
      </c>
      <c r="N1379" s="9">
        <v>1.4012364322522199</v>
      </c>
      <c r="O1379" s="9">
        <v>0.29278694153569002</v>
      </c>
      <c r="P1379" s="9">
        <v>3.9015021673560003E-2</v>
      </c>
      <c r="Q1379" s="9">
        <v>110.30921786371</v>
      </c>
      <c r="R1379" s="9">
        <v>1430</v>
      </c>
      <c r="S1379" s="9" t="s">
        <v>298</v>
      </c>
      <c r="T1379" s="9">
        <v>1430</v>
      </c>
      <c r="U1379" s="9" t="s">
        <v>293</v>
      </c>
      <c r="V1379" s="9" t="s">
        <v>195</v>
      </c>
      <c r="Z1379" s="9">
        <v>0</v>
      </c>
      <c r="AA1379" s="9">
        <v>1</v>
      </c>
      <c r="AB1379" s="9">
        <v>0.29278694153569002</v>
      </c>
      <c r="AC1379" s="9">
        <v>3.9015021673560003E-2</v>
      </c>
      <c r="AD1379" s="9">
        <v>110.309217863711</v>
      </c>
      <c r="AF1379" s="9">
        <v>-1</v>
      </c>
      <c r="AG1379" s="9">
        <v>-1</v>
      </c>
      <c r="AH1379" s="9">
        <v>-1</v>
      </c>
      <c r="AI1379" s="9">
        <v>-1</v>
      </c>
      <c r="AJ1379" s="9">
        <v>0</v>
      </c>
      <c r="AM1379" s="9" t="s">
        <v>309</v>
      </c>
      <c r="AN1379" s="9">
        <v>-1</v>
      </c>
      <c r="AQ1379" s="9">
        <v>579</v>
      </c>
      <c r="AR1379" s="9" t="s">
        <v>295</v>
      </c>
      <c r="AT1379" s="9" t="s">
        <v>195</v>
      </c>
      <c r="AU1379" s="9">
        <v>132.71029999999999</v>
      </c>
      <c r="AV1379" s="9">
        <v>62.511238596159998</v>
      </c>
      <c r="AW1379" s="9">
        <v>112.677766146832</v>
      </c>
      <c r="AX1379" s="9">
        <v>8.9464085900000004E-2</v>
      </c>
    </row>
    <row r="1380" spans="1:50" x14ac:dyDescent="0.25">
      <c r="A1380" s="142">
        <v>550000</v>
      </c>
      <c r="B1380" s="142">
        <v>930000</v>
      </c>
      <c r="C1380" s="142">
        <v>930000</v>
      </c>
      <c r="D1380" s="9" t="s">
        <v>305</v>
      </c>
      <c r="E1380" s="9" t="s">
        <v>70</v>
      </c>
      <c r="F1380" s="9" t="s">
        <v>306</v>
      </c>
      <c r="G1380" s="9" t="s">
        <v>307</v>
      </c>
      <c r="H1380" s="9">
        <v>0.36</v>
      </c>
      <c r="I1380" s="9">
        <v>0.48</v>
      </c>
      <c r="J1380" s="9" t="s">
        <v>195</v>
      </c>
      <c r="K1380" s="9">
        <v>0.22248348556089001</v>
      </c>
      <c r="L1380" s="9">
        <v>3961.7892866278598</v>
      </c>
      <c r="M1380" s="9">
        <v>10.515532524886501</v>
      </c>
      <c r="N1380" s="9">
        <v>1.4012364322522199</v>
      </c>
      <c r="O1380" s="9">
        <v>2.3395323286656602</v>
      </c>
      <c r="P1380" s="9">
        <v>0.31175196554237999</v>
      </c>
      <c r="Q1380" s="9">
        <v>881.43268954676205</v>
      </c>
      <c r="R1380" s="9">
        <v>1410</v>
      </c>
      <c r="S1380" s="9" t="s">
        <v>299</v>
      </c>
      <c r="T1380" s="9">
        <v>1410</v>
      </c>
      <c r="U1380" s="9" t="s">
        <v>293</v>
      </c>
      <c r="V1380" s="9" t="s">
        <v>195</v>
      </c>
      <c r="Z1380" s="9">
        <v>0</v>
      </c>
      <c r="AA1380" s="9">
        <v>1</v>
      </c>
      <c r="AB1380" s="9">
        <v>2.3395323286656602</v>
      </c>
      <c r="AC1380" s="9">
        <v>0.31175196554237999</v>
      </c>
      <c r="AD1380" s="9">
        <v>881.43268954676205</v>
      </c>
      <c r="AF1380" s="9">
        <v>-1</v>
      </c>
      <c r="AG1380" s="9">
        <v>-1</v>
      </c>
      <c r="AH1380" s="9">
        <v>-1</v>
      </c>
      <c r="AI1380" s="9">
        <v>-1</v>
      </c>
      <c r="AJ1380" s="9">
        <v>0</v>
      </c>
      <c r="AM1380" s="9" t="s">
        <v>309</v>
      </c>
      <c r="AN1380" s="9">
        <v>-1</v>
      </c>
      <c r="AQ1380" s="9">
        <v>579</v>
      </c>
      <c r="AR1380" s="9" t="s">
        <v>295</v>
      </c>
      <c r="AT1380" s="9" t="s">
        <v>195</v>
      </c>
      <c r="AU1380" s="9">
        <v>132.71029999999999</v>
      </c>
      <c r="AV1380" s="9">
        <v>118.63970841710101</v>
      </c>
      <c r="AW1380" s="9">
        <v>900.35872242002802</v>
      </c>
      <c r="AX1380" s="9">
        <v>0.71486836139999999</v>
      </c>
    </row>
    <row r="1381" spans="1:50" x14ac:dyDescent="0.25">
      <c r="A1381" s="142">
        <v>550000</v>
      </c>
      <c r="B1381" s="142">
        <v>930000</v>
      </c>
      <c r="C1381" s="142">
        <v>930000</v>
      </c>
      <c r="D1381" s="9" t="s">
        <v>305</v>
      </c>
      <c r="E1381" s="9" t="s">
        <v>70</v>
      </c>
      <c r="F1381" s="9" t="s">
        <v>306</v>
      </c>
      <c r="G1381" s="9" t="s">
        <v>307</v>
      </c>
      <c r="H1381" s="9">
        <v>0.36</v>
      </c>
      <c r="I1381" s="9">
        <v>0.48</v>
      </c>
      <c r="J1381" s="9" t="s">
        <v>195</v>
      </c>
      <c r="K1381" s="9">
        <v>6.9996208842950006E-2</v>
      </c>
      <c r="L1381" s="9">
        <v>3961.7892866278598</v>
      </c>
      <c r="M1381" s="9">
        <v>10.515532524886501</v>
      </c>
      <c r="N1381" s="9">
        <v>1.4012364322522199</v>
      </c>
      <c r="O1381" s="9">
        <v>0.73604741070683999</v>
      </c>
      <c r="P1381" s="9">
        <v>9.8081237950279995E-2</v>
      </c>
      <c r="Q1381" s="9">
        <v>277.310230298585</v>
      </c>
      <c r="R1381" s="9">
        <v>1430</v>
      </c>
      <c r="S1381" s="9" t="s">
        <v>298</v>
      </c>
      <c r="T1381" s="9">
        <v>1430</v>
      </c>
      <c r="U1381" s="9" t="s">
        <v>293</v>
      </c>
      <c r="V1381" s="9" t="s">
        <v>195</v>
      </c>
      <c r="Z1381" s="9">
        <v>0</v>
      </c>
      <c r="AA1381" s="9">
        <v>1</v>
      </c>
      <c r="AB1381" s="9">
        <v>0.73604741070683999</v>
      </c>
      <c r="AC1381" s="9">
        <v>9.8081237950279995E-2</v>
      </c>
      <c r="AD1381" s="9">
        <v>277.31023029858602</v>
      </c>
      <c r="AF1381" s="9">
        <v>-1</v>
      </c>
      <c r="AG1381" s="9">
        <v>-1</v>
      </c>
      <c r="AH1381" s="9">
        <v>-1</v>
      </c>
      <c r="AI1381" s="9">
        <v>-1</v>
      </c>
      <c r="AJ1381" s="9">
        <v>0</v>
      </c>
      <c r="AM1381" s="9" t="s">
        <v>309</v>
      </c>
      <c r="AN1381" s="9">
        <v>-1</v>
      </c>
      <c r="AQ1381" s="9">
        <v>579</v>
      </c>
      <c r="AR1381" s="9" t="s">
        <v>295</v>
      </c>
      <c r="AT1381" s="9" t="s">
        <v>195</v>
      </c>
      <c r="AU1381" s="9">
        <v>132.71029999999999</v>
      </c>
      <c r="AV1381" s="9">
        <v>70.014177827514303</v>
      </c>
      <c r="AW1381" s="9">
        <v>283.26460729976498</v>
      </c>
      <c r="AX1381" s="9">
        <v>0.22490691830000001</v>
      </c>
    </row>
    <row r="1382" spans="1:50" x14ac:dyDescent="0.25">
      <c r="A1382" s="142">
        <v>550000</v>
      </c>
      <c r="B1382" s="142">
        <v>930000</v>
      </c>
      <c r="C1382" s="142">
        <v>930000</v>
      </c>
      <c r="D1382" s="9" t="s">
        <v>305</v>
      </c>
      <c r="E1382" s="9" t="s">
        <v>70</v>
      </c>
      <c r="F1382" s="9" t="s">
        <v>306</v>
      </c>
      <c r="G1382" s="9" t="s">
        <v>307</v>
      </c>
      <c r="H1382" s="9">
        <v>0.36</v>
      </c>
      <c r="I1382" s="9">
        <v>0.48</v>
      </c>
      <c r="J1382" s="9" t="s">
        <v>195</v>
      </c>
      <c r="K1382" s="9">
        <v>0.12608093666361</v>
      </c>
      <c r="L1382" s="9">
        <v>3961.7892866278598</v>
      </c>
      <c r="M1382" s="9">
        <v>10.515532524886501</v>
      </c>
      <c r="N1382" s="9">
        <v>1.4012364322522199</v>
      </c>
      <c r="O1382" s="9">
        <v>1.3258081902544201</v>
      </c>
      <c r="P1382" s="9">
        <v>0.17666920186554</v>
      </c>
      <c r="Q1382" s="9">
        <v>499.50610412192299</v>
      </c>
      <c r="R1382" s="9">
        <v>1410</v>
      </c>
      <c r="S1382" s="9" t="s">
        <v>299</v>
      </c>
      <c r="T1382" s="9">
        <v>1410</v>
      </c>
      <c r="U1382" s="9" t="s">
        <v>293</v>
      </c>
      <c r="V1382" s="9" t="s">
        <v>195</v>
      </c>
      <c r="Z1382" s="9">
        <v>0</v>
      </c>
      <c r="AA1382" s="9">
        <v>1</v>
      </c>
      <c r="AB1382" s="9">
        <v>1.3258081902544201</v>
      </c>
      <c r="AC1382" s="9">
        <v>0.17666920186554</v>
      </c>
      <c r="AD1382" s="9">
        <v>499.50610412192299</v>
      </c>
      <c r="AF1382" s="9">
        <v>-1</v>
      </c>
      <c r="AG1382" s="9">
        <v>-1</v>
      </c>
      <c r="AH1382" s="9">
        <v>-1</v>
      </c>
      <c r="AI1382" s="9">
        <v>-1</v>
      </c>
      <c r="AJ1382" s="9">
        <v>0</v>
      </c>
      <c r="AM1382" s="9" t="s">
        <v>309</v>
      </c>
      <c r="AN1382" s="9">
        <v>-1</v>
      </c>
      <c r="AQ1382" s="9">
        <v>579</v>
      </c>
      <c r="AR1382" s="9" t="s">
        <v>295</v>
      </c>
      <c r="AT1382" s="9" t="s">
        <v>195</v>
      </c>
      <c r="AU1382" s="9">
        <v>132.71029999999999</v>
      </c>
      <c r="AV1382" s="9">
        <v>95.122834911639202</v>
      </c>
      <c r="AW1382" s="9">
        <v>510.23144827936699</v>
      </c>
      <c r="AX1382" s="9">
        <v>0.4051144397</v>
      </c>
    </row>
    <row r="1383" spans="1:50" x14ac:dyDescent="0.25">
      <c r="A1383" s="142">
        <v>550000</v>
      </c>
      <c r="B1383" s="142">
        <v>930000</v>
      </c>
      <c r="C1383" s="142">
        <v>930000</v>
      </c>
      <c r="D1383" s="9" t="s">
        <v>305</v>
      </c>
      <c r="E1383" s="9" t="s">
        <v>70</v>
      </c>
      <c r="F1383" s="9" t="s">
        <v>306</v>
      </c>
      <c r="G1383" s="9" t="s">
        <v>307</v>
      </c>
      <c r="H1383" s="9">
        <v>0.36</v>
      </c>
      <c r="I1383" s="9">
        <v>0.48</v>
      </c>
      <c r="J1383" s="9" t="s">
        <v>195</v>
      </c>
      <c r="K1383" s="9">
        <v>6.8696026536509996E-2</v>
      </c>
      <c r="L1383" s="9">
        <v>3859.34190677066</v>
      </c>
      <c r="M1383" s="9">
        <v>8.2325758041758501</v>
      </c>
      <c r="N1383" s="9">
        <v>1.11622366341335</v>
      </c>
      <c r="O1383" s="9">
        <v>0.56554524590751998</v>
      </c>
      <c r="P1383" s="9">
        <v>7.6680130402520003E-2</v>
      </c>
      <c r="Q1383" s="9">
        <v>265.121454040998</v>
      </c>
      <c r="R1383" s="9">
        <v>1400</v>
      </c>
      <c r="S1383" s="9" t="s">
        <v>297</v>
      </c>
      <c r="T1383" s="9">
        <v>1400</v>
      </c>
      <c r="U1383" s="9" t="s">
        <v>293</v>
      </c>
      <c r="V1383" s="9" t="s">
        <v>195</v>
      </c>
      <c r="Z1383" s="9">
        <v>0</v>
      </c>
      <c r="AA1383" s="9">
        <v>1</v>
      </c>
      <c r="AB1383" s="9">
        <v>0.56554524590751998</v>
      </c>
      <c r="AC1383" s="9">
        <v>7.6680130402520003E-2</v>
      </c>
      <c r="AD1383" s="9">
        <v>266.67272817422997</v>
      </c>
      <c r="AF1383" s="9">
        <v>-1</v>
      </c>
      <c r="AG1383" s="9">
        <v>-1</v>
      </c>
      <c r="AH1383" s="9">
        <v>-1</v>
      </c>
      <c r="AI1383" s="9">
        <v>-1</v>
      </c>
      <c r="AJ1383" s="9">
        <v>0</v>
      </c>
      <c r="AM1383" s="9" t="s">
        <v>309</v>
      </c>
      <c r="AN1383" s="9">
        <v>-1</v>
      </c>
      <c r="AQ1383" s="9">
        <v>579</v>
      </c>
      <c r="AR1383" s="9" t="s">
        <v>295</v>
      </c>
      <c r="AT1383" s="9" t="s">
        <v>195</v>
      </c>
      <c r="AU1383" s="9">
        <v>132.71029999999999</v>
      </c>
      <c r="AV1383" s="9">
        <v>89.445817291889199</v>
      </c>
      <c r="AW1383" s="9">
        <v>278.00295618265301</v>
      </c>
      <c r="AX1383" s="9">
        <v>0.21627958489999999</v>
      </c>
    </row>
    <row r="1384" spans="1:50" x14ac:dyDescent="0.25">
      <c r="A1384" s="142">
        <v>550000</v>
      </c>
      <c r="B1384" s="142">
        <v>930000</v>
      </c>
      <c r="C1384" s="142">
        <v>930000</v>
      </c>
      <c r="D1384" s="9" t="s">
        <v>305</v>
      </c>
      <c r="E1384" s="9" t="s">
        <v>70</v>
      </c>
      <c r="F1384" s="9" t="s">
        <v>306</v>
      </c>
      <c r="G1384" s="9" t="s">
        <v>307</v>
      </c>
      <c r="H1384" s="9">
        <v>0.36</v>
      </c>
      <c r="I1384" s="9">
        <v>0.48</v>
      </c>
      <c r="J1384" s="9" t="s">
        <v>195</v>
      </c>
      <c r="K1384" s="9">
        <v>5.6202774296200001E-3</v>
      </c>
      <c r="L1384" s="9">
        <v>3859.34190677066</v>
      </c>
      <c r="M1384" s="9">
        <v>8.2325758041758501</v>
      </c>
      <c r="N1384" s="9">
        <v>1.11622366341335</v>
      </c>
      <c r="O1384" s="9">
        <v>4.6269359979870001E-2</v>
      </c>
      <c r="P1384" s="9">
        <v>6.2734866618900003E-3</v>
      </c>
      <c r="Q1384" s="9">
        <v>21.690572211825199</v>
      </c>
      <c r="R1384" s="9">
        <v>1700</v>
      </c>
      <c r="S1384" s="9" t="s">
        <v>314</v>
      </c>
      <c r="T1384" s="9">
        <v>1700</v>
      </c>
      <c r="U1384" s="9" t="s">
        <v>293</v>
      </c>
      <c r="V1384" s="9" t="s">
        <v>195</v>
      </c>
      <c r="Z1384" s="9">
        <v>0</v>
      </c>
      <c r="AA1384" s="9">
        <v>1</v>
      </c>
      <c r="AB1384" s="9">
        <v>4.6269359979870001E-2</v>
      </c>
      <c r="AC1384" s="9">
        <v>6.2734866618900003E-3</v>
      </c>
      <c r="AD1384" s="9">
        <v>197.76029447884099</v>
      </c>
      <c r="AF1384" s="9">
        <v>-1</v>
      </c>
      <c r="AG1384" s="9">
        <v>-1</v>
      </c>
      <c r="AH1384" s="9">
        <v>-1</v>
      </c>
      <c r="AI1384" s="9">
        <v>-1</v>
      </c>
      <c r="AJ1384" s="9">
        <v>0</v>
      </c>
      <c r="AM1384" s="9" t="s">
        <v>309</v>
      </c>
      <c r="AN1384" s="9">
        <v>-1</v>
      </c>
      <c r="AQ1384" s="9">
        <v>579</v>
      </c>
      <c r="AR1384" s="9" t="s">
        <v>295</v>
      </c>
      <c r="AT1384" s="9" t="s">
        <v>195</v>
      </c>
      <c r="AU1384" s="9">
        <v>132.71029999999999</v>
      </c>
      <c r="AV1384" s="9">
        <v>64.597868450525993</v>
      </c>
      <c r="AW1384" s="9">
        <v>22.7444558117441</v>
      </c>
      <c r="AX1384" s="9">
        <v>0.16038953319999999</v>
      </c>
    </row>
    <row r="1385" spans="1:50" x14ac:dyDescent="0.25">
      <c r="A1385" s="142">
        <v>550000</v>
      </c>
      <c r="B1385" s="142">
        <v>930000</v>
      </c>
      <c r="C1385" s="142">
        <v>930000</v>
      </c>
      <c r="D1385" s="9" t="s">
        <v>305</v>
      </c>
      <c r="E1385" s="9" t="s">
        <v>70</v>
      </c>
      <c r="F1385" s="9" t="s">
        <v>306</v>
      </c>
      <c r="G1385" s="9" t="s">
        <v>307</v>
      </c>
      <c r="H1385" s="9">
        <v>0.36</v>
      </c>
      <c r="I1385" s="9">
        <v>0.48</v>
      </c>
      <c r="J1385" s="9" t="s">
        <v>195</v>
      </c>
      <c r="K1385" s="9">
        <v>4.8983057506999999E-4</v>
      </c>
      <c r="L1385" s="9">
        <v>3859.34190677066</v>
      </c>
      <c r="M1385" s="9">
        <v>8.2325758041758501</v>
      </c>
      <c r="N1385" s="9">
        <v>1.11622366341335</v>
      </c>
      <c r="O1385" s="9">
        <v>4.03256734048E-3</v>
      </c>
      <c r="P1385" s="9">
        <v>5.4676047894999997E-4</v>
      </c>
      <c r="Q1385" s="9">
        <v>1.8904236655929401</v>
      </c>
      <c r="R1385" s="9">
        <v>1410</v>
      </c>
      <c r="S1385" s="9" t="s">
        <v>299</v>
      </c>
      <c r="T1385" s="9">
        <v>1410</v>
      </c>
      <c r="U1385" s="9" t="s">
        <v>293</v>
      </c>
      <c r="V1385" s="9" t="s">
        <v>195</v>
      </c>
      <c r="Z1385" s="9">
        <v>0</v>
      </c>
      <c r="AA1385" s="9">
        <v>1</v>
      </c>
      <c r="AB1385" s="9">
        <v>4.03256734048E-3</v>
      </c>
      <c r="AC1385" s="9">
        <v>5.4676047894999997E-4</v>
      </c>
      <c r="AD1385" s="9">
        <v>1.8904236655926001</v>
      </c>
      <c r="AF1385" s="9">
        <v>-1</v>
      </c>
      <c r="AG1385" s="9">
        <v>-1</v>
      </c>
      <c r="AH1385" s="9">
        <v>-1</v>
      </c>
      <c r="AI1385" s="9">
        <v>-1</v>
      </c>
      <c r="AJ1385" s="9">
        <v>0</v>
      </c>
      <c r="AM1385" s="9" t="s">
        <v>309</v>
      </c>
      <c r="AN1385" s="9">
        <v>-1</v>
      </c>
      <c r="AQ1385" s="9">
        <v>579</v>
      </c>
      <c r="AR1385" s="9" t="s">
        <v>295</v>
      </c>
      <c r="AT1385" s="9" t="s">
        <v>195</v>
      </c>
      <c r="AU1385" s="9">
        <v>132.71029999999999</v>
      </c>
      <c r="AV1385" s="9">
        <v>7.5306294490745502</v>
      </c>
      <c r="AW1385" s="9">
        <v>1.98227400861764</v>
      </c>
      <c r="AX1385" s="9">
        <v>1.5331902999999999E-3</v>
      </c>
    </row>
    <row r="1386" spans="1:50" x14ac:dyDescent="0.25">
      <c r="A1386" s="142">
        <v>550000</v>
      </c>
      <c r="B1386" s="142">
        <v>930000</v>
      </c>
      <c r="C1386" s="142">
        <v>930000</v>
      </c>
      <c r="D1386" s="9" t="s">
        <v>305</v>
      </c>
      <c r="E1386" s="9" t="s">
        <v>70</v>
      </c>
      <c r="F1386" s="9" t="s">
        <v>306</v>
      </c>
      <c r="G1386" s="9" t="s">
        <v>307</v>
      </c>
      <c r="H1386" s="9">
        <v>0.36</v>
      </c>
      <c r="I1386" s="9">
        <v>0.48</v>
      </c>
      <c r="J1386" s="9" t="s">
        <v>195</v>
      </c>
      <c r="K1386" s="9">
        <v>0.409345711763</v>
      </c>
      <c r="L1386" s="9">
        <v>3850.5067674417901</v>
      </c>
      <c r="M1386" s="9">
        <v>9.5673754974343002</v>
      </c>
      <c r="N1386" s="9">
        <v>1.40605771460804</v>
      </c>
      <c r="O1386" s="9">
        <v>3.9163641327012102</v>
      </c>
      <c r="P1386" s="9">
        <v>0.57556369596609003</v>
      </c>
      <c r="Q1386" s="9">
        <v>1576.1884333667399</v>
      </c>
      <c r="R1386" s="9">
        <v>1200</v>
      </c>
      <c r="S1386" s="9" t="s">
        <v>308</v>
      </c>
      <c r="T1386" s="9">
        <v>1200</v>
      </c>
      <c r="U1386" s="9" t="s">
        <v>293</v>
      </c>
      <c r="V1386" s="9" t="s">
        <v>195</v>
      </c>
      <c r="Z1386" s="9">
        <v>0</v>
      </c>
      <c r="AA1386" s="9">
        <v>1</v>
      </c>
      <c r="AB1386" s="9">
        <v>3.9163641327012102</v>
      </c>
      <c r="AC1386" s="9">
        <v>0.57556369596609003</v>
      </c>
      <c r="AD1386" s="9">
        <v>1576.1884333667399</v>
      </c>
      <c r="AF1386" s="9">
        <v>-1</v>
      </c>
      <c r="AG1386" s="9">
        <v>-1</v>
      </c>
      <c r="AH1386" s="9">
        <v>-1</v>
      </c>
      <c r="AI1386" s="9">
        <v>-1</v>
      </c>
      <c r="AJ1386" s="9">
        <v>0</v>
      </c>
      <c r="AM1386" s="9" t="s">
        <v>309</v>
      </c>
      <c r="AN1386" s="9">
        <v>-1</v>
      </c>
      <c r="AQ1386" s="9">
        <v>579</v>
      </c>
      <c r="AR1386" s="9" t="s">
        <v>295</v>
      </c>
      <c r="AT1386" s="9" t="s">
        <v>195</v>
      </c>
      <c r="AU1386" s="9">
        <v>132.71029999999999</v>
      </c>
      <c r="AV1386" s="9">
        <v>218.493732241169</v>
      </c>
      <c r="AW1386" s="9">
        <v>1656.5633226300299</v>
      </c>
      <c r="AX1386" s="9">
        <v>1.2783361178999999</v>
      </c>
    </row>
    <row r="1387" spans="1:50" x14ac:dyDescent="0.25">
      <c r="A1387" s="142">
        <v>550000</v>
      </c>
      <c r="B1387" s="142">
        <v>930000</v>
      </c>
      <c r="C1387" s="142">
        <v>930000</v>
      </c>
      <c r="D1387" s="9" t="s">
        <v>305</v>
      </c>
      <c r="E1387" s="9" t="s">
        <v>70</v>
      </c>
      <c r="F1387" s="9" t="s">
        <v>306</v>
      </c>
      <c r="G1387" s="9" t="s">
        <v>307</v>
      </c>
      <c r="H1387" s="9">
        <v>0.36</v>
      </c>
      <c r="I1387" s="9">
        <v>0.48</v>
      </c>
      <c r="J1387" s="9" t="s">
        <v>195</v>
      </c>
      <c r="K1387" s="9">
        <v>5.4457600788019998E-2</v>
      </c>
      <c r="L1387" s="9">
        <v>3850.5067674417901</v>
      </c>
      <c r="M1387" s="9">
        <v>9.5673754974343002</v>
      </c>
      <c r="N1387" s="9">
        <v>1.40605771460804</v>
      </c>
      <c r="O1387" s="9">
        <v>0.52101631542840998</v>
      </c>
      <c r="P1387" s="9">
        <v>7.6570529707039994E-2</v>
      </c>
      <c r="Q1387" s="9">
        <v>209.689360372934</v>
      </c>
      <c r="R1387" s="9">
        <v>1210</v>
      </c>
      <c r="S1387" s="9" t="s">
        <v>310</v>
      </c>
      <c r="T1387" s="9">
        <v>1210</v>
      </c>
      <c r="U1387" s="9" t="s">
        <v>293</v>
      </c>
      <c r="V1387" s="9" t="s">
        <v>195</v>
      </c>
      <c r="Z1387" s="9">
        <v>0</v>
      </c>
      <c r="AA1387" s="9">
        <v>1</v>
      </c>
      <c r="AB1387" s="9">
        <v>0.52101631542840998</v>
      </c>
      <c r="AC1387" s="9">
        <v>7.6570529707039994E-2</v>
      </c>
      <c r="AD1387" s="9">
        <v>209.689360372934</v>
      </c>
      <c r="AF1387" s="9">
        <v>-1</v>
      </c>
      <c r="AG1387" s="9">
        <v>-1</v>
      </c>
      <c r="AH1387" s="9">
        <v>-1</v>
      </c>
      <c r="AI1387" s="9">
        <v>-1</v>
      </c>
      <c r="AJ1387" s="9">
        <v>0</v>
      </c>
      <c r="AM1387" s="9" t="s">
        <v>309</v>
      </c>
      <c r="AN1387" s="9">
        <v>-1</v>
      </c>
      <c r="AQ1387" s="9">
        <v>579</v>
      </c>
      <c r="AR1387" s="9" t="s">
        <v>295</v>
      </c>
      <c r="AT1387" s="9" t="s">
        <v>195</v>
      </c>
      <c r="AU1387" s="9">
        <v>132.71029999999999</v>
      </c>
      <c r="AV1387" s="9">
        <v>73.005498013928502</v>
      </c>
      <c r="AW1387" s="9">
        <v>220.38209149751501</v>
      </c>
      <c r="AX1387" s="9">
        <v>0.17006436359999999</v>
      </c>
    </row>
    <row r="1388" spans="1:50" x14ac:dyDescent="0.25">
      <c r="A1388" s="142">
        <v>550000</v>
      </c>
      <c r="B1388" s="142">
        <v>930000</v>
      </c>
      <c r="C1388" s="142">
        <v>930000</v>
      </c>
      <c r="D1388" s="9" t="s">
        <v>305</v>
      </c>
      <c r="E1388" s="9" t="s">
        <v>70</v>
      </c>
      <c r="F1388" s="9" t="s">
        <v>306</v>
      </c>
      <c r="G1388" s="9" t="s">
        <v>307</v>
      </c>
      <c r="H1388" s="9">
        <v>0.36</v>
      </c>
      <c r="I1388" s="9">
        <v>0.48</v>
      </c>
      <c r="J1388" s="9" t="s">
        <v>195</v>
      </c>
      <c r="K1388" s="9">
        <v>5.2963697419399998E-2</v>
      </c>
      <c r="L1388" s="9">
        <v>3850.5067674417901</v>
      </c>
      <c r="M1388" s="9">
        <v>9.5673754974343002</v>
      </c>
      <c r="N1388" s="9">
        <v>1.40605771460804</v>
      </c>
      <c r="O1388" s="9">
        <v>0.50672358094392</v>
      </c>
      <c r="P1388" s="9">
        <v>7.4470015350710003E-2</v>
      </c>
      <c r="Q1388" s="9">
        <v>203.93707534215099</v>
      </c>
      <c r="R1388" s="9">
        <v>1210</v>
      </c>
      <c r="S1388" s="9" t="s">
        <v>310</v>
      </c>
      <c r="T1388" s="9">
        <v>1210</v>
      </c>
      <c r="U1388" s="9" t="s">
        <v>293</v>
      </c>
      <c r="V1388" s="9" t="s">
        <v>195</v>
      </c>
      <c r="Z1388" s="9">
        <v>0</v>
      </c>
      <c r="AA1388" s="9">
        <v>1</v>
      </c>
      <c r="AB1388" s="9">
        <v>0.50672358094392</v>
      </c>
      <c r="AC1388" s="9">
        <v>7.4470015350710003E-2</v>
      </c>
      <c r="AD1388" s="9">
        <v>203.93707534215</v>
      </c>
      <c r="AF1388" s="9">
        <v>-1</v>
      </c>
      <c r="AG1388" s="9">
        <v>-1</v>
      </c>
      <c r="AH1388" s="9">
        <v>-1</v>
      </c>
      <c r="AI1388" s="9">
        <v>-1</v>
      </c>
      <c r="AJ1388" s="9">
        <v>0</v>
      </c>
      <c r="AM1388" s="9" t="s">
        <v>309</v>
      </c>
      <c r="AN1388" s="9">
        <v>-1</v>
      </c>
      <c r="AQ1388" s="9">
        <v>579</v>
      </c>
      <c r="AR1388" s="9" t="s">
        <v>295</v>
      </c>
      <c r="AT1388" s="9" t="s">
        <v>195</v>
      </c>
      <c r="AU1388" s="9">
        <v>132.71029999999999</v>
      </c>
      <c r="AV1388" s="9">
        <v>61.325731477803998</v>
      </c>
      <c r="AW1388" s="9">
        <v>214.336479055761</v>
      </c>
      <c r="AX1388" s="9">
        <v>0.16539908789999999</v>
      </c>
    </row>
    <row r="1389" spans="1:50" x14ac:dyDescent="0.25">
      <c r="A1389" s="142">
        <v>550000</v>
      </c>
      <c r="B1389" s="142">
        <v>930000</v>
      </c>
      <c r="C1389" s="142">
        <v>930000</v>
      </c>
      <c r="D1389" s="9" t="s">
        <v>305</v>
      </c>
      <c r="E1389" s="9" t="s">
        <v>70</v>
      </c>
      <c r="F1389" s="9" t="s">
        <v>306</v>
      </c>
      <c r="G1389" s="9" t="s">
        <v>307</v>
      </c>
      <c r="H1389" s="9">
        <v>0.36</v>
      </c>
      <c r="I1389" s="9">
        <v>0.48</v>
      </c>
      <c r="J1389" s="9" t="s">
        <v>195</v>
      </c>
      <c r="K1389" s="9">
        <v>7.5619657292179995E-2</v>
      </c>
      <c r="L1389" s="9">
        <v>3850.5067674417901</v>
      </c>
      <c r="M1389" s="9">
        <v>9.5673754974343002</v>
      </c>
      <c r="N1389" s="9">
        <v>1.40605771460804</v>
      </c>
      <c r="O1389" s="9">
        <v>0.72348165630161998</v>
      </c>
      <c r="P1389" s="9">
        <v>0.10632560251169</v>
      </c>
      <c r="Q1389" s="9">
        <v>291.17400215518398</v>
      </c>
      <c r="R1389" s="9">
        <v>1210</v>
      </c>
      <c r="S1389" s="9" t="s">
        <v>310</v>
      </c>
      <c r="T1389" s="9">
        <v>1210</v>
      </c>
      <c r="U1389" s="9" t="s">
        <v>293</v>
      </c>
      <c r="V1389" s="9" t="s">
        <v>195</v>
      </c>
      <c r="Z1389" s="9">
        <v>0</v>
      </c>
      <c r="AA1389" s="9">
        <v>1</v>
      </c>
      <c r="AB1389" s="9">
        <v>0.72348165630161998</v>
      </c>
      <c r="AC1389" s="9">
        <v>0.10632560251169</v>
      </c>
      <c r="AD1389" s="9">
        <v>291.17400215518398</v>
      </c>
      <c r="AF1389" s="9">
        <v>-1</v>
      </c>
      <c r="AG1389" s="9">
        <v>-1</v>
      </c>
      <c r="AH1389" s="9">
        <v>-1</v>
      </c>
      <c r="AI1389" s="9">
        <v>-1</v>
      </c>
      <c r="AJ1389" s="9">
        <v>0</v>
      </c>
      <c r="AM1389" s="9" t="s">
        <v>309</v>
      </c>
      <c r="AN1389" s="9">
        <v>-1</v>
      </c>
      <c r="AQ1389" s="9">
        <v>579</v>
      </c>
      <c r="AR1389" s="9" t="s">
        <v>295</v>
      </c>
      <c r="AT1389" s="9" t="s">
        <v>195</v>
      </c>
      <c r="AU1389" s="9">
        <v>132.71029999999999</v>
      </c>
      <c r="AV1389" s="9">
        <v>74.207323942927701</v>
      </c>
      <c r="AW1389" s="9">
        <v>306.021895772562</v>
      </c>
      <c r="AX1389" s="9">
        <v>0.23615085329999999</v>
      </c>
    </row>
    <row r="1390" spans="1:50" x14ac:dyDescent="0.25">
      <c r="A1390" s="142">
        <v>550000</v>
      </c>
      <c r="B1390" s="142">
        <v>930000</v>
      </c>
      <c r="C1390" s="142">
        <v>930000</v>
      </c>
      <c r="D1390" s="9" t="s">
        <v>305</v>
      </c>
      <c r="E1390" s="9" t="s">
        <v>70</v>
      </c>
      <c r="F1390" s="9" t="s">
        <v>306</v>
      </c>
      <c r="G1390" s="9" t="s">
        <v>307</v>
      </c>
      <c r="H1390" s="9">
        <v>0.36</v>
      </c>
      <c r="I1390" s="9">
        <v>0.48</v>
      </c>
      <c r="J1390" s="9" t="s">
        <v>195</v>
      </c>
      <c r="K1390" s="9">
        <v>2.537678656638E-2</v>
      </c>
      <c r="L1390" s="9">
        <v>3850.5067674417901</v>
      </c>
      <c r="M1390" s="9">
        <v>9.5673754974343002</v>
      </c>
      <c r="N1390" s="9">
        <v>1.40605771460804</v>
      </c>
      <c r="O1390" s="9">
        <v>0.24278924599886001</v>
      </c>
      <c r="P1390" s="9">
        <v>3.5681226523619998E-2</v>
      </c>
      <c r="Q1390" s="9">
        <v>97.713488409795403</v>
      </c>
      <c r="R1390" s="9">
        <v>1210</v>
      </c>
      <c r="S1390" s="9" t="s">
        <v>310</v>
      </c>
      <c r="T1390" s="9">
        <v>1210</v>
      </c>
      <c r="U1390" s="9" t="s">
        <v>293</v>
      </c>
      <c r="V1390" s="9" t="s">
        <v>195</v>
      </c>
      <c r="Z1390" s="9">
        <v>0</v>
      </c>
      <c r="AA1390" s="9">
        <v>1</v>
      </c>
      <c r="AB1390" s="9">
        <v>0.24278924599886001</v>
      </c>
      <c r="AC1390" s="9">
        <v>3.5681226523619998E-2</v>
      </c>
      <c r="AD1390" s="9">
        <v>97.713488409795801</v>
      </c>
      <c r="AF1390" s="9">
        <v>-1</v>
      </c>
      <c r="AG1390" s="9">
        <v>-1</v>
      </c>
      <c r="AH1390" s="9">
        <v>-1</v>
      </c>
      <c r="AI1390" s="9">
        <v>-1</v>
      </c>
      <c r="AJ1390" s="9">
        <v>0</v>
      </c>
      <c r="AM1390" s="9" t="s">
        <v>309</v>
      </c>
      <c r="AN1390" s="9">
        <v>-1</v>
      </c>
      <c r="AQ1390" s="9">
        <v>579</v>
      </c>
      <c r="AR1390" s="9" t="s">
        <v>295</v>
      </c>
      <c r="AT1390" s="9" t="s">
        <v>195</v>
      </c>
      <c r="AU1390" s="9">
        <v>132.71029999999999</v>
      </c>
      <c r="AV1390" s="9">
        <v>51.788935543920203</v>
      </c>
      <c r="AW1390" s="9">
        <v>102.696211696053</v>
      </c>
      <c r="AX1390" s="9">
        <v>7.9248571300000001E-2</v>
      </c>
    </row>
    <row r="1391" spans="1:50" x14ac:dyDescent="0.25">
      <c r="A1391" s="142">
        <v>550000</v>
      </c>
      <c r="B1391" s="142">
        <v>930000</v>
      </c>
      <c r="C1391" s="142">
        <v>930000</v>
      </c>
      <c r="D1391" s="9" t="s">
        <v>305</v>
      </c>
      <c r="E1391" s="9" t="s">
        <v>70</v>
      </c>
      <c r="F1391" s="9" t="s">
        <v>306</v>
      </c>
      <c r="G1391" s="9" t="s">
        <v>307</v>
      </c>
      <c r="H1391" s="9">
        <v>0.36</v>
      </c>
      <c r="I1391" s="9">
        <v>0.48</v>
      </c>
      <c r="J1391" s="9" t="s">
        <v>195</v>
      </c>
      <c r="K1391" s="9">
        <v>0.22298188632327001</v>
      </c>
      <c r="L1391" s="9">
        <v>3847.42469214621</v>
      </c>
      <c r="M1391" s="9">
        <v>9.5601531226732099</v>
      </c>
      <c r="N1391" s="9">
        <v>1.40501113799566</v>
      </c>
      <c r="O1391" s="9">
        <v>2.13174097683306</v>
      </c>
      <c r="P1391" s="9">
        <v>0.31329203385547999</v>
      </c>
      <c r="Q1391" s="9">
        <v>857.90601534152404</v>
      </c>
      <c r="R1391" s="9">
        <v>1200</v>
      </c>
      <c r="S1391" s="9" t="s">
        <v>308</v>
      </c>
      <c r="T1391" s="9">
        <v>1200</v>
      </c>
      <c r="U1391" s="9" t="s">
        <v>293</v>
      </c>
      <c r="V1391" s="9" t="s">
        <v>195</v>
      </c>
      <c r="Z1391" s="9">
        <v>0</v>
      </c>
      <c r="AA1391" s="9">
        <v>1</v>
      </c>
      <c r="AB1391" s="9">
        <v>2.13174097683306</v>
      </c>
      <c r="AC1391" s="9">
        <v>0.31329203385547999</v>
      </c>
      <c r="AD1391" s="9">
        <v>857.90601534152404</v>
      </c>
      <c r="AF1391" s="9">
        <v>-1</v>
      </c>
      <c r="AG1391" s="9">
        <v>-1</v>
      </c>
      <c r="AH1391" s="9">
        <v>-1</v>
      </c>
      <c r="AI1391" s="9">
        <v>-1</v>
      </c>
      <c r="AJ1391" s="9">
        <v>0</v>
      </c>
      <c r="AM1391" s="9" t="s">
        <v>309</v>
      </c>
      <c r="AN1391" s="9">
        <v>-1</v>
      </c>
      <c r="AQ1391" s="9">
        <v>579</v>
      </c>
      <c r="AR1391" s="9" t="s">
        <v>295</v>
      </c>
      <c r="AT1391" s="9" t="s">
        <v>195</v>
      </c>
      <c r="AU1391" s="9">
        <v>132.71029999999999</v>
      </c>
      <c r="AV1391" s="9">
        <v>149.53020459404999</v>
      </c>
      <c r="AW1391" s="9">
        <v>902.37567874622596</v>
      </c>
      <c r="AX1391" s="9">
        <v>0.69578752259999999</v>
      </c>
    </row>
    <row r="1392" spans="1:50" x14ac:dyDescent="0.25">
      <c r="A1392" s="142">
        <v>550000</v>
      </c>
      <c r="B1392" s="142">
        <v>930000</v>
      </c>
      <c r="C1392" s="142">
        <v>930000</v>
      </c>
      <c r="D1392" s="9" t="s">
        <v>305</v>
      </c>
      <c r="E1392" s="9" t="s">
        <v>70</v>
      </c>
      <c r="F1392" s="9" t="s">
        <v>306</v>
      </c>
      <c r="G1392" s="9" t="s">
        <v>307</v>
      </c>
      <c r="H1392" s="9">
        <v>0.36</v>
      </c>
      <c r="I1392" s="9">
        <v>0.48</v>
      </c>
      <c r="J1392" s="9" t="s">
        <v>195</v>
      </c>
      <c r="K1392" s="9">
        <v>0.20263447551329</v>
      </c>
      <c r="L1392" s="9">
        <v>3847.42469214621</v>
      </c>
      <c r="M1392" s="9">
        <v>9.5601531226732099</v>
      </c>
      <c r="N1392" s="9">
        <v>1.40501113799566</v>
      </c>
      <c r="O1392" s="9">
        <v>1.9372166138397</v>
      </c>
      <c r="P1392" s="9">
        <v>0.28470369503809001</v>
      </c>
      <c r="Q1392" s="9">
        <v>779.62088456996105</v>
      </c>
      <c r="R1392" s="9">
        <v>1210</v>
      </c>
      <c r="S1392" s="9" t="s">
        <v>310</v>
      </c>
      <c r="T1392" s="9">
        <v>1210</v>
      </c>
      <c r="U1392" s="9" t="s">
        <v>293</v>
      </c>
      <c r="V1392" s="9" t="s">
        <v>195</v>
      </c>
      <c r="Z1392" s="9">
        <v>0</v>
      </c>
      <c r="AA1392" s="9">
        <v>1</v>
      </c>
      <c r="AB1392" s="9">
        <v>1.9372166138397</v>
      </c>
      <c r="AC1392" s="9">
        <v>0.28470369503809001</v>
      </c>
      <c r="AD1392" s="9">
        <v>779.62088456996105</v>
      </c>
      <c r="AF1392" s="9">
        <v>-1</v>
      </c>
      <c r="AG1392" s="9">
        <v>-1</v>
      </c>
      <c r="AH1392" s="9">
        <v>-1</v>
      </c>
      <c r="AI1392" s="9">
        <v>-1</v>
      </c>
      <c r="AJ1392" s="9">
        <v>0</v>
      </c>
      <c r="AM1392" s="9" t="s">
        <v>309</v>
      </c>
      <c r="AN1392" s="9">
        <v>-1</v>
      </c>
      <c r="AQ1392" s="9">
        <v>579</v>
      </c>
      <c r="AR1392" s="9" t="s">
        <v>295</v>
      </c>
      <c r="AT1392" s="9" t="s">
        <v>195</v>
      </c>
      <c r="AU1392" s="9">
        <v>132.71029999999999</v>
      </c>
      <c r="AV1392" s="9">
        <v>113.12786806904199</v>
      </c>
      <c r="AW1392" s="9">
        <v>820.03262863064697</v>
      </c>
      <c r="AX1392" s="9">
        <v>0.63229593230000003</v>
      </c>
    </row>
    <row r="1393" spans="1:50" x14ac:dyDescent="0.25">
      <c r="A1393" s="142">
        <v>550000</v>
      </c>
      <c r="B1393" s="142">
        <v>930000</v>
      </c>
      <c r="C1393" s="142">
        <v>930000</v>
      </c>
      <c r="D1393" s="9" t="s">
        <v>305</v>
      </c>
      <c r="E1393" s="9" t="s">
        <v>70</v>
      </c>
      <c r="F1393" s="9" t="s">
        <v>306</v>
      </c>
      <c r="G1393" s="9" t="s">
        <v>307</v>
      </c>
      <c r="H1393" s="9">
        <v>0.36</v>
      </c>
      <c r="I1393" s="9">
        <v>0.48</v>
      </c>
      <c r="J1393" s="9" t="s">
        <v>195</v>
      </c>
      <c r="K1393" s="9">
        <v>2.682686201985E-2</v>
      </c>
      <c r="L1393" s="9">
        <v>3847.42469214621</v>
      </c>
      <c r="M1393" s="9">
        <v>9.5601531226732099</v>
      </c>
      <c r="N1393" s="9">
        <v>1.40501113799566</v>
      </c>
      <c r="O1393" s="9">
        <v>0.25646890871061001</v>
      </c>
      <c r="P1393" s="9">
        <v>3.7692039935360001E-2</v>
      </c>
      <c r="Q1393" s="9">
        <v>103.214331347978</v>
      </c>
      <c r="R1393" s="9">
        <v>1210</v>
      </c>
      <c r="S1393" s="9" t="s">
        <v>310</v>
      </c>
      <c r="T1393" s="9">
        <v>1210</v>
      </c>
      <c r="U1393" s="9" t="s">
        <v>293</v>
      </c>
      <c r="V1393" s="9" t="s">
        <v>195</v>
      </c>
      <c r="Z1393" s="9">
        <v>0</v>
      </c>
      <c r="AA1393" s="9">
        <v>1</v>
      </c>
      <c r="AB1393" s="9">
        <v>0.25646890871061001</v>
      </c>
      <c r="AC1393" s="9">
        <v>3.7692039935360001E-2</v>
      </c>
      <c r="AD1393" s="9">
        <v>103.214331347978</v>
      </c>
      <c r="AF1393" s="9">
        <v>-1</v>
      </c>
      <c r="AG1393" s="9">
        <v>-1</v>
      </c>
      <c r="AH1393" s="9">
        <v>-1</v>
      </c>
      <c r="AI1393" s="9">
        <v>-1</v>
      </c>
      <c r="AJ1393" s="9">
        <v>0</v>
      </c>
      <c r="AM1393" s="9" t="s">
        <v>309</v>
      </c>
      <c r="AN1393" s="9">
        <v>-1</v>
      </c>
      <c r="AQ1393" s="9">
        <v>579</v>
      </c>
      <c r="AR1393" s="9" t="s">
        <v>295</v>
      </c>
      <c r="AT1393" s="9" t="s">
        <v>195</v>
      </c>
      <c r="AU1393" s="9">
        <v>132.71029999999999</v>
      </c>
      <c r="AV1393" s="9">
        <v>43.439920110551597</v>
      </c>
      <c r="AW1393" s="9">
        <v>108.564458857877</v>
      </c>
      <c r="AX1393" s="9">
        <v>8.3709919999999993E-2</v>
      </c>
    </row>
    <row r="1394" spans="1:50" x14ac:dyDescent="0.25">
      <c r="A1394" s="142">
        <v>550000</v>
      </c>
      <c r="B1394" s="142">
        <v>930000</v>
      </c>
      <c r="C1394" s="142">
        <v>930000</v>
      </c>
      <c r="D1394" s="9" t="s">
        <v>305</v>
      </c>
      <c r="E1394" s="9" t="s">
        <v>70</v>
      </c>
      <c r="F1394" s="9" t="s">
        <v>306</v>
      </c>
      <c r="G1394" s="9" t="s">
        <v>307</v>
      </c>
      <c r="H1394" s="9">
        <v>0.36</v>
      </c>
      <c r="I1394" s="9">
        <v>0.48</v>
      </c>
      <c r="J1394" s="9" t="s">
        <v>195</v>
      </c>
      <c r="K1394" s="9">
        <v>1.278126580542E-2</v>
      </c>
      <c r="L1394" s="9">
        <v>3847.42469214621</v>
      </c>
      <c r="M1394" s="9">
        <v>9.5601531226732099</v>
      </c>
      <c r="N1394" s="9">
        <v>1.40501113799566</v>
      </c>
      <c r="O1394" s="9">
        <v>0.12219085820147001</v>
      </c>
      <c r="P1394" s="9">
        <v>1.7957820814299998E-2</v>
      </c>
      <c r="Q1394" s="9">
        <v>49.174957656687802</v>
      </c>
      <c r="R1394" s="9">
        <v>1210</v>
      </c>
      <c r="S1394" s="9" t="s">
        <v>310</v>
      </c>
      <c r="T1394" s="9">
        <v>1210</v>
      </c>
      <c r="U1394" s="9" t="s">
        <v>293</v>
      </c>
      <c r="V1394" s="9" t="s">
        <v>195</v>
      </c>
      <c r="Z1394" s="9">
        <v>0</v>
      </c>
      <c r="AA1394" s="9">
        <v>1</v>
      </c>
      <c r="AB1394" s="9">
        <v>0.12219085820147001</v>
      </c>
      <c r="AC1394" s="9">
        <v>1.7957820814299998E-2</v>
      </c>
      <c r="AD1394" s="9">
        <v>49.174957656688498</v>
      </c>
      <c r="AF1394" s="9">
        <v>-1</v>
      </c>
      <c r="AG1394" s="9">
        <v>-1</v>
      </c>
      <c r="AH1394" s="9">
        <v>-1</v>
      </c>
      <c r="AI1394" s="9">
        <v>-1</v>
      </c>
      <c r="AJ1394" s="9">
        <v>0</v>
      </c>
      <c r="AM1394" s="9" t="s">
        <v>309</v>
      </c>
      <c r="AN1394" s="9">
        <v>-1</v>
      </c>
      <c r="AQ1394" s="9">
        <v>579</v>
      </c>
      <c r="AR1394" s="9" t="s">
        <v>295</v>
      </c>
      <c r="AT1394" s="9" t="s">
        <v>195</v>
      </c>
      <c r="AU1394" s="9">
        <v>132.71029999999999</v>
      </c>
      <c r="AV1394" s="9">
        <v>41.099183241976803</v>
      </c>
      <c r="AW1394" s="9">
        <v>51.723947611098403</v>
      </c>
      <c r="AX1394" s="9">
        <v>3.9882366299999999E-2</v>
      </c>
    </row>
    <row r="1395" spans="1:50" x14ac:dyDescent="0.25">
      <c r="A1395" s="142">
        <v>550000</v>
      </c>
      <c r="B1395" s="142">
        <v>930000</v>
      </c>
      <c r="C1395" s="142">
        <v>930000</v>
      </c>
      <c r="D1395" s="9" t="s">
        <v>305</v>
      </c>
      <c r="E1395" s="9" t="s">
        <v>70</v>
      </c>
      <c r="F1395" s="9" t="s">
        <v>306</v>
      </c>
      <c r="G1395" s="9" t="s">
        <v>307</v>
      </c>
      <c r="H1395" s="9">
        <v>0.36</v>
      </c>
      <c r="I1395" s="9">
        <v>0.48</v>
      </c>
      <c r="J1395" s="9" t="s">
        <v>195</v>
      </c>
      <c r="K1395" s="9">
        <v>0.13679937864875999</v>
      </c>
      <c r="L1395" s="9">
        <v>3847.42469214621</v>
      </c>
      <c r="M1395" s="9">
        <v>9.5601531226732099</v>
      </c>
      <c r="N1395" s="9">
        <v>1.40501113799566</v>
      </c>
      <c r="O1395" s="9">
        <v>1.30782300696873</v>
      </c>
      <c r="P1395" s="9">
        <v>0.19220465067239001</v>
      </c>
      <c r="Q1395" s="9">
        <v>526.32530728351401</v>
      </c>
      <c r="R1395" s="9">
        <v>1210</v>
      </c>
      <c r="S1395" s="9" t="s">
        <v>310</v>
      </c>
      <c r="T1395" s="9">
        <v>1210</v>
      </c>
      <c r="U1395" s="9" t="s">
        <v>293</v>
      </c>
      <c r="V1395" s="9" t="s">
        <v>195</v>
      </c>
      <c r="Z1395" s="9">
        <v>0</v>
      </c>
      <c r="AA1395" s="9">
        <v>1</v>
      </c>
      <c r="AB1395" s="9">
        <v>1.30782300696873</v>
      </c>
      <c r="AC1395" s="9">
        <v>0.19220465067239001</v>
      </c>
      <c r="AD1395" s="9">
        <v>526.32530728351401</v>
      </c>
      <c r="AF1395" s="9">
        <v>-1</v>
      </c>
      <c r="AG1395" s="9">
        <v>-1</v>
      </c>
      <c r="AH1395" s="9">
        <v>-1</v>
      </c>
      <c r="AI1395" s="9">
        <v>-1</v>
      </c>
      <c r="AJ1395" s="9">
        <v>0</v>
      </c>
      <c r="AM1395" s="9" t="s">
        <v>309</v>
      </c>
      <c r="AN1395" s="9">
        <v>-1</v>
      </c>
      <c r="AQ1395" s="9">
        <v>579</v>
      </c>
      <c r="AR1395" s="9" t="s">
        <v>295</v>
      </c>
      <c r="AT1395" s="9" t="s">
        <v>195</v>
      </c>
      <c r="AU1395" s="9">
        <v>132.71029999999999</v>
      </c>
      <c r="AV1395" s="9">
        <v>95.234069293222703</v>
      </c>
      <c r="AW1395" s="9">
        <v>553.60744406508002</v>
      </c>
      <c r="AX1395" s="9">
        <v>0.42686561820000002</v>
      </c>
    </row>
    <row r="1396" spans="1:50" x14ac:dyDescent="0.25">
      <c r="A1396" s="142">
        <v>550000</v>
      </c>
      <c r="B1396" s="142">
        <v>930000</v>
      </c>
      <c r="C1396" s="142">
        <v>930000</v>
      </c>
      <c r="D1396" s="9" t="s">
        <v>305</v>
      </c>
      <c r="E1396" s="9" t="s">
        <v>70</v>
      </c>
      <c r="F1396" s="9" t="s">
        <v>306</v>
      </c>
      <c r="G1396" s="9" t="s">
        <v>307</v>
      </c>
      <c r="H1396" s="9">
        <v>0.36</v>
      </c>
      <c r="I1396" s="9">
        <v>0.48</v>
      </c>
      <c r="J1396" s="9" t="s">
        <v>195</v>
      </c>
      <c r="K1396" s="9">
        <v>1.5739585150169998E-2</v>
      </c>
      <c r="L1396" s="9">
        <v>3847.42469214621</v>
      </c>
      <c r="M1396" s="9">
        <v>9.5601531226732099</v>
      </c>
      <c r="N1396" s="9">
        <v>1.40501113799566</v>
      </c>
      <c r="O1396" s="9">
        <v>0.15047284412298001</v>
      </c>
      <c r="P1396" s="9">
        <v>2.2114292443419999E-2</v>
      </c>
      <c r="Q1396" s="9">
        <v>60.556868550905797</v>
      </c>
      <c r="R1396" s="9">
        <v>1210</v>
      </c>
      <c r="S1396" s="9" t="s">
        <v>310</v>
      </c>
      <c r="T1396" s="9">
        <v>1210</v>
      </c>
      <c r="U1396" s="9" t="s">
        <v>293</v>
      </c>
      <c r="V1396" s="9" t="s">
        <v>195</v>
      </c>
      <c r="Z1396" s="9">
        <v>0</v>
      </c>
      <c r="AA1396" s="9">
        <v>1</v>
      </c>
      <c r="AB1396" s="9">
        <v>0.15047284412298001</v>
      </c>
      <c r="AC1396" s="9">
        <v>2.2114292443419999E-2</v>
      </c>
      <c r="AD1396" s="9">
        <v>60.5568685509039</v>
      </c>
      <c r="AF1396" s="9">
        <v>-1</v>
      </c>
      <c r="AG1396" s="9">
        <v>-1</v>
      </c>
      <c r="AH1396" s="9">
        <v>-1</v>
      </c>
      <c r="AI1396" s="9">
        <v>-1</v>
      </c>
      <c r="AJ1396" s="9">
        <v>0</v>
      </c>
      <c r="AM1396" s="9" t="s">
        <v>309</v>
      </c>
      <c r="AN1396" s="9">
        <v>-1</v>
      </c>
      <c r="AQ1396" s="9">
        <v>579</v>
      </c>
      <c r="AR1396" s="9" t="s">
        <v>295</v>
      </c>
      <c r="AT1396" s="9" t="s">
        <v>195</v>
      </c>
      <c r="AU1396" s="9">
        <v>132.71029999999999</v>
      </c>
      <c r="AV1396" s="9">
        <v>45.242444192665701</v>
      </c>
      <c r="AW1396" s="9">
        <v>63.695841250879297</v>
      </c>
      <c r="AX1396" s="9">
        <v>4.9113437599999997E-2</v>
      </c>
    </row>
    <row r="1397" spans="1:50" x14ac:dyDescent="0.25">
      <c r="A1397" s="142">
        <v>550000</v>
      </c>
      <c r="B1397" s="142">
        <v>930000</v>
      </c>
      <c r="C1397" s="142">
        <v>930000</v>
      </c>
      <c r="D1397" s="9" t="s">
        <v>305</v>
      </c>
      <c r="E1397" s="9" t="s">
        <v>70</v>
      </c>
      <c r="F1397" s="9" t="s">
        <v>306</v>
      </c>
      <c r="G1397" s="9" t="s">
        <v>307</v>
      </c>
      <c r="H1397" s="9">
        <v>0.36</v>
      </c>
      <c r="I1397" s="9">
        <v>0.48</v>
      </c>
      <c r="J1397" s="9" t="s">
        <v>195</v>
      </c>
      <c r="K1397" s="9">
        <v>1.867247387014E-2</v>
      </c>
      <c r="L1397" s="9">
        <v>3860.0828661586402</v>
      </c>
      <c r="M1397" s="9">
        <v>9.5896964692179107</v>
      </c>
      <c r="N1397" s="9">
        <v>1.40928788505986</v>
      </c>
      <c r="O1397" s="9">
        <v>0.17906335674408999</v>
      </c>
      <c r="P1397" s="9">
        <v>2.6314891209289999E-2</v>
      </c>
      <c r="Q1397" s="9">
        <v>72.077296454941703</v>
      </c>
      <c r="R1397" s="9">
        <v>1200</v>
      </c>
      <c r="S1397" s="9" t="s">
        <v>308</v>
      </c>
      <c r="T1397" s="9">
        <v>1200</v>
      </c>
      <c r="U1397" s="9" t="s">
        <v>293</v>
      </c>
      <c r="V1397" s="9" t="s">
        <v>195</v>
      </c>
      <c r="Z1397" s="9">
        <v>0</v>
      </c>
      <c r="AA1397" s="9">
        <v>1</v>
      </c>
      <c r="AB1397" s="9">
        <v>0.17906335674408999</v>
      </c>
      <c r="AC1397" s="9">
        <v>2.6314891209289999E-2</v>
      </c>
      <c r="AD1397" s="9">
        <v>528.45285373371996</v>
      </c>
      <c r="AF1397" s="9">
        <v>-1</v>
      </c>
      <c r="AG1397" s="9">
        <v>-1</v>
      </c>
      <c r="AH1397" s="9">
        <v>-1</v>
      </c>
      <c r="AI1397" s="9">
        <v>-1</v>
      </c>
      <c r="AJ1397" s="9">
        <v>0</v>
      </c>
      <c r="AM1397" s="9" t="s">
        <v>309</v>
      </c>
      <c r="AN1397" s="9">
        <v>-1</v>
      </c>
      <c r="AQ1397" s="9">
        <v>579</v>
      </c>
      <c r="AR1397" s="9" t="s">
        <v>295</v>
      </c>
      <c r="AT1397" s="9" t="s">
        <v>195</v>
      </c>
      <c r="AU1397" s="9">
        <v>132.71029999999999</v>
      </c>
      <c r="AV1397" s="9">
        <v>103.044711180902</v>
      </c>
      <c r="AW1397" s="9">
        <v>75.564820803491401</v>
      </c>
      <c r="AX1397" s="9">
        <v>0.42859112220000001</v>
      </c>
    </row>
    <row r="1398" spans="1:50" x14ac:dyDescent="0.25">
      <c r="A1398" s="142">
        <v>550000</v>
      </c>
      <c r="B1398" s="142">
        <v>930000</v>
      </c>
      <c r="C1398" s="142">
        <v>930000</v>
      </c>
      <c r="D1398" s="9" t="s">
        <v>305</v>
      </c>
      <c r="E1398" s="9" t="s">
        <v>70</v>
      </c>
      <c r="F1398" s="9" t="s">
        <v>306</v>
      </c>
      <c r="G1398" s="9" t="s">
        <v>307</v>
      </c>
      <c r="H1398" s="9">
        <v>0.36</v>
      </c>
      <c r="I1398" s="9">
        <v>0.48</v>
      </c>
      <c r="J1398" s="9" t="s">
        <v>195</v>
      </c>
      <c r="K1398" s="9">
        <v>0.20281358541982</v>
      </c>
      <c r="L1398" s="9">
        <v>3855.97594257736</v>
      </c>
      <c r="M1398" s="9">
        <v>9.5802544286466293</v>
      </c>
      <c r="N1398" s="9">
        <v>1.4079262369760399</v>
      </c>
      <c r="O1398" s="9">
        <v>1.94300574990796</v>
      </c>
      <c r="P1398" s="9">
        <v>0.28554656812774998</v>
      </c>
      <c r="Q1398" s="9">
        <v>782.04430620669598</v>
      </c>
      <c r="R1398" s="9">
        <v>1200</v>
      </c>
      <c r="S1398" s="9" t="s">
        <v>308</v>
      </c>
      <c r="T1398" s="9">
        <v>1200</v>
      </c>
      <c r="U1398" s="9" t="s">
        <v>293</v>
      </c>
      <c r="V1398" s="9" t="s">
        <v>195</v>
      </c>
      <c r="Z1398" s="9">
        <v>0</v>
      </c>
      <c r="AA1398" s="9">
        <v>1</v>
      </c>
      <c r="AB1398" s="9">
        <v>1.94300574990796</v>
      </c>
      <c r="AC1398" s="9">
        <v>0.28554656812774998</v>
      </c>
      <c r="AD1398" s="9">
        <v>782.04430620669598</v>
      </c>
      <c r="AF1398" s="9">
        <v>-1</v>
      </c>
      <c r="AG1398" s="9">
        <v>-1</v>
      </c>
      <c r="AH1398" s="9">
        <v>-1</v>
      </c>
      <c r="AI1398" s="9">
        <v>-1</v>
      </c>
      <c r="AJ1398" s="9">
        <v>0</v>
      </c>
      <c r="AM1398" s="9" t="s">
        <v>309</v>
      </c>
      <c r="AN1398" s="9">
        <v>-1</v>
      </c>
      <c r="AQ1398" s="9">
        <v>579</v>
      </c>
      <c r="AR1398" s="9" t="s">
        <v>295</v>
      </c>
      <c r="AT1398" s="9" t="s">
        <v>195</v>
      </c>
      <c r="AU1398" s="9">
        <v>132.71029999999999</v>
      </c>
      <c r="AV1398" s="9">
        <v>136.91608105643101</v>
      </c>
      <c r="AW1398" s="9">
        <v>820.75746070618004</v>
      </c>
      <c r="AX1398" s="9">
        <v>0.63426139999999998</v>
      </c>
    </row>
    <row r="1399" spans="1:50" x14ac:dyDescent="0.25">
      <c r="A1399" s="142">
        <v>550000</v>
      </c>
      <c r="B1399" s="142">
        <v>930000</v>
      </c>
      <c r="C1399" s="142">
        <v>930000</v>
      </c>
      <c r="D1399" s="9" t="s">
        <v>305</v>
      </c>
      <c r="E1399" s="9" t="s">
        <v>70</v>
      </c>
      <c r="F1399" s="9" t="s">
        <v>306</v>
      </c>
      <c r="G1399" s="9" t="s">
        <v>307</v>
      </c>
      <c r="H1399" s="9">
        <v>0.36</v>
      </c>
      <c r="I1399" s="9">
        <v>0.48</v>
      </c>
      <c r="J1399" s="9" t="s">
        <v>195</v>
      </c>
      <c r="K1399" s="9">
        <v>1.87660994611E-2</v>
      </c>
      <c r="L1399" s="9">
        <v>3855.97594257736</v>
      </c>
      <c r="M1399" s="9">
        <v>9.5802544286466293</v>
      </c>
      <c r="N1399" s="9">
        <v>1.4079262369760399</v>
      </c>
      <c r="O1399" s="9">
        <v>0.17978400747063999</v>
      </c>
      <c r="P1399" s="9">
        <v>2.642128379698E-2</v>
      </c>
      <c r="Q1399" s="9">
        <v>72.3616280580232</v>
      </c>
      <c r="R1399" s="9">
        <v>1200</v>
      </c>
      <c r="S1399" s="9" t="s">
        <v>308</v>
      </c>
      <c r="T1399" s="9">
        <v>1200</v>
      </c>
      <c r="U1399" s="9" t="s">
        <v>293</v>
      </c>
      <c r="V1399" s="9" t="s">
        <v>195</v>
      </c>
      <c r="Z1399" s="9">
        <v>0</v>
      </c>
      <c r="AA1399" s="9">
        <v>1</v>
      </c>
      <c r="AB1399" s="9">
        <v>0.17978400747063999</v>
      </c>
      <c r="AC1399" s="9">
        <v>2.642128379698E-2</v>
      </c>
      <c r="AD1399" s="9">
        <v>883.49665033445501</v>
      </c>
      <c r="AF1399" s="9">
        <v>-1</v>
      </c>
      <c r="AG1399" s="9">
        <v>-1</v>
      </c>
      <c r="AH1399" s="9">
        <v>-1</v>
      </c>
      <c r="AI1399" s="9">
        <v>-1</v>
      </c>
      <c r="AJ1399" s="9">
        <v>0</v>
      </c>
      <c r="AM1399" s="9" t="s">
        <v>309</v>
      </c>
      <c r="AN1399" s="9">
        <v>-1</v>
      </c>
      <c r="AQ1399" s="9">
        <v>579</v>
      </c>
      <c r="AR1399" s="9" t="s">
        <v>295</v>
      </c>
      <c r="AT1399" s="9" t="s">
        <v>195</v>
      </c>
      <c r="AU1399" s="9">
        <v>132.71029999999999</v>
      </c>
      <c r="AV1399" s="9">
        <v>66.081522574732205</v>
      </c>
      <c r="AW1399" s="9">
        <v>75.943710127558504</v>
      </c>
      <c r="AX1399" s="9">
        <v>0.71654229550000004</v>
      </c>
    </row>
    <row r="1400" spans="1:50" x14ac:dyDescent="0.25">
      <c r="A1400" s="142">
        <v>550000</v>
      </c>
      <c r="B1400" s="142">
        <v>930000</v>
      </c>
      <c r="C1400" s="142">
        <v>930000</v>
      </c>
      <c r="D1400" s="9" t="s">
        <v>305</v>
      </c>
      <c r="E1400" s="9" t="s">
        <v>70</v>
      </c>
      <c r="F1400" s="9" t="s">
        <v>306</v>
      </c>
      <c r="G1400" s="9" t="s">
        <v>307</v>
      </c>
      <c r="H1400" s="9">
        <v>0.36</v>
      </c>
      <c r="I1400" s="9">
        <v>0.48</v>
      </c>
      <c r="J1400" s="9" t="s">
        <v>195</v>
      </c>
      <c r="K1400" s="9">
        <v>8.8911930841999998E-3</v>
      </c>
      <c r="L1400" s="9">
        <v>3855.97594257736</v>
      </c>
      <c r="M1400" s="9">
        <v>9.5802544286466293</v>
      </c>
      <c r="N1400" s="9">
        <v>1.4079262369760399</v>
      </c>
      <c r="O1400" s="9">
        <v>8.5179891920930006E-2</v>
      </c>
      <c r="P1400" s="9">
        <v>1.251814402127E-2</v>
      </c>
      <c r="Q1400" s="9">
        <v>34.284226633516198</v>
      </c>
      <c r="R1400" s="9">
        <v>1210</v>
      </c>
      <c r="S1400" s="9" t="s">
        <v>310</v>
      </c>
      <c r="T1400" s="9">
        <v>1210</v>
      </c>
      <c r="U1400" s="9" t="s">
        <v>293</v>
      </c>
      <c r="V1400" s="9" t="s">
        <v>195</v>
      </c>
      <c r="Z1400" s="9">
        <v>0</v>
      </c>
      <c r="AA1400" s="9">
        <v>1</v>
      </c>
      <c r="AB1400" s="9">
        <v>8.5179891920930006E-2</v>
      </c>
      <c r="AC1400" s="9">
        <v>1.251814402127E-2</v>
      </c>
      <c r="AD1400" s="9">
        <v>459.789698814259</v>
      </c>
      <c r="AF1400" s="9">
        <v>-1</v>
      </c>
      <c r="AG1400" s="9">
        <v>-1</v>
      </c>
      <c r="AH1400" s="9">
        <v>-1</v>
      </c>
      <c r="AI1400" s="9">
        <v>-1</v>
      </c>
      <c r="AJ1400" s="9">
        <v>0</v>
      </c>
      <c r="AM1400" s="9" t="s">
        <v>309</v>
      </c>
      <c r="AN1400" s="9">
        <v>-1</v>
      </c>
      <c r="AQ1400" s="9">
        <v>579</v>
      </c>
      <c r="AR1400" s="9" t="s">
        <v>295</v>
      </c>
      <c r="AT1400" s="9" t="s">
        <v>195</v>
      </c>
      <c r="AU1400" s="9">
        <v>132.71029999999999</v>
      </c>
      <c r="AV1400" s="9">
        <v>45.692843861925603</v>
      </c>
      <c r="AW1400" s="9">
        <v>35.981381835626301</v>
      </c>
      <c r="AX1400" s="9">
        <v>0.37290324320000001</v>
      </c>
    </row>
    <row r="1401" spans="1:50" x14ac:dyDescent="0.25">
      <c r="A1401" s="142">
        <v>550000</v>
      </c>
      <c r="B1401" s="142">
        <v>930000</v>
      </c>
      <c r="C1401" s="142">
        <v>930000</v>
      </c>
      <c r="D1401" s="9" t="s">
        <v>305</v>
      </c>
      <c r="E1401" s="9" t="s">
        <v>70</v>
      </c>
      <c r="F1401" s="9" t="s">
        <v>306</v>
      </c>
      <c r="G1401" s="9" t="s">
        <v>307</v>
      </c>
      <c r="H1401" s="9">
        <v>0.36</v>
      </c>
      <c r="I1401" s="9">
        <v>0.48</v>
      </c>
      <c r="J1401" s="9" t="s">
        <v>195</v>
      </c>
      <c r="K1401" s="9">
        <v>2.871182047938E-2</v>
      </c>
      <c r="L1401" s="9">
        <v>3855.97594257736</v>
      </c>
      <c r="M1401" s="9">
        <v>9.5802544286466293</v>
      </c>
      <c r="N1401" s="9">
        <v>1.4079262369760399</v>
      </c>
      <c r="O1401" s="9">
        <v>0.27506654530213998</v>
      </c>
      <c r="P1401" s="9">
        <v>4.0424125364270001E-2</v>
      </c>
      <c r="Q1401" s="9">
        <v>110.712089036112</v>
      </c>
      <c r="R1401" s="9">
        <v>1210</v>
      </c>
      <c r="S1401" s="9" t="s">
        <v>310</v>
      </c>
      <c r="T1401" s="9">
        <v>1210</v>
      </c>
      <c r="U1401" s="9" t="s">
        <v>293</v>
      </c>
      <c r="V1401" s="9" t="s">
        <v>195</v>
      </c>
      <c r="Z1401" s="9">
        <v>0</v>
      </c>
      <c r="AA1401" s="9">
        <v>1</v>
      </c>
      <c r="AB1401" s="9">
        <v>0.27506654530213998</v>
      </c>
      <c r="AC1401" s="9">
        <v>4.0424125364270001E-2</v>
      </c>
      <c r="AD1401" s="9">
        <v>110.712089036112</v>
      </c>
      <c r="AF1401" s="9">
        <v>-1</v>
      </c>
      <c r="AG1401" s="9">
        <v>-1</v>
      </c>
      <c r="AH1401" s="9">
        <v>-1</v>
      </c>
      <c r="AI1401" s="9">
        <v>-1</v>
      </c>
      <c r="AJ1401" s="9">
        <v>0</v>
      </c>
      <c r="AM1401" s="9" t="s">
        <v>309</v>
      </c>
      <c r="AN1401" s="9">
        <v>-1</v>
      </c>
      <c r="AQ1401" s="9">
        <v>579</v>
      </c>
      <c r="AR1401" s="9" t="s">
        <v>295</v>
      </c>
      <c r="AT1401" s="9" t="s">
        <v>195</v>
      </c>
      <c r="AU1401" s="9">
        <v>132.71029999999999</v>
      </c>
      <c r="AV1401" s="9">
        <v>49.545093472499197</v>
      </c>
      <c r="AW1401" s="9">
        <v>116.19261510579901</v>
      </c>
      <c r="AX1401" s="9">
        <v>8.9790826500000004E-2</v>
      </c>
    </row>
    <row r="1402" spans="1:50" x14ac:dyDescent="0.25">
      <c r="A1402" s="142">
        <v>550000</v>
      </c>
      <c r="B1402" s="142">
        <v>930000</v>
      </c>
      <c r="C1402" s="142">
        <v>930000</v>
      </c>
      <c r="D1402" s="9" t="s">
        <v>305</v>
      </c>
      <c r="E1402" s="9" t="s">
        <v>70</v>
      </c>
      <c r="F1402" s="9" t="s">
        <v>306</v>
      </c>
      <c r="G1402" s="9" t="s">
        <v>307</v>
      </c>
      <c r="H1402" s="9">
        <v>0.36</v>
      </c>
      <c r="I1402" s="9">
        <v>0.48</v>
      </c>
      <c r="J1402" s="9" t="s">
        <v>195</v>
      </c>
      <c r="K1402" s="9">
        <v>2.34925582065E-3</v>
      </c>
      <c r="L1402" s="9">
        <v>3855.97594257736</v>
      </c>
      <c r="M1402" s="9">
        <v>9.5802544286466293</v>
      </c>
      <c r="N1402" s="9">
        <v>1.4079262369760399</v>
      </c>
      <c r="O1402" s="9">
        <v>2.2506468479839999E-2</v>
      </c>
      <c r="P1402" s="9">
        <v>3.30757890726E-3</v>
      </c>
      <c r="Q1402" s="9">
        <v>9.0586739274016495</v>
      </c>
      <c r="R1402" s="9">
        <v>1210</v>
      </c>
      <c r="S1402" s="9" t="s">
        <v>310</v>
      </c>
      <c r="T1402" s="9">
        <v>1210</v>
      </c>
      <c r="U1402" s="9" t="s">
        <v>293</v>
      </c>
      <c r="V1402" s="9" t="s">
        <v>195</v>
      </c>
      <c r="Z1402" s="9">
        <v>0</v>
      </c>
      <c r="AA1402" s="9">
        <v>1</v>
      </c>
      <c r="AB1402" s="9">
        <v>2.2506468479839999E-2</v>
      </c>
      <c r="AC1402" s="9">
        <v>3.30757890726E-3</v>
      </c>
      <c r="AD1402" s="9">
        <v>146.03827159915301</v>
      </c>
      <c r="AF1402" s="9">
        <v>-1</v>
      </c>
      <c r="AG1402" s="9">
        <v>-1</v>
      </c>
      <c r="AH1402" s="9">
        <v>-1</v>
      </c>
      <c r="AI1402" s="9">
        <v>-1</v>
      </c>
      <c r="AJ1402" s="9">
        <v>0</v>
      </c>
      <c r="AM1402" s="9" t="s">
        <v>309</v>
      </c>
      <c r="AN1402" s="9">
        <v>-1</v>
      </c>
      <c r="AQ1402" s="9">
        <v>579</v>
      </c>
      <c r="AR1402" s="9" t="s">
        <v>295</v>
      </c>
      <c r="AT1402" s="9" t="s">
        <v>195</v>
      </c>
      <c r="AU1402" s="9">
        <v>132.71029999999999</v>
      </c>
      <c r="AV1402" s="9">
        <v>12.633273843069199</v>
      </c>
      <c r="AW1402" s="9">
        <v>9.5071010056743805</v>
      </c>
      <c r="AX1402" s="9">
        <v>0.1184414206</v>
      </c>
    </row>
    <row r="1403" spans="1:50" x14ac:dyDescent="0.25">
      <c r="A1403" s="142">
        <v>550000</v>
      </c>
      <c r="B1403" s="142">
        <v>930000</v>
      </c>
      <c r="C1403" s="142">
        <v>930000</v>
      </c>
      <c r="D1403" s="9" t="s">
        <v>305</v>
      </c>
      <c r="E1403" s="9" t="s">
        <v>70</v>
      </c>
      <c r="F1403" s="9" t="s">
        <v>306</v>
      </c>
      <c r="G1403" s="9" t="s">
        <v>307</v>
      </c>
      <c r="H1403" s="9">
        <v>0.36</v>
      </c>
      <c r="I1403" s="9">
        <v>0.48</v>
      </c>
      <c r="J1403" s="9" t="s">
        <v>195</v>
      </c>
      <c r="K1403" s="9">
        <v>5.5110287018090003E-2</v>
      </c>
      <c r="L1403" s="9">
        <v>3881.2000222951301</v>
      </c>
      <c r="M1403" s="9">
        <v>10.8387127678669</v>
      </c>
      <c r="N1403" s="9">
        <v>1.9795152677293399</v>
      </c>
      <c r="O1403" s="9">
        <v>0.59732457154379004</v>
      </c>
      <c r="P1403" s="9">
        <v>0.10909165456125</v>
      </c>
      <c r="Q1403" s="9">
        <v>213.894047203306</v>
      </c>
      <c r="R1403" s="9">
        <v>1200</v>
      </c>
      <c r="S1403" s="9" t="s">
        <v>308</v>
      </c>
      <c r="T1403" s="9">
        <v>1200</v>
      </c>
      <c r="U1403" s="9" t="s">
        <v>293</v>
      </c>
      <c r="V1403" s="9" t="s">
        <v>195</v>
      </c>
      <c r="Z1403" s="9">
        <v>0</v>
      </c>
      <c r="AA1403" s="9">
        <v>1</v>
      </c>
      <c r="AB1403" s="9">
        <v>0.59732457154379004</v>
      </c>
      <c r="AC1403" s="9">
        <v>0.10909165456125</v>
      </c>
      <c r="AD1403" s="9">
        <v>215.90772528028199</v>
      </c>
      <c r="AF1403" s="9">
        <v>-1</v>
      </c>
      <c r="AG1403" s="9">
        <v>-1</v>
      </c>
      <c r="AH1403" s="9">
        <v>-1</v>
      </c>
      <c r="AI1403" s="9">
        <v>-1</v>
      </c>
      <c r="AJ1403" s="9">
        <v>0</v>
      </c>
      <c r="AM1403" s="9" t="s">
        <v>309</v>
      </c>
      <c r="AN1403" s="9">
        <v>-1</v>
      </c>
      <c r="AQ1403" s="9">
        <v>579</v>
      </c>
      <c r="AR1403" s="9" t="s">
        <v>295</v>
      </c>
      <c r="AT1403" s="9" t="s">
        <v>195</v>
      </c>
      <c r="AU1403" s="9">
        <v>132.71029999999999</v>
      </c>
      <c r="AV1403" s="9">
        <v>70.314285737697205</v>
      </c>
      <c r="AW1403" s="9">
        <v>223.02341895946799</v>
      </c>
      <c r="AX1403" s="9">
        <v>0.1751076442</v>
      </c>
    </row>
    <row r="1404" spans="1:50" x14ac:dyDescent="0.25">
      <c r="A1404" s="142">
        <v>550000</v>
      </c>
      <c r="B1404" s="142">
        <v>930000</v>
      </c>
      <c r="C1404" s="142">
        <v>930000</v>
      </c>
      <c r="D1404" s="9" t="s">
        <v>305</v>
      </c>
      <c r="E1404" s="9" t="s">
        <v>70</v>
      </c>
      <c r="F1404" s="9" t="s">
        <v>306</v>
      </c>
      <c r="G1404" s="9" t="s">
        <v>307</v>
      </c>
      <c r="H1404" s="9">
        <v>0.36</v>
      </c>
      <c r="I1404" s="9">
        <v>0.48</v>
      </c>
      <c r="J1404" s="9" t="s">
        <v>195</v>
      </c>
      <c r="K1404" s="9">
        <v>5.18745670687E-3</v>
      </c>
      <c r="L1404" s="9">
        <v>3881.2000222951301</v>
      </c>
      <c r="M1404" s="9">
        <v>10.8387127678669</v>
      </c>
      <c r="N1404" s="9">
        <v>1.9795152677293399</v>
      </c>
      <c r="O1404" s="9">
        <v>5.6225353241519997E-2</v>
      </c>
      <c r="P1404" s="9">
        <v>1.026864975193E-2</v>
      </c>
      <c r="Q1404" s="9">
        <v>20.1335570863627</v>
      </c>
      <c r="R1404" s="9">
        <v>1410</v>
      </c>
      <c r="S1404" s="9" t="s">
        <v>299</v>
      </c>
      <c r="T1404" s="9">
        <v>1410</v>
      </c>
      <c r="U1404" s="9" t="s">
        <v>293</v>
      </c>
      <c r="V1404" s="9" t="s">
        <v>195</v>
      </c>
      <c r="Z1404" s="9">
        <v>0</v>
      </c>
      <c r="AA1404" s="9">
        <v>1</v>
      </c>
      <c r="AB1404" s="9">
        <v>5.6225353241519997E-2</v>
      </c>
      <c r="AC1404" s="9">
        <v>1.026864975193E-2</v>
      </c>
      <c r="AD1404" s="9">
        <v>30.773220723835099</v>
      </c>
      <c r="AF1404" s="9">
        <v>-1</v>
      </c>
      <c r="AG1404" s="9">
        <v>-1</v>
      </c>
      <c r="AH1404" s="9">
        <v>-1</v>
      </c>
      <c r="AI1404" s="9">
        <v>-1</v>
      </c>
      <c r="AJ1404" s="9">
        <v>0</v>
      </c>
      <c r="AM1404" s="9" t="s">
        <v>309</v>
      </c>
      <c r="AN1404" s="9">
        <v>-1</v>
      </c>
      <c r="AQ1404" s="9">
        <v>579</v>
      </c>
      <c r="AR1404" s="9" t="s">
        <v>295</v>
      </c>
      <c r="AT1404" s="9" t="s">
        <v>195</v>
      </c>
      <c r="AU1404" s="9">
        <v>132.71029999999999</v>
      </c>
      <c r="AV1404" s="9">
        <v>40.942289305885801</v>
      </c>
      <c r="AW1404" s="9">
        <v>20.992892490121601</v>
      </c>
      <c r="AX1404" s="9">
        <v>2.4958005500000002E-2</v>
      </c>
    </row>
    <row r="1405" spans="1:50" x14ac:dyDescent="0.25">
      <c r="A1405" s="142">
        <v>550000</v>
      </c>
      <c r="B1405" s="142">
        <v>930000</v>
      </c>
      <c r="C1405" s="142">
        <v>930000</v>
      </c>
      <c r="D1405" s="9" t="s">
        <v>305</v>
      </c>
      <c r="E1405" s="9" t="s">
        <v>70</v>
      </c>
      <c r="F1405" s="9" t="s">
        <v>306</v>
      </c>
      <c r="G1405" s="9" t="s">
        <v>307</v>
      </c>
      <c r="H1405" s="9">
        <v>0.36</v>
      </c>
      <c r="I1405" s="9">
        <v>0.48</v>
      </c>
      <c r="J1405" s="9" t="s">
        <v>195</v>
      </c>
      <c r="K1405" s="9">
        <v>8.8292665079999999E-5</v>
      </c>
      <c r="L1405" s="9">
        <v>3881.2000222951301</v>
      </c>
      <c r="M1405" s="9">
        <v>10.8387127678669</v>
      </c>
      <c r="N1405" s="9">
        <v>1.9795152677293399</v>
      </c>
      <c r="O1405" s="9">
        <v>9.5697883639999997E-4</v>
      </c>
      <c r="P1405" s="9">
        <v>1.7477667856999999E-4</v>
      </c>
      <c r="Q1405" s="9">
        <v>0.34268149371192003</v>
      </c>
      <c r="R1405" s="9">
        <v>1430</v>
      </c>
      <c r="S1405" s="9" t="s">
        <v>298</v>
      </c>
      <c r="T1405" s="9">
        <v>1430</v>
      </c>
      <c r="U1405" s="9" t="s">
        <v>293</v>
      </c>
      <c r="V1405" s="9" t="s">
        <v>195</v>
      </c>
      <c r="Z1405" s="9">
        <v>0</v>
      </c>
      <c r="AA1405" s="9">
        <v>1</v>
      </c>
      <c r="AB1405" s="9">
        <v>9.5697883639999997E-4</v>
      </c>
      <c r="AC1405" s="9">
        <v>1.7477667856999999E-4</v>
      </c>
      <c r="AD1405" s="9">
        <v>4.3087587190602701</v>
      </c>
      <c r="AF1405" s="9">
        <v>-1</v>
      </c>
      <c r="AG1405" s="9">
        <v>-1</v>
      </c>
      <c r="AH1405" s="9">
        <v>-1</v>
      </c>
      <c r="AI1405" s="9">
        <v>-1</v>
      </c>
      <c r="AJ1405" s="9">
        <v>0</v>
      </c>
      <c r="AM1405" s="9" t="s">
        <v>309</v>
      </c>
      <c r="AN1405" s="9">
        <v>-1</v>
      </c>
      <c r="AQ1405" s="9">
        <v>579</v>
      </c>
      <c r="AR1405" s="9" t="s">
        <v>295</v>
      </c>
      <c r="AT1405" s="9" t="s">
        <v>195</v>
      </c>
      <c r="AU1405" s="9">
        <v>132.71029999999999</v>
      </c>
      <c r="AV1405" s="9">
        <v>6.9749887277499596</v>
      </c>
      <c r="AW1405" s="9">
        <v>0.35730773876673999</v>
      </c>
      <c r="AX1405" s="9">
        <v>3.4945326000000001E-3</v>
      </c>
    </row>
    <row r="1406" spans="1:50" x14ac:dyDescent="0.25">
      <c r="A1406" s="142">
        <v>550000</v>
      </c>
      <c r="B1406" s="142">
        <v>930000</v>
      </c>
      <c r="C1406" s="142">
        <v>930000</v>
      </c>
      <c r="D1406" s="9" t="s">
        <v>305</v>
      </c>
      <c r="E1406" s="9" t="s">
        <v>70</v>
      </c>
      <c r="F1406" s="9" t="s">
        <v>306</v>
      </c>
      <c r="G1406" s="9" t="s">
        <v>307</v>
      </c>
      <c r="H1406" s="9">
        <v>0.36</v>
      </c>
      <c r="I1406" s="9">
        <v>0.48</v>
      </c>
      <c r="J1406" s="9" t="s">
        <v>195</v>
      </c>
      <c r="K1406" s="9">
        <v>0.22726647485340001</v>
      </c>
      <c r="L1406" s="9">
        <v>3881.2000222951301</v>
      </c>
      <c r="M1406" s="9">
        <v>10.8387127678669</v>
      </c>
      <c r="N1406" s="9">
        <v>1.9795152677293399</v>
      </c>
      <c r="O1406" s="9">
        <v>2.4632760427017399</v>
      </c>
      <c r="P1406" s="9">
        <v>0.44987745681534003</v>
      </c>
      <c r="Q1406" s="9">
        <v>882.06664726798397</v>
      </c>
      <c r="R1406" s="9">
        <v>1330</v>
      </c>
      <c r="S1406" s="9" t="s">
        <v>311</v>
      </c>
      <c r="T1406" s="9">
        <v>1330</v>
      </c>
      <c r="U1406" s="9" t="s">
        <v>293</v>
      </c>
      <c r="V1406" s="9" t="s">
        <v>195</v>
      </c>
      <c r="Z1406" s="9">
        <v>0</v>
      </c>
      <c r="AA1406" s="9">
        <v>1</v>
      </c>
      <c r="AB1406" s="9">
        <v>2.4632760427017399</v>
      </c>
      <c r="AC1406" s="9">
        <v>0.44987745681534003</v>
      </c>
      <c r="AD1406" s="9">
        <v>893.85153730034904</v>
      </c>
      <c r="AF1406" s="9">
        <v>-1</v>
      </c>
      <c r="AG1406" s="9">
        <v>-1</v>
      </c>
      <c r="AH1406" s="9">
        <v>-1</v>
      </c>
      <c r="AI1406" s="9">
        <v>-1</v>
      </c>
      <c r="AJ1406" s="9">
        <v>0</v>
      </c>
      <c r="AM1406" s="9" t="s">
        <v>309</v>
      </c>
      <c r="AN1406" s="9">
        <v>-1</v>
      </c>
      <c r="AQ1406" s="9">
        <v>579</v>
      </c>
      <c r="AR1406" s="9" t="s">
        <v>295</v>
      </c>
      <c r="AT1406" s="9" t="s">
        <v>195</v>
      </c>
      <c r="AU1406" s="9">
        <v>132.71029999999999</v>
      </c>
      <c r="AV1406" s="9">
        <v>120.77205931257799</v>
      </c>
      <c r="AW1406" s="9">
        <v>919.71479335672302</v>
      </c>
      <c r="AX1406" s="9">
        <v>0.72494041949999999</v>
      </c>
    </row>
    <row r="1407" spans="1:50" x14ac:dyDescent="0.25">
      <c r="A1407" s="142">
        <v>550000</v>
      </c>
      <c r="B1407" s="142">
        <v>930000</v>
      </c>
      <c r="C1407" s="142">
        <v>930000</v>
      </c>
      <c r="D1407" s="9" t="s">
        <v>305</v>
      </c>
      <c r="E1407" s="9" t="s">
        <v>70</v>
      </c>
      <c r="F1407" s="9" t="s">
        <v>306</v>
      </c>
      <c r="G1407" s="9" t="s">
        <v>307</v>
      </c>
      <c r="H1407" s="9">
        <v>0.36</v>
      </c>
      <c r="I1407" s="9">
        <v>0.48</v>
      </c>
      <c r="J1407" s="9" t="s">
        <v>195</v>
      </c>
      <c r="K1407" s="9">
        <v>3.5628294316650003E-2</v>
      </c>
      <c r="L1407" s="9">
        <v>3881.2000222951301</v>
      </c>
      <c r="M1407" s="9">
        <v>10.8387127678669</v>
      </c>
      <c r="N1407" s="9">
        <v>1.9795152677293399</v>
      </c>
      <c r="O1407" s="9">
        <v>0.38616484850728999</v>
      </c>
      <c r="P1407" s="9">
        <v>7.0526752562979994E-2</v>
      </c>
      <c r="Q1407" s="9">
        <v>138.280536696154</v>
      </c>
      <c r="R1407" s="9">
        <v>1210</v>
      </c>
      <c r="S1407" s="9" t="s">
        <v>310</v>
      </c>
      <c r="T1407" s="9">
        <v>1210</v>
      </c>
      <c r="U1407" s="9" t="s">
        <v>293</v>
      </c>
      <c r="V1407" s="9" t="s">
        <v>195</v>
      </c>
      <c r="Z1407" s="9">
        <v>0</v>
      </c>
      <c r="AA1407" s="9">
        <v>1</v>
      </c>
      <c r="AB1407" s="9">
        <v>0.38616484850728999</v>
      </c>
      <c r="AC1407" s="9">
        <v>7.0526752562979994E-2</v>
      </c>
      <c r="AD1407" s="9">
        <v>138.28053669615301</v>
      </c>
      <c r="AF1407" s="9">
        <v>-1</v>
      </c>
      <c r="AG1407" s="9">
        <v>-1</v>
      </c>
      <c r="AH1407" s="9">
        <v>-1</v>
      </c>
      <c r="AI1407" s="9">
        <v>-1</v>
      </c>
      <c r="AJ1407" s="9">
        <v>0</v>
      </c>
      <c r="AM1407" s="9" t="s">
        <v>309</v>
      </c>
      <c r="AN1407" s="9">
        <v>-1</v>
      </c>
      <c r="AQ1407" s="9">
        <v>579</v>
      </c>
      <c r="AR1407" s="9" t="s">
        <v>295</v>
      </c>
      <c r="AT1407" s="9" t="s">
        <v>195</v>
      </c>
      <c r="AU1407" s="9">
        <v>132.71029999999999</v>
      </c>
      <c r="AV1407" s="9">
        <v>70.171663130990794</v>
      </c>
      <c r="AW1407" s="9">
        <v>144.182591674527</v>
      </c>
      <c r="AX1407" s="9">
        <v>0.11214966480000001</v>
      </c>
    </row>
    <row r="1408" spans="1:50" x14ac:dyDescent="0.25">
      <c r="A1408" s="142">
        <v>550000</v>
      </c>
      <c r="B1408" s="142">
        <v>930000</v>
      </c>
      <c r="C1408" s="142">
        <v>930000</v>
      </c>
      <c r="D1408" s="9" t="s">
        <v>305</v>
      </c>
      <c r="E1408" s="9" t="s">
        <v>70</v>
      </c>
      <c r="F1408" s="9" t="s">
        <v>306</v>
      </c>
      <c r="G1408" s="9" t="s">
        <v>307</v>
      </c>
      <c r="H1408" s="9">
        <v>0.36</v>
      </c>
      <c r="I1408" s="9">
        <v>0.48</v>
      </c>
      <c r="J1408" s="9" t="s">
        <v>195</v>
      </c>
      <c r="K1408" s="9">
        <v>1.433028082312E-2</v>
      </c>
      <c r="L1408" s="9">
        <v>3881.2000222951301</v>
      </c>
      <c r="M1408" s="9">
        <v>10.8387127678669</v>
      </c>
      <c r="N1408" s="9">
        <v>1.9795152677293399</v>
      </c>
      <c r="O1408" s="9">
        <v>0.15532179772471</v>
      </c>
      <c r="P1408" s="9">
        <v>2.836700968022E-2</v>
      </c>
      <c r="Q1408" s="9">
        <v>55.618686250204398</v>
      </c>
      <c r="R1408" s="9">
        <v>1330</v>
      </c>
      <c r="S1408" s="9" t="s">
        <v>311</v>
      </c>
      <c r="T1408" s="9">
        <v>1330</v>
      </c>
      <c r="U1408" s="9" t="s">
        <v>293</v>
      </c>
      <c r="V1408" s="9" t="s">
        <v>195</v>
      </c>
      <c r="Z1408" s="9">
        <v>0</v>
      </c>
      <c r="AA1408" s="9">
        <v>1</v>
      </c>
      <c r="AB1408" s="9">
        <v>0.15532179772471</v>
      </c>
      <c r="AC1408" s="9">
        <v>2.836700968022E-2</v>
      </c>
      <c r="AD1408" s="9">
        <v>55.618686250204</v>
      </c>
      <c r="AF1408" s="9">
        <v>-1</v>
      </c>
      <c r="AG1408" s="9">
        <v>-1</v>
      </c>
      <c r="AH1408" s="9">
        <v>-1</v>
      </c>
      <c r="AI1408" s="9">
        <v>-1</v>
      </c>
      <c r="AJ1408" s="9">
        <v>0</v>
      </c>
      <c r="AM1408" s="9" t="s">
        <v>309</v>
      </c>
      <c r="AN1408" s="9">
        <v>-1</v>
      </c>
      <c r="AQ1408" s="9">
        <v>579</v>
      </c>
      <c r="AR1408" s="9" t="s">
        <v>295</v>
      </c>
      <c r="AT1408" s="9" t="s">
        <v>195</v>
      </c>
      <c r="AU1408" s="9">
        <v>132.71029999999999</v>
      </c>
      <c r="AV1408" s="9">
        <v>32.573253093086798</v>
      </c>
      <c r="AW1408" s="9">
        <v>57.992588983854503</v>
      </c>
      <c r="AX1408" s="9">
        <v>4.5108423600000003E-2</v>
      </c>
    </row>
    <row r="1409" spans="1:50" x14ac:dyDescent="0.25">
      <c r="A1409" s="142">
        <v>550000</v>
      </c>
      <c r="B1409" s="142">
        <v>930000</v>
      </c>
      <c r="C1409" s="142">
        <v>930000</v>
      </c>
      <c r="D1409" s="9" t="s">
        <v>305</v>
      </c>
      <c r="E1409" s="9" t="s">
        <v>70</v>
      </c>
      <c r="F1409" s="9" t="s">
        <v>306</v>
      </c>
      <c r="G1409" s="9" t="s">
        <v>307</v>
      </c>
      <c r="H1409" s="9">
        <v>0.36</v>
      </c>
      <c r="I1409" s="9">
        <v>0.48</v>
      </c>
      <c r="J1409" s="9" t="s">
        <v>195</v>
      </c>
      <c r="K1409" s="9">
        <v>0.10070870063853</v>
      </c>
      <c r="L1409" s="9">
        <v>3881.2000222951301</v>
      </c>
      <c r="M1409" s="9">
        <v>10.8387127678669</v>
      </c>
      <c r="N1409" s="9">
        <v>1.9795152677293399</v>
      </c>
      <c r="O1409" s="9">
        <v>1.0915526794461501</v>
      </c>
      <c r="P1409" s="9">
        <v>0.19935441050715999</v>
      </c>
      <c r="Q1409" s="9">
        <v>390.87061116358802</v>
      </c>
      <c r="R1409" s="9">
        <v>1330</v>
      </c>
      <c r="S1409" s="9" t="s">
        <v>311</v>
      </c>
      <c r="T1409" s="9">
        <v>1330</v>
      </c>
      <c r="U1409" s="9" t="s">
        <v>293</v>
      </c>
      <c r="V1409" s="9" t="s">
        <v>195</v>
      </c>
      <c r="Z1409" s="9">
        <v>0</v>
      </c>
      <c r="AA1409" s="9">
        <v>1</v>
      </c>
      <c r="AB1409" s="9">
        <v>1.0915526794461501</v>
      </c>
      <c r="AC1409" s="9">
        <v>0.19935441050715999</v>
      </c>
      <c r="AD1409" s="9">
        <v>390.87061116358802</v>
      </c>
      <c r="AF1409" s="9">
        <v>-1</v>
      </c>
      <c r="AG1409" s="9">
        <v>-1</v>
      </c>
      <c r="AH1409" s="9">
        <v>-1</v>
      </c>
      <c r="AI1409" s="9">
        <v>-1</v>
      </c>
      <c r="AJ1409" s="9">
        <v>0</v>
      </c>
      <c r="AM1409" s="9" t="s">
        <v>309</v>
      </c>
      <c r="AN1409" s="9">
        <v>-1</v>
      </c>
      <c r="AQ1409" s="9">
        <v>579</v>
      </c>
      <c r="AR1409" s="9" t="s">
        <v>295</v>
      </c>
      <c r="AT1409" s="9" t="s">
        <v>195</v>
      </c>
      <c r="AU1409" s="9">
        <v>132.71029999999999</v>
      </c>
      <c r="AV1409" s="9">
        <v>89.885380432289693</v>
      </c>
      <c r="AW1409" s="9">
        <v>407.55365197060399</v>
      </c>
      <c r="AX1409" s="9">
        <v>0.31700779489999997</v>
      </c>
    </row>
    <row r="1410" spans="1:50" x14ac:dyDescent="0.25">
      <c r="A1410" s="142">
        <v>550000</v>
      </c>
      <c r="B1410" s="142">
        <v>930000</v>
      </c>
      <c r="C1410" s="142">
        <v>930000</v>
      </c>
      <c r="D1410" s="9" t="s">
        <v>305</v>
      </c>
      <c r="E1410" s="9" t="s">
        <v>70</v>
      </c>
      <c r="F1410" s="9" t="s">
        <v>306</v>
      </c>
      <c r="G1410" s="9" t="s">
        <v>307</v>
      </c>
      <c r="H1410" s="9">
        <v>0.36</v>
      </c>
      <c r="I1410" s="9">
        <v>0.48</v>
      </c>
      <c r="J1410" s="9" t="s">
        <v>195</v>
      </c>
      <c r="K1410" s="9">
        <v>0.22357105960508999</v>
      </c>
      <c r="L1410" s="9">
        <v>3855.3464398563201</v>
      </c>
      <c r="M1410" s="9">
        <v>9.5785915898830503</v>
      </c>
      <c r="N1410" s="9">
        <v>1.4076784951582999</v>
      </c>
      <c r="O1410" s="9">
        <v>2.1414958712746199</v>
      </c>
      <c r="P1410" s="9">
        <v>0.31471617274585001</v>
      </c>
      <c r="Q1410" s="9">
        <v>861.94388870341697</v>
      </c>
      <c r="R1410" s="9">
        <v>1200</v>
      </c>
      <c r="S1410" s="9" t="s">
        <v>308</v>
      </c>
      <c r="T1410" s="9">
        <v>1200</v>
      </c>
      <c r="U1410" s="9" t="s">
        <v>293</v>
      </c>
      <c r="V1410" s="9" t="s">
        <v>195</v>
      </c>
      <c r="Z1410" s="9">
        <v>0</v>
      </c>
      <c r="AA1410" s="9">
        <v>1</v>
      </c>
      <c r="AB1410" s="9">
        <v>2.1414958712746199</v>
      </c>
      <c r="AC1410" s="9">
        <v>0.31471617274585001</v>
      </c>
      <c r="AD1410" s="9">
        <v>861.94388870341697</v>
      </c>
      <c r="AF1410" s="9">
        <v>-1</v>
      </c>
      <c r="AG1410" s="9">
        <v>-1</v>
      </c>
      <c r="AH1410" s="9">
        <v>-1</v>
      </c>
      <c r="AI1410" s="9">
        <v>-1</v>
      </c>
      <c r="AJ1410" s="9">
        <v>0</v>
      </c>
      <c r="AM1410" s="9" t="s">
        <v>309</v>
      </c>
      <c r="AN1410" s="9">
        <v>-1</v>
      </c>
      <c r="AQ1410" s="9">
        <v>579</v>
      </c>
      <c r="AR1410" s="9" t="s">
        <v>295</v>
      </c>
      <c r="AT1410" s="9" t="s">
        <v>195</v>
      </c>
      <c r="AU1410" s="9">
        <v>132.71029999999999</v>
      </c>
      <c r="AV1410" s="9">
        <v>142.646290914839</v>
      </c>
      <c r="AW1410" s="9">
        <v>904.75997842565801</v>
      </c>
      <c r="AX1410" s="9">
        <v>0.69906235900000002</v>
      </c>
    </row>
    <row r="1411" spans="1:50" x14ac:dyDescent="0.25">
      <c r="A1411" s="142">
        <v>550000</v>
      </c>
      <c r="B1411" s="142">
        <v>930000</v>
      </c>
      <c r="C1411" s="142">
        <v>930000</v>
      </c>
      <c r="D1411" s="9" t="s">
        <v>305</v>
      </c>
      <c r="E1411" s="9" t="s">
        <v>70</v>
      </c>
      <c r="F1411" s="9" t="s">
        <v>306</v>
      </c>
      <c r="G1411" s="9" t="s">
        <v>307</v>
      </c>
      <c r="H1411" s="9">
        <v>0.36</v>
      </c>
      <c r="I1411" s="9">
        <v>0.48</v>
      </c>
      <c r="J1411" s="9" t="s">
        <v>195</v>
      </c>
      <c r="K1411" s="9">
        <v>0.12595056941534</v>
      </c>
      <c r="L1411" s="9">
        <v>3855.3464398563201</v>
      </c>
      <c r="M1411" s="9">
        <v>9.5785915898830503</v>
      </c>
      <c r="N1411" s="9">
        <v>1.4076784951582999</v>
      </c>
      <c r="O1411" s="9">
        <v>1.20642906494281</v>
      </c>
      <c r="P1411" s="9">
        <v>0.17729790801892001</v>
      </c>
      <c r="Q1411" s="9">
        <v>485.58307939333099</v>
      </c>
      <c r="R1411" s="9">
        <v>1210</v>
      </c>
      <c r="S1411" s="9" t="s">
        <v>310</v>
      </c>
      <c r="T1411" s="9">
        <v>1210</v>
      </c>
      <c r="U1411" s="9" t="s">
        <v>293</v>
      </c>
      <c r="V1411" s="9" t="s">
        <v>195</v>
      </c>
      <c r="Z1411" s="9">
        <v>0</v>
      </c>
      <c r="AA1411" s="9">
        <v>1</v>
      </c>
      <c r="AB1411" s="9">
        <v>1.20642906494281</v>
      </c>
      <c r="AC1411" s="9">
        <v>0.17729790801892001</v>
      </c>
      <c r="AD1411" s="9">
        <v>485.58307939333099</v>
      </c>
      <c r="AF1411" s="9">
        <v>-1</v>
      </c>
      <c r="AG1411" s="9">
        <v>-1</v>
      </c>
      <c r="AH1411" s="9">
        <v>-1</v>
      </c>
      <c r="AI1411" s="9">
        <v>-1</v>
      </c>
      <c r="AJ1411" s="9">
        <v>0</v>
      </c>
      <c r="AM1411" s="9" t="s">
        <v>309</v>
      </c>
      <c r="AN1411" s="9">
        <v>-1</v>
      </c>
      <c r="AQ1411" s="9">
        <v>579</v>
      </c>
      <c r="AR1411" s="9" t="s">
        <v>295</v>
      </c>
      <c r="AT1411" s="9" t="s">
        <v>195</v>
      </c>
      <c r="AU1411" s="9">
        <v>132.71029999999999</v>
      </c>
      <c r="AV1411" s="9">
        <v>96.935332022034004</v>
      </c>
      <c r="AW1411" s="9">
        <v>509.70387074343</v>
      </c>
      <c r="AX1411" s="9">
        <v>0.3938224488</v>
      </c>
    </row>
    <row r="1412" spans="1:50" x14ac:dyDescent="0.25">
      <c r="A1412" s="142">
        <v>550000</v>
      </c>
      <c r="B1412" s="142">
        <v>930000</v>
      </c>
      <c r="C1412" s="142">
        <v>930000</v>
      </c>
      <c r="D1412" s="9" t="s">
        <v>305</v>
      </c>
      <c r="E1412" s="9" t="s">
        <v>70</v>
      </c>
      <c r="F1412" s="9" t="s">
        <v>306</v>
      </c>
      <c r="G1412" s="9" t="s">
        <v>307</v>
      </c>
      <c r="H1412" s="9">
        <v>0.36</v>
      </c>
      <c r="I1412" s="9">
        <v>0.48</v>
      </c>
      <c r="J1412" s="9" t="s">
        <v>195</v>
      </c>
      <c r="K1412" s="9">
        <v>3.752055096529E-2</v>
      </c>
      <c r="L1412" s="9">
        <v>3855.3464398563201</v>
      </c>
      <c r="M1412" s="9">
        <v>9.5785915898830503</v>
      </c>
      <c r="N1412" s="9">
        <v>1.4076784951582999</v>
      </c>
      <c r="O1412" s="9">
        <v>0.35939403392392999</v>
      </c>
      <c r="P1412" s="9">
        <v>5.2816872720329998E-2</v>
      </c>
      <c r="Q1412" s="9">
        <v>144.65472258548999</v>
      </c>
      <c r="R1412" s="9">
        <v>1210</v>
      </c>
      <c r="S1412" s="9" t="s">
        <v>310</v>
      </c>
      <c r="T1412" s="9">
        <v>1210</v>
      </c>
      <c r="U1412" s="9" t="s">
        <v>293</v>
      </c>
      <c r="V1412" s="9" t="s">
        <v>195</v>
      </c>
      <c r="Z1412" s="9">
        <v>0</v>
      </c>
      <c r="AA1412" s="9">
        <v>1</v>
      </c>
      <c r="AB1412" s="9">
        <v>0.35939403392392999</v>
      </c>
      <c r="AC1412" s="9">
        <v>5.2816872720329998E-2</v>
      </c>
      <c r="AD1412" s="9">
        <v>144.65472258548999</v>
      </c>
      <c r="AF1412" s="9">
        <v>-1</v>
      </c>
      <c r="AG1412" s="9">
        <v>-1</v>
      </c>
      <c r="AH1412" s="9">
        <v>-1</v>
      </c>
      <c r="AI1412" s="9">
        <v>-1</v>
      </c>
      <c r="AJ1412" s="9">
        <v>0</v>
      </c>
      <c r="AM1412" s="9" t="s">
        <v>309</v>
      </c>
      <c r="AN1412" s="9">
        <v>-1</v>
      </c>
      <c r="AQ1412" s="9">
        <v>579</v>
      </c>
      <c r="AR1412" s="9" t="s">
        <v>295</v>
      </c>
      <c r="AT1412" s="9" t="s">
        <v>195</v>
      </c>
      <c r="AU1412" s="9">
        <v>132.71029999999999</v>
      </c>
      <c r="AV1412" s="9">
        <v>59.773473521069</v>
      </c>
      <c r="AW1412" s="9">
        <v>151.84028264588201</v>
      </c>
      <c r="AX1412" s="9">
        <v>0.1173193208</v>
      </c>
    </row>
    <row r="1413" spans="1:50" x14ac:dyDescent="0.25">
      <c r="A1413" s="142">
        <v>550000</v>
      </c>
      <c r="B1413" s="142">
        <v>930000</v>
      </c>
      <c r="C1413" s="142">
        <v>930000</v>
      </c>
      <c r="D1413" s="9" t="s">
        <v>305</v>
      </c>
      <c r="E1413" s="9" t="s">
        <v>70</v>
      </c>
      <c r="F1413" s="9" t="s">
        <v>306</v>
      </c>
      <c r="G1413" s="9" t="s">
        <v>307</v>
      </c>
      <c r="H1413" s="9">
        <v>0.36</v>
      </c>
      <c r="I1413" s="9">
        <v>0.48</v>
      </c>
      <c r="J1413" s="9" t="s">
        <v>195</v>
      </c>
      <c r="K1413" s="9">
        <v>0.14807631983124001</v>
      </c>
      <c r="L1413" s="9">
        <v>3855.3464398563201</v>
      </c>
      <c r="M1413" s="9">
        <v>9.5785915898830503</v>
      </c>
      <c r="N1413" s="9">
        <v>1.4076784951582999</v>
      </c>
      <c r="O1413" s="9">
        <v>1.41836259179643</v>
      </c>
      <c r="P1413" s="9">
        <v>0.20844385106863</v>
      </c>
      <c r="Q1413" s="9">
        <v>570.88551248843203</v>
      </c>
      <c r="R1413" s="9">
        <v>1210</v>
      </c>
      <c r="S1413" s="9" t="s">
        <v>310</v>
      </c>
      <c r="T1413" s="9">
        <v>1210</v>
      </c>
      <c r="U1413" s="9" t="s">
        <v>293</v>
      </c>
      <c r="V1413" s="9" t="s">
        <v>195</v>
      </c>
      <c r="Z1413" s="9">
        <v>0</v>
      </c>
      <c r="AA1413" s="9">
        <v>1</v>
      </c>
      <c r="AB1413" s="9">
        <v>1.41836259179643</v>
      </c>
      <c r="AC1413" s="9">
        <v>0.20844385106863</v>
      </c>
      <c r="AD1413" s="9">
        <v>570.88551248843203</v>
      </c>
      <c r="AF1413" s="9">
        <v>-1</v>
      </c>
      <c r="AG1413" s="9">
        <v>-1</v>
      </c>
      <c r="AH1413" s="9">
        <v>-1</v>
      </c>
      <c r="AI1413" s="9">
        <v>-1</v>
      </c>
      <c r="AJ1413" s="9">
        <v>0</v>
      </c>
      <c r="AM1413" s="9" t="s">
        <v>309</v>
      </c>
      <c r="AN1413" s="9">
        <v>-1</v>
      </c>
      <c r="AQ1413" s="9">
        <v>579</v>
      </c>
      <c r="AR1413" s="9" t="s">
        <v>295</v>
      </c>
      <c r="AT1413" s="9" t="s">
        <v>195</v>
      </c>
      <c r="AU1413" s="9">
        <v>132.71029999999999</v>
      </c>
      <c r="AV1413" s="9">
        <v>100.04968954171601</v>
      </c>
      <c r="AW1413" s="9">
        <v>599.24360591444599</v>
      </c>
      <c r="AX1413" s="9">
        <v>0.4630052818</v>
      </c>
    </row>
    <row r="1414" spans="1:50" x14ac:dyDescent="0.25">
      <c r="A1414" s="142">
        <v>550000</v>
      </c>
      <c r="B1414" s="142">
        <v>930000</v>
      </c>
      <c r="C1414" s="142">
        <v>930000</v>
      </c>
      <c r="D1414" s="9" t="s">
        <v>305</v>
      </c>
      <c r="E1414" s="9" t="s">
        <v>70</v>
      </c>
      <c r="F1414" s="9" t="s">
        <v>306</v>
      </c>
      <c r="G1414" s="9" t="s">
        <v>307</v>
      </c>
      <c r="H1414" s="9">
        <v>0.36</v>
      </c>
      <c r="I1414" s="9">
        <v>0.48</v>
      </c>
      <c r="J1414" s="9" t="s">
        <v>195</v>
      </c>
      <c r="K1414" s="9">
        <v>4.5853186375879998E-2</v>
      </c>
      <c r="L1414" s="9">
        <v>3855.3464398563201</v>
      </c>
      <c r="M1414" s="9">
        <v>9.5785915898830503</v>
      </c>
      <c r="N1414" s="9">
        <v>1.4076784951582999</v>
      </c>
      <c r="O1414" s="9">
        <v>0.43920894538938998</v>
      </c>
      <c r="P1414" s="9">
        <v>6.4546544395809993E-2</v>
      </c>
      <c r="Q1414" s="9">
        <v>176.779918850336</v>
      </c>
      <c r="R1414" s="9">
        <v>1210</v>
      </c>
      <c r="S1414" s="9" t="s">
        <v>310</v>
      </c>
      <c r="T1414" s="9">
        <v>1210</v>
      </c>
      <c r="U1414" s="9" t="s">
        <v>293</v>
      </c>
      <c r="V1414" s="9" t="s">
        <v>195</v>
      </c>
      <c r="Z1414" s="9">
        <v>0</v>
      </c>
      <c r="AA1414" s="9">
        <v>1</v>
      </c>
      <c r="AB1414" s="9">
        <v>0.43920894538938998</v>
      </c>
      <c r="AC1414" s="9">
        <v>6.4546544395809993E-2</v>
      </c>
      <c r="AD1414" s="9">
        <v>176.779918850337</v>
      </c>
      <c r="AF1414" s="9">
        <v>-1</v>
      </c>
      <c r="AG1414" s="9">
        <v>-1</v>
      </c>
      <c r="AH1414" s="9">
        <v>-1</v>
      </c>
      <c r="AI1414" s="9">
        <v>-1</v>
      </c>
      <c r="AJ1414" s="9">
        <v>0</v>
      </c>
      <c r="AM1414" s="9" t="s">
        <v>309</v>
      </c>
      <c r="AN1414" s="9">
        <v>-1</v>
      </c>
      <c r="AQ1414" s="9">
        <v>579</v>
      </c>
      <c r="AR1414" s="9" t="s">
        <v>295</v>
      </c>
      <c r="AT1414" s="9" t="s">
        <v>195</v>
      </c>
      <c r="AU1414" s="9">
        <v>132.71029999999999</v>
      </c>
      <c r="AV1414" s="9">
        <v>57.236357240507203</v>
      </c>
      <c r="AW1414" s="9">
        <v>185.56126177275499</v>
      </c>
      <c r="AX1414" s="9">
        <v>0.14337381900000001</v>
      </c>
    </row>
    <row r="1415" spans="1:50" x14ac:dyDescent="0.25">
      <c r="A1415" s="142">
        <v>550000</v>
      </c>
      <c r="B1415" s="142">
        <v>930000</v>
      </c>
      <c r="C1415" s="142">
        <v>930000</v>
      </c>
      <c r="D1415" s="9" t="s">
        <v>305</v>
      </c>
      <c r="E1415" s="9" t="s">
        <v>70</v>
      </c>
      <c r="F1415" s="9" t="s">
        <v>306</v>
      </c>
      <c r="G1415" s="9" t="s">
        <v>307</v>
      </c>
      <c r="H1415" s="9">
        <v>0.36</v>
      </c>
      <c r="I1415" s="9">
        <v>0.48</v>
      </c>
      <c r="J1415" s="9" t="s">
        <v>195</v>
      </c>
      <c r="K1415" s="9">
        <v>1.1389840891680001E-2</v>
      </c>
      <c r="L1415" s="9">
        <v>3855.3464398563201</v>
      </c>
      <c r="M1415" s="9">
        <v>9.5785915898830503</v>
      </c>
      <c r="N1415" s="9">
        <v>1.4076784951582999</v>
      </c>
      <c r="O1415" s="9">
        <v>0.10909863417519</v>
      </c>
      <c r="P1415" s="9">
        <v>1.603323408649E-2</v>
      </c>
      <c r="Q1415" s="9">
        <v>43.911782532283901</v>
      </c>
      <c r="R1415" s="9">
        <v>1210</v>
      </c>
      <c r="S1415" s="9" t="s">
        <v>310</v>
      </c>
      <c r="T1415" s="9">
        <v>1210</v>
      </c>
      <c r="U1415" s="9" t="s">
        <v>293</v>
      </c>
      <c r="V1415" s="9" t="s">
        <v>195</v>
      </c>
      <c r="Z1415" s="9">
        <v>0</v>
      </c>
      <c r="AA1415" s="9">
        <v>1</v>
      </c>
      <c r="AB1415" s="9">
        <v>0.10909863417519</v>
      </c>
      <c r="AC1415" s="9">
        <v>1.603323408649E-2</v>
      </c>
      <c r="AD1415" s="9">
        <v>43.911782532284199</v>
      </c>
      <c r="AF1415" s="9">
        <v>-1</v>
      </c>
      <c r="AG1415" s="9">
        <v>-1</v>
      </c>
      <c r="AH1415" s="9">
        <v>-1</v>
      </c>
      <c r="AI1415" s="9">
        <v>-1</v>
      </c>
      <c r="AJ1415" s="9">
        <v>0</v>
      </c>
      <c r="AM1415" s="9" t="s">
        <v>309</v>
      </c>
      <c r="AN1415" s="9">
        <v>-1</v>
      </c>
      <c r="AQ1415" s="9">
        <v>579</v>
      </c>
      <c r="AR1415" s="9" t="s">
        <v>295</v>
      </c>
      <c r="AT1415" s="9" t="s">
        <v>195</v>
      </c>
      <c r="AU1415" s="9">
        <v>132.71029999999999</v>
      </c>
      <c r="AV1415" s="9">
        <v>39.204856403116501</v>
      </c>
      <c r="AW1415" s="9">
        <v>46.093050762626</v>
      </c>
      <c r="AX1415" s="9">
        <v>3.5613773299999998E-2</v>
      </c>
    </row>
    <row r="1416" spans="1:50" x14ac:dyDescent="0.25">
      <c r="A1416" s="142">
        <v>550000</v>
      </c>
      <c r="B1416" s="142">
        <v>930000</v>
      </c>
      <c r="C1416" s="142">
        <v>930000</v>
      </c>
      <c r="D1416" s="9" t="s">
        <v>305</v>
      </c>
      <c r="E1416" s="9" t="s">
        <v>70</v>
      </c>
      <c r="F1416" s="9" t="s">
        <v>306</v>
      </c>
      <c r="G1416" s="9" t="s">
        <v>307</v>
      </c>
      <c r="H1416" s="9">
        <v>0.36</v>
      </c>
      <c r="I1416" s="9">
        <v>0.48</v>
      </c>
      <c r="J1416" s="9" t="s">
        <v>195</v>
      </c>
      <c r="K1416" s="9">
        <v>2.5401926537330002E-2</v>
      </c>
      <c r="L1416" s="9">
        <v>3855.3464398563201</v>
      </c>
      <c r="M1416" s="9">
        <v>9.5785915898830503</v>
      </c>
      <c r="N1416" s="9">
        <v>1.4076784951582999</v>
      </c>
      <c r="O1416" s="9">
        <v>0.24331467989732</v>
      </c>
      <c r="P1416" s="9">
        <v>3.5757745722190003E-2</v>
      </c>
      <c r="Q1416" s="9">
        <v>97.933227041198705</v>
      </c>
      <c r="R1416" s="9">
        <v>1210</v>
      </c>
      <c r="S1416" s="9" t="s">
        <v>310</v>
      </c>
      <c r="T1416" s="9">
        <v>1210</v>
      </c>
      <c r="U1416" s="9" t="s">
        <v>293</v>
      </c>
      <c r="V1416" s="9" t="s">
        <v>195</v>
      </c>
      <c r="Z1416" s="9">
        <v>0</v>
      </c>
      <c r="AA1416" s="9">
        <v>1</v>
      </c>
      <c r="AB1416" s="9">
        <v>0.24331467989732</v>
      </c>
      <c r="AC1416" s="9">
        <v>3.5757745722190003E-2</v>
      </c>
      <c r="AD1416" s="9">
        <v>97.9332270411971</v>
      </c>
      <c r="AF1416" s="9">
        <v>-1</v>
      </c>
      <c r="AG1416" s="9">
        <v>-1</v>
      </c>
      <c r="AH1416" s="9">
        <v>-1</v>
      </c>
      <c r="AI1416" s="9">
        <v>-1</v>
      </c>
      <c r="AJ1416" s="9">
        <v>0</v>
      </c>
      <c r="AM1416" s="9" t="s">
        <v>309</v>
      </c>
      <c r="AN1416" s="9">
        <v>-1</v>
      </c>
      <c r="AQ1416" s="9">
        <v>579</v>
      </c>
      <c r="AR1416" s="9" t="s">
        <v>295</v>
      </c>
      <c r="AT1416" s="9" t="s">
        <v>195</v>
      </c>
      <c r="AU1416" s="9">
        <v>132.71029999999999</v>
      </c>
      <c r="AV1416" s="9">
        <v>41.959079214541099</v>
      </c>
      <c r="AW1416" s="9">
        <v>102.797949548937</v>
      </c>
      <c r="AX1416" s="9">
        <v>7.9426785900000005E-2</v>
      </c>
    </row>
    <row r="1417" spans="1:50" x14ac:dyDescent="0.25">
      <c r="A1417" s="142">
        <v>550000</v>
      </c>
      <c r="B1417" s="142">
        <v>930000</v>
      </c>
      <c r="C1417" s="142">
        <v>930000</v>
      </c>
      <c r="D1417" s="9" t="s">
        <v>305</v>
      </c>
      <c r="E1417" s="9" t="s">
        <v>70</v>
      </c>
      <c r="F1417" s="9" t="s">
        <v>306</v>
      </c>
      <c r="G1417" s="9" t="s">
        <v>307</v>
      </c>
      <c r="H1417" s="9">
        <v>0.36</v>
      </c>
      <c r="I1417" s="9">
        <v>0.48</v>
      </c>
      <c r="J1417" s="9" t="s">
        <v>195</v>
      </c>
      <c r="K1417" s="9">
        <v>0.21425866755045</v>
      </c>
      <c r="L1417" s="9">
        <v>3857.30001316065</v>
      </c>
      <c r="M1417" s="9">
        <v>9.6346490327835408</v>
      </c>
      <c r="N1417" s="9">
        <v>1.4333328511486401</v>
      </c>
      <c r="O1417" s="9">
        <v>2.0643070640805101</v>
      </c>
      <c r="P1417" s="9">
        <v>0.30710398684340001</v>
      </c>
      <c r="Q1417" s="9">
        <v>826.45996116216497</v>
      </c>
      <c r="R1417" s="9">
        <v>1200</v>
      </c>
      <c r="S1417" s="9" t="s">
        <v>308</v>
      </c>
      <c r="T1417" s="9">
        <v>1200</v>
      </c>
      <c r="U1417" s="9" t="s">
        <v>293</v>
      </c>
      <c r="V1417" s="9" t="s">
        <v>195</v>
      </c>
      <c r="Z1417" s="9">
        <v>0</v>
      </c>
      <c r="AA1417" s="9">
        <v>1</v>
      </c>
      <c r="AB1417" s="9">
        <v>2.0643070640805101</v>
      </c>
      <c r="AC1417" s="9">
        <v>0.30710398684340001</v>
      </c>
      <c r="AD1417" s="9">
        <v>826.45996116216497</v>
      </c>
      <c r="AF1417" s="9">
        <v>-1</v>
      </c>
      <c r="AG1417" s="9">
        <v>-1</v>
      </c>
      <c r="AH1417" s="9">
        <v>-1</v>
      </c>
      <c r="AI1417" s="9">
        <v>-1</v>
      </c>
      <c r="AJ1417" s="9">
        <v>0</v>
      </c>
      <c r="AM1417" s="9" t="s">
        <v>309</v>
      </c>
      <c r="AN1417" s="9">
        <v>-1</v>
      </c>
      <c r="AQ1417" s="9">
        <v>579</v>
      </c>
      <c r="AR1417" s="9" t="s">
        <v>295</v>
      </c>
      <c r="AT1417" s="9" t="s">
        <v>195</v>
      </c>
      <c r="AU1417" s="9">
        <v>132.71029999999999</v>
      </c>
      <c r="AV1417" s="9">
        <v>166.94818438078201</v>
      </c>
      <c r="AW1417" s="9">
        <v>867.07406483143598</v>
      </c>
      <c r="AX1417" s="9">
        <v>0.67028382900000005</v>
      </c>
    </row>
    <row r="1418" spans="1:50" x14ac:dyDescent="0.25">
      <c r="A1418" s="142">
        <v>550000</v>
      </c>
      <c r="B1418" s="142">
        <v>930000</v>
      </c>
      <c r="C1418" s="142">
        <v>930000</v>
      </c>
      <c r="D1418" s="9" t="s">
        <v>305</v>
      </c>
      <c r="E1418" s="9" t="s">
        <v>70</v>
      </c>
      <c r="F1418" s="9" t="s">
        <v>306</v>
      </c>
      <c r="G1418" s="9" t="s">
        <v>307</v>
      </c>
      <c r="H1418" s="9">
        <v>0.36</v>
      </c>
      <c r="I1418" s="9">
        <v>0.48</v>
      </c>
      <c r="J1418" s="9" t="s">
        <v>195</v>
      </c>
      <c r="K1418" s="9">
        <v>3.2351104718319999E-2</v>
      </c>
      <c r="L1418" s="9">
        <v>3857.30001316065</v>
      </c>
      <c r="M1418" s="9">
        <v>9.6346490327835408</v>
      </c>
      <c r="N1418" s="9">
        <v>1.4333328511486401</v>
      </c>
      <c r="O1418" s="9">
        <v>0.31169153978389003</v>
      </c>
      <c r="P1418" s="9">
        <v>4.6369901163720001E-2</v>
      </c>
      <c r="Q1418" s="9">
        <v>124.78791665576</v>
      </c>
      <c r="R1418" s="9">
        <v>1210</v>
      </c>
      <c r="S1418" s="9" t="s">
        <v>310</v>
      </c>
      <c r="T1418" s="9">
        <v>1210</v>
      </c>
      <c r="U1418" s="9" t="s">
        <v>293</v>
      </c>
      <c r="V1418" s="9" t="s">
        <v>195</v>
      </c>
      <c r="Z1418" s="9">
        <v>0</v>
      </c>
      <c r="AA1418" s="9">
        <v>1</v>
      </c>
      <c r="AB1418" s="9">
        <v>0.31169153978389003</v>
      </c>
      <c r="AC1418" s="9">
        <v>4.6369901163720001E-2</v>
      </c>
      <c r="AD1418" s="9">
        <v>124.78791665575901</v>
      </c>
      <c r="AF1418" s="9">
        <v>-1</v>
      </c>
      <c r="AG1418" s="9">
        <v>-1</v>
      </c>
      <c r="AH1418" s="9">
        <v>-1</v>
      </c>
      <c r="AI1418" s="9">
        <v>-1</v>
      </c>
      <c r="AJ1418" s="9">
        <v>0</v>
      </c>
      <c r="AM1418" s="9" t="s">
        <v>309</v>
      </c>
      <c r="AN1418" s="9">
        <v>-1</v>
      </c>
      <c r="AQ1418" s="9">
        <v>579</v>
      </c>
      <c r="AR1418" s="9" t="s">
        <v>295</v>
      </c>
      <c r="AT1418" s="9" t="s">
        <v>195</v>
      </c>
      <c r="AU1418" s="9">
        <v>132.71029999999999</v>
      </c>
      <c r="AV1418" s="9">
        <v>64.814444385312399</v>
      </c>
      <c r="AW1418" s="9">
        <v>130.920275901091</v>
      </c>
      <c r="AX1418" s="9">
        <v>0.1012067451</v>
      </c>
    </row>
    <row r="1419" spans="1:50" x14ac:dyDescent="0.25">
      <c r="A1419" s="142">
        <v>550000</v>
      </c>
      <c r="B1419" s="142">
        <v>930000</v>
      </c>
      <c r="C1419" s="142">
        <v>930000</v>
      </c>
      <c r="D1419" s="9" t="s">
        <v>305</v>
      </c>
      <c r="E1419" s="9" t="s">
        <v>70</v>
      </c>
      <c r="F1419" s="9" t="s">
        <v>306</v>
      </c>
      <c r="G1419" s="9" t="s">
        <v>307</v>
      </c>
      <c r="H1419" s="9">
        <v>0.36</v>
      </c>
      <c r="I1419" s="9">
        <v>0.48</v>
      </c>
      <c r="J1419" s="9" t="s">
        <v>195</v>
      </c>
      <c r="K1419" s="9">
        <v>0.11626504638479</v>
      </c>
      <c r="L1419" s="9">
        <v>3857.30001316065</v>
      </c>
      <c r="M1419" s="9">
        <v>9.6346490327835408</v>
      </c>
      <c r="N1419" s="9">
        <v>1.4333328511486401</v>
      </c>
      <c r="O1419" s="9">
        <v>1.12017291669782</v>
      </c>
      <c r="P1419" s="9">
        <v>0.16664651042365</v>
      </c>
      <c r="Q1419" s="9">
        <v>448.46916495020503</v>
      </c>
      <c r="R1419" s="9">
        <v>1210</v>
      </c>
      <c r="S1419" s="9" t="s">
        <v>310</v>
      </c>
      <c r="T1419" s="9">
        <v>1210</v>
      </c>
      <c r="U1419" s="9" t="s">
        <v>293</v>
      </c>
      <c r="V1419" s="9" t="s">
        <v>195</v>
      </c>
      <c r="Z1419" s="9">
        <v>0</v>
      </c>
      <c r="AA1419" s="9">
        <v>1</v>
      </c>
      <c r="AB1419" s="9">
        <v>1.12017291669782</v>
      </c>
      <c r="AC1419" s="9">
        <v>0.16664651042365</v>
      </c>
      <c r="AD1419" s="9">
        <v>448.46916495020503</v>
      </c>
      <c r="AF1419" s="9">
        <v>-1</v>
      </c>
      <c r="AG1419" s="9">
        <v>-1</v>
      </c>
      <c r="AH1419" s="9">
        <v>-1</v>
      </c>
      <c r="AI1419" s="9">
        <v>-1</v>
      </c>
      <c r="AJ1419" s="9">
        <v>0</v>
      </c>
      <c r="AM1419" s="9" t="s">
        <v>309</v>
      </c>
      <c r="AN1419" s="9">
        <v>-1</v>
      </c>
      <c r="AQ1419" s="9">
        <v>579</v>
      </c>
      <c r="AR1419" s="9" t="s">
        <v>295</v>
      </c>
      <c r="AT1419" s="9" t="s">
        <v>195</v>
      </c>
      <c r="AU1419" s="9">
        <v>132.71029999999999</v>
      </c>
      <c r="AV1419" s="9">
        <v>88.278491417339595</v>
      </c>
      <c r="AW1419" s="9">
        <v>470.507949662952</v>
      </c>
      <c r="AX1419" s="9">
        <v>0.3637219505</v>
      </c>
    </row>
    <row r="1420" spans="1:50" x14ac:dyDescent="0.25">
      <c r="A1420" s="142">
        <v>550000</v>
      </c>
      <c r="B1420" s="142">
        <v>930000</v>
      </c>
      <c r="C1420" s="142">
        <v>930000</v>
      </c>
      <c r="D1420" s="9" t="s">
        <v>305</v>
      </c>
      <c r="E1420" s="9" t="s">
        <v>70</v>
      </c>
      <c r="F1420" s="9" t="s">
        <v>306</v>
      </c>
      <c r="G1420" s="9" t="s">
        <v>307</v>
      </c>
      <c r="H1420" s="9">
        <v>0.36</v>
      </c>
      <c r="I1420" s="9">
        <v>0.48</v>
      </c>
      <c r="J1420" s="9" t="s">
        <v>195</v>
      </c>
      <c r="K1420" s="9">
        <v>2.1276180405909999E-2</v>
      </c>
      <c r="L1420" s="9">
        <v>3857.30001316065</v>
      </c>
      <c r="M1420" s="9">
        <v>9.6346490327835408</v>
      </c>
      <c r="N1420" s="9">
        <v>1.4333328511486401</v>
      </c>
      <c r="O1420" s="9">
        <v>0.20498853096917999</v>
      </c>
      <c r="P1420" s="9">
        <v>3.0495848322759998E-2</v>
      </c>
      <c r="Q1420" s="9">
        <v>82.068610959748199</v>
      </c>
      <c r="R1420" s="9">
        <v>1330</v>
      </c>
      <c r="S1420" s="9" t="s">
        <v>311</v>
      </c>
      <c r="T1420" s="9">
        <v>1330</v>
      </c>
      <c r="U1420" s="9" t="s">
        <v>293</v>
      </c>
      <c r="V1420" s="9" t="s">
        <v>195</v>
      </c>
      <c r="Z1420" s="9">
        <v>0</v>
      </c>
      <c r="AA1420" s="9">
        <v>1</v>
      </c>
      <c r="AB1420" s="9">
        <v>0.20498853096917999</v>
      </c>
      <c r="AC1420" s="9">
        <v>3.0495848322759998E-2</v>
      </c>
      <c r="AD1420" s="9">
        <v>82.068610959749705</v>
      </c>
      <c r="AF1420" s="9">
        <v>-1</v>
      </c>
      <c r="AG1420" s="9">
        <v>-1</v>
      </c>
      <c r="AH1420" s="9">
        <v>-1</v>
      </c>
      <c r="AI1420" s="9">
        <v>-1</v>
      </c>
      <c r="AJ1420" s="9">
        <v>0</v>
      </c>
      <c r="AM1420" s="9" t="s">
        <v>309</v>
      </c>
      <c r="AN1420" s="9">
        <v>-1</v>
      </c>
      <c r="AQ1420" s="9">
        <v>579</v>
      </c>
      <c r="AR1420" s="9" t="s">
        <v>295</v>
      </c>
      <c r="AT1420" s="9" t="s">
        <v>195</v>
      </c>
      <c r="AU1420" s="9">
        <v>132.71029999999999</v>
      </c>
      <c r="AV1420" s="9">
        <v>38.2662318059119</v>
      </c>
      <c r="AW1420" s="9">
        <v>86.101647319823797</v>
      </c>
      <c r="AX1420" s="9">
        <v>6.6560106199999997E-2</v>
      </c>
    </row>
    <row r="1421" spans="1:50" x14ac:dyDescent="0.25">
      <c r="A1421" s="142">
        <v>550000</v>
      </c>
      <c r="B1421" s="142">
        <v>930000</v>
      </c>
      <c r="C1421" s="142">
        <v>930000</v>
      </c>
      <c r="D1421" s="9" t="s">
        <v>305</v>
      </c>
      <c r="E1421" s="9" t="s">
        <v>70</v>
      </c>
      <c r="F1421" s="9" t="s">
        <v>306</v>
      </c>
      <c r="G1421" s="9" t="s">
        <v>307</v>
      </c>
      <c r="H1421" s="9">
        <v>0.36</v>
      </c>
      <c r="I1421" s="9">
        <v>0.48</v>
      </c>
      <c r="J1421" s="9" t="s">
        <v>195</v>
      </c>
      <c r="K1421" s="9">
        <v>0.23361245476951001</v>
      </c>
      <c r="L1421" s="9">
        <v>3857.30001316065</v>
      </c>
      <c r="M1421" s="9">
        <v>9.6346490327835408</v>
      </c>
      <c r="N1421" s="9">
        <v>1.4333328511486401</v>
      </c>
      <c r="O1421" s="9">
        <v>2.25077401139125</v>
      </c>
      <c r="P1421" s="9">
        <v>0.33484440585860997</v>
      </c>
      <c r="Q1421" s="9">
        <v>901.11332485692299</v>
      </c>
      <c r="R1421" s="9">
        <v>1210</v>
      </c>
      <c r="S1421" s="9" t="s">
        <v>310</v>
      </c>
      <c r="T1421" s="9">
        <v>1210</v>
      </c>
      <c r="U1421" s="9" t="s">
        <v>293</v>
      </c>
      <c r="V1421" s="9" t="s">
        <v>195</v>
      </c>
      <c r="Z1421" s="9">
        <v>0</v>
      </c>
      <c r="AA1421" s="9">
        <v>1</v>
      </c>
      <c r="AB1421" s="9">
        <v>2.25077401139125</v>
      </c>
      <c r="AC1421" s="9">
        <v>0.33484440585860997</v>
      </c>
      <c r="AD1421" s="9">
        <v>901.11332485692299</v>
      </c>
      <c r="AF1421" s="9">
        <v>-1</v>
      </c>
      <c r="AG1421" s="9">
        <v>-1</v>
      </c>
      <c r="AH1421" s="9">
        <v>-1</v>
      </c>
      <c r="AI1421" s="9">
        <v>-1</v>
      </c>
      <c r="AJ1421" s="9">
        <v>0</v>
      </c>
      <c r="AM1421" s="9" t="s">
        <v>309</v>
      </c>
      <c r="AN1421" s="9">
        <v>-1</v>
      </c>
      <c r="AQ1421" s="9">
        <v>579</v>
      </c>
      <c r="AR1421" s="9" t="s">
        <v>295</v>
      </c>
      <c r="AT1421" s="9" t="s">
        <v>195</v>
      </c>
      <c r="AU1421" s="9">
        <v>132.71029999999999</v>
      </c>
      <c r="AV1421" s="9">
        <v>121.27118103164</v>
      </c>
      <c r="AW1421" s="9">
        <v>945.39606293662098</v>
      </c>
      <c r="AX1421" s="9">
        <v>0.73082994720000005</v>
      </c>
    </row>
    <row r="1422" spans="1:50" x14ac:dyDescent="0.25">
      <c r="A1422" s="142">
        <v>550000</v>
      </c>
      <c r="B1422" s="142">
        <v>930000</v>
      </c>
      <c r="C1422" s="142">
        <v>930000</v>
      </c>
      <c r="D1422" s="9" t="s">
        <v>305</v>
      </c>
      <c r="E1422" s="9" t="s">
        <v>70</v>
      </c>
      <c r="F1422" s="9" t="s">
        <v>306</v>
      </c>
      <c r="G1422" s="9" t="s">
        <v>307</v>
      </c>
      <c r="H1422" s="9">
        <v>0.36</v>
      </c>
      <c r="I1422" s="9">
        <v>0.48</v>
      </c>
      <c r="J1422" s="9" t="s">
        <v>195</v>
      </c>
      <c r="K1422" s="9">
        <v>1.91463865357E-3</v>
      </c>
      <c r="L1422" s="9">
        <v>3899.5039424204701</v>
      </c>
      <c r="M1422" s="9">
        <v>11.496176881285599</v>
      </c>
      <c r="N1422" s="9">
        <v>1.90419862321484</v>
      </c>
      <c r="O1422" s="9">
        <v>2.2011024625260001E-2</v>
      </c>
      <c r="P1422" s="9">
        <v>3.64585228809E-3</v>
      </c>
      <c r="Q1422" s="9">
        <v>7.4661409779341303</v>
      </c>
      <c r="R1422" s="9">
        <v>1200</v>
      </c>
      <c r="S1422" s="9" t="s">
        <v>308</v>
      </c>
      <c r="T1422" s="9">
        <v>1200</v>
      </c>
      <c r="U1422" s="9" t="s">
        <v>293</v>
      </c>
      <c r="V1422" s="9" t="s">
        <v>195</v>
      </c>
      <c r="Z1422" s="9">
        <v>0</v>
      </c>
      <c r="AA1422" s="9">
        <v>1</v>
      </c>
      <c r="AB1422" s="9">
        <v>2.2011024625260001E-2</v>
      </c>
      <c r="AC1422" s="9">
        <v>3.64585228809E-3</v>
      </c>
      <c r="AD1422" s="9">
        <v>7.4661409779339003</v>
      </c>
      <c r="AF1422" s="9">
        <v>-1</v>
      </c>
      <c r="AG1422" s="9">
        <v>-1</v>
      </c>
      <c r="AH1422" s="9">
        <v>-1</v>
      </c>
      <c r="AI1422" s="9">
        <v>-1</v>
      </c>
      <c r="AJ1422" s="9">
        <v>0</v>
      </c>
      <c r="AM1422" s="9" t="s">
        <v>309</v>
      </c>
      <c r="AN1422" s="9">
        <v>-1</v>
      </c>
      <c r="AQ1422" s="9">
        <v>579</v>
      </c>
      <c r="AR1422" s="9" t="s">
        <v>295</v>
      </c>
      <c r="AT1422" s="9" t="s">
        <v>195</v>
      </c>
      <c r="AU1422" s="9">
        <v>132.71029999999999</v>
      </c>
      <c r="AV1422" s="9">
        <v>18.513833598535498</v>
      </c>
      <c r="AW1422" s="9">
        <v>7.7482677318031197</v>
      </c>
      <c r="AX1422" s="9">
        <v>6.0552643999999996E-3</v>
      </c>
    </row>
    <row r="1423" spans="1:50" x14ac:dyDescent="0.25">
      <c r="A1423" s="142">
        <v>550000</v>
      </c>
      <c r="B1423" s="142">
        <v>930000</v>
      </c>
      <c r="C1423" s="142">
        <v>930000</v>
      </c>
      <c r="D1423" s="9" t="s">
        <v>305</v>
      </c>
      <c r="E1423" s="9" t="s">
        <v>70</v>
      </c>
      <c r="F1423" s="9" t="s">
        <v>306</v>
      </c>
      <c r="G1423" s="9" t="s">
        <v>307</v>
      </c>
      <c r="H1423" s="9">
        <v>0.36</v>
      </c>
      <c r="I1423" s="9">
        <v>0.48</v>
      </c>
      <c r="J1423" s="9" t="s">
        <v>195</v>
      </c>
      <c r="K1423" s="9">
        <v>5.2692190940359998E-2</v>
      </c>
      <c r="L1423" s="9">
        <v>3899.5039424204701</v>
      </c>
      <c r="M1423" s="9">
        <v>11.496176881285599</v>
      </c>
      <c r="N1423" s="9">
        <v>1.90419862321484</v>
      </c>
      <c r="O1423" s="9">
        <v>0.60575874731293999</v>
      </c>
      <c r="P1423" s="9">
        <v>0.10033639744282</v>
      </c>
      <c r="Q1423" s="9">
        <v>205.47340630673699</v>
      </c>
      <c r="R1423" s="9">
        <v>1330</v>
      </c>
      <c r="S1423" s="9" t="s">
        <v>311</v>
      </c>
      <c r="T1423" s="9">
        <v>1330</v>
      </c>
      <c r="U1423" s="9" t="s">
        <v>293</v>
      </c>
      <c r="V1423" s="9" t="s">
        <v>195</v>
      </c>
      <c r="Z1423" s="9">
        <v>0</v>
      </c>
      <c r="AA1423" s="9">
        <v>1</v>
      </c>
      <c r="AB1423" s="9">
        <v>0.60575874731293999</v>
      </c>
      <c r="AC1423" s="9">
        <v>0.10033639744282</v>
      </c>
      <c r="AD1423" s="9">
        <v>205.47340630673699</v>
      </c>
      <c r="AF1423" s="9">
        <v>-1</v>
      </c>
      <c r="AG1423" s="9">
        <v>-1</v>
      </c>
      <c r="AH1423" s="9">
        <v>-1</v>
      </c>
      <c r="AI1423" s="9">
        <v>-1</v>
      </c>
      <c r="AJ1423" s="9">
        <v>0</v>
      </c>
      <c r="AM1423" s="9" t="s">
        <v>309</v>
      </c>
      <c r="AN1423" s="9">
        <v>-1</v>
      </c>
      <c r="AQ1423" s="9">
        <v>579</v>
      </c>
      <c r="AR1423" s="9" t="s">
        <v>295</v>
      </c>
      <c r="AT1423" s="9" t="s">
        <v>195</v>
      </c>
      <c r="AU1423" s="9">
        <v>132.71029999999999</v>
      </c>
      <c r="AV1423" s="9">
        <v>60.686745976862703</v>
      </c>
      <c r="AW1423" s="9">
        <v>213.23773131735501</v>
      </c>
      <c r="AX1423" s="9">
        <v>0.1666450984</v>
      </c>
    </row>
    <row r="1424" spans="1:50" x14ac:dyDescent="0.25">
      <c r="A1424" s="142">
        <v>550000</v>
      </c>
      <c r="B1424" s="142">
        <v>930000</v>
      </c>
      <c r="C1424" s="142">
        <v>930000</v>
      </c>
      <c r="D1424" s="9" t="s">
        <v>305</v>
      </c>
      <c r="E1424" s="9" t="s">
        <v>70</v>
      </c>
      <c r="F1424" s="9" t="s">
        <v>306</v>
      </c>
      <c r="G1424" s="9" t="s">
        <v>307</v>
      </c>
      <c r="H1424" s="9">
        <v>0.36</v>
      </c>
      <c r="I1424" s="9">
        <v>0.48</v>
      </c>
      <c r="J1424" s="9" t="s">
        <v>195</v>
      </c>
      <c r="K1424" s="9">
        <v>0.26048297374585</v>
      </c>
      <c r="L1424" s="9">
        <v>3899.5039424204701</v>
      </c>
      <c r="M1424" s="9">
        <v>11.496176881285599</v>
      </c>
      <c r="N1424" s="9">
        <v>1.90419862321484</v>
      </c>
      <c r="O1424" s="9">
        <v>2.9945583407455798</v>
      </c>
      <c r="P1424" s="9">
        <v>0.49601131997775</v>
      </c>
      <c r="Q1424" s="9">
        <v>1015.75438305535</v>
      </c>
      <c r="R1424" s="9">
        <v>1430</v>
      </c>
      <c r="S1424" s="9" t="s">
        <v>298</v>
      </c>
      <c r="T1424" s="9">
        <v>1430</v>
      </c>
      <c r="U1424" s="9" t="s">
        <v>293</v>
      </c>
      <c r="V1424" s="9" t="s">
        <v>195</v>
      </c>
      <c r="Z1424" s="9">
        <v>0</v>
      </c>
      <c r="AA1424" s="9">
        <v>1</v>
      </c>
      <c r="AB1424" s="9">
        <v>2.9945583407455798</v>
      </c>
      <c r="AC1424" s="9">
        <v>0.49601131997775</v>
      </c>
      <c r="AD1424" s="9">
        <v>1015.75438305535</v>
      </c>
      <c r="AF1424" s="9">
        <v>-1</v>
      </c>
      <c r="AG1424" s="9">
        <v>-1</v>
      </c>
      <c r="AH1424" s="9">
        <v>-1</v>
      </c>
      <c r="AI1424" s="9">
        <v>-1</v>
      </c>
      <c r="AJ1424" s="9">
        <v>0</v>
      </c>
      <c r="AM1424" s="9" t="s">
        <v>309</v>
      </c>
      <c r="AN1424" s="9">
        <v>-1</v>
      </c>
      <c r="AQ1424" s="9">
        <v>579</v>
      </c>
      <c r="AR1424" s="9" t="s">
        <v>295</v>
      </c>
      <c r="AT1424" s="9" t="s">
        <v>195</v>
      </c>
      <c r="AU1424" s="9">
        <v>132.71029999999999</v>
      </c>
      <c r="AV1424" s="9">
        <v>132.51920398119901</v>
      </c>
      <c r="AW1424" s="9">
        <v>1054.13719522924</v>
      </c>
      <c r="AX1424" s="9">
        <v>0.82380728550000004</v>
      </c>
    </row>
    <row r="1425" spans="1:50" x14ac:dyDescent="0.25">
      <c r="A1425" s="142">
        <v>550000</v>
      </c>
      <c r="B1425" s="142">
        <v>930000</v>
      </c>
      <c r="C1425" s="142">
        <v>930000</v>
      </c>
      <c r="D1425" s="9" t="s">
        <v>305</v>
      </c>
      <c r="E1425" s="9" t="s">
        <v>70</v>
      </c>
      <c r="F1425" s="9" t="s">
        <v>306</v>
      </c>
      <c r="G1425" s="9" t="s">
        <v>307</v>
      </c>
      <c r="H1425" s="9">
        <v>0.36</v>
      </c>
      <c r="I1425" s="9">
        <v>0.48</v>
      </c>
      <c r="J1425" s="9" t="s">
        <v>195</v>
      </c>
      <c r="K1425" s="9">
        <v>0.14564104197076</v>
      </c>
      <c r="L1425" s="9">
        <v>3899.5039424204701</v>
      </c>
      <c r="M1425" s="9">
        <v>11.496176881285599</v>
      </c>
      <c r="N1425" s="9">
        <v>1.90419862321484</v>
      </c>
      <c r="O1425" s="9">
        <v>1.6743151796707101</v>
      </c>
      <c r="P1425" s="9">
        <v>0.27732947160430999</v>
      </c>
      <c r="Q1425" s="9">
        <v>567.92781734323898</v>
      </c>
      <c r="R1425" s="9">
        <v>1330</v>
      </c>
      <c r="S1425" s="9" t="s">
        <v>311</v>
      </c>
      <c r="T1425" s="9">
        <v>1330</v>
      </c>
      <c r="U1425" s="9" t="s">
        <v>293</v>
      </c>
      <c r="V1425" s="9" t="s">
        <v>195</v>
      </c>
      <c r="Z1425" s="9">
        <v>0</v>
      </c>
      <c r="AA1425" s="9">
        <v>1</v>
      </c>
      <c r="AB1425" s="9">
        <v>1.6743151796707101</v>
      </c>
      <c r="AC1425" s="9">
        <v>0.27732947160430999</v>
      </c>
      <c r="AD1425" s="9">
        <v>567.92781734323898</v>
      </c>
      <c r="AF1425" s="9">
        <v>-1</v>
      </c>
      <c r="AG1425" s="9">
        <v>-1</v>
      </c>
      <c r="AH1425" s="9">
        <v>-1</v>
      </c>
      <c r="AI1425" s="9">
        <v>-1</v>
      </c>
      <c r="AJ1425" s="9">
        <v>0</v>
      </c>
      <c r="AM1425" s="9" t="s">
        <v>309</v>
      </c>
      <c r="AN1425" s="9">
        <v>-1</v>
      </c>
      <c r="AQ1425" s="9">
        <v>579</v>
      </c>
      <c r="AR1425" s="9" t="s">
        <v>295</v>
      </c>
      <c r="AT1425" s="9" t="s">
        <v>195</v>
      </c>
      <c r="AU1425" s="9">
        <v>132.71029999999999</v>
      </c>
      <c r="AV1425" s="9">
        <v>100.03236589158701</v>
      </c>
      <c r="AW1425" s="9">
        <v>589.38838606443596</v>
      </c>
      <c r="AX1425" s="9">
        <v>0.4606065023</v>
      </c>
    </row>
    <row r="1426" spans="1:50" x14ac:dyDescent="0.25">
      <c r="A1426" s="142">
        <v>550000</v>
      </c>
      <c r="B1426" s="142">
        <v>930000</v>
      </c>
      <c r="C1426" s="142">
        <v>930000</v>
      </c>
      <c r="D1426" s="9" t="s">
        <v>305</v>
      </c>
      <c r="E1426" s="9" t="s">
        <v>70</v>
      </c>
      <c r="F1426" s="9" t="s">
        <v>306</v>
      </c>
      <c r="G1426" s="9" t="s">
        <v>307</v>
      </c>
      <c r="H1426" s="9">
        <v>0.36</v>
      </c>
      <c r="I1426" s="9">
        <v>0.48</v>
      </c>
      <c r="J1426" s="9" t="s">
        <v>195</v>
      </c>
      <c r="K1426" s="9">
        <v>0.15254732858118</v>
      </c>
      <c r="L1426" s="9">
        <v>3899.5039424204701</v>
      </c>
      <c r="M1426" s="9">
        <v>11.496176881285599</v>
      </c>
      <c r="N1426" s="9">
        <v>1.90419862321484</v>
      </c>
      <c r="O1426" s="9">
        <v>1.75371107213693</v>
      </c>
      <c r="P1426" s="9">
        <v>0.29048041305938999</v>
      </c>
      <c r="Q1426" s="9">
        <v>594.85890920805002</v>
      </c>
      <c r="R1426" s="9">
        <v>1330</v>
      </c>
      <c r="S1426" s="9" t="s">
        <v>311</v>
      </c>
      <c r="T1426" s="9">
        <v>1330</v>
      </c>
      <c r="U1426" s="9" t="s">
        <v>293</v>
      </c>
      <c r="V1426" s="9" t="s">
        <v>195</v>
      </c>
      <c r="Z1426" s="9">
        <v>0</v>
      </c>
      <c r="AA1426" s="9">
        <v>1</v>
      </c>
      <c r="AB1426" s="9">
        <v>1.75371107213693</v>
      </c>
      <c r="AC1426" s="9">
        <v>0.29048041305938999</v>
      </c>
      <c r="AD1426" s="9">
        <v>594.85890920805002</v>
      </c>
      <c r="AF1426" s="9">
        <v>-1</v>
      </c>
      <c r="AG1426" s="9">
        <v>-1</v>
      </c>
      <c r="AH1426" s="9">
        <v>-1</v>
      </c>
      <c r="AI1426" s="9">
        <v>-1</v>
      </c>
      <c r="AJ1426" s="9">
        <v>0</v>
      </c>
      <c r="AM1426" s="9" t="s">
        <v>309</v>
      </c>
      <c r="AN1426" s="9">
        <v>-1</v>
      </c>
      <c r="AQ1426" s="9">
        <v>579</v>
      </c>
      <c r="AR1426" s="9" t="s">
        <v>295</v>
      </c>
      <c r="AT1426" s="9" t="s">
        <v>195</v>
      </c>
      <c r="AU1426" s="9">
        <v>132.71029999999999</v>
      </c>
      <c r="AV1426" s="9">
        <v>101.307202968943</v>
      </c>
      <c r="AW1426" s="9">
        <v>617.33713638874099</v>
      </c>
      <c r="AX1426" s="9">
        <v>0.48244842599999999</v>
      </c>
    </row>
    <row r="1427" spans="1:50" x14ac:dyDescent="0.25">
      <c r="A1427" s="142">
        <v>550000</v>
      </c>
      <c r="B1427" s="142">
        <v>930000</v>
      </c>
      <c r="C1427" s="142">
        <v>930000</v>
      </c>
      <c r="D1427" s="9" t="s">
        <v>305</v>
      </c>
      <c r="E1427" s="9" t="s">
        <v>70</v>
      </c>
      <c r="F1427" s="9" t="s">
        <v>306</v>
      </c>
      <c r="G1427" s="9" t="s">
        <v>307</v>
      </c>
      <c r="H1427" s="9">
        <v>0.36</v>
      </c>
      <c r="I1427" s="9">
        <v>0.48</v>
      </c>
      <c r="J1427" s="9" t="s">
        <v>195</v>
      </c>
      <c r="K1427" s="9">
        <v>4.48527975314E-3</v>
      </c>
      <c r="L1427" s="9">
        <v>3899.5039424204701</v>
      </c>
      <c r="M1427" s="9">
        <v>11.496176881285599</v>
      </c>
      <c r="N1427" s="9">
        <v>1.90419862321484</v>
      </c>
      <c r="O1427" s="9">
        <v>5.156356940423E-2</v>
      </c>
      <c r="P1427" s="9">
        <v>8.5408635306700002E-3</v>
      </c>
      <c r="Q1427" s="9">
        <v>17.4903660802593</v>
      </c>
      <c r="R1427" s="9">
        <v>1330</v>
      </c>
      <c r="S1427" s="9" t="s">
        <v>311</v>
      </c>
      <c r="T1427" s="9">
        <v>1330</v>
      </c>
      <c r="U1427" s="9" t="s">
        <v>293</v>
      </c>
      <c r="V1427" s="9" t="s">
        <v>195</v>
      </c>
      <c r="Z1427" s="9">
        <v>0</v>
      </c>
      <c r="AA1427" s="9">
        <v>1</v>
      </c>
      <c r="AB1427" s="9">
        <v>5.156356940423E-2</v>
      </c>
      <c r="AC1427" s="9">
        <v>8.5408635306700002E-3</v>
      </c>
      <c r="AD1427" s="9">
        <v>17.490366080259101</v>
      </c>
      <c r="AF1427" s="9">
        <v>-1</v>
      </c>
      <c r="AG1427" s="9">
        <v>-1</v>
      </c>
      <c r="AH1427" s="9">
        <v>-1</v>
      </c>
      <c r="AI1427" s="9">
        <v>-1</v>
      </c>
      <c r="AJ1427" s="9">
        <v>0</v>
      </c>
      <c r="AM1427" s="9" t="s">
        <v>309</v>
      </c>
      <c r="AN1427" s="9">
        <v>-1</v>
      </c>
      <c r="AQ1427" s="9">
        <v>579</v>
      </c>
      <c r="AR1427" s="9" t="s">
        <v>295</v>
      </c>
      <c r="AT1427" s="9" t="s">
        <v>195</v>
      </c>
      <c r="AU1427" s="9">
        <v>132.71029999999999</v>
      </c>
      <c r="AV1427" s="9">
        <v>24.643870334538999</v>
      </c>
      <c r="AW1427" s="9">
        <v>18.151283175287499</v>
      </c>
      <c r="AX1427" s="9">
        <v>1.41852117E-2</v>
      </c>
    </row>
    <row r="1428" spans="1:50" x14ac:dyDescent="0.25">
      <c r="A1428" s="142">
        <v>1200000</v>
      </c>
      <c r="B1428" s="142">
        <v>860000</v>
      </c>
      <c r="C1428" s="142">
        <v>860000</v>
      </c>
      <c r="D1428" s="9" t="s">
        <v>305</v>
      </c>
      <c r="E1428" s="9" t="s">
        <v>70</v>
      </c>
      <c r="F1428" s="9" t="s">
        <v>306</v>
      </c>
      <c r="G1428" s="9" t="s">
        <v>307</v>
      </c>
      <c r="H1428" s="9">
        <v>0.36</v>
      </c>
      <c r="I1428" s="9">
        <v>0.48</v>
      </c>
      <c r="J1428" s="9" t="s">
        <v>300</v>
      </c>
      <c r="K1428" s="9">
        <v>0.15093256035342001</v>
      </c>
      <c r="L1428" s="9">
        <v>3911.9954273757899</v>
      </c>
      <c r="M1428" s="9">
        <v>10.8354834760241</v>
      </c>
      <c r="N1428" s="9">
        <v>1.42708908192388</v>
      </c>
      <c r="O1428" s="9">
        <v>1.6354272637035301</v>
      </c>
      <c r="P1428" s="9">
        <v>0.21539420898718001</v>
      </c>
      <c r="Q1428" s="9">
        <v>590.44748594471196</v>
      </c>
      <c r="R1428" s="9">
        <v>8140</v>
      </c>
      <c r="S1428" s="9" t="s">
        <v>292</v>
      </c>
      <c r="T1428" s="9">
        <v>8140</v>
      </c>
      <c r="U1428" s="9" t="s">
        <v>301</v>
      </c>
      <c r="V1428" s="9" t="s">
        <v>300</v>
      </c>
      <c r="Z1428" s="9">
        <v>0</v>
      </c>
      <c r="AA1428" s="9">
        <v>1</v>
      </c>
      <c r="AB1428" s="9">
        <v>1.6354272637035301</v>
      </c>
      <c r="AC1428" s="9">
        <v>0.21539420898718001</v>
      </c>
      <c r="AD1428" s="9">
        <v>797.14204259266501</v>
      </c>
      <c r="AF1428" s="9">
        <v>-1</v>
      </c>
      <c r="AG1428" s="9">
        <v>-1</v>
      </c>
      <c r="AH1428" s="9">
        <v>-1</v>
      </c>
      <c r="AI1428" s="9">
        <v>-1</v>
      </c>
      <c r="AJ1428" s="9">
        <v>0</v>
      </c>
      <c r="AM1428" s="9" t="s">
        <v>309</v>
      </c>
      <c r="AN1428" s="9">
        <v>-1</v>
      </c>
      <c r="AQ1428" s="9">
        <v>579</v>
      </c>
      <c r="AR1428" s="9" t="s">
        <v>295</v>
      </c>
      <c r="AT1428" s="9" t="s">
        <v>195</v>
      </c>
      <c r="AU1428" s="9">
        <v>132.71029999999999</v>
      </c>
      <c r="AV1428" s="9">
        <v>125.704045269481</v>
      </c>
      <c r="AW1428" s="9">
        <v>610.80240121552697</v>
      </c>
      <c r="AX1428" s="9">
        <v>0.64650611729999996</v>
      </c>
    </row>
    <row r="1429" spans="1:50" x14ac:dyDescent="0.25">
      <c r="A1429" s="142">
        <v>1200000</v>
      </c>
      <c r="B1429" s="142">
        <v>890000</v>
      </c>
      <c r="C1429" s="142">
        <v>890000</v>
      </c>
      <c r="D1429" s="9" t="s">
        <v>305</v>
      </c>
      <c r="E1429" s="9" t="s">
        <v>70</v>
      </c>
      <c r="F1429" s="9" t="s">
        <v>306</v>
      </c>
      <c r="G1429" s="9" t="s">
        <v>307</v>
      </c>
      <c r="H1429" s="9">
        <v>0.36</v>
      </c>
      <c r="I1429" s="9">
        <v>0.48</v>
      </c>
      <c r="J1429" s="9" t="s">
        <v>300</v>
      </c>
      <c r="K1429" s="9">
        <v>2.0402968144480001E-2</v>
      </c>
      <c r="L1429" s="9">
        <v>3904.0364504871</v>
      </c>
      <c r="M1429" s="9">
        <v>11.3321235124744</v>
      </c>
      <c r="N1429" s="9">
        <v>1.9142304758292099</v>
      </c>
      <c r="O1429" s="9">
        <v>0.23120895503437999</v>
      </c>
      <c r="P1429" s="9">
        <v>3.9055983419540002E-2</v>
      </c>
      <c r="Q1429" s="9">
        <v>79.653931334196599</v>
      </c>
      <c r="R1429" s="9">
        <v>8140</v>
      </c>
      <c r="S1429" s="9" t="s">
        <v>292</v>
      </c>
      <c r="T1429" s="9">
        <v>8140</v>
      </c>
      <c r="U1429" s="9" t="s">
        <v>301</v>
      </c>
      <c r="V1429" s="9" t="s">
        <v>300</v>
      </c>
      <c r="Z1429" s="9">
        <v>0</v>
      </c>
      <c r="AA1429" s="9">
        <v>1</v>
      </c>
      <c r="AB1429" s="9">
        <v>0.23120895503437999</v>
      </c>
      <c r="AC1429" s="9">
        <v>3.9055983419540002E-2</v>
      </c>
      <c r="AD1429" s="9">
        <v>79.653996685893603</v>
      </c>
      <c r="AF1429" s="9">
        <v>-1</v>
      </c>
      <c r="AG1429" s="9">
        <v>-1</v>
      </c>
      <c r="AH1429" s="9">
        <v>-1</v>
      </c>
      <c r="AI1429" s="9">
        <v>-1</v>
      </c>
      <c r="AJ1429" s="9">
        <v>0</v>
      </c>
      <c r="AM1429" s="9" t="s">
        <v>309</v>
      </c>
      <c r="AN1429" s="9">
        <v>-1</v>
      </c>
      <c r="AQ1429" s="9">
        <v>579</v>
      </c>
      <c r="AR1429" s="9" t="s">
        <v>295</v>
      </c>
      <c r="AT1429" s="9" t="s">
        <v>195</v>
      </c>
      <c r="AU1429" s="9">
        <v>132.71029999999999</v>
      </c>
      <c r="AV1429" s="9">
        <v>52.130374213723996</v>
      </c>
      <c r="AW1429" s="9">
        <v>82.567882671533596</v>
      </c>
      <c r="AX1429" s="9">
        <v>6.4601781600000005E-2</v>
      </c>
    </row>
    <row r="1430" spans="1:50" x14ac:dyDescent="0.25">
      <c r="A1430" s="142">
        <v>1200000</v>
      </c>
      <c r="B1430" s="142">
        <v>900000</v>
      </c>
      <c r="C1430" s="142">
        <v>900000</v>
      </c>
      <c r="D1430" s="9" t="s">
        <v>305</v>
      </c>
      <c r="E1430" s="9" t="s">
        <v>70</v>
      </c>
      <c r="F1430" s="9" t="s">
        <v>306</v>
      </c>
      <c r="G1430" s="9" t="s">
        <v>307</v>
      </c>
      <c r="H1430" s="9">
        <v>0.36</v>
      </c>
      <c r="I1430" s="9">
        <v>0.48</v>
      </c>
      <c r="J1430" s="9" t="s">
        <v>300</v>
      </c>
      <c r="K1430" s="9">
        <v>7.9125231317900002E-2</v>
      </c>
      <c r="L1430" s="9">
        <v>3894.9954590770299</v>
      </c>
      <c r="M1430" s="9">
        <v>9.1810931633977795</v>
      </c>
      <c r="N1430" s="9">
        <v>1.2202056642516099</v>
      </c>
      <c r="O1430" s="9">
        <v>0.72645612030507001</v>
      </c>
      <c r="P1430" s="9">
        <v>9.6549055439320006E-2</v>
      </c>
      <c r="Q1430" s="9">
        <v>308.19241668165603</v>
      </c>
      <c r="R1430" s="9">
        <v>8140</v>
      </c>
      <c r="S1430" s="9" t="s">
        <v>292</v>
      </c>
      <c r="T1430" s="9">
        <v>8140</v>
      </c>
      <c r="U1430" s="9" t="s">
        <v>301</v>
      </c>
      <c r="V1430" s="9" t="s">
        <v>300</v>
      </c>
      <c r="Z1430" s="9">
        <v>0</v>
      </c>
      <c r="AA1430" s="9">
        <v>1</v>
      </c>
      <c r="AB1430" s="9">
        <v>0.72645612030507001</v>
      </c>
      <c r="AC1430" s="9">
        <v>9.6549055439320006E-2</v>
      </c>
      <c r="AD1430" s="9">
        <v>989.00549136048903</v>
      </c>
      <c r="AF1430" s="9">
        <v>-1</v>
      </c>
      <c r="AG1430" s="9">
        <v>-1</v>
      </c>
      <c r="AH1430" s="9">
        <v>-1</v>
      </c>
      <c r="AI1430" s="9">
        <v>-1</v>
      </c>
      <c r="AJ1430" s="9">
        <v>0</v>
      </c>
      <c r="AM1430" s="9" t="s">
        <v>309</v>
      </c>
      <c r="AN1430" s="9">
        <v>-1</v>
      </c>
      <c r="AQ1430" s="9">
        <v>579</v>
      </c>
      <c r="AR1430" s="9" t="s">
        <v>295</v>
      </c>
      <c r="AT1430" s="9" t="s">
        <v>195</v>
      </c>
      <c r="AU1430" s="9">
        <v>132.71029999999999</v>
      </c>
      <c r="AV1430" s="9">
        <v>119.047852082894</v>
      </c>
      <c r="AW1430" s="9">
        <v>320.20845053274502</v>
      </c>
      <c r="AX1430" s="9">
        <v>0.80211313169999998</v>
      </c>
    </row>
    <row r="1431" spans="1:50" x14ac:dyDescent="0.25">
      <c r="A1431" s="142">
        <v>1200000</v>
      </c>
      <c r="B1431" s="142">
        <v>910000</v>
      </c>
      <c r="C1431" s="142">
        <v>910000</v>
      </c>
      <c r="D1431" s="9" t="s">
        <v>305</v>
      </c>
      <c r="E1431" s="9" t="s">
        <v>70</v>
      </c>
      <c r="F1431" s="9" t="s">
        <v>306</v>
      </c>
      <c r="G1431" s="9" t="s">
        <v>307</v>
      </c>
      <c r="H1431" s="9">
        <v>0.36</v>
      </c>
      <c r="I1431" s="9">
        <v>0.48</v>
      </c>
      <c r="J1431" s="9" t="s">
        <v>300</v>
      </c>
      <c r="K1431" s="9">
        <v>0.16005843606704001</v>
      </c>
      <c r="L1431" s="9">
        <v>3903.12747503729</v>
      </c>
      <c r="M1431" s="9">
        <v>10.290256448487099</v>
      </c>
      <c r="N1431" s="9">
        <v>1.4553658551809601</v>
      </c>
      <c r="O1431" s="9">
        <v>1.6470423538736201</v>
      </c>
      <c r="P1431" s="9">
        <v>0.23294358268563001</v>
      </c>
      <c r="Q1431" s="9">
        <v>624.72847942476801</v>
      </c>
      <c r="R1431" s="9">
        <v>8140</v>
      </c>
      <c r="S1431" s="9" t="s">
        <v>292</v>
      </c>
      <c r="T1431" s="9">
        <v>8140</v>
      </c>
      <c r="U1431" s="9" t="s">
        <v>301</v>
      </c>
      <c r="V1431" s="9" t="s">
        <v>300</v>
      </c>
      <c r="Z1431" s="9">
        <v>0</v>
      </c>
      <c r="AA1431" s="9">
        <v>1</v>
      </c>
      <c r="AB1431" s="9">
        <v>1.6470423538736201</v>
      </c>
      <c r="AC1431" s="9">
        <v>0.23294358268563001</v>
      </c>
      <c r="AD1431" s="9">
        <v>1162.84091004068</v>
      </c>
      <c r="AF1431" s="9">
        <v>-1</v>
      </c>
      <c r="AG1431" s="9">
        <v>-1</v>
      </c>
      <c r="AH1431" s="9">
        <v>-1</v>
      </c>
      <c r="AI1431" s="9">
        <v>-1</v>
      </c>
      <c r="AJ1431" s="9">
        <v>0</v>
      </c>
      <c r="AM1431" s="9" t="s">
        <v>309</v>
      </c>
      <c r="AN1431" s="9">
        <v>-1</v>
      </c>
      <c r="AQ1431" s="9">
        <v>579</v>
      </c>
      <c r="AR1431" s="9" t="s">
        <v>295</v>
      </c>
      <c r="AT1431" s="9" t="s">
        <v>195</v>
      </c>
      <c r="AU1431" s="9">
        <v>132.71029999999999</v>
      </c>
      <c r="AV1431" s="9">
        <v>131.877694803136</v>
      </c>
      <c r="AW1431" s="9">
        <v>647.733509957205</v>
      </c>
      <c r="AX1431" s="9">
        <v>0.94309887270000003</v>
      </c>
    </row>
    <row r="1432" spans="1:50" x14ac:dyDescent="0.25">
      <c r="A1432" s="142">
        <v>1200000</v>
      </c>
      <c r="B1432" s="142">
        <v>910000</v>
      </c>
      <c r="C1432" s="142">
        <v>910000</v>
      </c>
      <c r="D1432" s="9" t="s">
        <v>305</v>
      </c>
      <c r="E1432" s="9" t="s">
        <v>70</v>
      </c>
      <c r="F1432" s="9" t="s">
        <v>306</v>
      </c>
      <c r="G1432" s="9" t="s">
        <v>307</v>
      </c>
      <c r="H1432" s="9">
        <v>0.36</v>
      </c>
      <c r="I1432" s="9">
        <v>0.48</v>
      </c>
      <c r="J1432" s="9" t="s">
        <v>300</v>
      </c>
      <c r="K1432" s="9">
        <v>0.13518492125653001</v>
      </c>
      <c r="L1432" s="9">
        <v>3910.3521194611099</v>
      </c>
      <c r="M1432" s="9">
        <v>11.107763382770701</v>
      </c>
      <c r="N1432" s="9">
        <v>1.463068660697</v>
      </c>
      <c r="O1432" s="9">
        <v>1.5016021182360799</v>
      </c>
      <c r="P1432" s="9">
        <v>0.19778482168921999</v>
      </c>
      <c r="Q1432" s="9">
        <v>528.62064335467505</v>
      </c>
      <c r="R1432" s="9">
        <v>8140</v>
      </c>
      <c r="S1432" s="9" t="s">
        <v>292</v>
      </c>
      <c r="T1432" s="9">
        <v>8140</v>
      </c>
      <c r="U1432" s="9" t="s">
        <v>301</v>
      </c>
      <c r="V1432" s="9" t="s">
        <v>300</v>
      </c>
      <c r="Z1432" s="9">
        <v>0</v>
      </c>
      <c r="AA1432" s="9">
        <v>1</v>
      </c>
      <c r="AB1432" s="9">
        <v>1.5016021182360799</v>
      </c>
      <c r="AC1432" s="9">
        <v>0.19778482168921999</v>
      </c>
      <c r="AD1432" s="9">
        <v>654.49615448546604</v>
      </c>
      <c r="AF1432" s="9">
        <v>-1</v>
      </c>
      <c r="AG1432" s="9">
        <v>-1</v>
      </c>
      <c r="AH1432" s="9">
        <v>-1</v>
      </c>
      <c r="AI1432" s="9">
        <v>-1</v>
      </c>
      <c r="AJ1432" s="9">
        <v>0</v>
      </c>
      <c r="AM1432" s="9" t="s">
        <v>309</v>
      </c>
      <c r="AN1432" s="9">
        <v>-1</v>
      </c>
      <c r="AQ1432" s="9">
        <v>579</v>
      </c>
      <c r="AR1432" s="9" t="s">
        <v>295</v>
      </c>
      <c r="AT1432" s="9" t="s">
        <v>195</v>
      </c>
      <c r="AU1432" s="9">
        <v>132.71029999999999</v>
      </c>
      <c r="AV1432" s="9">
        <v>122.178135526343</v>
      </c>
      <c r="AW1432" s="9">
        <v>547.07396679864701</v>
      </c>
      <c r="AX1432" s="9">
        <v>0.53081602149999996</v>
      </c>
    </row>
    <row r="1433" spans="1:50" x14ac:dyDescent="0.25">
      <c r="A1433" s="142">
        <v>1200000</v>
      </c>
      <c r="B1433" s="142">
        <v>910000</v>
      </c>
      <c r="C1433" s="142">
        <v>910000</v>
      </c>
      <c r="D1433" s="9" t="s">
        <v>305</v>
      </c>
      <c r="E1433" s="9" t="s">
        <v>70</v>
      </c>
      <c r="F1433" s="9" t="s">
        <v>306</v>
      </c>
      <c r="G1433" s="9" t="s">
        <v>307</v>
      </c>
      <c r="H1433" s="9">
        <v>0.36</v>
      </c>
      <c r="I1433" s="9">
        <v>0.48</v>
      </c>
      <c r="J1433" s="9" t="s">
        <v>300</v>
      </c>
      <c r="K1433" s="9">
        <v>2.7430500461700001E-2</v>
      </c>
      <c r="L1433" s="9">
        <v>3894.8025330534001</v>
      </c>
      <c r="M1433" s="9">
        <v>10.503735582587501</v>
      </c>
      <c r="N1433" s="9">
        <v>1.49382829482012</v>
      </c>
      <c r="O1433" s="9">
        <v>0.28812272374781001</v>
      </c>
      <c r="P1433" s="9">
        <v>4.0976457730770001E-2</v>
      </c>
      <c r="Q1433" s="9">
        <v>106.836382681179</v>
      </c>
      <c r="R1433" s="9">
        <v>8140</v>
      </c>
      <c r="S1433" s="9" t="s">
        <v>292</v>
      </c>
      <c r="T1433" s="9">
        <v>8140</v>
      </c>
      <c r="U1433" s="9" t="s">
        <v>301</v>
      </c>
      <c r="V1433" s="9" t="s">
        <v>300</v>
      </c>
      <c r="Z1433" s="9">
        <v>0</v>
      </c>
      <c r="AA1433" s="9">
        <v>1</v>
      </c>
      <c r="AB1433" s="9">
        <v>0.28812272374781001</v>
      </c>
      <c r="AC1433" s="9">
        <v>4.0976457730770001E-2</v>
      </c>
      <c r="AD1433" s="9">
        <v>1044.3979043481099</v>
      </c>
      <c r="AF1433" s="9">
        <v>-1</v>
      </c>
      <c r="AG1433" s="9">
        <v>-1</v>
      </c>
      <c r="AH1433" s="9">
        <v>-1</v>
      </c>
      <c r="AI1433" s="9">
        <v>-1</v>
      </c>
      <c r="AJ1433" s="9">
        <v>0</v>
      </c>
      <c r="AM1433" s="9" t="s">
        <v>309</v>
      </c>
      <c r="AN1433" s="9">
        <v>-1</v>
      </c>
      <c r="AQ1433" s="9">
        <v>579</v>
      </c>
      <c r="AR1433" s="9" t="s">
        <v>295</v>
      </c>
      <c r="AT1433" s="9" t="s">
        <v>195</v>
      </c>
      <c r="AU1433" s="9">
        <v>132.71029999999999</v>
      </c>
      <c r="AV1433" s="9">
        <v>110.69245192226801</v>
      </c>
      <c r="AW1433" s="9">
        <v>111.007296963103</v>
      </c>
      <c r="AX1433" s="9">
        <v>0.8470380408</v>
      </c>
    </row>
    <row r="1434" spans="1:50" x14ac:dyDescent="0.25">
      <c r="A1434" s="142">
        <v>1200000</v>
      </c>
      <c r="B1434" s="142">
        <v>910000</v>
      </c>
      <c r="C1434" s="142">
        <v>910000</v>
      </c>
      <c r="D1434" s="9" t="s">
        <v>305</v>
      </c>
      <c r="E1434" s="9" t="s">
        <v>70</v>
      </c>
      <c r="F1434" s="9" t="s">
        <v>306</v>
      </c>
      <c r="G1434" s="9" t="s">
        <v>307</v>
      </c>
      <c r="H1434" s="9">
        <v>0.36</v>
      </c>
      <c r="I1434" s="9">
        <v>0.48</v>
      </c>
      <c r="J1434" s="9" t="s">
        <v>300</v>
      </c>
      <c r="K1434" s="9">
        <v>4.7986974484400001E-2</v>
      </c>
      <c r="L1434" s="9">
        <v>3904.2166495630299</v>
      </c>
      <c r="M1434" s="9">
        <v>11.346696099940299</v>
      </c>
      <c r="N1434" s="9">
        <v>1.49936126234871</v>
      </c>
      <c r="O1434" s="9">
        <v>0.54449361623007997</v>
      </c>
      <c r="P1434" s="9">
        <v>7.1949810639219999E-2</v>
      </c>
      <c r="Q1434" s="9">
        <v>187.35154474415401</v>
      </c>
      <c r="R1434" s="9">
        <v>8140</v>
      </c>
      <c r="S1434" s="9" t="s">
        <v>292</v>
      </c>
      <c r="T1434" s="9">
        <v>8140</v>
      </c>
      <c r="U1434" s="9" t="s">
        <v>301</v>
      </c>
      <c r="V1434" s="9" t="s">
        <v>300</v>
      </c>
      <c r="Z1434" s="9">
        <v>0</v>
      </c>
      <c r="AA1434" s="9">
        <v>1</v>
      </c>
      <c r="AB1434" s="9">
        <v>0.54449361623007997</v>
      </c>
      <c r="AC1434" s="9">
        <v>7.1949810639219999E-2</v>
      </c>
      <c r="AD1434" s="9">
        <v>231.835234667625</v>
      </c>
      <c r="AF1434" s="9">
        <v>-1</v>
      </c>
      <c r="AG1434" s="9">
        <v>-1</v>
      </c>
      <c r="AH1434" s="9">
        <v>-1</v>
      </c>
      <c r="AI1434" s="9">
        <v>-1</v>
      </c>
      <c r="AJ1434" s="9">
        <v>0</v>
      </c>
      <c r="AM1434" s="9" t="s">
        <v>309</v>
      </c>
      <c r="AN1434" s="9">
        <v>-1</v>
      </c>
      <c r="AQ1434" s="9">
        <v>579</v>
      </c>
      <c r="AR1434" s="9" t="s">
        <v>295</v>
      </c>
      <c r="AT1434" s="9" t="s">
        <v>195</v>
      </c>
      <c r="AU1434" s="9">
        <v>132.71029999999999</v>
      </c>
      <c r="AV1434" s="9">
        <v>84.592133062242496</v>
      </c>
      <c r="AW1434" s="9">
        <v>194.19639588374201</v>
      </c>
      <c r="AX1434" s="9">
        <v>0.18802533229999999</v>
      </c>
    </row>
    <row r="1435" spans="1:50" x14ac:dyDescent="0.25">
      <c r="A1435" s="142">
        <v>1200000</v>
      </c>
      <c r="B1435" s="142">
        <v>920000</v>
      </c>
      <c r="C1435" s="142">
        <v>920000</v>
      </c>
      <c r="D1435" s="9" t="s">
        <v>305</v>
      </c>
      <c r="E1435" s="9" t="s">
        <v>70</v>
      </c>
      <c r="F1435" s="9" t="s">
        <v>306</v>
      </c>
      <c r="G1435" s="9" t="s">
        <v>307</v>
      </c>
      <c r="H1435" s="9">
        <v>0.36</v>
      </c>
      <c r="I1435" s="9">
        <v>0.48</v>
      </c>
      <c r="J1435" s="9" t="s">
        <v>300</v>
      </c>
      <c r="K1435" s="9">
        <v>3.140851660078E-2</v>
      </c>
      <c r="L1435" s="9">
        <v>3960.1965847136798</v>
      </c>
      <c r="M1435" s="9">
        <v>10.097621620420799</v>
      </c>
      <c r="N1435" s="9">
        <v>1.3479497682689201</v>
      </c>
      <c r="O1435" s="9">
        <v>0.31715131629339</v>
      </c>
      <c r="P1435" s="9">
        <v>4.2337102673690001E-2</v>
      </c>
      <c r="Q1435" s="9">
        <v>124.38390017333499</v>
      </c>
      <c r="R1435" s="9">
        <v>8140</v>
      </c>
      <c r="S1435" s="9" t="s">
        <v>292</v>
      </c>
      <c r="T1435" s="9">
        <v>8140</v>
      </c>
      <c r="U1435" s="9" t="s">
        <v>301</v>
      </c>
      <c r="V1435" s="9" t="s">
        <v>300</v>
      </c>
      <c r="Z1435" s="9">
        <v>0</v>
      </c>
      <c r="AA1435" s="9">
        <v>1</v>
      </c>
      <c r="AB1435" s="9">
        <v>0.31715131629339</v>
      </c>
      <c r="AC1435" s="9">
        <v>4.2337102673690001E-2</v>
      </c>
      <c r="AD1435" s="9">
        <v>306.665021552106</v>
      </c>
      <c r="AF1435" s="9">
        <v>-1</v>
      </c>
      <c r="AG1435" s="9">
        <v>-1</v>
      </c>
      <c r="AH1435" s="9">
        <v>-1</v>
      </c>
      <c r="AI1435" s="9">
        <v>-1</v>
      </c>
      <c r="AJ1435" s="9">
        <v>0</v>
      </c>
      <c r="AM1435" s="9" t="s">
        <v>309</v>
      </c>
      <c r="AN1435" s="9">
        <v>-1</v>
      </c>
      <c r="AQ1435" s="9">
        <v>579</v>
      </c>
      <c r="AR1435" s="9" t="s">
        <v>295</v>
      </c>
      <c r="AT1435" s="9" t="s">
        <v>195</v>
      </c>
      <c r="AU1435" s="9">
        <v>132.71029999999999</v>
      </c>
      <c r="AV1435" s="9">
        <v>92.763673347471695</v>
      </c>
      <c r="AW1435" s="9">
        <v>127.10575712392701</v>
      </c>
      <c r="AX1435" s="9">
        <v>0.24871453490000001</v>
      </c>
    </row>
    <row r="1436" spans="1:50" x14ac:dyDescent="0.25">
      <c r="A1436" s="142">
        <v>1200000</v>
      </c>
      <c r="B1436" s="142">
        <v>920000</v>
      </c>
      <c r="C1436" s="142">
        <v>920000</v>
      </c>
      <c r="D1436" s="9" t="s">
        <v>305</v>
      </c>
      <c r="E1436" s="9" t="s">
        <v>70</v>
      </c>
      <c r="F1436" s="9" t="s">
        <v>306</v>
      </c>
      <c r="G1436" s="9" t="s">
        <v>307</v>
      </c>
      <c r="H1436" s="9">
        <v>0.36</v>
      </c>
      <c r="I1436" s="9">
        <v>0.48</v>
      </c>
      <c r="J1436" s="9" t="s">
        <v>300</v>
      </c>
      <c r="K1436" s="9">
        <v>0.151511018926</v>
      </c>
      <c r="L1436" s="9">
        <v>3936.2372382793101</v>
      </c>
      <c r="M1436" s="9">
        <v>9.6334741287995698</v>
      </c>
      <c r="N1436" s="9">
        <v>1.2745182964826201</v>
      </c>
      <c r="O1436" s="9">
        <v>1.4595774810517399</v>
      </c>
      <c r="P1436" s="9">
        <v>0.19310356573991999</v>
      </c>
      <c r="Q1436" s="9">
        <v>596.38331470618596</v>
      </c>
      <c r="R1436" s="9">
        <v>8140</v>
      </c>
      <c r="S1436" s="9" t="s">
        <v>292</v>
      </c>
      <c r="T1436" s="9">
        <v>8140</v>
      </c>
      <c r="U1436" s="9" t="s">
        <v>301</v>
      </c>
      <c r="V1436" s="9" t="s">
        <v>300</v>
      </c>
      <c r="Z1436" s="9">
        <v>0</v>
      </c>
      <c r="AA1436" s="9">
        <v>1</v>
      </c>
      <c r="AB1436" s="9">
        <v>1.4595774810517399</v>
      </c>
      <c r="AC1436" s="9">
        <v>0.19310356573991999</v>
      </c>
      <c r="AD1436" s="9">
        <v>1190.97963268066</v>
      </c>
      <c r="AF1436" s="9">
        <v>-1</v>
      </c>
      <c r="AG1436" s="9">
        <v>-1</v>
      </c>
      <c r="AH1436" s="9">
        <v>-1</v>
      </c>
      <c r="AI1436" s="9">
        <v>-1</v>
      </c>
      <c r="AJ1436" s="9">
        <v>0</v>
      </c>
      <c r="AM1436" s="9" t="s">
        <v>309</v>
      </c>
      <c r="AN1436" s="9">
        <v>-1</v>
      </c>
      <c r="AQ1436" s="9">
        <v>579</v>
      </c>
      <c r="AR1436" s="9" t="s">
        <v>295</v>
      </c>
      <c r="AT1436" s="9" t="s">
        <v>195</v>
      </c>
      <c r="AU1436" s="9">
        <v>132.71029999999999</v>
      </c>
      <c r="AV1436" s="9">
        <v>130.937248167245</v>
      </c>
      <c r="AW1436" s="9">
        <v>613.14334000507495</v>
      </c>
      <c r="AX1436" s="9">
        <v>0.96592022119999998</v>
      </c>
    </row>
    <row r="1437" spans="1:50" x14ac:dyDescent="0.25">
      <c r="A1437" s="142">
        <v>1200000</v>
      </c>
      <c r="B1437" s="142">
        <v>920000</v>
      </c>
      <c r="C1437" s="142">
        <v>920000</v>
      </c>
      <c r="D1437" s="9" t="s">
        <v>305</v>
      </c>
      <c r="E1437" s="9" t="s">
        <v>70</v>
      </c>
      <c r="F1437" s="9" t="s">
        <v>306</v>
      </c>
      <c r="G1437" s="9" t="s">
        <v>307</v>
      </c>
      <c r="H1437" s="9">
        <v>0.36</v>
      </c>
      <c r="I1437" s="9">
        <v>0.48</v>
      </c>
      <c r="J1437" s="9" t="s">
        <v>300</v>
      </c>
      <c r="K1437" s="9">
        <v>0.12489370471911999</v>
      </c>
      <c r="L1437" s="9">
        <v>3921.53612545943</v>
      </c>
      <c r="M1437" s="9">
        <v>10.344585501970601</v>
      </c>
      <c r="N1437" s="9">
        <v>1.36589093543385</v>
      </c>
      <c r="O1437" s="9">
        <v>1.29197360712487</v>
      </c>
      <c r="P1437" s="9">
        <v>0.1705911791686</v>
      </c>
      <c r="Q1437" s="9">
        <v>489.77517489851601</v>
      </c>
      <c r="R1437" s="9">
        <v>8140</v>
      </c>
      <c r="S1437" s="9" t="s">
        <v>292</v>
      </c>
      <c r="T1437" s="9">
        <v>8140</v>
      </c>
      <c r="U1437" s="9" t="s">
        <v>301</v>
      </c>
      <c r="V1437" s="9" t="s">
        <v>300</v>
      </c>
      <c r="Z1437" s="9">
        <v>0</v>
      </c>
      <c r="AA1437" s="9">
        <v>1</v>
      </c>
      <c r="AB1437" s="9">
        <v>1.29197360712487</v>
      </c>
      <c r="AC1437" s="9">
        <v>0.1705911791686</v>
      </c>
      <c r="AD1437" s="9">
        <v>910.87729422852203</v>
      </c>
      <c r="AF1437" s="9">
        <v>-1</v>
      </c>
      <c r="AG1437" s="9">
        <v>-1</v>
      </c>
      <c r="AH1437" s="9">
        <v>-1</v>
      </c>
      <c r="AI1437" s="9">
        <v>-1</v>
      </c>
      <c r="AJ1437" s="9">
        <v>0</v>
      </c>
      <c r="AM1437" s="9" t="s">
        <v>309</v>
      </c>
      <c r="AN1437" s="9">
        <v>-1</v>
      </c>
      <c r="AQ1437" s="9">
        <v>579</v>
      </c>
      <c r="AR1437" s="9" t="s">
        <v>295</v>
      </c>
      <c r="AT1437" s="9" t="s">
        <v>195</v>
      </c>
      <c r="AU1437" s="9">
        <v>132.71029999999999</v>
      </c>
      <c r="AV1437" s="9">
        <v>126.46105341276299</v>
      </c>
      <c r="AW1437" s="9">
        <v>505.42689105992503</v>
      </c>
      <c r="AX1437" s="9">
        <v>0.73874881930000003</v>
      </c>
    </row>
    <row r="1438" spans="1:50" x14ac:dyDescent="0.25">
      <c r="A1438" s="142">
        <v>1200000</v>
      </c>
      <c r="B1438" s="142">
        <v>920000</v>
      </c>
      <c r="C1438" s="142">
        <v>920000</v>
      </c>
      <c r="D1438" s="9" t="s">
        <v>305</v>
      </c>
      <c r="E1438" s="9" t="s">
        <v>70</v>
      </c>
      <c r="F1438" s="9" t="s">
        <v>306</v>
      </c>
      <c r="G1438" s="9" t="s">
        <v>307</v>
      </c>
      <c r="H1438" s="9">
        <v>0.36</v>
      </c>
      <c r="I1438" s="9">
        <v>0.48</v>
      </c>
      <c r="J1438" s="9" t="s">
        <v>300</v>
      </c>
      <c r="K1438" s="9">
        <v>8.0765928442399996E-3</v>
      </c>
      <c r="L1438" s="9">
        <v>3913.2311760358898</v>
      </c>
      <c r="M1438" s="9">
        <v>11.885640504371599</v>
      </c>
      <c r="N1438" s="9">
        <v>1.5693914258915</v>
      </c>
      <c r="O1438" s="9">
        <v>9.5995479046879995E-2</v>
      </c>
      <c r="P1438" s="9">
        <v>1.267533556017E-2</v>
      </c>
      <c r="Q1438" s="9">
        <v>31.6055749142518</v>
      </c>
      <c r="R1438" s="9">
        <v>8140</v>
      </c>
      <c r="S1438" s="9" t="s">
        <v>292</v>
      </c>
      <c r="T1438" s="9">
        <v>8140</v>
      </c>
      <c r="U1438" s="9" t="s">
        <v>301</v>
      </c>
      <c r="V1438" s="9" t="s">
        <v>300</v>
      </c>
      <c r="Z1438" s="9">
        <v>0</v>
      </c>
      <c r="AA1438" s="9">
        <v>1</v>
      </c>
      <c r="AB1438" s="9">
        <v>9.5995479046879995E-2</v>
      </c>
      <c r="AC1438" s="9">
        <v>1.267533556017E-2</v>
      </c>
      <c r="AD1438" s="9">
        <v>31.605620655878901</v>
      </c>
      <c r="AF1438" s="9">
        <v>-1</v>
      </c>
      <c r="AG1438" s="9">
        <v>-1</v>
      </c>
      <c r="AH1438" s="9">
        <v>-1</v>
      </c>
      <c r="AI1438" s="9">
        <v>-1</v>
      </c>
      <c r="AJ1438" s="9">
        <v>0</v>
      </c>
      <c r="AM1438" s="9" t="s">
        <v>309</v>
      </c>
      <c r="AN1438" s="9">
        <v>-1</v>
      </c>
      <c r="AQ1438" s="9">
        <v>579</v>
      </c>
      <c r="AR1438" s="9" t="s">
        <v>295</v>
      </c>
      <c r="AT1438" s="9" t="s">
        <v>195</v>
      </c>
      <c r="AU1438" s="9">
        <v>132.71029999999999</v>
      </c>
      <c r="AV1438" s="9">
        <v>32.916577155752996</v>
      </c>
      <c r="AW1438" s="9">
        <v>32.684811622845601</v>
      </c>
      <c r="AX1438" s="9">
        <v>2.56331068E-2</v>
      </c>
    </row>
    <row r="1439" spans="1:50" x14ac:dyDescent="0.25">
      <c r="A1439" s="142">
        <v>1200000</v>
      </c>
      <c r="B1439" s="142">
        <v>930000</v>
      </c>
      <c r="C1439" s="142">
        <v>930000</v>
      </c>
      <c r="D1439" s="9" t="s">
        <v>305</v>
      </c>
      <c r="E1439" s="9" t="s">
        <v>70</v>
      </c>
      <c r="F1439" s="9" t="s">
        <v>306</v>
      </c>
      <c r="G1439" s="9" t="s">
        <v>307</v>
      </c>
      <c r="H1439" s="9">
        <v>0.36</v>
      </c>
      <c r="I1439" s="9">
        <v>0.48</v>
      </c>
      <c r="J1439" s="9" t="s">
        <v>300</v>
      </c>
      <c r="K1439" s="9">
        <v>4.0249411346760001E-2</v>
      </c>
      <c r="L1439" s="9">
        <v>3961.7892866278598</v>
      </c>
      <c r="M1439" s="9">
        <v>10.515532524886501</v>
      </c>
      <c r="N1439" s="9">
        <v>1.4012364322522199</v>
      </c>
      <c r="O1439" s="9">
        <v>0.42324399412442998</v>
      </c>
      <c r="P1439" s="9">
        <v>5.6398941555789998E-2</v>
      </c>
      <c r="Q1439" s="9">
        <v>159.45968666668699</v>
      </c>
      <c r="R1439" s="9">
        <v>8140</v>
      </c>
      <c r="S1439" s="9" t="s">
        <v>292</v>
      </c>
      <c r="T1439" s="9">
        <v>8140</v>
      </c>
      <c r="U1439" s="9" t="s">
        <v>301</v>
      </c>
      <c r="V1439" s="9" t="s">
        <v>300</v>
      </c>
      <c r="Z1439" s="9">
        <v>0</v>
      </c>
      <c r="AA1439" s="9">
        <v>1</v>
      </c>
      <c r="AB1439" s="9">
        <v>0.42324399412442998</v>
      </c>
      <c r="AC1439" s="9">
        <v>5.6398941555789998E-2</v>
      </c>
      <c r="AD1439" s="9">
        <v>159.45965398673499</v>
      </c>
      <c r="AF1439" s="9">
        <v>-1</v>
      </c>
      <c r="AG1439" s="9">
        <v>-1</v>
      </c>
      <c r="AH1439" s="9">
        <v>-1</v>
      </c>
      <c r="AI1439" s="9">
        <v>-1</v>
      </c>
      <c r="AJ1439" s="9">
        <v>0</v>
      </c>
      <c r="AM1439" s="9" t="s">
        <v>309</v>
      </c>
      <c r="AN1439" s="9">
        <v>-1</v>
      </c>
      <c r="AQ1439" s="9">
        <v>579</v>
      </c>
      <c r="AR1439" s="9" t="s">
        <v>295</v>
      </c>
      <c r="AT1439" s="9" t="s">
        <v>195</v>
      </c>
      <c r="AU1439" s="9">
        <v>132.71029999999999</v>
      </c>
      <c r="AV1439" s="9">
        <v>73.587431375591294</v>
      </c>
      <c r="AW1439" s="9">
        <v>162.88358880647101</v>
      </c>
      <c r="AX1439" s="9">
        <v>0.12932656449999999</v>
      </c>
    </row>
    <row r="1440" spans="1:50" x14ac:dyDescent="0.25">
      <c r="A1440" s="142">
        <v>540000</v>
      </c>
      <c r="B1440" s="142">
        <v>730000</v>
      </c>
      <c r="C1440" s="142">
        <v>730000</v>
      </c>
      <c r="D1440" s="9" t="s">
        <v>305</v>
      </c>
      <c r="E1440" s="9" t="s">
        <v>70</v>
      </c>
      <c r="F1440" s="9" t="s">
        <v>306</v>
      </c>
      <c r="G1440" s="9" t="s">
        <v>307</v>
      </c>
      <c r="H1440" s="9">
        <v>0.36</v>
      </c>
      <c r="I1440" s="9">
        <v>0.48</v>
      </c>
      <c r="J1440" s="9" t="s">
        <v>195</v>
      </c>
      <c r="K1440" s="9">
        <v>0.22762809636028999</v>
      </c>
      <c r="L1440" s="9">
        <v>3862.9581214371001</v>
      </c>
      <c r="M1440" s="9">
        <v>9.5964413923971996</v>
      </c>
      <c r="N1440" s="9">
        <v>1.4102655355553799</v>
      </c>
      <c r="O1440" s="9">
        <v>2.1844196859845102</v>
      </c>
      <c r="P1440" s="9">
        <v>0.32101605922100002</v>
      </c>
      <c r="Q1440" s="9">
        <v>879.31780350226802</v>
      </c>
      <c r="R1440" s="9">
        <v>1200</v>
      </c>
      <c r="S1440" s="9" t="s">
        <v>308</v>
      </c>
      <c r="T1440" s="9">
        <v>1200</v>
      </c>
      <c r="U1440" s="9" t="s">
        <v>293</v>
      </c>
      <c r="V1440" s="9" t="s">
        <v>195</v>
      </c>
      <c r="Z1440" s="9">
        <v>0</v>
      </c>
      <c r="AA1440" s="9">
        <v>1</v>
      </c>
      <c r="AB1440" s="9">
        <v>2.1844196859845102</v>
      </c>
      <c r="AC1440" s="9">
        <v>0.32101605922100002</v>
      </c>
      <c r="AD1440" s="9">
        <v>1100.5255301652001</v>
      </c>
      <c r="AF1440" s="9">
        <v>-1</v>
      </c>
      <c r="AG1440" s="9">
        <v>-1</v>
      </c>
      <c r="AH1440" s="9">
        <v>-1</v>
      </c>
      <c r="AI1440" s="9">
        <v>-1</v>
      </c>
      <c r="AJ1440" s="9">
        <v>0</v>
      </c>
      <c r="AM1440" s="9" t="s">
        <v>309</v>
      </c>
      <c r="AN1440" s="9">
        <v>-1</v>
      </c>
      <c r="AQ1440" s="9">
        <v>580</v>
      </c>
      <c r="AR1440" s="9" t="s">
        <v>302</v>
      </c>
      <c r="AT1440" s="9" t="s">
        <v>195</v>
      </c>
      <c r="AU1440" s="9">
        <v>132.71029999999999</v>
      </c>
      <c r="AV1440" s="9">
        <v>238.54548926019501</v>
      </c>
      <c r="AW1440" s="9">
        <v>921.17822367434599</v>
      </c>
      <c r="AX1440" s="9">
        <v>0.89255922970000001</v>
      </c>
    </row>
    <row r="1441" spans="1:50" x14ac:dyDescent="0.25">
      <c r="A1441" s="142">
        <v>540000</v>
      </c>
      <c r="B1441" s="142">
        <v>730000</v>
      </c>
      <c r="C1441" s="142">
        <v>730000</v>
      </c>
      <c r="D1441" s="9" t="s">
        <v>305</v>
      </c>
      <c r="E1441" s="9" t="s">
        <v>70</v>
      </c>
      <c r="F1441" s="9" t="s">
        <v>306</v>
      </c>
      <c r="G1441" s="9" t="s">
        <v>307</v>
      </c>
      <c r="H1441" s="9">
        <v>0.36</v>
      </c>
      <c r="I1441" s="9">
        <v>0.48</v>
      </c>
      <c r="J1441" s="9" t="s">
        <v>195</v>
      </c>
      <c r="K1441" s="9">
        <v>2.0221970133600001E-3</v>
      </c>
      <c r="L1441" s="9">
        <v>3862.9581214371001</v>
      </c>
      <c r="M1441" s="9">
        <v>9.5964413923971996</v>
      </c>
      <c r="N1441" s="9">
        <v>1.4102655355553799</v>
      </c>
      <c r="O1441" s="9">
        <v>1.9405895122599999E-2</v>
      </c>
      <c r="P1441" s="9">
        <v>2.8518347540399999E-3</v>
      </c>
      <c r="Q1441" s="9">
        <v>7.8116623759087203</v>
      </c>
      <c r="R1441" s="9">
        <v>1210</v>
      </c>
      <c r="S1441" s="9" t="s">
        <v>310</v>
      </c>
      <c r="T1441" s="9">
        <v>1210</v>
      </c>
      <c r="U1441" s="9" t="s">
        <v>293</v>
      </c>
      <c r="V1441" s="9" t="s">
        <v>195</v>
      </c>
      <c r="Z1441" s="9">
        <v>0</v>
      </c>
      <c r="AA1441" s="9">
        <v>1</v>
      </c>
      <c r="AB1441" s="9">
        <v>1.9405895122599999E-2</v>
      </c>
      <c r="AC1441" s="9">
        <v>2.8518347540399999E-3</v>
      </c>
      <c r="AD1441" s="9">
        <v>7.8116623759077601</v>
      </c>
      <c r="AF1441" s="9">
        <v>-1</v>
      </c>
      <c r="AG1441" s="9">
        <v>-1</v>
      </c>
      <c r="AH1441" s="9">
        <v>-1</v>
      </c>
      <c r="AI1441" s="9">
        <v>-1</v>
      </c>
      <c r="AJ1441" s="9">
        <v>0</v>
      </c>
      <c r="AM1441" s="9" t="s">
        <v>309</v>
      </c>
      <c r="AN1441" s="9">
        <v>-1</v>
      </c>
      <c r="AQ1441" s="9">
        <v>580</v>
      </c>
      <c r="AR1441" s="9" t="s">
        <v>302</v>
      </c>
      <c r="AT1441" s="9" t="s">
        <v>195</v>
      </c>
      <c r="AU1441" s="9">
        <v>132.71029999999999</v>
      </c>
      <c r="AV1441" s="9">
        <v>16.309727803484702</v>
      </c>
      <c r="AW1441" s="9">
        <v>8.1835409708770595</v>
      </c>
      <c r="AX1441" s="9">
        <v>6.3354926000000001E-3</v>
      </c>
    </row>
    <row r="1442" spans="1:50" x14ac:dyDescent="0.25">
      <c r="A1442" s="142">
        <v>540000</v>
      </c>
      <c r="B1442" s="142">
        <v>730000</v>
      </c>
      <c r="C1442" s="142">
        <v>730000</v>
      </c>
      <c r="D1442" s="9" t="s">
        <v>305</v>
      </c>
      <c r="E1442" s="9" t="s">
        <v>70</v>
      </c>
      <c r="F1442" s="9" t="s">
        <v>306</v>
      </c>
      <c r="G1442" s="9" t="s">
        <v>307</v>
      </c>
      <c r="H1442" s="9">
        <v>0.36</v>
      </c>
      <c r="I1442" s="9">
        <v>0.48</v>
      </c>
      <c r="J1442" s="9" t="s">
        <v>195</v>
      </c>
      <c r="K1442" s="9">
        <v>0.1680825807395</v>
      </c>
      <c r="L1442" s="9">
        <v>3862.9581214371001</v>
      </c>
      <c r="M1442" s="9">
        <v>9.5964413923971996</v>
      </c>
      <c r="N1442" s="9">
        <v>1.4102655355553799</v>
      </c>
      <c r="O1442" s="9">
        <v>1.6129946351495399</v>
      </c>
      <c r="P1442" s="9">
        <v>0.23704107074413</v>
      </c>
      <c r="Q1442" s="9">
        <v>649.295970339782</v>
      </c>
      <c r="R1442" s="9">
        <v>1210</v>
      </c>
      <c r="S1442" s="9" t="s">
        <v>310</v>
      </c>
      <c r="T1442" s="9">
        <v>1210</v>
      </c>
      <c r="U1442" s="9" t="s">
        <v>293</v>
      </c>
      <c r="V1442" s="9" t="s">
        <v>195</v>
      </c>
      <c r="Z1442" s="9">
        <v>0</v>
      </c>
      <c r="AA1442" s="9">
        <v>1</v>
      </c>
      <c r="AB1442" s="9">
        <v>1.6129946351495399</v>
      </c>
      <c r="AC1442" s="9">
        <v>0.23704107074413</v>
      </c>
      <c r="AD1442" s="9">
        <v>649.295970339782</v>
      </c>
      <c r="AF1442" s="9">
        <v>-1</v>
      </c>
      <c r="AG1442" s="9">
        <v>-1</v>
      </c>
      <c r="AH1442" s="9">
        <v>-1</v>
      </c>
      <c r="AI1442" s="9">
        <v>-1</v>
      </c>
      <c r="AJ1442" s="9">
        <v>0</v>
      </c>
      <c r="AM1442" s="9" t="s">
        <v>309</v>
      </c>
      <c r="AN1442" s="9">
        <v>-1</v>
      </c>
      <c r="AQ1442" s="9">
        <v>580</v>
      </c>
      <c r="AR1442" s="9" t="s">
        <v>302</v>
      </c>
      <c r="AT1442" s="9" t="s">
        <v>195</v>
      </c>
      <c r="AU1442" s="9">
        <v>132.71029999999999</v>
      </c>
      <c r="AV1442" s="9">
        <v>107.46276711495599</v>
      </c>
      <c r="AW1442" s="9">
        <v>680.20607135923603</v>
      </c>
      <c r="AX1442" s="9">
        <v>0.52659851609999997</v>
      </c>
    </row>
    <row r="1443" spans="1:50" x14ac:dyDescent="0.25">
      <c r="A1443" s="142">
        <v>540000</v>
      </c>
      <c r="B1443" s="142">
        <v>730000</v>
      </c>
      <c r="C1443" s="142">
        <v>730000</v>
      </c>
      <c r="D1443" s="9" t="s">
        <v>305</v>
      </c>
      <c r="E1443" s="9" t="s">
        <v>70</v>
      </c>
      <c r="F1443" s="9" t="s">
        <v>306</v>
      </c>
      <c r="G1443" s="9" t="s">
        <v>307</v>
      </c>
      <c r="H1443" s="9">
        <v>0.36</v>
      </c>
      <c r="I1443" s="9">
        <v>0.48</v>
      </c>
      <c r="J1443" s="9" t="s">
        <v>195</v>
      </c>
      <c r="K1443" s="9">
        <v>0.16276676258164</v>
      </c>
      <c r="L1443" s="9">
        <v>3862.9581214371001</v>
      </c>
      <c r="M1443" s="9">
        <v>9.5964413923971996</v>
      </c>
      <c r="N1443" s="9">
        <v>1.4102655355553799</v>
      </c>
      <c r="O1443" s="9">
        <v>1.56198169774502</v>
      </c>
      <c r="P1443" s="9">
        <v>0.22954435560281999</v>
      </c>
      <c r="Q1443" s="9">
        <v>628.76118741480502</v>
      </c>
      <c r="R1443" s="9">
        <v>1210</v>
      </c>
      <c r="S1443" s="9" t="s">
        <v>310</v>
      </c>
      <c r="T1443" s="9">
        <v>1210</v>
      </c>
      <c r="U1443" s="9" t="s">
        <v>293</v>
      </c>
      <c r="V1443" s="9" t="s">
        <v>195</v>
      </c>
      <c r="Z1443" s="9">
        <v>0</v>
      </c>
      <c r="AA1443" s="9">
        <v>1</v>
      </c>
      <c r="AB1443" s="9">
        <v>1.56198169774502</v>
      </c>
      <c r="AC1443" s="9">
        <v>0.22954435560281999</v>
      </c>
      <c r="AD1443" s="9">
        <v>628.76118741480502</v>
      </c>
      <c r="AF1443" s="9">
        <v>-1</v>
      </c>
      <c r="AG1443" s="9">
        <v>-1</v>
      </c>
      <c r="AH1443" s="9">
        <v>-1</v>
      </c>
      <c r="AI1443" s="9">
        <v>-1</v>
      </c>
      <c r="AJ1443" s="9">
        <v>0</v>
      </c>
      <c r="AM1443" s="9" t="s">
        <v>309</v>
      </c>
      <c r="AN1443" s="9">
        <v>-1</v>
      </c>
      <c r="AQ1443" s="9">
        <v>580</v>
      </c>
      <c r="AR1443" s="9" t="s">
        <v>302</v>
      </c>
      <c r="AT1443" s="9" t="s">
        <v>195</v>
      </c>
      <c r="AU1443" s="9">
        <v>132.71029999999999</v>
      </c>
      <c r="AV1443" s="9">
        <v>104.894975548308</v>
      </c>
      <c r="AW1443" s="9">
        <v>658.69371850680295</v>
      </c>
      <c r="AX1443" s="9">
        <v>0.50994419089999998</v>
      </c>
    </row>
    <row r="1444" spans="1:50" x14ac:dyDescent="0.25">
      <c r="A1444" s="142">
        <v>550000</v>
      </c>
      <c r="B1444" s="142">
        <v>740000</v>
      </c>
      <c r="C1444" s="142">
        <v>740000</v>
      </c>
      <c r="D1444" s="9" t="s">
        <v>305</v>
      </c>
      <c r="E1444" s="9" t="s">
        <v>70</v>
      </c>
      <c r="F1444" s="9" t="s">
        <v>306</v>
      </c>
      <c r="G1444" s="9" t="s">
        <v>307</v>
      </c>
      <c r="H1444" s="9">
        <v>0.36</v>
      </c>
      <c r="I1444" s="9">
        <v>0.48</v>
      </c>
      <c r="J1444" s="9" t="s">
        <v>195</v>
      </c>
      <c r="K1444" s="9">
        <v>1.245541247461E-2</v>
      </c>
      <c r="L1444" s="9">
        <v>3855.34643928183</v>
      </c>
      <c r="M1444" s="9">
        <v>9.5785915884557191</v>
      </c>
      <c r="N1444" s="9">
        <v>1.4076784949485399</v>
      </c>
      <c r="O1444" s="9">
        <v>0.11930530916008</v>
      </c>
      <c r="P1444" s="9">
        <v>1.753321628622E-2</v>
      </c>
      <c r="Q1444" s="9">
        <v>48.0199301337896</v>
      </c>
      <c r="R1444" s="9">
        <v>1200</v>
      </c>
      <c r="S1444" s="9" t="s">
        <v>308</v>
      </c>
      <c r="T1444" s="9">
        <v>1200</v>
      </c>
      <c r="U1444" s="9" t="s">
        <v>293</v>
      </c>
      <c r="V1444" s="9" t="s">
        <v>195</v>
      </c>
      <c r="Z1444" s="9">
        <v>0</v>
      </c>
      <c r="AA1444" s="9">
        <v>1</v>
      </c>
      <c r="AB1444" s="9">
        <v>0.11930530916008</v>
      </c>
      <c r="AC1444" s="9">
        <v>1.753321628622E-2</v>
      </c>
      <c r="AD1444" s="9">
        <v>48.019930133788002</v>
      </c>
      <c r="AF1444" s="9">
        <v>-1</v>
      </c>
      <c r="AG1444" s="9">
        <v>-1</v>
      </c>
      <c r="AH1444" s="9">
        <v>-1</v>
      </c>
      <c r="AI1444" s="9">
        <v>-1</v>
      </c>
      <c r="AJ1444" s="9">
        <v>0</v>
      </c>
      <c r="AM1444" s="9" t="s">
        <v>309</v>
      </c>
      <c r="AN1444" s="9">
        <v>-1</v>
      </c>
      <c r="AQ1444" s="9">
        <v>580</v>
      </c>
      <c r="AR1444" s="9" t="s">
        <v>302</v>
      </c>
      <c r="AT1444" s="9" t="s">
        <v>195</v>
      </c>
      <c r="AU1444" s="9">
        <v>132.71029999999999</v>
      </c>
      <c r="AV1444" s="9">
        <v>56.593406987259002</v>
      </c>
      <c r="AW1444" s="9">
        <v>50.405265966531097</v>
      </c>
      <c r="AX1444" s="9">
        <v>3.8945604299999999E-2</v>
      </c>
    </row>
    <row r="1445" spans="1:50" x14ac:dyDescent="0.25">
      <c r="A1445" s="142">
        <v>550000</v>
      </c>
      <c r="B1445" s="142">
        <v>740000</v>
      </c>
      <c r="C1445" s="142">
        <v>740000</v>
      </c>
      <c r="D1445" s="9" t="s">
        <v>305</v>
      </c>
      <c r="E1445" s="9" t="s">
        <v>70</v>
      </c>
      <c r="F1445" s="9" t="s">
        <v>306</v>
      </c>
      <c r="G1445" s="9" t="s">
        <v>307</v>
      </c>
      <c r="H1445" s="9">
        <v>0.36</v>
      </c>
      <c r="I1445" s="9">
        <v>0.48</v>
      </c>
      <c r="J1445" s="9" t="s">
        <v>195</v>
      </c>
      <c r="K1445" s="9">
        <v>0.20470014131222</v>
      </c>
      <c r="L1445" s="9">
        <v>3855.34643928183</v>
      </c>
      <c r="M1445" s="9">
        <v>9.5785915884557191</v>
      </c>
      <c r="N1445" s="9">
        <v>1.4076784949485399</v>
      </c>
      <c r="O1445" s="9">
        <v>1.96073905172896</v>
      </c>
      <c r="P1445" s="9">
        <v>0.28815198683813997</v>
      </c>
      <c r="Q1445" s="9">
        <v>789.18996092857105</v>
      </c>
      <c r="R1445" s="9">
        <v>1210</v>
      </c>
      <c r="S1445" s="9" t="s">
        <v>310</v>
      </c>
      <c r="T1445" s="9">
        <v>1210</v>
      </c>
      <c r="U1445" s="9" t="s">
        <v>293</v>
      </c>
      <c r="V1445" s="9" t="s">
        <v>195</v>
      </c>
      <c r="Z1445" s="9">
        <v>0</v>
      </c>
      <c r="AA1445" s="9">
        <v>1</v>
      </c>
      <c r="AB1445" s="9">
        <v>1.96073905172896</v>
      </c>
      <c r="AC1445" s="9">
        <v>0.28815198683813997</v>
      </c>
      <c r="AD1445" s="9">
        <v>789.18996092857105</v>
      </c>
      <c r="AF1445" s="9">
        <v>-1</v>
      </c>
      <c r="AG1445" s="9">
        <v>-1</v>
      </c>
      <c r="AH1445" s="9">
        <v>-1</v>
      </c>
      <c r="AI1445" s="9">
        <v>-1</v>
      </c>
      <c r="AJ1445" s="9">
        <v>0</v>
      </c>
      <c r="AM1445" s="9" t="s">
        <v>309</v>
      </c>
      <c r="AN1445" s="9">
        <v>-1</v>
      </c>
      <c r="AQ1445" s="9">
        <v>580</v>
      </c>
      <c r="AR1445" s="9" t="s">
        <v>302</v>
      </c>
      <c r="AT1445" s="9" t="s">
        <v>195</v>
      </c>
      <c r="AU1445" s="9">
        <v>132.71029999999999</v>
      </c>
      <c r="AV1445" s="9">
        <v>118.34809948449799</v>
      </c>
      <c r="AW1445" s="9">
        <v>828.39208153556103</v>
      </c>
      <c r="AX1445" s="9">
        <v>0.64005674040000005</v>
      </c>
    </row>
    <row r="1446" spans="1:50" x14ac:dyDescent="0.25">
      <c r="A1446" s="142">
        <v>550000</v>
      </c>
      <c r="B1446" s="142">
        <v>740000</v>
      </c>
      <c r="C1446" s="142">
        <v>740000</v>
      </c>
      <c r="D1446" s="9" t="s">
        <v>305</v>
      </c>
      <c r="E1446" s="9" t="s">
        <v>70</v>
      </c>
      <c r="F1446" s="9" t="s">
        <v>306</v>
      </c>
      <c r="G1446" s="9" t="s">
        <v>307</v>
      </c>
      <c r="H1446" s="9">
        <v>0.36</v>
      </c>
      <c r="I1446" s="9">
        <v>0.48</v>
      </c>
      <c r="J1446" s="9" t="s">
        <v>195</v>
      </c>
      <c r="K1446" s="9">
        <v>6.7139063608239999E-2</v>
      </c>
      <c r="L1446" s="9">
        <v>3855.34643928183</v>
      </c>
      <c r="M1446" s="9">
        <v>9.5785915884557191</v>
      </c>
      <c r="N1446" s="9">
        <v>1.4076784949485399</v>
      </c>
      <c r="O1446" s="9">
        <v>0.64309766993473005</v>
      </c>
      <c r="P1446" s="9">
        <v>9.4510216012309994E-2</v>
      </c>
      <c r="Q1446" s="9">
        <v>258.844349818767</v>
      </c>
      <c r="R1446" s="9">
        <v>1210</v>
      </c>
      <c r="S1446" s="9" t="s">
        <v>310</v>
      </c>
      <c r="T1446" s="9">
        <v>1210</v>
      </c>
      <c r="U1446" s="9" t="s">
        <v>293</v>
      </c>
      <c r="V1446" s="9" t="s">
        <v>195</v>
      </c>
      <c r="Z1446" s="9">
        <v>0</v>
      </c>
      <c r="AA1446" s="9">
        <v>1</v>
      </c>
      <c r="AB1446" s="9">
        <v>0.64309766993473005</v>
      </c>
      <c r="AC1446" s="9">
        <v>9.4510216012309994E-2</v>
      </c>
      <c r="AD1446" s="9">
        <v>258.84434981876899</v>
      </c>
      <c r="AF1446" s="9">
        <v>-1</v>
      </c>
      <c r="AG1446" s="9">
        <v>-1</v>
      </c>
      <c r="AH1446" s="9">
        <v>-1</v>
      </c>
      <c r="AI1446" s="9">
        <v>-1</v>
      </c>
      <c r="AJ1446" s="9">
        <v>0</v>
      </c>
      <c r="AM1446" s="9" t="s">
        <v>309</v>
      </c>
      <c r="AN1446" s="9">
        <v>-1</v>
      </c>
      <c r="AQ1446" s="9">
        <v>580</v>
      </c>
      <c r="AR1446" s="9" t="s">
        <v>302</v>
      </c>
      <c r="AT1446" s="9" t="s">
        <v>195</v>
      </c>
      <c r="AU1446" s="9">
        <v>132.71029999999999</v>
      </c>
      <c r="AV1446" s="9">
        <v>66.839048649858498</v>
      </c>
      <c r="AW1446" s="9">
        <v>271.70215075695398</v>
      </c>
      <c r="AX1446" s="9">
        <v>0.20993053510000001</v>
      </c>
    </row>
    <row r="1447" spans="1:50" x14ac:dyDescent="0.25">
      <c r="A1447" s="142">
        <v>550000</v>
      </c>
      <c r="B1447" s="142">
        <v>740000</v>
      </c>
      <c r="C1447" s="142">
        <v>740000</v>
      </c>
      <c r="D1447" s="9" t="s">
        <v>305</v>
      </c>
      <c r="E1447" s="9" t="s">
        <v>70</v>
      </c>
      <c r="F1447" s="9" t="s">
        <v>306</v>
      </c>
      <c r="G1447" s="9" t="s">
        <v>307</v>
      </c>
      <c r="H1447" s="9">
        <v>0.36</v>
      </c>
      <c r="I1447" s="9">
        <v>0.48</v>
      </c>
      <c r="J1447" s="9" t="s">
        <v>195</v>
      </c>
      <c r="K1447" s="9">
        <v>6.7027955762870003E-2</v>
      </c>
      <c r="L1447" s="9">
        <v>3855.34643928183</v>
      </c>
      <c r="M1447" s="9">
        <v>9.5785915884557191</v>
      </c>
      <c r="N1447" s="9">
        <v>1.4076784949485399</v>
      </c>
      <c r="O1447" s="9">
        <v>0.64203341326160002</v>
      </c>
      <c r="P1447" s="9">
        <v>9.4353811887749994E-2</v>
      </c>
      <c r="Q1447" s="9">
        <v>258.41599058272101</v>
      </c>
      <c r="R1447" s="9">
        <v>1210</v>
      </c>
      <c r="S1447" s="9" t="s">
        <v>310</v>
      </c>
      <c r="T1447" s="9">
        <v>1210</v>
      </c>
      <c r="U1447" s="9" t="s">
        <v>293</v>
      </c>
      <c r="V1447" s="9" t="s">
        <v>195</v>
      </c>
      <c r="Z1447" s="9">
        <v>0</v>
      </c>
      <c r="AA1447" s="9">
        <v>1</v>
      </c>
      <c r="AB1447" s="9">
        <v>0.64203341326160002</v>
      </c>
      <c r="AC1447" s="9">
        <v>9.4353811887749994E-2</v>
      </c>
      <c r="AD1447" s="9">
        <v>258.41599058272197</v>
      </c>
      <c r="AF1447" s="9">
        <v>-1</v>
      </c>
      <c r="AG1447" s="9">
        <v>-1</v>
      </c>
      <c r="AH1447" s="9">
        <v>-1</v>
      </c>
      <c r="AI1447" s="9">
        <v>-1</v>
      </c>
      <c r="AJ1447" s="9">
        <v>0</v>
      </c>
      <c r="AM1447" s="9" t="s">
        <v>309</v>
      </c>
      <c r="AN1447" s="9">
        <v>-1</v>
      </c>
      <c r="AQ1447" s="9">
        <v>580</v>
      </c>
      <c r="AR1447" s="9" t="s">
        <v>302</v>
      </c>
      <c r="AT1447" s="9" t="s">
        <v>195</v>
      </c>
      <c r="AU1447" s="9">
        <v>132.71029999999999</v>
      </c>
      <c r="AV1447" s="9">
        <v>79.662115082768395</v>
      </c>
      <c r="AW1447" s="9">
        <v>271.25251325931498</v>
      </c>
      <c r="AX1447" s="9">
        <v>0.2095831229</v>
      </c>
    </row>
    <row r="1448" spans="1:50" x14ac:dyDescent="0.25">
      <c r="A1448" s="142">
        <v>550000</v>
      </c>
      <c r="B1448" s="142">
        <v>740000</v>
      </c>
      <c r="C1448" s="142">
        <v>740000</v>
      </c>
      <c r="D1448" s="9" t="s">
        <v>305</v>
      </c>
      <c r="E1448" s="9" t="s">
        <v>70</v>
      </c>
      <c r="F1448" s="9" t="s">
        <v>306</v>
      </c>
      <c r="G1448" s="9" t="s">
        <v>307</v>
      </c>
      <c r="H1448" s="9">
        <v>0.36</v>
      </c>
      <c r="I1448" s="9">
        <v>0.48</v>
      </c>
      <c r="J1448" s="9" t="s">
        <v>195</v>
      </c>
      <c r="K1448" s="9">
        <v>0.26644088050995002</v>
      </c>
      <c r="L1448" s="9">
        <v>3855.34643928183</v>
      </c>
      <c r="M1448" s="9">
        <v>9.5785915884557191</v>
      </c>
      <c r="N1448" s="9">
        <v>1.4076784949485399</v>
      </c>
      <c r="O1448" s="9">
        <v>2.55212837687343</v>
      </c>
      <c r="P1448" s="9">
        <v>0.37506309766902002</v>
      </c>
      <c r="Q1448" s="9">
        <v>1027.2218999531799</v>
      </c>
      <c r="R1448" s="9">
        <v>1210</v>
      </c>
      <c r="S1448" s="9" t="s">
        <v>310</v>
      </c>
      <c r="T1448" s="9">
        <v>1210</v>
      </c>
      <c r="U1448" s="9" t="s">
        <v>293</v>
      </c>
      <c r="V1448" s="9" t="s">
        <v>195</v>
      </c>
      <c r="Z1448" s="9">
        <v>0</v>
      </c>
      <c r="AA1448" s="9">
        <v>1</v>
      </c>
      <c r="AB1448" s="9">
        <v>2.55212837687343</v>
      </c>
      <c r="AC1448" s="9">
        <v>0.37506309766902002</v>
      </c>
      <c r="AD1448" s="9">
        <v>1027.2218999531799</v>
      </c>
      <c r="AF1448" s="9">
        <v>-1</v>
      </c>
      <c r="AG1448" s="9">
        <v>-1</v>
      </c>
      <c r="AH1448" s="9">
        <v>-1</v>
      </c>
      <c r="AI1448" s="9">
        <v>-1</v>
      </c>
      <c r="AJ1448" s="9">
        <v>0</v>
      </c>
      <c r="AM1448" s="9" t="s">
        <v>309</v>
      </c>
      <c r="AN1448" s="9">
        <v>-1</v>
      </c>
      <c r="AQ1448" s="9">
        <v>580</v>
      </c>
      <c r="AR1448" s="9" t="s">
        <v>302</v>
      </c>
      <c r="AT1448" s="9" t="s">
        <v>195</v>
      </c>
      <c r="AU1448" s="9">
        <v>132.71029999999999</v>
      </c>
      <c r="AV1448" s="9">
        <v>132.022888432581</v>
      </c>
      <c r="AW1448" s="9">
        <v>1078.24798848163</v>
      </c>
      <c r="AX1448" s="9">
        <v>0.83310778590000001</v>
      </c>
    </row>
    <row r="1449" spans="1:50" x14ac:dyDescent="0.25">
      <c r="A1449" s="142">
        <v>550000</v>
      </c>
      <c r="B1449" s="142">
        <v>820000</v>
      </c>
      <c r="C1449" s="142">
        <v>830000</v>
      </c>
      <c r="D1449" s="9" t="s">
        <v>305</v>
      </c>
      <c r="E1449" s="9" t="s">
        <v>70</v>
      </c>
      <c r="F1449" s="9" t="s">
        <v>306</v>
      </c>
      <c r="G1449" s="9" t="s">
        <v>307</v>
      </c>
      <c r="H1449" s="9">
        <v>0.36</v>
      </c>
      <c r="I1449" s="9">
        <v>0.48</v>
      </c>
      <c r="J1449" s="9" t="s">
        <v>195</v>
      </c>
      <c r="K1449" s="9">
        <v>0.54361522843406995</v>
      </c>
      <c r="L1449" s="9">
        <v>3848.7050639391</v>
      </c>
      <c r="M1449" s="9">
        <v>9.5631105431828196</v>
      </c>
      <c r="N1449" s="9">
        <v>1.40543813869209</v>
      </c>
      <c r="O1449" s="9">
        <v>5.1986525224726403</v>
      </c>
      <c r="P1449" s="9">
        <v>0.76401757481506005</v>
      </c>
      <c r="Q1449" s="9">
        <v>2092.2146825086302</v>
      </c>
      <c r="R1449" s="9">
        <v>1200</v>
      </c>
      <c r="S1449" s="9" t="s">
        <v>308</v>
      </c>
      <c r="T1449" s="9">
        <v>1200</v>
      </c>
      <c r="U1449" s="9" t="s">
        <v>293</v>
      </c>
      <c r="V1449" s="9" t="s">
        <v>195</v>
      </c>
      <c r="Z1449" s="9">
        <v>0</v>
      </c>
      <c r="AA1449" s="9">
        <v>1</v>
      </c>
      <c r="AB1449" s="9">
        <v>5.1986525224726403</v>
      </c>
      <c r="AC1449" s="9">
        <v>0.76401757481506005</v>
      </c>
      <c r="AD1449" s="9">
        <v>2092.2146825086302</v>
      </c>
      <c r="AF1449" s="9">
        <v>-1</v>
      </c>
      <c r="AG1449" s="9">
        <v>-1</v>
      </c>
      <c r="AH1449" s="9">
        <v>-1</v>
      </c>
      <c r="AI1449" s="9">
        <v>-1</v>
      </c>
      <c r="AJ1449" s="9">
        <v>0</v>
      </c>
      <c r="AM1449" s="9" t="s">
        <v>309</v>
      </c>
      <c r="AN1449" s="9">
        <v>-1</v>
      </c>
      <c r="AQ1449" s="9">
        <v>580</v>
      </c>
      <c r="AR1449" s="9" t="s">
        <v>302</v>
      </c>
      <c r="AT1449" s="9" t="s">
        <v>195</v>
      </c>
      <c r="AU1449" s="9">
        <v>132.71029999999999</v>
      </c>
      <c r="AV1449" s="9">
        <v>186.911832884142</v>
      </c>
      <c r="AW1449" s="9">
        <v>2199.93277850287</v>
      </c>
      <c r="AX1449" s="9">
        <v>1.6968488908999999</v>
      </c>
    </row>
    <row r="1450" spans="1:50" x14ac:dyDescent="0.25">
      <c r="A1450" s="142">
        <v>550000</v>
      </c>
      <c r="B1450" s="142">
        <v>820000</v>
      </c>
      <c r="C1450" s="142">
        <v>830000</v>
      </c>
      <c r="D1450" s="9" t="s">
        <v>305</v>
      </c>
      <c r="E1450" s="9" t="s">
        <v>70</v>
      </c>
      <c r="F1450" s="9" t="s">
        <v>306</v>
      </c>
      <c r="G1450" s="9" t="s">
        <v>307</v>
      </c>
      <c r="H1450" s="9">
        <v>0.36</v>
      </c>
      <c r="I1450" s="9">
        <v>0.48</v>
      </c>
      <c r="J1450" s="9" t="s">
        <v>195</v>
      </c>
      <c r="K1450" s="9">
        <v>5.8421176916059997E-2</v>
      </c>
      <c r="L1450" s="9">
        <v>3848.7050639391</v>
      </c>
      <c r="M1450" s="9">
        <v>9.5631105431828196</v>
      </c>
      <c r="N1450" s="9">
        <v>1.40543813869209</v>
      </c>
      <c r="O1450" s="9">
        <v>0.55868817291117001</v>
      </c>
      <c r="P1450" s="9">
        <v>8.2107350145110003E-2</v>
      </c>
      <c r="Q1450" s="9">
        <v>224.845879438141</v>
      </c>
      <c r="R1450" s="9">
        <v>1210</v>
      </c>
      <c r="S1450" s="9" t="s">
        <v>310</v>
      </c>
      <c r="T1450" s="9">
        <v>1210</v>
      </c>
      <c r="U1450" s="9" t="s">
        <v>293</v>
      </c>
      <c r="V1450" s="9" t="s">
        <v>195</v>
      </c>
      <c r="Z1450" s="9">
        <v>0</v>
      </c>
      <c r="AA1450" s="9">
        <v>1</v>
      </c>
      <c r="AB1450" s="9">
        <v>0.55868817291117001</v>
      </c>
      <c r="AC1450" s="9">
        <v>8.2107350145110003E-2</v>
      </c>
      <c r="AD1450" s="9">
        <v>224.84587943813901</v>
      </c>
      <c r="AF1450" s="9">
        <v>-1</v>
      </c>
      <c r="AG1450" s="9">
        <v>-1</v>
      </c>
      <c r="AH1450" s="9">
        <v>-1</v>
      </c>
      <c r="AI1450" s="9">
        <v>-1</v>
      </c>
      <c r="AJ1450" s="9">
        <v>0</v>
      </c>
      <c r="AM1450" s="9" t="s">
        <v>309</v>
      </c>
      <c r="AN1450" s="9">
        <v>-1</v>
      </c>
      <c r="AQ1450" s="9">
        <v>580</v>
      </c>
      <c r="AR1450" s="9" t="s">
        <v>302</v>
      </c>
      <c r="AT1450" s="9" t="s">
        <v>195</v>
      </c>
      <c r="AU1450" s="9">
        <v>132.71029999999999</v>
      </c>
      <c r="AV1450" s="9">
        <v>68.333482213557303</v>
      </c>
      <c r="AW1450" s="9">
        <v>236.42211500694199</v>
      </c>
      <c r="AX1450" s="9">
        <v>0.18235675539999999</v>
      </c>
    </row>
    <row r="1451" spans="1:50" x14ac:dyDescent="0.25">
      <c r="A1451" s="142">
        <v>550000</v>
      </c>
      <c r="B1451" s="142">
        <v>820000</v>
      </c>
      <c r="C1451" s="142">
        <v>830000</v>
      </c>
      <c r="D1451" s="9" t="s">
        <v>305</v>
      </c>
      <c r="E1451" s="9" t="s">
        <v>70</v>
      </c>
      <c r="F1451" s="9" t="s">
        <v>306</v>
      </c>
      <c r="G1451" s="9" t="s">
        <v>307</v>
      </c>
      <c r="H1451" s="9">
        <v>0.36</v>
      </c>
      <c r="I1451" s="9">
        <v>0.48</v>
      </c>
      <c r="J1451" s="9" t="s">
        <v>195</v>
      </c>
      <c r="K1451" s="9">
        <v>1.444866668584E-2</v>
      </c>
      <c r="L1451" s="9">
        <v>3848.7050639391</v>
      </c>
      <c r="M1451" s="9">
        <v>9.5631105431828196</v>
      </c>
      <c r="N1451" s="9">
        <v>1.40543813869209</v>
      </c>
      <c r="O1451" s="9">
        <v>0.13817419671832001</v>
      </c>
      <c r="P1451" s="9">
        <v>2.0306707213529999E-2</v>
      </c>
      <c r="Q1451" s="9">
        <v>55.6086566409721</v>
      </c>
      <c r="R1451" s="9">
        <v>1210</v>
      </c>
      <c r="S1451" s="9" t="s">
        <v>310</v>
      </c>
      <c r="T1451" s="9">
        <v>1210</v>
      </c>
      <c r="U1451" s="9" t="s">
        <v>293</v>
      </c>
      <c r="V1451" s="9" t="s">
        <v>195</v>
      </c>
      <c r="Z1451" s="9">
        <v>0</v>
      </c>
      <c r="AA1451" s="9">
        <v>1</v>
      </c>
      <c r="AB1451" s="9">
        <v>0.13817419671832001</v>
      </c>
      <c r="AC1451" s="9">
        <v>2.0306707213529999E-2</v>
      </c>
      <c r="AD1451" s="9">
        <v>55.608656640971397</v>
      </c>
      <c r="AF1451" s="9">
        <v>-1</v>
      </c>
      <c r="AG1451" s="9">
        <v>-1</v>
      </c>
      <c r="AH1451" s="9">
        <v>-1</v>
      </c>
      <c r="AI1451" s="9">
        <v>-1</v>
      </c>
      <c r="AJ1451" s="9">
        <v>0</v>
      </c>
      <c r="AM1451" s="9" t="s">
        <v>309</v>
      </c>
      <c r="AN1451" s="9">
        <v>-1</v>
      </c>
      <c r="AQ1451" s="9">
        <v>580</v>
      </c>
      <c r="AR1451" s="9" t="s">
        <v>302</v>
      </c>
      <c r="AT1451" s="9" t="s">
        <v>195</v>
      </c>
      <c r="AU1451" s="9">
        <v>132.71029999999999</v>
      </c>
      <c r="AV1451" s="9">
        <v>44.121305447617502</v>
      </c>
      <c r="AW1451" s="9">
        <v>58.471679572719701</v>
      </c>
      <c r="AX1451" s="9">
        <v>4.5100289199999997E-2</v>
      </c>
    </row>
    <row r="1452" spans="1:50" x14ac:dyDescent="0.25">
      <c r="A1452" s="142">
        <v>550000</v>
      </c>
      <c r="B1452" s="142">
        <v>820000</v>
      </c>
      <c r="C1452" s="142">
        <v>830000</v>
      </c>
      <c r="D1452" s="9" t="s">
        <v>305</v>
      </c>
      <c r="E1452" s="9" t="s">
        <v>70</v>
      </c>
      <c r="F1452" s="9" t="s">
        <v>306</v>
      </c>
      <c r="G1452" s="9" t="s">
        <v>307</v>
      </c>
      <c r="H1452" s="9">
        <v>0.36</v>
      </c>
      <c r="I1452" s="9">
        <v>0.48</v>
      </c>
      <c r="J1452" s="9" t="s">
        <v>195</v>
      </c>
      <c r="K1452" s="9">
        <v>1.27838163193E-3</v>
      </c>
      <c r="L1452" s="9">
        <v>3848.7050639391</v>
      </c>
      <c r="M1452" s="9">
        <v>9.5631105431828196</v>
      </c>
      <c r="N1452" s="9">
        <v>1.40543813869209</v>
      </c>
      <c r="O1452" s="9">
        <v>1.2225304862540001E-2</v>
      </c>
      <c r="P1452" s="9">
        <v>1.79668630132E-3</v>
      </c>
      <c r="Q1452" s="9">
        <v>4.9201138604634203</v>
      </c>
      <c r="R1452" s="9">
        <v>1210</v>
      </c>
      <c r="S1452" s="9" t="s">
        <v>310</v>
      </c>
      <c r="T1452" s="9">
        <v>1210</v>
      </c>
      <c r="U1452" s="9" t="s">
        <v>293</v>
      </c>
      <c r="V1452" s="9" t="s">
        <v>195</v>
      </c>
      <c r="Z1452" s="9">
        <v>0</v>
      </c>
      <c r="AA1452" s="9">
        <v>1</v>
      </c>
      <c r="AB1452" s="9">
        <v>1.2225304862540001E-2</v>
      </c>
      <c r="AC1452" s="9">
        <v>1.79668630132E-3</v>
      </c>
      <c r="AD1452" s="9">
        <v>4.9201138604615702</v>
      </c>
      <c r="AF1452" s="9">
        <v>-1</v>
      </c>
      <c r="AG1452" s="9">
        <v>-1</v>
      </c>
      <c r="AH1452" s="9">
        <v>-1</v>
      </c>
      <c r="AI1452" s="9">
        <v>-1</v>
      </c>
      <c r="AJ1452" s="9">
        <v>0</v>
      </c>
      <c r="AM1452" s="9" t="s">
        <v>309</v>
      </c>
      <c r="AN1452" s="9">
        <v>-1</v>
      </c>
      <c r="AQ1452" s="9">
        <v>580</v>
      </c>
      <c r="AR1452" s="9" t="s">
        <v>302</v>
      </c>
      <c r="AT1452" s="9" t="s">
        <v>195</v>
      </c>
      <c r="AU1452" s="9">
        <v>132.71029999999999</v>
      </c>
      <c r="AV1452" s="9">
        <v>13.414541972508401</v>
      </c>
      <c r="AW1452" s="9">
        <v>5.1734269174602501</v>
      </c>
      <c r="AX1452" s="9">
        <v>3.9903600000000001E-3</v>
      </c>
    </row>
    <row r="1453" spans="1:50" x14ac:dyDescent="0.25">
      <c r="A1453" s="142">
        <v>550000</v>
      </c>
      <c r="B1453" s="142">
        <v>850000</v>
      </c>
      <c r="C1453" s="142">
        <v>850000</v>
      </c>
      <c r="D1453" s="9" t="s">
        <v>305</v>
      </c>
      <c r="E1453" s="9" t="s">
        <v>70</v>
      </c>
      <c r="F1453" s="9" t="s">
        <v>306</v>
      </c>
      <c r="G1453" s="9" t="s">
        <v>307</v>
      </c>
      <c r="H1453" s="9">
        <v>0.36</v>
      </c>
      <c r="I1453" s="9">
        <v>0.48</v>
      </c>
      <c r="J1453" s="9" t="s">
        <v>195</v>
      </c>
      <c r="K1453" s="9">
        <v>0.13930991943035001</v>
      </c>
      <c r="L1453" s="9">
        <v>3909.73567674475</v>
      </c>
      <c r="M1453" s="9">
        <v>10.0763854085681</v>
      </c>
      <c r="N1453" s="9">
        <v>1.4114529857660201</v>
      </c>
      <c r="O1453" s="9">
        <v>1.4037404394167801</v>
      </c>
      <c r="P1453" s="9">
        <v>0.19662940172679</v>
      </c>
      <c r="Q1453" s="9">
        <v>544.66496212127595</v>
      </c>
      <c r="R1453" s="9">
        <v>1400</v>
      </c>
      <c r="S1453" s="9" t="s">
        <v>297</v>
      </c>
      <c r="T1453" s="9">
        <v>1400</v>
      </c>
      <c r="U1453" s="9" t="s">
        <v>293</v>
      </c>
      <c r="V1453" s="9" t="s">
        <v>195</v>
      </c>
      <c r="Z1453" s="9">
        <v>0</v>
      </c>
      <c r="AA1453" s="9">
        <v>1</v>
      </c>
      <c r="AB1453" s="9">
        <v>1.4037404394167801</v>
      </c>
      <c r="AC1453" s="9">
        <v>0.19662940172679</v>
      </c>
      <c r="AD1453" s="9">
        <v>544.66496212127595</v>
      </c>
      <c r="AF1453" s="9">
        <v>-1</v>
      </c>
      <c r="AG1453" s="9">
        <v>-1</v>
      </c>
      <c r="AH1453" s="9">
        <v>-1</v>
      </c>
      <c r="AI1453" s="9">
        <v>-1</v>
      </c>
      <c r="AJ1453" s="9">
        <v>0</v>
      </c>
      <c r="AM1453" s="9" t="s">
        <v>309</v>
      </c>
      <c r="AN1453" s="9">
        <v>-1</v>
      </c>
      <c r="AQ1453" s="9">
        <v>580</v>
      </c>
      <c r="AR1453" s="9" t="s">
        <v>302</v>
      </c>
      <c r="AT1453" s="9" t="s">
        <v>195</v>
      </c>
      <c r="AU1453" s="9">
        <v>132.71029999999999</v>
      </c>
      <c r="AV1453" s="9">
        <v>122.61081566637201</v>
      </c>
      <c r="AW1453" s="9">
        <v>563.76724215073796</v>
      </c>
      <c r="AX1453" s="9">
        <v>0.44173962859999999</v>
      </c>
    </row>
    <row r="1454" spans="1:50" x14ac:dyDescent="0.25">
      <c r="A1454" s="142">
        <v>550000</v>
      </c>
      <c r="B1454" s="142">
        <v>850000</v>
      </c>
      <c r="C1454" s="142">
        <v>850000</v>
      </c>
      <c r="D1454" s="9" t="s">
        <v>305</v>
      </c>
      <c r="E1454" s="9" t="s">
        <v>70</v>
      </c>
      <c r="F1454" s="9" t="s">
        <v>306</v>
      </c>
      <c r="G1454" s="9" t="s">
        <v>307</v>
      </c>
      <c r="H1454" s="9">
        <v>0.36</v>
      </c>
      <c r="I1454" s="9">
        <v>0.48</v>
      </c>
      <c r="J1454" s="9" t="s">
        <v>195</v>
      </c>
      <c r="K1454" s="9">
        <v>4.3868265677489998E-2</v>
      </c>
      <c r="L1454" s="9">
        <v>3909.73567674475</v>
      </c>
      <c r="M1454" s="9">
        <v>10.0763854085681</v>
      </c>
      <c r="N1454" s="9">
        <v>1.4114529857660201</v>
      </c>
      <c r="O1454" s="9">
        <v>0.44203355217193002</v>
      </c>
      <c r="P1454" s="9">
        <v>6.191799457088E-2</v>
      </c>
      <c r="Q1454" s="9">
        <v>171.51332339623099</v>
      </c>
      <c r="R1454" s="9">
        <v>1200</v>
      </c>
      <c r="S1454" s="9" t="s">
        <v>308</v>
      </c>
      <c r="T1454" s="9">
        <v>1200</v>
      </c>
      <c r="U1454" s="9" t="s">
        <v>293</v>
      </c>
      <c r="V1454" s="9" t="s">
        <v>195</v>
      </c>
      <c r="Z1454" s="9">
        <v>0</v>
      </c>
      <c r="AA1454" s="9">
        <v>1</v>
      </c>
      <c r="AB1454" s="9">
        <v>0.44203355217193002</v>
      </c>
      <c r="AC1454" s="9">
        <v>6.191799457088E-2</v>
      </c>
      <c r="AD1454" s="9">
        <v>171.513323396229</v>
      </c>
      <c r="AF1454" s="9">
        <v>-1</v>
      </c>
      <c r="AG1454" s="9">
        <v>-1</v>
      </c>
      <c r="AH1454" s="9">
        <v>-1</v>
      </c>
      <c r="AI1454" s="9">
        <v>-1</v>
      </c>
      <c r="AJ1454" s="9">
        <v>0</v>
      </c>
      <c r="AM1454" s="9" t="s">
        <v>309</v>
      </c>
      <c r="AN1454" s="9">
        <v>-1</v>
      </c>
      <c r="AQ1454" s="9">
        <v>580</v>
      </c>
      <c r="AR1454" s="9" t="s">
        <v>302</v>
      </c>
      <c r="AT1454" s="9" t="s">
        <v>195</v>
      </c>
      <c r="AU1454" s="9">
        <v>132.71029999999999</v>
      </c>
      <c r="AV1454" s="9">
        <v>113.276299870144</v>
      </c>
      <c r="AW1454" s="9">
        <v>177.52857269653001</v>
      </c>
      <c r="AX1454" s="9">
        <v>0.1391024521</v>
      </c>
    </row>
    <row r="1455" spans="1:50" x14ac:dyDescent="0.25">
      <c r="A1455" s="142">
        <v>550000</v>
      </c>
      <c r="B1455" s="142">
        <v>850000</v>
      </c>
      <c r="C1455" s="142">
        <v>850000</v>
      </c>
      <c r="D1455" s="9" t="s">
        <v>305</v>
      </c>
      <c r="E1455" s="9" t="s">
        <v>70</v>
      </c>
      <c r="F1455" s="9" t="s">
        <v>306</v>
      </c>
      <c r="G1455" s="9" t="s">
        <v>307</v>
      </c>
      <c r="H1455" s="9">
        <v>0.36</v>
      </c>
      <c r="I1455" s="9">
        <v>0.48</v>
      </c>
      <c r="J1455" s="9" t="s">
        <v>195</v>
      </c>
      <c r="K1455" s="9">
        <v>0.23308883233333999</v>
      </c>
      <c r="L1455" s="9">
        <v>3909.73567674475</v>
      </c>
      <c r="M1455" s="9">
        <v>10.0763854085681</v>
      </c>
      <c r="N1455" s="9">
        <v>1.4114529857660201</v>
      </c>
      <c r="O1455" s="9">
        <v>2.3486929090238799</v>
      </c>
      <c r="P1455" s="9">
        <v>0.32899392834560998</v>
      </c>
      <c r="Q1455" s="9">
        <v>911.31572362444297</v>
      </c>
      <c r="R1455" s="9">
        <v>1210</v>
      </c>
      <c r="S1455" s="9" t="s">
        <v>310</v>
      </c>
      <c r="T1455" s="9">
        <v>1210</v>
      </c>
      <c r="U1455" s="9" t="s">
        <v>293</v>
      </c>
      <c r="V1455" s="9" t="s">
        <v>195</v>
      </c>
      <c r="Z1455" s="9">
        <v>0</v>
      </c>
      <c r="AA1455" s="9">
        <v>1</v>
      </c>
      <c r="AB1455" s="9">
        <v>2.3486929090238799</v>
      </c>
      <c r="AC1455" s="9">
        <v>0.32899392834560998</v>
      </c>
      <c r="AD1455" s="9">
        <v>911.31572362444297</v>
      </c>
      <c r="AF1455" s="9">
        <v>-1</v>
      </c>
      <c r="AG1455" s="9">
        <v>-1</v>
      </c>
      <c r="AH1455" s="9">
        <v>-1</v>
      </c>
      <c r="AI1455" s="9">
        <v>-1</v>
      </c>
      <c r="AJ1455" s="9">
        <v>0</v>
      </c>
      <c r="AM1455" s="9" t="s">
        <v>309</v>
      </c>
      <c r="AN1455" s="9">
        <v>-1</v>
      </c>
      <c r="AQ1455" s="9">
        <v>580</v>
      </c>
      <c r="AR1455" s="9" t="s">
        <v>302</v>
      </c>
      <c r="AT1455" s="9" t="s">
        <v>195</v>
      </c>
      <c r="AU1455" s="9">
        <v>132.71029999999999</v>
      </c>
      <c r="AV1455" s="9">
        <v>121.067265870981</v>
      </c>
      <c r="AW1455" s="9">
        <v>943.27703811790195</v>
      </c>
      <c r="AX1455" s="9">
        <v>0.7391043987</v>
      </c>
    </row>
    <row r="1456" spans="1:50" x14ac:dyDescent="0.25">
      <c r="A1456" s="142">
        <v>550000</v>
      </c>
      <c r="B1456" s="142">
        <v>850000</v>
      </c>
      <c r="C1456" s="142">
        <v>850000</v>
      </c>
      <c r="D1456" s="9" t="s">
        <v>305</v>
      </c>
      <c r="E1456" s="9" t="s">
        <v>70</v>
      </c>
      <c r="F1456" s="9" t="s">
        <v>306</v>
      </c>
      <c r="G1456" s="9" t="s">
        <v>307</v>
      </c>
      <c r="H1456" s="9">
        <v>0.36</v>
      </c>
      <c r="I1456" s="9">
        <v>0.48</v>
      </c>
      <c r="J1456" s="9" t="s">
        <v>195</v>
      </c>
      <c r="K1456" s="9">
        <v>2.331592133994E-2</v>
      </c>
      <c r="L1456" s="9">
        <v>3909.73567674475</v>
      </c>
      <c r="M1456" s="9">
        <v>10.0763854085681</v>
      </c>
      <c r="N1456" s="9">
        <v>1.4114529857660201</v>
      </c>
      <c r="O1456" s="9">
        <v>0.23494020957711001</v>
      </c>
      <c r="P1456" s="9">
        <v>3.2909326791140003E-2</v>
      </c>
      <c r="Q1456" s="9">
        <v>91.159089498945605</v>
      </c>
      <c r="R1456" s="9">
        <v>1430</v>
      </c>
      <c r="S1456" s="9" t="s">
        <v>298</v>
      </c>
      <c r="T1456" s="9">
        <v>1430</v>
      </c>
      <c r="U1456" s="9" t="s">
        <v>293</v>
      </c>
      <c r="V1456" s="9" t="s">
        <v>195</v>
      </c>
      <c r="Z1456" s="9">
        <v>0</v>
      </c>
      <c r="AA1456" s="9">
        <v>1</v>
      </c>
      <c r="AB1456" s="9">
        <v>0.23494020957711001</v>
      </c>
      <c r="AC1456" s="9">
        <v>3.2909326791140003E-2</v>
      </c>
      <c r="AD1456" s="9">
        <v>91.159089498946798</v>
      </c>
      <c r="AF1456" s="9">
        <v>-1</v>
      </c>
      <c r="AG1456" s="9">
        <v>-1</v>
      </c>
      <c r="AH1456" s="9">
        <v>-1</v>
      </c>
      <c r="AI1456" s="9">
        <v>-1</v>
      </c>
      <c r="AJ1456" s="9">
        <v>0</v>
      </c>
      <c r="AM1456" s="9" t="s">
        <v>309</v>
      </c>
      <c r="AN1456" s="9">
        <v>-1</v>
      </c>
      <c r="AQ1456" s="9">
        <v>580</v>
      </c>
      <c r="AR1456" s="9" t="s">
        <v>302</v>
      </c>
      <c r="AT1456" s="9" t="s">
        <v>195</v>
      </c>
      <c r="AU1456" s="9">
        <v>132.71029999999999</v>
      </c>
      <c r="AV1456" s="9">
        <v>57.560475537460803</v>
      </c>
      <c r="AW1456" s="9">
        <v>94.356186018718702</v>
      </c>
      <c r="AX1456" s="9">
        <v>7.3932757099999996E-2</v>
      </c>
    </row>
    <row r="1457" spans="1:50" x14ac:dyDescent="0.25">
      <c r="A1457" s="142">
        <v>550000</v>
      </c>
      <c r="B1457" s="142">
        <v>850000</v>
      </c>
      <c r="C1457" s="142">
        <v>850000</v>
      </c>
      <c r="D1457" s="9" t="s">
        <v>305</v>
      </c>
      <c r="E1457" s="9" t="s">
        <v>70</v>
      </c>
      <c r="F1457" s="9" t="s">
        <v>306</v>
      </c>
      <c r="G1457" s="9" t="s">
        <v>307</v>
      </c>
      <c r="H1457" s="9">
        <v>0.36</v>
      </c>
      <c r="I1457" s="9">
        <v>0.48</v>
      </c>
      <c r="J1457" s="9" t="s">
        <v>195</v>
      </c>
      <c r="K1457" s="9">
        <v>0.11422345015314</v>
      </c>
      <c r="L1457" s="9">
        <v>3909.73567674475</v>
      </c>
      <c r="M1457" s="9">
        <v>10.0763854085681</v>
      </c>
      <c r="N1457" s="9">
        <v>1.4114529857660201</v>
      </c>
      <c r="O1457" s="9">
        <v>1.15095950643941</v>
      </c>
      <c r="P1457" s="9">
        <v>0.16122102976314001</v>
      </c>
      <c r="Q1457" s="9">
        <v>446.58349818460698</v>
      </c>
      <c r="R1457" s="9">
        <v>1430</v>
      </c>
      <c r="S1457" s="9" t="s">
        <v>298</v>
      </c>
      <c r="T1457" s="9">
        <v>1430</v>
      </c>
      <c r="U1457" s="9" t="s">
        <v>293</v>
      </c>
      <c r="V1457" s="9" t="s">
        <v>195</v>
      </c>
      <c r="Z1457" s="9">
        <v>0</v>
      </c>
      <c r="AA1457" s="9">
        <v>1</v>
      </c>
      <c r="AB1457" s="9">
        <v>1.15095950643941</v>
      </c>
      <c r="AC1457" s="9">
        <v>0.16122102976314001</v>
      </c>
      <c r="AD1457" s="9">
        <v>446.58349818460698</v>
      </c>
      <c r="AF1457" s="9">
        <v>-1</v>
      </c>
      <c r="AG1457" s="9">
        <v>-1</v>
      </c>
      <c r="AH1457" s="9">
        <v>-1</v>
      </c>
      <c r="AI1457" s="9">
        <v>-1</v>
      </c>
      <c r="AJ1457" s="9">
        <v>0</v>
      </c>
      <c r="AM1457" s="9" t="s">
        <v>309</v>
      </c>
      <c r="AN1457" s="9">
        <v>-1</v>
      </c>
      <c r="AQ1457" s="9">
        <v>580</v>
      </c>
      <c r="AR1457" s="9" t="s">
        <v>302</v>
      </c>
      <c r="AT1457" s="9" t="s">
        <v>195</v>
      </c>
      <c r="AU1457" s="9">
        <v>132.71029999999999</v>
      </c>
      <c r="AV1457" s="9">
        <v>92.284565155547398</v>
      </c>
      <c r="AW1457" s="9">
        <v>462.24590284092199</v>
      </c>
      <c r="AX1457" s="9">
        <v>0.36219261819999998</v>
      </c>
    </row>
    <row r="1458" spans="1:50" x14ac:dyDescent="0.25">
      <c r="A1458" s="142">
        <v>550000</v>
      </c>
      <c r="B1458" s="142">
        <v>850000</v>
      </c>
      <c r="C1458" s="142">
        <v>850000</v>
      </c>
      <c r="D1458" s="9" t="s">
        <v>305</v>
      </c>
      <c r="E1458" s="9" t="s">
        <v>70</v>
      </c>
      <c r="F1458" s="9" t="s">
        <v>306</v>
      </c>
      <c r="G1458" s="9" t="s">
        <v>307</v>
      </c>
      <c r="H1458" s="9">
        <v>0.36</v>
      </c>
      <c r="I1458" s="9">
        <v>0.48</v>
      </c>
      <c r="J1458" s="9" t="s">
        <v>195</v>
      </c>
      <c r="K1458" s="9">
        <v>2.3321986928099999E-2</v>
      </c>
      <c r="L1458" s="9">
        <v>3909.73567674475</v>
      </c>
      <c r="M1458" s="9">
        <v>10.0763854085681</v>
      </c>
      <c r="N1458" s="9">
        <v>1.4114529857660201</v>
      </c>
      <c r="O1458" s="9">
        <v>0.23500132878117</v>
      </c>
      <c r="P1458" s="9">
        <v>3.2917888083670001E-2</v>
      </c>
      <c r="Q1458" s="9">
        <v>91.182804345386899</v>
      </c>
      <c r="R1458" s="9">
        <v>1430</v>
      </c>
      <c r="S1458" s="9" t="s">
        <v>298</v>
      </c>
      <c r="T1458" s="9">
        <v>1430</v>
      </c>
      <c r="U1458" s="9" t="s">
        <v>293</v>
      </c>
      <c r="V1458" s="9" t="s">
        <v>195</v>
      </c>
      <c r="Z1458" s="9">
        <v>0</v>
      </c>
      <c r="AA1458" s="9">
        <v>1</v>
      </c>
      <c r="AB1458" s="9">
        <v>0.23500132878117</v>
      </c>
      <c r="AC1458" s="9">
        <v>3.2917888083670001E-2</v>
      </c>
      <c r="AD1458" s="9">
        <v>91.182804345388107</v>
      </c>
      <c r="AF1458" s="9">
        <v>-1</v>
      </c>
      <c r="AG1458" s="9">
        <v>-1</v>
      </c>
      <c r="AH1458" s="9">
        <v>-1</v>
      </c>
      <c r="AI1458" s="9">
        <v>-1</v>
      </c>
      <c r="AJ1458" s="9">
        <v>0</v>
      </c>
      <c r="AM1458" s="9" t="s">
        <v>309</v>
      </c>
      <c r="AN1458" s="9">
        <v>-1</v>
      </c>
      <c r="AQ1458" s="9">
        <v>580</v>
      </c>
      <c r="AR1458" s="9" t="s">
        <v>302</v>
      </c>
      <c r="AT1458" s="9" t="s">
        <v>195</v>
      </c>
      <c r="AU1458" s="9">
        <v>132.71029999999999</v>
      </c>
      <c r="AV1458" s="9">
        <v>55.703545188716802</v>
      </c>
      <c r="AW1458" s="9">
        <v>94.380732583131902</v>
      </c>
      <c r="AX1458" s="9">
        <v>7.3951990499999995E-2</v>
      </c>
    </row>
    <row r="1459" spans="1:50" x14ac:dyDescent="0.25">
      <c r="A1459" s="142">
        <v>550000</v>
      </c>
      <c r="B1459" s="142">
        <v>850000</v>
      </c>
      <c r="C1459" s="142">
        <v>850000</v>
      </c>
      <c r="D1459" s="9" t="s">
        <v>305</v>
      </c>
      <c r="E1459" s="9" t="s">
        <v>70</v>
      </c>
      <c r="F1459" s="9" t="s">
        <v>306</v>
      </c>
      <c r="G1459" s="9" t="s">
        <v>307</v>
      </c>
      <c r="H1459" s="9">
        <v>0.36</v>
      </c>
      <c r="I1459" s="9">
        <v>0.48</v>
      </c>
      <c r="J1459" s="9" t="s">
        <v>195</v>
      </c>
      <c r="K1459" s="9">
        <v>1.9474710388900002E-2</v>
      </c>
      <c r="L1459" s="9">
        <v>3909.73567674475</v>
      </c>
      <c r="M1459" s="9">
        <v>10.0763854085681</v>
      </c>
      <c r="N1459" s="9">
        <v>1.4114529857660201</v>
      </c>
      <c r="O1459" s="9">
        <v>0.19623468759883</v>
      </c>
      <c r="P1459" s="9">
        <v>2.7487638125340001E-2</v>
      </c>
      <c r="Q1459" s="9">
        <v>76.140970001765794</v>
      </c>
      <c r="R1459" s="9">
        <v>1210</v>
      </c>
      <c r="S1459" s="9" t="s">
        <v>310</v>
      </c>
      <c r="T1459" s="9">
        <v>1210</v>
      </c>
      <c r="U1459" s="9" t="s">
        <v>293</v>
      </c>
      <c r="V1459" s="9" t="s">
        <v>195</v>
      </c>
      <c r="Z1459" s="9">
        <v>0</v>
      </c>
      <c r="AA1459" s="9">
        <v>1</v>
      </c>
      <c r="AB1459" s="9">
        <v>0.19623468759883</v>
      </c>
      <c r="AC1459" s="9">
        <v>2.7487638125340001E-2</v>
      </c>
      <c r="AD1459" s="9">
        <v>76.140970001766206</v>
      </c>
      <c r="AF1459" s="9">
        <v>-1</v>
      </c>
      <c r="AG1459" s="9">
        <v>-1</v>
      </c>
      <c r="AH1459" s="9">
        <v>-1</v>
      </c>
      <c r="AI1459" s="9">
        <v>-1</v>
      </c>
      <c r="AJ1459" s="9">
        <v>0</v>
      </c>
      <c r="AM1459" s="9" t="s">
        <v>309</v>
      </c>
      <c r="AN1459" s="9">
        <v>-1</v>
      </c>
      <c r="AQ1459" s="9">
        <v>580</v>
      </c>
      <c r="AR1459" s="9" t="s">
        <v>302</v>
      </c>
      <c r="AT1459" s="9" t="s">
        <v>195</v>
      </c>
      <c r="AU1459" s="9">
        <v>132.71029999999999</v>
      </c>
      <c r="AV1459" s="9">
        <v>50.557834615616798</v>
      </c>
      <c r="AW1459" s="9">
        <v>78.811356811712599</v>
      </c>
      <c r="AX1459" s="9">
        <v>6.1752611499999999E-2</v>
      </c>
    </row>
    <row r="1460" spans="1:50" x14ac:dyDescent="0.25">
      <c r="A1460" s="142">
        <v>550000</v>
      </c>
      <c r="B1460" s="142">
        <v>850000</v>
      </c>
      <c r="C1460" s="142">
        <v>850000</v>
      </c>
      <c r="D1460" s="9" t="s">
        <v>305</v>
      </c>
      <c r="E1460" s="9" t="s">
        <v>70</v>
      </c>
      <c r="F1460" s="9" t="s">
        <v>306</v>
      </c>
      <c r="G1460" s="9" t="s">
        <v>307</v>
      </c>
      <c r="H1460" s="9">
        <v>0.36</v>
      </c>
      <c r="I1460" s="9">
        <v>0.48</v>
      </c>
      <c r="J1460" s="9" t="s">
        <v>195</v>
      </c>
      <c r="K1460" s="9">
        <v>2.1160367347590001E-2</v>
      </c>
      <c r="L1460" s="9">
        <v>3909.73567674475</v>
      </c>
      <c r="M1460" s="9">
        <v>10.0763854085681</v>
      </c>
      <c r="N1460" s="9">
        <v>1.4114529857660201</v>
      </c>
      <c r="O1460" s="9">
        <v>0.21322001678121</v>
      </c>
      <c r="P1460" s="9">
        <v>2.9866863672660001E-2</v>
      </c>
      <c r="Q1460" s="9">
        <v>82.731443151905196</v>
      </c>
      <c r="R1460" s="9">
        <v>1210</v>
      </c>
      <c r="S1460" s="9" t="s">
        <v>310</v>
      </c>
      <c r="T1460" s="9">
        <v>1210</v>
      </c>
      <c r="U1460" s="9" t="s">
        <v>293</v>
      </c>
      <c r="V1460" s="9" t="s">
        <v>195</v>
      </c>
      <c r="Z1460" s="9">
        <v>0</v>
      </c>
      <c r="AA1460" s="9">
        <v>1</v>
      </c>
      <c r="AB1460" s="9">
        <v>0.21322001678121</v>
      </c>
      <c r="AC1460" s="9">
        <v>2.9866863672660001E-2</v>
      </c>
      <c r="AD1460" s="9">
        <v>82.731443151905594</v>
      </c>
      <c r="AF1460" s="9">
        <v>-1</v>
      </c>
      <c r="AG1460" s="9">
        <v>-1</v>
      </c>
      <c r="AH1460" s="9">
        <v>-1</v>
      </c>
      <c r="AI1460" s="9">
        <v>-1</v>
      </c>
      <c r="AJ1460" s="9">
        <v>0</v>
      </c>
      <c r="AM1460" s="9" t="s">
        <v>309</v>
      </c>
      <c r="AN1460" s="9">
        <v>-1</v>
      </c>
      <c r="AQ1460" s="9">
        <v>580</v>
      </c>
      <c r="AR1460" s="9" t="s">
        <v>302</v>
      </c>
      <c r="AT1460" s="9" t="s">
        <v>195</v>
      </c>
      <c r="AU1460" s="9">
        <v>132.71029999999999</v>
      </c>
      <c r="AV1460" s="9">
        <v>37.559593611964999</v>
      </c>
      <c r="AW1460" s="9">
        <v>85.632968500946205</v>
      </c>
      <c r="AX1460" s="9">
        <v>6.7097683000000005E-2</v>
      </c>
    </row>
    <row r="1461" spans="1:50" x14ac:dyDescent="0.25">
      <c r="A1461" s="142">
        <v>550000</v>
      </c>
      <c r="B1461" s="142">
        <v>860000</v>
      </c>
      <c r="C1461" s="142">
        <v>860000</v>
      </c>
      <c r="D1461" s="9" t="s">
        <v>305</v>
      </c>
      <c r="E1461" s="9" t="s">
        <v>70</v>
      </c>
      <c r="F1461" s="9" t="s">
        <v>306</v>
      </c>
      <c r="G1461" s="9" t="s">
        <v>307</v>
      </c>
      <c r="H1461" s="9">
        <v>0.36</v>
      </c>
      <c r="I1461" s="9">
        <v>0.48</v>
      </c>
      <c r="J1461" s="9" t="s">
        <v>195</v>
      </c>
      <c r="K1461" s="9">
        <v>0.20131740245481999</v>
      </c>
      <c r="L1461" s="9">
        <v>3926.1673579076</v>
      </c>
      <c r="M1461" s="9">
        <v>10.9768832426715</v>
      </c>
      <c r="N1461" s="9">
        <v>1.52719305127092</v>
      </c>
      <c r="O1461" s="9">
        <v>2.2098376214645099</v>
      </c>
      <c r="P1461" s="9">
        <v>0.30745053812890999</v>
      </c>
      <c r="Q1461" s="9">
        <v>790.405814096874</v>
      </c>
      <c r="R1461" s="9">
        <v>1400</v>
      </c>
      <c r="S1461" s="9" t="s">
        <v>297</v>
      </c>
      <c r="T1461" s="9">
        <v>1400</v>
      </c>
      <c r="U1461" s="9" t="s">
        <v>293</v>
      </c>
      <c r="V1461" s="9" t="s">
        <v>195</v>
      </c>
      <c r="Z1461" s="9">
        <v>0</v>
      </c>
      <c r="AA1461" s="9">
        <v>1</v>
      </c>
      <c r="AB1461" s="9">
        <v>2.2098376214645099</v>
      </c>
      <c r="AC1461" s="9">
        <v>0.30745053812890999</v>
      </c>
      <c r="AD1461" s="9">
        <v>790.405814096874</v>
      </c>
      <c r="AF1461" s="9">
        <v>-1</v>
      </c>
      <c r="AG1461" s="9">
        <v>-1</v>
      </c>
      <c r="AH1461" s="9">
        <v>-1</v>
      </c>
      <c r="AI1461" s="9">
        <v>-1</v>
      </c>
      <c r="AJ1461" s="9">
        <v>0</v>
      </c>
      <c r="AM1461" s="9" t="s">
        <v>309</v>
      </c>
      <c r="AN1461" s="9">
        <v>-1</v>
      </c>
      <c r="AQ1461" s="9">
        <v>580</v>
      </c>
      <c r="AR1461" s="9" t="s">
        <v>302</v>
      </c>
      <c r="AT1461" s="9" t="s">
        <v>195</v>
      </c>
      <c r="AU1461" s="9">
        <v>132.71029999999999</v>
      </c>
      <c r="AV1461" s="9">
        <v>163.236936111397</v>
      </c>
      <c r="AW1461" s="9">
        <v>814.70262306518498</v>
      </c>
      <c r="AX1461" s="9">
        <v>0.64104283380000004</v>
      </c>
    </row>
    <row r="1462" spans="1:50" x14ac:dyDescent="0.25">
      <c r="A1462" s="142">
        <v>550000</v>
      </c>
      <c r="B1462" s="142">
        <v>860000</v>
      </c>
      <c r="C1462" s="142">
        <v>860000</v>
      </c>
      <c r="D1462" s="9" t="s">
        <v>305</v>
      </c>
      <c r="E1462" s="9" t="s">
        <v>70</v>
      </c>
      <c r="F1462" s="9" t="s">
        <v>306</v>
      </c>
      <c r="G1462" s="9" t="s">
        <v>307</v>
      </c>
      <c r="H1462" s="9">
        <v>0.36</v>
      </c>
      <c r="I1462" s="9">
        <v>0.48</v>
      </c>
      <c r="J1462" s="9" t="s">
        <v>195</v>
      </c>
      <c r="K1462" s="9">
        <v>7.1607554214950006E-2</v>
      </c>
      <c r="L1462" s="9">
        <v>3926.1673579076</v>
      </c>
      <c r="M1462" s="9">
        <v>10.9768832426715</v>
      </c>
      <c r="N1462" s="9">
        <v>1.52719305127092</v>
      </c>
      <c r="O1462" s="9">
        <v>0.78602776191080004</v>
      </c>
      <c r="P1462" s="9">
        <v>0.10935855921558001</v>
      </c>
      <c r="Q1462" s="9">
        <v>281.14324193834301</v>
      </c>
      <c r="R1462" s="9">
        <v>1200</v>
      </c>
      <c r="S1462" s="9" t="s">
        <v>308</v>
      </c>
      <c r="T1462" s="9">
        <v>1200</v>
      </c>
      <c r="U1462" s="9" t="s">
        <v>293</v>
      </c>
      <c r="V1462" s="9" t="s">
        <v>195</v>
      </c>
      <c r="Z1462" s="9">
        <v>0</v>
      </c>
      <c r="AA1462" s="9">
        <v>1</v>
      </c>
      <c r="AB1462" s="9">
        <v>0.78602776191080004</v>
      </c>
      <c r="AC1462" s="9">
        <v>0.10935855921558001</v>
      </c>
      <c r="AD1462" s="9">
        <v>281.14324193834301</v>
      </c>
      <c r="AF1462" s="9">
        <v>-1</v>
      </c>
      <c r="AG1462" s="9">
        <v>-1</v>
      </c>
      <c r="AH1462" s="9">
        <v>-1</v>
      </c>
      <c r="AI1462" s="9">
        <v>-1</v>
      </c>
      <c r="AJ1462" s="9">
        <v>0</v>
      </c>
      <c r="AM1462" s="9" t="s">
        <v>309</v>
      </c>
      <c r="AN1462" s="9">
        <v>-1</v>
      </c>
      <c r="AQ1462" s="9">
        <v>580</v>
      </c>
      <c r="AR1462" s="9" t="s">
        <v>302</v>
      </c>
      <c r="AT1462" s="9" t="s">
        <v>195</v>
      </c>
      <c r="AU1462" s="9">
        <v>132.71029999999999</v>
      </c>
      <c r="AV1462" s="9">
        <v>115.281186009688</v>
      </c>
      <c r="AW1462" s="9">
        <v>289.78549066713401</v>
      </c>
      <c r="AX1462" s="9">
        <v>0.22801560579999999</v>
      </c>
    </row>
    <row r="1463" spans="1:50" x14ac:dyDescent="0.25">
      <c r="A1463" s="142">
        <v>550000</v>
      </c>
      <c r="B1463" s="142">
        <v>860000</v>
      </c>
      <c r="C1463" s="142">
        <v>860000</v>
      </c>
      <c r="D1463" s="9" t="s">
        <v>305</v>
      </c>
      <c r="E1463" s="9" t="s">
        <v>70</v>
      </c>
      <c r="F1463" s="9" t="s">
        <v>306</v>
      </c>
      <c r="G1463" s="9" t="s">
        <v>307</v>
      </c>
      <c r="H1463" s="9">
        <v>0.36</v>
      </c>
      <c r="I1463" s="9">
        <v>0.48</v>
      </c>
      <c r="J1463" s="9" t="s">
        <v>195</v>
      </c>
      <c r="K1463" s="9">
        <v>2.9048197020740001E-2</v>
      </c>
      <c r="L1463" s="9">
        <v>3926.1673579076</v>
      </c>
      <c r="M1463" s="9">
        <v>10.9768832426715</v>
      </c>
      <c r="N1463" s="9">
        <v>1.52719305127092</v>
      </c>
      <c r="O1463" s="9">
        <v>0.31885866710679001</v>
      </c>
      <c r="P1463" s="9">
        <v>4.4362204642020002E-2</v>
      </c>
      <c r="Q1463" s="9">
        <v>114.04808294890201</v>
      </c>
      <c r="R1463" s="9">
        <v>1410</v>
      </c>
      <c r="S1463" s="9" t="s">
        <v>299</v>
      </c>
      <c r="T1463" s="9">
        <v>1410</v>
      </c>
      <c r="U1463" s="9" t="s">
        <v>293</v>
      </c>
      <c r="V1463" s="9" t="s">
        <v>195</v>
      </c>
      <c r="Z1463" s="9">
        <v>0</v>
      </c>
      <c r="AA1463" s="9">
        <v>1</v>
      </c>
      <c r="AB1463" s="9">
        <v>0.31885866710679001</v>
      </c>
      <c r="AC1463" s="9">
        <v>4.4362204642020002E-2</v>
      </c>
      <c r="AD1463" s="9">
        <v>114.048082948901</v>
      </c>
      <c r="AF1463" s="9">
        <v>-1</v>
      </c>
      <c r="AG1463" s="9">
        <v>-1</v>
      </c>
      <c r="AH1463" s="9">
        <v>-1</v>
      </c>
      <c r="AI1463" s="9">
        <v>-1</v>
      </c>
      <c r="AJ1463" s="9">
        <v>0</v>
      </c>
      <c r="AM1463" s="9" t="s">
        <v>309</v>
      </c>
      <c r="AN1463" s="9">
        <v>-1</v>
      </c>
      <c r="AQ1463" s="9">
        <v>580</v>
      </c>
      <c r="AR1463" s="9" t="s">
        <v>302</v>
      </c>
      <c r="AT1463" s="9" t="s">
        <v>195</v>
      </c>
      <c r="AU1463" s="9">
        <v>132.71029999999999</v>
      </c>
      <c r="AV1463" s="9">
        <v>61.791002331709699</v>
      </c>
      <c r="AW1463" s="9">
        <v>117.55388267252501</v>
      </c>
      <c r="AX1463" s="9">
        <v>9.2496417600000005E-2</v>
      </c>
    </row>
    <row r="1464" spans="1:50" x14ac:dyDescent="0.25">
      <c r="A1464" s="142">
        <v>550000</v>
      </c>
      <c r="B1464" s="142">
        <v>860000</v>
      </c>
      <c r="C1464" s="142">
        <v>860000</v>
      </c>
      <c r="D1464" s="9" t="s">
        <v>305</v>
      </c>
      <c r="E1464" s="9" t="s">
        <v>70</v>
      </c>
      <c r="F1464" s="9" t="s">
        <v>306</v>
      </c>
      <c r="G1464" s="9" t="s">
        <v>307</v>
      </c>
      <c r="H1464" s="9">
        <v>0.36</v>
      </c>
      <c r="I1464" s="9">
        <v>0.48</v>
      </c>
      <c r="J1464" s="9" t="s">
        <v>195</v>
      </c>
      <c r="K1464" s="9">
        <v>0.13360684992152999</v>
      </c>
      <c r="L1464" s="9">
        <v>3926.1673579076</v>
      </c>
      <c r="M1464" s="9">
        <v>10.9768832426715</v>
      </c>
      <c r="N1464" s="9">
        <v>1.52719305127092</v>
      </c>
      <c r="O1464" s="9">
        <v>1.4665867920097899</v>
      </c>
      <c r="P1464" s="9">
        <v>0.20404345280236</v>
      </c>
      <c r="Q1464" s="9">
        <v>524.56285295477903</v>
      </c>
      <c r="R1464" s="9">
        <v>1430</v>
      </c>
      <c r="S1464" s="9" t="s">
        <v>298</v>
      </c>
      <c r="T1464" s="9">
        <v>1430</v>
      </c>
      <c r="U1464" s="9" t="s">
        <v>293</v>
      </c>
      <c r="V1464" s="9" t="s">
        <v>195</v>
      </c>
      <c r="Z1464" s="9">
        <v>0</v>
      </c>
      <c r="AA1464" s="9">
        <v>1</v>
      </c>
      <c r="AB1464" s="9">
        <v>1.4665867920097899</v>
      </c>
      <c r="AC1464" s="9">
        <v>0.20404345280236</v>
      </c>
      <c r="AD1464" s="9">
        <v>524.56285295477903</v>
      </c>
      <c r="AF1464" s="9">
        <v>-1</v>
      </c>
      <c r="AG1464" s="9">
        <v>-1</v>
      </c>
      <c r="AH1464" s="9">
        <v>-1</v>
      </c>
      <c r="AI1464" s="9">
        <v>-1</v>
      </c>
      <c r="AJ1464" s="9">
        <v>0</v>
      </c>
      <c r="AM1464" s="9" t="s">
        <v>309</v>
      </c>
      <c r="AN1464" s="9">
        <v>-1</v>
      </c>
      <c r="AQ1464" s="9">
        <v>580</v>
      </c>
      <c r="AR1464" s="9" t="s">
        <v>302</v>
      </c>
      <c r="AT1464" s="9" t="s">
        <v>195</v>
      </c>
      <c r="AU1464" s="9">
        <v>132.71029999999999</v>
      </c>
      <c r="AV1464" s="9">
        <v>96.724593322545005</v>
      </c>
      <c r="AW1464" s="9">
        <v>540.68773868158303</v>
      </c>
      <c r="AX1464" s="9">
        <v>0.4254362149</v>
      </c>
    </row>
    <row r="1465" spans="1:50" x14ac:dyDescent="0.25">
      <c r="A1465" s="142">
        <v>550000</v>
      </c>
      <c r="B1465" s="142">
        <v>860000</v>
      </c>
      <c r="C1465" s="142">
        <v>860000</v>
      </c>
      <c r="D1465" s="9" t="s">
        <v>305</v>
      </c>
      <c r="E1465" s="9" t="s">
        <v>70</v>
      </c>
      <c r="F1465" s="9" t="s">
        <v>306</v>
      </c>
      <c r="G1465" s="9" t="s">
        <v>307</v>
      </c>
      <c r="H1465" s="9">
        <v>0.36</v>
      </c>
      <c r="I1465" s="9">
        <v>0.48</v>
      </c>
      <c r="J1465" s="9" t="s">
        <v>195</v>
      </c>
      <c r="K1465" s="9">
        <v>9.9590938291859998E-2</v>
      </c>
      <c r="L1465" s="9">
        <v>3926.1673579076</v>
      </c>
      <c r="M1465" s="9">
        <v>10.9768832426715</v>
      </c>
      <c r="N1465" s="9">
        <v>1.52719305127092</v>
      </c>
      <c r="O1465" s="9">
        <v>1.09319810165788</v>
      </c>
      <c r="P1465" s="9">
        <v>0.15209458892888</v>
      </c>
      <c r="Q1465" s="9">
        <v>391.01069106490303</v>
      </c>
      <c r="R1465" s="9">
        <v>1410</v>
      </c>
      <c r="S1465" s="9" t="s">
        <v>299</v>
      </c>
      <c r="T1465" s="9">
        <v>1410</v>
      </c>
      <c r="U1465" s="9" t="s">
        <v>293</v>
      </c>
      <c r="V1465" s="9" t="s">
        <v>195</v>
      </c>
      <c r="Z1465" s="9">
        <v>0</v>
      </c>
      <c r="AA1465" s="9">
        <v>1</v>
      </c>
      <c r="AB1465" s="9">
        <v>1.09319810165788</v>
      </c>
      <c r="AC1465" s="9">
        <v>0.15209458892888</v>
      </c>
      <c r="AD1465" s="9">
        <v>391.01069106490399</v>
      </c>
      <c r="AF1465" s="9">
        <v>-1</v>
      </c>
      <c r="AG1465" s="9">
        <v>-1</v>
      </c>
      <c r="AH1465" s="9">
        <v>-1</v>
      </c>
      <c r="AI1465" s="9">
        <v>-1</v>
      </c>
      <c r="AJ1465" s="9">
        <v>0</v>
      </c>
      <c r="AM1465" s="9" t="s">
        <v>309</v>
      </c>
      <c r="AN1465" s="9">
        <v>-1</v>
      </c>
      <c r="AQ1465" s="9">
        <v>580</v>
      </c>
      <c r="AR1465" s="9" t="s">
        <v>302</v>
      </c>
      <c r="AT1465" s="9" t="s">
        <v>195</v>
      </c>
      <c r="AU1465" s="9">
        <v>132.71029999999999</v>
      </c>
      <c r="AV1465" s="9">
        <v>82.868182254320004</v>
      </c>
      <c r="AW1465" s="9">
        <v>403.03022823926898</v>
      </c>
      <c r="AX1465" s="9">
        <v>0.31712140389999999</v>
      </c>
    </row>
    <row r="1466" spans="1:50" x14ac:dyDescent="0.25">
      <c r="A1466" s="142">
        <v>550000</v>
      </c>
      <c r="B1466" s="142">
        <v>860000</v>
      </c>
      <c r="C1466" s="142">
        <v>860000</v>
      </c>
      <c r="D1466" s="9" t="s">
        <v>305</v>
      </c>
      <c r="E1466" s="9" t="s">
        <v>70</v>
      </c>
      <c r="F1466" s="9" t="s">
        <v>306</v>
      </c>
      <c r="G1466" s="9" t="s">
        <v>307</v>
      </c>
      <c r="H1466" s="9">
        <v>0.36</v>
      </c>
      <c r="I1466" s="9">
        <v>0.48</v>
      </c>
      <c r="J1466" s="9" t="s">
        <v>195</v>
      </c>
      <c r="K1466" s="9">
        <v>4.9680954559690002E-2</v>
      </c>
      <c r="L1466" s="9">
        <v>3926.1673579076</v>
      </c>
      <c r="M1466" s="9">
        <v>10.9768832426715</v>
      </c>
      <c r="N1466" s="9">
        <v>1.52719305127092</v>
      </c>
      <c r="O1466" s="9">
        <v>0.54534203758627997</v>
      </c>
      <c r="P1466" s="9">
        <v>7.5872408584070003E-2</v>
      </c>
      <c r="Q1466" s="9">
        <v>195.055742101981</v>
      </c>
      <c r="R1466" s="9">
        <v>1330</v>
      </c>
      <c r="S1466" s="9" t="s">
        <v>311</v>
      </c>
      <c r="T1466" s="9">
        <v>1330</v>
      </c>
      <c r="U1466" s="9" t="s">
        <v>293</v>
      </c>
      <c r="V1466" s="9" t="s">
        <v>195</v>
      </c>
      <c r="Z1466" s="9">
        <v>0</v>
      </c>
      <c r="AA1466" s="9">
        <v>1</v>
      </c>
      <c r="AB1466" s="9">
        <v>0.54534203758627997</v>
      </c>
      <c r="AC1466" s="9">
        <v>7.5872408584070003E-2</v>
      </c>
      <c r="AD1466" s="9">
        <v>195.05574210197901</v>
      </c>
      <c r="AF1466" s="9">
        <v>-1</v>
      </c>
      <c r="AG1466" s="9">
        <v>-1</v>
      </c>
      <c r="AH1466" s="9">
        <v>-1</v>
      </c>
      <c r="AI1466" s="9">
        <v>-1</v>
      </c>
      <c r="AJ1466" s="9">
        <v>0</v>
      </c>
      <c r="AM1466" s="9" t="s">
        <v>309</v>
      </c>
      <c r="AN1466" s="9">
        <v>-1</v>
      </c>
      <c r="AQ1466" s="9">
        <v>580</v>
      </c>
      <c r="AR1466" s="9" t="s">
        <v>302</v>
      </c>
      <c r="AT1466" s="9" t="s">
        <v>195</v>
      </c>
      <c r="AU1466" s="9">
        <v>132.71029999999999</v>
      </c>
      <c r="AV1466" s="9">
        <v>58.069403441921999</v>
      </c>
      <c r="AW1466" s="9">
        <v>201.051690030879</v>
      </c>
      <c r="AX1466" s="9">
        <v>0.15819606010000001</v>
      </c>
    </row>
    <row r="1467" spans="1:50" x14ac:dyDescent="0.25">
      <c r="A1467" s="142">
        <v>550000</v>
      </c>
      <c r="B1467" s="142">
        <v>860000</v>
      </c>
      <c r="C1467" s="142">
        <v>860000</v>
      </c>
      <c r="D1467" s="9" t="s">
        <v>305</v>
      </c>
      <c r="E1467" s="9" t="s">
        <v>70</v>
      </c>
      <c r="F1467" s="9" t="s">
        <v>306</v>
      </c>
      <c r="G1467" s="9" t="s">
        <v>307</v>
      </c>
      <c r="H1467" s="9">
        <v>0.36</v>
      </c>
      <c r="I1467" s="9">
        <v>0.48</v>
      </c>
      <c r="J1467" s="9" t="s">
        <v>195</v>
      </c>
      <c r="K1467" s="9">
        <v>3.2911557181289998E-2</v>
      </c>
      <c r="L1467" s="9">
        <v>3926.1673579076</v>
      </c>
      <c r="M1467" s="9">
        <v>10.9768832426715</v>
      </c>
      <c r="N1467" s="9">
        <v>1.52719305127092</v>
      </c>
      <c r="O1467" s="9">
        <v>0.36126632051354002</v>
      </c>
      <c r="P1467" s="9">
        <v>5.0262301433770001E-2</v>
      </c>
      <c r="Q1467" s="9">
        <v>129.216281503094</v>
      </c>
      <c r="R1467" s="9">
        <v>1430</v>
      </c>
      <c r="S1467" s="9" t="s">
        <v>298</v>
      </c>
      <c r="T1467" s="9">
        <v>1430</v>
      </c>
      <c r="U1467" s="9" t="s">
        <v>293</v>
      </c>
      <c r="V1467" s="9" t="s">
        <v>195</v>
      </c>
      <c r="Z1467" s="9">
        <v>0</v>
      </c>
      <c r="AA1467" s="9">
        <v>1</v>
      </c>
      <c r="AB1467" s="9">
        <v>0.36126632051354002</v>
      </c>
      <c r="AC1467" s="9">
        <v>5.0262301433770001E-2</v>
      </c>
      <c r="AD1467" s="9">
        <v>129.21628150309201</v>
      </c>
      <c r="AF1467" s="9">
        <v>-1</v>
      </c>
      <c r="AG1467" s="9">
        <v>-1</v>
      </c>
      <c r="AH1467" s="9">
        <v>-1</v>
      </c>
      <c r="AI1467" s="9">
        <v>-1</v>
      </c>
      <c r="AJ1467" s="9">
        <v>0</v>
      </c>
      <c r="AM1467" s="9" t="s">
        <v>309</v>
      </c>
      <c r="AN1467" s="9">
        <v>-1</v>
      </c>
      <c r="AQ1467" s="9">
        <v>580</v>
      </c>
      <c r="AR1467" s="9" t="s">
        <v>302</v>
      </c>
      <c r="AT1467" s="9" t="s">
        <v>195</v>
      </c>
      <c r="AU1467" s="9">
        <v>132.71029999999999</v>
      </c>
      <c r="AV1467" s="9">
        <v>66.202702792523894</v>
      </c>
      <c r="AW1467" s="9">
        <v>133.18834655028999</v>
      </c>
      <c r="AX1467" s="9">
        <v>0.1047982818</v>
      </c>
    </row>
    <row r="1468" spans="1:50" x14ac:dyDescent="0.25">
      <c r="A1468" s="142">
        <v>550000</v>
      </c>
      <c r="B1468" s="142">
        <v>860000</v>
      </c>
      <c r="C1468" s="142">
        <v>860000</v>
      </c>
      <c r="D1468" s="9" t="s">
        <v>305</v>
      </c>
      <c r="E1468" s="9" t="s">
        <v>70</v>
      </c>
      <c r="F1468" s="9" t="s">
        <v>306</v>
      </c>
      <c r="G1468" s="9" t="s">
        <v>307</v>
      </c>
      <c r="H1468" s="9">
        <v>0.36</v>
      </c>
      <c r="I1468" s="9">
        <v>0.48</v>
      </c>
      <c r="J1468" s="9" t="s">
        <v>195</v>
      </c>
      <c r="K1468" s="9">
        <v>3.6637473001900002E-3</v>
      </c>
      <c r="L1468" s="9">
        <v>3855.97594257736</v>
      </c>
      <c r="M1468" s="9">
        <v>9.5802544286466293</v>
      </c>
      <c r="N1468" s="9">
        <v>1.4079262369760399</v>
      </c>
      <c r="O1468" s="9">
        <v>3.5099631298170002E-2</v>
      </c>
      <c r="P1468" s="9">
        <v>5.1582859495999996E-3</v>
      </c>
      <c r="Q1468" s="9">
        <v>14.127321449249999</v>
      </c>
      <c r="R1468" s="9">
        <v>1200</v>
      </c>
      <c r="S1468" s="9" t="s">
        <v>308</v>
      </c>
      <c r="T1468" s="9">
        <v>1200</v>
      </c>
      <c r="U1468" s="9" t="s">
        <v>293</v>
      </c>
      <c r="V1468" s="9" t="s">
        <v>195</v>
      </c>
      <c r="Z1468" s="9">
        <v>0</v>
      </c>
      <c r="AA1468" s="9">
        <v>1</v>
      </c>
      <c r="AB1468" s="9">
        <v>3.5099631298170002E-2</v>
      </c>
      <c r="AC1468" s="9">
        <v>5.1582859495999996E-3</v>
      </c>
      <c r="AD1468" s="9">
        <v>14.127321449248999</v>
      </c>
      <c r="AF1468" s="9">
        <v>-1</v>
      </c>
      <c r="AG1468" s="9">
        <v>-1</v>
      </c>
      <c r="AH1468" s="9">
        <v>-1</v>
      </c>
      <c r="AI1468" s="9">
        <v>-1</v>
      </c>
      <c r="AJ1468" s="9">
        <v>0</v>
      </c>
      <c r="AM1468" s="9" t="s">
        <v>309</v>
      </c>
      <c r="AN1468" s="9">
        <v>-1</v>
      </c>
      <c r="AQ1468" s="9">
        <v>580</v>
      </c>
      <c r="AR1468" s="9" t="s">
        <v>302</v>
      </c>
      <c r="AT1468" s="9" t="s">
        <v>195</v>
      </c>
      <c r="AU1468" s="9">
        <v>132.71029999999999</v>
      </c>
      <c r="AV1468" s="9">
        <v>26.3291590115068</v>
      </c>
      <c r="AW1468" s="9">
        <v>14.8266592918598</v>
      </c>
      <c r="AX1468" s="9">
        <v>1.14576816E-2</v>
      </c>
    </row>
    <row r="1469" spans="1:50" x14ac:dyDescent="0.25">
      <c r="A1469" s="142">
        <v>550000</v>
      </c>
      <c r="B1469" s="142">
        <v>860000</v>
      </c>
      <c r="C1469" s="142">
        <v>860000</v>
      </c>
      <c r="D1469" s="9" t="s">
        <v>305</v>
      </c>
      <c r="E1469" s="9" t="s">
        <v>70</v>
      </c>
      <c r="F1469" s="9" t="s">
        <v>306</v>
      </c>
      <c r="G1469" s="9" t="s">
        <v>307</v>
      </c>
      <c r="H1469" s="9">
        <v>0.36</v>
      </c>
      <c r="I1469" s="9">
        <v>0.48</v>
      </c>
      <c r="J1469" s="9" t="s">
        <v>195</v>
      </c>
      <c r="K1469" s="9">
        <v>0.17715845756304999</v>
      </c>
      <c r="L1469" s="9">
        <v>3855.97594257736</v>
      </c>
      <c r="M1469" s="9">
        <v>9.5802544286466293</v>
      </c>
      <c r="N1469" s="9">
        <v>1.4079262369760399</v>
      </c>
      <c r="O1469" s="9">
        <v>1.6972230976406899</v>
      </c>
      <c r="P1469" s="9">
        <v>0.24942604050523001</v>
      </c>
      <c r="Q1469" s="9">
        <v>683.11875038726305</v>
      </c>
      <c r="R1469" s="9">
        <v>1210</v>
      </c>
      <c r="S1469" s="9" t="s">
        <v>310</v>
      </c>
      <c r="T1469" s="9">
        <v>1210</v>
      </c>
      <c r="U1469" s="9" t="s">
        <v>293</v>
      </c>
      <c r="V1469" s="9" t="s">
        <v>195</v>
      </c>
      <c r="Z1469" s="9">
        <v>0</v>
      </c>
      <c r="AA1469" s="9">
        <v>1</v>
      </c>
      <c r="AB1469" s="9">
        <v>1.6972230976406899</v>
      </c>
      <c r="AC1469" s="9">
        <v>0.24942604050523001</v>
      </c>
      <c r="AD1469" s="9">
        <v>683.11875038726305</v>
      </c>
      <c r="AF1469" s="9">
        <v>-1</v>
      </c>
      <c r="AG1469" s="9">
        <v>-1</v>
      </c>
      <c r="AH1469" s="9">
        <v>-1</v>
      </c>
      <c r="AI1469" s="9">
        <v>-1</v>
      </c>
      <c r="AJ1469" s="9">
        <v>0</v>
      </c>
      <c r="AM1469" s="9" t="s">
        <v>309</v>
      </c>
      <c r="AN1469" s="9">
        <v>-1</v>
      </c>
      <c r="AQ1469" s="9">
        <v>580</v>
      </c>
      <c r="AR1469" s="9" t="s">
        <v>302</v>
      </c>
      <c r="AT1469" s="9" t="s">
        <v>195</v>
      </c>
      <c r="AU1469" s="9">
        <v>132.71029999999999</v>
      </c>
      <c r="AV1469" s="9">
        <v>108.075793913222</v>
      </c>
      <c r="AW1469" s="9">
        <v>716.93484177154005</v>
      </c>
      <c r="AX1469" s="9">
        <v>0.55402980570000004</v>
      </c>
    </row>
    <row r="1470" spans="1:50" x14ac:dyDescent="0.25">
      <c r="A1470" s="142">
        <v>550000</v>
      </c>
      <c r="B1470" s="142">
        <v>860000</v>
      </c>
      <c r="C1470" s="142">
        <v>860000</v>
      </c>
      <c r="D1470" s="9" t="s">
        <v>305</v>
      </c>
      <c r="E1470" s="9" t="s">
        <v>70</v>
      </c>
      <c r="F1470" s="9" t="s">
        <v>306</v>
      </c>
      <c r="G1470" s="9" t="s">
        <v>307</v>
      </c>
      <c r="H1470" s="9">
        <v>0.36</v>
      </c>
      <c r="I1470" s="9">
        <v>0.48</v>
      </c>
      <c r="J1470" s="9" t="s">
        <v>195</v>
      </c>
      <c r="K1470" s="9">
        <v>0.12418667395202</v>
      </c>
      <c r="L1470" s="9">
        <v>3855.97594257736</v>
      </c>
      <c r="M1470" s="9">
        <v>9.5802544286466293</v>
      </c>
      <c r="N1470" s="9">
        <v>1.4079262369760399</v>
      </c>
      <c r="O1470" s="9">
        <v>1.18973993310781</v>
      </c>
      <c r="P1470" s="9">
        <v>0.17484567653984001</v>
      </c>
      <c r="Q1470" s="9">
        <v>478.860827147718</v>
      </c>
      <c r="R1470" s="9">
        <v>1210</v>
      </c>
      <c r="S1470" s="9" t="s">
        <v>310</v>
      </c>
      <c r="T1470" s="9">
        <v>1210</v>
      </c>
      <c r="U1470" s="9" t="s">
        <v>293</v>
      </c>
      <c r="V1470" s="9" t="s">
        <v>195</v>
      </c>
      <c r="Z1470" s="9">
        <v>0</v>
      </c>
      <c r="AA1470" s="9">
        <v>1</v>
      </c>
      <c r="AB1470" s="9">
        <v>1.18973993310781</v>
      </c>
      <c r="AC1470" s="9">
        <v>0.17484567653984001</v>
      </c>
      <c r="AD1470" s="9">
        <v>478.860827147718</v>
      </c>
      <c r="AF1470" s="9">
        <v>-1</v>
      </c>
      <c r="AG1470" s="9">
        <v>-1</v>
      </c>
      <c r="AH1470" s="9">
        <v>-1</v>
      </c>
      <c r="AI1470" s="9">
        <v>-1</v>
      </c>
      <c r="AJ1470" s="9">
        <v>0</v>
      </c>
      <c r="AM1470" s="9" t="s">
        <v>309</v>
      </c>
      <c r="AN1470" s="9">
        <v>-1</v>
      </c>
      <c r="AQ1470" s="9">
        <v>580</v>
      </c>
      <c r="AR1470" s="9" t="s">
        <v>302</v>
      </c>
      <c r="AT1470" s="9" t="s">
        <v>195</v>
      </c>
      <c r="AU1470" s="9">
        <v>132.71029999999999</v>
      </c>
      <c r="AV1470" s="9">
        <v>94.342468906832906</v>
      </c>
      <c r="AW1470" s="9">
        <v>502.56563905925799</v>
      </c>
      <c r="AX1470" s="9">
        <v>0.38837050049999999</v>
      </c>
    </row>
    <row r="1471" spans="1:50" x14ac:dyDescent="0.25">
      <c r="A1471" s="142">
        <v>550000</v>
      </c>
      <c r="B1471" s="142">
        <v>860000</v>
      </c>
      <c r="C1471" s="142">
        <v>860000</v>
      </c>
      <c r="D1471" s="9" t="s">
        <v>305</v>
      </c>
      <c r="E1471" s="9" t="s">
        <v>70</v>
      </c>
      <c r="F1471" s="9" t="s">
        <v>306</v>
      </c>
      <c r="G1471" s="9" t="s">
        <v>307</v>
      </c>
      <c r="H1471" s="9">
        <v>0.36</v>
      </c>
      <c r="I1471" s="9">
        <v>0.48</v>
      </c>
      <c r="J1471" s="9" t="s">
        <v>195</v>
      </c>
      <c r="K1471" s="9">
        <v>0.15384009230487</v>
      </c>
      <c r="L1471" s="9">
        <v>3855.97594257736</v>
      </c>
      <c r="M1471" s="9">
        <v>9.5802544286466293</v>
      </c>
      <c r="N1471" s="9">
        <v>1.4079262369760399</v>
      </c>
      <c r="O1471" s="9">
        <v>1.4738272256071501</v>
      </c>
      <c r="P1471" s="9">
        <v>0.21659550225484001</v>
      </c>
      <c r="Q1471" s="9">
        <v>593.20369493146598</v>
      </c>
      <c r="R1471" s="9">
        <v>1210</v>
      </c>
      <c r="S1471" s="9" t="s">
        <v>310</v>
      </c>
      <c r="T1471" s="9">
        <v>1210</v>
      </c>
      <c r="U1471" s="9" t="s">
        <v>293</v>
      </c>
      <c r="V1471" s="9" t="s">
        <v>195</v>
      </c>
      <c r="Z1471" s="9">
        <v>0</v>
      </c>
      <c r="AA1471" s="9">
        <v>1</v>
      </c>
      <c r="AB1471" s="9">
        <v>1.4738272256071501</v>
      </c>
      <c r="AC1471" s="9">
        <v>0.21659550225484001</v>
      </c>
      <c r="AD1471" s="9">
        <v>593.20369493146598</v>
      </c>
      <c r="AF1471" s="9">
        <v>-1</v>
      </c>
      <c r="AG1471" s="9">
        <v>-1</v>
      </c>
      <c r="AH1471" s="9">
        <v>-1</v>
      </c>
      <c r="AI1471" s="9">
        <v>-1</v>
      </c>
      <c r="AJ1471" s="9">
        <v>0</v>
      </c>
      <c r="AM1471" s="9" t="s">
        <v>309</v>
      </c>
      <c r="AN1471" s="9">
        <v>-1</v>
      </c>
      <c r="AQ1471" s="9">
        <v>580</v>
      </c>
      <c r="AR1471" s="9" t="s">
        <v>302</v>
      </c>
      <c r="AT1471" s="9" t="s">
        <v>195</v>
      </c>
      <c r="AU1471" s="9">
        <v>132.71029999999999</v>
      </c>
      <c r="AV1471" s="9">
        <v>101.875696724729</v>
      </c>
      <c r="AW1471" s="9">
        <v>622.56876556658096</v>
      </c>
      <c r="AX1471" s="9">
        <v>0.48110599749999999</v>
      </c>
    </row>
    <row r="1472" spans="1:50" x14ac:dyDescent="0.25">
      <c r="A1472" s="142">
        <v>550000</v>
      </c>
      <c r="B1472" s="142">
        <v>860000</v>
      </c>
      <c r="C1472" s="142">
        <v>860000</v>
      </c>
      <c r="D1472" s="9" t="s">
        <v>305</v>
      </c>
      <c r="E1472" s="9" t="s">
        <v>70</v>
      </c>
      <c r="F1472" s="9" t="s">
        <v>306</v>
      </c>
      <c r="G1472" s="9" t="s">
        <v>307</v>
      </c>
      <c r="H1472" s="9">
        <v>0.36</v>
      </c>
      <c r="I1472" s="9">
        <v>0.48</v>
      </c>
      <c r="J1472" s="9" t="s">
        <v>195</v>
      </c>
      <c r="K1472" s="9">
        <v>9.1584031090660004E-2</v>
      </c>
      <c r="L1472" s="9">
        <v>3855.97594257736</v>
      </c>
      <c r="M1472" s="9">
        <v>9.5802544286466293</v>
      </c>
      <c r="N1472" s="9">
        <v>1.4079262369760399</v>
      </c>
      <c r="O1472" s="9">
        <v>0.87739831944969005</v>
      </c>
      <c r="P1472" s="9">
        <v>0.12894356026057999</v>
      </c>
      <c r="Q1472" s="9">
        <v>353.14582060987601</v>
      </c>
      <c r="R1472" s="9">
        <v>1210</v>
      </c>
      <c r="S1472" s="9" t="s">
        <v>310</v>
      </c>
      <c r="T1472" s="9">
        <v>1210</v>
      </c>
      <c r="U1472" s="9" t="s">
        <v>293</v>
      </c>
      <c r="V1472" s="9" t="s">
        <v>195</v>
      </c>
      <c r="Z1472" s="9">
        <v>0</v>
      </c>
      <c r="AA1472" s="9">
        <v>1</v>
      </c>
      <c r="AB1472" s="9">
        <v>0.87739831944969005</v>
      </c>
      <c r="AC1472" s="9">
        <v>0.12894356026057999</v>
      </c>
      <c r="AD1472" s="9">
        <v>353.14582060987601</v>
      </c>
      <c r="AF1472" s="9">
        <v>-1</v>
      </c>
      <c r="AG1472" s="9">
        <v>-1</v>
      </c>
      <c r="AH1472" s="9">
        <v>-1</v>
      </c>
      <c r="AI1472" s="9">
        <v>-1</v>
      </c>
      <c r="AJ1472" s="9">
        <v>0</v>
      </c>
      <c r="AM1472" s="9" t="s">
        <v>309</v>
      </c>
      <c r="AN1472" s="9">
        <v>-1</v>
      </c>
      <c r="AQ1472" s="9">
        <v>580</v>
      </c>
      <c r="AR1472" s="9" t="s">
        <v>302</v>
      </c>
      <c r="AT1472" s="9" t="s">
        <v>195</v>
      </c>
      <c r="AU1472" s="9">
        <v>132.71029999999999</v>
      </c>
      <c r="AV1472" s="9">
        <v>85.973478140182095</v>
      </c>
      <c r="AW1472" s="9">
        <v>370.62742440855402</v>
      </c>
      <c r="AX1472" s="9">
        <v>0.2864118578</v>
      </c>
    </row>
    <row r="1473" spans="1:50" x14ac:dyDescent="0.25">
      <c r="A1473" s="142">
        <v>550000</v>
      </c>
      <c r="B1473" s="142">
        <v>860000</v>
      </c>
      <c r="C1473" s="142">
        <v>860000</v>
      </c>
      <c r="D1473" s="9" t="s">
        <v>305</v>
      </c>
      <c r="E1473" s="9" t="s">
        <v>70</v>
      </c>
      <c r="F1473" s="9" t="s">
        <v>306</v>
      </c>
      <c r="G1473" s="9" t="s">
        <v>307</v>
      </c>
      <c r="H1473" s="9">
        <v>0.36</v>
      </c>
      <c r="I1473" s="9">
        <v>0.48</v>
      </c>
      <c r="J1473" s="9" t="s">
        <v>195</v>
      </c>
      <c r="K1473" s="9">
        <v>4.2529886272299998E-2</v>
      </c>
      <c r="L1473" s="9">
        <v>3855.97594257736</v>
      </c>
      <c r="M1473" s="9">
        <v>9.5802544286466293</v>
      </c>
      <c r="N1473" s="9">
        <v>1.4079262369760399</v>
      </c>
      <c r="O1473" s="9">
        <v>0.40744713131005</v>
      </c>
      <c r="P1473" s="9">
        <v>5.987894273838E-2</v>
      </c>
      <c r="Q1473" s="9">
        <v>163.994218306547</v>
      </c>
      <c r="R1473" s="9">
        <v>1210</v>
      </c>
      <c r="S1473" s="9" t="s">
        <v>310</v>
      </c>
      <c r="T1473" s="9">
        <v>1210</v>
      </c>
      <c r="U1473" s="9" t="s">
        <v>293</v>
      </c>
      <c r="V1473" s="9" t="s">
        <v>195</v>
      </c>
      <c r="Z1473" s="9">
        <v>0</v>
      </c>
      <c r="AA1473" s="9">
        <v>1</v>
      </c>
      <c r="AB1473" s="9">
        <v>0.40744713131005</v>
      </c>
      <c r="AC1473" s="9">
        <v>5.987894273838E-2</v>
      </c>
      <c r="AD1473" s="9">
        <v>163.994218306547</v>
      </c>
      <c r="AF1473" s="9">
        <v>-1</v>
      </c>
      <c r="AG1473" s="9">
        <v>-1</v>
      </c>
      <c r="AH1473" s="9">
        <v>-1</v>
      </c>
      <c r="AI1473" s="9">
        <v>-1</v>
      </c>
      <c r="AJ1473" s="9">
        <v>0</v>
      </c>
      <c r="AM1473" s="9" t="s">
        <v>309</v>
      </c>
      <c r="AN1473" s="9">
        <v>-1</v>
      </c>
      <c r="AQ1473" s="9">
        <v>580</v>
      </c>
      <c r="AR1473" s="9" t="s">
        <v>302</v>
      </c>
      <c r="AT1473" s="9" t="s">
        <v>195</v>
      </c>
      <c r="AU1473" s="9">
        <v>132.71029999999999</v>
      </c>
      <c r="AV1473" s="9">
        <v>55.750924308657602</v>
      </c>
      <c r="AW1473" s="9">
        <v>172.11234340500599</v>
      </c>
      <c r="AX1473" s="9">
        <v>0.13300423219999999</v>
      </c>
    </row>
    <row r="1474" spans="1:50" x14ac:dyDescent="0.25">
      <c r="A1474" s="142">
        <v>550000</v>
      </c>
      <c r="B1474" s="142">
        <v>860000</v>
      </c>
      <c r="C1474" s="142">
        <v>860000</v>
      </c>
      <c r="D1474" s="9" t="s">
        <v>305</v>
      </c>
      <c r="E1474" s="9" t="s">
        <v>70</v>
      </c>
      <c r="F1474" s="9" t="s">
        <v>306</v>
      </c>
      <c r="G1474" s="9" t="s">
        <v>307</v>
      </c>
      <c r="H1474" s="9">
        <v>0.36</v>
      </c>
      <c r="I1474" s="9">
        <v>0.48</v>
      </c>
      <c r="J1474" s="9" t="s">
        <v>195</v>
      </c>
      <c r="K1474" s="9">
        <v>2.4800565299849999E-2</v>
      </c>
      <c r="L1474" s="9">
        <v>3855.97594257736</v>
      </c>
      <c r="M1474" s="9">
        <v>9.5802544286466293</v>
      </c>
      <c r="N1474" s="9">
        <v>1.4079262369760399</v>
      </c>
      <c r="O1474" s="9">
        <v>0.23759572554684999</v>
      </c>
      <c r="P1474" s="9">
        <v>3.4917366577499998E-2</v>
      </c>
      <c r="Q1474" s="9">
        <v>95.630383158551993</v>
      </c>
      <c r="R1474" s="9">
        <v>1210</v>
      </c>
      <c r="S1474" s="9" t="s">
        <v>310</v>
      </c>
      <c r="T1474" s="9">
        <v>1210</v>
      </c>
      <c r="U1474" s="9" t="s">
        <v>293</v>
      </c>
      <c r="V1474" s="9" t="s">
        <v>195</v>
      </c>
      <c r="Z1474" s="9">
        <v>0</v>
      </c>
      <c r="AA1474" s="9">
        <v>1</v>
      </c>
      <c r="AB1474" s="9">
        <v>0.23759572554684999</v>
      </c>
      <c r="AC1474" s="9">
        <v>3.4917366577499998E-2</v>
      </c>
      <c r="AD1474" s="9">
        <v>95.630383158551595</v>
      </c>
      <c r="AF1474" s="9">
        <v>-1</v>
      </c>
      <c r="AG1474" s="9">
        <v>-1</v>
      </c>
      <c r="AH1474" s="9">
        <v>-1</v>
      </c>
      <c r="AI1474" s="9">
        <v>-1</v>
      </c>
      <c r="AJ1474" s="9">
        <v>0</v>
      </c>
      <c r="AM1474" s="9" t="s">
        <v>309</v>
      </c>
      <c r="AN1474" s="9">
        <v>-1</v>
      </c>
      <c r="AQ1474" s="9">
        <v>580</v>
      </c>
      <c r="AR1474" s="9" t="s">
        <v>302</v>
      </c>
      <c r="AT1474" s="9" t="s">
        <v>195</v>
      </c>
      <c r="AU1474" s="9">
        <v>132.71029999999999</v>
      </c>
      <c r="AV1474" s="9">
        <v>45.428611045046097</v>
      </c>
      <c r="AW1474" s="9">
        <v>100.36432696286001</v>
      </c>
      <c r="AX1474" s="9">
        <v>7.7559110400000006E-2</v>
      </c>
    </row>
    <row r="1475" spans="1:50" x14ac:dyDescent="0.25">
      <c r="A1475" s="142">
        <v>550000</v>
      </c>
      <c r="B1475" s="142">
        <v>860000</v>
      </c>
      <c r="C1475" s="142">
        <v>860000</v>
      </c>
      <c r="D1475" s="9" t="s">
        <v>305</v>
      </c>
      <c r="E1475" s="9" t="s">
        <v>70</v>
      </c>
      <c r="F1475" s="9" t="s">
        <v>306</v>
      </c>
      <c r="G1475" s="9" t="s">
        <v>307</v>
      </c>
      <c r="H1475" s="9">
        <v>0.36</v>
      </c>
      <c r="I1475" s="9">
        <v>0.48</v>
      </c>
      <c r="J1475" s="9" t="s">
        <v>195</v>
      </c>
      <c r="K1475" s="9">
        <v>0.29444798143730999</v>
      </c>
      <c r="L1475" s="9">
        <v>3796.3565459128699</v>
      </c>
      <c r="M1475" s="9">
        <v>9.3068845717730095</v>
      </c>
      <c r="N1475" s="9">
        <v>1.36236851653772</v>
      </c>
      <c r="O1475" s="9">
        <v>2.7403933756286301</v>
      </c>
      <c r="P1475" s="9">
        <v>0.40114665966828</v>
      </c>
      <c r="Q1475" s="9">
        <v>1117.82952176037</v>
      </c>
      <c r="R1475" s="9">
        <v>1200</v>
      </c>
      <c r="S1475" s="9" t="s">
        <v>308</v>
      </c>
      <c r="T1475" s="9">
        <v>1200</v>
      </c>
      <c r="U1475" s="9" t="s">
        <v>293</v>
      </c>
      <c r="V1475" s="9" t="s">
        <v>195</v>
      </c>
      <c r="Z1475" s="9">
        <v>0</v>
      </c>
      <c r="AA1475" s="9">
        <v>1</v>
      </c>
      <c r="AB1475" s="9">
        <v>2.7403933756286301</v>
      </c>
      <c r="AC1475" s="9">
        <v>0.40114665966828</v>
      </c>
      <c r="AD1475" s="9">
        <v>1117.82952176037</v>
      </c>
      <c r="AF1475" s="9">
        <v>-1</v>
      </c>
      <c r="AG1475" s="9">
        <v>-1</v>
      </c>
      <c r="AH1475" s="9">
        <v>-1</v>
      </c>
      <c r="AI1475" s="9">
        <v>-1</v>
      </c>
      <c r="AJ1475" s="9">
        <v>0</v>
      </c>
      <c r="AM1475" s="9" t="s">
        <v>309</v>
      </c>
      <c r="AN1475" s="9">
        <v>-1</v>
      </c>
      <c r="AQ1475" s="9">
        <v>580</v>
      </c>
      <c r="AR1475" s="9" t="s">
        <v>302</v>
      </c>
      <c r="AT1475" s="9" t="s">
        <v>195</v>
      </c>
      <c r="AU1475" s="9">
        <v>132.71029999999999</v>
      </c>
      <c r="AV1475" s="9">
        <v>239.193853665961</v>
      </c>
      <c r="AW1475" s="9">
        <v>1191.5887047423</v>
      </c>
      <c r="AX1475" s="9">
        <v>0.90659328610000001</v>
      </c>
    </row>
    <row r="1476" spans="1:50" x14ac:dyDescent="0.25">
      <c r="A1476" s="142">
        <v>550000</v>
      </c>
      <c r="B1476" s="142">
        <v>860000</v>
      </c>
      <c r="C1476" s="142">
        <v>860000</v>
      </c>
      <c r="D1476" s="9" t="s">
        <v>305</v>
      </c>
      <c r="E1476" s="9" t="s">
        <v>70</v>
      </c>
      <c r="F1476" s="9" t="s">
        <v>306</v>
      </c>
      <c r="G1476" s="9" t="s">
        <v>307</v>
      </c>
      <c r="H1476" s="9">
        <v>0.36</v>
      </c>
      <c r="I1476" s="9">
        <v>0.48</v>
      </c>
      <c r="J1476" s="9" t="s">
        <v>312</v>
      </c>
      <c r="K1476" s="9">
        <v>4.8439173142880002E-2</v>
      </c>
      <c r="L1476" s="9">
        <v>3796.3565459128699</v>
      </c>
      <c r="M1476" s="9">
        <v>9.3068845717730095</v>
      </c>
      <c r="N1476" s="9">
        <v>1.36236851653772</v>
      </c>
      <c r="O1476" s="9">
        <v>0.45081779319296</v>
      </c>
      <c r="P1476" s="9">
        <v>6.5992004456980002E-2</v>
      </c>
      <c r="Q1476" s="9">
        <v>183.89237203960201</v>
      </c>
      <c r="R1476" s="9">
        <v>3100</v>
      </c>
      <c r="S1476" s="9" t="s">
        <v>313</v>
      </c>
      <c r="T1476" s="9">
        <v>3100</v>
      </c>
      <c r="U1476" s="9" t="s">
        <v>293</v>
      </c>
      <c r="V1476" s="9" t="s">
        <v>195</v>
      </c>
      <c r="Y1476" s="9" t="s">
        <v>312</v>
      </c>
      <c r="Z1476" s="9">
        <v>0</v>
      </c>
      <c r="AA1476" s="9">
        <v>1</v>
      </c>
      <c r="AB1476" s="9">
        <v>0.45081779319296</v>
      </c>
      <c r="AC1476" s="9">
        <v>6.5992004456980002E-2</v>
      </c>
      <c r="AD1476" s="9">
        <v>183.89237203959999</v>
      </c>
      <c r="AF1476" s="9">
        <v>-1</v>
      </c>
      <c r="AG1476" s="9">
        <v>-1</v>
      </c>
      <c r="AH1476" s="9">
        <v>-1</v>
      </c>
      <c r="AI1476" s="9">
        <v>-1</v>
      </c>
      <c r="AJ1476" s="9">
        <v>0</v>
      </c>
      <c r="AM1476" s="9" t="s">
        <v>309</v>
      </c>
      <c r="AN1476" s="9">
        <v>-1</v>
      </c>
      <c r="AQ1476" s="9">
        <v>580</v>
      </c>
      <c r="AR1476" s="9" t="s">
        <v>302</v>
      </c>
      <c r="AT1476" s="9" t="s">
        <v>195</v>
      </c>
      <c r="AU1476" s="9">
        <v>132.71029999999999</v>
      </c>
      <c r="AV1476" s="9">
        <v>70.701108273955597</v>
      </c>
      <c r="AW1476" s="9">
        <v>196.02637892903101</v>
      </c>
      <c r="AX1476" s="9">
        <v>0.14914223200000001</v>
      </c>
    </row>
    <row r="1477" spans="1:50" x14ac:dyDescent="0.25">
      <c r="A1477" s="142">
        <v>550000</v>
      </c>
      <c r="B1477" s="142">
        <v>860000</v>
      </c>
      <c r="C1477" s="142">
        <v>860000</v>
      </c>
      <c r="D1477" s="9" t="s">
        <v>305</v>
      </c>
      <c r="E1477" s="9" t="s">
        <v>70</v>
      </c>
      <c r="F1477" s="9" t="s">
        <v>306</v>
      </c>
      <c r="G1477" s="9" t="s">
        <v>307</v>
      </c>
      <c r="H1477" s="9">
        <v>0.36</v>
      </c>
      <c r="I1477" s="9">
        <v>0.48</v>
      </c>
      <c r="J1477" s="9" t="s">
        <v>195</v>
      </c>
      <c r="K1477" s="9">
        <v>5.1266508285399996E-3</v>
      </c>
      <c r="L1477" s="9">
        <v>3796.3565459128699</v>
      </c>
      <c r="M1477" s="9">
        <v>9.3068845717730095</v>
      </c>
      <c r="N1477" s="9">
        <v>1.36236851653772</v>
      </c>
      <c r="O1477" s="9">
        <v>4.7713147501060003E-2</v>
      </c>
      <c r="P1477" s="9">
        <v>6.9843876840899998E-3</v>
      </c>
      <c r="Q1477" s="9">
        <v>19.462594431560198</v>
      </c>
      <c r="R1477" s="9">
        <v>1210</v>
      </c>
      <c r="S1477" s="9" t="s">
        <v>310</v>
      </c>
      <c r="T1477" s="9">
        <v>1210</v>
      </c>
      <c r="U1477" s="9" t="s">
        <v>293</v>
      </c>
      <c r="V1477" s="9" t="s">
        <v>195</v>
      </c>
      <c r="Z1477" s="9">
        <v>0</v>
      </c>
      <c r="AA1477" s="9">
        <v>1</v>
      </c>
      <c r="AB1477" s="9">
        <v>4.7713147501060003E-2</v>
      </c>
      <c r="AC1477" s="9">
        <v>6.9843876840899998E-3</v>
      </c>
      <c r="AD1477" s="9">
        <v>19.462594431561701</v>
      </c>
      <c r="AF1477" s="9">
        <v>-1</v>
      </c>
      <c r="AG1477" s="9">
        <v>-1</v>
      </c>
      <c r="AH1477" s="9">
        <v>-1</v>
      </c>
      <c r="AI1477" s="9">
        <v>-1</v>
      </c>
      <c r="AJ1477" s="9">
        <v>0</v>
      </c>
      <c r="AM1477" s="9" t="s">
        <v>309</v>
      </c>
      <c r="AN1477" s="9">
        <v>-1</v>
      </c>
      <c r="AQ1477" s="9">
        <v>580</v>
      </c>
      <c r="AR1477" s="9" t="s">
        <v>302</v>
      </c>
      <c r="AT1477" s="9" t="s">
        <v>195</v>
      </c>
      <c r="AU1477" s="9">
        <v>132.71029999999999</v>
      </c>
      <c r="AV1477" s="9">
        <v>25.723822034808101</v>
      </c>
      <c r="AW1477" s="9">
        <v>20.746819830905199</v>
      </c>
      <c r="AX1477" s="9">
        <v>1.5784748099999999E-2</v>
      </c>
    </row>
    <row r="1478" spans="1:50" x14ac:dyDescent="0.25">
      <c r="A1478" s="142">
        <v>550000</v>
      </c>
      <c r="B1478" s="142">
        <v>860000</v>
      </c>
      <c r="C1478" s="142">
        <v>860000</v>
      </c>
      <c r="D1478" s="9" t="s">
        <v>305</v>
      </c>
      <c r="E1478" s="9" t="s">
        <v>70</v>
      </c>
      <c r="F1478" s="9" t="s">
        <v>306</v>
      </c>
      <c r="G1478" s="9" t="s">
        <v>307</v>
      </c>
      <c r="H1478" s="9">
        <v>0.36</v>
      </c>
      <c r="I1478" s="9">
        <v>0.48</v>
      </c>
      <c r="J1478" s="9" t="s">
        <v>195</v>
      </c>
      <c r="K1478" s="9">
        <v>0.19400209821427999</v>
      </c>
      <c r="L1478" s="9">
        <v>3796.3565459128699</v>
      </c>
      <c r="M1478" s="9">
        <v>9.3068845717730095</v>
      </c>
      <c r="N1478" s="9">
        <v>1.36236851653772</v>
      </c>
      <c r="O1478" s="9">
        <v>1.8055551347621599</v>
      </c>
      <c r="P1478" s="9">
        <v>0.26430235074940001</v>
      </c>
      <c r="Q1478" s="9">
        <v>736.50113547664796</v>
      </c>
      <c r="R1478" s="9">
        <v>1210</v>
      </c>
      <c r="S1478" s="9" t="s">
        <v>310</v>
      </c>
      <c r="T1478" s="9">
        <v>1210</v>
      </c>
      <c r="U1478" s="9" t="s">
        <v>293</v>
      </c>
      <c r="V1478" s="9" t="s">
        <v>195</v>
      </c>
      <c r="Z1478" s="9">
        <v>0</v>
      </c>
      <c r="AA1478" s="9">
        <v>1</v>
      </c>
      <c r="AB1478" s="9">
        <v>1.8055551347621599</v>
      </c>
      <c r="AC1478" s="9">
        <v>0.26430235074940001</v>
      </c>
      <c r="AD1478" s="9">
        <v>736.50113547664796</v>
      </c>
      <c r="AF1478" s="9">
        <v>-1</v>
      </c>
      <c r="AG1478" s="9">
        <v>-1</v>
      </c>
      <c r="AH1478" s="9">
        <v>-1</v>
      </c>
      <c r="AI1478" s="9">
        <v>-1</v>
      </c>
      <c r="AJ1478" s="9">
        <v>0</v>
      </c>
      <c r="AM1478" s="9" t="s">
        <v>309</v>
      </c>
      <c r="AN1478" s="9">
        <v>-1</v>
      </c>
      <c r="AQ1478" s="9">
        <v>580</v>
      </c>
      <c r="AR1478" s="9" t="s">
        <v>302</v>
      </c>
      <c r="AT1478" s="9" t="s">
        <v>195</v>
      </c>
      <c r="AU1478" s="9">
        <v>132.71029999999999</v>
      </c>
      <c r="AV1478" s="9">
        <v>111.52584702256</v>
      </c>
      <c r="AW1478" s="9">
        <v>785.098637117571</v>
      </c>
      <c r="AX1478" s="9">
        <v>0.59732452189999996</v>
      </c>
    </row>
    <row r="1479" spans="1:50" x14ac:dyDescent="0.25">
      <c r="A1479" s="142">
        <v>550000</v>
      </c>
      <c r="B1479" s="142">
        <v>860000</v>
      </c>
      <c r="C1479" s="142">
        <v>860000</v>
      </c>
      <c r="D1479" s="9" t="s">
        <v>305</v>
      </c>
      <c r="E1479" s="9" t="s">
        <v>70</v>
      </c>
      <c r="F1479" s="9" t="s">
        <v>306</v>
      </c>
      <c r="G1479" s="9" t="s">
        <v>307</v>
      </c>
      <c r="H1479" s="9">
        <v>0.36</v>
      </c>
      <c r="I1479" s="9">
        <v>0.48</v>
      </c>
      <c r="J1479" s="9" t="s">
        <v>195</v>
      </c>
      <c r="K1479" s="9">
        <v>7.574754999885E-2</v>
      </c>
      <c r="L1479" s="9">
        <v>3796.3565459128699</v>
      </c>
      <c r="M1479" s="9">
        <v>9.3068845717730095</v>
      </c>
      <c r="N1479" s="9">
        <v>1.36236851653772</v>
      </c>
      <c r="O1479" s="9">
        <v>0.70497370443392005</v>
      </c>
      <c r="P1479" s="9">
        <v>0.1031960773233</v>
      </c>
      <c r="Q1479" s="9">
        <v>287.56470727500403</v>
      </c>
      <c r="R1479" s="9">
        <v>1210</v>
      </c>
      <c r="S1479" s="9" t="s">
        <v>310</v>
      </c>
      <c r="T1479" s="9">
        <v>1210</v>
      </c>
      <c r="U1479" s="9" t="s">
        <v>293</v>
      </c>
      <c r="V1479" s="9" t="s">
        <v>195</v>
      </c>
      <c r="Z1479" s="9">
        <v>0</v>
      </c>
      <c r="AA1479" s="9">
        <v>1</v>
      </c>
      <c r="AB1479" s="9">
        <v>0.70497370443392005</v>
      </c>
      <c r="AC1479" s="9">
        <v>0.1031960773233</v>
      </c>
      <c r="AD1479" s="9">
        <v>287.56470727500499</v>
      </c>
      <c r="AF1479" s="9">
        <v>-1</v>
      </c>
      <c r="AG1479" s="9">
        <v>-1</v>
      </c>
      <c r="AH1479" s="9">
        <v>-1</v>
      </c>
      <c r="AI1479" s="9">
        <v>-1</v>
      </c>
      <c r="AJ1479" s="9">
        <v>0</v>
      </c>
      <c r="AM1479" s="9" t="s">
        <v>309</v>
      </c>
      <c r="AN1479" s="9">
        <v>-1</v>
      </c>
      <c r="AQ1479" s="9">
        <v>580</v>
      </c>
      <c r="AR1479" s="9" t="s">
        <v>302</v>
      </c>
      <c r="AT1479" s="9" t="s">
        <v>195</v>
      </c>
      <c r="AU1479" s="9">
        <v>132.71029999999999</v>
      </c>
      <c r="AV1479" s="9">
        <v>84.105065027369307</v>
      </c>
      <c r="AW1479" s="9">
        <v>306.53945919391998</v>
      </c>
      <c r="AX1479" s="9">
        <v>0.23322360689999999</v>
      </c>
    </row>
    <row r="1480" spans="1:50" x14ac:dyDescent="0.25">
      <c r="A1480" s="142">
        <v>550000</v>
      </c>
      <c r="B1480" s="142">
        <v>860000</v>
      </c>
      <c r="C1480" s="142">
        <v>860000</v>
      </c>
      <c r="D1480" s="9" t="s">
        <v>305</v>
      </c>
      <c r="E1480" s="9" t="s">
        <v>70</v>
      </c>
      <c r="F1480" s="9" t="s">
        <v>306</v>
      </c>
      <c r="G1480" s="9" t="s">
        <v>307</v>
      </c>
      <c r="H1480" s="9">
        <v>0.36</v>
      </c>
      <c r="I1480" s="9">
        <v>0.48</v>
      </c>
      <c r="J1480" s="9" t="s">
        <v>195</v>
      </c>
      <c r="K1480" s="9">
        <v>0.15887591383312</v>
      </c>
      <c r="L1480" s="9">
        <v>3911.9954273757899</v>
      </c>
      <c r="M1480" s="9">
        <v>10.8354834760241</v>
      </c>
      <c r="N1480" s="9">
        <v>1.42708908192388</v>
      </c>
      <c r="O1480" s="9">
        <v>1.72149733907711</v>
      </c>
      <c r="P1480" s="9">
        <v>0.22673008201193001</v>
      </c>
      <c r="Q1480" s="9">
        <v>621.52184843535099</v>
      </c>
      <c r="R1480" s="9">
        <v>1400</v>
      </c>
      <c r="S1480" s="9" t="s">
        <v>297</v>
      </c>
      <c r="T1480" s="9">
        <v>1400</v>
      </c>
      <c r="U1480" s="9" t="s">
        <v>293</v>
      </c>
      <c r="V1480" s="9" t="s">
        <v>195</v>
      </c>
      <c r="Z1480" s="9">
        <v>0</v>
      </c>
      <c r="AA1480" s="9">
        <v>1</v>
      </c>
      <c r="AB1480" s="9">
        <v>1.72149733907711</v>
      </c>
      <c r="AC1480" s="9">
        <v>0.22673008201193001</v>
      </c>
      <c r="AD1480" s="9">
        <v>621.52184843535099</v>
      </c>
      <c r="AF1480" s="9">
        <v>-1</v>
      </c>
      <c r="AG1480" s="9">
        <v>-1</v>
      </c>
      <c r="AH1480" s="9">
        <v>-1</v>
      </c>
      <c r="AI1480" s="9">
        <v>-1</v>
      </c>
      <c r="AJ1480" s="9">
        <v>0</v>
      </c>
      <c r="AM1480" s="9" t="s">
        <v>309</v>
      </c>
      <c r="AN1480" s="9">
        <v>-1</v>
      </c>
      <c r="AQ1480" s="9">
        <v>580</v>
      </c>
      <c r="AR1480" s="9" t="s">
        <v>302</v>
      </c>
      <c r="AT1480" s="9" t="s">
        <v>195</v>
      </c>
      <c r="AU1480" s="9">
        <v>132.71029999999999</v>
      </c>
      <c r="AV1480" s="9">
        <v>105.743014794042</v>
      </c>
      <c r="AW1480" s="9">
        <v>642.948012260268</v>
      </c>
      <c r="AX1480" s="9">
        <v>0.50407286979999999</v>
      </c>
    </row>
    <row r="1481" spans="1:50" x14ac:dyDescent="0.25">
      <c r="A1481" s="142">
        <v>550000</v>
      </c>
      <c r="B1481" s="142">
        <v>860000</v>
      </c>
      <c r="C1481" s="142">
        <v>860000</v>
      </c>
      <c r="D1481" s="9" t="s">
        <v>305</v>
      </c>
      <c r="E1481" s="9" t="s">
        <v>70</v>
      </c>
      <c r="F1481" s="9" t="s">
        <v>306</v>
      </c>
      <c r="G1481" s="9" t="s">
        <v>307</v>
      </c>
      <c r="H1481" s="9">
        <v>0.36</v>
      </c>
      <c r="I1481" s="9">
        <v>0.48</v>
      </c>
      <c r="J1481" s="9" t="s">
        <v>195</v>
      </c>
      <c r="K1481" s="9">
        <v>2.3085192928160001E-2</v>
      </c>
      <c r="L1481" s="9">
        <v>3911.9954273757899</v>
      </c>
      <c r="M1481" s="9">
        <v>10.8354834760241</v>
      </c>
      <c r="N1481" s="9">
        <v>1.42708908192388</v>
      </c>
      <c r="O1481" s="9">
        <v>0.25013922651395998</v>
      </c>
      <c r="P1481" s="9">
        <v>3.2944626781890002E-2</v>
      </c>
      <c r="Q1481" s="9">
        <v>90.309169175069499</v>
      </c>
      <c r="R1481" s="9">
        <v>8140</v>
      </c>
      <c r="S1481" s="9" t="s">
        <v>292</v>
      </c>
      <c r="T1481" s="9">
        <v>8140</v>
      </c>
      <c r="U1481" s="9" t="s">
        <v>293</v>
      </c>
      <c r="V1481" s="9" t="s">
        <v>195</v>
      </c>
      <c r="Z1481" s="9">
        <v>0</v>
      </c>
      <c r="AA1481" s="9">
        <v>1</v>
      </c>
      <c r="AB1481" s="9">
        <v>0.25013922651395998</v>
      </c>
      <c r="AC1481" s="9">
        <v>3.2944626781890002E-2</v>
      </c>
      <c r="AD1481" s="9">
        <v>90.554111452207806</v>
      </c>
      <c r="AF1481" s="9">
        <v>-1</v>
      </c>
      <c r="AG1481" s="9">
        <v>-1</v>
      </c>
      <c r="AH1481" s="9">
        <v>-1</v>
      </c>
      <c r="AI1481" s="9">
        <v>-1</v>
      </c>
      <c r="AJ1481" s="9">
        <v>0</v>
      </c>
      <c r="AM1481" s="9" t="s">
        <v>309</v>
      </c>
      <c r="AN1481" s="9">
        <v>-1</v>
      </c>
      <c r="AQ1481" s="9">
        <v>580</v>
      </c>
      <c r="AR1481" s="9" t="s">
        <v>302</v>
      </c>
      <c r="AT1481" s="9" t="s">
        <v>195</v>
      </c>
      <c r="AU1481" s="9">
        <v>132.71029999999999</v>
      </c>
      <c r="AV1481" s="9">
        <v>109.63846842827201</v>
      </c>
      <c r="AW1481" s="9">
        <v>93.422461263688106</v>
      </c>
      <c r="AX1481" s="9">
        <v>7.3442101699999998E-2</v>
      </c>
    </row>
    <row r="1482" spans="1:50" x14ac:dyDescent="0.25">
      <c r="A1482" s="142">
        <v>550000</v>
      </c>
      <c r="B1482" s="142">
        <v>860000</v>
      </c>
      <c r="C1482" s="142">
        <v>860000</v>
      </c>
      <c r="D1482" s="9" t="s">
        <v>305</v>
      </c>
      <c r="E1482" s="9" t="s">
        <v>70</v>
      </c>
      <c r="F1482" s="9" t="s">
        <v>306</v>
      </c>
      <c r="G1482" s="9" t="s">
        <v>307</v>
      </c>
      <c r="H1482" s="9">
        <v>0.36</v>
      </c>
      <c r="I1482" s="9">
        <v>0.48</v>
      </c>
      <c r="J1482" s="9" t="s">
        <v>195</v>
      </c>
      <c r="K1482" s="9">
        <v>0.10497893864233999</v>
      </c>
      <c r="L1482" s="9">
        <v>3911.9954273757899</v>
      </c>
      <c r="M1482" s="9">
        <v>10.8354834760241</v>
      </c>
      <c r="N1482" s="9">
        <v>1.42708908192388</v>
      </c>
      <c r="O1482" s="9">
        <v>1.13749755498963</v>
      </c>
      <c r="P1482" s="9">
        <v>0.14981429716844</v>
      </c>
      <c r="Q1482" s="9">
        <v>410.67712793959799</v>
      </c>
      <c r="R1482" s="9">
        <v>1430</v>
      </c>
      <c r="S1482" s="9" t="s">
        <v>298</v>
      </c>
      <c r="T1482" s="9">
        <v>1430</v>
      </c>
      <c r="U1482" s="9" t="s">
        <v>293</v>
      </c>
      <c r="V1482" s="9" t="s">
        <v>195</v>
      </c>
      <c r="Z1482" s="9">
        <v>0</v>
      </c>
      <c r="AA1482" s="9">
        <v>1</v>
      </c>
      <c r="AB1482" s="9">
        <v>1.13749755498963</v>
      </c>
      <c r="AC1482" s="9">
        <v>0.14981429716844</v>
      </c>
      <c r="AD1482" s="9">
        <v>410.67712793959799</v>
      </c>
      <c r="AF1482" s="9">
        <v>-1</v>
      </c>
      <c r="AG1482" s="9">
        <v>-1</v>
      </c>
      <c r="AH1482" s="9">
        <v>-1</v>
      </c>
      <c r="AI1482" s="9">
        <v>-1</v>
      </c>
      <c r="AJ1482" s="9">
        <v>0</v>
      </c>
      <c r="AM1482" s="9" t="s">
        <v>309</v>
      </c>
      <c r="AN1482" s="9">
        <v>-1</v>
      </c>
      <c r="AQ1482" s="9">
        <v>580</v>
      </c>
      <c r="AR1482" s="9" t="s">
        <v>302</v>
      </c>
      <c r="AT1482" s="9" t="s">
        <v>195</v>
      </c>
      <c r="AU1482" s="9">
        <v>132.71029999999999</v>
      </c>
      <c r="AV1482" s="9">
        <v>85.088158274276594</v>
      </c>
      <c r="AW1482" s="9">
        <v>424.83469206148999</v>
      </c>
      <c r="AX1482" s="9">
        <v>0.33307147440000001</v>
      </c>
    </row>
    <row r="1483" spans="1:50" x14ac:dyDescent="0.25">
      <c r="A1483" s="142">
        <v>550000</v>
      </c>
      <c r="B1483" s="142">
        <v>860000</v>
      </c>
      <c r="C1483" s="142">
        <v>860000</v>
      </c>
      <c r="D1483" s="9" t="s">
        <v>305</v>
      </c>
      <c r="E1483" s="9" t="s">
        <v>70</v>
      </c>
      <c r="F1483" s="9" t="s">
        <v>306</v>
      </c>
      <c r="G1483" s="9" t="s">
        <v>307</v>
      </c>
      <c r="H1483" s="9">
        <v>0.36</v>
      </c>
      <c r="I1483" s="9">
        <v>0.48</v>
      </c>
      <c r="J1483" s="9" t="s">
        <v>195</v>
      </c>
      <c r="K1483" s="9">
        <v>9.6431185066249994E-2</v>
      </c>
      <c r="L1483" s="9">
        <v>3911.9954273757899</v>
      </c>
      <c r="M1483" s="9">
        <v>10.8354834760241</v>
      </c>
      <c r="N1483" s="9">
        <v>1.42708908192388</v>
      </c>
      <c r="O1483" s="9">
        <v>1.04487851235879</v>
      </c>
      <c r="P1483" s="9">
        <v>0.13761589136502</v>
      </c>
      <c r="Q1483" s="9">
        <v>377.23835503560201</v>
      </c>
      <c r="R1483" s="9">
        <v>1410</v>
      </c>
      <c r="S1483" s="9" t="s">
        <v>299</v>
      </c>
      <c r="T1483" s="9">
        <v>1410</v>
      </c>
      <c r="U1483" s="9" t="s">
        <v>293</v>
      </c>
      <c r="V1483" s="9" t="s">
        <v>195</v>
      </c>
      <c r="Z1483" s="9">
        <v>0</v>
      </c>
      <c r="AA1483" s="9">
        <v>1</v>
      </c>
      <c r="AB1483" s="9">
        <v>1.04487851235879</v>
      </c>
      <c r="AC1483" s="9">
        <v>0.13761589136502</v>
      </c>
      <c r="AD1483" s="9">
        <v>377.23835503560099</v>
      </c>
      <c r="AF1483" s="9">
        <v>-1</v>
      </c>
      <c r="AG1483" s="9">
        <v>-1</v>
      </c>
      <c r="AH1483" s="9">
        <v>-1</v>
      </c>
      <c r="AI1483" s="9">
        <v>-1</v>
      </c>
      <c r="AJ1483" s="9">
        <v>0</v>
      </c>
      <c r="AM1483" s="9" t="s">
        <v>309</v>
      </c>
      <c r="AN1483" s="9">
        <v>-1</v>
      </c>
      <c r="AQ1483" s="9">
        <v>580</v>
      </c>
      <c r="AR1483" s="9" t="s">
        <v>302</v>
      </c>
      <c r="AT1483" s="9" t="s">
        <v>195</v>
      </c>
      <c r="AU1483" s="9">
        <v>132.71029999999999</v>
      </c>
      <c r="AV1483" s="9">
        <v>85.511191613351599</v>
      </c>
      <c r="AW1483" s="9">
        <v>390.24316060499899</v>
      </c>
      <c r="AX1483" s="9">
        <v>0.30595162609999998</v>
      </c>
    </row>
    <row r="1484" spans="1:50" x14ac:dyDescent="0.25">
      <c r="A1484" s="142">
        <v>550000</v>
      </c>
      <c r="B1484" s="142">
        <v>860000</v>
      </c>
      <c r="C1484" s="142">
        <v>860000</v>
      </c>
      <c r="D1484" s="9" t="s">
        <v>305</v>
      </c>
      <c r="E1484" s="9" t="s">
        <v>70</v>
      </c>
      <c r="F1484" s="9" t="s">
        <v>306</v>
      </c>
      <c r="G1484" s="9" t="s">
        <v>307</v>
      </c>
      <c r="H1484" s="9">
        <v>0.36</v>
      </c>
      <c r="I1484" s="9">
        <v>0.48</v>
      </c>
      <c r="J1484" s="9" t="s">
        <v>195</v>
      </c>
      <c r="K1484" s="9">
        <v>1.1360761722540001E-2</v>
      </c>
      <c r="L1484" s="9">
        <v>3911.9954273757899</v>
      </c>
      <c r="M1484" s="9">
        <v>10.8354834760241</v>
      </c>
      <c r="N1484" s="9">
        <v>1.42708908192388</v>
      </c>
      <c r="O1484" s="9">
        <v>0.12309934591971</v>
      </c>
      <c r="P1484" s="9">
        <v>1.6212819016580001E-2</v>
      </c>
      <c r="Q1484" s="9">
        <v>44.443247910113698</v>
      </c>
      <c r="R1484" s="9">
        <v>1430</v>
      </c>
      <c r="S1484" s="9" t="s">
        <v>298</v>
      </c>
      <c r="T1484" s="9">
        <v>1430</v>
      </c>
      <c r="U1484" s="9" t="s">
        <v>293</v>
      </c>
      <c r="V1484" s="9" t="s">
        <v>195</v>
      </c>
      <c r="Z1484" s="9">
        <v>0</v>
      </c>
      <c r="AA1484" s="9">
        <v>1</v>
      </c>
      <c r="AB1484" s="9">
        <v>0.12309934591971</v>
      </c>
      <c r="AC1484" s="9">
        <v>1.6212819016580001E-2</v>
      </c>
      <c r="AD1484" s="9">
        <v>44.4432479101133</v>
      </c>
      <c r="AF1484" s="9">
        <v>-1</v>
      </c>
      <c r="AG1484" s="9">
        <v>-1</v>
      </c>
      <c r="AH1484" s="9">
        <v>-1</v>
      </c>
      <c r="AI1484" s="9">
        <v>-1</v>
      </c>
      <c r="AJ1484" s="9">
        <v>0</v>
      </c>
      <c r="AM1484" s="9" t="s">
        <v>309</v>
      </c>
      <c r="AN1484" s="9">
        <v>-1</v>
      </c>
      <c r="AQ1484" s="9">
        <v>580</v>
      </c>
      <c r="AR1484" s="9" t="s">
        <v>302</v>
      </c>
      <c r="AT1484" s="9" t="s">
        <v>195</v>
      </c>
      <c r="AU1484" s="9">
        <v>132.71029999999999</v>
      </c>
      <c r="AV1484" s="9">
        <v>27.535951477760101</v>
      </c>
      <c r="AW1484" s="9">
        <v>45.975371540248801</v>
      </c>
      <c r="AX1484" s="9">
        <v>3.6044807700000001E-2</v>
      </c>
    </row>
    <row r="1485" spans="1:50" x14ac:dyDescent="0.25">
      <c r="A1485" s="142">
        <v>550000</v>
      </c>
      <c r="B1485" s="142">
        <v>860000</v>
      </c>
      <c r="C1485" s="142">
        <v>860000</v>
      </c>
      <c r="D1485" s="9" t="s">
        <v>305</v>
      </c>
      <c r="E1485" s="9" t="s">
        <v>70</v>
      </c>
      <c r="F1485" s="9" t="s">
        <v>306</v>
      </c>
      <c r="G1485" s="9" t="s">
        <v>307</v>
      </c>
      <c r="H1485" s="9">
        <v>0.36</v>
      </c>
      <c r="I1485" s="9">
        <v>0.48</v>
      </c>
      <c r="J1485" s="9" t="s">
        <v>195</v>
      </c>
      <c r="K1485" s="9">
        <v>4.3723662680999996E-3</v>
      </c>
      <c r="L1485" s="9">
        <v>3911.9954273757899</v>
      </c>
      <c r="M1485" s="9">
        <v>10.8354834760241</v>
      </c>
      <c r="N1485" s="9">
        <v>1.42708908192388</v>
      </c>
      <c r="O1485" s="9">
        <v>4.7376702449150002E-2</v>
      </c>
      <c r="P1485" s="9">
        <v>6.2397561633799996E-3</v>
      </c>
      <c r="Q1485" s="9">
        <v>17.104676847631101</v>
      </c>
      <c r="R1485" s="9">
        <v>1430</v>
      </c>
      <c r="S1485" s="9" t="s">
        <v>298</v>
      </c>
      <c r="T1485" s="9">
        <v>1430</v>
      </c>
      <c r="U1485" s="9" t="s">
        <v>293</v>
      </c>
      <c r="V1485" s="9" t="s">
        <v>195</v>
      </c>
      <c r="Z1485" s="9">
        <v>0</v>
      </c>
      <c r="AA1485" s="9">
        <v>1</v>
      </c>
      <c r="AB1485" s="9">
        <v>4.7376702449150002E-2</v>
      </c>
      <c r="AC1485" s="9">
        <v>6.2397561633799996E-3</v>
      </c>
      <c r="AD1485" s="9">
        <v>17.1046768476312</v>
      </c>
      <c r="AF1485" s="9">
        <v>-1</v>
      </c>
      <c r="AG1485" s="9">
        <v>-1</v>
      </c>
      <c r="AH1485" s="9">
        <v>-1</v>
      </c>
      <c r="AI1485" s="9">
        <v>-1</v>
      </c>
      <c r="AJ1485" s="9">
        <v>0</v>
      </c>
      <c r="AM1485" s="9" t="s">
        <v>309</v>
      </c>
      <c r="AN1485" s="9">
        <v>-1</v>
      </c>
      <c r="AQ1485" s="9">
        <v>580</v>
      </c>
      <c r="AR1485" s="9" t="s">
        <v>302</v>
      </c>
      <c r="AT1485" s="9" t="s">
        <v>195</v>
      </c>
      <c r="AU1485" s="9">
        <v>132.71029999999999</v>
      </c>
      <c r="AV1485" s="9">
        <v>24.174732830897199</v>
      </c>
      <c r="AW1485" s="9">
        <v>17.694338513157799</v>
      </c>
      <c r="AX1485" s="9">
        <v>1.38724062E-2</v>
      </c>
    </row>
    <row r="1486" spans="1:50" x14ac:dyDescent="0.25">
      <c r="A1486" s="142">
        <v>550000</v>
      </c>
      <c r="B1486" s="142">
        <v>860000</v>
      </c>
      <c r="C1486" s="142">
        <v>860000</v>
      </c>
      <c r="D1486" s="9" t="s">
        <v>305</v>
      </c>
      <c r="E1486" s="9" t="s">
        <v>70</v>
      </c>
      <c r="F1486" s="9" t="s">
        <v>306</v>
      </c>
      <c r="G1486" s="9" t="s">
        <v>307</v>
      </c>
      <c r="H1486" s="9">
        <v>0.36</v>
      </c>
      <c r="I1486" s="9">
        <v>0.48</v>
      </c>
      <c r="J1486" s="9" t="s">
        <v>195</v>
      </c>
      <c r="K1486" s="9">
        <v>1.459901287483E-2</v>
      </c>
      <c r="L1486" s="9">
        <v>3911.9954273757899</v>
      </c>
      <c r="M1486" s="9">
        <v>10.8354834760241</v>
      </c>
      <c r="N1486" s="9">
        <v>1.42708908192388</v>
      </c>
      <c r="O1486" s="9">
        <v>0.15818736277150999</v>
      </c>
      <c r="P1486" s="9">
        <v>2.0834091880540001E-2</v>
      </c>
      <c r="Q1486" s="9">
        <v>57.111271610547</v>
      </c>
      <c r="R1486" s="9">
        <v>1410</v>
      </c>
      <c r="S1486" s="9" t="s">
        <v>299</v>
      </c>
      <c r="T1486" s="9">
        <v>1410</v>
      </c>
      <c r="U1486" s="9" t="s">
        <v>293</v>
      </c>
      <c r="V1486" s="9" t="s">
        <v>195</v>
      </c>
      <c r="Z1486" s="9">
        <v>0</v>
      </c>
      <c r="AA1486" s="9">
        <v>1</v>
      </c>
      <c r="AB1486" s="9">
        <v>0.15818736277150999</v>
      </c>
      <c r="AC1486" s="9">
        <v>2.0834091880540001E-2</v>
      </c>
      <c r="AD1486" s="9">
        <v>57.111271610545103</v>
      </c>
      <c r="AF1486" s="9">
        <v>-1</v>
      </c>
      <c r="AG1486" s="9">
        <v>-1</v>
      </c>
      <c r="AH1486" s="9">
        <v>-1</v>
      </c>
      <c r="AI1486" s="9">
        <v>-1</v>
      </c>
      <c r="AJ1486" s="9">
        <v>0</v>
      </c>
      <c r="AM1486" s="9" t="s">
        <v>309</v>
      </c>
      <c r="AN1486" s="9">
        <v>-1</v>
      </c>
      <c r="AQ1486" s="9">
        <v>580</v>
      </c>
      <c r="AR1486" s="9" t="s">
        <v>302</v>
      </c>
      <c r="AT1486" s="9" t="s">
        <v>195</v>
      </c>
      <c r="AU1486" s="9">
        <v>132.71029999999999</v>
      </c>
      <c r="AV1486" s="9">
        <v>45.681842630728603</v>
      </c>
      <c r="AW1486" s="9">
        <v>59.080109013216301</v>
      </c>
      <c r="AX1486" s="9">
        <v>4.6318955100000003E-2</v>
      </c>
    </row>
    <row r="1487" spans="1:50" x14ac:dyDescent="0.25">
      <c r="A1487" s="142">
        <v>550000</v>
      </c>
      <c r="B1487" s="142">
        <v>860000</v>
      </c>
      <c r="C1487" s="142">
        <v>860000</v>
      </c>
      <c r="D1487" s="9" t="s">
        <v>305</v>
      </c>
      <c r="E1487" s="9" t="s">
        <v>70</v>
      </c>
      <c r="F1487" s="9" t="s">
        <v>306</v>
      </c>
      <c r="G1487" s="9" t="s">
        <v>307</v>
      </c>
      <c r="H1487" s="9">
        <v>0.36</v>
      </c>
      <c r="I1487" s="9">
        <v>0.48</v>
      </c>
      <c r="J1487" s="9" t="s">
        <v>195</v>
      </c>
      <c r="K1487" s="9">
        <v>0.35265120456317001</v>
      </c>
      <c r="L1487" s="9">
        <v>3850.6255304728102</v>
      </c>
      <c r="M1487" s="9">
        <v>9.5675464962054999</v>
      </c>
      <c r="N1487" s="9">
        <v>1.4060786152770099</v>
      </c>
      <c r="O1487" s="9">
        <v>3.3740067966010301</v>
      </c>
      <c r="P1487" s="9">
        <v>0.49585531738795002</v>
      </c>
      <c r="Q1487" s="9">
        <v>1357.92773164294</v>
      </c>
      <c r="R1487" s="9">
        <v>1200</v>
      </c>
      <c r="S1487" s="9" t="s">
        <v>308</v>
      </c>
      <c r="T1487" s="9">
        <v>1200</v>
      </c>
      <c r="U1487" s="9" t="s">
        <v>293</v>
      </c>
      <c r="V1487" s="9" t="s">
        <v>195</v>
      </c>
      <c r="Z1487" s="9">
        <v>0</v>
      </c>
      <c r="AA1487" s="9">
        <v>1</v>
      </c>
      <c r="AB1487" s="9">
        <v>3.3740067966010301</v>
      </c>
      <c r="AC1487" s="9">
        <v>0.49585531738795002</v>
      </c>
      <c r="AD1487" s="9">
        <v>1357.92773164294</v>
      </c>
      <c r="AF1487" s="9">
        <v>-1</v>
      </c>
      <c r="AG1487" s="9">
        <v>-1</v>
      </c>
      <c r="AH1487" s="9">
        <v>-1</v>
      </c>
      <c r="AI1487" s="9">
        <v>-1</v>
      </c>
      <c r="AJ1487" s="9">
        <v>0</v>
      </c>
      <c r="AM1487" s="9" t="s">
        <v>309</v>
      </c>
      <c r="AN1487" s="9">
        <v>-1</v>
      </c>
      <c r="AQ1487" s="9">
        <v>580</v>
      </c>
      <c r="AR1487" s="9" t="s">
        <v>302</v>
      </c>
      <c r="AT1487" s="9" t="s">
        <v>195</v>
      </c>
      <c r="AU1487" s="9">
        <v>132.71029999999999</v>
      </c>
      <c r="AV1487" s="9">
        <v>197.24954787747001</v>
      </c>
      <c r="AW1487" s="9">
        <v>1427.1287920535699</v>
      </c>
      <c r="AX1487" s="9">
        <v>1.1013201392</v>
      </c>
    </row>
    <row r="1488" spans="1:50" x14ac:dyDescent="0.25">
      <c r="A1488" s="142">
        <v>550000</v>
      </c>
      <c r="B1488" s="142">
        <v>860000</v>
      </c>
      <c r="C1488" s="142">
        <v>860000</v>
      </c>
      <c r="D1488" s="9" t="s">
        <v>305</v>
      </c>
      <c r="E1488" s="9" t="s">
        <v>70</v>
      </c>
      <c r="F1488" s="9" t="s">
        <v>306</v>
      </c>
      <c r="G1488" s="9" t="s">
        <v>307</v>
      </c>
      <c r="H1488" s="9">
        <v>0.36</v>
      </c>
      <c r="I1488" s="9">
        <v>0.48</v>
      </c>
      <c r="J1488" s="9" t="s">
        <v>195</v>
      </c>
      <c r="K1488" s="9">
        <v>4.3742676546999998E-4</v>
      </c>
      <c r="L1488" s="9">
        <v>3850.6255304728102</v>
      </c>
      <c r="M1488" s="9">
        <v>9.5675464962054999</v>
      </c>
      <c r="N1488" s="9">
        <v>1.4060786152770099</v>
      </c>
      <c r="O1488" s="9">
        <v>4.1851009173299999E-3</v>
      </c>
      <c r="P1488" s="9">
        <v>6.1505642067999995E-4</v>
      </c>
      <c r="Q1488" s="9">
        <v>1.68436667083862</v>
      </c>
      <c r="R1488" s="9">
        <v>1210</v>
      </c>
      <c r="S1488" s="9" t="s">
        <v>310</v>
      </c>
      <c r="T1488" s="9">
        <v>1210</v>
      </c>
      <c r="U1488" s="9" t="s">
        <v>293</v>
      </c>
      <c r="V1488" s="9" t="s">
        <v>195</v>
      </c>
      <c r="Z1488" s="9">
        <v>0</v>
      </c>
      <c r="AA1488" s="9">
        <v>1</v>
      </c>
      <c r="AB1488" s="9">
        <v>4.1851009173299999E-3</v>
      </c>
      <c r="AC1488" s="9">
        <v>6.1505642067999995E-4</v>
      </c>
      <c r="AD1488" s="9">
        <v>1.68436667083862</v>
      </c>
      <c r="AF1488" s="9">
        <v>-1</v>
      </c>
      <c r="AG1488" s="9">
        <v>-1</v>
      </c>
      <c r="AH1488" s="9">
        <v>-1</v>
      </c>
      <c r="AI1488" s="9">
        <v>-1</v>
      </c>
      <c r="AJ1488" s="9">
        <v>0</v>
      </c>
      <c r="AM1488" s="9" t="s">
        <v>309</v>
      </c>
      <c r="AN1488" s="9">
        <v>-1</v>
      </c>
      <c r="AQ1488" s="9">
        <v>580</v>
      </c>
      <c r="AR1488" s="9" t="s">
        <v>302</v>
      </c>
      <c r="AT1488" s="9" t="s">
        <v>195</v>
      </c>
      <c r="AU1488" s="9">
        <v>132.71029999999999</v>
      </c>
      <c r="AV1488" s="9">
        <v>7.7819525475148996</v>
      </c>
      <c r="AW1488" s="9">
        <v>1.7702033151800201</v>
      </c>
      <c r="AX1488" s="9">
        <v>1.3660719E-3</v>
      </c>
    </row>
    <row r="1489" spans="1:50" x14ac:dyDescent="0.25">
      <c r="A1489" s="142">
        <v>550000</v>
      </c>
      <c r="B1489" s="142">
        <v>860000</v>
      </c>
      <c r="C1489" s="142">
        <v>860000</v>
      </c>
      <c r="D1489" s="9" t="s">
        <v>305</v>
      </c>
      <c r="E1489" s="9" t="s">
        <v>70</v>
      </c>
      <c r="F1489" s="9" t="s">
        <v>306</v>
      </c>
      <c r="G1489" s="9" t="s">
        <v>307</v>
      </c>
      <c r="H1489" s="9">
        <v>0.36</v>
      </c>
      <c r="I1489" s="9">
        <v>0.48</v>
      </c>
      <c r="J1489" s="9" t="s">
        <v>195</v>
      </c>
      <c r="K1489" s="9">
        <v>0.26013358044215001</v>
      </c>
      <c r="L1489" s="9">
        <v>3850.6255304728102</v>
      </c>
      <c r="M1489" s="9">
        <v>9.5675464962054999</v>
      </c>
      <c r="N1489" s="9">
        <v>1.4060786152770099</v>
      </c>
      <c r="O1489" s="9">
        <v>2.4888401261047499</v>
      </c>
      <c r="P1489" s="9">
        <v>0.36576826457514999</v>
      </c>
      <c r="Q1489" s="9">
        <v>1001.67700618387</v>
      </c>
      <c r="R1489" s="9">
        <v>1210</v>
      </c>
      <c r="S1489" s="9" t="s">
        <v>310</v>
      </c>
      <c r="T1489" s="9">
        <v>1210</v>
      </c>
      <c r="U1489" s="9" t="s">
        <v>293</v>
      </c>
      <c r="V1489" s="9" t="s">
        <v>195</v>
      </c>
      <c r="Z1489" s="9">
        <v>0</v>
      </c>
      <c r="AA1489" s="9">
        <v>1</v>
      </c>
      <c r="AB1489" s="9">
        <v>2.4888401261047499</v>
      </c>
      <c r="AC1489" s="9">
        <v>0.36576826457514999</v>
      </c>
      <c r="AD1489" s="9">
        <v>1001.67700618387</v>
      </c>
      <c r="AF1489" s="9">
        <v>-1</v>
      </c>
      <c r="AG1489" s="9">
        <v>-1</v>
      </c>
      <c r="AH1489" s="9">
        <v>-1</v>
      </c>
      <c r="AI1489" s="9">
        <v>-1</v>
      </c>
      <c r="AJ1489" s="9">
        <v>0</v>
      </c>
      <c r="AM1489" s="9" t="s">
        <v>309</v>
      </c>
      <c r="AN1489" s="9">
        <v>-1</v>
      </c>
      <c r="AQ1489" s="9">
        <v>580</v>
      </c>
      <c r="AR1489" s="9" t="s">
        <v>302</v>
      </c>
      <c r="AT1489" s="9" t="s">
        <v>195</v>
      </c>
      <c r="AU1489" s="9">
        <v>132.71029999999999</v>
      </c>
      <c r="AV1489" s="9">
        <v>137.827542766981</v>
      </c>
      <c r="AW1489" s="9">
        <v>1052.7232506942501</v>
      </c>
      <c r="AX1489" s="9">
        <v>0.81239011039999998</v>
      </c>
    </row>
    <row r="1490" spans="1:50" x14ac:dyDescent="0.25">
      <c r="A1490" s="142">
        <v>550000</v>
      </c>
      <c r="B1490" s="142">
        <v>860000</v>
      </c>
      <c r="C1490" s="142">
        <v>860000</v>
      </c>
      <c r="D1490" s="9" t="s">
        <v>305</v>
      </c>
      <c r="E1490" s="9" t="s">
        <v>70</v>
      </c>
      <c r="F1490" s="9" t="s">
        <v>306</v>
      </c>
      <c r="G1490" s="9" t="s">
        <v>307</v>
      </c>
      <c r="H1490" s="9">
        <v>0.36</v>
      </c>
      <c r="I1490" s="9">
        <v>0.48</v>
      </c>
      <c r="J1490" s="9" t="s">
        <v>195</v>
      </c>
      <c r="K1490" s="9">
        <v>4.54124175903E-3</v>
      </c>
      <c r="L1490" s="9">
        <v>3850.6255304728102</v>
      </c>
      <c r="M1490" s="9">
        <v>9.5675464962054999</v>
      </c>
      <c r="N1490" s="9">
        <v>1.4060786152770099</v>
      </c>
      <c r="O1490" s="9">
        <v>4.3448541680029998E-2</v>
      </c>
      <c r="P1490" s="9">
        <v>6.3853429241699997E-3</v>
      </c>
      <c r="Q1490" s="9">
        <v>17.486621457370099</v>
      </c>
      <c r="R1490" s="9">
        <v>1210</v>
      </c>
      <c r="S1490" s="9" t="s">
        <v>310</v>
      </c>
      <c r="T1490" s="9">
        <v>1210</v>
      </c>
      <c r="U1490" s="9" t="s">
        <v>293</v>
      </c>
      <c r="V1490" s="9" t="s">
        <v>195</v>
      </c>
      <c r="Z1490" s="9">
        <v>0</v>
      </c>
      <c r="AA1490" s="9">
        <v>1</v>
      </c>
      <c r="AB1490" s="9">
        <v>4.3448541680029998E-2</v>
      </c>
      <c r="AC1490" s="9">
        <v>6.3853429241699997E-3</v>
      </c>
      <c r="AD1490" s="9">
        <v>17.4866214573719</v>
      </c>
      <c r="AF1490" s="9">
        <v>-1</v>
      </c>
      <c r="AG1490" s="9">
        <v>-1</v>
      </c>
      <c r="AH1490" s="9">
        <v>-1</v>
      </c>
      <c r="AI1490" s="9">
        <v>-1</v>
      </c>
      <c r="AJ1490" s="9">
        <v>0</v>
      </c>
      <c r="AM1490" s="9" t="s">
        <v>309</v>
      </c>
      <c r="AN1490" s="9">
        <v>-1</v>
      </c>
      <c r="AQ1490" s="9">
        <v>580</v>
      </c>
      <c r="AR1490" s="9" t="s">
        <v>302</v>
      </c>
      <c r="AT1490" s="9" t="s">
        <v>195</v>
      </c>
      <c r="AU1490" s="9">
        <v>132.71029999999999</v>
      </c>
      <c r="AV1490" s="9">
        <v>24.737009141337399</v>
      </c>
      <c r="AW1490" s="9">
        <v>18.377753378203401</v>
      </c>
      <c r="AX1490" s="9">
        <v>1.4182174699999999E-2</v>
      </c>
    </row>
    <row r="1491" spans="1:50" x14ac:dyDescent="0.25">
      <c r="A1491" s="142">
        <v>550000</v>
      </c>
      <c r="B1491" s="142">
        <v>870000</v>
      </c>
      <c r="C1491" s="142">
        <v>870000</v>
      </c>
      <c r="D1491" s="9" t="s">
        <v>305</v>
      </c>
      <c r="E1491" s="9" t="s">
        <v>70</v>
      </c>
      <c r="F1491" s="9" t="s">
        <v>306</v>
      </c>
      <c r="G1491" s="9" t="s">
        <v>307</v>
      </c>
      <c r="H1491" s="9">
        <v>0.36</v>
      </c>
      <c r="I1491" s="9">
        <v>0.48</v>
      </c>
      <c r="J1491" s="9" t="s">
        <v>195</v>
      </c>
      <c r="K1491" s="9">
        <v>9.1345328815970003E-2</v>
      </c>
      <c r="L1491" s="9">
        <v>3798.0050506612301</v>
      </c>
      <c r="M1491" s="9">
        <v>9.1529439187128201</v>
      </c>
      <c r="N1491" s="9">
        <v>1.3382870368286199</v>
      </c>
      <c r="O1491" s="9">
        <v>0.83607867188899998</v>
      </c>
      <c r="P1491" s="9">
        <v>0.12224626942925999</v>
      </c>
      <c r="Q1491" s="9">
        <v>346.93002019738401</v>
      </c>
      <c r="R1491" s="9">
        <v>1200</v>
      </c>
      <c r="S1491" s="9" t="s">
        <v>308</v>
      </c>
      <c r="T1491" s="9">
        <v>1200</v>
      </c>
      <c r="U1491" s="9" t="s">
        <v>293</v>
      </c>
      <c r="V1491" s="9" t="s">
        <v>195</v>
      </c>
      <c r="Z1491" s="9">
        <v>0</v>
      </c>
      <c r="AA1491" s="9">
        <v>1</v>
      </c>
      <c r="AB1491" s="9">
        <v>0.83607867188899998</v>
      </c>
      <c r="AC1491" s="9">
        <v>0.12224626942925999</v>
      </c>
      <c r="AD1491" s="9">
        <v>839.67902077875397</v>
      </c>
      <c r="AF1491" s="9">
        <v>-1</v>
      </c>
      <c r="AG1491" s="9">
        <v>-1</v>
      </c>
      <c r="AH1491" s="9">
        <v>-1</v>
      </c>
      <c r="AI1491" s="9">
        <v>-1</v>
      </c>
      <c r="AJ1491" s="9">
        <v>0</v>
      </c>
      <c r="AM1491" s="9" t="s">
        <v>309</v>
      </c>
      <c r="AN1491" s="9">
        <v>-1</v>
      </c>
      <c r="AQ1491" s="9">
        <v>580</v>
      </c>
      <c r="AR1491" s="9" t="s">
        <v>302</v>
      </c>
      <c r="AT1491" s="9" t="s">
        <v>195</v>
      </c>
      <c r="AU1491" s="9">
        <v>132.71029999999999</v>
      </c>
      <c r="AV1491" s="9">
        <v>111.994679487721</v>
      </c>
      <c r="AW1491" s="9">
        <v>369.66143057517002</v>
      </c>
      <c r="AX1491" s="9">
        <v>0.68100488299999995</v>
      </c>
    </row>
    <row r="1492" spans="1:50" x14ac:dyDescent="0.25">
      <c r="A1492" s="142">
        <v>550000</v>
      </c>
      <c r="B1492" s="142">
        <v>870000</v>
      </c>
      <c r="C1492" s="142">
        <v>870000</v>
      </c>
      <c r="D1492" s="9" t="s">
        <v>305</v>
      </c>
      <c r="E1492" s="9" t="s">
        <v>70</v>
      </c>
      <c r="F1492" s="9" t="s">
        <v>306</v>
      </c>
      <c r="G1492" s="9" t="s">
        <v>307</v>
      </c>
      <c r="H1492" s="9">
        <v>0.36</v>
      </c>
      <c r="I1492" s="9">
        <v>0.48</v>
      </c>
      <c r="J1492" s="9" t="s">
        <v>312</v>
      </c>
      <c r="K1492" s="9">
        <v>3.916325226938E-2</v>
      </c>
      <c r="L1492" s="9">
        <v>3798.0050506612301</v>
      </c>
      <c r="M1492" s="9">
        <v>9.1529439187128201</v>
      </c>
      <c r="N1492" s="9">
        <v>1.3382870368286199</v>
      </c>
      <c r="O1492" s="9">
        <v>0.35845905169602998</v>
      </c>
      <c r="P1492" s="9">
        <v>5.241167283216E-2</v>
      </c>
      <c r="Q1492" s="9">
        <v>148.742229919425</v>
      </c>
      <c r="R1492" s="9">
        <v>3100</v>
      </c>
      <c r="S1492" s="9" t="s">
        <v>313</v>
      </c>
      <c r="T1492" s="9">
        <v>3100</v>
      </c>
      <c r="U1492" s="9" t="s">
        <v>293</v>
      </c>
      <c r="V1492" s="9" t="s">
        <v>195</v>
      </c>
      <c r="Y1492" s="9" t="s">
        <v>312</v>
      </c>
      <c r="Z1492" s="9">
        <v>0</v>
      </c>
      <c r="AA1492" s="9">
        <v>1</v>
      </c>
      <c r="AB1492" s="9">
        <v>0.35845905169602998</v>
      </c>
      <c r="AC1492" s="9">
        <v>5.241167283216E-2</v>
      </c>
      <c r="AD1492" s="9">
        <v>180.985981806593</v>
      </c>
      <c r="AF1492" s="9">
        <v>-1</v>
      </c>
      <c r="AG1492" s="9">
        <v>-1</v>
      </c>
      <c r="AH1492" s="9">
        <v>-1</v>
      </c>
      <c r="AI1492" s="9">
        <v>-1</v>
      </c>
      <c r="AJ1492" s="9">
        <v>0</v>
      </c>
      <c r="AM1492" s="9" t="s">
        <v>309</v>
      </c>
      <c r="AN1492" s="9">
        <v>-1</v>
      </c>
      <c r="AQ1492" s="9">
        <v>580</v>
      </c>
      <c r="AR1492" s="9" t="s">
        <v>302</v>
      </c>
      <c r="AT1492" s="9" t="s">
        <v>195</v>
      </c>
      <c r="AU1492" s="9">
        <v>132.71029999999999</v>
      </c>
      <c r="AV1492" s="9">
        <v>50.699041939276697</v>
      </c>
      <c r="AW1492" s="9">
        <v>158.48805896841199</v>
      </c>
      <c r="AX1492" s="9">
        <v>0.14678506229999999</v>
      </c>
    </row>
    <row r="1493" spans="1:50" x14ac:dyDescent="0.25">
      <c r="A1493" s="142">
        <v>550000</v>
      </c>
      <c r="B1493" s="142">
        <v>870000</v>
      </c>
      <c r="C1493" s="142">
        <v>870000</v>
      </c>
      <c r="D1493" s="9" t="s">
        <v>305</v>
      </c>
      <c r="E1493" s="9" t="s">
        <v>70</v>
      </c>
      <c r="F1493" s="9" t="s">
        <v>306</v>
      </c>
      <c r="G1493" s="9" t="s">
        <v>307</v>
      </c>
      <c r="H1493" s="9">
        <v>0.36</v>
      </c>
      <c r="I1493" s="9">
        <v>0.48</v>
      </c>
      <c r="J1493" s="9" t="s">
        <v>195</v>
      </c>
      <c r="K1493" s="9">
        <v>5.3556194718790001E-2</v>
      </c>
      <c r="L1493" s="9">
        <v>3798.0050506612301</v>
      </c>
      <c r="M1493" s="9">
        <v>9.1529439187128201</v>
      </c>
      <c r="N1493" s="9">
        <v>1.3382870368286199</v>
      </c>
      <c r="O1493" s="9">
        <v>0.49019684676081998</v>
      </c>
      <c r="P1493" s="9">
        <v>7.1673561134030006E-2</v>
      </c>
      <c r="Q1493" s="9">
        <v>203.40669803619099</v>
      </c>
      <c r="R1493" s="9">
        <v>1210</v>
      </c>
      <c r="S1493" s="9" t="s">
        <v>310</v>
      </c>
      <c r="T1493" s="9">
        <v>1210</v>
      </c>
      <c r="U1493" s="9" t="s">
        <v>293</v>
      </c>
      <c r="V1493" s="9" t="s">
        <v>195</v>
      </c>
      <c r="Z1493" s="9">
        <v>0</v>
      </c>
      <c r="AA1493" s="9">
        <v>1</v>
      </c>
      <c r="AB1493" s="9">
        <v>0.49019684676081998</v>
      </c>
      <c r="AC1493" s="9">
        <v>7.1673561134030006E-2</v>
      </c>
      <c r="AD1493" s="9">
        <v>203.40669803619301</v>
      </c>
      <c r="AF1493" s="9">
        <v>-1</v>
      </c>
      <c r="AG1493" s="9">
        <v>-1</v>
      </c>
      <c r="AH1493" s="9">
        <v>-1</v>
      </c>
      <c r="AI1493" s="9">
        <v>-1</v>
      </c>
      <c r="AJ1493" s="9">
        <v>0</v>
      </c>
      <c r="AM1493" s="9" t="s">
        <v>309</v>
      </c>
      <c r="AN1493" s="9">
        <v>-1</v>
      </c>
      <c r="AQ1493" s="9">
        <v>580</v>
      </c>
      <c r="AR1493" s="9" t="s">
        <v>302</v>
      </c>
      <c r="AT1493" s="9" t="s">
        <v>195</v>
      </c>
      <c r="AU1493" s="9">
        <v>132.71029999999999</v>
      </c>
      <c r="AV1493" s="9">
        <v>72.150169498438103</v>
      </c>
      <c r="AW1493" s="9">
        <v>216.734230557074</v>
      </c>
      <c r="AX1493" s="9">
        <v>0.16496893600000001</v>
      </c>
    </row>
    <row r="1494" spans="1:50" x14ac:dyDescent="0.25">
      <c r="A1494" s="142">
        <v>550000</v>
      </c>
      <c r="B1494" s="142">
        <v>870000</v>
      </c>
      <c r="C1494" s="142">
        <v>870000</v>
      </c>
      <c r="D1494" s="9" t="s">
        <v>305</v>
      </c>
      <c r="E1494" s="9" t="s">
        <v>70</v>
      </c>
      <c r="F1494" s="9" t="s">
        <v>306</v>
      </c>
      <c r="G1494" s="9" t="s">
        <v>307</v>
      </c>
      <c r="H1494" s="9">
        <v>0.36</v>
      </c>
      <c r="I1494" s="9">
        <v>0.48</v>
      </c>
      <c r="J1494" s="9" t="s">
        <v>195</v>
      </c>
      <c r="K1494" s="9">
        <v>0.24059540596859999</v>
      </c>
      <c r="L1494" s="9">
        <v>3875.1411981169499</v>
      </c>
      <c r="M1494" s="9">
        <v>10.533576691254099</v>
      </c>
      <c r="N1494" s="9">
        <v>1.85618226257638</v>
      </c>
      <c r="O1494" s="9">
        <v>2.5343301603336599</v>
      </c>
      <c r="P1494" s="9">
        <v>0.44658892501628</v>
      </c>
      <c r="Q1494" s="9">
        <v>932.34116974659401</v>
      </c>
      <c r="R1494" s="9">
        <v>1200</v>
      </c>
      <c r="S1494" s="9" t="s">
        <v>308</v>
      </c>
      <c r="T1494" s="9">
        <v>1200</v>
      </c>
      <c r="U1494" s="9" t="s">
        <v>293</v>
      </c>
      <c r="V1494" s="9" t="s">
        <v>195</v>
      </c>
      <c r="Z1494" s="9">
        <v>0</v>
      </c>
      <c r="AA1494" s="9">
        <v>1</v>
      </c>
      <c r="AB1494" s="9">
        <v>2.5343301603336599</v>
      </c>
      <c r="AC1494" s="9">
        <v>0.44658892501628</v>
      </c>
      <c r="AD1494" s="9">
        <v>932.34116974659401</v>
      </c>
      <c r="AF1494" s="9">
        <v>-1</v>
      </c>
      <c r="AG1494" s="9">
        <v>-1</v>
      </c>
      <c r="AH1494" s="9">
        <v>-1</v>
      </c>
      <c r="AI1494" s="9">
        <v>-1</v>
      </c>
      <c r="AJ1494" s="9">
        <v>0</v>
      </c>
      <c r="AM1494" s="9" t="s">
        <v>309</v>
      </c>
      <c r="AN1494" s="9">
        <v>-1</v>
      </c>
      <c r="AQ1494" s="9">
        <v>580</v>
      </c>
      <c r="AR1494" s="9" t="s">
        <v>302</v>
      </c>
      <c r="AT1494" s="9" t="s">
        <v>195</v>
      </c>
      <c r="AU1494" s="9">
        <v>132.71029999999999</v>
      </c>
      <c r="AV1494" s="9">
        <v>145.362461051373</v>
      </c>
      <c r="AW1494" s="9">
        <v>973.65506384396201</v>
      </c>
      <c r="AX1494" s="9">
        <v>0.75615666650000002</v>
      </c>
    </row>
    <row r="1495" spans="1:50" x14ac:dyDescent="0.25">
      <c r="A1495" s="142">
        <v>550000</v>
      </c>
      <c r="B1495" s="142">
        <v>870000</v>
      </c>
      <c r="C1495" s="142">
        <v>870000</v>
      </c>
      <c r="D1495" s="9" t="s">
        <v>305</v>
      </c>
      <c r="E1495" s="9" t="s">
        <v>70</v>
      </c>
      <c r="F1495" s="9" t="s">
        <v>306</v>
      </c>
      <c r="G1495" s="9" t="s">
        <v>307</v>
      </c>
      <c r="H1495" s="9">
        <v>0.36</v>
      </c>
      <c r="I1495" s="9">
        <v>0.48</v>
      </c>
      <c r="J1495" s="9" t="s">
        <v>195</v>
      </c>
      <c r="K1495" s="9">
        <v>1.9108288028410001E-2</v>
      </c>
      <c r="L1495" s="9">
        <v>3875.1411981169499</v>
      </c>
      <c r="M1495" s="9">
        <v>10.533576691254099</v>
      </c>
      <c r="N1495" s="9">
        <v>1.85618226257638</v>
      </c>
      <c r="O1495" s="9">
        <v>0.20127861738590999</v>
      </c>
      <c r="P1495" s="9">
        <v>3.5468465306549998E-2</v>
      </c>
      <c r="Q1495" s="9">
        <v>74.047314164407496</v>
      </c>
      <c r="R1495" s="9">
        <v>1330</v>
      </c>
      <c r="S1495" s="9" t="s">
        <v>311</v>
      </c>
      <c r="T1495" s="9">
        <v>1330</v>
      </c>
      <c r="U1495" s="9" t="s">
        <v>293</v>
      </c>
      <c r="V1495" s="9" t="s">
        <v>195</v>
      </c>
      <c r="Z1495" s="9">
        <v>0</v>
      </c>
      <c r="AA1495" s="9">
        <v>1</v>
      </c>
      <c r="AB1495" s="9">
        <v>0.20127861738590999</v>
      </c>
      <c r="AC1495" s="9">
        <v>3.5468465306549998E-2</v>
      </c>
      <c r="AD1495" s="9">
        <v>74.047314164407894</v>
      </c>
      <c r="AF1495" s="9">
        <v>-1</v>
      </c>
      <c r="AG1495" s="9">
        <v>-1</v>
      </c>
      <c r="AH1495" s="9">
        <v>-1</v>
      </c>
      <c r="AI1495" s="9">
        <v>-1</v>
      </c>
      <c r="AJ1495" s="9">
        <v>0</v>
      </c>
      <c r="AM1495" s="9" t="s">
        <v>309</v>
      </c>
      <c r="AN1495" s="9">
        <v>-1</v>
      </c>
      <c r="AQ1495" s="9">
        <v>580</v>
      </c>
      <c r="AR1495" s="9" t="s">
        <v>302</v>
      </c>
      <c r="AT1495" s="9" t="s">
        <v>195</v>
      </c>
      <c r="AU1495" s="9">
        <v>132.71029999999999</v>
      </c>
      <c r="AV1495" s="9">
        <v>50.141441835781997</v>
      </c>
      <c r="AW1495" s="9">
        <v>77.328498128872894</v>
      </c>
      <c r="AX1495" s="9">
        <v>6.00545938E-2</v>
      </c>
    </row>
    <row r="1496" spans="1:50" x14ac:dyDescent="0.25">
      <c r="A1496" s="142">
        <v>550000</v>
      </c>
      <c r="B1496" s="142">
        <v>870000</v>
      </c>
      <c r="C1496" s="142">
        <v>870000</v>
      </c>
      <c r="D1496" s="9" t="s">
        <v>305</v>
      </c>
      <c r="E1496" s="9" t="s">
        <v>70</v>
      </c>
      <c r="F1496" s="9" t="s">
        <v>306</v>
      </c>
      <c r="G1496" s="9" t="s">
        <v>307</v>
      </c>
      <c r="H1496" s="9">
        <v>0.36</v>
      </c>
      <c r="I1496" s="9">
        <v>0.48</v>
      </c>
      <c r="J1496" s="9" t="s">
        <v>195</v>
      </c>
      <c r="K1496" s="9">
        <v>6.3164194974430002E-2</v>
      </c>
      <c r="L1496" s="9">
        <v>3875.1411981169499</v>
      </c>
      <c r="M1496" s="9">
        <v>10.533576691254099</v>
      </c>
      <c r="N1496" s="9">
        <v>1.85618226257638</v>
      </c>
      <c r="O1496" s="9">
        <v>0.66534489190447998</v>
      </c>
      <c r="P1496" s="9">
        <v>0.11724425834145</v>
      </c>
      <c r="Q1496" s="9">
        <v>244.77017419130499</v>
      </c>
      <c r="R1496" s="9">
        <v>1330</v>
      </c>
      <c r="S1496" s="9" t="s">
        <v>311</v>
      </c>
      <c r="T1496" s="9">
        <v>1330</v>
      </c>
      <c r="U1496" s="9" t="s">
        <v>293</v>
      </c>
      <c r="V1496" s="9" t="s">
        <v>195</v>
      </c>
      <c r="Z1496" s="9">
        <v>0</v>
      </c>
      <c r="AA1496" s="9">
        <v>1</v>
      </c>
      <c r="AB1496" s="9">
        <v>0.66534489190447998</v>
      </c>
      <c r="AC1496" s="9">
        <v>0.11724425834145</v>
      </c>
      <c r="AD1496" s="9">
        <v>244.77017419130499</v>
      </c>
      <c r="AF1496" s="9">
        <v>-1</v>
      </c>
      <c r="AG1496" s="9">
        <v>-1</v>
      </c>
      <c r="AH1496" s="9">
        <v>-1</v>
      </c>
      <c r="AI1496" s="9">
        <v>-1</v>
      </c>
      <c r="AJ1496" s="9">
        <v>0</v>
      </c>
      <c r="AM1496" s="9" t="s">
        <v>309</v>
      </c>
      <c r="AN1496" s="9">
        <v>-1</v>
      </c>
      <c r="AQ1496" s="9">
        <v>580</v>
      </c>
      <c r="AR1496" s="9" t="s">
        <v>302</v>
      </c>
      <c r="AT1496" s="9" t="s">
        <v>195</v>
      </c>
      <c r="AU1496" s="9">
        <v>132.71029999999999</v>
      </c>
      <c r="AV1496" s="9">
        <v>63.481722529223902</v>
      </c>
      <c r="AW1496" s="9">
        <v>255.61642809799801</v>
      </c>
      <c r="AX1496" s="9">
        <v>0.1985159564</v>
      </c>
    </row>
    <row r="1497" spans="1:50" x14ac:dyDescent="0.25">
      <c r="A1497" s="142">
        <v>550000</v>
      </c>
      <c r="B1497" s="142">
        <v>870000</v>
      </c>
      <c r="C1497" s="142">
        <v>870000</v>
      </c>
      <c r="D1497" s="9" t="s">
        <v>305</v>
      </c>
      <c r="E1497" s="9" t="s">
        <v>70</v>
      </c>
      <c r="F1497" s="9" t="s">
        <v>306</v>
      </c>
      <c r="G1497" s="9" t="s">
        <v>307</v>
      </c>
      <c r="H1497" s="9">
        <v>0.36</v>
      </c>
      <c r="I1497" s="9">
        <v>0.48</v>
      </c>
      <c r="J1497" s="9" t="s">
        <v>195</v>
      </c>
      <c r="K1497" s="9">
        <v>5.1918578039099996E-3</v>
      </c>
      <c r="L1497" s="9">
        <v>3875.1411981169499</v>
      </c>
      <c r="M1497" s="9">
        <v>10.533576691254099</v>
      </c>
      <c r="N1497" s="9">
        <v>1.85618226257638</v>
      </c>
      <c r="O1497" s="9">
        <v>5.4688832347579999E-2</v>
      </c>
      <c r="P1497" s="9">
        <v>9.6370343654299997E-3</v>
      </c>
      <c r="Q1497" s="9">
        <v>20.1191820707005</v>
      </c>
      <c r="R1497" s="9">
        <v>1330</v>
      </c>
      <c r="S1497" s="9" t="s">
        <v>311</v>
      </c>
      <c r="T1497" s="9">
        <v>1330</v>
      </c>
      <c r="U1497" s="9" t="s">
        <v>293</v>
      </c>
      <c r="V1497" s="9" t="s">
        <v>195</v>
      </c>
      <c r="Z1497" s="9">
        <v>0</v>
      </c>
      <c r="AA1497" s="9">
        <v>1</v>
      </c>
      <c r="AB1497" s="9">
        <v>5.4688832347579999E-2</v>
      </c>
      <c r="AC1497" s="9">
        <v>9.6370343654299997E-3</v>
      </c>
      <c r="AD1497" s="9">
        <v>20.119182070698798</v>
      </c>
      <c r="AF1497" s="9">
        <v>-1</v>
      </c>
      <c r="AG1497" s="9">
        <v>-1</v>
      </c>
      <c r="AH1497" s="9">
        <v>-1</v>
      </c>
      <c r="AI1497" s="9">
        <v>-1</v>
      </c>
      <c r="AJ1497" s="9">
        <v>0</v>
      </c>
      <c r="AM1497" s="9" t="s">
        <v>309</v>
      </c>
      <c r="AN1497" s="9">
        <v>-1</v>
      </c>
      <c r="AQ1497" s="9">
        <v>580</v>
      </c>
      <c r="AR1497" s="9" t="s">
        <v>302</v>
      </c>
      <c r="AT1497" s="9" t="s">
        <v>195</v>
      </c>
      <c r="AU1497" s="9">
        <v>132.71029999999999</v>
      </c>
      <c r="AV1497" s="9">
        <v>26.519225411853899</v>
      </c>
      <c r="AW1497" s="9">
        <v>21.0107030979431</v>
      </c>
      <c r="AX1497" s="9">
        <v>1.6317260399999998E-2</v>
      </c>
    </row>
    <row r="1498" spans="1:50" x14ac:dyDescent="0.25">
      <c r="A1498" s="142">
        <v>550000</v>
      </c>
      <c r="B1498" s="142">
        <v>870000</v>
      </c>
      <c r="C1498" s="142">
        <v>870000</v>
      </c>
      <c r="D1498" s="9" t="s">
        <v>305</v>
      </c>
      <c r="E1498" s="9" t="s">
        <v>70</v>
      </c>
      <c r="F1498" s="9" t="s">
        <v>306</v>
      </c>
      <c r="G1498" s="9" t="s">
        <v>307</v>
      </c>
      <c r="H1498" s="9">
        <v>0.36</v>
      </c>
      <c r="I1498" s="9">
        <v>0.48</v>
      </c>
      <c r="J1498" s="9" t="s">
        <v>195</v>
      </c>
      <c r="K1498" s="9">
        <v>4.722758738222E-2</v>
      </c>
      <c r="L1498" s="9">
        <v>3875.1411981169499</v>
      </c>
      <c r="M1498" s="9">
        <v>10.533576691254099</v>
      </c>
      <c r="N1498" s="9">
        <v>1.85618226257638</v>
      </c>
      <c r="O1498" s="9">
        <v>0.49747541363355002</v>
      </c>
      <c r="P1498" s="9">
        <v>8.7663010003149994E-2</v>
      </c>
      <c r="Q1498" s="9">
        <v>183.01356955252001</v>
      </c>
      <c r="R1498" s="9">
        <v>1330</v>
      </c>
      <c r="S1498" s="9" t="s">
        <v>311</v>
      </c>
      <c r="T1498" s="9">
        <v>1330</v>
      </c>
      <c r="U1498" s="9" t="s">
        <v>293</v>
      </c>
      <c r="V1498" s="9" t="s">
        <v>195</v>
      </c>
      <c r="Z1498" s="9">
        <v>0</v>
      </c>
      <c r="AA1498" s="9">
        <v>1</v>
      </c>
      <c r="AB1498" s="9">
        <v>0.49747541363355002</v>
      </c>
      <c r="AC1498" s="9">
        <v>8.7663010003149994E-2</v>
      </c>
      <c r="AD1498" s="9">
        <v>183.01356955252101</v>
      </c>
      <c r="AF1498" s="9">
        <v>-1</v>
      </c>
      <c r="AG1498" s="9">
        <v>-1</v>
      </c>
      <c r="AH1498" s="9">
        <v>-1</v>
      </c>
      <c r="AI1498" s="9">
        <v>-1</v>
      </c>
      <c r="AJ1498" s="9">
        <v>0</v>
      </c>
      <c r="AM1498" s="9" t="s">
        <v>309</v>
      </c>
      <c r="AN1498" s="9">
        <v>-1</v>
      </c>
      <c r="AQ1498" s="9">
        <v>580</v>
      </c>
      <c r="AR1498" s="9" t="s">
        <v>302</v>
      </c>
      <c r="AT1498" s="9" t="s">
        <v>195</v>
      </c>
      <c r="AU1498" s="9">
        <v>132.71029999999999</v>
      </c>
      <c r="AV1498" s="9">
        <v>77.102545037176498</v>
      </c>
      <c r="AW1498" s="9">
        <v>191.123265312206</v>
      </c>
      <c r="AX1498" s="9">
        <v>0.1484294968</v>
      </c>
    </row>
    <row r="1499" spans="1:50" x14ac:dyDescent="0.25">
      <c r="A1499" s="142">
        <v>550000</v>
      </c>
      <c r="B1499" s="142">
        <v>870000</v>
      </c>
      <c r="C1499" s="142">
        <v>870000</v>
      </c>
      <c r="D1499" s="9" t="s">
        <v>305</v>
      </c>
      <c r="E1499" s="9" t="s">
        <v>70</v>
      </c>
      <c r="F1499" s="9" t="s">
        <v>306</v>
      </c>
      <c r="G1499" s="9" t="s">
        <v>307</v>
      </c>
      <c r="H1499" s="9">
        <v>0.36</v>
      </c>
      <c r="I1499" s="9">
        <v>0.48</v>
      </c>
      <c r="J1499" s="9" t="s">
        <v>195</v>
      </c>
      <c r="K1499" s="9">
        <v>0.17272936468776001</v>
      </c>
      <c r="L1499" s="9">
        <v>3875.1411981169499</v>
      </c>
      <c r="M1499" s="9">
        <v>10.533576691254099</v>
      </c>
      <c r="N1499" s="9">
        <v>1.85618226257638</v>
      </c>
      <c r="O1499" s="9">
        <v>1.8194580097701401</v>
      </c>
      <c r="P1499" s="9">
        <v>0.32061718295951003</v>
      </c>
      <c r="Q1499" s="9">
        <v>669.35067722611302</v>
      </c>
      <c r="R1499" s="9">
        <v>1330</v>
      </c>
      <c r="S1499" s="9" t="s">
        <v>311</v>
      </c>
      <c r="T1499" s="9">
        <v>1330</v>
      </c>
      <c r="U1499" s="9" t="s">
        <v>293</v>
      </c>
      <c r="V1499" s="9" t="s">
        <v>195</v>
      </c>
      <c r="Z1499" s="9">
        <v>0</v>
      </c>
      <c r="AA1499" s="9">
        <v>1</v>
      </c>
      <c r="AB1499" s="9">
        <v>1.8194580097701401</v>
      </c>
      <c r="AC1499" s="9">
        <v>0.32061718295951003</v>
      </c>
      <c r="AD1499" s="9">
        <v>669.35067722611302</v>
      </c>
      <c r="AF1499" s="9">
        <v>-1</v>
      </c>
      <c r="AG1499" s="9">
        <v>-1</v>
      </c>
      <c r="AH1499" s="9">
        <v>-1</v>
      </c>
      <c r="AI1499" s="9">
        <v>-1</v>
      </c>
      <c r="AJ1499" s="9">
        <v>0</v>
      </c>
      <c r="AM1499" s="9" t="s">
        <v>309</v>
      </c>
      <c r="AN1499" s="9">
        <v>-1</v>
      </c>
      <c r="AQ1499" s="9">
        <v>580</v>
      </c>
      <c r="AR1499" s="9" t="s">
        <v>302</v>
      </c>
      <c r="AT1499" s="9" t="s">
        <v>195</v>
      </c>
      <c r="AU1499" s="9">
        <v>132.71029999999999</v>
      </c>
      <c r="AV1499" s="9">
        <v>105.516714185927</v>
      </c>
      <c r="AW1499" s="9">
        <v>699.01093882374198</v>
      </c>
      <c r="AX1499" s="9">
        <v>0.54286348520000005</v>
      </c>
    </row>
    <row r="1500" spans="1:50" x14ac:dyDescent="0.25">
      <c r="A1500" s="142">
        <v>550000</v>
      </c>
      <c r="B1500" s="142">
        <v>870000</v>
      </c>
      <c r="C1500" s="142">
        <v>870000</v>
      </c>
      <c r="D1500" s="9" t="s">
        <v>305</v>
      </c>
      <c r="E1500" s="9" t="s">
        <v>70</v>
      </c>
      <c r="F1500" s="9" t="s">
        <v>306</v>
      </c>
      <c r="G1500" s="9" t="s">
        <v>307</v>
      </c>
      <c r="H1500" s="9">
        <v>0.36</v>
      </c>
      <c r="I1500" s="9">
        <v>0.48</v>
      </c>
      <c r="J1500" s="9" t="s">
        <v>195</v>
      </c>
      <c r="K1500" s="9">
        <v>6.9746754914619999E-2</v>
      </c>
      <c r="L1500" s="9">
        <v>3875.1411981169499</v>
      </c>
      <c r="M1500" s="9">
        <v>10.533576691254099</v>
      </c>
      <c r="N1500" s="9">
        <v>1.85618226257638</v>
      </c>
      <c r="O1500" s="9">
        <v>0.73468279185927998</v>
      </c>
      <c r="P1500" s="9">
        <v>0.12946268934478</v>
      </c>
      <c r="Q1500" s="9">
        <v>270.27852340462101</v>
      </c>
      <c r="R1500" s="9">
        <v>1330</v>
      </c>
      <c r="S1500" s="9" t="s">
        <v>311</v>
      </c>
      <c r="T1500" s="9">
        <v>1330</v>
      </c>
      <c r="U1500" s="9" t="s">
        <v>293</v>
      </c>
      <c r="V1500" s="9" t="s">
        <v>195</v>
      </c>
      <c r="Z1500" s="9">
        <v>0</v>
      </c>
      <c r="AA1500" s="9">
        <v>1</v>
      </c>
      <c r="AB1500" s="9">
        <v>0.73468279185927998</v>
      </c>
      <c r="AC1500" s="9">
        <v>0.12946268934478</v>
      </c>
      <c r="AD1500" s="9">
        <v>270.278523404623</v>
      </c>
      <c r="AF1500" s="9">
        <v>-1</v>
      </c>
      <c r="AG1500" s="9">
        <v>-1</v>
      </c>
      <c r="AH1500" s="9">
        <v>-1</v>
      </c>
      <c r="AI1500" s="9">
        <v>-1</v>
      </c>
      <c r="AJ1500" s="9">
        <v>0</v>
      </c>
      <c r="AM1500" s="9" t="s">
        <v>309</v>
      </c>
      <c r="AN1500" s="9">
        <v>-1</v>
      </c>
      <c r="AQ1500" s="9">
        <v>580</v>
      </c>
      <c r="AR1500" s="9" t="s">
        <v>302</v>
      </c>
      <c r="AT1500" s="9" t="s">
        <v>195</v>
      </c>
      <c r="AU1500" s="9">
        <v>132.71029999999999</v>
      </c>
      <c r="AV1500" s="9">
        <v>68.545305356734801</v>
      </c>
      <c r="AW1500" s="9">
        <v>282.255103067802</v>
      </c>
      <c r="AX1500" s="9">
        <v>0.21920399300000001</v>
      </c>
    </row>
    <row r="1501" spans="1:50" x14ac:dyDescent="0.25">
      <c r="A1501" s="142">
        <v>550000</v>
      </c>
      <c r="B1501" s="142">
        <v>870000</v>
      </c>
      <c r="C1501" s="142">
        <v>870000</v>
      </c>
      <c r="D1501" s="9" t="s">
        <v>305</v>
      </c>
      <c r="E1501" s="9" t="s">
        <v>70</v>
      </c>
      <c r="F1501" s="9" t="s">
        <v>306</v>
      </c>
      <c r="G1501" s="9" t="s">
        <v>307</v>
      </c>
      <c r="H1501" s="9">
        <v>0.36</v>
      </c>
      <c r="I1501" s="9">
        <v>0.48</v>
      </c>
      <c r="J1501" s="9" t="s">
        <v>195</v>
      </c>
      <c r="K1501" s="9">
        <v>0.33819775661627</v>
      </c>
      <c r="L1501" s="9">
        <v>3863.6814112372599</v>
      </c>
      <c r="M1501" s="9">
        <v>10.272076148452699</v>
      </c>
      <c r="N1501" s="9">
        <v>1.7357296553736301</v>
      </c>
      <c r="O1501" s="9">
        <v>3.4739931091982799</v>
      </c>
      <c r="P1501" s="9">
        <v>0.58701987553970003</v>
      </c>
      <c r="Q1501" s="9">
        <v>1306.6883855604401</v>
      </c>
      <c r="R1501" s="9">
        <v>1200</v>
      </c>
      <c r="S1501" s="9" t="s">
        <v>308</v>
      </c>
      <c r="T1501" s="9">
        <v>1200</v>
      </c>
      <c r="U1501" s="9" t="s">
        <v>293</v>
      </c>
      <c r="V1501" s="9" t="s">
        <v>195</v>
      </c>
      <c r="Z1501" s="9">
        <v>0</v>
      </c>
      <c r="AA1501" s="9">
        <v>1</v>
      </c>
      <c r="AB1501" s="9">
        <v>3.4739931091982799</v>
      </c>
      <c r="AC1501" s="9">
        <v>0.58701987553970003</v>
      </c>
      <c r="AD1501" s="9">
        <v>1306.6883855604401</v>
      </c>
      <c r="AF1501" s="9">
        <v>-1</v>
      </c>
      <c r="AG1501" s="9">
        <v>-1</v>
      </c>
      <c r="AH1501" s="9">
        <v>-1</v>
      </c>
      <c r="AI1501" s="9">
        <v>-1</v>
      </c>
      <c r="AJ1501" s="9">
        <v>0</v>
      </c>
      <c r="AM1501" s="9" t="s">
        <v>309</v>
      </c>
      <c r="AN1501" s="9">
        <v>-1</v>
      </c>
      <c r="AQ1501" s="9">
        <v>580</v>
      </c>
      <c r="AR1501" s="9" t="s">
        <v>302</v>
      </c>
      <c r="AT1501" s="9" t="s">
        <v>195</v>
      </c>
      <c r="AU1501" s="9">
        <v>132.71029999999999</v>
      </c>
      <c r="AV1501" s="9">
        <v>198.69052927959299</v>
      </c>
      <c r="AW1501" s="9">
        <v>1368.6377634038399</v>
      </c>
      <c r="AX1501" s="9">
        <v>1.0597634919000001</v>
      </c>
    </row>
    <row r="1502" spans="1:50" x14ac:dyDescent="0.25">
      <c r="A1502" s="142">
        <v>550000</v>
      </c>
      <c r="B1502" s="142">
        <v>870000</v>
      </c>
      <c r="C1502" s="142">
        <v>870000</v>
      </c>
      <c r="D1502" s="9" t="s">
        <v>305</v>
      </c>
      <c r="E1502" s="9" t="s">
        <v>70</v>
      </c>
      <c r="F1502" s="9" t="s">
        <v>306</v>
      </c>
      <c r="G1502" s="9" t="s">
        <v>307</v>
      </c>
      <c r="H1502" s="9">
        <v>0.36</v>
      </c>
      <c r="I1502" s="9">
        <v>0.48</v>
      </c>
      <c r="J1502" s="9" t="s">
        <v>195</v>
      </c>
      <c r="K1502" s="9">
        <v>1.6269127199E-3</v>
      </c>
      <c r="L1502" s="9">
        <v>3863.6814112372599</v>
      </c>
      <c r="M1502" s="9">
        <v>10.272076148452699</v>
      </c>
      <c r="N1502" s="9">
        <v>1.7357296553736301</v>
      </c>
      <c r="O1502" s="9">
        <v>1.6711771345760001E-2</v>
      </c>
      <c r="P1502" s="9">
        <v>2.8238806546400002E-3</v>
      </c>
      <c r="Q1502" s="9">
        <v>6.2858724336062703</v>
      </c>
      <c r="R1502" s="9">
        <v>1410</v>
      </c>
      <c r="S1502" s="9" t="s">
        <v>299</v>
      </c>
      <c r="T1502" s="9">
        <v>1410</v>
      </c>
      <c r="U1502" s="9" t="s">
        <v>293</v>
      </c>
      <c r="V1502" s="9" t="s">
        <v>195</v>
      </c>
      <c r="Z1502" s="9">
        <v>0</v>
      </c>
      <c r="AA1502" s="9">
        <v>1</v>
      </c>
      <c r="AB1502" s="9">
        <v>1.6711771345760001E-2</v>
      </c>
      <c r="AC1502" s="9">
        <v>2.8238806546400002E-3</v>
      </c>
      <c r="AD1502" s="9">
        <v>6.2858724336073504</v>
      </c>
      <c r="AF1502" s="9">
        <v>-1</v>
      </c>
      <c r="AG1502" s="9">
        <v>-1</v>
      </c>
      <c r="AH1502" s="9">
        <v>-1</v>
      </c>
      <c r="AI1502" s="9">
        <v>-1</v>
      </c>
      <c r="AJ1502" s="9">
        <v>0</v>
      </c>
      <c r="AM1502" s="9" t="s">
        <v>309</v>
      </c>
      <c r="AN1502" s="9">
        <v>-1</v>
      </c>
      <c r="AQ1502" s="9">
        <v>580</v>
      </c>
      <c r="AR1502" s="9" t="s">
        <v>302</v>
      </c>
      <c r="AT1502" s="9" t="s">
        <v>195</v>
      </c>
      <c r="AU1502" s="9">
        <v>132.71029999999999</v>
      </c>
      <c r="AV1502" s="9">
        <v>14.7189106841276</v>
      </c>
      <c r="AW1502" s="9">
        <v>6.5838821892369701</v>
      </c>
      <c r="AX1502" s="9">
        <v>5.0980312000000003E-3</v>
      </c>
    </row>
    <row r="1503" spans="1:50" x14ac:dyDescent="0.25">
      <c r="A1503" s="142">
        <v>550000</v>
      </c>
      <c r="B1503" s="142">
        <v>870000</v>
      </c>
      <c r="C1503" s="142">
        <v>870000</v>
      </c>
      <c r="D1503" s="9" t="s">
        <v>305</v>
      </c>
      <c r="E1503" s="9" t="s">
        <v>70</v>
      </c>
      <c r="F1503" s="9" t="s">
        <v>306</v>
      </c>
      <c r="G1503" s="9" t="s">
        <v>307</v>
      </c>
      <c r="H1503" s="9">
        <v>0.36</v>
      </c>
      <c r="I1503" s="9">
        <v>0.48</v>
      </c>
      <c r="J1503" s="9" t="s">
        <v>195</v>
      </c>
      <c r="K1503" s="9">
        <v>8.7243188307569997E-2</v>
      </c>
      <c r="L1503" s="9">
        <v>3863.6814112372599</v>
      </c>
      <c r="M1503" s="9">
        <v>10.272076148452699</v>
      </c>
      <c r="N1503" s="9">
        <v>1.7357296553736301</v>
      </c>
      <c r="O1503" s="9">
        <v>0.89616867372918996</v>
      </c>
      <c r="P1503" s="9">
        <v>0.15143058917480001</v>
      </c>
      <c r="Q1503" s="9">
        <v>337.07988492104198</v>
      </c>
      <c r="R1503" s="9">
        <v>1330</v>
      </c>
      <c r="S1503" s="9" t="s">
        <v>311</v>
      </c>
      <c r="T1503" s="9">
        <v>1330</v>
      </c>
      <c r="U1503" s="9" t="s">
        <v>293</v>
      </c>
      <c r="V1503" s="9" t="s">
        <v>195</v>
      </c>
      <c r="Z1503" s="9">
        <v>0</v>
      </c>
      <c r="AA1503" s="9">
        <v>1</v>
      </c>
      <c r="AB1503" s="9">
        <v>0.89616867372918996</v>
      </c>
      <c r="AC1503" s="9">
        <v>0.15143058917480001</v>
      </c>
      <c r="AD1503" s="9">
        <v>337.079884921043</v>
      </c>
      <c r="AF1503" s="9">
        <v>-1</v>
      </c>
      <c r="AG1503" s="9">
        <v>-1</v>
      </c>
      <c r="AH1503" s="9">
        <v>-1</v>
      </c>
      <c r="AI1503" s="9">
        <v>-1</v>
      </c>
      <c r="AJ1503" s="9">
        <v>0</v>
      </c>
      <c r="AM1503" s="9" t="s">
        <v>309</v>
      </c>
      <c r="AN1503" s="9">
        <v>-1</v>
      </c>
      <c r="AQ1503" s="9">
        <v>580</v>
      </c>
      <c r="AR1503" s="9" t="s">
        <v>302</v>
      </c>
      <c r="AT1503" s="9" t="s">
        <v>195</v>
      </c>
      <c r="AU1503" s="9">
        <v>132.71029999999999</v>
      </c>
      <c r="AV1503" s="9">
        <v>87.176316276046904</v>
      </c>
      <c r="AW1503" s="9">
        <v>353.06065691315501</v>
      </c>
      <c r="AX1503" s="9">
        <v>0.27338190179999999</v>
      </c>
    </row>
    <row r="1504" spans="1:50" x14ac:dyDescent="0.25">
      <c r="A1504" s="142">
        <v>550000</v>
      </c>
      <c r="B1504" s="142">
        <v>870000</v>
      </c>
      <c r="C1504" s="142">
        <v>870000</v>
      </c>
      <c r="D1504" s="9" t="s">
        <v>305</v>
      </c>
      <c r="E1504" s="9" t="s">
        <v>70</v>
      </c>
      <c r="F1504" s="9" t="s">
        <v>306</v>
      </c>
      <c r="G1504" s="9" t="s">
        <v>307</v>
      </c>
      <c r="H1504" s="9">
        <v>0.36</v>
      </c>
      <c r="I1504" s="9">
        <v>0.48</v>
      </c>
      <c r="J1504" s="9" t="s">
        <v>195</v>
      </c>
      <c r="K1504" s="9">
        <v>3.6951753727999998E-4</v>
      </c>
      <c r="L1504" s="9">
        <v>3863.6814112372599</v>
      </c>
      <c r="M1504" s="9">
        <v>10.272076148452699</v>
      </c>
      <c r="N1504" s="9">
        <v>1.7357296553736301</v>
      </c>
      <c r="O1504" s="9">
        <v>3.79571228118E-3</v>
      </c>
      <c r="P1504" s="9">
        <v>6.4138254763999999E-4</v>
      </c>
      <c r="Q1504" s="9">
        <v>1.4276980399342201</v>
      </c>
      <c r="R1504" s="9">
        <v>1210</v>
      </c>
      <c r="S1504" s="9" t="s">
        <v>310</v>
      </c>
      <c r="T1504" s="9">
        <v>1210</v>
      </c>
      <c r="U1504" s="9" t="s">
        <v>293</v>
      </c>
      <c r="V1504" s="9" t="s">
        <v>195</v>
      </c>
      <c r="Z1504" s="9">
        <v>0</v>
      </c>
      <c r="AA1504" s="9">
        <v>1</v>
      </c>
      <c r="AB1504" s="9">
        <v>3.79571228118E-3</v>
      </c>
      <c r="AC1504" s="9">
        <v>6.4138254763999999E-4</v>
      </c>
      <c r="AD1504" s="9">
        <v>1.42769803993323</v>
      </c>
      <c r="AF1504" s="9">
        <v>-1</v>
      </c>
      <c r="AG1504" s="9">
        <v>-1</v>
      </c>
      <c r="AH1504" s="9">
        <v>-1</v>
      </c>
      <c r="AI1504" s="9">
        <v>-1</v>
      </c>
      <c r="AJ1504" s="9">
        <v>0</v>
      </c>
      <c r="AM1504" s="9" t="s">
        <v>309</v>
      </c>
      <c r="AN1504" s="9">
        <v>-1</v>
      </c>
      <c r="AQ1504" s="9">
        <v>580</v>
      </c>
      <c r="AR1504" s="9" t="s">
        <v>302</v>
      </c>
      <c r="AT1504" s="9" t="s">
        <v>195</v>
      </c>
      <c r="AU1504" s="9">
        <v>132.71029999999999</v>
      </c>
      <c r="AV1504" s="9">
        <v>7.0584874259515802</v>
      </c>
      <c r="AW1504" s="9">
        <v>1.4953844189501899</v>
      </c>
      <c r="AX1504" s="9">
        <v>1.157906E-3</v>
      </c>
    </row>
    <row r="1505" spans="1:50" x14ac:dyDescent="0.25">
      <c r="A1505" s="142">
        <v>550000</v>
      </c>
      <c r="B1505" s="142">
        <v>870000</v>
      </c>
      <c r="C1505" s="142">
        <v>870000</v>
      </c>
      <c r="D1505" s="9" t="s">
        <v>305</v>
      </c>
      <c r="E1505" s="9" t="s">
        <v>70</v>
      </c>
      <c r="F1505" s="9" t="s">
        <v>306</v>
      </c>
      <c r="G1505" s="9" t="s">
        <v>307</v>
      </c>
      <c r="H1505" s="9">
        <v>0.36</v>
      </c>
      <c r="I1505" s="9">
        <v>0.48</v>
      </c>
      <c r="J1505" s="9" t="s">
        <v>195</v>
      </c>
      <c r="K1505" s="9">
        <v>4.8994722239880002E-2</v>
      </c>
      <c r="L1505" s="9">
        <v>3863.6814112372599</v>
      </c>
      <c r="M1505" s="9">
        <v>10.272076148452699</v>
      </c>
      <c r="N1505" s="9">
        <v>1.7357296553736301</v>
      </c>
      <c r="O1505" s="9">
        <v>0.50327751772036999</v>
      </c>
      <c r="P1505" s="9">
        <v>8.5041592348549994E-2</v>
      </c>
      <c r="Q1505" s="9">
        <v>189.29999756696799</v>
      </c>
      <c r="R1505" s="9">
        <v>1330</v>
      </c>
      <c r="S1505" s="9" t="s">
        <v>311</v>
      </c>
      <c r="T1505" s="9">
        <v>1330</v>
      </c>
      <c r="U1505" s="9" t="s">
        <v>293</v>
      </c>
      <c r="V1505" s="9" t="s">
        <v>195</v>
      </c>
      <c r="Z1505" s="9">
        <v>0</v>
      </c>
      <c r="AA1505" s="9">
        <v>1</v>
      </c>
      <c r="AB1505" s="9">
        <v>0.50327751772036999</v>
      </c>
      <c r="AC1505" s="9">
        <v>8.5041592348549994E-2</v>
      </c>
      <c r="AD1505" s="9">
        <v>189.29999756697001</v>
      </c>
      <c r="AF1505" s="9">
        <v>-1</v>
      </c>
      <c r="AG1505" s="9">
        <v>-1</v>
      </c>
      <c r="AH1505" s="9">
        <v>-1</v>
      </c>
      <c r="AI1505" s="9">
        <v>-1</v>
      </c>
      <c r="AJ1505" s="9">
        <v>0</v>
      </c>
      <c r="AM1505" s="9" t="s">
        <v>309</v>
      </c>
      <c r="AN1505" s="9">
        <v>-1</v>
      </c>
      <c r="AQ1505" s="9">
        <v>580</v>
      </c>
      <c r="AR1505" s="9" t="s">
        <v>302</v>
      </c>
      <c r="AT1505" s="9" t="s">
        <v>195</v>
      </c>
      <c r="AU1505" s="9">
        <v>132.71029999999999</v>
      </c>
      <c r="AV1505" s="9">
        <v>59.612102796545699</v>
      </c>
      <c r="AW1505" s="9">
        <v>198.27460636017599</v>
      </c>
      <c r="AX1505" s="9">
        <v>0.1535279786</v>
      </c>
    </row>
    <row r="1506" spans="1:50" x14ac:dyDescent="0.25">
      <c r="A1506" s="142">
        <v>550000</v>
      </c>
      <c r="B1506" s="142">
        <v>870000</v>
      </c>
      <c r="C1506" s="142">
        <v>870000</v>
      </c>
      <c r="D1506" s="9" t="s">
        <v>305</v>
      </c>
      <c r="E1506" s="9" t="s">
        <v>70</v>
      </c>
      <c r="F1506" s="9" t="s">
        <v>306</v>
      </c>
      <c r="G1506" s="9" t="s">
        <v>307</v>
      </c>
      <c r="H1506" s="9">
        <v>0.36</v>
      </c>
      <c r="I1506" s="9">
        <v>0.48</v>
      </c>
      <c r="J1506" s="9" t="s">
        <v>195</v>
      </c>
      <c r="K1506" s="9">
        <v>8.8381069950719995E-2</v>
      </c>
      <c r="L1506" s="9">
        <v>3863.6814112372599</v>
      </c>
      <c r="M1506" s="9">
        <v>10.272076148452699</v>
      </c>
      <c r="N1506" s="9">
        <v>1.7357296553736301</v>
      </c>
      <c r="O1506" s="9">
        <v>0.90785708061557002</v>
      </c>
      <c r="P1506" s="9">
        <v>0.15340564408712001</v>
      </c>
      <c r="Q1506" s="9">
        <v>341.47629707387199</v>
      </c>
      <c r="R1506" s="9">
        <v>1330</v>
      </c>
      <c r="S1506" s="9" t="s">
        <v>311</v>
      </c>
      <c r="T1506" s="9">
        <v>1330</v>
      </c>
      <c r="U1506" s="9" t="s">
        <v>293</v>
      </c>
      <c r="V1506" s="9" t="s">
        <v>195</v>
      </c>
      <c r="Z1506" s="9">
        <v>0</v>
      </c>
      <c r="AA1506" s="9">
        <v>1</v>
      </c>
      <c r="AB1506" s="9">
        <v>0.90785708061557002</v>
      </c>
      <c r="AC1506" s="9">
        <v>0.15340564408712001</v>
      </c>
      <c r="AD1506" s="9">
        <v>341.47629707387102</v>
      </c>
      <c r="AF1506" s="9">
        <v>-1</v>
      </c>
      <c r="AG1506" s="9">
        <v>-1</v>
      </c>
      <c r="AH1506" s="9">
        <v>-1</v>
      </c>
      <c r="AI1506" s="9">
        <v>-1</v>
      </c>
      <c r="AJ1506" s="9">
        <v>0</v>
      </c>
      <c r="AM1506" s="9" t="s">
        <v>309</v>
      </c>
      <c r="AN1506" s="9">
        <v>-1</v>
      </c>
      <c r="AQ1506" s="9">
        <v>580</v>
      </c>
      <c r="AR1506" s="9" t="s">
        <v>302</v>
      </c>
      <c r="AT1506" s="9" t="s">
        <v>195</v>
      </c>
      <c r="AU1506" s="9">
        <v>132.71029999999999</v>
      </c>
      <c r="AV1506" s="9">
        <v>78.252547380897099</v>
      </c>
      <c r="AW1506" s="9">
        <v>357.66550054867002</v>
      </c>
      <c r="AX1506" s="9">
        <v>0.276947524</v>
      </c>
    </row>
    <row r="1507" spans="1:50" x14ac:dyDescent="0.25">
      <c r="A1507" s="142">
        <v>550000</v>
      </c>
      <c r="B1507" s="142">
        <v>870000</v>
      </c>
      <c r="C1507" s="142">
        <v>870000</v>
      </c>
      <c r="D1507" s="9" t="s">
        <v>305</v>
      </c>
      <c r="E1507" s="9" t="s">
        <v>70</v>
      </c>
      <c r="F1507" s="9" t="s">
        <v>306</v>
      </c>
      <c r="G1507" s="9" t="s">
        <v>307</v>
      </c>
      <c r="H1507" s="9">
        <v>0.36</v>
      </c>
      <c r="I1507" s="9">
        <v>0.48</v>
      </c>
      <c r="J1507" s="9" t="s">
        <v>195</v>
      </c>
      <c r="K1507" s="9">
        <v>5.295028608914E-2</v>
      </c>
      <c r="L1507" s="9">
        <v>3863.6814112372599</v>
      </c>
      <c r="M1507" s="9">
        <v>10.272076148452699</v>
      </c>
      <c r="N1507" s="9">
        <v>1.7357296553736301</v>
      </c>
      <c r="O1507" s="9">
        <v>0.54390937079004997</v>
      </c>
      <c r="P1507" s="9">
        <v>9.1907381825440004E-2</v>
      </c>
      <c r="Q1507" s="9">
        <v>204.58303608232401</v>
      </c>
      <c r="R1507" s="9">
        <v>1330</v>
      </c>
      <c r="S1507" s="9" t="s">
        <v>311</v>
      </c>
      <c r="T1507" s="9">
        <v>1330</v>
      </c>
      <c r="U1507" s="9" t="s">
        <v>293</v>
      </c>
      <c r="V1507" s="9" t="s">
        <v>195</v>
      </c>
      <c r="Z1507" s="9">
        <v>0</v>
      </c>
      <c r="AA1507" s="9">
        <v>1</v>
      </c>
      <c r="AB1507" s="9">
        <v>0.54390937079004997</v>
      </c>
      <c r="AC1507" s="9">
        <v>9.1907381825440004E-2</v>
      </c>
      <c r="AD1507" s="9">
        <v>204.58303608232501</v>
      </c>
      <c r="AF1507" s="9">
        <v>-1</v>
      </c>
      <c r="AG1507" s="9">
        <v>-1</v>
      </c>
      <c r="AH1507" s="9">
        <v>-1</v>
      </c>
      <c r="AI1507" s="9">
        <v>-1</v>
      </c>
      <c r="AJ1507" s="9">
        <v>0</v>
      </c>
      <c r="AM1507" s="9" t="s">
        <v>309</v>
      </c>
      <c r="AN1507" s="9">
        <v>-1</v>
      </c>
      <c r="AQ1507" s="9">
        <v>580</v>
      </c>
      <c r="AR1507" s="9" t="s">
        <v>302</v>
      </c>
      <c r="AT1507" s="9" t="s">
        <v>195</v>
      </c>
      <c r="AU1507" s="9">
        <v>132.71029999999999</v>
      </c>
      <c r="AV1507" s="9">
        <v>82.541537675402594</v>
      </c>
      <c r="AW1507" s="9">
        <v>214.28220532777399</v>
      </c>
      <c r="AX1507" s="9">
        <v>0.1659229814</v>
      </c>
    </row>
    <row r="1508" spans="1:50" x14ac:dyDescent="0.25">
      <c r="A1508" s="142">
        <v>550000</v>
      </c>
      <c r="B1508" s="142">
        <v>870000</v>
      </c>
      <c r="C1508" s="142">
        <v>870000</v>
      </c>
      <c r="D1508" s="9" t="s">
        <v>305</v>
      </c>
      <c r="E1508" s="9" t="s">
        <v>70</v>
      </c>
      <c r="F1508" s="9" t="s">
        <v>306</v>
      </c>
      <c r="G1508" s="9" t="s">
        <v>307</v>
      </c>
      <c r="H1508" s="9">
        <v>0.36</v>
      </c>
      <c r="I1508" s="9">
        <v>0.48</v>
      </c>
      <c r="J1508" s="9" t="s">
        <v>195</v>
      </c>
      <c r="K1508" s="9">
        <v>5.236850584549E-2</v>
      </c>
      <c r="L1508" s="9">
        <v>3877.3013699856601</v>
      </c>
      <c r="M1508" s="9">
        <v>9.3825871721777503</v>
      </c>
      <c r="N1508" s="9">
        <v>1.28685883125973</v>
      </c>
      <c r="O1508" s="9">
        <v>0.49135207117204999</v>
      </c>
      <c r="P1508" s="9">
        <v>6.7390874227149997E-2</v>
      </c>
      <c r="Q1508" s="9">
        <v>203.04847945884001</v>
      </c>
      <c r="R1508" s="9">
        <v>1400</v>
      </c>
      <c r="S1508" s="9" t="s">
        <v>297</v>
      </c>
      <c r="T1508" s="9">
        <v>1400</v>
      </c>
      <c r="U1508" s="9" t="s">
        <v>293</v>
      </c>
      <c r="V1508" s="9" t="s">
        <v>195</v>
      </c>
      <c r="Z1508" s="9">
        <v>0</v>
      </c>
      <c r="AA1508" s="9">
        <v>1</v>
      </c>
      <c r="AB1508" s="9">
        <v>0.49135207117204999</v>
      </c>
      <c r="AC1508" s="9">
        <v>6.7390874227149997E-2</v>
      </c>
      <c r="AD1508" s="9">
        <v>203.04847945883799</v>
      </c>
      <c r="AF1508" s="9">
        <v>-1</v>
      </c>
      <c r="AG1508" s="9">
        <v>-1</v>
      </c>
      <c r="AH1508" s="9">
        <v>-1</v>
      </c>
      <c r="AI1508" s="9">
        <v>-1</v>
      </c>
      <c r="AJ1508" s="9">
        <v>0</v>
      </c>
      <c r="AM1508" s="9" t="s">
        <v>309</v>
      </c>
      <c r="AN1508" s="9">
        <v>-1</v>
      </c>
      <c r="AQ1508" s="9">
        <v>580</v>
      </c>
      <c r="AR1508" s="9" t="s">
        <v>302</v>
      </c>
      <c r="AT1508" s="9" t="s">
        <v>195</v>
      </c>
      <c r="AU1508" s="9">
        <v>132.71029999999999</v>
      </c>
      <c r="AV1508" s="9">
        <v>61.306565788375401</v>
      </c>
      <c r="AW1508" s="9">
        <v>211.92782421233099</v>
      </c>
      <c r="AX1508" s="9">
        <v>0.16467840989999999</v>
      </c>
    </row>
    <row r="1509" spans="1:50" x14ac:dyDescent="0.25">
      <c r="A1509" s="142">
        <v>550000</v>
      </c>
      <c r="B1509" s="142">
        <v>870000</v>
      </c>
      <c r="C1509" s="142">
        <v>870000</v>
      </c>
      <c r="D1509" s="9" t="s">
        <v>305</v>
      </c>
      <c r="E1509" s="9" t="s">
        <v>70</v>
      </c>
      <c r="F1509" s="9" t="s">
        <v>306</v>
      </c>
      <c r="G1509" s="9" t="s">
        <v>307</v>
      </c>
      <c r="H1509" s="9">
        <v>0.36</v>
      </c>
      <c r="I1509" s="9">
        <v>0.48</v>
      </c>
      <c r="J1509" s="9" t="s">
        <v>195</v>
      </c>
      <c r="K1509" s="9">
        <v>0.11888946111248</v>
      </c>
      <c r="L1509" s="9">
        <v>3877.3013699856601</v>
      </c>
      <c r="M1509" s="9">
        <v>9.3825871721777503</v>
      </c>
      <c r="N1509" s="9">
        <v>1.28685883125973</v>
      </c>
      <c r="O1509" s="9">
        <v>1.1154907327411401</v>
      </c>
      <c r="P1509" s="9">
        <v>0.15299395297630999</v>
      </c>
      <c r="Q1509" s="9">
        <v>460.97027044830298</v>
      </c>
      <c r="R1509" s="9">
        <v>1200</v>
      </c>
      <c r="S1509" s="9" t="s">
        <v>308</v>
      </c>
      <c r="T1509" s="9">
        <v>1200</v>
      </c>
      <c r="U1509" s="9" t="s">
        <v>293</v>
      </c>
      <c r="V1509" s="9" t="s">
        <v>195</v>
      </c>
      <c r="Z1509" s="9">
        <v>0</v>
      </c>
      <c r="AA1509" s="9">
        <v>1</v>
      </c>
      <c r="AB1509" s="9">
        <v>1.1154907327411401</v>
      </c>
      <c r="AC1509" s="9">
        <v>0.15299395297630999</v>
      </c>
      <c r="AD1509" s="9">
        <v>460.97027044830298</v>
      </c>
      <c r="AF1509" s="9">
        <v>-1</v>
      </c>
      <c r="AG1509" s="9">
        <v>-1</v>
      </c>
      <c r="AH1509" s="9">
        <v>-1</v>
      </c>
      <c r="AI1509" s="9">
        <v>-1</v>
      </c>
      <c r="AJ1509" s="9">
        <v>0</v>
      </c>
      <c r="AM1509" s="9" t="s">
        <v>309</v>
      </c>
      <c r="AN1509" s="9">
        <v>-1</v>
      </c>
      <c r="AQ1509" s="9">
        <v>580</v>
      </c>
      <c r="AR1509" s="9" t="s">
        <v>302</v>
      </c>
      <c r="AT1509" s="9" t="s">
        <v>195</v>
      </c>
      <c r="AU1509" s="9">
        <v>132.71029999999999</v>
      </c>
      <c r="AV1509" s="9">
        <v>125.725968174966</v>
      </c>
      <c r="AW1509" s="9">
        <v>481.12857925874101</v>
      </c>
      <c r="AX1509" s="9">
        <v>0.3738607222</v>
      </c>
    </row>
    <row r="1510" spans="1:50" x14ac:dyDescent="0.25">
      <c r="A1510" s="142">
        <v>550000</v>
      </c>
      <c r="B1510" s="142">
        <v>870000</v>
      </c>
      <c r="C1510" s="142">
        <v>870000</v>
      </c>
      <c r="D1510" s="9" t="s">
        <v>305</v>
      </c>
      <c r="E1510" s="9" t="s">
        <v>70</v>
      </c>
      <c r="F1510" s="9" t="s">
        <v>306</v>
      </c>
      <c r="G1510" s="9" t="s">
        <v>307</v>
      </c>
      <c r="H1510" s="9">
        <v>0.36</v>
      </c>
      <c r="I1510" s="9">
        <v>0.48</v>
      </c>
      <c r="J1510" s="9" t="s">
        <v>195</v>
      </c>
      <c r="K1510" s="9">
        <v>3.983966825857E-2</v>
      </c>
      <c r="L1510" s="9">
        <v>3877.3013699856601</v>
      </c>
      <c r="M1510" s="9">
        <v>9.3825871721777503</v>
      </c>
      <c r="N1510" s="9">
        <v>1.28685883125973</v>
      </c>
      <c r="O1510" s="9">
        <v>0.37379916034673</v>
      </c>
      <c r="P1510" s="9">
        <v>5.1268028932999997E-2</v>
      </c>
      <c r="Q1510" s="9">
        <v>154.47040031875099</v>
      </c>
      <c r="R1510" s="9">
        <v>1700</v>
      </c>
      <c r="S1510" s="9" t="s">
        <v>314</v>
      </c>
      <c r="T1510" s="9">
        <v>1700</v>
      </c>
      <c r="U1510" s="9" t="s">
        <v>293</v>
      </c>
      <c r="V1510" s="9" t="s">
        <v>195</v>
      </c>
      <c r="Z1510" s="9">
        <v>0</v>
      </c>
      <c r="AA1510" s="9">
        <v>1</v>
      </c>
      <c r="AB1510" s="9">
        <v>0.37379916034673</v>
      </c>
      <c r="AC1510" s="9">
        <v>5.1268028932999997E-2</v>
      </c>
      <c r="AD1510" s="9">
        <v>311.72709659093402</v>
      </c>
      <c r="AF1510" s="9">
        <v>-1</v>
      </c>
      <c r="AG1510" s="9">
        <v>-1</v>
      </c>
      <c r="AH1510" s="9">
        <v>-1</v>
      </c>
      <c r="AI1510" s="9">
        <v>-1</v>
      </c>
      <c r="AJ1510" s="9">
        <v>0</v>
      </c>
      <c r="AM1510" s="9" t="s">
        <v>309</v>
      </c>
      <c r="AN1510" s="9">
        <v>-1</v>
      </c>
      <c r="AQ1510" s="9">
        <v>580</v>
      </c>
      <c r="AR1510" s="9" t="s">
        <v>302</v>
      </c>
      <c r="AT1510" s="9" t="s">
        <v>195</v>
      </c>
      <c r="AU1510" s="9">
        <v>132.71029999999999</v>
      </c>
      <c r="AV1510" s="9">
        <v>115.989765962325</v>
      </c>
      <c r="AW1510" s="9">
        <v>161.22541735850501</v>
      </c>
      <c r="AX1510" s="9">
        <v>0.2528200297</v>
      </c>
    </row>
    <row r="1511" spans="1:50" x14ac:dyDescent="0.25">
      <c r="A1511" s="142">
        <v>550000</v>
      </c>
      <c r="B1511" s="142">
        <v>870000</v>
      </c>
      <c r="C1511" s="142">
        <v>870000</v>
      </c>
      <c r="D1511" s="9" t="s">
        <v>305</v>
      </c>
      <c r="E1511" s="9" t="s">
        <v>70</v>
      </c>
      <c r="F1511" s="9" t="s">
        <v>306</v>
      </c>
      <c r="G1511" s="9" t="s">
        <v>307</v>
      </c>
      <c r="H1511" s="9">
        <v>0.36</v>
      </c>
      <c r="I1511" s="9">
        <v>0.48</v>
      </c>
      <c r="J1511" s="9" t="s">
        <v>195</v>
      </c>
      <c r="K1511" s="9">
        <v>1.31908595925E-3</v>
      </c>
      <c r="L1511" s="9">
        <v>3877.3013699856601</v>
      </c>
      <c r="M1511" s="9">
        <v>9.3825871721777503</v>
      </c>
      <c r="N1511" s="9">
        <v>1.28685883125973</v>
      </c>
      <c r="O1511" s="9">
        <v>1.237643900029E-2</v>
      </c>
      <c r="P1511" s="9">
        <v>1.69747741585E-3</v>
      </c>
      <c r="Q1511" s="9">
        <v>5.1144937969443802</v>
      </c>
      <c r="R1511" s="9">
        <v>1410</v>
      </c>
      <c r="S1511" s="9" t="s">
        <v>299</v>
      </c>
      <c r="T1511" s="9">
        <v>1410</v>
      </c>
      <c r="U1511" s="9" t="s">
        <v>293</v>
      </c>
      <c r="V1511" s="9" t="s">
        <v>195</v>
      </c>
      <c r="Z1511" s="9">
        <v>0</v>
      </c>
      <c r="AA1511" s="9">
        <v>1</v>
      </c>
      <c r="AB1511" s="9">
        <v>1.237643900029E-2</v>
      </c>
      <c r="AC1511" s="9">
        <v>1.69747741585E-3</v>
      </c>
      <c r="AD1511" s="9">
        <v>5.1144937969427904</v>
      </c>
      <c r="AF1511" s="9">
        <v>-1</v>
      </c>
      <c r="AG1511" s="9">
        <v>-1</v>
      </c>
      <c r="AH1511" s="9">
        <v>-1</v>
      </c>
      <c r="AI1511" s="9">
        <v>-1</v>
      </c>
      <c r="AJ1511" s="9">
        <v>0</v>
      </c>
      <c r="AM1511" s="9" t="s">
        <v>309</v>
      </c>
      <c r="AN1511" s="9">
        <v>-1</v>
      </c>
      <c r="AQ1511" s="9">
        <v>580</v>
      </c>
      <c r="AR1511" s="9" t="s">
        <v>302</v>
      </c>
      <c r="AT1511" s="9" t="s">
        <v>195</v>
      </c>
      <c r="AU1511" s="9">
        <v>132.71029999999999</v>
      </c>
      <c r="AV1511" s="9">
        <v>9.5833147530793692</v>
      </c>
      <c r="AW1511" s="9">
        <v>5.3381514859030501</v>
      </c>
      <c r="AX1511" s="9">
        <v>4.1480079000000003E-3</v>
      </c>
    </row>
    <row r="1512" spans="1:50" x14ac:dyDescent="0.25">
      <c r="A1512" s="142">
        <v>550000</v>
      </c>
      <c r="B1512" s="142">
        <v>870000</v>
      </c>
      <c r="C1512" s="142">
        <v>870000</v>
      </c>
      <c r="D1512" s="9" t="s">
        <v>305</v>
      </c>
      <c r="E1512" s="9" t="s">
        <v>70</v>
      </c>
      <c r="F1512" s="9" t="s">
        <v>306</v>
      </c>
      <c r="G1512" s="9" t="s">
        <v>307</v>
      </c>
      <c r="H1512" s="9">
        <v>0.36</v>
      </c>
      <c r="I1512" s="9">
        <v>0.48</v>
      </c>
      <c r="J1512" s="9" t="s">
        <v>195</v>
      </c>
      <c r="K1512" s="9">
        <v>0.11241291564379</v>
      </c>
      <c r="L1512" s="9">
        <v>3877.3013699856601</v>
      </c>
      <c r="M1512" s="9">
        <v>9.3825871721777503</v>
      </c>
      <c r="N1512" s="9">
        <v>1.28685883125973</v>
      </c>
      <c r="O1512" s="9">
        <v>1.05472398030657</v>
      </c>
      <c r="P1512" s="9">
        <v>0.14465955324387</v>
      </c>
      <c r="Q1512" s="9">
        <v>435.85875182976901</v>
      </c>
      <c r="R1512" s="9">
        <v>1430</v>
      </c>
      <c r="S1512" s="9" t="s">
        <v>298</v>
      </c>
      <c r="T1512" s="9">
        <v>1430</v>
      </c>
      <c r="U1512" s="9" t="s">
        <v>293</v>
      </c>
      <c r="V1512" s="9" t="s">
        <v>195</v>
      </c>
      <c r="Z1512" s="9">
        <v>0</v>
      </c>
      <c r="AA1512" s="9">
        <v>1</v>
      </c>
      <c r="AB1512" s="9">
        <v>1.05472398030657</v>
      </c>
      <c r="AC1512" s="9">
        <v>0.14465955324387</v>
      </c>
      <c r="AD1512" s="9">
        <v>435.85875182976901</v>
      </c>
      <c r="AF1512" s="9">
        <v>-1</v>
      </c>
      <c r="AG1512" s="9">
        <v>-1</v>
      </c>
      <c r="AH1512" s="9">
        <v>-1</v>
      </c>
      <c r="AI1512" s="9">
        <v>-1</v>
      </c>
      <c r="AJ1512" s="9">
        <v>0</v>
      </c>
      <c r="AM1512" s="9" t="s">
        <v>309</v>
      </c>
      <c r="AN1512" s="9">
        <v>-1</v>
      </c>
      <c r="AQ1512" s="9">
        <v>580</v>
      </c>
      <c r="AR1512" s="9" t="s">
        <v>302</v>
      </c>
      <c r="AT1512" s="9" t="s">
        <v>195</v>
      </c>
      <c r="AU1512" s="9">
        <v>132.71029999999999</v>
      </c>
      <c r="AV1512" s="9">
        <v>91.195566923545996</v>
      </c>
      <c r="AW1512" s="9">
        <v>454.91892963380002</v>
      </c>
      <c r="AX1512" s="9">
        <v>0.353494527</v>
      </c>
    </row>
    <row r="1513" spans="1:50" x14ac:dyDescent="0.25">
      <c r="A1513" s="142">
        <v>550000</v>
      </c>
      <c r="B1513" s="142">
        <v>870000</v>
      </c>
      <c r="C1513" s="142">
        <v>870000</v>
      </c>
      <c r="D1513" s="9" t="s">
        <v>305</v>
      </c>
      <c r="E1513" s="9" t="s">
        <v>70</v>
      </c>
      <c r="F1513" s="9" t="s">
        <v>306</v>
      </c>
      <c r="G1513" s="9" t="s">
        <v>307</v>
      </c>
      <c r="H1513" s="9">
        <v>0.36</v>
      </c>
      <c r="I1513" s="9">
        <v>0.48</v>
      </c>
      <c r="J1513" s="9" t="s">
        <v>195</v>
      </c>
      <c r="K1513" s="9">
        <v>2.5593301702070002E-2</v>
      </c>
      <c r="L1513" s="9">
        <v>3877.3013699856601</v>
      </c>
      <c r="M1513" s="9">
        <v>9.3825871721777503</v>
      </c>
      <c r="N1513" s="9">
        <v>1.28685883125973</v>
      </c>
      <c r="O1513" s="9">
        <v>0.24013138424354999</v>
      </c>
      <c r="P1513" s="9">
        <v>3.2934966316399999E-2</v>
      </c>
      <c r="Q1513" s="9">
        <v>99.232943751907897</v>
      </c>
      <c r="R1513" s="9">
        <v>1210</v>
      </c>
      <c r="S1513" s="9" t="s">
        <v>310</v>
      </c>
      <c r="T1513" s="9">
        <v>1210</v>
      </c>
      <c r="U1513" s="9" t="s">
        <v>293</v>
      </c>
      <c r="V1513" s="9" t="s">
        <v>195</v>
      </c>
      <c r="Z1513" s="9">
        <v>0</v>
      </c>
      <c r="AA1513" s="9">
        <v>1</v>
      </c>
      <c r="AB1513" s="9">
        <v>0.24013138424354999</v>
      </c>
      <c r="AC1513" s="9">
        <v>3.2934966316399999E-2</v>
      </c>
      <c r="AD1513" s="9">
        <v>99.232943751908294</v>
      </c>
      <c r="AF1513" s="9">
        <v>-1</v>
      </c>
      <c r="AG1513" s="9">
        <v>-1</v>
      </c>
      <c r="AH1513" s="9">
        <v>-1</v>
      </c>
      <c r="AI1513" s="9">
        <v>-1</v>
      </c>
      <c r="AJ1513" s="9">
        <v>0</v>
      </c>
      <c r="AM1513" s="9" t="s">
        <v>309</v>
      </c>
      <c r="AN1513" s="9">
        <v>-1</v>
      </c>
      <c r="AQ1513" s="9">
        <v>580</v>
      </c>
      <c r="AR1513" s="9" t="s">
        <v>302</v>
      </c>
      <c r="AT1513" s="9" t="s">
        <v>195</v>
      </c>
      <c r="AU1513" s="9">
        <v>132.71029999999999</v>
      </c>
      <c r="AV1513" s="9">
        <v>55.383591853503503</v>
      </c>
      <c r="AW1513" s="9">
        <v>103.572417363459</v>
      </c>
      <c r="AX1513" s="9">
        <v>8.0480895199999999E-2</v>
      </c>
    </row>
    <row r="1514" spans="1:50" x14ac:dyDescent="0.25">
      <c r="A1514" s="142">
        <v>550000</v>
      </c>
      <c r="B1514" s="142">
        <v>870000</v>
      </c>
      <c r="C1514" s="142">
        <v>870000</v>
      </c>
      <c r="D1514" s="9" t="s">
        <v>305</v>
      </c>
      <c r="E1514" s="9" t="s">
        <v>70</v>
      </c>
      <c r="F1514" s="9" t="s">
        <v>306</v>
      </c>
      <c r="G1514" s="9" t="s">
        <v>307</v>
      </c>
      <c r="H1514" s="9">
        <v>0.36</v>
      </c>
      <c r="I1514" s="9">
        <v>0.48</v>
      </c>
      <c r="J1514" s="9" t="s">
        <v>195</v>
      </c>
      <c r="K1514" s="9">
        <v>0.12610232311457001</v>
      </c>
      <c r="L1514" s="9">
        <v>3869.92222605999</v>
      </c>
      <c r="M1514" s="9">
        <v>10.0029254876316</v>
      </c>
      <c r="N1514" s="9">
        <v>1.6022792980060101</v>
      </c>
      <c r="O1514" s="9">
        <v>1.26139214193233</v>
      </c>
      <c r="P1514" s="9">
        <v>0.20205114175694</v>
      </c>
      <c r="Q1514" s="9">
        <v>488.00618297888798</v>
      </c>
      <c r="R1514" s="9">
        <v>1210</v>
      </c>
      <c r="S1514" s="9" t="s">
        <v>310</v>
      </c>
      <c r="T1514" s="9">
        <v>1210</v>
      </c>
      <c r="U1514" s="9" t="s">
        <v>293</v>
      </c>
      <c r="V1514" s="9" t="s">
        <v>195</v>
      </c>
      <c r="Z1514" s="9">
        <v>0</v>
      </c>
      <c r="AA1514" s="9">
        <v>1</v>
      </c>
      <c r="AB1514" s="9">
        <v>1.26139214193233</v>
      </c>
      <c r="AC1514" s="9">
        <v>0.20205114175694</v>
      </c>
      <c r="AD1514" s="9">
        <v>488.00618297888798</v>
      </c>
      <c r="AF1514" s="9">
        <v>-1</v>
      </c>
      <c r="AG1514" s="9">
        <v>-1</v>
      </c>
      <c r="AH1514" s="9">
        <v>-1</v>
      </c>
      <c r="AI1514" s="9">
        <v>-1</v>
      </c>
      <c r="AJ1514" s="9">
        <v>0</v>
      </c>
      <c r="AM1514" s="9" t="s">
        <v>309</v>
      </c>
      <c r="AN1514" s="9">
        <v>-1</v>
      </c>
      <c r="AQ1514" s="9">
        <v>580</v>
      </c>
      <c r="AR1514" s="9" t="s">
        <v>302</v>
      </c>
      <c r="AT1514" s="9" t="s">
        <v>195</v>
      </c>
      <c r="AU1514" s="9">
        <v>132.71029999999999</v>
      </c>
      <c r="AV1514" s="9">
        <v>101.17238444127899</v>
      </c>
      <c r="AW1514" s="9">
        <v>510.31799617577502</v>
      </c>
      <c r="AX1514" s="9">
        <v>0.39578765849999997</v>
      </c>
    </row>
    <row r="1515" spans="1:50" x14ac:dyDescent="0.25">
      <c r="A1515" s="142">
        <v>550000</v>
      </c>
      <c r="B1515" s="142">
        <v>870000</v>
      </c>
      <c r="C1515" s="142">
        <v>870000</v>
      </c>
      <c r="D1515" s="9" t="s">
        <v>305</v>
      </c>
      <c r="E1515" s="9" t="s">
        <v>70</v>
      </c>
      <c r="F1515" s="9" t="s">
        <v>306</v>
      </c>
      <c r="G1515" s="9" t="s">
        <v>307</v>
      </c>
      <c r="H1515" s="9">
        <v>0.36</v>
      </c>
      <c r="I1515" s="9">
        <v>0.48</v>
      </c>
      <c r="J1515" s="9" t="s">
        <v>195</v>
      </c>
      <c r="K1515" s="9">
        <v>0.20200981222619999</v>
      </c>
      <c r="L1515" s="9">
        <v>3869.92222605999</v>
      </c>
      <c r="M1515" s="9">
        <v>10.0029254876316</v>
      </c>
      <c r="N1515" s="9">
        <v>1.6022792980060101</v>
      </c>
      <c r="O1515" s="9">
        <v>2.02068909946914</v>
      </c>
      <c r="P1515" s="9">
        <v>0.32367614012411999</v>
      </c>
      <c r="Q1515" s="9">
        <v>781.76226221638103</v>
      </c>
      <c r="R1515" s="9">
        <v>1210</v>
      </c>
      <c r="S1515" s="9" t="s">
        <v>310</v>
      </c>
      <c r="T1515" s="9">
        <v>1210</v>
      </c>
      <c r="U1515" s="9" t="s">
        <v>293</v>
      </c>
      <c r="V1515" s="9" t="s">
        <v>195</v>
      </c>
      <c r="Z1515" s="9">
        <v>0</v>
      </c>
      <c r="AA1515" s="9">
        <v>1</v>
      </c>
      <c r="AB1515" s="9">
        <v>2.02068909946914</v>
      </c>
      <c r="AC1515" s="9">
        <v>0.32367614012411999</v>
      </c>
      <c r="AD1515" s="9">
        <v>781.76226221638103</v>
      </c>
      <c r="AF1515" s="9">
        <v>-1</v>
      </c>
      <c r="AG1515" s="9">
        <v>-1</v>
      </c>
      <c r="AH1515" s="9">
        <v>-1</v>
      </c>
      <c r="AI1515" s="9">
        <v>-1</v>
      </c>
      <c r="AJ1515" s="9">
        <v>0</v>
      </c>
      <c r="AM1515" s="9" t="s">
        <v>309</v>
      </c>
      <c r="AN1515" s="9">
        <v>-1</v>
      </c>
      <c r="AQ1515" s="9">
        <v>580</v>
      </c>
      <c r="AR1515" s="9" t="s">
        <v>302</v>
      </c>
      <c r="AT1515" s="9" t="s">
        <v>195</v>
      </c>
      <c r="AU1515" s="9">
        <v>132.71029999999999</v>
      </c>
      <c r="AV1515" s="9">
        <v>116.060427530374</v>
      </c>
      <c r="AW1515" s="9">
        <v>817.50470599541995</v>
      </c>
      <c r="AX1515" s="9">
        <v>0.63403265389999997</v>
      </c>
    </row>
    <row r="1516" spans="1:50" x14ac:dyDescent="0.25">
      <c r="A1516" s="142">
        <v>550000</v>
      </c>
      <c r="B1516" s="142">
        <v>870000</v>
      </c>
      <c r="C1516" s="142">
        <v>870000</v>
      </c>
      <c r="D1516" s="9" t="s">
        <v>305</v>
      </c>
      <c r="E1516" s="9" t="s">
        <v>70</v>
      </c>
      <c r="F1516" s="9" t="s">
        <v>306</v>
      </c>
      <c r="G1516" s="9" t="s">
        <v>307</v>
      </c>
      <c r="H1516" s="9">
        <v>0.36</v>
      </c>
      <c r="I1516" s="9">
        <v>0.48</v>
      </c>
      <c r="J1516" s="9" t="s">
        <v>195</v>
      </c>
      <c r="K1516" s="9">
        <v>4.6306680378900003E-3</v>
      </c>
      <c r="L1516" s="9">
        <v>3869.92222605999</v>
      </c>
      <c r="M1516" s="9">
        <v>10.0029254876316</v>
      </c>
      <c r="N1516" s="9">
        <v>1.6022792980060101</v>
      </c>
      <c r="O1516" s="9">
        <v>4.6320227341049999E-2</v>
      </c>
      <c r="P1516" s="9">
        <v>7.41962353306E-3</v>
      </c>
      <c r="Q1516" s="9">
        <v>17.920325161367</v>
      </c>
      <c r="R1516" s="9">
        <v>1210</v>
      </c>
      <c r="S1516" s="9" t="s">
        <v>310</v>
      </c>
      <c r="T1516" s="9">
        <v>1210</v>
      </c>
      <c r="U1516" s="9" t="s">
        <v>293</v>
      </c>
      <c r="V1516" s="9" t="s">
        <v>195</v>
      </c>
      <c r="Z1516" s="9">
        <v>0</v>
      </c>
      <c r="AA1516" s="9">
        <v>1</v>
      </c>
      <c r="AB1516" s="9">
        <v>4.6320227341049999E-2</v>
      </c>
      <c r="AC1516" s="9">
        <v>7.41962353306E-3</v>
      </c>
      <c r="AD1516" s="9">
        <v>17.9203251613663</v>
      </c>
      <c r="AF1516" s="9">
        <v>-1</v>
      </c>
      <c r="AG1516" s="9">
        <v>-1</v>
      </c>
      <c r="AH1516" s="9">
        <v>-1</v>
      </c>
      <c r="AI1516" s="9">
        <v>-1</v>
      </c>
      <c r="AJ1516" s="9">
        <v>0</v>
      </c>
      <c r="AM1516" s="9" t="s">
        <v>309</v>
      </c>
      <c r="AN1516" s="9">
        <v>-1</v>
      </c>
      <c r="AQ1516" s="9">
        <v>580</v>
      </c>
      <c r="AR1516" s="9" t="s">
        <v>302</v>
      </c>
      <c r="AT1516" s="9" t="s">
        <v>195</v>
      </c>
      <c r="AU1516" s="9">
        <v>132.71029999999999</v>
      </c>
      <c r="AV1516" s="9">
        <v>25.3031670766681</v>
      </c>
      <c r="AW1516" s="9">
        <v>18.739648689169101</v>
      </c>
      <c r="AX1516" s="9">
        <v>1.45339215E-2</v>
      </c>
    </row>
    <row r="1517" spans="1:50" x14ac:dyDescent="0.25">
      <c r="A1517" s="142">
        <v>550000</v>
      </c>
      <c r="B1517" s="142">
        <v>870000</v>
      </c>
      <c r="C1517" s="142">
        <v>870000</v>
      </c>
      <c r="D1517" s="9" t="s">
        <v>305</v>
      </c>
      <c r="E1517" s="9" t="s">
        <v>70</v>
      </c>
      <c r="F1517" s="9" t="s">
        <v>306</v>
      </c>
      <c r="G1517" s="9" t="s">
        <v>307</v>
      </c>
      <c r="H1517" s="9">
        <v>0.36</v>
      </c>
      <c r="I1517" s="9">
        <v>0.48</v>
      </c>
      <c r="J1517" s="9" t="s">
        <v>195</v>
      </c>
      <c r="K1517" s="9">
        <v>0.16150883677076</v>
      </c>
      <c r="L1517" s="9">
        <v>3869.92222605999</v>
      </c>
      <c r="M1517" s="9">
        <v>10.0029254876316</v>
      </c>
      <c r="N1517" s="9">
        <v>1.6022792980060101</v>
      </c>
      <c r="O1517" s="9">
        <v>1.6155608598120399</v>
      </c>
      <c r="P1517" s="9">
        <v>0.25878226560283002</v>
      </c>
      <c r="Q1517" s="9">
        <v>625.02663712428603</v>
      </c>
      <c r="R1517" s="9">
        <v>1330</v>
      </c>
      <c r="S1517" s="9" t="s">
        <v>311</v>
      </c>
      <c r="T1517" s="9">
        <v>1330</v>
      </c>
      <c r="U1517" s="9" t="s">
        <v>293</v>
      </c>
      <c r="V1517" s="9" t="s">
        <v>195</v>
      </c>
      <c r="Z1517" s="9">
        <v>0</v>
      </c>
      <c r="AA1517" s="9">
        <v>1</v>
      </c>
      <c r="AB1517" s="9">
        <v>1.6155608598120399</v>
      </c>
      <c r="AC1517" s="9">
        <v>0.25878226560283002</v>
      </c>
      <c r="AD1517" s="9">
        <v>625.02663712428603</v>
      </c>
      <c r="AF1517" s="9">
        <v>-1</v>
      </c>
      <c r="AG1517" s="9">
        <v>-1</v>
      </c>
      <c r="AH1517" s="9">
        <v>-1</v>
      </c>
      <c r="AI1517" s="9">
        <v>-1</v>
      </c>
      <c r="AJ1517" s="9">
        <v>0</v>
      </c>
      <c r="AM1517" s="9" t="s">
        <v>309</v>
      </c>
      <c r="AN1517" s="9">
        <v>-1</v>
      </c>
      <c r="AQ1517" s="9">
        <v>580</v>
      </c>
      <c r="AR1517" s="9" t="s">
        <v>302</v>
      </c>
      <c r="AT1517" s="9" t="s">
        <v>195</v>
      </c>
      <c r="AU1517" s="9">
        <v>132.71029999999999</v>
      </c>
      <c r="AV1517" s="9">
        <v>101.32169387980299</v>
      </c>
      <c r="AW1517" s="9">
        <v>653.60307336013</v>
      </c>
      <c r="AX1517" s="9">
        <v>0.50691535860000003</v>
      </c>
    </row>
    <row r="1518" spans="1:50" x14ac:dyDescent="0.25">
      <c r="A1518" s="142">
        <v>550000</v>
      </c>
      <c r="B1518" s="142">
        <v>870000</v>
      </c>
      <c r="C1518" s="142">
        <v>870000</v>
      </c>
      <c r="D1518" s="9" t="s">
        <v>305</v>
      </c>
      <c r="E1518" s="9" t="s">
        <v>70</v>
      </c>
      <c r="F1518" s="9" t="s">
        <v>306</v>
      </c>
      <c r="G1518" s="9" t="s">
        <v>307</v>
      </c>
      <c r="H1518" s="9">
        <v>0.36</v>
      </c>
      <c r="I1518" s="9">
        <v>0.48</v>
      </c>
      <c r="J1518" s="9" t="s">
        <v>195</v>
      </c>
      <c r="K1518" s="9">
        <v>8.5950244537020007E-2</v>
      </c>
      <c r="L1518" s="9">
        <v>3869.92222605999</v>
      </c>
      <c r="M1518" s="9">
        <v>10.0029254876316</v>
      </c>
      <c r="N1518" s="9">
        <v>1.6022792980060101</v>
      </c>
      <c r="O1518" s="9">
        <v>0.85975389174753003</v>
      </c>
      <c r="P1518" s="9">
        <v>0.13771629748021999</v>
      </c>
      <c r="Q1518" s="9">
        <v>332.62076166910902</v>
      </c>
      <c r="R1518" s="9">
        <v>1210</v>
      </c>
      <c r="S1518" s="9" t="s">
        <v>310</v>
      </c>
      <c r="T1518" s="9">
        <v>1210</v>
      </c>
      <c r="U1518" s="9" t="s">
        <v>293</v>
      </c>
      <c r="V1518" s="9" t="s">
        <v>195</v>
      </c>
      <c r="Z1518" s="9">
        <v>0</v>
      </c>
      <c r="AA1518" s="9">
        <v>1</v>
      </c>
      <c r="AB1518" s="9">
        <v>0.85975389174753003</v>
      </c>
      <c r="AC1518" s="9">
        <v>0.13771629748021999</v>
      </c>
      <c r="AD1518" s="9">
        <v>332.62076166910902</v>
      </c>
      <c r="AF1518" s="9">
        <v>-1</v>
      </c>
      <c r="AG1518" s="9">
        <v>-1</v>
      </c>
      <c r="AH1518" s="9">
        <v>-1</v>
      </c>
      <c r="AI1518" s="9">
        <v>-1</v>
      </c>
      <c r="AJ1518" s="9">
        <v>0</v>
      </c>
      <c r="AM1518" s="9" t="s">
        <v>309</v>
      </c>
      <c r="AN1518" s="9">
        <v>-1</v>
      </c>
      <c r="AQ1518" s="9">
        <v>580</v>
      </c>
      <c r="AR1518" s="9" t="s">
        <v>302</v>
      </c>
      <c r="AT1518" s="9" t="s">
        <v>195</v>
      </c>
      <c r="AU1518" s="9">
        <v>132.71029999999999</v>
      </c>
      <c r="AV1518" s="9">
        <v>77.153726824952898</v>
      </c>
      <c r="AW1518" s="9">
        <v>347.828299111494</v>
      </c>
      <c r="AX1518" s="9">
        <v>0.26976541900000001</v>
      </c>
    </row>
    <row r="1519" spans="1:50" x14ac:dyDescent="0.25">
      <c r="A1519" s="142">
        <v>550000</v>
      </c>
      <c r="B1519" s="142">
        <v>870000</v>
      </c>
      <c r="C1519" s="142">
        <v>870000</v>
      </c>
      <c r="D1519" s="9" t="s">
        <v>305</v>
      </c>
      <c r="E1519" s="9" t="s">
        <v>70</v>
      </c>
      <c r="F1519" s="9" t="s">
        <v>306</v>
      </c>
      <c r="G1519" s="9" t="s">
        <v>307</v>
      </c>
      <c r="H1519" s="9">
        <v>0.36</v>
      </c>
      <c r="I1519" s="9">
        <v>0.48</v>
      </c>
      <c r="J1519" s="9" t="s">
        <v>195</v>
      </c>
      <c r="K1519" s="9">
        <v>3.7561568981450001E-2</v>
      </c>
      <c r="L1519" s="9">
        <v>3869.92222605999</v>
      </c>
      <c r="M1519" s="9">
        <v>10.0029254876316</v>
      </c>
      <c r="N1519" s="9">
        <v>1.6022792980060101</v>
      </c>
      <c r="O1519" s="9">
        <v>0.37572557571998999</v>
      </c>
      <c r="P1519" s="9">
        <v>6.0184124379600003E-2</v>
      </c>
      <c r="Q1519" s="9">
        <v>145.36035064700599</v>
      </c>
      <c r="R1519" s="9">
        <v>1210</v>
      </c>
      <c r="S1519" s="9" t="s">
        <v>310</v>
      </c>
      <c r="T1519" s="9">
        <v>1210</v>
      </c>
      <c r="U1519" s="9" t="s">
        <v>293</v>
      </c>
      <c r="V1519" s="9" t="s">
        <v>195</v>
      </c>
      <c r="Z1519" s="9">
        <v>0</v>
      </c>
      <c r="AA1519" s="9">
        <v>1</v>
      </c>
      <c r="AB1519" s="9">
        <v>0.37572557571998999</v>
      </c>
      <c r="AC1519" s="9">
        <v>6.0184124379600003E-2</v>
      </c>
      <c r="AD1519" s="9">
        <v>145.36035064700701</v>
      </c>
      <c r="AF1519" s="9">
        <v>-1</v>
      </c>
      <c r="AG1519" s="9">
        <v>-1</v>
      </c>
      <c r="AH1519" s="9">
        <v>-1</v>
      </c>
      <c r="AI1519" s="9">
        <v>-1</v>
      </c>
      <c r="AJ1519" s="9">
        <v>0</v>
      </c>
      <c r="AM1519" s="9" t="s">
        <v>309</v>
      </c>
      <c r="AN1519" s="9">
        <v>-1</v>
      </c>
      <c r="AQ1519" s="9">
        <v>580</v>
      </c>
      <c r="AR1519" s="9" t="s">
        <v>302</v>
      </c>
      <c r="AT1519" s="9" t="s">
        <v>195</v>
      </c>
      <c r="AU1519" s="9">
        <v>132.71029999999999</v>
      </c>
      <c r="AV1519" s="9">
        <v>58.085699696380203</v>
      </c>
      <c r="AW1519" s="9">
        <v>152.00627666801</v>
      </c>
      <c r="AX1519" s="9">
        <v>0.1178916064</v>
      </c>
    </row>
    <row r="1520" spans="1:50" x14ac:dyDescent="0.25">
      <c r="A1520" s="142">
        <v>550000</v>
      </c>
      <c r="B1520" s="142">
        <v>870000</v>
      </c>
      <c r="C1520" s="142">
        <v>870000</v>
      </c>
      <c r="D1520" s="9" t="s">
        <v>305</v>
      </c>
      <c r="E1520" s="9" t="s">
        <v>70</v>
      </c>
      <c r="F1520" s="9" t="s">
        <v>306</v>
      </c>
      <c r="G1520" s="9" t="s">
        <v>307</v>
      </c>
      <c r="H1520" s="9">
        <v>0.36</v>
      </c>
      <c r="I1520" s="9">
        <v>0.48</v>
      </c>
      <c r="J1520" s="9" t="s">
        <v>195</v>
      </c>
      <c r="K1520" s="9">
        <v>0.20617006742055999</v>
      </c>
      <c r="L1520" s="9">
        <v>3914.6139171403702</v>
      </c>
      <c r="M1520" s="9">
        <v>11.1490786375987</v>
      </c>
      <c r="N1520" s="9">
        <v>1.80196525921967</v>
      </c>
      <c r="O1520" s="9">
        <v>2.29860629439088</v>
      </c>
      <c r="P1520" s="9">
        <v>0.37151129898282997</v>
      </c>
      <c r="Q1520" s="9">
        <v>807.07621522230102</v>
      </c>
      <c r="R1520" s="9">
        <v>1400</v>
      </c>
      <c r="S1520" s="9" t="s">
        <v>297</v>
      </c>
      <c r="T1520" s="9">
        <v>1400</v>
      </c>
      <c r="U1520" s="9" t="s">
        <v>293</v>
      </c>
      <c r="V1520" s="9" t="s">
        <v>195</v>
      </c>
      <c r="Z1520" s="9">
        <v>0</v>
      </c>
      <c r="AA1520" s="9">
        <v>1</v>
      </c>
      <c r="AB1520" s="9">
        <v>2.29860629439088</v>
      </c>
      <c r="AC1520" s="9">
        <v>0.37151129898282997</v>
      </c>
      <c r="AD1520" s="9">
        <v>807.07621522230102</v>
      </c>
      <c r="AF1520" s="9">
        <v>-1</v>
      </c>
      <c r="AG1520" s="9">
        <v>-1</v>
      </c>
      <c r="AH1520" s="9">
        <v>-1</v>
      </c>
      <c r="AI1520" s="9">
        <v>-1</v>
      </c>
      <c r="AJ1520" s="9">
        <v>0</v>
      </c>
      <c r="AM1520" s="9" t="s">
        <v>309</v>
      </c>
      <c r="AN1520" s="9">
        <v>-1</v>
      </c>
      <c r="AQ1520" s="9">
        <v>580</v>
      </c>
      <c r="AR1520" s="9" t="s">
        <v>302</v>
      </c>
      <c r="AT1520" s="9" t="s">
        <v>195</v>
      </c>
      <c r="AU1520" s="9">
        <v>132.71029999999999</v>
      </c>
      <c r="AV1520" s="9">
        <v>173.37635947823199</v>
      </c>
      <c r="AW1520" s="9">
        <v>834.34066144754195</v>
      </c>
      <c r="AX1520" s="9">
        <v>0.6545630294</v>
      </c>
    </row>
    <row r="1521" spans="1:50" x14ac:dyDescent="0.25">
      <c r="A1521" s="142">
        <v>550000</v>
      </c>
      <c r="B1521" s="142">
        <v>870000</v>
      </c>
      <c r="C1521" s="142">
        <v>870000</v>
      </c>
      <c r="D1521" s="9" t="s">
        <v>305</v>
      </c>
      <c r="E1521" s="9" t="s">
        <v>70</v>
      </c>
      <c r="F1521" s="9" t="s">
        <v>306</v>
      </c>
      <c r="G1521" s="9" t="s">
        <v>307</v>
      </c>
      <c r="H1521" s="9">
        <v>0.36</v>
      </c>
      <c r="I1521" s="9">
        <v>0.48</v>
      </c>
      <c r="J1521" s="9" t="s">
        <v>195</v>
      </c>
      <c r="K1521" s="9">
        <v>4.5014262596799999E-3</v>
      </c>
      <c r="L1521" s="9">
        <v>3914.6139171403702</v>
      </c>
      <c r="M1521" s="9">
        <v>11.1490786375987</v>
      </c>
      <c r="N1521" s="9">
        <v>1.80196525921967</v>
      </c>
      <c r="O1521" s="9">
        <v>5.0186755350609999E-2</v>
      </c>
      <c r="P1521" s="9">
        <v>8.11141373689E-3</v>
      </c>
      <c r="Q1521" s="9">
        <v>17.621345883155701</v>
      </c>
      <c r="R1521" s="9">
        <v>1200</v>
      </c>
      <c r="S1521" s="9" t="s">
        <v>308</v>
      </c>
      <c r="T1521" s="9">
        <v>1200</v>
      </c>
      <c r="U1521" s="9" t="s">
        <v>293</v>
      </c>
      <c r="V1521" s="9" t="s">
        <v>195</v>
      </c>
      <c r="Z1521" s="9">
        <v>0</v>
      </c>
      <c r="AA1521" s="9">
        <v>1</v>
      </c>
      <c r="AB1521" s="9">
        <v>5.0186755350609999E-2</v>
      </c>
      <c r="AC1521" s="9">
        <v>8.11141373689E-3</v>
      </c>
      <c r="AD1521" s="9">
        <v>17.621345883157499</v>
      </c>
      <c r="AF1521" s="9">
        <v>-1</v>
      </c>
      <c r="AG1521" s="9">
        <v>-1</v>
      </c>
      <c r="AH1521" s="9">
        <v>-1</v>
      </c>
      <c r="AI1521" s="9">
        <v>-1</v>
      </c>
      <c r="AJ1521" s="9">
        <v>0</v>
      </c>
      <c r="AM1521" s="9" t="s">
        <v>309</v>
      </c>
      <c r="AN1521" s="9">
        <v>-1</v>
      </c>
      <c r="AQ1521" s="9">
        <v>580</v>
      </c>
      <c r="AR1521" s="9" t="s">
        <v>302</v>
      </c>
      <c r="AT1521" s="9" t="s">
        <v>195</v>
      </c>
      <c r="AU1521" s="9">
        <v>132.71029999999999</v>
      </c>
      <c r="AV1521" s="9">
        <v>24.4705868223595</v>
      </c>
      <c r="AW1521" s="9">
        <v>18.216625768980101</v>
      </c>
      <c r="AX1521" s="9">
        <v>1.42914403E-2</v>
      </c>
    </row>
    <row r="1522" spans="1:50" x14ac:dyDescent="0.25">
      <c r="A1522" s="142">
        <v>550000</v>
      </c>
      <c r="B1522" s="142">
        <v>870000</v>
      </c>
      <c r="C1522" s="142">
        <v>870000</v>
      </c>
      <c r="D1522" s="9" t="s">
        <v>305</v>
      </c>
      <c r="E1522" s="9" t="s">
        <v>70</v>
      </c>
      <c r="F1522" s="9" t="s">
        <v>306</v>
      </c>
      <c r="G1522" s="9" t="s">
        <v>307</v>
      </c>
      <c r="H1522" s="9">
        <v>0.36</v>
      </c>
      <c r="I1522" s="9">
        <v>0.48</v>
      </c>
      <c r="J1522" s="9" t="s">
        <v>195</v>
      </c>
      <c r="K1522" s="9">
        <v>1.198476495585E-2</v>
      </c>
      <c r="L1522" s="9">
        <v>3914.6139171403702</v>
      </c>
      <c r="M1522" s="9">
        <v>11.1490786375987</v>
      </c>
      <c r="N1522" s="9">
        <v>1.80196525921967</v>
      </c>
      <c r="O1522" s="9">
        <v>0.13361908694596</v>
      </c>
      <c r="P1522" s="9">
        <v>2.1596130090359999E-2</v>
      </c>
      <c r="Q1522" s="9">
        <v>46.9157276898462</v>
      </c>
      <c r="R1522" s="9">
        <v>1410</v>
      </c>
      <c r="S1522" s="9" t="s">
        <v>299</v>
      </c>
      <c r="T1522" s="9">
        <v>1410</v>
      </c>
      <c r="U1522" s="9" t="s">
        <v>293</v>
      </c>
      <c r="V1522" s="9" t="s">
        <v>195</v>
      </c>
      <c r="Z1522" s="9">
        <v>0</v>
      </c>
      <c r="AA1522" s="9">
        <v>1</v>
      </c>
      <c r="AB1522" s="9">
        <v>0.13361908694596</v>
      </c>
      <c r="AC1522" s="9">
        <v>2.1596130090359999E-2</v>
      </c>
      <c r="AD1522" s="9">
        <v>46.915727689845802</v>
      </c>
      <c r="AF1522" s="9">
        <v>-1</v>
      </c>
      <c r="AG1522" s="9">
        <v>-1</v>
      </c>
      <c r="AH1522" s="9">
        <v>-1</v>
      </c>
      <c r="AI1522" s="9">
        <v>-1</v>
      </c>
      <c r="AJ1522" s="9">
        <v>0</v>
      </c>
      <c r="AM1522" s="9" t="s">
        <v>309</v>
      </c>
      <c r="AN1522" s="9">
        <v>-1</v>
      </c>
      <c r="AQ1522" s="9">
        <v>580</v>
      </c>
      <c r="AR1522" s="9" t="s">
        <v>302</v>
      </c>
      <c r="AT1522" s="9" t="s">
        <v>195</v>
      </c>
      <c r="AU1522" s="9">
        <v>132.71029999999999</v>
      </c>
      <c r="AV1522" s="9">
        <v>37.698327354703103</v>
      </c>
      <c r="AW1522" s="9">
        <v>48.500623032555701</v>
      </c>
      <c r="AX1522" s="9">
        <v>3.8050063000000002E-2</v>
      </c>
    </row>
    <row r="1523" spans="1:50" x14ac:dyDescent="0.25">
      <c r="A1523" s="142">
        <v>550000</v>
      </c>
      <c r="B1523" s="142">
        <v>870000</v>
      </c>
      <c r="C1523" s="142">
        <v>870000</v>
      </c>
      <c r="D1523" s="9" t="s">
        <v>305</v>
      </c>
      <c r="E1523" s="9" t="s">
        <v>70</v>
      </c>
      <c r="F1523" s="9" t="s">
        <v>306</v>
      </c>
      <c r="G1523" s="9" t="s">
        <v>307</v>
      </c>
      <c r="H1523" s="9">
        <v>0.36</v>
      </c>
      <c r="I1523" s="9">
        <v>0.48</v>
      </c>
      <c r="J1523" s="9" t="s">
        <v>195</v>
      </c>
      <c r="K1523" s="9">
        <v>8.0744571928700007E-2</v>
      </c>
      <c r="L1523" s="9">
        <v>3914.6139171403702</v>
      </c>
      <c r="M1523" s="9">
        <v>11.1490786375987</v>
      </c>
      <c r="N1523" s="9">
        <v>1.80196525921967</v>
      </c>
      <c r="O1523" s="9">
        <v>0.90022758199242003</v>
      </c>
      <c r="P1523" s="9">
        <v>0.14549891348609001</v>
      </c>
      <c r="Q1523" s="9">
        <v>316.08382500566597</v>
      </c>
      <c r="R1523" s="9">
        <v>1410</v>
      </c>
      <c r="S1523" s="9" t="s">
        <v>299</v>
      </c>
      <c r="T1523" s="9">
        <v>1410</v>
      </c>
      <c r="U1523" s="9" t="s">
        <v>293</v>
      </c>
      <c r="V1523" s="9" t="s">
        <v>195</v>
      </c>
      <c r="Z1523" s="9">
        <v>0</v>
      </c>
      <c r="AA1523" s="9">
        <v>1</v>
      </c>
      <c r="AB1523" s="9">
        <v>0.90022758199242003</v>
      </c>
      <c r="AC1523" s="9">
        <v>0.14549891348609001</v>
      </c>
      <c r="AD1523" s="9">
        <v>316.08382500566597</v>
      </c>
      <c r="AF1523" s="9">
        <v>-1</v>
      </c>
      <c r="AG1523" s="9">
        <v>-1</v>
      </c>
      <c r="AH1523" s="9">
        <v>-1</v>
      </c>
      <c r="AI1523" s="9">
        <v>-1</v>
      </c>
      <c r="AJ1523" s="9">
        <v>0</v>
      </c>
      <c r="AM1523" s="9" t="s">
        <v>309</v>
      </c>
      <c r="AN1523" s="9">
        <v>-1</v>
      </c>
      <c r="AQ1523" s="9">
        <v>580</v>
      </c>
      <c r="AR1523" s="9" t="s">
        <v>302</v>
      </c>
      <c r="AT1523" s="9" t="s">
        <v>195</v>
      </c>
      <c r="AU1523" s="9">
        <v>132.71029999999999</v>
      </c>
      <c r="AV1523" s="9">
        <v>81.529655588589506</v>
      </c>
      <c r="AW1523" s="9">
        <v>326.761689483635</v>
      </c>
      <c r="AX1523" s="9">
        <v>0.25635346720000002</v>
      </c>
    </row>
    <row r="1524" spans="1:50" x14ac:dyDescent="0.25">
      <c r="A1524" s="142">
        <v>550000</v>
      </c>
      <c r="B1524" s="142">
        <v>870000</v>
      </c>
      <c r="C1524" s="142">
        <v>870000</v>
      </c>
      <c r="D1524" s="9" t="s">
        <v>305</v>
      </c>
      <c r="E1524" s="9" t="s">
        <v>70</v>
      </c>
      <c r="F1524" s="9" t="s">
        <v>306</v>
      </c>
      <c r="G1524" s="9" t="s">
        <v>307</v>
      </c>
      <c r="H1524" s="9">
        <v>0.36</v>
      </c>
      <c r="I1524" s="9">
        <v>0.48</v>
      </c>
      <c r="J1524" s="9" t="s">
        <v>195</v>
      </c>
      <c r="K1524" s="9">
        <v>5.5461295505000003E-4</v>
      </c>
      <c r="L1524" s="9">
        <v>3914.6139171403702</v>
      </c>
      <c r="M1524" s="9">
        <v>11.1490786375987</v>
      </c>
      <c r="N1524" s="9">
        <v>1.80196525921967</v>
      </c>
      <c r="O1524" s="9">
        <v>6.1834234493299998E-3</v>
      </c>
      <c r="P1524" s="9">
        <v>9.9939327731999998E-4</v>
      </c>
      <c r="Q1524" s="9">
        <v>2.17109559248465</v>
      </c>
      <c r="R1524" s="9">
        <v>1410</v>
      </c>
      <c r="S1524" s="9" t="s">
        <v>299</v>
      </c>
      <c r="T1524" s="9">
        <v>1410</v>
      </c>
      <c r="U1524" s="9" t="s">
        <v>293</v>
      </c>
      <c r="V1524" s="9" t="s">
        <v>195</v>
      </c>
      <c r="Z1524" s="9">
        <v>0</v>
      </c>
      <c r="AA1524" s="9">
        <v>1</v>
      </c>
      <c r="AB1524" s="9">
        <v>6.1834234493299998E-3</v>
      </c>
      <c r="AC1524" s="9">
        <v>9.9939327731999998E-4</v>
      </c>
      <c r="AD1524" s="9">
        <v>2.1710955924830202</v>
      </c>
      <c r="AF1524" s="9">
        <v>-1</v>
      </c>
      <c r="AG1524" s="9">
        <v>-1</v>
      </c>
      <c r="AH1524" s="9">
        <v>-1</v>
      </c>
      <c r="AI1524" s="9">
        <v>-1</v>
      </c>
      <c r="AJ1524" s="9">
        <v>0</v>
      </c>
      <c r="AM1524" s="9" t="s">
        <v>309</v>
      </c>
      <c r="AN1524" s="9">
        <v>-1</v>
      </c>
      <c r="AQ1524" s="9">
        <v>580</v>
      </c>
      <c r="AR1524" s="9" t="s">
        <v>302</v>
      </c>
      <c r="AT1524" s="9" t="s">
        <v>195</v>
      </c>
      <c r="AU1524" s="9">
        <v>132.71029999999999</v>
      </c>
      <c r="AV1524" s="9">
        <v>8.5364928432654992</v>
      </c>
      <c r="AW1524" s="9">
        <v>2.2444389991088798</v>
      </c>
      <c r="AX1524" s="9">
        <v>1.7608236999999999E-3</v>
      </c>
    </row>
    <row r="1525" spans="1:50" x14ac:dyDescent="0.25">
      <c r="A1525" s="142">
        <v>550000</v>
      </c>
      <c r="B1525" s="142">
        <v>870000</v>
      </c>
      <c r="C1525" s="142">
        <v>870000</v>
      </c>
      <c r="D1525" s="9" t="s">
        <v>305</v>
      </c>
      <c r="E1525" s="9" t="s">
        <v>70</v>
      </c>
      <c r="F1525" s="9" t="s">
        <v>306</v>
      </c>
      <c r="G1525" s="9" t="s">
        <v>307</v>
      </c>
      <c r="H1525" s="9">
        <v>0.36</v>
      </c>
      <c r="I1525" s="9">
        <v>0.48</v>
      </c>
      <c r="J1525" s="9" t="s">
        <v>195</v>
      </c>
      <c r="K1525" s="9">
        <v>1.496528701204E-2</v>
      </c>
      <c r="L1525" s="9">
        <v>3914.6139171403702</v>
      </c>
      <c r="M1525" s="9">
        <v>11.1490786375987</v>
      </c>
      <c r="N1525" s="9">
        <v>1.80196525921967</v>
      </c>
      <c r="O1525" s="9">
        <v>0.1668491617315</v>
      </c>
      <c r="P1525" s="9">
        <v>2.696692728995E-2</v>
      </c>
      <c r="Q1525" s="9">
        <v>58.583320811343597</v>
      </c>
      <c r="R1525" s="9">
        <v>1410</v>
      </c>
      <c r="S1525" s="9" t="s">
        <v>299</v>
      </c>
      <c r="T1525" s="9">
        <v>1410</v>
      </c>
      <c r="U1525" s="9" t="s">
        <v>293</v>
      </c>
      <c r="V1525" s="9" t="s">
        <v>195</v>
      </c>
      <c r="Z1525" s="9">
        <v>0</v>
      </c>
      <c r="AA1525" s="9">
        <v>1</v>
      </c>
      <c r="AB1525" s="9">
        <v>0.1668491617315</v>
      </c>
      <c r="AC1525" s="9">
        <v>2.696692728995E-2</v>
      </c>
      <c r="AD1525" s="9">
        <v>58.583320811341999</v>
      </c>
      <c r="AF1525" s="9">
        <v>-1</v>
      </c>
      <c r="AG1525" s="9">
        <v>-1</v>
      </c>
      <c r="AH1525" s="9">
        <v>-1</v>
      </c>
      <c r="AI1525" s="9">
        <v>-1</v>
      </c>
      <c r="AJ1525" s="9">
        <v>0</v>
      </c>
      <c r="AM1525" s="9" t="s">
        <v>309</v>
      </c>
      <c r="AN1525" s="9">
        <v>-1</v>
      </c>
      <c r="AQ1525" s="9">
        <v>580</v>
      </c>
      <c r="AR1525" s="9" t="s">
        <v>302</v>
      </c>
      <c r="AT1525" s="9" t="s">
        <v>195</v>
      </c>
      <c r="AU1525" s="9">
        <v>132.71029999999999</v>
      </c>
      <c r="AV1525" s="9">
        <v>43.381022761858702</v>
      </c>
      <c r="AW1525" s="9">
        <v>60.562367857743901</v>
      </c>
      <c r="AX1525" s="9">
        <v>4.7512831200000001E-2</v>
      </c>
    </row>
    <row r="1526" spans="1:50" x14ac:dyDescent="0.25">
      <c r="A1526" s="142">
        <v>550000</v>
      </c>
      <c r="B1526" s="142">
        <v>870000</v>
      </c>
      <c r="C1526" s="142">
        <v>870000</v>
      </c>
      <c r="D1526" s="9" t="s">
        <v>305</v>
      </c>
      <c r="E1526" s="9" t="s">
        <v>70</v>
      </c>
      <c r="F1526" s="9" t="s">
        <v>306</v>
      </c>
      <c r="G1526" s="9" t="s">
        <v>307</v>
      </c>
      <c r="H1526" s="9">
        <v>0.36</v>
      </c>
      <c r="I1526" s="9">
        <v>0.48</v>
      </c>
      <c r="J1526" s="9" t="s">
        <v>195</v>
      </c>
      <c r="K1526" s="9">
        <v>0.29884274333667998</v>
      </c>
      <c r="L1526" s="9">
        <v>3914.6139171403702</v>
      </c>
      <c r="M1526" s="9">
        <v>11.1490786375987</v>
      </c>
      <c r="N1526" s="9">
        <v>1.80196525921967</v>
      </c>
      <c r="O1526" s="9">
        <v>3.33182124573649</v>
      </c>
      <c r="P1526" s="9">
        <v>0.53850424146261</v>
      </c>
      <c r="Q1526" s="9">
        <v>1169.8539621022101</v>
      </c>
      <c r="R1526" s="9">
        <v>1300</v>
      </c>
      <c r="S1526" s="9" t="s">
        <v>296</v>
      </c>
      <c r="T1526" s="9">
        <v>1300</v>
      </c>
      <c r="U1526" s="9" t="s">
        <v>293</v>
      </c>
      <c r="V1526" s="9" t="s">
        <v>195</v>
      </c>
      <c r="Z1526" s="9">
        <v>0</v>
      </c>
      <c r="AA1526" s="9">
        <v>1</v>
      </c>
      <c r="AB1526" s="9">
        <v>3.33182124573649</v>
      </c>
      <c r="AC1526" s="9">
        <v>0.53850424146261</v>
      </c>
      <c r="AD1526" s="9">
        <v>1169.8539621022101</v>
      </c>
      <c r="AF1526" s="9">
        <v>-1</v>
      </c>
      <c r="AG1526" s="9">
        <v>-1</v>
      </c>
      <c r="AH1526" s="9">
        <v>-1</v>
      </c>
      <c r="AI1526" s="9">
        <v>-1</v>
      </c>
      <c r="AJ1526" s="9">
        <v>0</v>
      </c>
      <c r="AM1526" s="9" t="s">
        <v>309</v>
      </c>
      <c r="AN1526" s="9">
        <v>-1</v>
      </c>
      <c r="AQ1526" s="9">
        <v>580</v>
      </c>
      <c r="AR1526" s="9" t="s">
        <v>302</v>
      </c>
      <c r="AT1526" s="9" t="s">
        <v>195</v>
      </c>
      <c r="AU1526" s="9">
        <v>132.71029999999999</v>
      </c>
      <c r="AV1526" s="9">
        <v>146.09838517294199</v>
      </c>
      <c r="AW1526" s="9">
        <v>1209.37367515971</v>
      </c>
      <c r="AX1526" s="9">
        <v>0.94878666840000003</v>
      </c>
    </row>
    <row r="1527" spans="1:50" x14ac:dyDescent="0.25">
      <c r="A1527" s="142">
        <v>550000</v>
      </c>
      <c r="B1527" s="142">
        <v>870000</v>
      </c>
      <c r="C1527" s="142">
        <v>870000</v>
      </c>
      <c r="D1527" s="9" t="s">
        <v>305</v>
      </c>
      <c r="E1527" s="9" t="s">
        <v>70</v>
      </c>
      <c r="F1527" s="9" t="s">
        <v>306</v>
      </c>
      <c r="G1527" s="9" t="s">
        <v>307</v>
      </c>
      <c r="H1527" s="9">
        <v>0.36</v>
      </c>
      <c r="I1527" s="9">
        <v>0.48</v>
      </c>
      <c r="J1527" s="9" t="s">
        <v>195</v>
      </c>
      <c r="K1527" s="9">
        <v>0.13858257013954001</v>
      </c>
      <c r="L1527" s="9">
        <v>3850.6255304728102</v>
      </c>
      <c r="M1527" s="9">
        <v>9.5675464962054999</v>
      </c>
      <c r="N1527" s="9">
        <v>1.4060786152770099</v>
      </c>
      <c r="O1527" s="9">
        <v>1.32589518337371</v>
      </c>
      <c r="P1527" s="9">
        <v>0.19485798832333001</v>
      </c>
      <c r="Q1527" s="9">
        <v>533.62958265785198</v>
      </c>
      <c r="R1527" s="9">
        <v>1200</v>
      </c>
      <c r="S1527" s="9" t="s">
        <v>308</v>
      </c>
      <c r="T1527" s="9">
        <v>1200</v>
      </c>
      <c r="U1527" s="9" t="s">
        <v>293</v>
      </c>
      <c r="V1527" s="9" t="s">
        <v>195</v>
      </c>
      <c r="Z1527" s="9">
        <v>0</v>
      </c>
      <c r="AA1527" s="9">
        <v>1</v>
      </c>
      <c r="AB1527" s="9">
        <v>1.32589518337371</v>
      </c>
      <c r="AC1527" s="9">
        <v>0.19485798832333001</v>
      </c>
      <c r="AD1527" s="9">
        <v>885.65721592172395</v>
      </c>
      <c r="AF1527" s="9">
        <v>-1</v>
      </c>
      <c r="AG1527" s="9">
        <v>-1</v>
      </c>
      <c r="AH1527" s="9">
        <v>-1</v>
      </c>
      <c r="AI1527" s="9">
        <v>-1</v>
      </c>
      <c r="AJ1527" s="9">
        <v>0</v>
      </c>
      <c r="AM1527" s="9" t="s">
        <v>309</v>
      </c>
      <c r="AN1527" s="9">
        <v>-1</v>
      </c>
      <c r="AQ1527" s="9">
        <v>580</v>
      </c>
      <c r="AR1527" s="9" t="s">
        <v>302</v>
      </c>
      <c r="AT1527" s="9" t="s">
        <v>195</v>
      </c>
      <c r="AU1527" s="9">
        <v>132.71029999999999</v>
      </c>
      <c r="AV1527" s="9">
        <v>128.34205981127201</v>
      </c>
      <c r="AW1527" s="9">
        <v>560.82376400189696</v>
      </c>
      <c r="AX1527" s="9">
        <v>0.71829457900000004</v>
      </c>
    </row>
    <row r="1528" spans="1:50" x14ac:dyDescent="0.25">
      <c r="A1528" s="142">
        <v>550000</v>
      </c>
      <c r="B1528" s="142">
        <v>870000</v>
      </c>
      <c r="C1528" s="142">
        <v>870000</v>
      </c>
      <c r="D1528" s="9" t="s">
        <v>305</v>
      </c>
      <c r="E1528" s="9" t="s">
        <v>70</v>
      </c>
      <c r="F1528" s="9" t="s">
        <v>306</v>
      </c>
      <c r="G1528" s="9" t="s">
        <v>307</v>
      </c>
      <c r="H1528" s="9">
        <v>0.36</v>
      </c>
      <c r="I1528" s="9">
        <v>0.48</v>
      </c>
      <c r="J1528" s="9" t="s">
        <v>195</v>
      </c>
      <c r="K1528" s="9">
        <v>1.9004174568280002E-2</v>
      </c>
      <c r="L1528" s="9">
        <v>3850.6255304728102</v>
      </c>
      <c r="M1528" s="9">
        <v>9.5675464962054999</v>
      </c>
      <c r="N1528" s="9">
        <v>1.4060786152770099</v>
      </c>
      <c r="O1528" s="9">
        <v>0.18182332380404001</v>
      </c>
      <c r="P1528" s="9">
        <v>2.6721363461450001E-2</v>
      </c>
      <c r="Q1528" s="9">
        <v>73.177959778188793</v>
      </c>
      <c r="R1528" s="9">
        <v>1210</v>
      </c>
      <c r="S1528" s="9" t="s">
        <v>310</v>
      </c>
      <c r="T1528" s="9">
        <v>1210</v>
      </c>
      <c r="U1528" s="9" t="s">
        <v>293</v>
      </c>
      <c r="V1528" s="9" t="s">
        <v>195</v>
      </c>
      <c r="Z1528" s="9">
        <v>0</v>
      </c>
      <c r="AA1528" s="9">
        <v>1</v>
      </c>
      <c r="AB1528" s="9">
        <v>0.18182332380404001</v>
      </c>
      <c r="AC1528" s="9">
        <v>2.6721363461450001E-2</v>
      </c>
      <c r="AD1528" s="9">
        <v>73.177959778187301</v>
      </c>
      <c r="AF1528" s="9">
        <v>-1</v>
      </c>
      <c r="AG1528" s="9">
        <v>-1</v>
      </c>
      <c r="AH1528" s="9">
        <v>-1</v>
      </c>
      <c r="AI1528" s="9">
        <v>-1</v>
      </c>
      <c r="AJ1528" s="9">
        <v>0</v>
      </c>
      <c r="AM1528" s="9" t="s">
        <v>309</v>
      </c>
      <c r="AN1528" s="9">
        <v>-1</v>
      </c>
      <c r="AQ1528" s="9">
        <v>580</v>
      </c>
      <c r="AR1528" s="9" t="s">
        <v>302</v>
      </c>
      <c r="AT1528" s="9" t="s">
        <v>195</v>
      </c>
      <c r="AU1528" s="9">
        <v>132.71029999999999</v>
      </c>
      <c r="AV1528" s="9">
        <v>40.3302924957949</v>
      </c>
      <c r="AW1528" s="9">
        <v>76.907165904061301</v>
      </c>
      <c r="AX1528" s="9">
        <v>5.9349521299999999E-2</v>
      </c>
    </row>
    <row r="1529" spans="1:50" x14ac:dyDescent="0.25">
      <c r="A1529" s="142">
        <v>550000</v>
      </c>
      <c r="B1529" s="142">
        <v>870000</v>
      </c>
      <c r="C1529" s="142">
        <v>870000</v>
      </c>
      <c r="D1529" s="9" t="s">
        <v>305</v>
      </c>
      <c r="E1529" s="9" t="s">
        <v>70</v>
      </c>
      <c r="F1529" s="9" t="s">
        <v>306</v>
      </c>
      <c r="G1529" s="9" t="s">
        <v>307</v>
      </c>
      <c r="H1529" s="9">
        <v>0.36</v>
      </c>
      <c r="I1529" s="9">
        <v>0.48</v>
      </c>
      <c r="J1529" s="9" t="s">
        <v>195</v>
      </c>
      <c r="K1529" s="9">
        <v>8.1011465944999996E-3</v>
      </c>
      <c r="L1529" s="9">
        <v>3850.6255304728102</v>
      </c>
      <c r="M1529" s="9">
        <v>9.5675464962054999</v>
      </c>
      <c r="N1529" s="9">
        <v>1.4060786152770099</v>
      </c>
      <c r="O1529" s="9">
        <v>7.7508096715459995E-2</v>
      </c>
      <c r="P1529" s="9">
        <v>1.1390848985749999E-2</v>
      </c>
      <c r="Q1529" s="9">
        <v>31.194481902888398</v>
      </c>
      <c r="R1529" s="9">
        <v>1210</v>
      </c>
      <c r="S1529" s="9" t="s">
        <v>310</v>
      </c>
      <c r="T1529" s="9">
        <v>1210</v>
      </c>
      <c r="U1529" s="9" t="s">
        <v>293</v>
      </c>
      <c r="V1529" s="9" t="s">
        <v>195</v>
      </c>
      <c r="Z1529" s="9">
        <v>0</v>
      </c>
      <c r="AA1529" s="9">
        <v>1</v>
      </c>
      <c r="AB1529" s="9">
        <v>7.7508096715459995E-2</v>
      </c>
      <c r="AC1529" s="9">
        <v>1.1390848985749999E-2</v>
      </c>
      <c r="AD1529" s="9">
        <v>31.1944819028868</v>
      </c>
      <c r="AF1529" s="9">
        <v>-1</v>
      </c>
      <c r="AG1529" s="9">
        <v>-1</v>
      </c>
      <c r="AH1529" s="9">
        <v>-1</v>
      </c>
      <c r="AI1529" s="9">
        <v>-1</v>
      </c>
      <c r="AJ1529" s="9">
        <v>0</v>
      </c>
      <c r="AM1529" s="9" t="s">
        <v>309</v>
      </c>
      <c r="AN1529" s="9">
        <v>-1</v>
      </c>
      <c r="AQ1529" s="9">
        <v>580</v>
      </c>
      <c r="AR1529" s="9" t="s">
        <v>302</v>
      </c>
      <c r="AT1529" s="9" t="s">
        <v>195</v>
      </c>
      <c r="AU1529" s="9">
        <v>132.71029999999999</v>
      </c>
      <c r="AV1529" s="9">
        <v>23.642430823056699</v>
      </c>
      <c r="AW1529" s="9">
        <v>32.7841771247585</v>
      </c>
      <c r="AX1529" s="9">
        <v>2.52996609E-2</v>
      </c>
    </row>
    <row r="1530" spans="1:50" x14ac:dyDescent="0.25">
      <c r="A1530" s="142">
        <v>550000</v>
      </c>
      <c r="B1530" s="142">
        <v>870000</v>
      </c>
      <c r="C1530" s="142">
        <v>870000</v>
      </c>
      <c r="D1530" s="9" t="s">
        <v>305</v>
      </c>
      <c r="E1530" s="9" t="s">
        <v>70</v>
      </c>
      <c r="F1530" s="9" t="s">
        <v>306</v>
      </c>
      <c r="G1530" s="9" t="s">
        <v>307</v>
      </c>
      <c r="H1530" s="9">
        <v>0.36</v>
      </c>
      <c r="I1530" s="9">
        <v>0.48</v>
      </c>
      <c r="J1530" s="9" t="s">
        <v>195</v>
      </c>
      <c r="K1530" s="9">
        <v>7.3803677489020003E-2</v>
      </c>
      <c r="L1530" s="9">
        <v>3855.3464395690798</v>
      </c>
      <c r="M1530" s="9">
        <v>9.57859158916939</v>
      </c>
      <c r="N1530" s="9">
        <v>1.40767849505342</v>
      </c>
      <c r="O1530" s="9">
        <v>0.70693528444611997</v>
      </c>
      <c r="P1530" s="9">
        <v>0.10389184965715</v>
      </c>
      <c r="Q1530" s="9">
        <v>284.53874523440902</v>
      </c>
      <c r="R1530" s="9">
        <v>1200</v>
      </c>
      <c r="S1530" s="9" t="s">
        <v>308</v>
      </c>
      <c r="T1530" s="9">
        <v>1200</v>
      </c>
      <c r="U1530" s="9" t="s">
        <v>293</v>
      </c>
      <c r="V1530" s="9" t="s">
        <v>195</v>
      </c>
      <c r="Z1530" s="9">
        <v>0</v>
      </c>
      <c r="AA1530" s="9">
        <v>1</v>
      </c>
      <c r="AB1530" s="9">
        <v>0.70693528444611997</v>
      </c>
      <c r="AC1530" s="9">
        <v>0.10389184965715</v>
      </c>
      <c r="AD1530" s="9">
        <v>520.862957769074</v>
      </c>
      <c r="AF1530" s="9">
        <v>-1</v>
      </c>
      <c r="AG1530" s="9">
        <v>-1</v>
      </c>
      <c r="AH1530" s="9">
        <v>-1</v>
      </c>
      <c r="AI1530" s="9">
        <v>-1</v>
      </c>
      <c r="AJ1530" s="9">
        <v>0</v>
      </c>
      <c r="AM1530" s="9" t="s">
        <v>309</v>
      </c>
      <c r="AN1530" s="9">
        <v>-1</v>
      </c>
      <c r="AQ1530" s="9">
        <v>580</v>
      </c>
      <c r="AR1530" s="9" t="s">
        <v>302</v>
      </c>
      <c r="AT1530" s="9" t="s">
        <v>195</v>
      </c>
      <c r="AU1530" s="9">
        <v>132.71029999999999</v>
      </c>
      <c r="AV1530" s="9">
        <v>111.969030568858</v>
      </c>
      <c r="AW1530" s="9">
        <v>298.67288624319099</v>
      </c>
      <c r="AX1530" s="9">
        <v>0.42243548889999999</v>
      </c>
    </row>
    <row r="1531" spans="1:50" x14ac:dyDescent="0.25">
      <c r="A1531" s="142">
        <v>550000</v>
      </c>
      <c r="B1531" s="142">
        <v>870000</v>
      </c>
      <c r="C1531" s="142">
        <v>870000</v>
      </c>
      <c r="D1531" s="9" t="s">
        <v>305</v>
      </c>
      <c r="E1531" s="9" t="s">
        <v>70</v>
      </c>
      <c r="F1531" s="9" t="s">
        <v>306</v>
      </c>
      <c r="G1531" s="9" t="s">
        <v>307</v>
      </c>
      <c r="H1531" s="9">
        <v>0.36</v>
      </c>
      <c r="I1531" s="9">
        <v>0.48</v>
      </c>
      <c r="J1531" s="9" t="s">
        <v>195</v>
      </c>
      <c r="K1531" s="9">
        <v>4.7537195022839998E-2</v>
      </c>
      <c r="L1531" s="9">
        <v>3853.4581378681</v>
      </c>
      <c r="M1531" s="9">
        <v>9.5741736729868396</v>
      </c>
      <c r="N1531" s="9">
        <v>1.40703855980467</v>
      </c>
      <c r="O1531" s="9">
        <v>0.45512936107536001</v>
      </c>
      <c r="P1531" s="9">
        <v>6.6886666422089999E-2</v>
      </c>
      <c r="Q1531" s="9">
        <v>183.18259101220499</v>
      </c>
      <c r="R1531" s="9">
        <v>1210</v>
      </c>
      <c r="S1531" s="9" t="s">
        <v>310</v>
      </c>
      <c r="T1531" s="9">
        <v>1210</v>
      </c>
      <c r="U1531" s="9" t="s">
        <v>293</v>
      </c>
      <c r="V1531" s="9" t="s">
        <v>195</v>
      </c>
      <c r="Z1531" s="9">
        <v>0</v>
      </c>
      <c r="AA1531" s="9">
        <v>1</v>
      </c>
      <c r="AB1531" s="9">
        <v>0.45512936107536001</v>
      </c>
      <c r="AC1531" s="9">
        <v>6.6886666422089999E-2</v>
      </c>
      <c r="AD1531" s="9">
        <v>183.18259101220499</v>
      </c>
      <c r="AF1531" s="9">
        <v>-1</v>
      </c>
      <c r="AG1531" s="9">
        <v>-1</v>
      </c>
      <c r="AH1531" s="9">
        <v>-1</v>
      </c>
      <c r="AI1531" s="9">
        <v>-1</v>
      </c>
      <c r="AJ1531" s="9">
        <v>0</v>
      </c>
      <c r="AM1531" s="9" t="s">
        <v>309</v>
      </c>
      <c r="AN1531" s="9">
        <v>-1</v>
      </c>
      <c r="AQ1531" s="9">
        <v>580</v>
      </c>
      <c r="AR1531" s="9" t="s">
        <v>302</v>
      </c>
      <c r="AT1531" s="9" t="s">
        <v>195</v>
      </c>
      <c r="AU1531" s="9">
        <v>132.71029999999999</v>
      </c>
      <c r="AV1531" s="9">
        <v>71.785733656307897</v>
      </c>
      <c r="AW1531" s="9">
        <v>192.37620298108101</v>
      </c>
      <c r="AX1531" s="9">
        <v>0.1485665783</v>
      </c>
    </row>
    <row r="1532" spans="1:50" x14ac:dyDescent="0.25">
      <c r="A1532" s="142">
        <v>550000</v>
      </c>
      <c r="B1532" s="142">
        <v>870000</v>
      </c>
      <c r="C1532" s="142">
        <v>870000</v>
      </c>
      <c r="D1532" s="9" t="s">
        <v>305</v>
      </c>
      <c r="E1532" s="9" t="s">
        <v>70</v>
      </c>
      <c r="F1532" s="9" t="s">
        <v>306</v>
      </c>
      <c r="G1532" s="9" t="s">
        <v>307</v>
      </c>
      <c r="H1532" s="9">
        <v>0.36</v>
      </c>
      <c r="I1532" s="9">
        <v>0.48</v>
      </c>
      <c r="J1532" s="9" t="s">
        <v>195</v>
      </c>
      <c r="K1532" s="9">
        <v>0.40013103612423001</v>
      </c>
      <c r="L1532" s="9">
        <v>3853.4581378681</v>
      </c>
      <c r="M1532" s="9">
        <v>9.5741736729868396</v>
      </c>
      <c r="N1532" s="9">
        <v>1.40703855980467</v>
      </c>
      <c r="O1532" s="9">
        <v>3.8309240318055702</v>
      </c>
      <c r="P1532" s="9">
        <v>0.56299979680139001</v>
      </c>
      <c r="Q1532" s="9">
        <v>1541.88819736651</v>
      </c>
      <c r="R1532" s="9">
        <v>1210</v>
      </c>
      <c r="S1532" s="9" t="s">
        <v>310</v>
      </c>
      <c r="T1532" s="9">
        <v>1210</v>
      </c>
      <c r="U1532" s="9" t="s">
        <v>293</v>
      </c>
      <c r="V1532" s="9" t="s">
        <v>195</v>
      </c>
      <c r="Z1532" s="9">
        <v>0</v>
      </c>
      <c r="AA1532" s="9">
        <v>1</v>
      </c>
      <c r="AB1532" s="9">
        <v>3.8309240318055702</v>
      </c>
      <c r="AC1532" s="9">
        <v>0.56299979680139001</v>
      </c>
      <c r="AD1532" s="9">
        <v>1541.88819736651</v>
      </c>
      <c r="AF1532" s="9">
        <v>-1</v>
      </c>
      <c r="AG1532" s="9">
        <v>-1</v>
      </c>
      <c r="AH1532" s="9">
        <v>-1</v>
      </c>
      <c r="AI1532" s="9">
        <v>-1</v>
      </c>
      <c r="AJ1532" s="9">
        <v>0</v>
      </c>
      <c r="AM1532" s="9" t="s">
        <v>309</v>
      </c>
      <c r="AN1532" s="9">
        <v>-1</v>
      </c>
      <c r="AQ1532" s="9">
        <v>580</v>
      </c>
      <c r="AR1532" s="9" t="s">
        <v>302</v>
      </c>
      <c r="AT1532" s="9" t="s">
        <v>195</v>
      </c>
      <c r="AU1532" s="9">
        <v>132.71029999999999</v>
      </c>
      <c r="AV1532" s="9">
        <v>169.09295781458599</v>
      </c>
      <c r="AW1532" s="9">
        <v>1619.2728533409099</v>
      </c>
      <c r="AX1532" s="9">
        <v>1.2505175972</v>
      </c>
    </row>
    <row r="1533" spans="1:50" x14ac:dyDescent="0.25">
      <c r="A1533" s="142">
        <v>550000</v>
      </c>
      <c r="B1533" s="142">
        <v>870000</v>
      </c>
      <c r="C1533" s="142">
        <v>870000</v>
      </c>
      <c r="D1533" s="9" t="s">
        <v>305</v>
      </c>
      <c r="E1533" s="9" t="s">
        <v>70</v>
      </c>
      <c r="F1533" s="9" t="s">
        <v>306</v>
      </c>
      <c r="G1533" s="9" t="s">
        <v>307</v>
      </c>
      <c r="H1533" s="9">
        <v>0.36</v>
      </c>
      <c r="I1533" s="9">
        <v>0.48</v>
      </c>
      <c r="J1533" s="9" t="s">
        <v>195</v>
      </c>
      <c r="K1533" s="9">
        <v>8.9925898947060004E-2</v>
      </c>
      <c r="L1533" s="9">
        <v>3853.4581378681</v>
      </c>
      <c r="M1533" s="9">
        <v>9.5741736729868396</v>
      </c>
      <c r="N1533" s="9">
        <v>1.40703855980467</v>
      </c>
      <c r="O1533" s="9">
        <v>0.86096617421868005</v>
      </c>
      <c r="P1533" s="9">
        <v>0.12652920734362</v>
      </c>
      <c r="Q1533" s="9">
        <v>346.525687102679</v>
      </c>
      <c r="R1533" s="9">
        <v>1210</v>
      </c>
      <c r="S1533" s="9" t="s">
        <v>310</v>
      </c>
      <c r="T1533" s="9">
        <v>1210</v>
      </c>
      <c r="U1533" s="9" t="s">
        <v>293</v>
      </c>
      <c r="V1533" s="9" t="s">
        <v>195</v>
      </c>
      <c r="Z1533" s="9">
        <v>0</v>
      </c>
      <c r="AA1533" s="9">
        <v>1</v>
      </c>
      <c r="AB1533" s="9">
        <v>0.86096617421868005</v>
      </c>
      <c r="AC1533" s="9">
        <v>0.12652920734362</v>
      </c>
      <c r="AD1533" s="9">
        <v>346.52568710268099</v>
      </c>
      <c r="AF1533" s="9">
        <v>-1</v>
      </c>
      <c r="AG1533" s="9">
        <v>-1</v>
      </c>
      <c r="AH1533" s="9">
        <v>-1</v>
      </c>
      <c r="AI1533" s="9">
        <v>-1</v>
      </c>
      <c r="AJ1533" s="9">
        <v>0</v>
      </c>
      <c r="AM1533" s="9" t="s">
        <v>309</v>
      </c>
      <c r="AN1533" s="9">
        <v>-1</v>
      </c>
      <c r="AQ1533" s="9">
        <v>580</v>
      </c>
      <c r="AR1533" s="9" t="s">
        <v>302</v>
      </c>
      <c r="AT1533" s="9" t="s">
        <v>195</v>
      </c>
      <c r="AU1533" s="9">
        <v>132.71029999999999</v>
      </c>
      <c r="AV1533" s="9">
        <v>111.577929256346</v>
      </c>
      <c r="AW1533" s="9">
        <v>363.917201694033</v>
      </c>
      <c r="AX1533" s="9">
        <v>0.28104273079999997</v>
      </c>
    </row>
    <row r="1534" spans="1:50" x14ac:dyDescent="0.25">
      <c r="A1534" s="142">
        <v>550000</v>
      </c>
      <c r="B1534" s="142">
        <v>870000</v>
      </c>
      <c r="C1534" s="142">
        <v>870000</v>
      </c>
      <c r="D1534" s="9" t="s">
        <v>305</v>
      </c>
      <c r="E1534" s="9" t="s">
        <v>70</v>
      </c>
      <c r="F1534" s="9" t="s">
        <v>306</v>
      </c>
      <c r="G1534" s="9" t="s">
        <v>307</v>
      </c>
      <c r="H1534" s="9">
        <v>0.36</v>
      </c>
      <c r="I1534" s="9">
        <v>0.48</v>
      </c>
      <c r="J1534" s="9" t="s">
        <v>195</v>
      </c>
      <c r="K1534" s="9">
        <v>8.0169323619789998E-2</v>
      </c>
      <c r="L1534" s="9">
        <v>3853.4581378681</v>
      </c>
      <c r="M1534" s="9">
        <v>9.5741736729868396</v>
      </c>
      <c r="N1534" s="9">
        <v>1.40703855980467</v>
      </c>
      <c r="O1534" s="9">
        <v>0.76755502758181005</v>
      </c>
      <c r="P1534" s="9">
        <v>0.11280132964651</v>
      </c>
      <c r="Q1534" s="9">
        <v>308.929132510084</v>
      </c>
      <c r="R1534" s="9">
        <v>1210</v>
      </c>
      <c r="S1534" s="9" t="s">
        <v>310</v>
      </c>
      <c r="T1534" s="9">
        <v>1210</v>
      </c>
      <c r="U1534" s="9" t="s">
        <v>293</v>
      </c>
      <c r="V1534" s="9" t="s">
        <v>195</v>
      </c>
      <c r="Z1534" s="9">
        <v>0</v>
      </c>
      <c r="AA1534" s="9">
        <v>1</v>
      </c>
      <c r="AB1534" s="9">
        <v>0.76755502758181005</v>
      </c>
      <c r="AC1534" s="9">
        <v>0.11280132964651</v>
      </c>
      <c r="AD1534" s="9">
        <v>308.92913251008503</v>
      </c>
      <c r="AF1534" s="9">
        <v>-1</v>
      </c>
      <c r="AG1534" s="9">
        <v>-1</v>
      </c>
      <c r="AH1534" s="9">
        <v>-1</v>
      </c>
      <c r="AI1534" s="9">
        <v>-1</v>
      </c>
      <c r="AJ1534" s="9">
        <v>0</v>
      </c>
      <c r="AM1534" s="9" t="s">
        <v>309</v>
      </c>
      <c r="AN1534" s="9">
        <v>-1</v>
      </c>
      <c r="AQ1534" s="9">
        <v>580</v>
      </c>
      <c r="AR1534" s="9" t="s">
        <v>302</v>
      </c>
      <c r="AT1534" s="9" t="s">
        <v>195</v>
      </c>
      <c r="AU1534" s="9">
        <v>132.71029999999999</v>
      </c>
      <c r="AV1534" s="9">
        <v>74.418939631621697</v>
      </c>
      <c r="AW1534" s="9">
        <v>324.43374217023597</v>
      </c>
      <c r="AX1534" s="9">
        <v>0.25055079679999998</v>
      </c>
    </row>
    <row r="1535" spans="1:50" x14ac:dyDescent="0.25">
      <c r="A1535" s="142">
        <v>550000</v>
      </c>
      <c r="B1535" s="142">
        <v>870000</v>
      </c>
      <c r="C1535" s="142">
        <v>870000</v>
      </c>
      <c r="D1535" s="9" t="s">
        <v>305</v>
      </c>
      <c r="E1535" s="9" t="s">
        <v>70</v>
      </c>
      <c r="F1535" s="9" t="s">
        <v>306</v>
      </c>
      <c r="G1535" s="9" t="s">
        <v>307</v>
      </c>
      <c r="H1535" s="9">
        <v>0.36</v>
      </c>
      <c r="I1535" s="9">
        <v>0.48</v>
      </c>
      <c r="J1535" s="9" t="s">
        <v>195</v>
      </c>
      <c r="K1535" s="9">
        <v>0.15494220415415999</v>
      </c>
      <c r="L1535" s="9">
        <v>3913.7419111752802</v>
      </c>
      <c r="M1535" s="9">
        <v>11.8769152263847</v>
      </c>
      <c r="N1535" s="9">
        <v>1.57597663728935</v>
      </c>
      <c r="O1535" s="9">
        <v>1.8402354237282399</v>
      </c>
      <c r="P1535" s="9">
        <v>0.24418529387707999</v>
      </c>
      <c r="Q1535" s="9">
        <v>606.40379820804105</v>
      </c>
      <c r="R1535" s="9">
        <v>1400</v>
      </c>
      <c r="S1535" s="9" t="s">
        <v>297</v>
      </c>
      <c r="T1535" s="9">
        <v>1400</v>
      </c>
      <c r="U1535" s="9" t="s">
        <v>293</v>
      </c>
      <c r="V1535" s="9" t="s">
        <v>195</v>
      </c>
      <c r="Z1535" s="9">
        <v>0</v>
      </c>
      <c r="AA1535" s="9">
        <v>1</v>
      </c>
      <c r="AB1535" s="9">
        <v>1.8402354237282399</v>
      </c>
      <c r="AC1535" s="9">
        <v>0.24418529387707999</v>
      </c>
      <c r="AD1535" s="9">
        <v>606.40379820804105</v>
      </c>
      <c r="AF1535" s="9">
        <v>-1</v>
      </c>
      <c r="AG1535" s="9">
        <v>-1</v>
      </c>
      <c r="AH1535" s="9">
        <v>-1</v>
      </c>
      <c r="AI1535" s="9">
        <v>-1</v>
      </c>
      <c r="AJ1535" s="9">
        <v>0</v>
      </c>
      <c r="AM1535" s="9" t="s">
        <v>309</v>
      </c>
      <c r="AN1535" s="9">
        <v>-1</v>
      </c>
      <c r="AQ1535" s="9">
        <v>580</v>
      </c>
      <c r="AR1535" s="9" t="s">
        <v>302</v>
      </c>
      <c r="AT1535" s="9" t="s">
        <v>195</v>
      </c>
      <c r="AU1535" s="9">
        <v>132.71029999999999</v>
      </c>
      <c r="AV1535" s="9">
        <v>131.18661310700199</v>
      </c>
      <c r="AW1535" s="9">
        <v>627.02885398210196</v>
      </c>
      <c r="AX1535" s="9">
        <v>0.49181167739999998</v>
      </c>
    </row>
    <row r="1536" spans="1:50" x14ac:dyDescent="0.25">
      <c r="A1536" s="142">
        <v>550000</v>
      </c>
      <c r="B1536" s="142">
        <v>870000</v>
      </c>
      <c r="C1536" s="142">
        <v>870000</v>
      </c>
      <c r="D1536" s="9" t="s">
        <v>305</v>
      </c>
      <c r="E1536" s="9" t="s">
        <v>70</v>
      </c>
      <c r="F1536" s="9" t="s">
        <v>306</v>
      </c>
      <c r="G1536" s="9" t="s">
        <v>307</v>
      </c>
      <c r="H1536" s="9">
        <v>0.36</v>
      </c>
      <c r="I1536" s="9">
        <v>0.48</v>
      </c>
      <c r="J1536" s="9" t="s">
        <v>195</v>
      </c>
      <c r="K1536" s="9">
        <v>3.2910377424859999E-2</v>
      </c>
      <c r="L1536" s="9">
        <v>3913.7419111752802</v>
      </c>
      <c r="M1536" s="9">
        <v>11.8769152263847</v>
      </c>
      <c r="N1536" s="9">
        <v>1.57597663728935</v>
      </c>
      <c r="O1536" s="9">
        <v>0.39087376274347002</v>
      </c>
      <c r="P1536" s="9">
        <v>5.1865985945960001E-2</v>
      </c>
      <c r="Q1536" s="9">
        <v>128.80272344029899</v>
      </c>
      <c r="R1536" s="9">
        <v>1200</v>
      </c>
      <c r="S1536" s="9" t="s">
        <v>308</v>
      </c>
      <c r="T1536" s="9">
        <v>1200</v>
      </c>
      <c r="U1536" s="9" t="s">
        <v>293</v>
      </c>
      <c r="V1536" s="9" t="s">
        <v>195</v>
      </c>
      <c r="Z1536" s="9">
        <v>0</v>
      </c>
      <c r="AA1536" s="9">
        <v>1</v>
      </c>
      <c r="AB1536" s="9">
        <v>0.39087376274347002</v>
      </c>
      <c r="AC1536" s="9">
        <v>5.1865985945960001E-2</v>
      </c>
      <c r="AD1536" s="9">
        <v>128.80272344029899</v>
      </c>
      <c r="AF1536" s="9">
        <v>-1</v>
      </c>
      <c r="AG1536" s="9">
        <v>-1</v>
      </c>
      <c r="AH1536" s="9">
        <v>-1</v>
      </c>
      <c r="AI1536" s="9">
        <v>-1</v>
      </c>
      <c r="AJ1536" s="9">
        <v>0</v>
      </c>
      <c r="AM1536" s="9" t="s">
        <v>309</v>
      </c>
      <c r="AN1536" s="9">
        <v>-1</v>
      </c>
      <c r="AQ1536" s="9">
        <v>580</v>
      </c>
      <c r="AR1536" s="9" t="s">
        <v>302</v>
      </c>
      <c r="AT1536" s="9" t="s">
        <v>195</v>
      </c>
      <c r="AU1536" s="9">
        <v>132.71029999999999</v>
      </c>
      <c r="AV1536" s="9">
        <v>111.461984996243</v>
      </c>
      <c r="AW1536" s="9">
        <v>133.183572245432</v>
      </c>
      <c r="AX1536" s="9">
        <v>0.10446287379999999</v>
      </c>
    </row>
    <row r="1537" spans="1:50" x14ac:dyDescent="0.25">
      <c r="A1537" s="142">
        <v>550000</v>
      </c>
      <c r="B1537" s="142">
        <v>870000</v>
      </c>
      <c r="C1537" s="142">
        <v>870000</v>
      </c>
      <c r="D1537" s="9" t="s">
        <v>305</v>
      </c>
      <c r="E1537" s="9" t="s">
        <v>70</v>
      </c>
      <c r="F1537" s="9" t="s">
        <v>306</v>
      </c>
      <c r="G1537" s="9" t="s">
        <v>307</v>
      </c>
      <c r="H1537" s="9">
        <v>0.36</v>
      </c>
      <c r="I1537" s="9">
        <v>0.48</v>
      </c>
      <c r="J1537" s="9" t="s">
        <v>195</v>
      </c>
      <c r="K1537" s="9">
        <v>0.11300044477986999</v>
      </c>
      <c r="L1537" s="9">
        <v>3913.7419111752802</v>
      </c>
      <c r="M1537" s="9">
        <v>11.8769152263847</v>
      </c>
      <c r="N1537" s="9">
        <v>1.57597663728935</v>
      </c>
      <c r="O1537" s="9">
        <v>1.3420967031943201</v>
      </c>
      <c r="P1537" s="9">
        <v>0.17808606097638</v>
      </c>
      <c r="Q1537" s="9">
        <v>442.25457671643699</v>
      </c>
      <c r="R1537" s="9">
        <v>1410</v>
      </c>
      <c r="S1537" s="9" t="s">
        <v>299</v>
      </c>
      <c r="T1537" s="9">
        <v>1410</v>
      </c>
      <c r="U1537" s="9" t="s">
        <v>293</v>
      </c>
      <c r="V1537" s="9" t="s">
        <v>195</v>
      </c>
      <c r="Z1537" s="9">
        <v>0</v>
      </c>
      <c r="AA1537" s="9">
        <v>1</v>
      </c>
      <c r="AB1537" s="9">
        <v>1.3420967031943201</v>
      </c>
      <c r="AC1537" s="9">
        <v>0.17808606097638</v>
      </c>
      <c r="AD1537" s="9">
        <v>442.25457671643699</v>
      </c>
      <c r="AF1537" s="9">
        <v>-1</v>
      </c>
      <c r="AG1537" s="9">
        <v>-1</v>
      </c>
      <c r="AH1537" s="9">
        <v>-1</v>
      </c>
      <c r="AI1537" s="9">
        <v>-1</v>
      </c>
      <c r="AJ1537" s="9">
        <v>0</v>
      </c>
      <c r="AM1537" s="9" t="s">
        <v>309</v>
      </c>
      <c r="AN1537" s="9">
        <v>-1</v>
      </c>
      <c r="AQ1537" s="9">
        <v>580</v>
      </c>
      <c r="AR1537" s="9" t="s">
        <v>302</v>
      </c>
      <c r="AT1537" s="9" t="s">
        <v>195</v>
      </c>
      <c r="AU1537" s="9">
        <v>132.71029999999999</v>
      </c>
      <c r="AV1537" s="9">
        <v>109.29426567967801</v>
      </c>
      <c r="AW1537" s="9">
        <v>457.29657569148401</v>
      </c>
      <c r="AX1537" s="9">
        <v>0.35868173289999999</v>
      </c>
    </row>
    <row r="1538" spans="1:50" x14ac:dyDescent="0.25">
      <c r="A1538" s="142">
        <v>550000</v>
      </c>
      <c r="B1538" s="142">
        <v>870000</v>
      </c>
      <c r="C1538" s="142">
        <v>870000</v>
      </c>
      <c r="D1538" s="9" t="s">
        <v>305</v>
      </c>
      <c r="E1538" s="9" t="s">
        <v>70</v>
      </c>
      <c r="F1538" s="9" t="s">
        <v>306</v>
      </c>
      <c r="G1538" s="9" t="s">
        <v>307</v>
      </c>
      <c r="H1538" s="9">
        <v>0.36</v>
      </c>
      <c r="I1538" s="9">
        <v>0.48</v>
      </c>
      <c r="J1538" s="9" t="s">
        <v>195</v>
      </c>
      <c r="K1538" s="9">
        <v>7.5033157945699994E-2</v>
      </c>
      <c r="L1538" s="9">
        <v>3913.7419111752802</v>
      </c>
      <c r="M1538" s="9">
        <v>11.8769152263847</v>
      </c>
      <c r="N1538" s="9">
        <v>1.57597663728935</v>
      </c>
      <c r="O1538" s="9">
        <v>0.89116245608905997</v>
      </c>
      <c r="P1538" s="9">
        <v>0.11825050394447</v>
      </c>
      <c r="Q1538" s="9">
        <v>293.66041497993598</v>
      </c>
      <c r="R1538" s="9">
        <v>1430</v>
      </c>
      <c r="S1538" s="9" t="s">
        <v>298</v>
      </c>
      <c r="T1538" s="9">
        <v>1430</v>
      </c>
      <c r="U1538" s="9" t="s">
        <v>293</v>
      </c>
      <c r="V1538" s="9" t="s">
        <v>195</v>
      </c>
      <c r="Z1538" s="9">
        <v>0</v>
      </c>
      <c r="AA1538" s="9">
        <v>1</v>
      </c>
      <c r="AB1538" s="9">
        <v>0.89116245608905997</v>
      </c>
      <c r="AC1538" s="9">
        <v>0.11825050394447</v>
      </c>
      <c r="AD1538" s="9">
        <v>293.660414979937</v>
      </c>
      <c r="AF1538" s="9">
        <v>-1</v>
      </c>
      <c r="AG1538" s="9">
        <v>-1</v>
      </c>
      <c r="AH1538" s="9">
        <v>-1</v>
      </c>
      <c r="AI1538" s="9">
        <v>-1</v>
      </c>
      <c r="AJ1538" s="9">
        <v>0</v>
      </c>
      <c r="AM1538" s="9" t="s">
        <v>309</v>
      </c>
      <c r="AN1538" s="9">
        <v>-1</v>
      </c>
      <c r="AQ1538" s="9">
        <v>580</v>
      </c>
      <c r="AR1538" s="9" t="s">
        <v>302</v>
      </c>
      <c r="AT1538" s="9" t="s">
        <v>195</v>
      </c>
      <c r="AU1538" s="9">
        <v>132.71029999999999</v>
      </c>
      <c r="AV1538" s="9">
        <v>70.729846163462696</v>
      </c>
      <c r="AW1538" s="9">
        <v>303.64841712552601</v>
      </c>
      <c r="AX1538" s="9">
        <v>0.2381674087</v>
      </c>
    </row>
    <row r="1539" spans="1:50" x14ac:dyDescent="0.25">
      <c r="A1539" s="142">
        <v>550000</v>
      </c>
      <c r="B1539" s="142">
        <v>870000</v>
      </c>
      <c r="C1539" s="142">
        <v>870000</v>
      </c>
      <c r="D1539" s="9" t="s">
        <v>305</v>
      </c>
      <c r="E1539" s="9" t="s">
        <v>70</v>
      </c>
      <c r="F1539" s="9" t="s">
        <v>306</v>
      </c>
      <c r="G1539" s="9" t="s">
        <v>307</v>
      </c>
      <c r="H1539" s="9">
        <v>0.36</v>
      </c>
      <c r="I1539" s="9">
        <v>0.48</v>
      </c>
      <c r="J1539" s="9" t="s">
        <v>195</v>
      </c>
      <c r="K1539" s="9">
        <v>0.20591459326771</v>
      </c>
      <c r="L1539" s="9">
        <v>3913.7419111752802</v>
      </c>
      <c r="M1539" s="9">
        <v>11.8769152263847</v>
      </c>
      <c r="N1539" s="9">
        <v>1.57597663728935</v>
      </c>
      <c r="O1539" s="9">
        <v>2.4456301681161898</v>
      </c>
      <c r="P1539" s="9">
        <v>0.32451658826685997</v>
      </c>
      <c r="Q1539" s="9">
        <v>805.89657379448397</v>
      </c>
      <c r="R1539" s="9">
        <v>1430</v>
      </c>
      <c r="S1539" s="9" t="s">
        <v>298</v>
      </c>
      <c r="T1539" s="9">
        <v>1430</v>
      </c>
      <c r="U1539" s="9" t="s">
        <v>293</v>
      </c>
      <c r="V1539" s="9" t="s">
        <v>195</v>
      </c>
      <c r="Z1539" s="9">
        <v>0</v>
      </c>
      <c r="AA1539" s="9">
        <v>1</v>
      </c>
      <c r="AB1539" s="9">
        <v>2.4456301681161898</v>
      </c>
      <c r="AC1539" s="9">
        <v>0.32451658826685997</v>
      </c>
      <c r="AD1539" s="9">
        <v>805.89657379448397</v>
      </c>
      <c r="AF1539" s="9">
        <v>-1</v>
      </c>
      <c r="AG1539" s="9">
        <v>-1</v>
      </c>
      <c r="AH1539" s="9">
        <v>-1</v>
      </c>
      <c r="AI1539" s="9">
        <v>-1</v>
      </c>
      <c r="AJ1539" s="9">
        <v>0</v>
      </c>
      <c r="AM1539" s="9" t="s">
        <v>309</v>
      </c>
      <c r="AN1539" s="9">
        <v>-1</v>
      </c>
      <c r="AQ1539" s="9">
        <v>580</v>
      </c>
      <c r="AR1539" s="9" t="s">
        <v>302</v>
      </c>
      <c r="AT1539" s="9" t="s">
        <v>195</v>
      </c>
      <c r="AU1539" s="9">
        <v>132.71029999999999</v>
      </c>
      <c r="AV1539" s="9">
        <v>117.51362011160001</v>
      </c>
      <c r="AW1539" s="9">
        <v>833.30679423134995</v>
      </c>
      <c r="AX1539" s="9">
        <v>0.65360630480000004</v>
      </c>
    </row>
    <row r="1540" spans="1:50" x14ac:dyDescent="0.25">
      <c r="A1540" s="142">
        <v>550000</v>
      </c>
      <c r="B1540" s="142">
        <v>870000</v>
      </c>
      <c r="C1540" s="142">
        <v>870000</v>
      </c>
      <c r="D1540" s="9" t="s">
        <v>305</v>
      </c>
      <c r="E1540" s="9" t="s">
        <v>70</v>
      </c>
      <c r="F1540" s="9" t="s">
        <v>306</v>
      </c>
      <c r="G1540" s="9" t="s">
        <v>307</v>
      </c>
      <c r="H1540" s="9">
        <v>0.36</v>
      </c>
      <c r="I1540" s="9">
        <v>0.48</v>
      </c>
      <c r="J1540" s="9" t="s">
        <v>195</v>
      </c>
      <c r="K1540" s="9">
        <v>3.579625963211E-2</v>
      </c>
      <c r="L1540" s="9">
        <v>3913.7419111752802</v>
      </c>
      <c r="M1540" s="9">
        <v>11.8769152263847</v>
      </c>
      <c r="N1540" s="9">
        <v>1.57597663728935</v>
      </c>
      <c r="O1540" s="9">
        <v>0.42514914107226998</v>
      </c>
      <c r="P1540" s="9">
        <v>5.6414068882550003E-2</v>
      </c>
      <c r="Q1540" s="9">
        <v>140.097321585516</v>
      </c>
      <c r="R1540" s="9">
        <v>1410</v>
      </c>
      <c r="S1540" s="9" t="s">
        <v>299</v>
      </c>
      <c r="T1540" s="9">
        <v>1410</v>
      </c>
      <c r="U1540" s="9" t="s">
        <v>293</v>
      </c>
      <c r="V1540" s="9" t="s">
        <v>195</v>
      </c>
      <c r="Z1540" s="9">
        <v>0</v>
      </c>
      <c r="AA1540" s="9">
        <v>1</v>
      </c>
      <c r="AB1540" s="9">
        <v>0.42514914107226998</v>
      </c>
      <c r="AC1540" s="9">
        <v>5.6414068882550003E-2</v>
      </c>
      <c r="AD1540" s="9">
        <v>140.097321585515</v>
      </c>
      <c r="AF1540" s="9">
        <v>-1</v>
      </c>
      <c r="AG1540" s="9">
        <v>-1</v>
      </c>
      <c r="AH1540" s="9">
        <v>-1</v>
      </c>
      <c r="AI1540" s="9">
        <v>-1</v>
      </c>
      <c r="AJ1540" s="9">
        <v>0</v>
      </c>
      <c r="AM1540" s="9" t="s">
        <v>309</v>
      </c>
      <c r="AN1540" s="9">
        <v>-1</v>
      </c>
      <c r="AQ1540" s="9">
        <v>580</v>
      </c>
      <c r="AR1540" s="9" t="s">
        <v>302</v>
      </c>
      <c r="AT1540" s="9" t="s">
        <v>195</v>
      </c>
      <c r="AU1540" s="9">
        <v>132.71029999999999</v>
      </c>
      <c r="AV1540" s="9">
        <v>54.448090234753799</v>
      </c>
      <c r="AW1540" s="9">
        <v>144.862323190117</v>
      </c>
      <c r="AX1540" s="9">
        <v>0.11362313189999999</v>
      </c>
    </row>
    <row r="1541" spans="1:50" x14ac:dyDescent="0.25">
      <c r="A1541" s="142">
        <v>550000</v>
      </c>
      <c r="B1541" s="142">
        <v>870000</v>
      </c>
      <c r="C1541" s="142">
        <v>870000</v>
      </c>
      <c r="D1541" s="9" t="s">
        <v>305</v>
      </c>
      <c r="E1541" s="9" t="s">
        <v>70</v>
      </c>
      <c r="F1541" s="9" t="s">
        <v>306</v>
      </c>
      <c r="G1541" s="9" t="s">
        <v>307</v>
      </c>
      <c r="H1541" s="9">
        <v>0.36</v>
      </c>
      <c r="I1541" s="9">
        <v>0.48</v>
      </c>
      <c r="J1541" s="9" t="s">
        <v>195</v>
      </c>
      <c r="K1541" s="9">
        <v>1.6641657852999999E-4</v>
      </c>
      <c r="L1541" s="9">
        <v>3913.7419111752802</v>
      </c>
      <c r="M1541" s="9">
        <v>11.8769152263847</v>
      </c>
      <c r="N1541" s="9">
        <v>1.57597663728935</v>
      </c>
      <c r="O1541" s="9">
        <v>1.97651559554E-3</v>
      </c>
      <c r="P1541" s="9">
        <v>2.6226863982999998E-4</v>
      </c>
      <c r="Q1541" s="9">
        <v>0.65131153813465004</v>
      </c>
      <c r="R1541" s="9">
        <v>1210</v>
      </c>
      <c r="S1541" s="9" t="s">
        <v>310</v>
      </c>
      <c r="T1541" s="9">
        <v>1210</v>
      </c>
      <c r="U1541" s="9" t="s">
        <v>293</v>
      </c>
      <c r="V1541" s="9" t="s">
        <v>195</v>
      </c>
      <c r="Z1541" s="9">
        <v>0</v>
      </c>
      <c r="AA1541" s="9">
        <v>1</v>
      </c>
      <c r="AB1541" s="9">
        <v>1.97651559554E-3</v>
      </c>
      <c r="AC1541" s="9">
        <v>2.6226863982999998E-4</v>
      </c>
      <c r="AD1541" s="9">
        <v>0.65131153813652998</v>
      </c>
      <c r="AF1541" s="9">
        <v>-1</v>
      </c>
      <c r="AG1541" s="9">
        <v>-1</v>
      </c>
      <c r="AH1541" s="9">
        <v>-1</v>
      </c>
      <c r="AI1541" s="9">
        <v>-1</v>
      </c>
      <c r="AJ1541" s="9">
        <v>0</v>
      </c>
      <c r="AM1541" s="9" t="s">
        <v>309</v>
      </c>
      <c r="AN1541" s="9">
        <v>-1</v>
      </c>
      <c r="AQ1541" s="9">
        <v>580</v>
      </c>
      <c r="AR1541" s="9" t="s">
        <v>302</v>
      </c>
      <c r="AT1541" s="9" t="s">
        <v>195</v>
      </c>
      <c r="AU1541" s="9">
        <v>132.71029999999999</v>
      </c>
      <c r="AV1541" s="9">
        <v>4.7060555343887698</v>
      </c>
      <c r="AW1541" s="9">
        <v>0.67346399964823001</v>
      </c>
      <c r="AX1541" s="9">
        <v>5.2823319999999998E-4</v>
      </c>
    </row>
    <row r="1542" spans="1:50" x14ac:dyDescent="0.25">
      <c r="A1542" s="142">
        <v>550000</v>
      </c>
      <c r="B1542" s="142">
        <v>870000</v>
      </c>
      <c r="C1542" s="142">
        <v>870000</v>
      </c>
      <c r="D1542" s="9" t="s">
        <v>305</v>
      </c>
      <c r="E1542" s="9" t="s">
        <v>70</v>
      </c>
      <c r="F1542" s="9" t="s">
        <v>306</v>
      </c>
      <c r="G1542" s="9" t="s">
        <v>307</v>
      </c>
      <c r="H1542" s="9">
        <v>0.36</v>
      </c>
      <c r="I1542" s="9">
        <v>0.48</v>
      </c>
      <c r="J1542" s="9" t="s">
        <v>195</v>
      </c>
      <c r="K1542" s="9">
        <v>0.24740428753964999</v>
      </c>
      <c r="L1542" s="9">
        <v>3849.08674214959</v>
      </c>
      <c r="M1542" s="9">
        <v>9.5641461430011798</v>
      </c>
      <c r="N1542" s="9">
        <v>1.40559330818843</v>
      </c>
      <c r="O1542" s="9">
        <v>2.3662107624343598</v>
      </c>
      <c r="P1542" s="9">
        <v>0.34774981098287</v>
      </c>
      <c r="Q1542" s="9">
        <v>952.28056311985904</v>
      </c>
      <c r="R1542" s="9">
        <v>1200</v>
      </c>
      <c r="S1542" s="9" t="s">
        <v>308</v>
      </c>
      <c r="T1542" s="9">
        <v>1200</v>
      </c>
      <c r="U1542" s="9" t="s">
        <v>293</v>
      </c>
      <c r="V1542" s="9" t="s">
        <v>195</v>
      </c>
      <c r="Z1542" s="9">
        <v>0</v>
      </c>
      <c r="AA1542" s="9">
        <v>1</v>
      </c>
      <c r="AB1542" s="9">
        <v>2.3662107624343598</v>
      </c>
      <c r="AC1542" s="9">
        <v>0.34774981098287</v>
      </c>
      <c r="AD1542" s="9">
        <v>952.28056311985904</v>
      </c>
      <c r="AF1542" s="9">
        <v>-1</v>
      </c>
      <c r="AG1542" s="9">
        <v>-1</v>
      </c>
      <c r="AH1542" s="9">
        <v>-1</v>
      </c>
      <c r="AI1542" s="9">
        <v>-1</v>
      </c>
      <c r="AJ1542" s="9">
        <v>0</v>
      </c>
      <c r="AM1542" s="9" t="s">
        <v>309</v>
      </c>
      <c r="AN1542" s="9">
        <v>-1</v>
      </c>
      <c r="AQ1542" s="9">
        <v>580</v>
      </c>
      <c r="AR1542" s="9" t="s">
        <v>302</v>
      </c>
      <c r="AT1542" s="9" t="s">
        <v>195</v>
      </c>
      <c r="AU1542" s="9">
        <v>132.71029999999999</v>
      </c>
      <c r="AV1542" s="9">
        <v>146.327432876063</v>
      </c>
      <c r="AW1542" s="9">
        <v>1001.20962995915</v>
      </c>
      <c r="AX1542" s="9">
        <v>0.77232811280000002</v>
      </c>
    </row>
    <row r="1543" spans="1:50" x14ac:dyDescent="0.25">
      <c r="A1543" s="142">
        <v>550000</v>
      </c>
      <c r="B1543" s="142">
        <v>870000</v>
      </c>
      <c r="C1543" s="142">
        <v>870000</v>
      </c>
      <c r="D1543" s="9" t="s">
        <v>305</v>
      </c>
      <c r="E1543" s="9" t="s">
        <v>70</v>
      </c>
      <c r="F1543" s="9" t="s">
        <v>306</v>
      </c>
      <c r="G1543" s="9" t="s">
        <v>307</v>
      </c>
      <c r="H1543" s="9">
        <v>0.36</v>
      </c>
      <c r="I1543" s="9">
        <v>0.48</v>
      </c>
      <c r="J1543" s="9" t="s">
        <v>195</v>
      </c>
      <c r="K1543" s="9">
        <v>1.027351604159E-2</v>
      </c>
      <c r="L1543" s="9">
        <v>3849.08674214959</v>
      </c>
      <c r="M1543" s="9">
        <v>9.5641461430011798</v>
      </c>
      <c r="N1543" s="9">
        <v>1.40559330818843</v>
      </c>
      <c r="O1543" s="9">
        <v>9.8257408824290002E-2</v>
      </c>
      <c r="P1543" s="9">
        <v>1.4440385399629999E-2</v>
      </c>
      <c r="Q1543" s="9">
        <v>39.5436543909683</v>
      </c>
      <c r="R1543" s="9">
        <v>1210</v>
      </c>
      <c r="S1543" s="9" t="s">
        <v>310</v>
      </c>
      <c r="T1543" s="9">
        <v>1210</v>
      </c>
      <c r="U1543" s="9" t="s">
        <v>293</v>
      </c>
      <c r="V1543" s="9" t="s">
        <v>195</v>
      </c>
      <c r="Z1543" s="9">
        <v>0</v>
      </c>
      <c r="AA1543" s="9">
        <v>1</v>
      </c>
      <c r="AB1543" s="9">
        <v>9.8257408824290002E-2</v>
      </c>
      <c r="AC1543" s="9">
        <v>1.4440385399629999E-2</v>
      </c>
      <c r="AD1543" s="9">
        <v>39.543654390969401</v>
      </c>
      <c r="AF1543" s="9">
        <v>-1</v>
      </c>
      <c r="AG1543" s="9">
        <v>-1</v>
      </c>
      <c r="AH1543" s="9">
        <v>-1</v>
      </c>
      <c r="AI1543" s="9">
        <v>-1</v>
      </c>
      <c r="AJ1543" s="9">
        <v>0</v>
      </c>
      <c r="AM1543" s="9" t="s">
        <v>309</v>
      </c>
      <c r="AN1543" s="9">
        <v>-1</v>
      </c>
      <c r="AQ1543" s="9">
        <v>580</v>
      </c>
      <c r="AR1543" s="9" t="s">
        <v>302</v>
      </c>
      <c r="AT1543" s="9" t="s">
        <v>195</v>
      </c>
      <c r="AU1543" s="9">
        <v>132.71029999999999</v>
      </c>
      <c r="AV1543" s="9">
        <v>26.4290208104469</v>
      </c>
      <c r="AW1543" s="9">
        <v>41.575444373563499</v>
      </c>
      <c r="AX1543" s="9">
        <v>3.2071090300000001E-2</v>
      </c>
    </row>
    <row r="1544" spans="1:50" x14ac:dyDescent="0.25">
      <c r="A1544" s="142">
        <v>550000</v>
      </c>
      <c r="B1544" s="142">
        <v>870000</v>
      </c>
      <c r="C1544" s="142">
        <v>870000</v>
      </c>
      <c r="D1544" s="9" t="s">
        <v>305</v>
      </c>
      <c r="E1544" s="9" t="s">
        <v>70</v>
      </c>
      <c r="F1544" s="9" t="s">
        <v>306</v>
      </c>
      <c r="G1544" s="9" t="s">
        <v>307</v>
      </c>
      <c r="H1544" s="9">
        <v>0.36</v>
      </c>
      <c r="I1544" s="9">
        <v>0.48</v>
      </c>
      <c r="J1544" s="9" t="s">
        <v>195</v>
      </c>
      <c r="K1544" s="9">
        <v>7.0775436696050006E-2</v>
      </c>
      <c r="L1544" s="9">
        <v>3849.08674214959</v>
      </c>
      <c r="M1544" s="9">
        <v>9.5641461430011798</v>
      </c>
      <c r="N1544" s="9">
        <v>1.40559330818843</v>
      </c>
      <c r="O1544" s="9">
        <v>0.67690661989582002</v>
      </c>
      <c r="P1544" s="9">
        <v>9.9481480204090006E-2</v>
      </c>
      <c r="Q1544" s="9">
        <v>272.42079505664401</v>
      </c>
      <c r="R1544" s="9">
        <v>1210</v>
      </c>
      <c r="S1544" s="9" t="s">
        <v>310</v>
      </c>
      <c r="T1544" s="9">
        <v>1210</v>
      </c>
      <c r="U1544" s="9" t="s">
        <v>293</v>
      </c>
      <c r="V1544" s="9" t="s">
        <v>195</v>
      </c>
      <c r="Z1544" s="9">
        <v>0</v>
      </c>
      <c r="AA1544" s="9">
        <v>1</v>
      </c>
      <c r="AB1544" s="9">
        <v>0.67690661989582002</v>
      </c>
      <c r="AC1544" s="9">
        <v>9.9481480204090006E-2</v>
      </c>
      <c r="AD1544" s="9">
        <v>272.42079505664401</v>
      </c>
      <c r="AF1544" s="9">
        <v>-1</v>
      </c>
      <c r="AG1544" s="9">
        <v>-1</v>
      </c>
      <c r="AH1544" s="9">
        <v>-1</v>
      </c>
      <c r="AI1544" s="9">
        <v>-1</v>
      </c>
      <c r="AJ1544" s="9">
        <v>0</v>
      </c>
      <c r="AM1544" s="9" t="s">
        <v>309</v>
      </c>
      <c r="AN1544" s="9">
        <v>-1</v>
      </c>
      <c r="AQ1544" s="9">
        <v>580</v>
      </c>
      <c r="AR1544" s="9" t="s">
        <v>302</v>
      </c>
      <c r="AT1544" s="9" t="s">
        <v>195</v>
      </c>
      <c r="AU1544" s="9">
        <v>132.71029999999999</v>
      </c>
      <c r="AV1544" s="9">
        <v>72.054673125453604</v>
      </c>
      <c r="AW1544" s="9">
        <v>286.41803054160602</v>
      </c>
      <c r="AX1544" s="9">
        <v>0.22094143960000001</v>
      </c>
    </row>
    <row r="1545" spans="1:50" x14ac:dyDescent="0.25">
      <c r="A1545" s="142">
        <v>550000</v>
      </c>
      <c r="B1545" s="142">
        <v>870000</v>
      </c>
      <c r="C1545" s="142">
        <v>870000</v>
      </c>
      <c r="D1545" s="9" t="s">
        <v>305</v>
      </c>
      <c r="E1545" s="9" t="s">
        <v>70</v>
      </c>
      <c r="F1545" s="9" t="s">
        <v>306</v>
      </c>
      <c r="G1545" s="9" t="s">
        <v>307</v>
      </c>
      <c r="H1545" s="9">
        <v>0.36</v>
      </c>
      <c r="I1545" s="9">
        <v>0.48</v>
      </c>
      <c r="J1545" s="9" t="s">
        <v>195</v>
      </c>
      <c r="K1545" s="9">
        <v>0.12061886814944001</v>
      </c>
      <c r="L1545" s="9">
        <v>3849.08674214959</v>
      </c>
      <c r="M1545" s="9">
        <v>9.5641461430011798</v>
      </c>
      <c r="N1545" s="9">
        <v>1.40559330818843</v>
      </c>
      <c r="O1545" s="9">
        <v>1.1536164825847099</v>
      </c>
      <c r="P1545" s="9">
        <v>0.16954107391212</v>
      </c>
      <c r="Q1545" s="9">
        <v>464.27248624713002</v>
      </c>
      <c r="R1545" s="9">
        <v>1210</v>
      </c>
      <c r="S1545" s="9" t="s">
        <v>310</v>
      </c>
      <c r="T1545" s="9">
        <v>1210</v>
      </c>
      <c r="U1545" s="9" t="s">
        <v>293</v>
      </c>
      <c r="V1545" s="9" t="s">
        <v>195</v>
      </c>
      <c r="Z1545" s="9">
        <v>0</v>
      </c>
      <c r="AA1545" s="9">
        <v>1</v>
      </c>
      <c r="AB1545" s="9">
        <v>1.1536164825847099</v>
      </c>
      <c r="AC1545" s="9">
        <v>0.16954107391212</v>
      </c>
      <c r="AD1545" s="9">
        <v>464.27248624713002</v>
      </c>
      <c r="AF1545" s="9">
        <v>-1</v>
      </c>
      <c r="AG1545" s="9">
        <v>-1</v>
      </c>
      <c r="AH1545" s="9">
        <v>-1</v>
      </c>
      <c r="AI1545" s="9">
        <v>-1</v>
      </c>
      <c r="AJ1545" s="9">
        <v>0</v>
      </c>
      <c r="AM1545" s="9" t="s">
        <v>309</v>
      </c>
      <c r="AN1545" s="9">
        <v>-1</v>
      </c>
      <c r="AQ1545" s="9">
        <v>580</v>
      </c>
      <c r="AR1545" s="9" t="s">
        <v>302</v>
      </c>
      <c r="AT1545" s="9" t="s">
        <v>195</v>
      </c>
      <c r="AU1545" s="9">
        <v>132.71029999999999</v>
      </c>
      <c r="AV1545" s="9">
        <v>95.283557608355693</v>
      </c>
      <c r="AW1545" s="9">
        <v>488.12724123321198</v>
      </c>
      <c r="AX1545" s="9">
        <v>0.37653891830000003</v>
      </c>
    </row>
    <row r="1546" spans="1:50" x14ac:dyDescent="0.25">
      <c r="A1546" s="142">
        <v>550000</v>
      </c>
      <c r="B1546" s="142">
        <v>870000</v>
      </c>
      <c r="C1546" s="142">
        <v>870000</v>
      </c>
      <c r="D1546" s="9" t="s">
        <v>305</v>
      </c>
      <c r="E1546" s="9" t="s">
        <v>70</v>
      </c>
      <c r="F1546" s="9" t="s">
        <v>306</v>
      </c>
      <c r="G1546" s="9" t="s">
        <v>307</v>
      </c>
      <c r="H1546" s="9">
        <v>0.36</v>
      </c>
      <c r="I1546" s="9">
        <v>0.48</v>
      </c>
      <c r="J1546" s="9" t="s">
        <v>195</v>
      </c>
      <c r="K1546" s="9">
        <v>3.7537583436360003E-2</v>
      </c>
      <c r="L1546" s="9">
        <v>3849.08674214959</v>
      </c>
      <c r="M1546" s="9">
        <v>9.5641461430011798</v>
      </c>
      <c r="N1546" s="9">
        <v>1.40559330818843</v>
      </c>
      <c r="O1546" s="9">
        <v>0.35901493384043998</v>
      </c>
      <c r="P1546" s="9">
        <v>5.2762576083710003E-2</v>
      </c>
      <c r="Q1546" s="9">
        <v>144.48541473722699</v>
      </c>
      <c r="R1546" s="9">
        <v>1210</v>
      </c>
      <c r="S1546" s="9" t="s">
        <v>310</v>
      </c>
      <c r="T1546" s="9">
        <v>1210</v>
      </c>
      <c r="U1546" s="9" t="s">
        <v>293</v>
      </c>
      <c r="V1546" s="9" t="s">
        <v>195</v>
      </c>
      <c r="Z1546" s="9">
        <v>0</v>
      </c>
      <c r="AA1546" s="9">
        <v>1</v>
      </c>
      <c r="AB1546" s="9">
        <v>0.35901493384043998</v>
      </c>
      <c r="AC1546" s="9">
        <v>5.2762576083710003E-2</v>
      </c>
      <c r="AD1546" s="9">
        <v>144.48541473722901</v>
      </c>
      <c r="AF1546" s="9">
        <v>-1</v>
      </c>
      <c r="AG1546" s="9">
        <v>-1</v>
      </c>
      <c r="AH1546" s="9">
        <v>-1</v>
      </c>
      <c r="AI1546" s="9">
        <v>-1</v>
      </c>
      <c r="AJ1546" s="9">
        <v>0</v>
      </c>
      <c r="AM1546" s="9" t="s">
        <v>309</v>
      </c>
      <c r="AN1546" s="9">
        <v>-1</v>
      </c>
      <c r="AQ1546" s="9">
        <v>580</v>
      </c>
      <c r="AR1546" s="9" t="s">
        <v>302</v>
      </c>
      <c r="AT1546" s="9" t="s">
        <v>195</v>
      </c>
      <c r="AU1546" s="9">
        <v>132.71029999999999</v>
      </c>
      <c r="AV1546" s="9">
        <v>51.595878814363999</v>
      </c>
      <c r="AW1546" s="9">
        <v>151.90921061080999</v>
      </c>
      <c r="AX1546" s="9">
        <v>0.1171820071</v>
      </c>
    </row>
    <row r="1547" spans="1:50" x14ac:dyDescent="0.25">
      <c r="A1547" s="142">
        <v>550000</v>
      </c>
      <c r="B1547" s="142">
        <v>870000</v>
      </c>
      <c r="C1547" s="142">
        <v>870000</v>
      </c>
      <c r="D1547" s="9" t="s">
        <v>305</v>
      </c>
      <c r="E1547" s="9" t="s">
        <v>70</v>
      </c>
      <c r="F1547" s="9" t="s">
        <v>306</v>
      </c>
      <c r="G1547" s="9" t="s">
        <v>307</v>
      </c>
      <c r="H1547" s="9">
        <v>0.36</v>
      </c>
      <c r="I1547" s="9">
        <v>0.48</v>
      </c>
      <c r="J1547" s="9" t="s">
        <v>195</v>
      </c>
      <c r="K1547" s="9">
        <v>0.1161193500994</v>
      </c>
      <c r="L1547" s="9">
        <v>3849.08674214959</v>
      </c>
      <c r="M1547" s="9">
        <v>9.5641461430011798</v>
      </c>
      <c r="N1547" s="9">
        <v>1.40559330818843</v>
      </c>
      <c r="O1547" s="9">
        <v>1.11058243438101</v>
      </c>
      <c r="P1547" s="9">
        <v>0.16321658145091</v>
      </c>
      <c r="Q1547" s="9">
        <v>446.95345097464298</v>
      </c>
      <c r="R1547" s="9">
        <v>1210</v>
      </c>
      <c r="S1547" s="9" t="s">
        <v>310</v>
      </c>
      <c r="T1547" s="9">
        <v>1210</v>
      </c>
      <c r="U1547" s="9" t="s">
        <v>293</v>
      </c>
      <c r="V1547" s="9" t="s">
        <v>195</v>
      </c>
      <c r="Z1547" s="9">
        <v>0</v>
      </c>
      <c r="AA1547" s="9">
        <v>1</v>
      </c>
      <c r="AB1547" s="9">
        <v>1.11058243438101</v>
      </c>
      <c r="AC1547" s="9">
        <v>0.16321658145091</v>
      </c>
      <c r="AD1547" s="9">
        <v>446.95345097464298</v>
      </c>
      <c r="AF1547" s="9">
        <v>-1</v>
      </c>
      <c r="AG1547" s="9">
        <v>-1</v>
      </c>
      <c r="AH1547" s="9">
        <v>-1</v>
      </c>
      <c r="AI1547" s="9">
        <v>-1</v>
      </c>
      <c r="AJ1547" s="9">
        <v>0</v>
      </c>
      <c r="AM1547" s="9" t="s">
        <v>309</v>
      </c>
      <c r="AN1547" s="9">
        <v>-1</v>
      </c>
      <c r="AQ1547" s="9">
        <v>580</v>
      </c>
      <c r="AR1547" s="9" t="s">
        <v>302</v>
      </c>
      <c r="AT1547" s="9" t="s">
        <v>195</v>
      </c>
      <c r="AU1547" s="9">
        <v>132.71029999999999</v>
      </c>
      <c r="AV1547" s="9">
        <v>90.493757790474902</v>
      </c>
      <c r="AW1547" s="9">
        <v>469.91833771468703</v>
      </c>
      <c r="AX1547" s="9">
        <v>0.36249266099999999</v>
      </c>
    </row>
    <row r="1548" spans="1:50" x14ac:dyDescent="0.25">
      <c r="A1548" s="142">
        <v>550000</v>
      </c>
      <c r="B1548" s="142">
        <v>870000</v>
      </c>
      <c r="C1548" s="142">
        <v>870000</v>
      </c>
      <c r="D1548" s="9" t="s">
        <v>305</v>
      </c>
      <c r="E1548" s="9" t="s">
        <v>70</v>
      </c>
      <c r="F1548" s="9" t="s">
        <v>306</v>
      </c>
      <c r="G1548" s="9" t="s">
        <v>307</v>
      </c>
      <c r="H1548" s="9">
        <v>0.36</v>
      </c>
      <c r="I1548" s="9">
        <v>0.48</v>
      </c>
      <c r="J1548" s="9" t="s">
        <v>195</v>
      </c>
      <c r="K1548" s="9">
        <v>1.503441165936E-2</v>
      </c>
      <c r="L1548" s="9">
        <v>3849.08674214959</v>
      </c>
      <c r="M1548" s="9">
        <v>9.5641461430011798</v>
      </c>
      <c r="N1548" s="9">
        <v>1.40559330818843</v>
      </c>
      <c r="O1548" s="9">
        <v>0.14379131028417999</v>
      </c>
      <c r="P1548" s="9">
        <v>2.113226842095E-2</v>
      </c>
      <c r="Q1548" s="9">
        <v>57.868754594073401</v>
      </c>
      <c r="R1548" s="9">
        <v>1210</v>
      </c>
      <c r="S1548" s="9" t="s">
        <v>310</v>
      </c>
      <c r="T1548" s="9">
        <v>1210</v>
      </c>
      <c r="U1548" s="9" t="s">
        <v>293</v>
      </c>
      <c r="V1548" s="9" t="s">
        <v>195</v>
      </c>
      <c r="Z1548" s="9">
        <v>0</v>
      </c>
      <c r="AA1548" s="9">
        <v>1</v>
      </c>
      <c r="AB1548" s="9">
        <v>0.14379131028417999</v>
      </c>
      <c r="AC1548" s="9">
        <v>2.113226842095E-2</v>
      </c>
      <c r="AD1548" s="9">
        <v>57.8687545940737</v>
      </c>
      <c r="AF1548" s="9">
        <v>-1</v>
      </c>
      <c r="AG1548" s="9">
        <v>-1</v>
      </c>
      <c r="AH1548" s="9">
        <v>-1</v>
      </c>
      <c r="AI1548" s="9">
        <v>-1</v>
      </c>
      <c r="AJ1548" s="9">
        <v>0</v>
      </c>
      <c r="AM1548" s="9" t="s">
        <v>309</v>
      </c>
      <c r="AN1548" s="9">
        <v>-1</v>
      </c>
      <c r="AQ1548" s="9">
        <v>580</v>
      </c>
      <c r="AR1548" s="9" t="s">
        <v>302</v>
      </c>
      <c r="AT1548" s="9" t="s">
        <v>195</v>
      </c>
      <c r="AU1548" s="9">
        <v>132.71029999999999</v>
      </c>
      <c r="AV1548" s="9">
        <v>31.994578880680201</v>
      </c>
      <c r="AW1548" s="9">
        <v>60.842105380699003</v>
      </c>
      <c r="AX1548" s="9">
        <v>4.6933296499999999E-2</v>
      </c>
    </row>
    <row r="1549" spans="1:50" x14ac:dyDescent="0.25">
      <c r="A1549" s="142">
        <v>550000</v>
      </c>
      <c r="B1549" s="142">
        <v>870000</v>
      </c>
      <c r="C1549" s="142">
        <v>870000</v>
      </c>
      <c r="D1549" s="9" t="s">
        <v>305</v>
      </c>
      <c r="E1549" s="9" t="s">
        <v>70</v>
      </c>
      <c r="F1549" s="9" t="s">
        <v>306</v>
      </c>
      <c r="G1549" s="9" t="s">
        <v>307</v>
      </c>
      <c r="H1549" s="9">
        <v>0.36</v>
      </c>
      <c r="I1549" s="9">
        <v>0.48</v>
      </c>
      <c r="J1549" s="9" t="s">
        <v>195</v>
      </c>
      <c r="K1549" s="9">
        <v>0.20548348629888999</v>
      </c>
      <c r="L1549" s="9">
        <v>3857.7690414020399</v>
      </c>
      <c r="M1549" s="9">
        <v>9.5843984303164902</v>
      </c>
      <c r="N1549" s="9">
        <v>1.40852464309897</v>
      </c>
      <c r="O1549" s="9">
        <v>1.9694356035390499</v>
      </c>
      <c r="P1549" s="9">
        <v>0.28942855420187003</v>
      </c>
      <c r="Q1549" s="9">
        <v>792.70783196322202</v>
      </c>
      <c r="R1549" s="9">
        <v>1200</v>
      </c>
      <c r="S1549" s="9" t="s">
        <v>308</v>
      </c>
      <c r="T1549" s="9">
        <v>1200</v>
      </c>
      <c r="U1549" s="9" t="s">
        <v>293</v>
      </c>
      <c r="V1549" s="9" t="s">
        <v>195</v>
      </c>
      <c r="Z1549" s="9">
        <v>0</v>
      </c>
      <c r="AA1549" s="9">
        <v>1</v>
      </c>
      <c r="AB1549" s="9">
        <v>1.9694356035390499</v>
      </c>
      <c r="AC1549" s="9">
        <v>0.28942855420187003</v>
      </c>
      <c r="AD1549" s="9">
        <v>792.70783196322202</v>
      </c>
      <c r="AF1549" s="9">
        <v>-1</v>
      </c>
      <c r="AG1549" s="9">
        <v>-1</v>
      </c>
      <c r="AH1549" s="9">
        <v>-1</v>
      </c>
      <c r="AI1549" s="9">
        <v>-1</v>
      </c>
      <c r="AJ1549" s="9">
        <v>0</v>
      </c>
      <c r="AM1549" s="9" t="s">
        <v>309</v>
      </c>
      <c r="AN1549" s="9">
        <v>-1</v>
      </c>
      <c r="AQ1549" s="9">
        <v>580</v>
      </c>
      <c r="AR1549" s="9" t="s">
        <v>302</v>
      </c>
      <c r="AT1549" s="9" t="s">
        <v>195</v>
      </c>
      <c r="AU1549" s="9">
        <v>132.71029999999999</v>
      </c>
      <c r="AV1549" s="9">
        <v>139.032459183763</v>
      </c>
      <c r="AW1549" s="9">
        <v>831.56216622580996</v>
      </c>
      <c r="AX1549" s="9">
        <v>0.64290983940000002</v>
      </c>
    </row>
    <row r="1550" spans="1:50" x14ac:dyDescent="0.25">
      <c r="A1550" s="142">
        <v>550000</v>
      </c>
      <c r="B1550" s="142">
        <v>870000</v>
      </c>
      <c r="C1550" s="142">
        <v>870000</v>
      </c>
      <c r="D1550" s="9" t="s">
        <v>305</v>
      </c>
      <c r="E1550" s="9" t="s">
        <v>70</v>
      </c>
      <c r="F1550" s="9" t="s">
        <v>306</v>
      </c>
      <c r="G1550" s="9" t="s">
        <v>307</v>
      </c>
      <c r="H1550" s="9">
        <v>0.36</v>
      </c>
      <c r="I1550" s="9">
        <v>0.48</v>
      </c>
      <c r="J1550" s="9" t="s">
        <v>195</v>
      </c>
      <c r="K1550" s="9">
        <v>5.5052407170919998E-2</v>
      </c>
      <c r="L1550" s="9">
        <v>3857.7690414020399</v>
      </c>
      <c r="M1550" s="9">
        <v>9.5843984303164902</v>
      </c>
      <c r="N1550" s="9">
        <v>1.40852464309897</v>
      </c>
      <c r="O1550" s="9">
        <v>0.52764420487413</v>
      </c>
      <c r="P1550" s="9">
        <v>7.7542672162160001E-2</v>
      </c>
      <c r="Q1550" s="9">
        <v>212.37947203864601</v>
      </c>
      <c r="R1550" s="9">
        <v>1210</v>
      </c>
      <c r="S1550" s="9" t="s">
        <v>310</v>
      </c>
      <c r="T1550" s="9">
        <v>1210</v>
      </c>
      <c r="U1550" s="9" t="s">
        <v>293</v>
      </c>
      <c r="V1550" s="9" t="s">
        <v>195</v>
      </c>
      <c r="Z1550" s="9">
        <v>0</v>
      </c>
      <c r="AA1550" s="9">
        <v>1</v>
      </c>
      <c r="AB1550" s="9">
        <v>0.52764420487413</v>
      </c>
      <c r="AC1550" s="9">
        <v>7.7542672162160001E-2</v>
      </c>
      <c r="AD1550" s="9">
        <v>212.37947203864499</v>
      </c>
      <c r="AF1550" s="9">
        <v>-1</v>
      </c>
      <c r="AG1550" s="9">
        <v>-1</v>
      </c>
      <c r="AH1550" s="9">
        <v>-1</v>
      </c>
      <c r="AI1550" s="9">
        <v>-1</v>
      </c>
      <c r="AJ1550" s="9">
        <v>0</v>
      </c>
      <c r="AM1550" s="9" t="s">
        <v>309</v>
      </c>
      <c r="AN1550" s="9">
        <v>-1</v>
      </c>
      <c r="AQ1550" s="9">
        <v>580</v>
      </c>
      <c r="AR1550" s="9" t="s">
        <v>302</v>
      </c>
      <c r="AT1550" s="9" t="s">
        <v>195</v>
      </c>
      <c r="AU1550" s="9">
        <v>132.71029999999999</v>
      </c>
      <c r="AV1550" s="9">
        <v>60.604610483009502</v>
      </c>
      <c r="AW1550" s="9">
        <v>222.78918752822901</v>
      </c>
      <c r="AX1550" s="9">
        <v>0.17224612489999999</v>
      </c>
    </row>
    <row r="1551" spans="1:50" x14ac:dyDescent="0.25">
      <c r="A1551" s="142">
        <v>550000</v>
      </c>
      <c r="B1551" s="142">
        <v>870000</v>
      </c>
      <c r="C1551" s="142">
        <v>870000</v>
      </c>
      <c r="D1551" s="9" t="s">
        <v>305</v>
      </c>
      <c r="E1551" s="9" t="s">
        <v>70</v>
      </c>
      <c r="F1551" s="9" t="s">
        <v>306</v>
      </c>
      <c r="G1551" s="9" t="s">
        <v>307</v>
      </c>
      <c r="H1551" s="9">
        <v>0.36</v>
      </c>
      <c r="I1551" s="9">
        <v>0.48</v>
      </c>
      <c r="J1551" s="9" t="s">
        <v>195</v>
      </c>
      <c r="K1551" s="9">
        <v>4.8458238681250002E-2</v>
      </c>
      <c r="L1551" s="9">
        <v>3857.7690414020399</v>
      </c>
      <c r="M1551" s="9">
        <v>9.5843984303164902</v>
      </c>
      <c r="N1551" s="9">
        <v>1.40852464309897</v>
      </c>
      <c r="O1551" s="9">
        <v>0.46444306675248997</v>
      </c>
      <c r="P1551" s="9">
        <v>6.8254623343710005E-2</v>
      </c>
      <c r="Q1551" s="9">
        <v>186.94069298540501</v>
      </c>
      <c r="R1551" s="9">
        <v>1210</v>
      </c>
      <c r="S1551" s="9" t="s">
        <v>310</v>
      </c>
      <c r="T1551" s="9">
        <v>1210</v>
      </c>
      <c r="U1551" s="9" t="s">
        <v>293</v>
      </c>
      <c r="V1551" s="9" t="s">
        <v>195</v>
      </c>
      <c r="Z1551" s="9">
        <v>0</v>
      </c>
      <c r="AA1551" s="9">
        <v>1</v>
      </c>
      <c r="AB1551" s="9">
        <v>0.46444306675248997</v>
      </c>
      <c r="AC1551" s="9">
        <v>6.8254623343710005E-2</v>
      </c>
      <c r="AD1551" s="9">
        <v>186.940692985406</v>
      </c>
      <c r="AF1551" s="9">
        <v>-1</v>
      </c>
      <c r="AG1551" s="9">
        <v>-1</v>
      </c>
      <c r="AH1551" s="9">
        <v>-1</v>
      </c>
      <c r="AI1551" s="9">
        <v>-1</v>
      </c>
      <c r="AJ1551" s="9">
        <v>0</v>
      </c>
      <c r="AM1551" s="9" t="s">
        <v>309</v>
      </c>
      <c r="AN1551" s="9">
        <v>-1</v>
      </c>
      <c r="AQ1551" s="9">
        <v>580</v>
      </c>
      <c r="AR1551" s="9" t="s">
        <v>302</v>
      </c>
      <c r="AT1551" s="9" t="s">
        <v>195</v>
      </c>
      <c r="AU1551" s="9">
        <v>132.71029999999999</v>
      </c>
      <c r="AV1551" s="9">
        <v>75.164307364812302</v>
      </c>
      <c r="AW1551" s="9">
        <v>196.10353442541799</v>
      </c>
      <c r="AX1551" s="9">
        <v>0.15161451170000001</v>
      </c>
    </row>
    <row r="1552" spans="1:50" x14ac:dyDescent="0.25">
      <c r="A1552" s="142">
        <v>550000</v>
      </c>
      <c r="B1552" s="142">
        <v>870000</v>
      </c>
      <c r="C1552" s="142">
        <v>870000</v>
      </c>
      <c r="D1552" s="9" t="s">
        <v>305</v>
      </c>
      <c r="E1552" s="9" t="s">
        <v>70</v>
      </c>
      <c r="F1552" s="9" t="s">
        <v>306</v>
      </c>
      <c r="G1552" s="9" t="s">
        <v>307</v>
      </c>
      <c r="H1552" s="9">
        <v>0.36</v>
      </c>
      <c r="I1552" s="9">
        <v>0.48</v>
      </c>
      <c r="J1552" s="9" t="s">
        <v>195</v>
      </c>
      <c r="K1552" s="9">
        <v>0.13380620832562001</v>
      </c>
      <c r="L1552" s="9">
        <v>3857.7690414020399</v>
      </c>
      <c r="M1552" s="9">
        <v>9.5843984303164902</v>
      </c>
      <c r="N1552" s="9">
        <v>1.40852464309897</v>
      </c>
      <c r="O1552" s="9">
        <v>1.2824520130427599</v>
      </c>
      <c r="P1552" s="9">
        <v>0.18846934182628</v>
      </c>
      <c r="Q1552" s="9">
        <v>516.19344802600403</v>
      </c>
      <c r="R1552" s="9">
        <v>1210</v>
      </c>
      <c r="S1552" s="9" t="s">
        <v>310</v>
      </c>
      <c r="T1552" s="9">
        <v>1210</v>
      </c>
      <c r="U1552" s="9" t="s">
        <v>293</v>
      </c>
      <c r="V1552" s="9" t="s">
        <v>195</v>
      </c>
      <c r="Z1552" s="9">
        <v>0</v>
      </c>
      <c r="AA1552" s="9">
        <v>1</v>
      </c>
      <c r="AB1552" s="9">
        <v>1.2824520130427599</v>
      </c>
      <c r="AC1552" s="9">
        <v>0.18846934182628</v>
      </c>
      <c r="AD1552" s="9">
        <v>516.19344802600403</v>
      </c>
      <c r="AF1552" s="9">
        <v>-1</v>
      </c>
      <c r="AG1552" s="9">
        <v>-1</v>
      </c>
      <c r="AH1552" s="9">
        <v>-1</v>
      </c>
      <c r="AI1552" s="9">
        <v>-1</v>
      </c>
      <c r="AJ1552" s="9">
        <v>0</v>
      </c>
      <c r="AM1552" s="9" t="s">
        <v>309</v>
      </c>
      <c r="AN1552" s="9">
        <v>-1</v>
      </c>
      <c r="AQ1552" s="9">
        <v>580</v>
      </c>
      <c r="AR1552" s="9" t="s">
        <v>302</v>
      </c>
      <c r="AT1552" s="9" t="s">
        <v>195</v>
      </c>
      <c r="AU1552" s="9">
        <v>132.71029999999999</v>
      </c>
      <c r="AV1552" s="9">
        <v>94.451753796197707</v>
      </c>
      <c r="AW1552" s="9">
        <v>541.49451351956395</v>
      </c>
      <c r="AX1552" s="9">
        <v>0.41864837630000001</v>
      </c>
    </row>
    <row r="1553" spans="1:50" x14ac:dyDescent="0.25">
      <c r="A1553" s="142">
        <v>550000</v>
      </c>
      <c r="B1553" s="142">
        <v>870000</v>
      </c>
      <c r="C1553" s="142">
        <v>870000</v>
      </c>
      <c r="D1553" s="9" t="s">
        <v>305</v>
      </c>
      <c r="E1553" s="9" t="s">
        <v>70</v>
      </c>
      <c r="F1553" s="9" t="s">
        <v>306</v>
      </c>
      <c r="G1553" s="9" t="s">
        <v>307</v>
      </c>
      <c r="H1553" s="9">
        <v>0.36</v>
      </c>
      <c r="I1553" s="9">
        <v>0.48</v>
      </c>
      <c r="J1553" s="9" t="s">
        <v>195</v>
      </c>
      <c r="K1553" s="9">
        <v>4.8252085520000002E-4</v>
      </c>
      <c r="L1553" s="9">
        <v>3857.7690414020399</v>
      </c>
      <c r="M1553" s="9">
        <v>9.5843984303164902</v>
      </c>
      <c r="N1553" s="9">
        <v>1.40852464309897</v>
      </c>
      <c r="O1553" s="9">
        <v>4.62467212722E-3</v>
      </c>
      <c r="P1553" s="9">
        <v>6.7964251535999995E-4</v>
      </c>
      <c r="Q1553" s="9">
        <v>1.8614540170406799</v>
      </c>
      <c r="R1553" s="9">
        <v>1210</v>
      </c>
      <c r="S1553" s="9" t="s">
        <v>310</v>
      </c>
      <c r="T1553" s="9">
        <v>1210</v>
      </c>
      <c r="U1553" s="9" t="s">
        <v>293</v>
      </c>
      <c r="V1553" s="9" t="s">
        <v>195</v>
      </c>
      <c r="Z1553" s="9">
        <v>0</v>
      </c>
      <c r="AA1553" s="9">
        <v>1</v>
      </c>
      <c r="AB1553" s="9">
        <v>4.62467212722E-3</v>
      </c>
      <c r="AC1553" s="9">
        <v>6.7964251535999995E-4</v>
      </c>
      <c r="AD1553" s="9">
        <v>1.8614540170388301</v>
      </c>
      <c r="AF1553" s="9">
        <v>-1</v>
      </c>
      <c r="AG1553" s="9">
        <v>-1</v>
      </c>
      <c r="AH1553" s="9">
        <v>-1</v>
      </c>
      <c r="AI1553" s="9">
        <v>-1</v>
      </c>
      <c r="AJ1553" s="9">
        <v>0</v>
      </c>
      <c r="AM1553" s="9" t="s">
        <v>309</v>
      </c>
      <c r="AN1553" s="9">
        <v>-1</v>
      </c>
      <c r="AQ1553" s="9">
        <v>580</v>
      </c>
      <c r="AR1553" s="9" t="s">
        <v>302</v>
      </c>
      <c r="AT1553" s="9" t="s">
        <v>195</v>
      </c>
      <c r="AU1553" s="9">
        <v>132.71029999999999</v>
      </c>
      <c r="AV1553" s="9">
        <v>7.9151783608213098</v>
      </c>
      <c r="AW1553" s="9">
        <v>1.9526926218263501</v>
      </c>
      <c r="AX1553" s="9">
        <v>1.5096951E-3</v>
      </c>
    </row>
    <row r="1554" spans="1:50" x14ac:dyDescent="0.25">
      <c r="A1554" s="142">
        <v>550000</v>
      </c>
      <c r="B1554" s="142">
        <v>870000</v>
      </c>
      <c r="C1554" s="142">
        <v>870000</v>
      </c>
      <c r="D1554" s="9" t="s">
        <v>305</v>
      </c>
      <c r="E1554" s="9" t="s">
        <v>70</v>
      </c>
      <c r="F1554" s="9" t="s">
        <v>306</v>
      </c>
      <c r="G1554" s="9" t="s">
        <v>307</v>
      </c>
      <c r="H1554" s="9">
        <v>0.36</v>
      </c>
      <c r="I1554" s="9">
        <v>0.48</v>
      </c>
      <c r="J1554" s="9" t="s">
        <v>195</v>
      </c>
      <c r="K1554" s="9">
        <v>4.8237645687000002E-4</v>
      </c>
      <c r="L1554" s="9">
        <v>3857.7690414020399</v>
      </c>
      <c r="M1554" s="9">
        <v>9.5843984303164902</v>
      </c>
      <c r="N1554" s="9">
        <v>1.40852464309897</v>
      </c>
      <c r="O1554" s="9">
        <v>4.6232881560800002E-3</v>
      </c>
      <c r="P1554" s="9">
        <v>6.7943912675000003E-4</v>
      </c>
      <c r="Q1554" s="9">
        <v>1.86089696162972</v>
      </c>
      <c r="R1554" s="9">
        <v>1210</v>
      </c>
      <c r="S1554" s="9" t="s">
        <v>310</v>
      </c>
      <c r="T1554" s="9">
        <v>1210</v>
      </c>
      <c r="U1554" s="9" t="s">
        <v>293</v>
      </c>
      <c r="V1554" s="9" t="s">
        <v>195</v>
      </c>
      <c r="Z1554" s="9">
        <v>0</v>
      </c>
      <c r="AA1554" s="9">
        <v>1</v>
      </c>
      <c r="AB1554" s="9">
        <v>4.6232881560800002E-3</v>
      </c>
      <c r="AC1554" s="9">
        <v>6.7943912675000003E-4</v>
      </c>
      <c r="AD1554" s="9">
        <v>1.86089696162935</v>
      </c>
      <c r="AF1554" s="9">
        <v>-1</v>
      </c>
      <c r="AG1554" s="9">
        <v>-1</v>
      </c>
      <c r="AH1554" s="9">
        <v>-1</v>
      </c>
      <c r="AI1554" s="9">
        <v>-1</v>
      </c>
      <c r="AJ1554" s="9">
        <v>0</v>
      </c>
      <c r="AM1554" s="9" t="s">
        <v>309</v>
      </c>
      <c r="AN1554" s="9">
        <v>-1</v>
      </c>
      <c r="AQ1554" s="9">
        <v>580</v>
      </c>
      <c r="AR1554" s="9" t="s">
        <v>302</v>
      </c>
      <c r="AT1554" s="9" t="s">
        <v>195</v>
      </c>
      <c r="AU1554" s="9">
        <v>132.71029999999999</v>
      </c>
      <c r="AV1554" s="9">
        <v>7.6033591246370804</v>
      </c>
      <c r="AW1554" s="9">
        <v>1.9521082625147099</v>
      </c>
      <c r="AX1554" s="9">
        <v>1.5092433000000001E-3</v>
      </c>
    </row>
    <row r="1555" spans="1:50" x14ac:dyDescent="0.25">
      <c r="A1555" s="142">
        <v>550000</v>
      </c>
      <c r="B1555" s="142">
        <v>870000</v>
      </c>
      <c r="C1555" s="142">
        <v>870000</v>
      </c>
      <c r="D1555" s="9" t="s">
        <v>305</v>
      </c>
      <c r="E1555" s="9" t="s">
        <v>70</v>
      </c>
      <c r="F1555" s="9" t="s">
        <v>306</v>
      </c>
      <c r="G1555" s="9" t="s">
        <v>307</v>
      </c>
      <c r="H1555" s="9">
        <v>0.36</v>
      </c>
      <c r="I1555" s="9">
        <v>0.48</v>
      </c>
      <c r="J1555" s="9" t="s">
        <v>195</v>
      </c>
      <c r="K1555" s="9">
        <v>0.17399821585611999</v>
      </c>
      <c r="L1555" s="9">
        <v>3857.7690414020399</v>
      </c>
      <c r="M1555" s="9">
        <v>9.5843984303164902</v>
      </c>
      <c r="N1555" s="9">
        <v>1.40852464309897</v>
      </c>
      <c r="O1555" s="9">
        <v>1.6676682269293199</v>
      </c>
      <c r="P1555" s="9">
        <v>0.2450807748886</v>
      </c>
      <c r="Q1555" s="9">
        <v>671.24493038895298</v>
      </c>
      <c r="R1555" s="9">
        <v>1210</v>
      </c>
      <c r="S1555" s="9" t="s">
        <v>310</v>
      </c>
      <c r="T1555" s="9">
        <v>1210</v>
      </c>
      <c r="U1555" s="9" t="s">
        <v>293</v>
      </c>
      <c r="V1555" s="9" t="s">
        <v>195</v>
      </c>
      <c r="Z1555" s="9">
        <v>0</v>
      </c>
      <c r="AA1555" s="9">
        <v>1</v>
      </c>
      <c r="AB1555" s="9">
        <v>1.6676682269293199</v>
      </c>
      <c r="AC1555" s="9">
        <v>0.2450807748886</v>
      </c>
      <c r="AD1555" s="9">
        <v>671.24493038895298</v>
      </c>
      <c r="AF1555" s="9">
        <v>-1</v>
      </c>
      <c r="AG1555" s="9">
        <v>-1</v>
      </c>
      <c r="AH1555" s="9">
        <v>-1</v>
      </c>
      <c r="AI1555" s="9">
        <v>-1</v>
      </c>
      <c r="AJ1555" s="9">
        <v>0</v>
      </c>
      <c r="AM1555" s="9" t="s">
        <v>309</v>
      </c>
      <c r="AN1555" s="9">
        <v>-1</v>
      </c>
      <c r="AQ1555" s="9">
        <v>580</v>
      </c>
      <c r="AR1555" s="9" t="s">
        <v>302</v>
      </c>
      <c r="AT1555" s="9" t="s">
        <v>195</v>
      </c>
      <c r="AU1555" s="9">
        <v>132.71029999999999</v>
      </c>
      <c r="AV1555" s="9">
        <v>108.22871068552099</v>
      </c>
      <c r="AW1555" s="9">
        <v>704.14579732350398</v>
      </c>
      <c r="AX1555" s="9">
        <v>0.5443997813</v>
      </c>
    </row>
    <row r="1556" spans="1:50" x14ac:dyDescent="0.25">
      <c r="A1556" s="142">
        <v>550000</v>
      </c>
      <c r="B1556" s="142">
        <v>870000</v>
      </c>
      <c r="C1556" s="142">
        <v>870000</v>
      </c>
      <c r="D1556" s="9" t="s">
        <v>305</v>
      </c>
      <c r="E1556" s="9" t="s">
        <v>70</v>
      </c>
      <c r="F1556" s="9" t="s">
        <v>306</v>
      </c>
      <c r="G1556" s="9" t="s">
        <v>307</v>
      </c>
      <c r="H1556" s="9">
        <v>0.36</v>
      </c>
      <c r="I1556" s="9">
        <v>0.48</v>
      </c>
      <c r="J1556" s="9" t="s">
        <v>195</v>
      </c>
      <c r="K1556" s="9">
        <v>0.24260720536506999</v>
      </c>
      <c r="L1556" s="9">
        <v>3855.6860410942099</v>
      </c>
      <c r="M1556" s="9">
        <v>9.5795152676305708</v>
      </c>
      <c r="N1556" s="9">
        <v>1.40781696483257</v>
      </c>
      <c r="O1556" s="9">
        <v>2.3240594278319602</v>
      </c>
      <c r="P1556" s="9">
        <v>0.34154653950357</v>
      </c>
      <c r="Q1556" s="9">
        <v>935.41721519501095</v>
      </c>
      <c r="R1556" s="9">
        <v>1200</v>
      </c>
      <c r="S1556" s="9" t="s">
        <v>308</v>
      </c>
      <c r="T1556" s="9">
        <v>1200</v>
      </c>
      <c r="U1556" s="9" t="s">
        <v>293</v>
      </c>
      <c r="V1556" s="9" t="s">
        <v>195</v>
      </c>
      <c r="Z1556" s="9">
        <v>0</v>
      </c>
      <c r="AA1556" s="9">
        <v>1</v>
      </c>
      <c r="AB1556" s="9">
        <v>2.3240594278319602</v>
      </c>
      <c r="AC1556" s="9">
        <v>0.34154653950357</v>
      </c>
      <c r="AD1556" s="9">
        <v>935.41721519501095</v>
      </c>
      <c r="AF1556" s="9">
        <v>-1</v>
      </c>
      <c r="AG1556" s="9">
        <v>-1</v>
      </c>
      <c r="AH1556" s="9">
        <v>-1</v>
      </c>
      <c r="AI1556" s="9">
        <v>-1</v>
      </c>
      <c r="AJ1556" s="9">
        <v>0</v>
      </c>
      <c r="AM1556" s="9" t="s">
        <v>309</v>
      </c>
      <c r="AN1556" s="9">
        <v>-1</v>
      </c>
      <c r="AQ1556" s="9">
        <v>580</v>
      </c>
      <c r="AR1556" s="9" t="s">
        <v>302</v>
      </c>
      <c r="AT1556" s="9" t="s">
        <v>195</v>
      </c>
      <c r="AU1556" s="9">
        <v>132.71029999999999</v>
      </c>
      <c r="AV1556" s="9">
        <v>140.64378925669899</v>
      </c>
      <c r="AW1556" s="9">
        <v>981.79652715218697</v>
      </c>
      <c r="AX1556" s="9">
        <v>0.75865143160000004</v>
      </c>
    </row>
    <row r="1557" spans="1:50" x14ac:dyDescent="0.25">
      <c r="A1557" s="142">
        <v>550000</v>
      </c>
      <c r="B1557" s="142">
        <v>870000</v>
      </c>
      <c r="C1557" s="142">
        <v>870000</v>
      </c>
      <c r="D1557" s="9" t="s">
        <v>305</v>
      </c>
      <c r="E1557" s="9" t="s">
        <v>70</v>
      </c>
      <c r="F1557" s="9" t="s">
        <v>306</v>
      </c>
      <c r="G1557" s="9" t="s">
        <v>307</v>
      </c>
      <c r="H1557" s="9">
        <v>0.36</v>
      </c>
      <c r="I1557" s="9">
        <v>0.48</v>
      </c>
      <c r="J1557" s="9" t="s">
        <v>195</v>
      </c>
      <c r="K1557" s="9">
        <v>2.5620596029050001E-2</v>
      </c>
      <c r="L1557" s="9">
        <v>3855.6860410942099</v>
      </c>
      <c r="M1557" s="9">
        <v>9.5795152676305708</v>
      </c>
      <c r="N1557" s="9">
        <v>1.40781696483257</v>
      </c>
      <c r="O1557" s="9">
        <v>0.24543289082610001</v>
      </c>
      <c r="P1557" s="9">
        <v>3.606910973882E-2</v>
      </c>
      <c r="Q1557" s="9">
        <v>98.784974473733399</v>
      </c>
      <c r="R1557" s="9">
        <v>1210</v>
      </c>
      <c r="S1557" s="9" t="s">
        <v>310</v>
      </c>
      <c r="T1557" s="9">
        <v>1210</v>
      </c>
      <c r="U1557" s="9" t="s">
        <v>293</v>
      </c>
      <c r="V1557" s="9" t="s">
        <v>195</v>
      </c>
      <c r="Z1557" s="9">
        <v>0</v>
      </c>
      <c r="AA1557" s="9">
        <v>1</v>
      </c>
      <c r="AB1557" s="9">
        <v>0.24543289082610001</v>
      </c>
      <c r="AC1557" s="9">
        <v>3.606910973882E-2</v>
      </c>
      <c r="AD1557" s="9">
        <v>98.784974473733399</v>
      </c>
      <c r="AF1557" s="9">
        <v>-1</v>
      </c>
      <c r="AG1557" s="9">
        <v>-1</v>
      </c>
      <c r="AH1557" s="9">
        <v>-1</v>
      </c>
      <c r="AI1557" s="9">
        <v>-1</v>
      </c>
      <c r="AJ1557" s="9">
        <v>0</v>
      </c>
      <c r="AM1557" s="9" t="s">
        <v>309</v>
      </c>
      <c r="AN1557" s="9">
        <v>-1</v>
      </c>
      <c r="AQ1557" s="9">
        <v>580</v>
      </c>
      <c r="AR1557" s="9" t="s">
        <v>302</v>
      </c>
      <c r="AT1557" s="9" t="s">
        <v>195</v>
      </c>
      <c r="AU1557" s="9">
        <v>132.71029999999999</v>
      </c>
      <c r="AV1557" s="9">
        <v>41.362651783809604</v>
      </c>
      <c r="AW1557" s="9">
        <v>103.682873585889</v>
      </c>
      <c r="AX1557" s="9">
        <v>8.0117578600000003E-2</v>
      </c>
    </row>
    <row r="1558" spans="1:50" x14ac:dyDescent="0.25">
      <c r="A1558" s="142">
        <v>550000</v>
      </c>
      <c r="B1558" s="142">
        <v>870000</v>
      </c>
      <c r="C1558" s="142">
        <v>870000</v>
      </c>
      <c r="D1558" s="9" t="s">
        <v>305</v>
      </c>
      <c r="E1558" s="9" t="s">
        <v>70</v>
      </c>
      <c r="F1558" s="9" t="s">
        <v>306</v>
      </c>
      <c r="G1558" s="9" t="s">
        <v>307</v>
      </c>
      <c r="H1558" s="9">
        <v>0.36</v>
      </c>
      <c r="I1558" s="9">
        <v>0.48</v>
      </c>
      <c r="J1558" s="9" t="s">
        <v>195</v>
      </c>
      <c r="K1558" s="9">
        <v>2.5157094933699999E-3</v>
      </c>
      <c r="L1558" s="9">
        <v>3855.6860410942099</v>
      </c>
      <c r="M1558" s="9">
        <v>9.5795152676305708</v>
      </c>
      <c r="N1558" s="9">
        <v>1.40781696483257</v>
      </c>
      <c r="O1558" s="9">
        <v>2.409927750074E-2</v>
      </c>
      <c r="P1558" s="9">
        <v>3.54165850336E-3</v>
      </c>
      <c r="Q1558" s="9">
        <v>9.6997859770696007</v>
      </c>
      <c r="R1558" s="9">
        <v>1210</v>
      </c>
      <c r="S1558" s="9" t="s">
        <v>310</v>
      </c>
      <c r="T1558" s="9">
        <v>1210</v>
      </c>
      <c r="U1558" s="9" t="s">
        <v>293</v>
      </c>
      <c r="V1558" s="9" t="s">
        <v>195</v>
      </c>
      <c r="Z1558" s="9">
        <v>0</v>
      </c>
      <c r="AA1558" s="9">
        <v>1</v>
      </c>
      <c r="AB1558" s="9">
        <v>2.409927750074E-2</v>
      </c>
      <c r="AC1558" s="9">
        <v>3.54165850336E-3</v>
      </c>
      <c r="AD1558" s="9">
        <v>9.6997859770705599</v>
      </c>
      <c r="AF1558" s="9">
        <v>-1</v>
      </c>
      <c r="AG1558" s="9">
        <v>-1</v>
      </c>
      <c r="AH1558" s="9">
        <v>-1</v>
      </c>
      <c r="AI1558" s="9">
        <v>-1</v>
      </c>
      <c r="AJ1558" s="9">
        <v>0</v>
      </c>
      <c r="AM1558" s="9" t="s">
        <v>309</v>
      </c>
      <c r="AN1558" s="9">
        <v>-1</v>
      </c>
      <c r="AQ1558" s="9">
        <v>580</v>
      </c>
      <c r="AR1558" s="9" t="s">
        <v>302</v>
      </c>
      <c r="AT1558" s="9" t="s">
        <v>195</v>
      </c>
      <c r="AU1558" s="9">
        <v>132.71029999999999</v>
      </c>
      <c r="AV1558" s="9">
        <v>18.191408287655001</v>
      </c>
      <c r="AW1558" s="9">
        <v>10.1807151201744</v>
      </c>
      <c r="AX1558" s="9">
        <v>7.8668174999999996E-3</v>
      </c>
    </row>
    <row r="1559" spans="1:50" x14ac:dyDescent="0.25">
      <c r="A1559" s="142">
        <v>550000</v>
      </c>
      <c r="B1559" s="142">
        <v>870000</v>
      </c>
      <c r="C1559" s="142">
        <v>870000</v>
      </c>
      <c r="D1559" s="9" t="s">
        <v>305</v>
      </c>
      <c r="E1559" s="9" t="s">
        <v>70</v>
      </c>
      <c r="F1559" s="9" t="s">
        <v>306</v>
      </c>
      <c r="G1559" s="9" t="s">
        <v>307</v>
      </c>
      <c r="H1559" s="9">
        <v>0.36</v>
      </c>
      <c r="I1559" s="9">
        <v>0.48</v>
      </c>
      <c r="J1559" s="9" t="s">
        <v>195</v>
      </c>
      <c r="K1559" s="9">
        <v>0.19923220982383</v>
      </c>
      <c r="L1559" s="9">
        <v>3855.6860410942099</v>
      </c>
      <c r="M1559" s="9">
        <v>9.5795152676305708</v>
      </c>
      <c r="N1559" s="9">
        <v>1.40781696483257</v>
      </c>
      <c r="O1559" s="9">
        <v>1.9085479958111899</v>
      </c>
      <c r="P1559" s="9">
        <v>0.28048248493106998</v>
      </c>
      <c r="Q1559" s="9">
        <v>768.17685035410898</v>
      </c>
      <c r="R1559" s="9">
        <v>1210</v>
      </c>
      <c r="S1559" s="9" t="s">
        <v>310</v>
      </c>
      <c r="T1559" s="9">
        <v>1210</v>
      </c>
      <c r="U1559" s="9" t="s">
        <v>293</v>
      </c>
      <c r="V1559" s="9" t="s">
        <v>195</v>
      </c>
      <c r="Z1559" s="9">
        <v>0</v>
      </c>
      <c r="AA1559" s="9">
        <v>1</v>
      </c>
      <c r="AB1559" s="9">
        <v>1.9085479958111899</v>
      </c>
      <c r="AC1559" s="9">
        <v>0.28048248493106998</v>
      </c>
      <c r="AD1559" s="9">
        <v>768.17685035410898</v>
      </c>
      <c r="AF1559" s="9">
        <v>-1</v>
      </c>
      <c r="AG1559" s="9">
        <v>-1</v>
      </c>
      <c r="AH1559" s="9">
        <v>-1</v>
      </c>
      <c r="AI1559" s="9">
        <v>-1</v>
      </c>
      <c r="AJ1559" s="9">
        <v>0</v>
      </c>
      <c r="AM1559" s="9" t="s">
        <v>309</v>
      </c>
      <c r="AN1559" s="9">
        <v>-1</v>
      </c>
      <c r="AQ1559" s="9">
        <v>580</v>
      </c>
      <c r="AR1559" s="9" t="s">
        <v>302</v>
      </c>
      <c r="AT1559" s="9" t="s">
        <v>195</v>
      </c>
      <c r="AU1559" s="9">
        <v>132.71029999999999</v>
      </c>
      <c r="AV1559" s="9">
        <v>110.84309779247999</v>
      </c>
      <c r="AW1559" s="9">
        <v>806.26414787452802</v>
      </c>
      <c r="AX1559" s="9">
        <v>0.62301447720000003</v>
      </c>
    </row>
    <row r="1560" spans="1:50" x14ac:dyDescent="0.25">
      <c r="A1560" s="142">
        <v>550000</v>
      </c>
      <c r="B1560" s="142">
        <v>870000</v>
      </c>
      <c r="C1560" s="142">
        <v>870000</v>
      </c>
      <c r="D1560" s="9" t="s">
        <v>305</v>
      </c>
      <c r="E1560" s="9" t="s">
        <v>70</v>
      </c>
      <c r="F1560" s="9" t="s">
        <v>306</v>
      </c>
      <c r="G1560" s="9" t="s">
        <v>307</v>
      </c>
      <c r="H1560" s="9">
        <v>0.36</v>
      </c>
      <c r="I1560" s="9">
        <v>0.48</v>
      </c>
      <c r="J1560" s="9" t="s">
        <v>195</v>
      </c>
      <c r="K1560" s="9">
        <v>1.6488248522889999E-2</v>
      </c>
      <c r="L1560" s="9">
        <v>3855.6860410942099</v>
      </c>
      <c r="M1560" s="9">
        <v>9.5795152676305708</v>
      </c>
      <c r="N1560" s="9">
        <v>1.40781696483257</v>
      </c>
      <c r="O1560" s="9">
        <v>0.15794942846158</v>
      </c>
      <c r="P1560" s="9">
        <v>2.321243599091E-2</v>
      </c>
      <c r="Q1560" s="9">
        <v>63.573509671830003</v>
      </c>
      <c r="R1560" s="9">
        <v>1210</v>
      </c>
      <c r="S1560" s="9" t="s">
        <v>310</v>
      </c>
      <c r="T1560" s="9">
        <v>1210</v>
      </c>
      <c r="U1560" s="9" t="s">
        <v>293</v>
      </c>
      <c r="V1560" s="9" t="s">
        <v>195</v>
      </c>
      <c r="Z1560" s="9">
        <v>0</v>
      </c>
      <c r="AA1560" s="9">
        <v>1</v>
      </c>
      <c r="AB1560" s="9">
        <v>0.15794942846158</v>
      </c>
      <c r="AC1560" s="9">
        <v>2.321243599091E-2</v>
      </c>
      <c r="AD1560" s="9">
        <v>63.573509671830003</v>
      </c>
      <c r="AF1560" s="9">
        <v>-1</v>
      </c>
      <c r="AG1560" s="9">
        <v>-1</v>
      </c>
      <c r="AH1560" s="9">
        <v>-1</v>
      </c>
      <c r="AI1560" s="9">
        <v>-1</v>
      </c>
      <c r="AJ1560" s="9">
        <v>0</v>
      </c>
      <c r="AM1560" s="9" t="s">
        <v>309</v>
      </c>
      <c r="AN1560" s="9">
        <v>-1</v>
      </c>
      <c r="AQ1560" s="9">
        <v>580</v>
      </c>
      <c r="AR1560" s="9" t="s">
        <v>302</v>
      </c>
      <c r="AT1560" s="9" t="s">
        <v>195</v>
      </c>
      <c r="AU1560" s="9">
        <v>132.71029999999999</v>
      </c>
      <c r="AV1560" s="9">
        <v>49.763410230165</v>
      </c>
      <c r="AW1560" s="9">
        <v>66.725574429016902</v>
      </c>
      <c r="AX1560" s="9">
        <v>5.1560024099999997E-2</v>
      </c>
    </row>
    <row r="1561" spans="1:50" x14ac:dyDescent="0.25">
      <c r="A1561" s="142">
        <v>550000</v>
      </c>
      <c r="B1561" s="142">
        <v>870000</v>
      </c>
      <c r="C1561" s="142">
        <v>870000</v>
      </c>
      <c r="D1561" s="9" t="s">
        <v>305</v>
      </c>
      <c r="E1561" s="9" t="s">
        <v>70</v>
      </c>
      <c r="F1561" s="9" t="s">
        <v>306</v>
      </c>
      <c r="G1561" s="9" t="s">
        <v>307</v>
      </c>
      <c r="H1561" s="9">
        <v>0.36</v>
      </c>
      <c r="I1561" s="9">
        <v>0.48</v>
      </c>
      <c r="J1561" s="9" t="s">
        <v>195</v>
      </c>
      <c r="K1561" s="9">
        <v>0.10358002451911</v>
      </c>
      <c r="L1561" s="9">
        <v>3855.6860410942099</v>
      </c>
      <c r="M1561" s="9">
        <v>9.5795152676305708</v>
      </c>
      <c r="N1561" s="9">
        <v>1.40781696483257</v>
      </c>
      <c r="O1561" s="9">
        <v>0.99224642630237003</v>
      </c>
      <c r="P1561" s="9">
        <v>0.14582171573576999</v>
      </c>
      <c r="Q1561" s="9">
        <v>399.37205467453202</v>
      </c>
      <c r="R1561" s="9">
        <v>1210</v>
      </c>
      <c r="S1561" s="9" t="s">
        <v>310</v>
      </c>
      <c r="T1561" s="9">
        <v>1210</v>
      </c>
      <c r="U1561" s="9" t="s">
        <v>293</v>
      </c>
      <c r="V1561" s="9" t="s">
        <v>195</v>
      </c>
      <c r="Z1561" s="9">
        <v>0</v>
      </c>
      <c r="AA1561" s="9">
        <v>1</v>
      </c>
      <c r="AB1561" s="9">
        <v>0.99224642630237003</v>
      </c>
      <c r="AC1561" s="9">
        <v>0.14582171573576999</v>
      </c>
      <c r="AD1561" s="9">
        <v>399.37205467453202</v>
      </c>
      <c r="AF1561" s="9">
        <v>-1</v>
      </c>
      <c r="AG1561" s="9">
        <v>-1</v>
      </c>
      <c r="AH1561" s="9">
        <v>-1</v>
      </c>
      <c r="AI1561" s="9">
        <v>-1</v>
      </c>
      <c r="AJ1561" s="9">
        <v>0</v>
      </c>
      <c r="AM1561" s="9" t="s">
        <v>309</v>
      </c>
      <c r="AN1561" s="9">
        <v>-1</v>
      </c>
      <c r="AQ1561" s="9">
        <v>580</v>
      </c>
      <c r="AR1561" s="9" t="s">
        <v>302</v>
      </c>
      <c r="AT1561" s="9" t="s">
        <v>195</v>
      </c>
      <c r="AU1561" s="9">
        <v>132.71029999999999</v>
      </c>
      <c r="AV1561" s="9">
        <v>83.132054112918695</v>
      </c>
      <c r="AW1561" s="9">
        <v>419.17348745751298</v>
      </c>
      <c r="AX1561" s="9">
        <v>0.32390272069999998</v>
      </c>
    </row>
    <row r="1562" spans="1:50" x14ac:dyDescent="0.25">
      <c r="A1562" s="142">
        <v>550000</v>
      </c>
      <c r="B1562" s="142">
        <v>870000</v>
      </c>
      <c r="C1562" s="142">
        <v>870000</v>
      </c>
      <c r="D1562" s="9" t="s">
        <v>305</v>
      </c>
      <c r="E1562" s="9" t="s">
        <v>70</v>
      </c>
      <c r="F1562" s="9" t="s">
        <v>306</v>
      </c>
      <c r="G1562" s="9" t="s">
        <v>307</v>
      </c>
      <c r="H1562" s="9">
        <v>0.36</v>
      </c>
      <c r="I1562" s="9">
        <v>0.48</v>
      </c>
      <c r="J1562" s="9" t="s">
        <v>195</v>
      </c>
      <c r="K1562" s="9">
        <v>2.7719460075650001E-2</v>
      </c>
      <c r="L1562" s="9">
        <v>3855.6860410942099</v>
      </c>
      <c r="M1562" s="9">
        <v>9.5795152676305708</v>
      </c>
      <c r="N1562" s="9">
        <v>1.40781696483257</v>
      </c>
      <c r="O1562" s="9">
        <v>0.26553899100519002</v>
      </c>
      <c r="P1562" s="9">
        <v>3.9023926150500002E-2</v>
      </c>
      <c r="Q1562" s="9">
        <v>106.87753528036301</v>
      </c>
      <c r="R1562" s="9">
        <v>1210</v>
      </c>
      <c r="S1562" s="9" t="s">
        <v>310</v>
      </c>
      <c r="T1562" s="9">
        <v>1210</v>
      </c>
      <c r="U1562" s="9" t="s">
        <v>293</v>
      </c>
      <c r="V1562" s="9" t="s">
        <v>195</v>
      </c>
      <c r="Z1562" s="9">
        <v>0</v>
      </c>
      <c r="AA1562" s="9">
        <v>1</v>
      </c>
      <c r="AB1562" s="9">
        <v>0.26553899100519002</v>
      </c>
      <c r="AC1562" s="9">
        <v>3.9023926150500002E-2</v>
      </c>
      <c r="AD1562" s="9">
        <v>106.877535280362</v>
      </c>
      <c r="AF1562" s="9">
        <v>-1</v>
      </c>
      <c r="AG1562" s="9">
        <v>-1</v>
      </c>
      <c r="AH1562" s="9">
        <v>-1</v>
      </c>
      <c r="AI1562" s="9">
        <v>-1</v>
      </c>
      <c r="AJ1562" s="9">
        <v>0</v>
      </c>
      <c r="AM1562" s="9" t="s">
        <v>309</v>
      </c>
      <c r="AN1562" s="9">
        <v>-1</v>
      </c>
      <c r="AQ1562" s="9">
        <v>580</v>
      </c>
      <c r="AR1562" s="9" t="s">
        <v>302</v>
      </c>
      <c r="AT1562" s="9" t="s">
        <v>195</v>
      </c>
      <c r="AU1562" s="9">
        <v>132.71029999999999</v>
      </c>
      <c r="AV1562" s="9">
        <v>60.327222315671399</v>
      </c>
      <c r="AW1562" s="9">
        <v>112.17667503261499</v>
      </c>
      <c r="AX1562" s="9">
        <v>8.6680888299999995E-2</v>
      </c>
    </row>
    <row r="1563" spans="1:50" x14ac:dyDescent="0.25">
      <c r="A1563" s="142">
        <v>550000</v>
      </c>
      <c r="B1563" s="142">
        <v>870000</v>
      </c>
      <c r="C1563" s="142">
        <v>870000</v>
      </c>
      <c r="D1563" s="9" t="s">
        <v>305</v>
      </c>
      <c r="E1563" s="9" t="s">
        <v>70</v>
      </c>
      <c r="F1563" s="9" t="s">
        <v>306</v>
      </c>
      <c r="G1563" s="9" t="s">
        <v>307</v>
      </c>
      <c r="H1563" s="9">
        <v>0.36</v>
      </c>
      <c r="I1563" s="9">
        <v>0.48</v>
      </c>
      <c r="J1563" s="9" t="s">
        <v>195</v>
      </c>
      <c r="K1563" s="9">
        <v>0.17098310510796999</v>
      </c>
      <c r="L1563" s="9">
        <v>3846.05265972917</v>
      </c>
      <c r="M1563" s="9">
        <v>9.5568347559995797</v>
      </c>
      <c r="N1563" s="9">
        <v>1.4045265509937399</v>
      </c>
      <c r="O1563" s="9">
        <v>1.63405728158457</v>
      </c>
      <c r="P1563" s="9">
        <v>0.24015031089548999</v>
      </c>
      <c r="Q1563" s="9">
        <v>657.610026169261</v>
      </c>
      <c r="R1563" s="9">
        <v>1200</v>
      </c>
      <c r="S1563" s="9" t="s">
        <v>308</v>
      </c>
      <c r="T1563" s="9">
        <v>1200</v>
      </c>
      <c r="U1563" s="9" t="s">
        <v>293</v>
      </c>
      <c r="V1563" s="9" t="s">
        <v>195</v>
      </c>
      <c r="Z1563" s="9">
        <v>0</v>
      </c>
      <c r="AA1563" s="9">
        <v>1</v>
      </c>
      <c r="AB1563" s="9">
        <v>1.63405728158457</v>
      </c>
      <c r="AC1563" s="9">
        <v>0.24015031089548999</v>
      </c>
      <c r="AD1563" s="9">
        <v>663.17554264405305</v>
      </c>
      <c r="AF1563" s="9">
        <v>-1</v>
      </c>
      <c r="AG1563" s="9">
        <v>-1</v>
      </c>
      <c r="AH1563" s="9">
        <v>-1</v>
      </c>
      <c r="AI1563" s="9">
        <v>-1</v>
      </c>
      <c r="AJ1563" s="9">
        <v>0</v>
      </c>
      <c r="AM1563" s="9" t="s">
        <v>309</v>
      </c>
      <c r="AN1563" s="9">
        <v>-1</v>
      </c>
      <c r="AQ1563" s="9">
        <v>580</v>
      </c>
      <c r="AR1563" s="9" t="s">
        <v>302</v>
      </c>
      <c r="AT1563" s="9" t="s">
        <v>195</v>
      </c>
      <c r="AU1563" s="9">
        <v>132.71029999999999</v>
      </c>
      <c r="AV1563" s="9">
        <v>119.224866078202</v>
      </c>
      <c r="AW1563" s="9">
        <v>691.94407702808405</v>
      </c>
      <c r="AX1563" s="9">
        <v>0.53785526569999997</v>
      </c>
    </row>
    <row r="1564" spans="1:50" x14ac:dyDescent="0.25">
      <c r="A1564" s="142">
        <v>550000</v>
      </c>
      <c r="B1564" s="142">
        <v>870000</v>
      </c>
      <c r="C1564" s="142">
        <v>870000</v>
      </c>
      <c r="D1564" s="9" t="s">
        <v>305</v>
      </c>
      <c r="E1564" s="9" t="s">
        <v>70</v>
      </c>
      <c r="F1564" s="9" t="s">
        <v>306</v>
      </c>
      <c r="G1564" s="9" t="s">
        <v>307</v>
      </c>
      <c r="H1564" s="9">
        <v>0.36</v>
      </c>
      <c r="I1564" s="9">
        <v>0.48</v>
      </c>
      <c r="J1564" s="9" t="s">
        <v>195</v>
      </c>
      <c r="K1564" s="9">
        <v>3.6903898757839997E-2</v>
      </c>
      <c r="L1564" s="9">
        <v>3846.05265972917</v>
      </c>
      <c r="M1564" s="9">
        <v>9.5568347559995797</v>
      </c>
      <c r="N1564" s="9">
        <v>1.4045265509937399</v>
      </c>
      <c r="O1564" s="9">
        <v>0.35268446228082001</v>
      </c>
      <c r="P1564" s="9">
        <v>5.1832505640570001E-2</v>
      </c>
      <c r="Q1564" s="9">
        <v>141.93433797197</v>
      </c>
      <c r="R1564" s="9">
        <v>1210</v>
      </c>
      <c r="S1564" s="9" t="s">
        <v>310</v>
      </c>
      <c r="T1564" s="9">
        <v>1210</v>
      </c>
      <c r="U1564" s="9" t="s">
        <v>293</v>
      </c>
      <c r="V1564" s="9" t="s">
        <v>195</v>
      </c>
      <c r="Z1564" s="9">
        <v>0</v>
      </c>
      <c r="AA1564" s="9">
        <v>1</v>
      </c>
      <c r="AB1564" s="9">
        <v>0.35268446228082001</v>
      </c>
      <c r="AC1564" s="9">
        <v>5.1832505640570001E-2</v>
      </c>
      <c r="AD1564" s="9">
        <v>141.93433797197</v>
      </c>
      <c r="AF1564" s="9">
        <v>-1</v>
      </c>
      <c r="AG1564" s="9">
        <v>-1</v>
      </c>
      <c r="AH1564" s="9">
        <v>-1</v>
      </c>
      <c r="AI1564" s="9">
        <v>-1</v>
      </c>
      <c r="AJ1564" s="9">
        <v>0</v>
      </c>
      <c r="AM1564" s="9" t="s">
        <v>309</v>
      </c>
      <c r="AN1564" s="9">
        <v>-1</v>
      </c>
      <c r="AQ1564" s="9">
        <v>580</v>
      </c>
      <c r="AR1564" s="9" t="s">
        <v>302</v>
      </c>
      <c r="AT1564" s="9" t="s">
        <v>195</v>
      </c>
      <c r="AU1564" s="9">
        <v>132.71029999999999</v>
      </c>
      <c r="AV1564" s="9">
        <v>54.098422751779701</v>
      </c>
      <c r="AW1564" s="9">
        <v>149.344779699768</v>
      </c>
      <c r="AX1564" s="9">
        <v>0.1151130073</v>
      </c>
    </row>
    <row r="1565" spans="1:50" x14ac:dyDescent="0.25">
      <c r="A1565" s="142">
        <v>550000</v>
      </c>
      <c r="B1565" s="142">
        <v>870000</v>
      </c>
      <c r="C1565" s="142">
        <v>870000</v>
      </c>
      <c r="D1565" s="9" t="s">
        <v>305</v>
      </c>
      <c r="E1565" s="9" t="s">
        <v>70</v>
      </c>
      <c r="F1565" s="9" t="s">
        <v>306</v>
      </c>
      <c r="G1565" s="9" t="s">
        <v>307</v>
      </c>
      <c r="H1565" s="9">
        <v>0.36</v>
      </c>
      <c r="I1565" s="9">
        <v>0.48</v>
      </c>
      <c r="J1565" s="9" t="s">
        <v>195</v>
      </c>
      <c r="K1565" s="9">
        <v>2.881091982602E-2</v>
      </c>
      <c r="L1565" s="9">
        <v>3846.05265972917</v>
      </c>
      <c r="M1565" s="9">
        <v>9.5568347559995797</v>
      </c>
      <c r="N1565" s="9">
        <v>1.4045265509937399</v>
      </c>
      <c r="O1565" s="9">
        <v>0.27534119994562001</v>
      </c>
      <c r="P1565" s="9">
        <v>4.0465701854190003E-2</v>
      </c>
      <c r="Q1565" s="9">
        <v>110.808314826108</v>
      </c>
      <c r="R1565" s="9">
        <v>1200</v>
      </c>
      <c r="S1565" s="9" t="s">
        <v>308</v>
      </c>
      <c r="T1565" s="9">
        <v>1200</v>
      </c>
      <c r="U1565" s="9" t="s">
        <v>293</v>
      </c>
      <c r="V1565" s="9" t="s">
        <v>195</v>
      </c>
      <c r="Z1565" s="9">
        <v>0</v>
      </c>
      <c r="AA1565" s="9">
        <v>1</v>
      </c>
      <c r="AB1565" s="9">
        <v>0.27534119994562001</v>
      </c>
      <c r="AC1565" s="9">
        <v>4.0465701854190003E-2</v>
      </c>
      <c r="AD1565" s="9">
        <v>110.808314826108</v>
      </c>
      <c r="AF1565" s="9">
        <v>-1</v>
      </c>
      <c r="AG1565" s="9">
        <v>-1</v>
      </c>
      <c r="AH1565" s="9">
        <v>-1</v>
      </c>
      <c r="AI1565" s="9">
        <v>-1</v>
      </c>
      <c r="AJ1565" s="9">
        <v>0</v>
      </c>
      <c r="AM1565" s="9" t="s">
        <v>309</v>
      </c>
      <c r="AN1565" s="9">
        <v>-1</v>
      </c>
      <c r="AQ1565" s="9">
        <v>580</v>
      </c>
      <c r="AR1565" s="9" t="s">
        <v>302</v>
      </c>
      <c r="AT1565" s="9" t="s">
        <v>195</v>
      </c>
      <c r="AU1565" s="9">
        <v>132.71029999999999</v>
      </c>
      <c r="AV1565" s="9">
        <v>55.391330916408997</v>
      </c>
      <c r="AW1565" s="9">
        <v>116.59365593318</v>
      </c>
      <c r="AX1565" s="9">
        <v>8.9868868500000004E-2</v>
      </c>
    </row>
    <row r="1566" spans="1:50" x14ac:dyDescent="0.25">
      <c r="A1566" s="142">
        <v>550000</v>
      </c>
      <c r="B1566" s="142">
        <v>870000</v>
      </c>
      <c r="C1566" s="142">
        <v>870000</v>
      </c>
      <c r="D1566" s="9" t="s">
        <v>305</v>
      </c>
      <c r="E1566" s="9" t="s">
        <v>70</v>
      </c>
      <c r="F1566" s="9" t="s">
        <v>306</v>
      </c>
      <c r="G1566" s="9" t="s">
        <v>307</v>
      </c>
      <c r="H1566" s="9">
        <v>0.36</v>
      </c>
      <c r="I1566" s="9">
        <v>0.48</v>
      </c>
      <c r="J1566" s="9" t="s">
        <v>195</v>
      </c>
      <c r="K1566" s="9">
        <v>0.33812445598805002</v>
      </c>
      <c r="L1566" s="9">
        <v>3846.05265972917</v>
      </c>
      <c r="M1566" s="9">
        <v>9.5568347559995797</v>
      </c>
      <c r="N1566" s="9">
        <v>1.4045265509937399</v>
      </c>
      <c r="O1566" s="9">
        <v>3.23139955284012</v>
      </c>
      <c r="P1566" s="9">
        <v>0.47490477597553998</v>
      </c>
      <c r="Q1566" s="9">
        <v>1300.44446327235</v>
      </c>
      <c r="R1566" s="9">
        <v>1210</v>
      </c>
      <c r="S1566" s="9" t="s">
        <v>310</v>
      </c>
      <c r="T1566" s="9">
        <v>1210</v>
      </c>
      <c r="U1566" s="9" t="s">
        <v>293</v>
      </c>
      <c r="V1566" s="9" t="s">
        <v>195</v>
      </c>
      <c r="Z1566" s="9">
        <v>0</v>
      </c>
      <c r="AA1566" s="9">
        <v>1</v>
      </c>
      <c r="AB1566" s="9">
        <v>3.23139955284012</v>
      </c>
      <c r="AC1566" s="9">
        <v>0.47490477597553998</v>
      </c>
      <c r="AD1566" s="9">
        <v>1308.5411253555301</v>
      </c>
      <c r="AF1566" s="9">
        <v>-1</v>
      </c>
      <c r="AG1566" s="9">
        <v>-1</v>
      </c>
      <c r="AH1566" s="9">
        <v>-1</v>
      </c>
      <c r="AI1566" s="9">
        <v>-1</v>
      </c>
      <c r="AJ1566" s="9">
        <v>0</v>
      </c>
      <c r="AM1566" s="9" t="s">
        <v>309</v>
      </c>
      <c r="AN1566" s="9">
        <v>-1</v>
      </c>
      <c r="AQ1566" s="9">
        <v>580</v>
      </c>
      <c r="AR1566" s="9" t="s">
        <v>302</v>
      </c>
      <c r="AT1566" s="9" t="s">
        <v>195</v>
      </c>
      <c r="AU1566" s="9">
        <v>132.71029999999999</v>
      </c>
      <c r="AV1566" s="9">
        <v>148.73554570431901</v>
      </c>
      <c r="AW1566" s="9">
        <v>1368.3411262857801</v>
      </c>
      <c r="AX1566" s="9">
        <v>1.0612661194999999</v>
      </c>
    </row>
    <row r="1567" spans="1:50" x14ac:dyDescent="0.25">
      <c r="A1567" s="142">
        <v>550000</v>
      </c>
      <c r="B1567" s="142">
        <v>870000</v>
      </c>
      <c r="C1567" s="142">
        <v>870000</v>
      </c>
      <c r="D1567" s="9" t="s">
        <v>305</v>
      </c>
      <c r="E1567" s="9" t="s">
        <v>70</v>
      </c>
      <c r="F1567" s="9" t="s">
        <v>306</v>
      </c>
      <c r="G1567" s="9" t="s">
        <v>307</v>
      </c>
      <c r="H1567" s="9">
        <v>0.36</v>
      </c>
      <c r="I1567" s="9">
        <v>0.48</v>
      </c>
      <c r="J1567" s="9" t="s">
        <v>195</v>
      </c>
      <c r="K1567" s="9">
        <v>8.0155245213400002E-3</v>
      </c>
      <c r="L1567" s="9">
        <v>3846.05265972917</v>
      </c>
      <c r="M1567" s="9">
        <v>9.5568347559995797</v>
      </c>
      <c r="N1567" s="9">
        <v>1.4045265509937399</v>
      </c>
      <c r="O1567" s="9">
        <v>7.6603043333170001E-2</v>
      </c>
      <c r="P1567" s="9">
        <v>1.125801701037E-2</v>
      </c>
      <c r="Q1567" s="9">
        <v>30.828129404451001</v>
      </c>
      <c r="R1567" s="9">
        <v>1210</v>
      </c>
      <c r="S1567" s="9" t="s">
        <v>310</v>
      </c>
      <c r="T1567" s="9">
        <v>1210</v>
      </c>
      <c r="U1567" s="9" t="s">
        <v>293</v>
      </c>
      <c r="V1567" s="9" t="s">
        <v>195</v>
      </c>
      <c r="Z1567" s="9">
        <v>0</v>
      </c>
      <c r="AA1567" s="9">
        <v>1</v>
      </c>
      <c r="AB1567" s="9">
        <v>7.6603043333170001E-2</v>
      </c>
      <c r="AC1567" s="9">
        <v>1.125801701037E-2</v>
      </c>
      <c r="AD1567" s="9">
        <v>30.828129404450699</v>
      </c>
      <c r="AF1567" s="9">
        <v>-1</v>
      </c>
      <c r="AG1567" s="9">
        <v>-1</v>
      </c>
      <c r="AH1567" s="9">
        <v>-1</v>
      </c>
      <c r="AI1567" s="9">
        <v>-1</v>
      </c>
      <c r="AJ1567" s="9">
        <v>0</v>
      </c>
      <c r="AM1567" s="9" t="s">
        <v>309</v>
      </c>
      <c r="AN1567" s="9">
        <v>-1</v>
      </c>
      <c r="AQ1567" s="9">
        <v>580</v>
      </c>
      <c r="AR1567" s="9" t="s">
        <v>302</v>
      </c>
      <c r="AT1567" s="9" t="s">
        <v>195</v>
      </c>
      <c r="AU1567" s="9">
        <v>132.71029999999999</v>
      </c>
      <c r="AV1567" s="9">
        <v>32.475890900644899</v>
      </c>
      <c r="AW1567" s="9">
        <v>32.437676888117402</v>
      </c>
      <c r="AX1567" s="9">
        <v>2.5002538000000001E-2</v>
      </c>
    </row>
    <row r="1568" spans="1:50" x14ac:dyDescent="0.25">
      <c r="A1568" s="142">
        <v>550000</v>
      </c>
      <c r="B1568" s="142">
        <v>870000</v>
      </c>
      <c r="C1568" s="142">
        <v>870000</v>
      </c>
      <c r="D1568" s="9" t="s">
        <v>305</v>
      </c>
      <c r="E1568" s="9" t="s">
        <v>70</v>
      </c>
      <c r="F1568" s="9" t="s">
        <v>306</v>
      </c>
      <c r="G1568" s="9" t="s">
        <v>307</v>
      </c>
      <c r="H1568" s="9">
        <v>0.36</v>
      </c>
      <c r="I1568" s="9">
        <v>0.48</v>
      </c>
      <c r="J1568" s="9" t="s">
        <v>195</v>
      </c>
      <c r="K1568" s="9">
        <v>0.34980601143133999</v>
      </c>
      <c r="L1568" s="9">
        <v>3853.6754354047298</v>
      </c>
      <c r="M1568" s="9">
        <v>9.5747508236255694</v>
      </c>
      <c r="N1568" s="9">
        <v>1.4071246491204801</v>
      </c>
      <c r="O1568" s="9">
        <v>3.3493053960614798</v>
      </c>
      <c r="P1568" s="9">
        <v>0.49222066109557</v>
      </c>
      <c r="Q1568" s="9">
        <v>1348.03883340989</v>
      </c>
      <c r="R1568" s="9">
        <v>1200</v>
      </c>
      <c r="S1568" s="9" t="s">
        <v>308</v>
      </c>
      <c r="T1568" s="9">
        <v>1200</v>
      </c>
      <c r="U1568" s="9" t="s">
        <v>293</v>
      </c>
      <c r="V1568" s="9" t="s">
        <v>195</v>
      </c>
      <c r="Z1568" s="9">
        <v>0</v>
      </c>
      <c r="AA1568" s="9">
        <v>1</v>
      </c>
      <c r="AB1568" s="9">
        <v>3.3493053960614798</v>
      </c>
      <c r="AC1568" s="9">
        <v>0.49222066109557</v>
      </c>
      <c r="AD1568" s="9">
        <v>1348.03883340989</v>
      </c>
      <c r="AF1568" s="9">
        <v>-1</v>
      </c>
      <c r="AG1568" s="9">
        <v>-1</v>
      </c>
      <c r="AH1568" s="9">
        <v>-1</v>
      </c>
      <c r="AI1568" s="9">
        <v>-1</v>
      </c>
      <c r="AJ1568" s="9">
        <v>0</v>
      </c>
      <c r="AM1568" s="9" t="s">
        <v>309</v>
      </c>
      <c r="AN1568" s="9">
        <v>-1</v>
      </c>
      <c r="AQ1568" s="9">
        <v>580</v>
      </c>
      <c r="AR1568" s="9" t="s">
        <v>302</v>
      </c>
      <c r="AT1568" s="9" t="s">
        <v>195</v>
      </c>
      <c r="AU1568" s="9">
        <v>132.71029999999999</v>
      </c>
      <c r="AV1568" s="9">
        <v>204.17064413835499</v>
      </c>
      <c r="AW1568" s="9">
        <v>1415.6147039550799</v>
      </c>
      <c r="AX1568" s="9">
        <v>1.0932999459999999</v>
      </c>
    </row>
    <row r="1569" spans="1:50" x14ac:dyDescent="0.25">
      <c r="A1569" s="142">
        <v>550000</v>
      </c>
      <c r="B1569" s="142">
        <v>870000</v>
      </c>
      <c r="C1569" s="142">
        <v>870000</v>
      </c>
      <c r="D1569" s="9" t="s">
        <v>305</v>
      </c>
      <c r="E1569" s="9" t="s">
        <v>70</v>
      </c>
      <c r="F1569" s="9" t="s">
        <v>306</v>
      </c>
      <c r="G1569" s="9" t="s">
        <v>307</v>
      </c>
      <c r="H1569" s="9">
        <v>0.36</v>
      </c>
      <c r="I1569" s="9">
        <v>0.48</v>
      </c>
      <c r="J1569" s="9" t="s">
        <v>195</v>
      </c>
      <c r="K1569" s="9">
        <v>0.21065228702941</v>
      </c>
      <c r="L1569" s="9">
        <v>3853.6754354047298</v>
      </c>
      <c r="M1569" s="9">
        <v>9.5747508236255694</v>
      </c>
      <c r="N1569" s="9">
        <v>1.4071246491204801</v>
      </c>
      <c r="O1569" s="9">
        <v>2.0169431587334801</v>
      </c>
      <c r="P1569" s="9">
        <v>0.29641402547269002</v>
      </c>
      <c r="Q1569" s="9">
        <v>811.78554393707702</v>
      </c>
      <c r="R1569" s="9">
        <v>1210</v>
      </c>
      <c r="S1569" s="9" t="s">
        <v>310</v>
      </c>
      <c r="T1569" s="9">
        <v>1210</v>
      </c>
      <c r="U1569" s="9" t="s">
        <v>293</v>
      </c>
      <c r="V1569" s="9" t="s">
        <v>195</v>
      </c>
      <c r="Z1569" s="9">
        <v>0</v>
      </c>
      <c r="AA1569" s="9">
        <v>1</v>
      </c>
      <c r="AB1569" s="9">
        <v>2.0169431587334801</v>
      </c>
      <c r="AC1569" s="9">
        <v>0.29641402547269002</v>
      </c>
      <c r="AD1569" s="9">
        <v>811.78554393707702</v>
      </c>
      <c r="AF1569" s="9">
        <v>-1</v>
      </c>
      <c r="AG1569" s="9">
        <v>-1</v>
      </c>
      <c r="AH1569" s="9">
        <v>-1</v>
      </c>
      <c r="AI1569" s="9">
        <v>-1</v>
      </c>
      <c r="AJ1569" s="9">
        <v>0</v>
      </c>
      <c r="AM1569" s="9" t="s">
        <v>309</v>
      </c>
      <c r="AN1569" s="9">
        <v>-1</v>
      </c>
      <c r="AQ1569" s="9">
        <v>580</v>
      </c>
      <c r="AR1569" s="9" t="s">
        <v>302</v>
      </c>
      <c r="AT1569" s="9" t="s">
        <v>195</v>
      </c>
      <c r="AU1569" s="9">
        <v>132.71029999999999</v>
      </c>
      <c r="AV1569" s="9">
        <v>120.482224700033</v>
      </c>
      <c r="AW1569" s="9">
        <v>852.47956065822905</v>
      </c>
      <c r="AX1569" s="9">
        <v>0.65838243630000004</v>
      </c>
    </row>
    <row r="1570" spans="1:50" x14ac:dyDescent="0.25">
      <c r="A1570" s="142">
        <v>550000</v>
      </c>
      <c r="B1570" s="142">
        <v>870000</v>
      </c>
      <c r="C1570" s="142">
        <v>870000</v>
      </c>
      <c r="D1570" s="9" t="s">
        <v>305</v>
      </c>
      <c r="E1570" s="9" t="s">
        <v>70</v>
      </c>
      <c r="F1570" s="9" t="s">
        <v>306</v>
      </c>
      <c r="G1570" s="9" t="s">
        <v>307</v>
      </c>
      <c r="H1570" s="9">
        <v>0.36</v>
      </c>
      <c r="I1570" s="9">
        <v>0.48</v>
      </c>
      <c r="J1570" s="9" t="s">
        <v>195</v>
      </c>
      <c r="K1570" s="9">
        <v>4.6441081742680003E-2</v>
      </c>
      <c r="L1570" s="9">
        <v>3853.6754354047298</v>
      </c>
      <c r="M1570" s="9">
        <v>9.5747508236255694</v>
      </c>
      <c r="N1570" s="9">
        <v>1.4071246491204801</v>
      </c>
      <c r="O1570" s="9">
        <v>0.44466178566586001</v>
      </c>
      <c r="P1570" s="9">
        <v>6.5348390851950003E-2</v>
      </c>
      <c r="Q1570" s="9">
        <v>178.96885590542001</v>
      </c>
      <c r="R1570" s="9">
        <v>1210</v>
      </c>
      <c r="S1570" s="9" t="s">
        <v>310</v>
      </c>
      <c r="T1570" s="9">
        <v>1210</v>
      </c>
      <c r="U1570" s="9" t="s">
        <v>293</v>
      </c>
      <c r="V1570" s="9" t="s">
        <v>195</v>
      </c>
      <c r="Z1570" s="9">
        <v>0</v>
      </c>
      <c r="AA1570" s="9">
        <v>1</v>
      </c>
      <c r="AB1570" s="9">
        <v>0.44466178566586001</v>
      </c>
      <c r="AC1570" s="9">
        <v>6.5348390851950003E-2</v>
      </c>
      <c r="AD1570" s="9">
        <v>178.968855905418</v>
      </c>
      <c r="AF1570" s="9">
        <v>-1</v>
      </c>
      <c r="AG1570" s="9">
        <v>-1</v>
      </c>
      <c r="AH1570" s="9">
        <v>-1</v>
      </c>
      <c r="AI1570" s="9">
        <v>-1</v>
      </c>
      <c r="AJ1570" s="9">
        <v>0</v>
      </c>
      <c r="AM1570" s="9" t="s">
        <v>309</v>
      </c>
      <c r="AN1570" s="9">
        <v>-1</v>
      </c>
      <c r="AQ1570" s="9">
        <v>580</v>
      </c>
      <c r="AR1570" s="9" t="s">
        <v>302</v>
      </c>
      <c r="AT1570" s="9" t="s">
        <v>195</v>
      </c>
      <c r="AU1570" s="9">
        <v>132.71029999999999</v>
      </c>
      <c r="AV1570" s="9">
        <v>62.283253588150302</v>
      </c>
      <c r="AW1570" s="9">
        <v>187.94038991359801</v>
      </c>
      <c r="AX1570" s="9">
        <v>0.1451491127</v>
      </c>
    </row>
    <row r="1571" spans="1:50" x14ac:dyDescent="0.25">
      <c r="A1571" s="142">
        <v>550000</v>
      </c>
      <c r="B1571" s="142">
        <v>870000</v>
      </c>
      <c r="C1571" s="142">
        <v>870000</v>
      </c>
      <c r="D1571" s="9" t="s">
        <v>305</v>
      </c>
      <c r="E1571" s="9" t="s">
        <v>70</v>
      </c>
      <c r="F1571" s="9" t="s">
        <v>306</v>
      </c>
      <c r="G1571" s="9" t="s">
        <v>307</v>
      </c>
      <c r="H1571" s="9">
        <v>0.36</v>
      </c>
      <c r="I1571" s="9">
        <v>0.48</v>
      </c>
      <c r="J1571" s="9" t="s">
        <v>195</v>
      </c>
      <c r="K1571" s="9">
        <v>1.0864073510489999E-2</v>
      </c>
      <c r="L1571" s="9">
        <v>3853.6754354047298</v>
      </c>
      <c r="M1571" s="9">
        <v>9.5747508236255694</v>
      </c>
      <c r="N1571" s="9">
        <v>1.4071246491204801</v>
      </c>
      <c r="O1571" s="9">
        <v>0.10402079679249</v>
      </c>
      <c r="P1571" s="9">
        <v>1.5287105626460001E-2</v>
      </c>
      <c r="Q1571" s="9">
        <v>41.866613215806602</v>
      </c>
      <c r="R1571" s="9">
        <v>1210</v>
      </c>
      <c r="S1571" s="9" t="s">
        <v>310</v>
      </c>
      <c r="T1571" s="9">
        <v>1210</v>
      </c>
      <c r="U1571" s="9" t="s">
        <v>293</v>
      </c>
      <c r="V1571" s="9" t="s">
        <v>195</v>
      </c>
      <c r="Z1571" s="9">
        <v>0</v>
      </c>
      <c r="AA1571" s="9">
        <v>1</v>
      </c>
      <c r="AB1571" s="9">
        <v>0.10402079679249</v>
      </c>
      <c r="AC1571" s="9">
        <v>1.5287105626460001E-2</v>
      </c>
      <c r="AD1571" s="9">
        <v>41.866613215808101</v>
      </c>
      <c r="AF1571" s="9">
        <v>-1</v>
      </c>
      <c r="AG1571" s="9">
        <v>-1</v>
      </c>
      <c r="AH1571" s="9">
        <v>-1</v>
      </c>
      <c r="AI1571" s="9">
        <v>-1</v>
      </c>
      <c r="AJ1571" s="9">
        <v>0</v>
      </c>
      <c r="AM1571" s="9" t="s">
        <v>309</v>
      </c>
      <c r="AN1571" s="9">
        <v>-1</v>
      </c>
      <c r="AQ1571" s="9">
        <v>580</v>
      </c>
      <c r="AR1571" s="9" t="s">
        <v>302</v>
      </c>
      <c r="AT1571" s="9" t="s">
        <v>195</v>
      </c>
      <c r="AU1571" s="9">
        <v>132.71029999999999</v>
      </c>
      <c r="AV1571" s="9">
        <v>37.235739461132503</v>
      </c>
      <c r="AW1571" s="9">
        <v>43.965345659353602</v>
      </c>
      <c r="AX1571" s="9">
        <v>3.3955079700000002E-2</v>
      </c>
    </row>
    <row r="1572" spans="1:50" x14ac:dyDescent="0.25">
      <c r="A1572" s="142">
        <v>550000</v>
      </c>
      <c r="B1572" s="142">
        <v>870000</v>
      </c>
      <c r="C1572" s="142">
        <v>870000</v>
      </c>
      <c r="D1572" s="9" t="s">
        <v>305</v>
      </c>
      <c r="E1572" s="9" t="s">
        <v>70</v>
      </c>
      <c r="F1572" s="9" t="s">
        <v>306</v>
      </c>
      <c r="G1572" s="9" t="s">
        <v>307</v>
      </c>
      <c r="H1572" s="9">
        <v>0.36</v>
      </c>
      <c r="I1572" s="9">
        <v>0.48</v>
      </c>
      <c r="J1572" s="9" t="s">
        <v>195</v>
      </c>
      <c r="K1572" s="9">
        <v>3.221454610334E-2</v>
      </c>
      <c r="L1572" s="9">
        <v>3869.55079291111</v>
      </c>
      <c r="M1572" s="9">
        <v>10.2748918446042</v>
      </c>
      <c r="N1572" s="9">
        <v>1.7348802619483299</v>
      </c>
      <c r="O1572" s="9">
        <v>0.33100097703490999</v>
      </c>
      <c r="P1572" s="9">
        <v>5.5888380182320001E-2</v>
      </c>
      <c r="Q1572" s="9">
        <v>124.655822417482</v>
      </c>
      <c r="R1572" s="9">
        <v>1330</v>
      </c>
      <c r="S1572" s="9" t="s">
        <v>311</v>
      </c>
      <c r="T1572" s="9">
        <v>1330</v>
      </c>
      <c r="U1572" s="9" t="s">
        <v>293</v>
      </c>
      <c r="V1572" s="9" t="s">
        <v>195</v>
      </c>
      <c r="Z1572" s="9">
        <v>0</v>
      </c>
      <c r="AA1572" s="9">
        <v>1</v>
      </c>
      <c r="AB1572" s="9">
        <v>0.33100097703490999</v>
      </c>
      <c r="AC1572" s="9">
        <v>5.5888380182320001E-2</v>
      </c>
      <c r="AD1572" s="9">
        <v>124.655822417482</v>
      </c>
      <c r="AF1572" s="9">
        <v>-1</v>
      </c>
      <c r="AG1572" s="9">
        <v>-1</v>
      </c>
      <c r="AH1572" s="9">
        <v>-1</v>
      </c>
      <c r="AI1572" s="9">
        <v>-1</v>
      </c>
      <c r="AJ1572" s="9">
        <v>0</v>
      </c>
      <c r="AM1572" s="9" t="s">
        <v>309</v>
      </c>
      <c r="AN1572" s="9">
        <v>-1</v>
      </c>
      <c r="AQ1572" s="9">
        <v>580</v>
      </c>
      <c r="AR1572" s="9" t="s">
        <v>302</v>
      </c>
      <c r="AT1572" s="9" t="s">
        <v>195</v>
      </c>
      <c r="AU1572" s="9">
        <v>132.71029999999999</v>
      </c>
      <c r="AV1572" s="9">
        <v>66.739243056415702</v>
      </c>
      <c r="AW1572" s="9">
        <v>130.367642793035</v>
      </c>
      <c r="AX1572" s="9">
        <v>0.10109961269999999</v>
      </c>
    </row>
    <row r="1573" spans="1:50" x14ac:dyDescent="0.25">
      <c r="A1573" s="142">
        <v>550000</v>
      </c>
      <c r="B1573" s="142">
        <v>870000</v>
      </c>
      <c r="C1573" s="142">
        <v>870000</v>
      </c>
      <c r="D1573" s="9" t="s">
        <v>305</v>
      </c>
      <c r="E1573" s="9" t="s">
        <v>70</v>
      </c>
      <c r="F1573" s="9" t="s">
        <v>306</v>
      </c>
      <c r="G1573" s="9" t="s">
        <v>307</v>
      </c>
      <c r="H1573" s="9">
        <v>0.36</v>
      </c>
      <c r="I1573" s="9">
        <v>0.48</v>
      </c>
      <c r="J1573" s="9" t="s">
        <v>195</v>
      </c>
      <c r="K1573" s="9">
        <v>0.24151549283663001</v>
      </c>
      <c r="L1573" s="9">
        <v>3869.55079291111</v>
      </c>
      <c r="M1573" s="9">
        <v>10.2748918446042</v>
      </c>
      <c r="N1573" s="9">
        <v>1.7348802619483299</v>
      </c>
      <c r="O1573" s="9">
        <v>2.4815455676927098</v>
      </c>
      <c r="P1573" s="9">
        <v>0.41900046147699999</v>
      </c>
      <c r="Q1573" s="9">
        <v>934.55646680632003</v>
      </c>
      <c r="R1573" s="9">
        <v>1210</v>
      </c>
      <c r="S1573" s="9" t="s">
        <v>310</v>
      </c>
      <c r="T1573" s="9">
        <v>1210</v>
      </c>
      <c r="U1573" s="9" t="s">
        <v>293</v>
      </c>
      <c r="V1573" s="9" t="s">
        <v>195</v>
      </c>
      <c r="Z1573" s="9">
        <v>0</v>
      </c>
      <c r="AA1573" s="9">
        <v>1</v>
      </c>
      <c r="AB1573" s="9">
        <v>2.4815455676927098</v>
      </c>
      <c r="AC1573" s="9">
        <v>0.41900046147699999</v>
      </c>
      <c r="AD1573" s="9">
        <v>934.55646680632003</v>
      </c>
      <c r="AF1573" s="9">
        <v>-1</v>
      </c>
      <c r="AG1573" s="9">
        <v>-1</v>
      </c>
      <c r="AH1573" s="9">
        <v>-1</v>
      </c>
      <c r="AI1573" s="9">
        <v>-1</v>
      </c>
      <c r="AJ1573" s="9">
        <v>0</v>
      </c>
      <c r="AM1573" s="9" t="s">
        <v>309</v>
      </c>
      <c r="AN1573" s="9">
        <v>-1</v>
      </c>
      <c r="AQ1573" s="9">
        <v>580</v>
      </c>
      <c r="AR1573" s="9" t="s">
        <v>302</v>
      </c>
      <c r="AT1573" s="9" t="s">
        <v>195</v>
      </c>
      <c r="AU1573" s="9">
        <v>132.71029999999999</v>
      </c>
      <c r="AV1573" s="9">
        <v>123.98066223428</v>
      </c>
      <c r="AW1573" s="9">
        <v>977.37852329503505</v>
      </c>
      <c r="AX1573" s="9">
        <v>0.75795333890000005</v>
      </c>
    </row>
    <row r="1574" spans="1:50" x14ac:dyDescent="0.25">
      <c r="A1574" s="142">
        <v>550000</v>
      </c>
      <c r="B1574" s="142">
        <v>870000</v>
      </c>
      <c r="C1574" s="142">
        <v>870000</v>
      </c>
      <c r="D1574" s="9" t="s">
        <v>305</v>
      </c>
      <c r="E1574" s="9" t="s">
        <v>70</v>
      </c>
      <c r="F1574" s="9" t="s">
        <v>306</v>
      </c>
      <c r="G1574" s="9" t="s">
        <v>307</v>
      </c>
      <c r="H1574" s="9">
        <v>0.36</v>
      </c>
      <c r="I1574" s="9">
        <v>0.48</v>
      </c>
      <c r="J1574" s="9" t="s">
        <v>195</v>
      </c>
      <c r="K1574" s="9">
        <v>0.10112849183184</v>
      </c>
      <c r="L1574" s="9">
        <v>3869.55079291111</v>
      </c>
      <c r="M1574" s="9">
        <v>10.2748918446042</v>
      </c>
      <c r="N1574" s="9">
        <v>1.7348802619483299</v>
      </c>
      <c r="O1574" s="9">
        <v>1.0390843159801</v>
      </c>
      <c r="P1574" s="9">
        <v>0.17544582439966</v>
      </c>
      <c r="Q1574" s="9">
        <v>391.32183575380202</v>
      </c>
      <c r="R1574" s="9">
        <v>1200</v>
      </c>
      <c r="S1574" s="9" t="s">
        <v>308</v>
      </c>
      <c r="T1574" s="9">
        <v>1200</v>
      </c>
      <c r="U1574" s="9" t="s">
        <v>293</v>
      </c>
      <c r="V1574" s="9" t="s">
        <v>195</v>
      </c>
      <c r="Z1574" s="9">
        <v>0</v>
      </c>
      <c r="AA1574" s="9">
        <v>1</v>
      </c>
      <c r="AB1574" s="9">
        <v>1.0390843159801</v>
      </c>
      <c r="AC1574" s="9">
        <v>0.17544582439966</v>
      </c>
      <c r="AD1574" s="9">
        <v>391.32183575380202</v>
      </c>
      <c r="AF1574" s="9">
        <v>-1</v>
      </c>
      <c r="AG1574" s="9">
        <v>-1</v>
      </c>
      <c r="AH1574" s="9">
        <v>-1</v>
      </c>
      <c r="AI1574" s="9">
        <v>-1</v>
      </c>
      <c r="AJ1574" s="9">
        <v>0</v>
      </c>
      <c r="AM1574" s="9" t="s">
        <v>309</v>
      </c>
      <c r="AN1574" s="9">
        <v>-1</v>
      </c>
      <c r="AQ1574" s="9">
        <v>580</v>
      </c>
      <c r="AR1574" s="9" t="s">
        <v>302</v>
      </c>
      <c r="AT1574" s="9" t="s">
        <v>195</v>
      </c>
      <c r="AU1574" s="9">
        <v>132.71029999999999</v>
      </c>
      <c r="AV1574" s="9">
        <v>83.255132909939405</v>
      </c>
      <c r="AW1574" s="9">
        <v>409.25248665730601</v>
      </c>
      <c r="AX1574" s="9">
        <v>0.31737375159999998</v>
      </c>
    </row>
    <row r="1575" spans="1:50" x14ac:dyDescent="0.25">
      <c r="A1575" s="142">
        <v>550000</v>
      </c>
      <c r="B1575" s="142">
        <v>870000</v>
      </c>
      <c r="C1575" s="142">
        <v>870000</v>
      </c>
      <c r="D1575" s="9" t="s">
        <v>305</v>
      </c>
      <c r="E1575" s="9" t="s">
        <v>70</v>
      </c>
      <c r="F1575" s="9" t="s">
        <v>306</v>
      </c>
      <c r="G1575" s="9" t="s">
        <v>307</v>
      </c>
      <c r="H1575" s="9">
        <v>0.36</v>
      </c>
      <c r="I1575" s="9">
        <v>0.48</v>
      </c>
      <c r="J1575" s="9" t="s">
        <v>195</v>
      </c>
      <c r="K1575" s="9">
        <v>9.5173096751340003E-2</v>
      </c>
      <c r="L1575" s="9">
        <v>3869.55079291111</v>
      </c>
      <c r="M1575" s="9">
        <v>10.2748918446042</v>
      </c>
      <c r="N1575" s="9">
        <v>1.7348802619483299</v>
      </c>
      <c r="O1575" s="9">
        <v>0.97789327563609996</v>
      </c>
      <c r="P1575" s="9">
        <v>0.16511392702239999</v>
      </c>
      <c r="Q1575" s="9">
        <v>368.277131997965</v>
      </c>
      <c r="R1575" s="9">
        <v>1330</v>
      </c>
      <c r="S1575" s="9" t="s">
        <v>311</v>
      </c>
      <c r="T1575" s="9">
        <v>1330</v>
      </c>
      <c r="U1575" s="9" t="s">
        <v>293</v>
      </c>
      <c r="V1575" s="9" t="s">
        <v>195</v>
      </c>
      <c r="Z1575" s="9">
        <v>0</v>
      </c>
      <c r="AA1575" s="9">
        <v>1</v>
      </c>
      <c r="AB1575" s="9">
        <v>0.97789327563609996</v>
      </c>
      <c r="AC1575" s="9">
        <v>0.16511392702239999</v>
      </c>
      <c r="AD1575" s="9">
        <v>368.27713199796699</v>
      </c>
      <c r="AF1575" s="9">
        <v>-1</v>
      </c>
      <c r="AG1575" s="9">
        <v>-1</v>
      </c>
      <c r="AH1575" s="9">
        <v>-1</v>
      </c>
      <c r="AI1575" s="9">
        <v>-1</v>
      </c>
      <c r="AJ1575" s="9">
        <v>0</v>
      </c>
      <c r="AM1575" s="9" t="s">
        <v>309</v>
      </c>
      <c r="AN1575" s="9">
        <v>-1</v>
      </c>
      <c r="AQ1575" s="9">
        <v>580</v>
      </c>
      <c r="AR1575" s="9" t="s">
        <v>302</v>
      </c>
      <c r="AT1575" s="9" t="s">
        <v>195</v>
      </c>
      <c r="AU1575" s="9">
        <v>132.71029999999999</v>
      </c>
      <c r="AV1575" s="9">
        <v>82.612534013682193</v>
      </c>
      <c r="AW1575" s="9">
        <v>385.15185782787103</v>
      </c>
      <c r="AX1575" s="9">
        <v>0.2986838054</v>
      </c>
    </row>
    <row r="1576" spans="1:50" x14ac:dyDescent="0.25">
      <c r="A1576" s="142">
        <v>550000</v>
      </c>
      <c r="B1576" s="142">
        <v>870000</v>
      </c>
      <c r="C1576" s="142">
        <v>870000</v>
      </c>
      <c r="D1576" s="9" t="s">
        <v>305</v>
      </c>
      <c r="E1576" s="9" t="s">
        <v>70</v>
      </c>
      <c r="F1576" s="9" t="s">
        <v>306</v>
      </c>
      <c r="G1576" s="9" t="s">
        <v>307</v>
      </c>
      <c r="H1576" s="9">
        <v>0.36</v>
      </c>
      <c r="I1576" s="9">
        <v>0.48</v>
      </c>
      <c r="J1576" s="9" t="s">
        <v>195</v>
      </c>
      <c r="K1576" s="9">
        <v>0.14773182619076999</v>
      </c>
      <c r="L1576" s="9">
        <v>3869.55079291111</v>
      </c>
      <c r="M1576" s="9">
        <v>10.2748918446042</v>
      </c>
      <c r="N1576" s="9">
        <v>1.7348802619483299</v>
      </c>
      <c r="O1576" s="9">
        <v>1.5179285361160699</v>
      </c>
      <c r="P1576" s="9">
        <v>0.25629702931995002</v>
      </c>
      <c r="Q1576" s="9">
        <v>571.65580517471699</v>
      </c>
      <c r="R1576" s="9">
        <v>1330</v>
      </c>
      <c r="S1576" s="9" t="s">
        <v>311</v>
      </c>
      <c r="T1576" s="9">
        <v>1330</v>
      </c>
      <c r="U1576" s="9" t="s">
        <v>293</v>
      </c>
      <c r="V1576" s="9" t="s">
        <v>195</v>
      </c>
      <c r="Z1576" s="9">
        <v>0</v>
      </c>
      <c r="AA1576" s="9">
        <v>1</v>
      </c>
      <c r="AB1576" s="9">
        <v>1.5179285361160699</v>
      </c>
      <c r="AC1576" s="9">
        <v>0.25629702931995002</v>
      </c>
      <c r="AD1576" s="9">
        <v>571.65580517471699</v>
      </c>
      <c r="AF1576" s="9">
        <v>-1</v>
      </c>
      <c r="AG1576" s="9">
        <v>-1</v>
      </c>
      <c r="AH1576" s="9">
        <v>-1</v>
      </c>
      <c r="AI1576" s="9">
        <v>-1</v>
      </c>
      <c r="AJ1576" s="9">
        <v>0</v>
      </c>
      <c r="AM1576" s="9" t="s">
        <v>309</v>
      </c>
      <c r="AN1576" s="9">
        <v>-1</v>
      </c>
      <c r="AQ1576" s="9">
        <v>580</v>
      </c>
      <c r="AR1576" s="9" t="s">
        <v>302</v>
      </c>
      <c r="AT1576" s="9" t="s">
        <v>195</v>
      </c>
      <c r="AU1576" s="9">
        <v>132.71029999999999</v>
      </c>
      <c r="AV1576" s="9">
        <v>99.268448016735306</v>
      </c>
      <c r="AW1576" s="9">
        <v>597.84948961301598</v>
      </c>
      <c r="AX1576" s="9">
        <v>0.46363001230000001</v>
      </c>
    </row>
    <row r="1577" spans="1:50" x14ac:dyDescent="0.25">
      <c r="A1577" s="142">
        <v>550000</v>
      </c>
      <c r="B1577" s="142">
        <v>880000</v>
      </c>
      <c r="C1577" s="142">
        <v>880000</v>
      </c>
      <c r="D1577" s="9" t="s">
        <v>305</v>
      </c>
      <c r="E1577" s="9" t="s">
        <v>70</v>
      </c>
      <c r="F1577" s="9" t="s">
        <v>306</v>
      </c>
      <c r="G1577" s="9" t="s">
        <v>307</v>
      </c>
      <c r="H1577" s="9">
        <v>0.36</v>
      </c>
      <c r="I1577" s="9">
        <v>0.48</v>
      </c>
      <c r="J1577" s="9" t="s">
        <v>195</v>
      </c>
      <c r="K1577" s="9">
        <v>5.8616364028049997E-2</v>
      </c>
      <c r="L1577" s="9">
        <v>3852.56137521749</v>
      </c>
      <c r="M1577" s="9">
        <v>9.5721902011285902</v>
      </c>
      <c r="N1577" s="9">
        <v>1.4067554030589899</v>
      </c>
      <c r="O1577" s="9">
        <v>0.56108698537511004</v>
      </c>
      <c r="P1577" s="9">
        <v>8.2458886804129994E-2</v>
      </c>
      <c r="Q1577" s="9">
        <v>225.82314001016499</v>
      </c>
      <c r="R1577" s="9">
        <v>1200</v>
      </c>
      <c r="S1577" s="9" t="s">
        <v>308</v>
      </c>
      <c r="T1577" s="9">
        <v>1200</v>
      </c>
      <c r="U1577" s="9" t="s">
        <v>293</v>
      </c>
      <c r="V1577" s="9" t="s">
        <v>195</v>
      </c>
      <c r="Z1577" s="9">
        <v>0</v>
      </c>
      <c r="AA1577" s="9">
        <v>1</v>
      </c>
      <c r="AB1577" s="9">
        <v>0.56108698537511004</v>
      </c>
      <c r="AC1577" s="9">
        <v>8.2458886804129994E-2</v>
      </c>
      <c r="AD1577" s="9">
        <v>225.823140010163</v>
      </c>
      <c r="AF1577" s="9">
        <v>-1</v>
      </c>
      <c r="AG1577" s="9">
        <v>-1</v>
      </c>
      <c r="AH1577" s="9">
        <v>-1</v>
      </c>
      <c r="AI1577" s="9">
        <v>-1</v>
      </c>
      <c r="AJ1577" s="9">
        <v>0</v>
      </c>
      <c r="AM1577" s="9" t="s">
        <v>309</v>
      </c>
      <c r="AN1577" s="9">
        <v>-1</v>
      </c>
      <c r="AQ1577" s="9">
        <v>580</v>
      </c>
      <c r="AR1577" s="9" t="s">
        <v>302</v>
      </c>
      <c r="AT1577" s="9" t="s">
        <v>195</v>
      </c>
      <c r="AU1577" s="9">
        <v>132.71029999999999</v>
      </c>
      <c r="AV1577" s="9">
        <v>125.86060573817601</v>
      </c>
      <c r="AW1577" s="9">
        <v>237.21200922465999</v>
      </c>
      <c r="AX1577" s="9">
        <v>0.1831493431</v>
      </c>
    </row>
    <row r="1578" spans="1:50" x14ac:dyDescent="0.25">
      <c r="A1578" s="142">
        <v>550000</v>
      </c>
      <c r="B1578" s="142">
        <v>880000</v>
      </c>
      <c r="C1578" s="142">
        <v>880000</v>
      </c>
      <c r="D1578" s="9" t="s">
        <v>305</v>
      </c>
      <c r="E1578" s="9" t="s">
        <v>70</v>
      </c>
      <c r="F1578" s="9" t="s">
        <v>306</v>
      </c>
      <c r="G1578" s="9" t="s">
        <v>307</v>
      </c>
      <c r="H1578" s="9">
        <v>0.36</v>
      </c>
      <c r="I1578" s="9">
        <v>0.48</v>
      </c>
      <c r="J1578" s="9" t="s">
        <v>195</v>
      </c>
      <c r="K1578" s="9">
        <v>0.21002536310139</v>
      </c>
      <c r="L1578" s="9">
        <v>3852.56137521749</v>
      </c>
      <c r="M1578" s="9">
        <v>9.5721902011285902</v>
      </c>
      <c r="N1578" s="9">
        <v>1.4067554030589899</v>
      </c>
      <c r="O1578" s="9">
        <v>2.0104027226676102</v>
      </c>
      <c r="P1578" s="9">
        <v>0.29545431432231001</v>
      </c>
      <c r="Q1578" s="9">
        <v>809.13560170044798</v>
      </c>
      <c r="R1578" s="9">
        <v>1210</v>
      </c>
      <c r="S1578" s="9" t="s">
        <v>310</v>
      </c>
      <c r="T1578" s="9">
        <v>1210</v>
      </c>
      <c r="U1578" s="9" t="s">
        <v>293</v>
      </c>
      <c r="V1578" s="9" t="s">
        <v>195</v>
      </c>
      <c r="Z1578" s="9">
        <v>0</v>
      </c>
      <c r="AA1578" s="9">
        <v>1</v>
      </c>
      <c r="AB1578" s="9">
        <v>2.0104027226676102</v>
      </c>
      <c r="AC1578" s="9">
        <v>0.29545431432231001</v>
      </c>
      <c r="AD1578" s="9">
        <v>809.13560170044798</v>
      </c>
      <c r="AF1578" s="9">
        <v>-1</v>
      </c>
      <c r="AG1578" s="9">
        <v>-1</v>
      </c>
      <c r="AH1578" s="9">
        <v>-1</v>
      </c>
      <c r="AI1578" s="9">
        <v>-1</v>
      </c>
      <c r="AJ1578" s="9">
        <v>0</v>
      </c>
      <c r="AM1578" s="9" t="s">
        <v>309</v>
      </c>
      <c r="AN1578" s="9">
        <v>-1</v>
      </c>
      <c r="AQ1578" s="9">
        <v>580</v>
      </c>
      <c r="AR1578" s="9" t="s">
        <v>302</v>
      </c>
      <c r="AT1578" s="9" t="s">
        <v>195</v>
      </c>
      <c r="AU1578" s="9">
        <v>132.71029999999999</v>
      </c>
      <c r="AV1578" s="9">
        <v>115.05208615287</v>
      </c>
      <c r="AW1578" s="9">
        <v>849.94248953375404</v>
      </c>
      <c r="AX1578" s="9">
        <v>0.65623325359999995</v>
      </c>
    </row>
    <row r="1579" spans="1:50" x14ac:dyDescent="0.25">
      <c r="A1579" s="142">
        <v>550000</v>
      </c>
      <c r="B1579" s="142">
        <v>880000</v>
      </c>
      <c r="C1579" s="142">
        <v>880000</v>
      </c>
      <c r="D1579" s="9" t="s">
        <v>305</v>
      </c>
      <c r="E1579" s="9" t="s">
        <v>70</v>
      </c>
      <c r="F1579" s="9" t="s">
        <v>306</v>
      </c>
      <c r="G1579" s="9" t="s">
        <v>307</v>
      </c>
      <c r="H1579" s="9">
        <v>0.36</v>
      </c>
      <c r="I1579" s="9">
        <v>0.48</v>
      </c>
      <c r="J1579" s="9" t="s">
        <v>195</v>
      </c>
      <c r="K1579" s="9">
        <v>0.10522740518691</v>
      </c>
      <c r="L1579" s="9">
        <v>3852.56137521749</v>
      </c>
      <c r="M1579" s="9">
        <v>9.5721902011285902</v>
      </c>
      <c r="N1579" s="9">
        <v>1.4067554030589899</v>
      </c>
      <c r="O1579" s="9">
        <v>1.00725673682037</v>
      </c>
      <c r="P1579" s="9">
        <v>0.14802922079656999</v>
      </c>
      <c r="Q1579" s="9">
        <v>405.39503683746898</v>
      </c>
      <c r="R1579" s="9">
        <v>1210</v>
      </c>
      <c r="S1579" s="9" t="s">
        <v>310</v>
      </c>
      <c r="T1579" s="9">
        <v>1210</v>
      </c>
      <c r="U1579" s="9" t="s">
        <v>293</v>
      </c>
      <c r="V1579" s="9" t="s">
        <v>195</v>
      </c>
      <c r="Z1579" s="9">
        <v>0</v>
      </c>
      <c r="AA1579" s="9">
        <v>1</v>
      </c>
      <c r="AB1579" s="9">
        <v>1.00725673682037</v>
      </c>
      <c r="AC1579" s="9">
        <v>0.14802922079656999</v>
      </c>
      <c r="AD1579" s="9">
        <v>405.39503683746898</v>
      </c>
      <c r="AF1579" s="9">
        <v>-1</v>
      </c>
      <c r="AG1579" s="9">
        <v>-1</v>
      </c>
      <c r="AH1579" s="9">
        <v>-1</v>
      </c>
      <c r="AI1579" s="9">
        <v>-1</v>
      </c>
      <c r="AJ1579" s="9">
        <v>0</v>
      </c>
      <c r="AM1579" s="9" t="s">
        <v>309</v>
      </c>
      <c r="AN1579" s="9">
        <v>-1</v>
      </c>
      <c r="AQ1579" s="9">
        <v>580</v>
      </c>
      <c r="AR1579" s="9" t="s">
        <v>302</v>
      </c>
      <c r="AT1579" s="9" t="s">
        <v>195</v>
      </c>
      <c r="AU1579" s="9">
        <v>132.71029999999999</v>
      </c>
      <c r="AV1579" s="9">
        <v>89.392751091152903</v>
      </c>
      <c r="AW1579" s="9">
        <v>425.84020049315501</v>
      </c>
      <c r="AX1579" s="9">
        <v>0.32878753999999999</v>
      </c>
    </row>
    <row r="1580" spans="1:50" x14ac:dyDescent="0.25">
      <c r="A1580" s="142">
        <v>550000</v>
      </c>
      <c r="B1580" s="142">
        <v>880000</v>
      </c>
      <c r="C1580" s="142">
        <v>880000</v>
      </c>
      <c r="D1580" s="9" t="s">
        <v>305</v>
      </c>
      <c r="E1580" s="9" t="s">
        <v>70</v>
      </c>
      <c r="F1580" s="9" t="s">
        <v>306</v>
      </c>
      <c r="G1580" s="9" t="s">
        <v>307</v>
      </c>
      <c r="H1580" s="9">
        <v>0.36</v>
      </c>
      <c r="I1580" s="9">
        <v>0.48</v>
      </c>
      <c r="J1580" s="9" t="s">
        <v>195</v>
      </c>
      <c r="K1580" s="9">
        <v>0.16376258687465001</v>
      </c>
      <c r="L1580" s="9">
        <v>3852.56137521749</v>
      </c>
      <c r="M1580" s="9">
        <v>9.5721902011285902</v>
      </c>
      <c r="N1580" s="9">
        <v>1.4067554030589899</v>
      </c>
      <c r="O1580" s="9">
        <v>1.5675666293930799</v>
      </c>
      <c r="P1580" s="9">
        <v>0.23037390390484</v>
      </c>
      <c r="Q1580" s="9">
        <v>630.90541689900999</v>
      </c>
      <c r="R1580" s="9">
        <v>1210</v>
      </c>
      <c r="S1580" s="9" t="s">
        <v>310</v>
      </c>
      <c r="T1580" s="9">
        <v>1210</v>
      </c>
      <c r="U1580" s="9" t="s">
        <v>293</v>
      </c>
      <c r="V1580" s="9" t="s">
        <v>195</v>
      </c>
      <c r="Z1580" s="9">
        <v>0</v>
      </c>
      <c r="AA1580" s="9">
        <v>1</v>
      </c>
      <c r="AB1580" s="9">
        <v>1.5675666293930799</v>
      </c>
      <c r="AC1580" s="9">
        <v>0.23037390390484</v>
      </c>
      <c r="AD1580" s="9">
        <v>630.90541689900999</v>
      </c>
      <c r="AF1580" s="9">
        <v>-1</v>
      </c>
      <c r="AG1580" s="9">
        <v>-1</v>
      </c>
      <c r="AH1580" s="9">
        <v>-1</v>
      </c>
      <c r="AI1580" s="9">
        <v>-1</v>
      </c>
      <c r="AJ1580" s="9">
        <v>0</v>
      </c>
      <c r="AM1580" s="9" t="s">
        <v>309</v>
      </c>
      <c r="AN1580" s="9">
        <v>-1</v>
      </c>
      <c r="AQ1580" s="9">
        <v>580</v>
      </c>
      <c r="AR1580" s="9" t="s">
        <v>302</v>
      </c>
      <c r="AT1580" s="9" t="s">
        <v>195</v>
      </c>
      <c r="AU1580" s="9">
        <v>132.71029999999999</v>
      </c>
      <c r="AV1580" s="9">
        <v>102.672678342113</v>
      </c>
      <c r="AW1580" s="9">
        <v>662.72367644255098</v>
      </c>
      <c r="AX1580" s="9">
        <v>0.5116832254</v>
      </c>
    </row>
    <row r="1581" spans="1:50" x14ac:dyDescent="0.25">
      <c r="A1581" s="142">
        <v>550000</v>
      </c>
      <c r="B1581" s="142">
        <v>880000</v>
      </c>
      <c r="C1581" s="142">
        <v>880000</v>
      </c>
      <c r="D1581" s="9" t="s">
        <v>305</v>
      </c>
      <c r="E1581" s="9" t="s">
        <v>70</v>
      </c>
      <c r="F1581" s="9" t="s">
        <v>306</v>
      </c>
      <c r="G1581" s="9" t="s">
        <v>307</v>
      </c>
      <c r="H1581" s="9">
        <v>0.36</v>
      </c>
      <c r="I1581" s="9">
        <v>0.48</v>
      </c>
      <c r="J1581" s="9" t="s">
        <v>195</v>
      </c>
      <c r="K1581" s="9">
        <v>8.0131734545930006E-2</v>
      </c>
      <c r="L1581" s="9">
        <v>3852.56137521749</v>
      </c>
      <c r="M1581" s="9">
        <v>9.5721902011285902</v>
      </c>
      <c r="N1581" s="9">
        <v>1.4067554030589899</v>
      </c>
      <c r="O1581" s="9">
        <v>0.76703620422004004</v>
      </c>
      <c r="P1581" s="9">
        <v>0.11272575052898</v>
      </c>
      <c r="Q1581" s="9">
        <v>308.71242544085402</v>
      </c>
      <c r="R1581" s="9">
        <v>1210</v>
      </c>
      <c r="S1581" s="9" t="s">
        <v>310</v>
      </c>
      <c r="T1581" s="9">
        <v>1210</v>
      </c>
      <c r="U1581" s="9" t="s">
        <v>293</v>
      </c>
      <c r="V1581" s="9" t="s">
        <v>195</v>
      </c>
      <c r="Z1581" s="9">
        <v>0</v>
      </c>
      <c r="AA1581" s="9">
        <v>1</v>
      </c>
      <c r="AB1581" s="9">
        <v>0.76703620422004004</v>
      </c>
      <c r="AC1581" s="9">
        <v>0.11272575052898</v>
      </c>
      <c r="AD1581" s="9">
        <v>308.71242544085499</v>
      </c>
      <c r="AF1581" s="9">
        <v>-1</v>
      </c>
      <c r="AG1581" s="9">
        <v>-1</v>
      </c>
      <c r="AH1581" s="9">
        <v>-1</v>
      </c>
      <c r="AI1581" s="9">
        <v>-1</v>
      </c>
      <c r="AJ1581" s="9">
        <v>0</v>
      </c>
      <c r="AM1581" s="9" t="s">
        <v>309</v>
      </c>
      <c r="AN1581" s="9">
        <v>-1</v>
      </c>
      <c r="AQ1581" s="9">
        <v>580</v>
      </c>
      <c r="AR1581" s="9" t="s">
        <v>302</v>
      </c>
      <c r="AT1581" s="9" t="s">
        <v>195</v>
      </c>
      <c r="AU1581" s="9">
        <v>132.71029999999999</v>
      </c>
      <c r="AV1581" s="9">
        <v>74.483133217058196</v>
      </c>
      <c r="AW1581" s="9">
        <v>324.28162458527402</v>
      </c>
      <c r="AX1581" s="9">
        <v>0.25037504090000001</v>
      </c>
    </row>
    <row r="1582" spans="1:50" x14ac:dyDescent="0.25">
      <c r="A1582" s="142">
        <v>550000</v>
      </c>
      <c r="B1582" s="142">
        <v>880000</v>
      </c>
      <c r="C1582" s="142">
        <v>880000</v>
      </c>
      <c r="D1582" s="9" t="s">
        <v>305</v>
      </c>
      <c r="E1582" s="9" t="s">
        <v>70</v>
      </c>
      <c r="F1582" s="9" t="s">
        <v>306</v>
      </c>
      <c r="G1582" s="9" t="s">
        <v>307</v>
      </c>
      <c r="H1582" s="9">
        <v>0.36</v>
      </c>
      <c r="I1582" s="9">
        <v>0.48</v>
      </c>
      <c r="J1582" s="9" t="s">
        <v>312</v>
      </c>
      <c r="K1582" s="9">
        <v>0.21350705574334</v>
      </c>
      <c r="L1582" s="9">
        <v>3552.47665534928</v>
      </c>
      <c r="M1582" s="9">
        <v>7.20084816669746</v>
      </c>
      <c r="N1582" s="9">
        <v>1.0230305076677799</v>
      </c>
      <c r="O1582" s="9">
        <v>1.5374318909264499</v>
      </c>
      <c r="P1582" s="9">
        <v>0.21842423162777</v>
      </c>
      <c r="Q1582" s="9">
        <v>758.47883128059698</v>
      </c>
      <c r="R1582" s="9">
        <v>3100</v>
      </c>
      <c r="S1582" s="9" t="s">
        <v>313</v>
      </c>
      <c r="T1582" s="9">
        <v>3100</v>
      </c>
      <c r="U1582" s="9" t="s">
        <v>293</v>
      </c>
      <c r="V1582" s="9" t="s">
        <v>195</v>
      </c>
      <c r="Y1582" s="9" t="s">
        <v>312</v>
      </c>
      <c r="Z1582" s="9">
        <v>0</v>
      </c>
      <c r="AA1582" s="9">
        <v>1</v>
      </c>
      <c r="AB1582" s="9">
        <v>1.5374318909264499</v>
      </c>
      <c r="AC1582" s="9">
        <v>0.21842423162777</v>
      </c>
      <c r="AD1582" s="9">
        <v>969.77966041766001</v>
      </c>
      <c r="AF1582" s="9">
        <v>-1</v>
      </c>
      <c r="AG1582" s="9">
        <v>-1</v>
      </c>
      <c r="AH1582" s="9">
        <v>-1</v>
      </c>
      <c r="AI1582" s="9">
        <v>-1</v>
      </c>
      <c r="AJ1582" s="9">
        <v>0</v>
      </c>
      <c r="AM1582" s="9" t="s">
        <v>309</v>
      </c>
      <c r="AN1582" s="9">
        <v>-1</v>
      </c>
      <c r="AQ1582" s="9">
        <v>580</v>
      </c>
      <c r="AR1582" s="9" t="s">
        <v>302</v>
      </c>
      <c r="AT1582" s="9" t="s">
        <v>195</v>
      </c>
      <c r="AU1582" s="9">
        <v>132.71029999999999</v>
      </c>
      <c r="AV1582" s="9">
        <v>131.92800286029899</v>
      </c>
      <c r="AW1582" s="9">
        <v>864.03239976267901</v>
      </c>
      <c r="AX1582" s="9">
        <v>0.78652040590000005</v>
      </c>
    </row>
    <row r="1583" spans="1:50" x14ac:dyDescent="0.25">
      <c r="A1583" s="142">
        <v>550000</v>
      </c>
      <c r="B1583" s="142">
        <v>880000</v>
      </c>
      <c r="C1583" s="142">
        <v>880000</v>
      </c>
      <c r="D1583" s="9" t="s">
        <v>305</v>
      </c>
      <c r="E1583" s="9" t="s">
        <v>70</v>
      </c>
      <c r="F1583" s="9" t="s">
        <v>306</v>
      </c>
      <c r="G1583" s="9" t="s">
        <v>307</v>
      </c>
      <c r="H1583" s="9">
        <v>0.36</v>
      </c>
      <c r="I1583" s="9">
        <v>0.48</v>
      </c>
      <c r="J1583" s="9" t="s">
        <v>195</v>
      </c>
      <c r="K1583" s="9">
        <v>2.63451409101E-3</v>
      </c>
      <c r="L1583" s="9">
        <v>3552.47665534928</v>
      </c>
      <c r="M1583" s="9">
        <v>7.20084816669746</v>
      </c>
      <c r="N1583" s="9">
        <v>1.0230305076677799</v>
      </c>
      <c r="O1583" s="9">
        <v>1.8970735962410001E-2</v>
      </c>
      <c r="P1583" s="9">
        <v>2.6951882879799999E-3</v>
      </c>
      <c r="Q1583" s="9">
        <v>9.3590498065159604</v>
      </c>
      <c r="R1583" s="9">
        <v>1210</v>
      </c>
      <c r="S1583" s="9" t="s">
        <v>310</v>
      </c>
      <c r="T1583" s="9">
        <v>1210</v>
      </c>
      <c r="U1583" s="9" t="s">
        <v>293</v>
      </c>
      <c r="V1583" s="9" t="s">
        <v>195</v>
      </c>
      <c r="Z1583" s="9">
        <v>0</v>
      </c>
      <c r="AA1583" s="9">
        <v>1</v>
      </c>
      <c r="AB1583" s="9">
        <v>1.8970735962410001E-2</v>
      </c>
      <c r="AC1583" s="9">
        <v>2.6951882879799999E-3</v>
      </c>
      <c r="AD1583" s="9">
        <v>9.35904980651447</v>
      </c>
      <c r="AF1583" s="9">
        <v>-1</v>
      </c>
      <c r="AG1583" s="9">
        <v>-1</v>
      </c>
      <c r="AH1583" s="9">
        <v>-1</v>
      </c>
      <c r="AI1583" s="9">
        <v>-1</v>
      </c>
      <c r="AJ1583" s="9">
        <v>0</v>
      </c>
      <c r="AM1583" s="9" t="s">
        <v>309</v>
      </c>
      <c r="AN1583" s="9">
        <v>-1</v>
      </c>
      <c r="AQ1583" s="9">
        <v>580</v>
      </c>
      <c r="AR1583" s="9" t="s">
        <v>302</v>
      </c>
      <c r="AT1583" s="9" t="s">
        <v>195</v>
      </c>
      <c r="AU1583" s="9">
        <v>132.71029999999999</v>
      </c>
      <c r="AV1583" s="9">
        <v>18.485034658886601</v>
      </c>
      <c r="AW1583" s="9">
        <v>10.6615002691216</v>
      </c>
      <c r="AX1583" s="9">
        <v>7.5904702000000003E-3</v>
      </c>
    </row>
    <row r="1584" spans="1:50" x14ac:dyDescent="0.25">
      <c r="A1584" s="142">
        <v>550000</v>
      </c>
      <c r="B1584" s="142">
        <v>880000</v>
      </c>
      <c r="C1584" s="142">
        <v>880000</v>
      </c>
      <c r="D1584" s="9" t="s">
        <v>305</v>
      </c>
      <c r="E1584" s="9" t="s">
        <v>70</v>
      </c>
      <c r="F1584" s="9" t="s">
        <v>306</v>
      </c>
      <c r="G1584" s="9" t="s">
        <v>307</v>
      </c>
      <c r="H1584" s="9">
        <v>0.36</v>
      </c>
      <c r="I1584" s="9">
        <v>0.48</v>
      </c>
      <c r="J1584" s="9" t="s">
        <v>195</v>
      </c>
      <c r="K1584" s="9">
        <v>4.6771150365800002E-3</v>
      </c>
      <c r="L1584" s="9">
        <v>3552.47665534928</v>
      </c>
      <c r="M1584" s="9">
        <v>7.20084816669746</v>
      </c>
      <c r="N1584" s="9">
        <v>1.0230305076677799</v>
      </c>
      <c r="O1584" s="9">
        <v>3.367919523665E-2</v>
      </c>
      <c r="P1584" s="9">
        <v>4.7848313702999997E-3</v>
      </c>
      <c r="Q1584" s="9">
        <v>16.615341981865502</v>
      </c>
      <c r="R1584" s="9">
        <v>1330</v>
      </c>
      <c r="S1584" s="9" t="s">
        <v>311</v>
      </c>
      <c r="T1584" s="9">
        <v>1330</v>
      </c>
      <c r="U1584" s="9" t="s">
        <v>293</v>
      </c>
      <c r="V1584" s="9" t="s">
        <v>195</v>
      </c>
      <c r="Z1584" s="9">
        <v>0</v>
      </c>
      <c r="AA1584" s="9">
        <v>1</v>
      </c>
      <c r="AB1584" s="9">
        <v>3.367919523665E-2</v>
      </c>
      <c r="AC1584" s="9">
        <v>4.7848313702999997E-3</v>
      </c>
      <c r="AD1584" s="9">
        <v>16.6153419818645</v>
      </c>
      <c r="AF1584" s="9">
        <v>-1</v>
      </c>
      <c r="AG1584" s="9">
        <v>-1</v>
      </c>
      <c r="AH1584" s="9">
        <v>-1</v>
      </c>
      <c r="AI1584" s="9">
        <v>-1</v>
      </c>
      <c r="AJ1584" s="9">
        <v>0</v>
      </c>
      <c r="AM1584" s="9" t="s">
        <v>309</v>
      </c>
      <c r="AN1584" s="9">
        <v>-1</v>
      </c>
      <c r="AQ1584" s="9">
        <v>580</v>
      </c>
      <c r="AR1584" s="9" t="s">
        <v>302</v>
      </c>
      <c r="AT1584" s="9" t="s">
        <v>195</v>
      </c>
      <c r="AU1584" s="9">
        <v>132.71029999999999</v>
      </c>
      <c r="AV1584" s="9">
        <v>17.920692139154902</v>
      </c>
      <c r="AW1584" s="9">
        <v>18.9276130241226</v>
      </c>
      <c r="AX1584" s="9">
        <v>1.3475540899999999E-2</v>
      </c>
    </row>
    <row r="1585" spans="1:50" x14ac:dyDescent="0.25">
      <c r="A1585" s="142">
        <v>550000</v>
      </c>
      <c r="B1585" s="142">
        <v>880000</v>
      </c>
      <c r="C1585" s="142">
        <v>880000</v>
      </c>
      <c r="D1585" s="9" t="s">
        <v>305</v>
      </c>
      <c r="E1585" s="9" t="s">
        <v>70</v>
      </c>
      <c r="F1585" s="9" t="s">
        <v>306</v>
      </c>
      <c r="G1585" s="9" t="s">
        <v>307</v>
      </c>
      <c r="H1585" s="9">
        <v>0.36</v>
      </c>
      <c r="I1585" s="9">
        <v>0.48</v>
      </c>
      <c r="J1585" s="9" t="s">
        <v>195</v>
      </c>
      <c r="K1585" s="9">
        <v>0.13047545133797001</v>
      </c>
      <c r="L1585" s="9">
        <v>3846.64436739336</v>
      </c>
      <c r="M1585" s="9">
        <v>9.5517171938835403</v>
      </c>
      <c r="N1585" s="9">
        <v>1.40455425641252</v>
      </c>
      <c r="O1585" s="9">
        <v>1.2462646119246901</v>
      </c>
      <c r="P1585" s="9">
        <v>0.18325985053409999</v>
      </c>
      <c r="Q1585" s="9">
        <v>501.89265997234298</v>
      </c>
      <c r="R1585" s="9">
        <v>1200</v>
      </c>
      <c r="S1585" s="9" t="s">
        <v>308</v>
      </c>
      <c r="T1585" s="9">
        <v>1200</v>
      </c>
      <c r="U1585" s="9" t="s">
        <v>293</v>
      </c>
      <c r="V1585" s="9" t="s">
        <v>195</v>
      </c>
      <c r="Z1585" s="9">
        <v>0</v>
      </c>
      <c r="AA1585" s="9">
        <v>1</v>
      </c>
      <c r="AB1585" s="9">
        <v>1.2462646119246901</v>
      </c>
      <c r="AC1585" s="9">
        <v>0.18325985053409999</v>
      </c>
      <c r="AD1585" s="9">
        <v>501.89265997234298</v>
      </c>
      <c r="AF1585" s="9">
        <v>-1</v>
      </c>
      <c r="AG1585" s="9">
        <v>-1</v>
      </c>
      <c r="AH1585" s="9">
        <v>-1</v>
      </c>
      <c r="AI1585" s="9">
        <v>-1</v>
      </c>
      <c r="AJ1585" s="9">
        <v>0</v>
      </c>
      <c r="AM1585" s="9" t="s">
        <v>309</v>
      </c>
      <c r="AN1585" s="9">
        <v>-1</v>
      </c>
      <c r="AQ1585" s="9">
        <v>580</v>
      </c>
      <c r="AR1585" s="9" t="s">
        <v>302</v>
      </c>
      <c r="AT1585" s="9" t="s">
        <v>195</v>
      </c>
      <c r="AU1585" s="9">
        <v>132.71029999999999</v>
      </c>
      <c r="AV1585" s="9">
        <v>122.261685279605</v>
      </c>
      <c r="AW1585" s="9">
        <v>528.015418212638</v>
      </c>
      <c r="AX1585" s="9">
        <v>0.40705000810000003</v>
      </c>
    </row>
    <row r="1586" spans="1:50" x14ac:dyDescent="0.25">
      <c r="A1586" s="142">
        <v>550000</v>
      </c>
      <c r="B1586" s="142">
        <v>880000</v>
      </c>
      <c r="C1586" s="142">
        <v>880000</v>
      </c>
      <c r="D1586" s="9" t="s">
        <v>305</v>
      </c>
      <c r="E1586" s="9" t="s">
        <v>70</v>
      </c>
      <c r="F1586" s="9" t="s">
        <v>306</v>
      </c>
      <c r="G1586" s="9" t="s">
        <v>307</v>
      </c>
      <c r="H1586" s="9">
        <v>0.36</v>
      </c>
      <c r="I1586" s="9">
        <v>0.48</v>
      </c>
      <c r="J1586" s="9" t="s">
        <v>195</v>
      </c>
      <c r="K1586" s="9">
        <v>8.66909073063E-3</v>
      </c>
      <c r="L1586" s="9">
        <v>3846.64436739336</v>
      </c>
      <c r="M1586" s="9">
        <v>9.5517171938835403</v>
      </c>
      <c r="N1586" s="9">
        <v>1.40455425641252</v>
      </c>
      <c r="O1586" s="9">
        <v>8.2804702987100007E-2</v>
      </c>
      <c r="P1586" s="9">
        <v>1.2176208284930001E-2</v>
      </c>
      <c r="Q1586" s="9">
        <v>33.346909029403697</v>
      </c>
      <c r="R1586" s="9">
        <v>1200</v>
      </c>
      <c r="S1586" s="9" t="s">
        <v>308</v>
      </c>
      <c r="T1586" s="9">
        <v>1200</v>
      </c>
      <c r="U1586" s="9" t="s">
        <v>293</v>
      </c>
      <c r="V1586" s="9" t="s">
        <v>195</v>
      </c>
      <c r="Z1586" s="9">
        <v>0</v>
      </c>
      <c r="AA1586" s="9">
        <v>1</v>
      </c>
      <c r="AB1586" s="9">
        <v>8.2804702987100007E-2</v>
      </c>
      <c r="AC1586" s="9">
        <v>1.2176208284930001E-2</v>
      </c>
      <c r="AD1586" s="9">
        <v>33.346909029405403</v>
      </c>
      <c r="AF1586" s="9">
        <v>-1</v>
      </c>
      <c r="AG1586" s="9">
        <v>-1</v>
      </c>
      <c r="AH1586" s="9">
        <v>-1</v>
      </c>
      <c r="AI1586" s="9">
        <v>-1</v>
      </c>
      <c r="AJ1586" s="9">
        <v>0</v>
      </c>
      <c r="AM1586" s="9" t="s">
        <v>309</v>
      </c>
      <c r="AN1586" s="9">
        <v>-1</v>
      </c>
      <c r="AQ1586" s="9">
        <v>580</v>
      </c>
      <c r="AR1586" s="9" t="s">
        <v>302</v>
      </c>
      <c r="AT1586" s="9" t="s">
        <v>195</v>
      </c>
      <c r="AU1586" s="9">
        <v>132.71029999999999</v>
      </c>
      <c r="AV1586" s="9">
        <v>37.338757083976603</v>
      </c>
      <c r="AW1586" s="9">
        <v>35.082565499624103</v>
      </c>
      <c r="AX1586" s="9">
        <v>2.7045343900000001E-2</v>
      </c>
    </row>
    <row r="1587" spans="1:50" x14ac:dyDescent="0.25">
      <c r="A1587" s="142">
        <v>550000</v>
      </c>
      <c r="B1587" s="142">
        <v>880000</v>
      </c>
      <c r="C1587" s="142">
        <v>880000</v>
      </c>
      <c r="D1587" s="9" t="s">
        <v>305</v>
      </c>
      <c r="E1587" s="9" t="s">
        <v>70</v>
      </c>
      <c r="F1587" s="9" t="s">
        <v>306</v>
      </c>
      <c r="G1587" s="9" t="s">
        <v>307</v>
      </c>
      <c r="H1587" s="9">
        <v>0.36</v>
      </c>
      <c r="I1587" s="9">
        <v>0.48</v>
      </c>
      <c r="J1587" s="9" t="s">
        <v>312</v>
      </c>
      <c r="K1587" s="9">
        <v>3.65291307616E-3</v>
      </c>
      <c r="L1587" s="9">
        <v>3846.64436739336</v>
      </c>
      <c r="M1587" s="9">
        <v>9.5517171938835403</v>
      </c>
      <c r="N1587" s="9">
        <v>1.40455425641252</v>
      </c>
      <c r="O1587" s="9">
        <v>3.4891592637339999E-2</v>
      </c>
      <c r="P1587" s="9">
        <v>5.1307146094300001E-3</v>
      </c>
      <c r="Q1587" s="9">
        <v>14.051457508999899</v>
      </c>
      <c r="R1587" s="9">
        <v>3100</v>
      </c>
      <c r="S1587" s="9" t="s">
        <v>313</v>
      </c>
      <c r="T1587" s="9">
        <v>3100</v>
      </c>
      <c r="U1587" s="9" t="s">
        <v>293</v>
      </c>
      <c r="V1587" s="9" t="s">
        <v>195</v>
      </c>
      <c r="Y1587" s="9" t="s">
        <v>312</v>
      </c>
      <c r="Z1587" s="9">
        <v>0</v>
      </c>
      <c r="AA1587" s="9">
        <v>1</v>
      </c>
      <c r="AB1587" s="9">
        <v>3.4891592637339999E-2</v>
      </c>
      <c r="AC1587" s="9">
        <v>5.1307146094300001E-3</v>
      </c>
      <c r="AD1587" s="9">
        <v>14.0514575089987</v>
      </c>
      <c r="AF1587" s="9">
        <v>-1</v>
      </c>
      <c r="AG1587" s="9">
        <v>-1</v>
      </c>
      <c r="AH1587" s="9">
        <v>-1</v>
      </c>
      <c r="AI1587" s="9">
        <v>-1</v>
      </c>
      <c r="AJ1587" s="9">
        <v>0</v>
      </c>
      <c r="AM1587" s="9" t="s">
        <v>309</v>
      </c>
      <c r="AN1587" s="9">
        <v>-1</v>
      </c>
      <c r="AQ1587" s="9">
        <v>580</v>
      </c>
      <c r="AR1587" s="9" t="s">
        <v>302</v>
      </c>
      <c r="AT1587" s="9" t="s">
        <v>195</v>
      </c>
      <c r="AU1587" s="9">
        <v>132.71029999999999</v>
      </c>
      <c r="AV1587" s="9">
        <v>22.023885338949299</v>
      </c>
      <c r="AW1587" s="9">
        <v>14.7828147427378</v>
      </c>
      <c r="AX1587" s="9">
        <v>1.13961537E-2</v>
      </c>
    </row>
    <row r="1588" spans="1:50" x14ac:dyDescent="0.25">
      <c r="A1588" s="142">
        <v>550000</v>
      </c>
      <c r="B1588" s="142">
        <v>880000</v>
      </c>
      <c r="C1588" s="142">
        <v>880000</v>
      </c>
      <c r="D1588" s="9" t="s">
        <v>305</v>
      </c>
      <c r="E1588" s="9" t="s">
        <v>70</v>
      </c>
      <c r="F1588" s="9" t="s">
        <v>306</v>
      </c>
      <c r="G1588" s="9" t="s">
        <v>307</v>
      </c>
      <c r="H1588" s="9">
        <v>0.36</v>
      </c>
      <c r="I1588" s="9">
        <v>0.48</v>
      </c>
      <c r="J1588" s="9" t="s">
        <v>195</v>
      </c>
      <c r="K1588" s="9">
        <v>0.29109982669675999</v>
      </c>
      <c r="L1588" s="9">
        <v>3846.64436739336</v>
      </c>
      <c r="M1588" s="9">
        <v>9.5517171938835403</v>
      </c>
      <c r="N1588" s="9">
        <v>1.40455425641252</v>
      </c>
      <c r="O1588" s="9">
        <v>2.78050321979602</v>
      </c>
      <c r="P1588" s="9">
        <v>0.40886550062789001</v>
      </c>
      <c r="Q1588" s="9">
        <v>1119.75750871229</v>
      </c>
      <c r="R1588" s="9">
        <v>1210</v>
      </c>
      <c r="S1588" s="9" t="s">
        <v>310</v>
      </c>
      <c r="T1588" s="9">
        <v>1210</v>
      </c>
      <c r="U1588" s="9" t="s">
        <v>293</v>
      </c>
      <c r="V1588" s="9" t="s">
        <v>195</v>
      </c>
      <c r="Z1588" s="9">
        <v>0</v>
      </c>
      <c r="AA1588" s="9">
        <v>1</v>
      </c>
      <c r="AB1588" s="9">
        <v>2.78050321979602</v>
      </c>
      <c r="AC1588" s="9">
        <v>0.40886550062789001</v>
      </c>
      <c r="AD1588" s="9">
        <v>1119.75750871229</v>
      </c>
      <c r="AF1588" s="9">
        <v>-1</v>
      </c>
      <c r="AG1588" s="9">
        <v>-1</v>
      </c>
      <c r="AH1588" s="9">
        <v>-1</v>
      </c>
      <c r="AI1588" s="9">
        <v>-1</v>
      </c>
      <c r="AJ1588" s="9">
        <v>0</v>
      </c>
      <c r="AM1588" s="9" t="s">
        <v>309</v>
      </c>
      <c r="AN1588" s="9">
        <v>-1</v>
      </c>
      <c r="AQ1588" s="9">
        <v>580</v>
      </c>
      <c r="AR1588" s="9" t="s">
        <v>302</v>
      </c>
      <c r="AT1588" s="9" t="s">
        <v>195</v>
      </c>
      <c r="AU1588" s="9">
        <v>132.71029999999999</v>
      </c>
      <c r="AV1588" s="9">
        <v>136.04230933766999</v>
      </c>
      <c r="AW1588" s="9">
        <v>1178.0392032273301</v>
      </c>
      <c r="AX1588" s="9">
        <v>0.90815694140000003</v>
      </c>
    </row>
    <row r="1589" spans="1:50" x14ac:dyDescent="0.25">
      <c r="A1589" s="142">
        <v>550000</v>
      </c>
      <c r="B1589" s="142">
        <v>880000</v>
      </c>
      <c r="C1589" s="142">
        <v>880000</v>
      </c>
      <c r="D1589" s="9" t="s">
        <v>305</v>
      </c>
      <c r="E1589" s="9" t="s">
        <v>70</v>
      </c>
      <c r="F1589" s="9" t="s">
        <v>306</v>
      </c>
      <c r="G1589" s="9" t="s">
        <v>307</v>
      </c>
      <c r="H1589" s="9">
        <v>0.36</v>
      </c>
      <c r="I1589" s="9">
        <v>0.48</v>
      </c>
      <c r="J1589" s="9" t="s">
        <v>195</v>
      </c>
      <c r="K1589" s="9">
        <v>1.47915195243E-3</v>
      </c>
      <c r="L1589" s="9">
        <v>3846.64436739336</v>
      </c>
      <c r="M1589" s="9">
        <v>9.5517171938835403</v>
      </c>
      <c r="N1589" s="9">
        <v>1.40455425641252</v>
      </c>
      <c r="O1589" s="9">
        <v>1.412844113639E-2</v>
      </c>
      <c r="P1589" s="9">
        <v>2.0775491706600002E-3</v>
      </c>
      <c r="Q1589" s="9">
        <v>5.6897715263337503</v>
      </c>
      <c r="R1589" s="9">
        <v>1330</v>
      </c>
      <c r="S1589" s="9" t="s">
        <v>311</v>
      </c>
      <c r="T1589" s="9">
        <v>1330</v>
      </c>
      <c r="U1589" s="9" t="s">
        <v>293</v>
      </c>
      <c r="V1589" s="9" t="s">
        <v>195</v>
      </c>
      <c r="Z1589" s="9">
        <v>0</v>
      </c>
      <c r="AA1589" s="9">
        <v>1</v>
      </c>
      <c r="AB1589" s="9">
        <v>1.412844113639E-2</v>
      </c>
      <c r="AC1589" s="9">
        <v>2.0775491706600002E-3</v>
      </c>
      <c r="AD1589" s="9">
        <v>5.6897715263343303</v>
      </c>
      <c r="AF1589" s="9">
        <v>-1</v>
      </c>
      <c r="AG1589" s="9">
        <v>-1</v>
      </c>
      <c r="AH1589" s="9">
        <v>-1</v>
      </c>
      <c r="AI1589" s="9">
        <v>-1</v>
      </c>
      <c r="AJ1589" s="9">
        <v>0</v>
      </c>
      <c r="AM1589" s="9" t="s">
        <v>309</v>
      </c>
      <c r="AN1589" s="9">
        <v>-1</v>
      </c>
      <c r="AQ1589" s="9">
        <v>580</v>
      </c>
      <c r="AR1589" s="9" t="s">
        <v>302</v>
      </c>
      <c r="AT1589" s="9" t="s">
        <v>195</v>
      </c>
      <c r="AU1589" s="9">
        <v>132.71029999999999</v>
      </c>
      <c r="AV1589" s="9">
        <v>13.9814345562213</v>
      </c>
      <c r="AW1589" s="9">
        <v>5.9859155783974503</v>
      </c>
      <c r="AX1589" s="9">
        <v>4.6145754000000002E-3</v>
      </c>
    </row>
    <row r="1590" spans="1:50" x14ac:dyDescent="0.25">
      <c r="A1590" s="142">
        <v>550000</v>
      </c>
      <c r="B1590" s="142">
        <v>880000</v>
      </c>
      <c r="C1590" s="142">
        <v>880000</v>
      </c>
      <c r="D1590" s="9" t="s">
        <v>305</v>
      </c>
      <c r="E1590" s="9" t="s">
        <v>70</v>
      </c>
      <c r="F1590" s="9" t="s">
        <v>306</v>
      </c>
      <c r="G1590" s="9" t="s">
        <v>307</v>
      </c>
      <c r="H1590" s="9">
        <v>0.36</v>
      </c>
      <c r="I1590" s="9">
        <v>0.48</v>
      </c>
      <c r="J1590" s="9" t="s">
        <v>195</v>
      </c>
      <c r="K1590" s="9">
        <v>2.4725784786499999E-3</v>
      </c>
      <c r="L1590" s="9">
        <v>3846.64436739336</v>
      </c>
      <c r="M1590" s="9">
        <v>9.5517171938835403</v>
      </c>
      <c r="N1590" s="9">
        <v>1.40455425641252</v>
      </c>
      <c r="O1590" s="9">
        <v>2.3617370367749999E-2</v>
      </c>
      <c r="P1590" s="9">
        <v>3.4728706265000002E-3</v>
      </c>
      <c r="Q1590" s="9">
        <v>9.5111300778409191</v>
      </c>
      <c r="R1590" s="9">
        <v>1210</v>
      </c>
      <c r="S1590" s="9" t="s">
        <v>310</v>
      </c>
      <c r="T1590" s="9">
        <v>1210</v>
      </c>
      <c r="U1590" s="9" t="s">
        <v>293</v>
      </c>
      <c r="V1590" s="9" t="s">
        <v>195</v>
      </c>
      <c r="Z1590" s="9">
        <v>0</v>
      </c>
      <c r="AA1590" s="9">
        <v>1</v>
      </c>
      <c r="AB1590" s="9">
        <v>2.3617370367749999E-2</v>
      </c>
      <c r="AC1590" s="9">
        <v>3.4728706265000002E-3</v>
      </c>
      <c r="AD1590" s="9">
        <v>9.5111300778426102</v>
      </c>
      <c r="AF1590" s="9">
        <v>-1</v>
      </c>
      <c r="AG1590" s="9">
        <v>-1</v>
      </c>
      <c r="AH1590" s="9">
        <v>-1</v>
      </c>
      <c r="AI1590" s="9">
        <v>-1</v>
      </c>
      <c r="AJ1590" s="9">
        <v>0</v>
      </c>
      <c r="AM1590" s="9" t="s">
        <v>309</v>
      </c>
      <c r="AN1590" s="9">
        <v>-1</v>
      </c>
      <c r="AQ1590" s="9">
        <v>580</v>
      </c>
      <c r="AR1590" s="9" t="s">
        <v>302</v>
      </c>
      <c r="AT1590" s="9" t="s">
        <v>195</v>
      </c>
      <c r="AU1590" s="9">
        <v>132.71029999999999</v>
      </c>
      <c r="AV1590" s="9">
        <v>13.013870257613499</v>
      </c>
      <c r="AW1590" s="9">
        <v>10.006170096218501</v>
      </c>
      <c r="AX1590" s="9">
        <v>7.7138119E-3</v>
      </c>
    </row>
    <row r="1591" spans="1:50" x14ac:dyDescent="0.25">
      <c r="A1591" s="142">
        <v>550000</v>
      </c>
      <c r="B1591" s="142">
        <v>880000</v>
      </c>
      <c r="C1591" s="142">
        <v>880000</v>
      </c>
      <c r="D1591" s="9" t="s">
        <v>305</v>
      </c>
      <c r="E1591" s="9" t="s">
        <v>70</v>
      </c>
      <c r="F1591" s="9" t="s">
        <v>306</v>
      </c>
      <c r="G1591" s="9" t="s">
        <v>307</v>
      </c>
      <c r="H1591" s="9">
        <v>0.36</v>
      </c>
      <c r="I1591" s="9">
        <v>0.48</v>
      </c>
      <c r="J1591" s="9" t="s">
        <v>195</v>
      </c>
      <c r="K1591" s="9">
        <v>6.0859419331600002E-2</v>
      </c>
      <c r="L1591" s="9">
        <v>3846.64436739336</v>
      </c>
      <c r="M1591" s="9">
        <v>9.5517171938835403</v>
      </c>
      <c r="N1591" s="9">
        <v>1.40455425641252</v>
      </c>
      <c r="O1591" s="9">
        <v>0.58131196203944002</v>
      </c>
      <c r="P1591" s="9">
        <v>8.5480356464989998E-2</v>
      </c>
      <c r="Q1591" s="9">
        <v>234.104542574741</v>
      </c>
      <c r="R1591" s="9">
        <v>1210</v>
      </c>
      <c r="S1591" s="9" t="s">
        <v>310</v>
      </c>
      <c r="T1591" s="9">
        <v>1210</v>
      </c>
      <c r="U1591" s="9" t="s">
        <v>293</v>
      </c>
      <c r="V1591" s="9" t="s">
        <v>195</v>
      </c>
      <c r="Z1591" s="9">
        <v>0</v>
      </c>
      <c r="AA1591" s="9">
        <v>1</v>
      </c>
      <c r="AB1591" s="9">
        <v>0.58131196203944002</v>
      </c>
      <c r="AC1591" s="9">
        <v>8.5480356464989998E-2</v>
      </c>
      <c r="AD1591" s="9">
        <v>234.10454257474001</v>
      </c>
      <c r="AF1591" s="9">
        <v>-1</v>
      </c>
      <c r="AG1591" s="9">
        <v>-1</v>
      </c>
      <c r="AH1591" s="9">
        <v>-1</v>
      </c>
      <c r="AI1591" s="9">
        <v>-1</v>
      </c>
      <c r="AJ1591" s="9">
        <v>0</v>
      </c>
      <c r="AM1591" s="9" t="s">
        <v>309</v>
      </c>
      <c r="AN1591" s="9">
        <v>-1</v>
      </c>
      <c r="AQ1591" s="9">
        <v>580</v>
      </c>
      <c r="AR1591" s="9" t="s">
        <v>302</v>
      </c>
      <c r="AT1591" s="9" t="s">
        <v>195</v>
      </c>
      <c r="AU1591" s="9">
        <v>132.71029999999999</v>
      </c>
      <c r="AV1591" s="9">
        <v>92.6462294846947</v>
      </c>
      <c r="AW1591" s="9">
        <v>246.28933198563001</v>
      </c>
      <c r="AX1591" s="9">
        <v>0.1898658091</v>
      </c>
    </row>
    <row r="1592" spans="1:50" x14ac:dyDescent="0.25">
      <c r="A1592" s="142">
        <v>550000</v>
      </c>
      <c r="B1592" s="142">
        <v>880000</v>
      </c>
      <c r="C1592" s="142">
        <v>880000</v>
      </c>
      <c r="D1592" s="9" t="s">
        <v>305</v>
      </c>
      <c r="E1592" s="9" t="s">
        <v>70</v>
      </c>
      <c r="F1592" s="9" t="s">
        <v>306</v>
      </c>
      <c r="G1592" s="9" t="s">
        <v>307</v>
      </c>
      <c r="H1592" s="9">
        <v>0.36</v>
      </c>
      <c r="I1592" s="9">
        <v>0.48</v>
      </c>
      <c r="J1592" s="9" t="s">
        <v>195</v>
      </c>
      <c r="K1592" s="9">
        <v>0.11905502217875</v>
      </c>
      <c r="L1592" s="9">
        <v>3846.64436739336</v>
      </c>
      <c r="M1592" s="9">
        <v>9.5517171938835403</v>
      </c>
      <c r="N1592" s="9">
        <v>1.40455425641252</v>
      </c>
      <c r="O1592" s="9">
        <v>1.13717990236302</v>
      </c>
      <c r="P1592" s="9">
        <v>0.16721923814845999</v>
      </c>
      <c r="Q1592" s="9">
        <v>457.96233047380701</v>
      </c>
      <c r="R1592" s="9">
        <v>1210</v>
      </c>
      <c r="S1592" s="9" t="s">
        <v>310</v>
      </c>
      <c r="T1592" s="9">
        <v>1210</v>
      </c>
      <c r="U1592" s="9" t="s">
        <v>293</v>
      </c>
      <c r="V1592" s="9" t="s">
        <v>195</v>
      </c>
      <c r="Z1592" s="9">
        <v>0</v>
      </c>
      <c r="AA1592" s="9">
        <v>1</v>
      </c>
      <c r="AB1592" s="9">
        <v>1.13717990236302</v>
      </c>
      <c r="AC1592" s="9">
        <v>0.16721923814845999</v>
      </c>
      <c r="AD1592" s="9">
        <v>457.96233047380701</v>
      </c>
      <c r="AF1592" s="9">
        <v>-1</v>
      </c>
      <c r="AG1592" s="9">
        <v>-1</v>
      </c>
      <c r="AH1592" s="9">
        <v>-1</v>
      </c>
      <c r="AI1592" s="9">
        <v>-1</v>
      </c>
      <c r="AJ1592" s="9">
        <v>0</v>
      </c>
      <c r="AM1592" s="9" t="s">
        <v>309</v>
      </c>
      <c r="AN1592" s="9">
        <v>-1</v>
      </c>
      <c r="AQ1592" s="9">
        <v>580</v>
      </c>
      <c r="AR1592" s="9" t="s">
        <v>302</v>
      </c>
      <c r="AT1592" s="9" t="s">
        <v>195</v>
      </c>
      <c r="AU1592" s="9">
        <v>132.71029999999999</v>
      </c>
      <c r="AV1592" s="9">
        <v>95.4822408153656</v>
      </c>
      <c r="AW1592" s="9">
        <v>481.79858112307801</v>
      </c>
      <c r="AX1592" s="9">
        <v>0.37142119260000001</v>
      </c>
    </row>
    <row r="1593" spans="1:50" x14ac:dyDescent="0.25">
      <c r="A1593" s="142">
        <v>550000</v>
      </c>
      <c r="B1593" s="142">
        <v>880000</v>
      </c>
      <c r="C1593" s="142">
        <v>880000</v>
      </c>
      <c r="D1593" s="9" t="s">
        <v>305</v>
      </c>
      <c r="E1593" s="9" t="s">
        <v>70</v>
      </c>
      <c r="F1593" s="9" t="s">
        <v>306</v>
      </c>
      <c r="G1593" s="9" t="s">
        <v>307</v>
      </c>
      <c r="H1593" s="9">
        <v>0.36</v>
      </c>
      <c r="I1593" s="9">
        <v>0.48</v>
      </c>
      <c r="J1593" s="9" t="s">
        <v>195</v>
      </c>
      <c r="K1593" s="9">
        <v>0.23488064216185001</v>
      </c>
      <c r="L1593" s="9">
        <v>3857.7690402523299</v>
      </c>
      <c r="M1593" s="9">
        <v>9.5843984274601208</v>
      </c>
      <c r="N1593" s="9">
        <v>1.4085246426792</v>
      </c>
      <c r="O1593" s="9">
        <v>2.2511896573769299</v>
      </c>
      <c r="P1593" s="9">
        <v>0.33083517257328998</v>
      </c>
      <c r="Q1593" s="9">
        <v>906.11526948660401</v>
      </c>
      <c r="R1593" s="9">
        <v>1200</v>
      </c>
      <c r="S1593" s="9" t="s">
        <v>308</v>
      </c>
      <c r="T1593" s="9">
        <v>1200</v>
      </c>
      <c r="U1593" s="9" t="s">
        <v>293</v>
      </c>
      <c r="V1593" s="9" t="s">
        <v>195</v>
      </c>
      <c r="Z1593" s="9">
        <v>0</v>
      </c>
      <c r="AA1593" s="9">
        <v>1</v>
      </c>
      <c r="AB1593" s="9">
        <v>2.2511896573769299</v>
      </c>
      <c r="AC1593" s="9">
        <v>0.33083517257328998</v>
      </c>
      <c r="AD1593" s="9">
        <v>906.11526948660401</v>
      </c>
      <c r="AF1593" s="9">
        <v>-1</v>
      </c>
      <c r="AG1593" s="9">
        <v>-1</v>
      </c>
      <c r="AH1593" s="9">
        <v>-1</v>
      </c>
      <c r="AI1593" s="9">
        <v>-1</v>
      </c>
      <c r="AJ1593" s="9">
        <v>0</v>
      </c>
      <c r="AM1593" s="9" t="s">
        <v>309</v>
      </c>
      <c r="AN1593" s="9">
        <v>-1</v>
      </c>
      <c r="AQ1593" s="9">
        <v>580</v>
      </c>
      <c r="AR1593" s="9" t="s">
        <v>302</v>
      </c>
      <c r="AT1593" s="9" t="s">
        <v>195</v>
      </c>
      <c r="AU1593" s="9">
        <v>132.71029999999999</v>
      </c>
      <c r="AV1593" s="9">
        <v>145.82651209010601</v>
      </c>
      <c r="AW1593" s="9">
        <v>950.52823523015195</v>
      </c>
      <c r="AX1593" s="9">
        <v>0.7348866744</v>
      </c>
    </row>
    <row r="1594" spans="1:50" x14ac:dyDescent="0.25">
      <c r="A1594" s="142">
        <v>550000</v>
      </c>
      <c r="B1594" s="142">
        <v>880000</v>
      </c>
      <c r="C1594" s="142">
        <v>880000</v>
      </c>
      <c r="D1594" s="9" t="s">
        <v>305</v>
      </c>
      <c r="E1594" s="9" t="s">
        <v>70</v>
      </c>
      <c r="F1594" s="9" t="s">
        <v>306</v>
      </c>
      <c r="G1594" s="9" t="s">
        <v>307</v>
      </c>
      <c r="H1594" s="9">
        <v>0.36</v>
      </c>
      <c r="I1594" s="9">
        <v>0.48</v>
      </c>
      <c r="J1594" s="9" t="s">
        <v>195</v>
      </c>
      <c r="K1594" s="9">
        <v>4.2216859923409997E-2</v>
      </c>
      <c r="L1594" s="9">
        <v>3857.7690402523299</v>
      </c>
      <c r="M1594" s="9">
        <v>9.5843984274601208</v>
      </c>
      <c r="N1594" s="9">
        <v>1.4085246426792</v>
      </c>
      <c r="O1594" s="9">
        <v>0.40462320586231998</v>
      </c>
      <c r="P1594" s="9">
        <v>5.946348753867E-2</v>
      </c>
      <c r="Q1594" s="9">
        <v>162.86289518923499</v>
      </c>
      <c r="R1594" s="9">
        <v>1210</v>
      </c>
      <c r="S1594" s="9" t="s">
        <v>310</v>
      </c>
      <c r="T1594" s="9">
        <v>1210</v>
      </c>
      <c r="U1594" s="9" t="s">
        <v>293</v>
      </c>
      <c r="V1594" s="9" t="s">
        <v>195</v>
      </c>
      <c r="Z1594" s="9">
        <v>0</v>
      </c>
      <c r="AA1594" s="9">
        <v>1</v>
      </c>
      <c r="AB1594" s="9">
        <v>0.40462320586231998</v>
      </c>
      <c r="AC1594" s="9">
        <v>5.946348753867E-2</v>
      </c>
      <c r="AD1594" s="9">
        <v>162.86289518923499</v>
      </c>
      <c r="AF1594" s="9">
        <v>-1</v>
      </c>
      <c r="AG1594" s="9">
        <v>-1</v>
      </c>
      <c r="AH1594" s="9">
        <v>-1</v>
      </c>
      <c r="AI1594" s="9">
        <v>-1</v>
      </c>
      <c r="AJ1594" s="9">
        <v>0</v>
      </c>
      <c r="AM1594" s="9" t="s">
        <v>309</v>
      </c>
      <c r="AN1594" s="9">
        <v>-1</v>
      </c>
      <c r="AQ1594" s="9">
        <v>580</v>
      </c>
      <c r="AR1594" s="9" t="s">
        <v>302</v>
      </c>
      <c r="AT1594" s="9" t="s">
        <v>195</v>
      </c>
      <c r="AU1594" s="9">
        <v>132.71029999999999</v>
      </c>
      <c r="AV1594" s="9">
        <v>53.220782111873</v>
      </c>
      <c r="AW1594" s="9">
        <v>170.845570714649</v>
      </c>
      <c r="AX1594" s="9">
        <v>0.13208669519999999</v>
      </c>
    </row>
    <row r="1595" spans="1:50" x14ac:dyDescent="0.25">
      <c r="A1595" s="142">
        <v>550000</v>
      </c>
      <c r="B1595" s="142">
        <v>880000</v>
      </c>
      <c r="C1595" s="142">
        <v>880000</v>
      </c>
      <c r="D1595" s="9" t="s">
        <v>305</v>
      </c>
      <c r="E1595" s="9" t="s">
        <v>70</v>
      </c>
      <c r="F1595" s="9" t="s">
        <v>306</v>
      </c>
      <c r="G1595" s="9" t="s">
        <v>307</v>
      </c>
      <c r="H1595" s="9">
        <v>0.36</v>
      </c>
      <c r="I1595" s="9">
        <v>0.48</v>
      </c>
      <c r="J1595" s="9" t="s">
        <v>195</v>
      </c>
      <c r="K1595" s="9">
        <v>0.21821012855741001</v>
      </c>
      <c r="L1595" s="9">
        <v>3857.7690402523299</v>
      </c>
      <c r="M1595" s="9">
        <v>9.5843984274601208</v>
      </c>
      <c r="N1595" s="9">
        <v>1.4085246426792</v>
      </c>
      <c r="O1595" s="9">
        <v>2.0914128130015701</v>
      </c>
      <c r="P1595" s="9">
        <v>0.30735434335530998</v>
      </c>
      <c r="Q1595" s="9">
        <v>841.80427821828198</v>
      </c>
      <c r="R1595" s="9">
        <v>1210</v>
      </c>
      <c r="S1595" s="9" t="s">
        <v>310</v>
      </c>
      <c r="T1595" s="9">
        <v>1210</v>
      </c>
      <c r="U1595" s="9" t="s">
        <v>293</v>
      </c>
      <c r="V1595" s="9" t="s">
        <v>195</v>
      </c>
      <c r="Z1595" s="9">
        <v>0</v>
      </c>
      <c r="AA1595" s="9">
        <v>1</v>
      </c>
      <c r="AB1595" s="9">
        <v>2.0914128130015701</v>
      </c>
      <c r="AC1595" s="9">
        <v>0.30735434335530998</v>
      </c>
      <c r="AD1595" s="9">
        <v>841.80427821828198</v>
      </c>
      <c r="AF1595" s="9">
        <v>-1</v>
      </c>
      <c r="AG1595" s="9">
        <v>-1</v>
      </c>
      <c r="AH1595" s="9">
        <v>-1</v>
      </c>
      <c r="AI1595" s="9">
        <v>-1</v>
      </c>
      <c r="AJ1595" s="9">
        <v>0</v>
      </c>
      <c r="AM1595" s="9" t="s">
        <v>309</v>
      </c>
      <c r="AN1595" s="9">
        <v>-1</v>
      </c>
      <c r="AQ1595" s="9">
        <v>580</v>
      </c>
      <c r="AR1595" s="9" t="s">
        <v>302</v>
      </c>
      <c r="AT1595" s="9" t="s">
        <v>195</v>
      </c>
      <c r="AU1595" s="9">
        <v>132.71029999999999</v>
      </c>
      <c r="AV1595" s="9">
        <v>124.85889728510099</v>
      </c>
      <c r="AW1595" s="9">
        <v>883.06506018530899</v>
      </c>
      <c r="AX1595" s="9">
        <v>0.68272853060000005</v>
      </c>
    </row>
    <row r="1596" spans="1:50" x14ac:dyDescent="0.25">
      <c r="A1596" s="142">
        <v>550000</v>
      </c>
      <c r="B1596" s="142">
        <v>880000</v>
      </c>
      <c r="C1596" s="142">
        <v>880000</v>
      </c>
      <c r="D1596" s="9" t="s">
        <v>305</v>
      </c>
      <c r="E1596" s="9" t="s">
        <v>70</v>
      </c>
      <c r="F1596" s="9" t="s">
        <v>306</v>
      </c>
      <c r="G1596" s="9" t="s">
        <v>307</v>
      </c>
      <c r="H1596" s="9">
        <v>0.36</v>
      </c>
      <c r="I1596" s="9">
        <v>0.48</v>
      </c>
      <c r="J1596" s="9" t="s">
        <v>195</v>
      </c>
      <c r="K1596" s="9">
        <v>1.84781453069E-2</v>
      </c>
      <c r="L1596" s="9">
        <v>3857.7690402523299</v>
      </c>
      <c r="M1596" s="9">
        <v>9.5843984274601208</v>
      </c>
      <c r="N1596" s="9">
        <v>1.4085246426792</v>
      </c>
      <c r="O1596" s="9">
        <v>0.1771019068219</v>
      </c>
      <c r="P1596" s="9">
        <v>2.6026923015779999E-2</v>
      </c>
      <c r="Q1596" s="9">
        <v>71.284416886273704</v>
      </c>
      <c r="R1596" s="9">
        <v>1210</v>
      </c>
      <c r="S1596" s="9" t="s">
        <v>310</v>
      </c>
      <c r="T1596" s="9">
        <v>1210</v>
      </c>
      <c r="U1596" s="9" t="s">
        <v>293</v>
      </c>
      <c r="V1596" s="9" t="s">
        <v>195</v>
      </c>
      <c r="Z1596" s="9">
        <v>0</v>
      </c>
      <c r="AA1596" s="9">
        <v>1</v>
      </c>
      <c r="AB1596" s="9">
        <v>0.1771019068219</v>
      </c>
      <c r="AC1596" s="9">
        <v>2.6026923015779999E-2</v>
      </c>
      <c r="AD1596" s="9">
        <v>107.77706398242201</v>
      </c>
      <c r="AF1596" s="9">
        <v>-1</v>
      </c>
      <c r="AG1596" s="9">
        <v>-1</v>
      </c>
      <c r="AH1596" s="9">
        <v>-1</v>
      </c>
      <c r="AI1596" s="9">
        <v>-1</v>
      </c>
      <c r="AJ1596" s="9">
        <v>0</v>
      </c>
      <c r="AM1596" s="9" t="s">
        <v>309</v>
      </c>
      <c r="AN1596" s="9">
        <v>-1</v>
      </c>
      <c r="AQ1596" s="9">
        <v>580</v>
      </c>
      <c r="AR1596" s="9" t="s">
        <v>302</v>
      </c>
      <c r="AT1596" s="9" t="s">
        <v>195</v>
      </c>
      <c r="AU1596" s="9">
        <v>132.71029999999999</v>
      </c>
      <c r="AV1596" s="9">
        <v>50.7096906305649</v>
      </c>
      <c r="AW1596" s="9">
        <v>74.778401009299898</v>
      </c>
      <c r="AX1596" s="9">
        <v>8.7410433100000004E-2</v>
      </c>
    </row>
    <row r="1597" spans="1:50" x14ac:dyDescent="0.25">
      <c r="A1597" s="142">
        <v>550000</v>
      </c>
      <c r="B1597" s="142">
        <v>880000</v>
      </c>
      <c r="C1597" s="142">
        <v>880000</v>
      </c>
      <c r="D1597" s="9" t="s">
        <v>305</v>
      </c>
      <c r="E1597" s="9" t="s">
        <v>70</v>
      </c>
      <c r="F1597" s="9" t="s">
        <v>306</v>
      </c>
      <c r="G1597" s="9" t="s">
        <v>307</v>
      </c>
      <c r="H1597" s="9">
        <v>0.36</v>
      </c>
      <c r="I1597" s="9">
        <v>0.48</v>
      </c>
      <c r="J1597" s="9" t="s">
        <v>195</v>
      </c>
      <c r="K1597" s="9">
        <v>2.4916399506260001E-2</v>
      </c>
      <c r="L1597" s="9">
        <v>3857.7690402523299</v>
      </c>
      <c r="M1597" s="9">
        <v>9.5843984274601208</v>
      </c>
      <c r="N1597" s="9">
        <v>1.4085246426792</v>
      </c>
      <c r="O1597" s="9">
        <v>0.23880870024584999</v>
      </c>
      <c r="P1597" s="9">
        <v>3.5095362711419997E-2</v>
      </c>
      <c r="Q1597" s="9">
        <v>96.121714609843195</v>
      </c>
      <c r="R1597" s="9">
        <v>1210</v>
      </c>
      <c r="S1597" s="9" t="s">
        <v>310</v>
      </c>
      <c r="T1597" s="9">
        <v>1210</v>
      </c>
      <c r="U1597" s="9" t="s">
        <v>293</v>
      </c>
      <c r="V1597" s="9" t="s">
        <v>195</v>
      </c>
      <c r="Z1597" s="9">
        <v>0</v>
      </c>
      <c r="AA1597" s="9">
        <v>1</v>
      </c>
      <c r="AB1597" s="9">
        <v>0.23880870024584999</v>
      </c>
      <c r="AC1597" s="9">
        <v>3.5095362711419997E-2</v>
      </c>
      <c r="AD1597" s="9">
        <v>364.62921932679399</v>
      </c>
      <c r="AF1597" s="9">
        <v>-1</v>
      </c>
      <c r="AG1597" s="9">
        <v>-1</v>
      </c>
      <c r="AH1597" s="9">
        <v>-1</v>
      </c>
      <c r="AI1597" s="9">
        <v>-1</v>
      </c>
      <c r="AJ1597" s="9">
        <v>0</v>
      </c>
      <c r="AM1597" s="9" t="s">
        <v>309</v>
      </c>
      <c r="AN1597" s="9">
        <v>-1</v>
      </c>
      <c r="AQ1597" s="9">
        <v>580</v>
      </c>
      <c r="AR1597" s="9" t="s">
        <v>302</v>
      </c>
      <c r="AT1597" s="9" t="s">
        <v>195</v>
      </c>
      <c r="AU1597" s="9">
        <v>132.71029999999999</v>
      </c>
      <c r="AV1597" s="9">
        <v>64.856975763958502</v>
      </c>
      <c r="AW1597" s="9">
        <v>100.83309136502901</v>
      </c>
      <c r="AX1597" s="9">
        <v>0.2957252387</v>
      </c>
    </row>
    <row r="1598" spans="1:50" x14ac:dyDescent="0.25">
      <c r="A1598" s="142">
        <v>550000</v>
      </c>
      <c r="B1598" s="142">
        <v>880000</v>
      </c>
      <c r="C1598" s="142">
        <v>880000</v>
      </c>
      <c r="D1598" s="9" t="s">
        <v>305</v>
      </c>
      <c r="E1598" s="9" t="s">
        <v>70</v>
      </c>
      <c r="F1598" s="9" t="s">
        <v>306</v>
      </c>
      <c r="G1598" s="9" t="s">
        <v>307</v>
      </c>
      <c r="H1598" s="9">
        <v>0.36</v>
      </c>
      <c r="I1598" s="9">
        <v>0.48</v>
      </c>
      <c r="J1598" s="9" t="s">
        <v>195</v>
      </c>
      <c r="K1598" s="9">
        <v>5.9228153991299999E-2</v>
      </c>
      <c r="L1598" s="9">
        <v>3871.1081095999698</v>
      </c>
      <c r="M1598" s="9">
        <v>10.524669680960001</v>
      </c>
      <c r="N1598" s="9">
        <v>1.8429092526078199</v>
      </c>
      <c r="O1598" s="9">
        <v>0.62335675657147005</v>
      </c>
      <c r="P1598" s="9">
        <v>0.10915211300544</v>
      </c>
      <c r="Q1598" s="9">
        <v>229.27858723236099</v>
      </c>
      <c r="R1598" s="9">
        <v>1200</v>
      </c>
      <c r="S1598" s="9" t="s">
        <v>308</v>
      </c>
      <c r="T1598" s="9">
        <v>1200</v>
      </c>
      <c r="U1598" s="9" t="s">
        <v>293</v>
      </c>
      <c r="V1598" s="9" t="s">
        <v>195</v>
      </c>
      <c r="Z1598" s="9">
        <v>0</v>
      </c>
      <c r="AA1598" s="9">
        <v>1</v>
      </c>
      <c r="AB1598" s="9">
        <v>0.62335675657147005</v>
      </c>
      <c r="AC1598" s="9">
        <v>0.10915211300544</v>
      </c>
      <c r="AD1598" s="9">
        <v>252.720469680479</v>
      </c>
      <c r="AF1598" s="9">
        <v>-1</v>
      </c>
      <c r="AG1598" s="9">
        <v>-1</v>
      </c>
      <c r="AH1598" s="9">
        <v>-1</v>
      </c>
      <c r="AI1598" s="9">
        <v>-1</v>
      </c>
      <c r="AJ1598" s="9">
        <v>0</v>
      </c>
      <c r="AM1598" s="9" t="s">
        <v>309</v>
      </c>
      <c r="AN1598" s="9">
        <v>-1</v>
      </c>
      <c r="AQ1598" s="9">
        <v>580</v>
      </c>
      <c r="AR1598" s="9" t="s">
        <v>302</v>
      </c>
      <c r="AT1598" s="9" t="s">
        <v>195</v>
      </c>
      <c r="AU1598" s="9">
        <v>132.71029999999999</v>
      </c>
      <c r="AV1598" s="9">
        <v>97.785707923481795</v>
      </c>
      <c r="AW1598" s="9">
        <v>239.68783536659299</v>
      </c>
      <c r="AX1598" s="9">
        <v>0.20496388460000001</v>
      </c>
    </row>
    <row r="1599" spans="1:50" x14ac:dyDescent="0.25">
      <c r="A1599" s="142">
        <v>550000</v>
      </c>
      <c r="B1599" s="142">
        <v>880000</v>
      </c>
      <c r="C1599" s="142">
        <v>880000</v>
      </c>
      <c r="D1599" s="9" t="s">
        <v>305</v>
      </c>
      <c r="E1599" s="9" t="s">
        <v>70</v>
      </c>
      <c r="F1599" s="9" t="s">
        <v>306</v>
      </c>
      <c r="G1599" s="9" t="s">
        <v>307</v>
      </c>
      <c r="H1599" s="9">
        <v>0.36</v>
      </c>
      <c r="I1599" s="9">
        <v>0.48</v>
      </c>
      <c r="J1599" s="9" t="s">
        <v>195</v>
      </c>
      <c r="K1599" s="9">
        <v>1.2260793647999999E-4</v>
      </c>
      <c r="L1599" s="9">
        <v>3871.1081095999698</v>
      </c>
      <c r="M1599" s="9">
        <v>10.524669680960001</v>
      </c>
      <c r="N1599" s="9">
        <v>1.8429092526078199</v>
      </c>
      <c r="O1599" s="9">
        <v>1.2904080318E-3</v>
      </c>
      <c r="P1599" s="9">
        <v>2.2595530059000001E-4</v>
      </c>
      <c r="Q1599" s="9">
        <v>0.47462857724001001</v>
      </c>
      <c r="R1599" s="9">
        <v>1410</v>
      </c>
      <c r="S1599" s="9" t="s">
        <v>299</v>
      </c>
      <c r="T1599" s="9">
        <v>1410</v>
      </c>
      <c r="U1599" s="9" t="s">
        <v>293</v>
      </c>
      <c r="V1599" s="9" t="s">
        <v>195</v>
      </c>
      <c r="Z1599" s="9">
        <v>0</v>
      </c>
      <c r="AA1599" s="9">
        <v>1</v>
      </c>
      <c r="AB1599" s="9">
        <v>1.2904080318E-3</v>
      </c>
      <c r="AC1599" s="9">
        <v>2.2595530059000001E-4</v>
      </c>
      <c r="AD1599" s="9">
        <v>1.4653745874872399</v>
      </c>
      <c r="AF1599" s="9">
        <v>-1</v>
      </c>
      <c r="AG1599" s="9">
        <v>-1</v>
      </c>
      <c r="AH1599" s="9">
        <v>-1</v>
      </c>
      <c r="AI1599" s="9">
        <v>-1</v>
      </c>
      <c r="AJ1599" s="9">
        <v>0</v>
      </c>
      <c r="AM1599" s="9" t="s">
        <v>309</v>
      </c>
      <c r="AN1599" s="9">
        <v>-1</v>
      </c>
      <c r="AQ1599" s="9">
        <v>580</v>
      </c>
      <c r="AR1599" s="9" t="s">
        <v>302</v>
      </c>
      <c r="AT1599" s="9" t="s">
        <v>195</v>
      </c>
      <c r="AU1599" s="9">
        <v>132.71029999999999</v>
      </c>
      <c r="AV1599" s="9">
        <v>3.8143214632481799</v>
      </c>
      <c r="AW1599" s="9">
        <v>0.49617671521446</v>
      </c>
      <c r="AX1599" s="9">
        <v>1.1884628E-3</v>
      </c>
    </row>
    <row r="1600" spans="1:50" x14ac:dyDescent="0.25">
      <c r="A1600" s="142">
        <v>550000</v>
      </c>
      <c r="B1600" s="142">
        <v>880000</v>
      </c>
      <c r="C1600" s="142">
        <v>880000</v>
      </c>
      <c r="D1600" s="9" t="s">
        <v>305</v>
      </c>
      <c r="E1600" s="9" t="s">
        <v>70</v>
      </c>
      <c r="F1600" s="9" t="s">
        <v>306</v>
      </c>
      <c r="G1600" s="9" t="s">
        <v>307</v>
      </c>
      <c r="H1600" s="9">
        <v>0.36</v>
      </c>
      <c r="I1600" s="9">
        <v>0.48</v>
      </c>
      <c r="J1600" s="9" t="s">
        <v>195</v>
      </c>
      <c r="K1600" s="9">
        <v>3.3866500128139999E-2</v>
      </c>
      <c r="L1600" s="9">
        <v>3871.1081095999698</v>
      </c>
      <c r="M1600" s="9">
        <v>10.524669680960001</v>
      </c>
      <c r="N1600" s="9">
        <v>1.8429092526078199</v>
      </c>
      <c r="O1600" s="9">
        <v>0.35643372709893001</v>
      </c>
      <c r="P1600" s="9">
        <v>6.2412886439600003E-2</v>
      </c>
      <c r="Q1600" s="9">
        <v>131.10088328983801</v>
      </c>
      <c r="R1600" s="9">
        <v>1330</v>
      </c>
      <c r="S1600" s="9" t="s">
        <v>311</v>
      </c>
      <c r="T1600" s="9">
        <v>1330</v>
      </c>
      <c r="U1600" s="9" t="s">
        <v>293</v>
      </c>
      <c r="V1600" s="9" t="s">
        <v>195</v>
      </c>
      <c r="Z1600" s="9">
        <v>0</v>
      </c>
      <c r="AA1600" s="9">
        <v>1</v>
      </c>
      <c r="AB1600" s="9">
        <v>0.35643372709893001</v>
      </c>
      <c r="AC1600" s="9">
        <v>6.2412886439600003E-2</v>
      </c>
      <c r="AD1600" s="9">
        <v>131.10088328983599</v>
      </c>
      <c r="AF1600" s="9">
        <v>-1</v>
      </c>
      <c r="AG1600" s="9">
        <v>-1</v>
      </c>
      <c r="AH1600" s="9">
        <v>-1</v>
      </c>
      <c r="AI1600" s="9">
        <v>-1</v>
      </c>
      <c r="AJ1600" s="9">
        <v>0</v>
      </c>
      <c r="AM1600" s="9" t="s">
        <v>309</v>
      </c>
      <c r="AN1600" s="9">
        <v>-1</v>
      </c>
      <c r="AQ1600" s="9">
        <v>580</v>
      </c>
      <c r="AR1600" s="9" t="s">
        <v>302</v>
      </c>
      <c r="AT1600" s="9" t="s">
        <v>195</v>
      </c>
      <c r="AU1600" s="9">
        <v>132.71029999999999</v>
      </c>
      <c r="AV1600" s="9">
        <v>55.438568087784397</v>
      </c>
      <c r="AW1600" s="9">
        <v>137.0528635478</v>
      </c>
      <c r="AX1600" s="9">
        <v>0.1063267504</v>
      </c>
    </row>
    <row r="1601" spans="1:50" x14ac:dyDescent="0.25">
      <c r="A1601" s="142">
        <v>550000</v>
      </c>
      <c r="B1601" s="142">
        <v>880000</v>
      </c>
      <c r="C1601" s="142">
        <v>880000</v>
      </c>
      <c r="D1601" s="9" t="s">
        <v>305</v>
      </c>
      <c r="E1601" s="9" t="s">
        <v>70</v>
      </c>
      <c r="F1601" s="9" t="s">
        <v>306</v>
      </c>
      <c r="G1601" s="9" t="s">
        <v>307</v>
      </c>
      <c r="H1601" s="9">
        <v>0.36</v>
      </c>
      <c r="I1601" s="9">
        <v>0.48</v>
      </c>
      <c r="J1601" s="9" t="s">
        <v>195</v>
      </c>
      <c r="K1601" s="9">
        <v>4.8561583183909997E-2</v>
      </c>
      <c r="L1601" s="9">
        <v>3864.5243009554501</v>
      </c>
      <c r="M1601" s="9">
        <v>10.2075974246083</v>
      </c>
      <c r="N1601" s="9">
        <v>1.7061783621983699</v>
      </c>
      <c r="O1601" s="9">
        <v>0.49569709144306001</v>
      </c>
      <c r="P1601" s="9">
        <v>8.2854722462489996E-2</v>
      </c>
      <c r="Q1601" s="9">
        <v>187.66741830711999</v>
      </c>
      <c r="R1601" s="9">
        <v>1200</v>
      </c>
      <c r="S1601" s="9" t="s">
        <v>308</v>
      </c>
      <c r="T1601" s="9">
        <v>1200</v>
      </c>
      <c r="U1601" s="9" t="s">
        <v>293</v>
      </c>
      <c r="V1601" s="9" t="s">
        <v>195</v>
      </c>
      <c r="Z1601" s="9">
        <v>0</v>
      </c>
      <c r="AA1601" s="9">
        <v>1</v>
      </c>
      <c r="AB1601" s="9">
        <v>0.49569709144306001</v>
      </c>
      <c r="AC1601" s="9">
        <v>8.2854722462489996E-2</v>
      </c>
      <c r="AD1601" s="9">
        <v>187.66741830711899</v>
      </c>
      <c r="AF1601" s="9">
        <v>-1</v>
      </c>
      <c r="AG1601" s="9">
        <v>-1</v>
      </c>
      <c r="AH1601" s="9">
        <v>-1</v>
      </c>
      <c r="AI1601" s="9">
        <v>-1</v>
      </c>
      <c r="AJ1601" s="9">
        <v>0</v>
      </c>
      <c r="AM1601" s="9" t="s">
        <v>309</v>
      </c>
      <c r="AN1601" s="9">
        <v>-1</v>
      </c>
      <c r="AQ1601" s="9">
        <v>580</v>
      </c>
      <c r="AR1601" s="9" t="s">
        <v>302</v>
      </c>
      <c r="AT1601" s="9" t="s">
        <v>195</v>
      </c>
      <c r="AU1601" s="9">
        <v>132.71029999999999</v>
      </c>
      <c r="AV1601" s="9">
        <v>92.726772955983193</v>
      </c>
      <c r="AW1601" s="9">
        <v>196.521754789749</v>
      </c>
      <c r="AX1601" s="9">
        <v>0.15220390780000001</v>
      </c>
    </row>
    <row r="1602" spans="1:50" x14ac:dyDescent="0.25">
      <c r="A1602" s="142">
        <v>550000</v>
      </c>
      <c r="B1602" s="142">
        <v>880000</v>
      </c>
      <c r="C1602" s="142">
        <v>880000</v>
      </c>
      <c r="D1602" s="9" t="s">
        <v>305</v>
      </c>
      <c r="E1602" s="9" t="s">
        <v>70</v>
      </c>
      <c r="F1602" s="9" t="s">
        <v>306</v>
      </c>
      <c r="G1602" s="9" t="s">
        <v>307</v>
      </c>
      <c r="H1602" s="9">
        <v>0.36</v>
      </c>
      <c r="I1602" s="9">
        <v>0.48</v>
      </c>
      <c r="J1602" s="9" t="s">
        <v>195</v>
      </c>
      <c r="K1602" s="9">
        <v>0.20537614345798</v>
      </c>
      <c r="L1602" s="9">
        <v>3864.5243009554501</v>
      </c>
      <c r="M1602" s="9">
        <v>10.2075974246083</v>
      </c>
      <c r="N1602" s="9">
        <v>1.7061783621983699</v>
      </c>
      <c r="O1602" s="9">
        <v>2.09639699303774</v>
      </c>
      <c r="P1602" s="9">
        <v>0.35040833207976002</v>
      </c>
      <c r="Q1602" s="9">
        <v>793.68109722990005</v>
      </c>
      <c r="R1602" s="9">
        <v>1210</v>
      </c>
      <c r="S1602" s="9" t="s">
        <v>310</v>
      </c>
      <c r="T1602" s="9">
        <v>1210</v>
      </c>
      <c r="U1602" s="9" t="s">
        <v>293</v>
      </c>
      <c r="V1602" s="9" t="s">
        <v>195</v>
      </c>
      <c r="Z1602" s="9">
        <v>0</v>
      </c>
      <c r="AA1602" s="9">
        <v>1</v>
      </c>
      <c r="AB1602" s="9">
        <v>2.09639699303774</v>
      </c>
      <c r="AC1602" s="9">
        <v>0.35040833207976002</v>
      </c>
      <c r="AD1602" s="9">
        <v>793.68109722990005</v>
      </c>
      <c r="AF1602" s="9">
        <v>-1</v>
      </c>
      <c r="AG1602" s="9">
        <v>-1</v>
      </c>
      <c r="AH1602" s="9">
        <v>-1</v>
      </c>
      <c r="AI1602" s="9">
        <v>-1</v>
      </c>
      <c r="AJ1602" s="9">
        <v>0</v>
      </c>
      <c r="AM1602" s="9" t="s">
        <v>309</v>
      </c>
      <c r="AN1602" s="9">
        <v>-1</v>
      </c>
      <c r="AQ1602" s="9">
        <v>580</v>
      </c>
      <c r="AR1602" s="9" t="s">
        <v>302</v>
      </c>
      <c r="AT1602" s="9" t="s">
        <v>195</v>
      </c>
      <c r="AU1602" s="9">
        <v>132.71029999999999</v>
      </c>
      <c r="AV1602" s="9">
        <v>114.75392093264</v>
      </c>
      <c r="AW1602" s="9">
        <v>831.127765160693</v>
      </c>
      <c r="AX1602" s="9">
        <v>0.64369918670000004</v>
      </c>
    </row>
    <row r="1603" spans="1:50" x14ac:dyDescent="0.25">
      <c r="A1603" s="142">
        <v>550000</v>
      </c>
      <c r="B1603" s="142">
        <v>880000</v>
      </c>
      <c r="C1603" s="142">
        <v>880000</v>
      </c>
      <c r="D1603" s="9" t="s">
        <v>305</v>
      </c>
      <c r="E1603" s="9" t="s">
        <v>70</v>
      </c>
      <c r="F1603" s="9" t="s">
        <v>306</v>
      </c>
      <c r="G1603" s="9" t="s">
        <v>307</v>
      </c>
      <c r="H1603" s="9">
        <v>0.36</v>
      </c>
      <c r="I1603" s="9">
        <v>0.48</v>
      </c>
      <c r="J1603" s="9" t="s">
        <v>195</v>
      </c>
      <c r="K1603" s="9">
        <v>5.7769107583639998E-2</v>
      </c>
      <c r="L1603" s="9">
        <v>3864.5243009554501</v>
      </c>
      <c r="M1603" s="9">
        <v>10.2075974246083</v>
      </c>
      <c r="N1603" s="9">
        <v>1.7061783621983699</v>
      </c>
      <c r="O1603" s="9">
        <v>0.58968379379270996</v>
      </c>
      <c r="P1603" s="9">
        <v>9.8564401362720003E-2</v>
      </c>
      <c r="Q1603" s="9">
        <v>223.250120101498</v>
      </c>
      <c r="R1603" s="9">
        <v>1330</v>
      </c>
      <c r="S1603" s="9" t="s">
        <v>311</v>
      </c>
      <c r="T1603" s="9">
        <v>1330</v>
      </c>
      <c r="U1603" s="9" t="s">
        <v>293</v>
      </c>
      <c r="V1603" s="9" t="s">
        <v>195</v>
      </c>
      <c r="Z1603" s="9">
        <v>0</v>
      </c>
      <c r="AA1603" s="9">
        <v>1</v>
      </c>
      <c r="AB1603" s="9">
        <v>0.58968379379270996</v>
      </c>
      <c r="AC1603" s="9">
        <v>9.8564401362720003E-2</v>
      </c>
      <c r="AD1603" s="9">
        <v>223.250120101497</v>
      </c>
      <c r="AF1603" s="9">
        <v>-1</v>
      </c>
      <c r="AG1603" s="9">
        <v>-1</v>
      </c>
      <c r="AH1603" s="9">
        <v>-1</v>
      </c>
      <c r="AI1603" s="9">
        <v>-1</v>
      </c>
      <c r="AJ1603" s="9">
        <v>0</v>
      </c>
      <c r="AM1603" s="9" t="s">
        <v>309</v>
      </c>
      <c r="AN1603" s="9">
        <v>-1</v>
      </c>
      <c r="AQ1603" s="9">
        <v>580</v>
      </c>
      <c r="AR1603" s="9" t="s">
        <v>302</v>
      </c>
      <c r="AT1603" s="9" t="s">
        <v>195</v>
      </c>
      <c r="AU1603" s="9">
        <v>132.71029999999999</v>
      </c>
      <c r="AV1603" s="9">
        <v>62.320956611872703</v>
      </c>
      <c r="AW1603" s="9">
        <v>233.78328404118099</v>
      </c>
      <c r="AX1603" s="9">
        <v>0.18106254669999999</v>
      </c>
    </row>
    <row r="1604" spans="1:50" x14ac:dyDescent="0.25">
      <c r="A1604" s="142">
        <v>550000</v>
      </c>
      <c r="B1604" s="142">
        <v>880000</v>
      </c>
      <c r="C1604" s="142">
        <v>880000</v>
      </c>
      <c r="D1604" s="9" t="s">
        <v>305</v>
      </c>
      <c r="E1604" s="9" t="s">
        <v>70</v>
      </c>
      <c r="F1604" s="9" t="s">
        <v>306</v>
      </c>
      <c r="G1604" s="9" t="s">
        <v>307</v>
      </c>
      <c r="H1604" s="9">
        <v>0.36</v>
      </c>
      <c r="I1604" s="9">
        <v>0.48</v>
      </c>
      <c r="J1604" s="9" t="s">
        <v>195</v>
      </c>
      <c r="K1604" s="9">
        <v>6.8605633669029997E-2</v>
      </c>
      <c r="L1604" s="9">
        <v>3864.5243009554501</v>
      </c>
      <c r="M1604" s="9">
        <v>10.2075974246083</v>
      </c>
      <c r="N1604" s="9">
        <v>1.7061783621983699</v>
      </c>
      <c r="O1604" s="9">
        <v>0.70029868955361996</v>
      </c>
      <c r="P1604" s="9">
        <v>0.117053447691</v>
      </c>
      <c r="Q1604" s="9">
        <v>265.12813849641702</v>
      </c>
      <c r="R1604" s="9">
        <v>1210</v>
      </c>
      <c r="S1604" s="9" t="s">
        <v>310</v>
      </c>
      <c r="T1604" s="9">
        <v>1210</v>
      </c>
      <c r="U1604" s="9" t="s">
        <v>293</v>
      </c>
      <c r="V1604" s="9" t="s">
        <v>195</v>
      </c>
      <c r="Z1604" s="9">
        <v>0</v>
      </c>
      <c r="AA1604" s="9">
        <v>1</v>
      </c>
      <c r="AB1604" s="9">
        <v>0.70029868955361996</v>
      </c>
      <c r="AC1604" s="9">
        <v>0.117053447691</v>
      </c>
      <c r="AD1604" s="9">
        <v>265.12813849641799</v>
      </c>
      <c r="AF1604" s="9">
        <v>-1</v>
      </c>
      <c r="AG1604" s="9">
        <v>-1</v>
      </c>
      <c r="AH1604" s="9">
        <v>-1</v>
      </c>
      <c r="AI1604" s="9">
        <v>-1</v>
      </c>
      <c r="AJ1604" s="9">
        <v>0</v>
      </c>
      <c r="AM1604" s="9" t="s">
        <v>309</v>
      </c>
      <c r="AN1604" s="9">
        <v>-1</v>
      </c>
      <c r="AQ1604" s="9">
        <v>580</v>
      </c>
      <c r="AR1604" s="9" t="s">
        <v>302</v>
      </c>
      <c r="AT1604" s="9" t="s">
        <v>195</v>
      </c>
      <c r="AU1604" s="9">
        <v>132.71029999999999</v>
      </c>
      <c r="AV1604" s="9">
        <v>68.347916687404904</v>
      </c>
      <c r="AW1604" s="9">
        <v>277.63714922634</v>
      </c>
      <c r="AX1604" s="9">
        <v>0.2150268763</v>
      </c>
    </row>
    <row r="1605" spans="1:50" x14ac:dyDescent="0.25">
      <c r="A1605" s="142">
        <v>550000</v>
      </c>
      <c r="B1605" s="142">
        <v>880000</v>
      </c>
      <c r="C1605" s="142">
        <v>880000</v>
      </c>
      <c r="D1605" s="9" t="s">
        <v>305</v>
      </c>
      <c r="E1605" s="9" t="s">
        <v>70</v>
      </c>
      <c r="F1605" s="9" t="s">
        <v>306</v>
      </c>
      <c r="G1605" s="9" t="s">
        <v>307</v>
      </c>
      <c r="H1605" s="9">
        <v>0.36</v>
      </c>
      <c r="I1605" s="9">
        <v>0.48</v>
      </c>
      <c r="J1605" s="9" t="s">
        <v>195</v>
      </c>
      <c r="K1605" s="9">
        <v>4.2968621381869999E-2</v>
      </c>
      <c r="L1605" s="9">
        <v>3864.5243009554501</v>
      </c>
      <c r="M1605" s="9">
        <v>10.2075974246083</v>
      </c>
      <c r="N1605" s="9">
        <v>1.7061783621983699</v>
      </c>
      <c r="O1605" s="9">
        <v>0.43860638895663001</v>
      </c>
      <c r="P1605" s="9">
        <v>7.3312132055250001E-2</v>
      </c>
      <c r="Q1605" s="9">
        <v>166.05328150882099</v>
      </c>
      <c r="R1605" s="9">
        <v>1210</v>
      </c>
      <c r="S1605" s="9" t="s">
        <v>310</v>
      </c>
      <c r="T1605" s="9">
        <v>1210</v>
      </c>
      <c r="U1605" s="9" t="s">
        <v>293</v>
      </c>
      <c r="V1605" s="9" t="s">
        <v>195</v>
      </c>
      <c r="Z1605" s="9">
        <v>0</v>
      </c>
      <c r="AA1605" s="9">
        <v>1</v>
      </c>
      <c r="AB1605" s="9">
        <v>0.43860638895663001</v>
      </c>
      <c r="AC1605" s="9">
        <v>7.3312132055250001E-2</v>
      </c>
      <c r="AD1605" s="9">
        <v>166.05328150882099</v>
      </c>
      <c r="AF1605" s="9">
        <v>-1</v>
      </c>
      <c r="AG1605" s="9">
        <v>-1</v>
      </c>
      <c r="AH1605" s="9">
        <v>-1</v>
      </c>
      <c r="AI1605" s="9">
        <v>-1</v>
      </c>
      <c r="AJ1605" s="9">
        <v>0</v>
      </c>
      <c r="AM1605" s="9" t="s">
        <v>309</v>
      </c>
      <c r="AN1605" s="9">
        <v>-1</v>
      </c>
      <c r="AQ1605" s="9">
        <v>580</v>
      </c>
      <c r="AR1605" s="9" t="s">
        <v>302</v>
      </c>
      <c r="AT1605" s="9" t="s">
        <v>195</v>
      </c>
      <c r="AU1605" s="9">
        <v>132.71029999999999</v>
      </c>
      <c r="AV1605" s="9">
        <v>74.310363710964594</v>
      </c>
      <c r="AW1605" s="9">
        <v>173.88784140092699</v>
      </c>
      <c r="AX1605" s="9">
        <v>0.13467419420000001</v>
      </c>
    </row>
    <row r="1606" spans="1:50" x14ac:dyDescent="0.25">
      <c r="A1606" s="142">
        <v>550000</v>
      </c>
      <c r="B1606" s="142">
        <v>880000</v>
      </c>
      <c r="C1606" s="142">
        <v>880000</v>
      </c>
      <c r="D1606" s="9" t="s">
        <v>305</v>
      </c>
      <c r="E1606" s="9" t="s">
        <v>70</v>
      </c>
      <c r="F1606" s="9" t="s">
        <v>306</v>
      </c>
      <c r="G1606" s="9" t="s">
        <v>307</v>
      </c>
      <c r="H1606" s="9">
        <v>0.36</v>
      </c>
      <c r="I1606" s="9">
        <v>0.48</v>
      </c>
      <c r="J1606" s="9" t="s">
        <v>195</v>
      </c>
      <c r="K1606" s="9">
        <v>0.19448236443747999</v>
      </c>
      <c r="L1606" s="9">
        <v>3864.5243009554501</v>
      </c>
      <c r="M1606" s="9">
        <v>10.2075974246083</v>
      </c>
      <c r="N1606" s="9">
        <v>1.7061783621983699</v>
      </c>
      <c r="O1606" s="9">
        <v>1.98519768236382</v>
      </c>
      <c r="P1606" s="9">
        <v>0.33182160203241001</v>
      </c>
      <c r="Q1606" s="9">
        <v>751.58182347593504</v>
      </c>
      <c r="R1606" s="9">
        <v>1330</v>
      </c>
      <c r="S1606" s="9" t="s">
        <v>311</v>
      </c>
      <c r="T1606" s="9">
        <v>1330</v>
      </c>
      <c r="U1606" s="9" t="s">
        <v>293</v>
      </c>
      <c r="V1606" s="9" t="s">
        <v>195</v>
      </c>
      <c r="Z1606" s="9">
        <v>0</v>
      </c>
      <c r="AA1606" s="9">
        <v>1</v>
      </c>
      <c r="AB1606" s="9">
        <v>1.98519768236382</v>
      </c>
      <c r="AC1606" s="9">
        <v>0.33182160203241001</v>
      </c>
      <c r="AD1606" s="9">
        <v>751.58182347593504</v>
      </c>
      <c r="AF1606" s="9">
        <v>-1</v>
      </c>
      <c r="AG1606" s="9">
        <v>-1</v>
      </c>
      <c r="AH1606" s="9">
        <v>-1</v>
      </c>
      <c r="AI1606" s="9">
        <v>-1</v>
      </c>
      <c r="AJ1606" s="9">
        <v>0</v>
      </c>
      <c r="AM1606" s="9" t="s">
        <v>309</v>
      </c>
      <c r="AN1606" s="9">
        <v>-1</v>
      </c>
      <c r="AQ1606" s="9">
        <v>580</v>
      </c>
      <c r="AR1606" s="9" t="s">
        <v>302</v>
      </c>
      <c r="AT1606" s="9" t="s">
        <v>195</v>
      </c>
      <c r="AU1606" s="9">
        <v>132.71029999999999</v>
      </c>
      <c r="AV1606" s="9">
        <v>114.4794961013</v>
      </c>
      <c r="AW1606" s="9">
        <v>787.042205567373</v>
      </c>
      <c r="AX1606" s="9">
        <v>0.6095554124</v>
      </c>
    </row>
    <row r="1607" spans="1:50" x14ac:dyDescent="0.25">
      <c r="A1607" s="142">
        <v>550000</v>
      </c>
      <c r="B1607" s="142">
        <v>880000</v>
      </c>
      <c r="C1607" s="142">
        <v>880000</v>
      </c>
      <c r="D1607" s="9" t="s">
        <v>305</v>
      </c>
      <c r="E1607" s="9" t="s">
        <v>70</v>
      </c>
      <c r="F1607" s="9" t="s">
        <v>306</v>
      </c>
      <c r="G1607" s="9" t="s">
        <v>307</v>
      </c>
      <c r="H1607" s="9">
        <v>0.36</v>
      </c>
      <c r="I1607" s="9">
        <v>0.48</v>
      </c>
      <c r="J1607" s="9" t="s">
        <v>195</v>
      </c>
      <c r="K1607" s="9">
        <v>0.23434421745556</v>
      </c>
      <c r="L1607" s="9">
        <v>3860.9478648834001</v>
      </c>
      <c r="M1607" s="9">
        <v>9.5918438763469194</v>
      </c>
      <c r="N1607" s="9">
        <v>1.40960341273731</v>
      </c>
      <c r="O1607" s="9">
        <v>2.2477931471584198</v>
      </c>
      <c r="P1607" s="9">
        <v>0.33033240868060998</v>
      </c>
      <c r="Q1607" s="9">
        <v>904.79080603281602</v>
      </c>
      <c r="R1607" s="9">
        <v>1200</v>
      </c>
      <c r="S1607" s="9" t="s">
        <v>308</v>
      </c>
      <c r="T1607" s="9">
        <v>1200</v>
      </c>
      <c r="U1607" s="9" t="s">
        <v>293</v>
      </c>
      <c r="V1607" s="9" t="s">
        <v>195</v>
      </c>
      <c r="Z1607" s="9">
        <v>0</v>
      </c>
      <c r="AA1607" s="9">
        <v>1</v>
      </c>
      <c r="AB1607" s="9">
        <v>2.2477931471584198</v>
      </c>
      <c r="AC1607" s="9">
        <v>0.33033240868060998</v>
      </c>
      <c r="AD1607" s="9">
        <v>904.79080603281602</v>
      </c>
      <c r="AF1607" s="9">
        <v>-1</v>
      </c>
      <c r="AG1607" s="9">
        <v>-1</v>
      </c>
      <c r="AH1607" s="9">
        <v>-1</v>
      </c>
      <c r="AI1607" s="9">
        <v>-1</v>
      </c>
      <c r="AJ1607" s="9">
        <v>0</v>
      </c>
      <c r="AM1607" s="9" t="s">
        <v>309</v>
      </c>
      <c r="AN1607" s="9">
        <v>-1</v>
      </c>
      <c r="AQ1607" s="9">
        <v>580</v>
      </c>
      <c r="AR1607" s="9" t="s">
        <v>302</v>
      </c>
      <c r="AT1607" s="9" t="s">
        <v>195</v>
      </c>
      <c r="AU1607" s="9">
        <v>132.71029999999999</v>
      </c>
      <c r="AV1607" s="9">
        <v>191.59019105663899</v>
      </c>
      <c r="AW1607" s="9">
        <v>948.35740146233604</v>
      </c>
      <c r="AX1607" s="9">
        <v>0.73381249479999999</v>
      </c>
    </row>
    <row r="1608" spans="1:50" x14ac:dyDescent="0.25">
      <c r="A1608" s="142">
        <v>550000</v>
      </c>
      <c r="B1608" s="142">
        <v>880000</v>
      </c>
      <c r="C1608" s="142">
        <v>880000</v>
      </c>
      <c r="D1608" s="9" t="s">
        <v>305</v>
      </c>
      <c r="E1608" s="9" t="s">
        <v>70</v>
      </c>
      <c r="F1608" s="9" t="s">
        <v>306</v>
      </c>
      <c r="G1608" s="9" t="s">
        <v>307</v>
      </c>
      <c r="H1608" s="9">
        <v>0.36</v>
      </c>
      <c r="I1608" s="9">
        <v>0.48</v>
      </c>
      <c r="J1608" s="9" t="s">
        <v>195</v>
      </c>
      <c r="K1608" s="9">
        <v>0.26569248402661999</v>
      </c>
      <c r="L1608" s="9">
        <v>3860.9478648834001</v>
      </c>
      <c r="M1608" s="9">
        <v>9.5918438763469194</v>
      </c>
      <c r="N1608" s="9">
        <v>1.40960341273731</v>
      </c>
      <c r="O1608" s="9">
        <v>2.54848082590222</v>
      </c>
      <c r="P1608" s="9">
        <v>0.37452103222258998</v>
      </c>
      <c r="Q1608" s="9">
        <v>1025.8248289181799</v>
      </c>
      <c r="R1608" s="9">
        <v>1210</v>
      </c>
      <c r="S1608" s="9" t="s">
        <v>310</v>
      </c>
      <c r="T1608" s="9">
        <v>1210</v>
      </c>
      <c r="U1608" s="9" t="s">
        <v>293</v>
      </c>
      <c r="V1608" s="9" t="s">
        <v>195</v>
      </c>
      <c r="Z1608" s="9">
        <v>0</v>
      </c>
      <c r="AA1608" s="9">
        <v>1</v>
      </c>
      <c r="AB1608" s="9">
        <v>2.54848082590222</v>
      </c>
      <c r="AC1608" s="9">
        <v>0.37452103222258998</v>
      </c>
      <c r="AD1608" s="9">
        <v>1025.8248289181799</v>
      </c>
      <c r="AF1608" s="9">
        <v>-1</v>
      </c>
      <c r="AG1608" s="9">
        <v>-1</v>
      </c>
      <c r="AH1608" s="9">
        <v>-1</v>
      </c>
      <c r="AI1608" s="9">
        <v>-1</v>
      </c>
      <c r="AJ1608" s="9">
        <v>0</v>
      </c>
      <c r="AM1608" s="9" t="s">
        <v>309</v>
      </c>
      <c r="AN1608" s="9">
        <v>-1</v>
      </c>
      <c r="AQ1608" s="9">
        <v>580</v>
      </c>
      <c r="AR1608" s="9" t="s">
        <v>302</v>
      </c>
      <c r="AT1608" s="9" t="s">
        <v>195</v>
      </c>
      <c r="AU1608" s="9">
        <v>132.71029999999999</v>
      </c>
      <c r="AV1608" s="9">
        <v>133.953267306475</v>
      </c>
      <c r="AW1608" s="9">
        <v>1075.21933536657</v>
      </c>
      <c r="AX1608" s="9">
        <v>0.8319747193</v>
      </c>
    </row>
    <row r="1609" spans="1:50" x14ac:dyDescent="0.25">
      <c r="A1609" s="142">
        <v>550000</v>
      </c>
      <c r="B1609" s="142">
        <v>880000</v>
      </c>
      <c r="C1609" s="142">
        <v>880000</v>
      </c>
      <c r="D1609" s="9" t="s">
        <v>305</v>
      </c>
      <c r="E1609" s="9" t="s">
        <v>70</v>
      </c>
      <c r="F1609" s="9" t="s">
        <v>306</v>
      </c>
      <c r="G1609" s="9" t="s">
        <v>307</v>
      </c>
      <c r="H1609" s="9">
        <v>0.36</v>
      </c>
      <c r="I1609" s="9">
        <v>0.48</v>
      </c>
      <c r="J1609" s="9" t="s">
        <v>195</v>
      </c>
      <c r="K1609" s="9">
        <v>0.11772675213969</v>
      </c>
      <c r="L1609" s="9">
        <v>3860.9478648834001</v>
      </c>
      <c r="M1609" s="9">
        <v>9.5918438763469194</v>
      </c>
      <c r="N1609" s="9">
        <v>1.40960341273731</v>
      </c>
      <c r="O1609" s="9">
        <v>1.1292166265933601</v>
      </c>
      <c r="P1609" s="9">
        <v>0.16594803158658999</v>
      </c>
      <c r="Q1609" s="9">
        <v>454.53685231342001</v>
      </c>
      <c r="R1609" s="9">
        <v>1210</v>
      </c>
      <c r="S1609" s="9" t="s">
        <v>310</v>
      </c>
      <c r="T1609" s="9">
        <v>1210</v>
      </c>
      <c r="U1609" s="9" t="s">
        <v>293</v>
      </c>
      <c r="V1609" s="9" t="s">
        <v>195</v>
      </c>
      <c r="Z1609" s="9">
        <v>0</v>
      </c>
      <c r="AA1609" s="9">
        <v>1</v>
      </c>
      <c r="AB1609" s="9">
        <v>1.1292166265933601</v>
      </c>
      <c r="AC1609" s="9">
        <v>0.16594803158658999</v>
      </c>
      <c r="AD1609" s="9">
        <v>454.53685231342001</v>
      </c>
      <c r="AF1609" s="9">
        <v>-1</v>
      </c>
      <c r="AG1609" s="9">
        <v>-1</v>
      </c>
      <c r="AH1609" s="9">
        <v>-1</v>
      </c>
      <c r="AI1609" s="9">
        <v>-1</v>
      </c>
      <c r="AJ1609" s="9">
        <v>0</v>
      </c>
      <c r="AM1609" s="9" t="s">
        <v>309</v>
      </c>
      <c r="AN1609" s="9">
        <v>-1</v>
      </c>
      <c r="AQ1609" s="9">
        <v>580</v>
      </c>
      <c r="AR1609" s="9" t="s">
        <v>302</v>
      </c>
      <c r="AT1609" s="9" t="s">
        <v>195</v>
      </c>
      <c r="AU1609" s="9">
        <v>132.71029999999999</v>
      </c>
      <c r="AV1609" s="9">
        <v>115.25270347779799</v>
      </c>
      <c r="AW1609" s="9">
        <v>476.42326298482402</v>
      </c>
      <c r="AX1609" s="9">
        <v>0.36864302700000001</v>
      </c>
    </row>
    <row r="1610" spans="1:50" x14ac:dyDescent="0.25">
      <c r="A1610" s="142">
        <v>550000</v>
      </c>
      <c r="B1610" s="142">
        <v>880000</v>
      </c>
      <c r="C1610" s="142">
        <v>880000</v>
      </c>
      <c r="D1610" s="9" t="s">
        <v>305</v>
      </c>
      <c r="E1610" s="9" t="s">
        <v>70</v>
      </c>
      <c r="F1610" s="9" t="s">
        <v>306</v>
      </c>
      <c r="G1610" s="9" t="s">
        <v>307</v>
      </c>
      <c r="H1610" s="9">
        <v>0.36</v>
      </c>
      <c r="I1610" s="9">
        <v>0.48</v>
      </c>
      <c r="J1610" s="9" t="s">
        <v>195</v>
      </c>
      <c r="K1610" s="9">
        <v>0.31639204599684001</v>
      </c>
      <c r="L1610" s="9">
        <v>3853.98804870812</v>
      </c>
      <c r="M1610" s="9">
        <v>9.4552695037413503</v>
      </c>
      <c r="N1610" s="9">
        <v>1.3814428955194999</v>
      </c>
      <c r="O1610" s="9">
        <v>2.9915720637402599</v>
      </c>
      <c r="P1610" s="9">
        <v>0.43707754414120997</v>
      </c>
      <c r="Q1610" s="9">
        <v>1219.37116397813</v>
      </c>
      <c r="R1610" s="9">
        <v>1200</v>
      </c>
      <c r="S1610" s="9" t="s">
        <v>308</v>
      </c>
      <c r="T1610" s="9">
        <v>1200</v>
      </c>
      <c r="U1610" s="9" t="s">
        <v>293</v>
      </c>
      <c r="V1610" s="9" t="s">
        <v>195</v>
      </c>
      <c r="Z1610" s="9">
        <v>0</v>
      </c>
      <c r="AA1610" s="9">
        <v>1</v>
      </c>
      <c r="AB1610" s="9">
        <v>2.9915720637402599</v>
      </c>
      <c r="AC1610" s="9">
        <v>0.43707754414120997</v>
      </c>
      <c r="AD1610" s="9">
        <v>1219.37116397813</v>
      </c>
      <c r="AF1610" s="9">
        <v>-1</v>
      </c>
      <c r="AG1610" s="9">
        <v>-1</v>
      </c>
      <c r="AH1610" s="9">
        <v>-1</v>
      </c>
      <c r="AI1610" s="9">
        <v>-1</v>
      </c>
      <c r="AJ1610" s="9">
        <v>0</v>
      </c>
      <c r="AM1610" s="9" t="s">
        <v>309</v>
      </c>
      <c r="AN1610" s="9">
        <v>-1</v>
      </c>
      <c r="AQ1610" s="9">
        <v>580</v>
      </c>
      <c r="AR1610" s="9" t="s">
        <v>302</v>
      </c>
      <c r="AT1610" s="9" t="s">
        <v>195</v>
      </c>
      <c r="AU1610" s="9">
        <v>132.71029999999999</v>
      </c>
      <c r="AV1610" s="9">
        <v>200.26297318420399</v>
      </c>
      <c r="AW1610" s="9">
        <v>1280.39318333859</v>
      </c>
      <c r="AX1610" s="9">
        <v>0.98894660499999998</v>
      </c>
    </row>
    <row r="1611" spans="1:50" x14ac:dyDescent="0.25">
      <c r="A1611" s="142">
        <v>550000</v>
      </c>
      <c r="B1611" s="142">
        <v>880000</v>
      </c>
      <c r="C1611" s="142">
        <v>880000</v>
      </c>
      <c r="D1611" s="9" t="s">
        <v>305</v>
      </c>
      <c r="E1611" s="9" t="s">
        <v>70</v>
      </c>
      <c r="F1611" s="9" t="s">
        <v>306</v>
      </c>
      <c r="G1611" s="9" t="s">
        <v>307</v>
      </c>
      <c r="H1611" s="9">
        <v>0.36</v>
      </c>
      <c r="I1611" s="9">
        <v>0.48</v>
      </c>
      <c r="J1611" s="9" t="s">
        <v>195</v>
      </c>
      <c r="K1611" s="9">
        <v>2.2876223118320001E-2</v>
      </c>
      <c r="L1611" s="9">
        <v>3853.98804870812</v>
      </c>
      <c r="M1611" s="9">
        <v>9.4552695037413503</v>
      </c>
      <c r="N1611" s="9">
        <v>1.3814428955194999</v>
      </c>
      <c r="O1611" s="9">
        <v>0.21630085481142999</v>
      </c>
      <c r="P1611" s="9">
        <v>3.1602195903120002E-2</v>
      </c>
      <c r="Q1611" s="9">
        <v>88.164690497585596</v>
      </c>
      <c r="R1611" s="9">
        <v>1700</v>
      </c>
      <c r="S1611" s="9" t="s">
        <v>314</v>
      </c>
      <c r="T1611" s="9">
        <v>1700</v>
      </c>
      <c r="U1611" s="9" t="s">
        <v>293</v>
      </c>
      <c r="V1611" s="9" t="s">
        <v>195</v>
      </c>
      <c r="Z1611" s="9">
        <v>0</v>
      </c>
      <c r="AA1611" s="9">
        <v>1</v>
      </c>
      <c r="AB1611" s="9">
        <v>0.21630085481142999</v>
      </c>
      <c r="AC1611" s="9">
        <v>3.1602195903120002E-2</v>
      </c>
      <c r="AD1611" s="9">
        <v>131.91181665544599</v>
      </c>
      <c r="AF1611" s="9">
        <v>-1</v>
      </c>
      <c r="AG1611" s="9">
        <v>-1</v>
      </c>
      <c r="AH1611" s="9">
        <v>-1</v>
      </c>
      <c r="AI1611" s="9">
        <v>-1</v>
      </c>
      <c r="AJ1611" s="9">
        <v>0</v>
      </c>
      <c r="AM1611" s="9" t="s">
        <v>309</v>
      </c>
      <c r="AN1611" s="9">
        <v>-1</v>
      </c>
      <c r="AQ1611" s="9">
        <v>580</v>
      </c>
      <c r="AR1611" s="9" t="s">
        <v>302</v>
      </c>
      <c r="AT1611" s="9" t="s">
        <v>195</v>
      </c>
      <c r="AU1611" s="9">
        <v>132.71029999999999</v>
      </c>
      <c r="AV1611" s="9">
        <v>67.836425162967998</v>
      </c>
      <c r="AW1611" s="9">
        <v>92.576790446630099</v>
      </c>
      <c r="AX1611" s="9">
        <v>0.1069844417</v>
      </c>
    </row>
    <row r="1612" spans="1:50" x14ac:dyDescent="0.25">
      <c r="A1612" s="142">
        <v>550000</v>
      </c>
      <c r="B1612" s="142">
        <v>880000</v>
      </c>
      <c r="C1612" s="142">
        <v>880000</v>
      </c>
      <c r="D1612" s="9" t="s">
        <v>305</v>
      </c>
      <c r="E1612" s="9" t="s">
        <v>70</v>
      </c>
      <c r="F1612" s="9" t="s">
        <v>306</v>
      </c>
      <c r="G1612" s="9" t="s">
        <v>307</v>
      </c>
      <c r="H1612" s="9">
        <v>0.36</v>
      </c>
      <c r="I1612" s="9">
        <v>0.48</v>
      </c>
      <c r="J1612" s="9" t="s">
        <v>195</v>
      </c>
      <c r="K1612" s="9">
        <v>5.5481896165790003E-2</v>
      </c>
      <c r="L1612" s="9">
        <v>3853.98804870812</v>
      </c>
      <c r="M1612" s="9">
        <v>9.4552695037413503</v>
      </c>
      <c r="N1612" s="9">
        <v>1.3814428955194999</v>
      </c>
      <c r="O1612" s="9">
        <v>0.52459628082619003</v>
      </c>
      <c r="P1612" s="9">
        <v>7.6645071288189995E-2</v>
      </c>
      <c r="Q1612" s="9">
        <v>213.82656474264201</v>
      </c>
      <c r="R1612" s="9">
        <v>1210</v>
      </c>
      <c r="S1612" s="9" t="s">
        <v>310</v>
      </c>
      <c r="T1612" s="9">
        <v>1210</v>
      </c>
      <c r="U1612" s="9" t="s">
        <v>293</v>
      </c>
      <c r="V1612" s="9" t="s">
        <v>195</v>
      </c>
      <c r="Z1612" s="9">
        <v>0</v>
      </c>
      <c r="AA1612" s="9">
        <v>1</v>
      </c>
      <c r="AB1612" s="9">
        <v>0.52459628082619003</v>
      </c>
      <c r="AC1612" s="9">
        <v>7.6645071288189995E-2</v>
      </c>
      <c r="AD1612" s="9">
        <v>213.826564742643</v>
      </c>
      <c r="AF1612" s="9">
        <v>-1</v>
      </c>
      <c r="AG1612" s="9">
        <v>-1</v>
      </c>
      <c r="AH1612" s="9">
        <v>-1</v>
      </c>
      <c r="AI1612" s="9">
        <v>-1</v>
      </c>
      <c r="AJ1612" s="9">
        <v>0</v>
      </c>
      <c r="AM1612" s="9" t="s">
        <v>309</v>
      </c>
      <c r="AN1612" s="9">
        <v>-1</v>
      </c>
      <c r="AQ1612" s="9">
        <v>580</v>
      </c>
      <c r="AR1612" s="9" t="s">
        <v>302</v>
      </c>
      <c r="AT1612" s="9" t="s">
        <v>195</v>
      </c>
      <c r="AU1612" s="9">
        <v>132.71029999999999</v>
      </c>
      <c r="AV1612" s="9">
        <v>78.569800445038297</v>
      </c>
      <c r="AW1612" s="9">
        <v>224.527267825482</v>
      </c>
      <c r="AX1612" s="9">
        <v>0.17341976049999999</v>
      </c>
    </row>
    <row r="1613" spans="1:50" x14ac:dyDescent="0.25">
      <c r="A1613" s="142">
        <v>550000</v>
      </c>
      <c r="B1613" s="142">
        <v>880000</v>
      </c>
      <c r="C1613" s="142">
        <v>880000</v>
      </c>
      <c r="D1613" s="9" t="s">
        <v>305</v>
      </c>
      <c r="E1613" s="9" t="s">
        <v>70</v>
      </c>
      <c r="F1613" s="9" t="s">
        <v>306</v>
      </c>
      <c r="G1613" s="9" t="s">
        <v>307</v>
      </c>
      <c r="H1613" s="9">
        <v>0.36</v>
      </c>
      <c r="I1613" s="9">
        <v>0.48</v>
      </c>
      <c r="J1613" s="9" t="s">
        <v>195</v>
      </c>
      <c r="K1613" s="9">
        <v>1.2439219220900001E-3</v>
      </c>
      <c r="L1613" s="9">
        <v>3853.98804870812</v>
      </c>
      <c r="M1613" s="9">
        <v>9.4552695037413503</v>
      </c>
      <c r="N1613" s="9">
        <v>1.3814428955194999</v>
      </c>
      <c r="O1613" s="9">
        <v>1.1761617014969999E-2</v>
      </c>
      <c r="P1613" s="9">
        <v>1.7184071018499999E-3</v>
      </c>
      <c r="Q1613" s="9">
        <v>4.7940602212608896</v>
      </c>
      <c r="R1613" s="9">
        <v>1210</v>
      </c>
      <c r="S1613" s="9" t="s">
        <v>310</v>
      </c>
      <c r="T1613" s="9">
        <v>1210</v>
      </c>
      <c r="U1613" s="9" t="s">
        <v>293</v>
      </c>
      <c r="V1613" s="9" t="s">
        <v>195</v>
      </c>
      <c r="Z1613" s="9">
        <v>0</v>
      </c>
      <c r="AA1613" s="9">
        <v>1</v>
      </c>
      <c r="AB1613" s="9">
        <v>1.1761617014969999E-2</v>
      </c>
      <c r="AC1613" s="9">
        <v>1.7184071018499999E-3</v>
      </c>
      <c r="AD1613" s="9">
        <v>4.7940602212598096</v>
      </c>
      <c r="AF1613" s="9">
        <v>-1</v>
      </c>
      <c r="AG1613" s="9">
        <v>-1</v>
      </c>
      <c r="AH1613" s="9">
        <v>-1</v>
      </c>
      <c r="AI1613" s="9">
        <v>-1</v>
      </c>
      <c r="AJ1613" s="9">
        <v>0</v>
      </c>
      <c r="AM1613" s="9" t="s">
        <v>309</v>
      </c>
      <c r="AN1613" s="9">
        <v>-1</v>
      </c>
      <c r="AQ1613" s="9">
        <v>580</v>
      </c>
      <c r="AR1613" s="9" t="s">
        <v>302</v>
      </c>
      <c r="AT1613" s="9" t="s">
        <v>195</v>
      </c>
      <c r="AU1613" s="9">
        <v>132.71029999999999</v>
      </c>
      <c r="AV1613" s="9">
        <v>12.8206045752533</v>
      </c>
      <c r="AW1613" s="9">
        <v>5.03397341937292</v>
      </c>
      <c r="AX1613" s="9">
        <v>3.8881266999999998E-3</v>
      </c>
    </row>
    <row r="1614" spans="1:50" x14ac:dyDescent="0.25">
      <c r="A1614" s="142">
        <v>550000</v>
      </c>
      <c r="B1614" s="142">
        <v>880000</v>
      </c>
      <c r="C1614" s="142">
        <v>880000</v>
      </c>
      <c r="D1614" s="9" t="s">
        <v>305</v>
      </c>
      <c r="E1614" s="9" t="s">
        <v>70</v>
      </c>
      <c r="F1614" s="9" t="s">
        <v>306</v>
      </c>
      <c r="G1614" s="9" t="s">
        <v>307</v>
      </c>
      <c r="H1614" s="9">
        <v>0.36</v>
      </c>
      <c r="I1614" s="9">
        <v>0.48</v>
      </c>
      <c r="J1614" s="9" t="s">
        <v>195</v>
      </c>
      <c r="K1614" s="9">
        <v>0.19494524938699001</v>
      </c>
      <c r="L1614" s="9">
        <v>3853.98804870812</v>
      </c>
      <c r="M1614" s="9">
        <v>9.4552695037413503</v>
      </c>
      <c r="N1614" s="9">
        <v>1.3814428955194999</v>
      </c>
      <c r="O1614" s="9">
        <v>1.8432598714280899</v>
      </c>
      <c r="P1614" s="9">
        <v>0.26930572978093997</v>
      </c>
      <c r="Q1614" s="9">
        <v>751.31666128989798</v>
      </c>
      <c r="R1614" s="9">
        <v>1210</v>
      </c>
      <c r="S1614" s="9" t="s">
        <v>310</v>
      </c>
      <c r="T1614" s="9">
        <v>1210</v>
      </c>
      <c r="U1614" s="9" t="s">
        <v>293</v>
      </c>
      <c r="V1614" s="9" t="s">
        <v>195</v>
      </c>
      <c r="Z1614" s="9">
        <v>0</v>
      </c>
      <c r="AA1614" s="9">
        <v>1</v>
      </c>
      <c r="AB1614" s="9">
        <v>1.8432598714280899</v>
      </c>
      <c r="AC1614" s="9">
        <v>0.26930572978093997</v>
      </c>
      <c r="AD1614" s="9">
        <v>751.31666128989798</v>
      </c>
      <c r="AF1614" s="9">
        <v>-1</v>
      </c>
      <c r="AG1614" s="9">
        <v>-1</v>
      </c>
      <c r="AH1614" s="9">
        <v>-1</v>
      </c>
      <c r="AI1614" s="9">
        <v>-1</v>
      </c>
      <c r="AJ1614" s="9">
        <v>0</v>
      </c>
      <c r="AM1614" s="9" t="s">
        <v>309</v>
      </c>
      <c r="AN1614" s="9">
        <v>-1</v>
      </c>
      <c r="AQ1614" s="9">
        <v>580</v>
      </c>
      <c r="AR1614" s="9" t="s">
        <v>302</v>
      </c>
      <c r="AT1614" s="9" t="s">
        <v>195</v>
      </c>
      <c r="AU1614" s="9">
        <v>132.71029999999999</v>
      </c>
      <c r="AV1614" s="9">
        <v>114.437219953995</v>
      </c>
      <c r="AW1614" s="9">
        <v>788.91543449812696</v>
      </c>
      <c r="AX1614" s="9">
        <v>0.60934035789999996</v>
      </c>
    </row>
    <row r="1615" spans="1:50" x14ac:dyDescent="0.25">
      <c r="A1615" s="142">
        <v>550000</v>
      </c>
      <c r="B1615" s="142">
        <v>880000</v>
      </c>
      <c r="C1615" s="142">
        <v>880000</v>
      </c>
      <c r="D1615" s="9" t="s">
        <v>305</v>
      </c>
      <c r="E1615" s="9" t="s">
        <v>70</v>
      </c>
      <c r="F1615" s="9" t="s">
        <v>306</v>
      </c>
      <c r="G1615" s="9" t="s">
        <v>307</v>
      </c>
      <c r="H1615" s="9">
        <v>0.36</v>
      </c>
      <c r="I1615" s="9">
        <v>0.48</v>
      </c>
      <c r="J1615" s="9" t="s">
        <v>195</v>
      </c>
      <c r="K1615" s="9">
        <v>0.15364518084976</v>
      </c>
      <c r="L1615" s="9">
        <v>3911.9436204260901</v>
      </c>
      <c r="M1615" s="9">
        <v>11.8829739104238</v>
      </c>
      <c r="N1615" s="9">
        <v>1.5796208348577301</v>
      </c>
      <c r="O1615" s="9">
        <v>1.8257616755000901</v>
      </c>
      <c r="P1615" s="9">
        <v>0.24270112884577</v>
      </c>
      <c r="Q1615" s="9">
        <v>601.05128503444803</v>
      </c>
      <c r="R1615" s="9">
        <v>1400</v>
      </c>
      <c r="S1615" s="9" t="s">
        <v>297</v>
      </c>
      <c r="T1615" s="9">
        <v>1400</v>
      </c>
      <c r="U1615" s="9" t="s">
        <v>293</v>
      </c>
      <c r="V1615" s="9" t="s">
        <v>195</v>
      </c>
      <c r="Z1615" s="9">
        <v>0</v>
      </c>
      <c r="AA1615" s="9">
        <v>1</v>
      </c>
      <c r="AB1615" s="9">
        <v>1.8257616755000901</v>
      </c>
      <c r="AC1615" s="9">
        <v>0.24270112884577</v>
      </c>
      <c r="AD1615" s="9">
        <v>601.05128503444803</v>
      </c>
      <c r="AF1615" s="9">
        <v>-1</v>
      </c>
      <c r="AG1615" s="9">
        <v>-1</v>
      </c>
      <c r="AH1615" s="9">
        <v>-1</v>
      </c>
      <c r="AI1615" s="9">
        <v>-1</v>
      </c>
      <c r="AJ1615" s="9">
        <v>0</v>
      </c>
      <c r="AM1615" s="9" t="s">
        <v>309</v>
      </c>
      <c r="AN1615" s="9">
        <v>-1</v>
      </c>
      <c r="AQ1615" s="9">
        <v>580</v>
      </c>
      <c r="AR1615" s="9" t="s">
        <v>302</v>
      </c>
      <c r="AT1615" s="9" t="s">
        <v>195</v>
      </c>
      <c r="AU1615" s="9">
        <v>132.71029999999999</v>
      </c>
      <c r="AV1615" s="9">
        <v>129.71693874117</v>
      </c>
      <c r="AW1615" s="9">
        <v>621.77998689267804</v>
      </c>
      <c r="AX1615" s="9">
        <v>0.48747062860000001</v>
      </c>
    </row>
    <row r="1616" spans="1:50" x14ac:dyDescent="0.25">
      <c r="A1616" s="142">
        <v>550000</v>
      </c>
      <c r="B1616" s="142">
        <v>880000</v>
      </c>
      <c r="C1616" s="142">
        <v>880000</v>
      </c>
      <c r="D1616" s="9" t="s">
        <v>305</v>
      </c>
      <c r="E1616" s="9" t="s">
        <v>70</v>
      </c>
      <c r="F1616" s="9" t="s">
        <v>306</v>
      </c>
      <c r="G1616" s="9" t="s">
        <v>307</v>
      </c>
      <c r="H1616" s="9">
        <v>0.36</v>
      </c>
      <c r="I1616" s="9">
        <v>0.48</v>
      </c>
      <c r="J1616" s="9" t="s">
        <v>195</v>
      </c>
      <c r="K1616" s="9">
        <v>2.8787237447929999E-2</v>
      </c>
      <c r="L1616" s="9">
        <v>3911.9436204260901</v>
      </c>
      <c r="M1616" s="9">
        <v>11.8829739104238</v>
      </c>
      <c r="N1616" s="9">
        <v>1.5796208348577301</v>
      </c>
      <c r="O1616" s="9">
        <v>0.34207799154695001</v>
      </c>
      <c r="P1616" s="9">
        <v>4.5472920050750001E-2</v>
      </c>
      <c r="Q1616" s="9">
        <v>112.61404988412799</v>
      </c>
      <c r="R1616" s="9">
        <v>1200</v>
      </c>
      <c r="S1616" s="9" t="s">
        <v>308</v>
      </c>
      <c r="T1616" s="9">
        <v>1200</v>
      </c>
      <c r="U1616" s="9" t="s">
        <v>293</v>
      </c>
      <c r="V1616" s="9" t="s">
        <v>195</v>
      </c>
      <c r="Z1616" s="9">
        <v>0</v>
      </c>
      <c r="AA1616" s="9">
        <v>1</v>
      </c>
      <c r="AB1616" s="9">
        <v>0.34207799154695001</v>
      </c>
      <c r="AC1616" s="9">
        <v>4.5472920050750001E-2</v>
      </c>
      <c r="AD1616" s="9">
        <v>112.61404988413</v>
      </c>
      <c r="AF1616" s="9">
        <v>-1</v>
      </c>
      <c r="AG1616" s="9">
        <v>-1</v>
      </c>
      <c r="AH1616" s="9">
        <v>-1</v>
      </c>
      <c r="AI1616" s="9">
        <v>-1</v>
      </c>
      <c r="AJ1616" s="9">
        <v>0</v>
      </c>
      <c r="AM1616" s="9" t="s">
        <v>309</v>
      </c>
      <c r="AN1616" s="9">
        <v>-1</v>
      </c>
      <c r="AQ1616" s="9">
        <v>580</v>
      </c>
      <c r="AR1616" s="9" t="s">
        <v>302</v>
      </c>
      <c r="AT1616" s="9" t="s">
        <v>195</v>
      </c>
      <c r="AU1616" s="9">
        <v>132.71029999999999</v>
      </c>
      <c r="AV1616" s="9">
        <v>101.474904696142</v>
      </c>
      <c r="AW1616" s="9">
        <v>116.49781674931801</v>
      </c>
      <c r="AX1616" s="9">
        <v>9.1333373800000006E-2</v>
      </c>
    </row>
    <row r="1617" spans="1:50" x14ac:dyDescent="0.25">
      <c r="A1617" s="142">
        <v>550000</v>
      </c>
      <c r="B1617" s="142">
        <v>880000</v>
      </c>
      <c r="C1617" s="142">
        <v>880000</v>
      </c>
      <c r="D1617" s="9" t="s">
        <v>305</v>
      </c>
      <c r="E1617" s="9" t="s">
        <v>70</v>
      </c>
      <c r="F1617" s="9" t="s">
        <v>306</v>
      </c>
      <c r="G1617" s="9" t="s">
        <v>307</v>
      </c>
      <c r="H1617" s="9">
        <v>0.36</v>
      </c>
      <c r="I1617" s="9">
        <v>0.48</v>
      </c>
      <c r="J1617" s="9" t="s">
        <v>195</v>
      </c>
      <c r="K1617" s="9">
        <v>3.5616948402999997E-2</v>
      </c>
      <c r="L1617" s="9">
        <v>3911.9436204260901</v>
      </c>
      <c r="M1617" s="9">
        <v>11.8829739104238</v>
      </c>
      <c r="N1617" s="9">
        <v>1.5796208348577301</v>
      </c>
      <c r="O1617" s="9">
        <v>0.42323526864179001</v>
      </c>
      <c r="P1617" s="9">
        <v>5.6261273771429997E-2</v>
      </c>
      <c r="Q1617" s="9">
        <v>139.33149408417299</v>
      </c>
      <c r="R1617" s="9">
        <v>1430</v>
      </c>
      <c r="S1617" s="9" t="s">
        <v>298</v>
      </c>
      <c r="T1617" s="9">
        <v>1430</v>
      </c>
      <c r="U1617" s="9" t="s">
        <v>293</v>
      </c>
      <c r="V1617" s="9" t="s">
        <v>195</v>
      </c>
      <c r="Z1617" s="9">
        <v>0</v>
      </c>
      <c r="AA1617" s="9">
        <v>1</v>
      </c>
      <c r="AB1617" s="9">
        <v>0.42323526864179001</v>
      </c>
      <c r="AC1617" s="9">
        <v>5.6261273771429997E-2</v>
      </c>
      <c r="AD1617" s="9">
        <v>139.33149408417401</v>
      </c>
      <c r="AF1617" s="9">
        <v>-1</v>
      </c>
      <c r="AG1617" s="9">
        <v>-1</v>
      </c>
      <c r="AH1617" s="9">
        <v>-1</v>
      </c>
      <c r="AI1617" s="9">
        <v>-1</v>
      </c>
      <c r="AJ1617" s="9">
        <v>0</v>
      </c>
      <c r="AM1617" s="9" t="s">
        <v>309</v>
      </c>
      <c r="AN1617" s="9">
        <v>-1</v>
      </c>
      <c r="AQ1617" s="9">
        <v>580</v>
      </c>
      <c r="AR1617" s="9" t="s">
        <v>302</v>
      </c>
      <c r="AT1617" s="9" t="s">
        <v>195</v>
      </c>
      <c r="AU1617" s="9">
        <v>132.71029999999999</v>
      </c>
      <c r="AV1617" s="9">
        <v>48.760511954874602</v>
      </c>
      <c r="AW1617" s="9">
        <v>144.13667639098301</v>
      </c>
      <c r="AX1617" s="9">
        <v>0.1130020228</v>
      </c>
    </row>
    <row r="1618" spans="1:50" x14ac:dyDescent="0.25">
      <c r="A1618" s="142">
        <v>550000</v>
      </c>
      <c r="B1618" s="142">
        <v>880000</v>
      </c>
      <c r="C1618" s="142">
        <v>880000</v>
      </c>
      <c r="D1618" s="9" t="s">
        <v>305</v>
      </c>
      <c r="E1618" s="9" t="s">
        <v>70</v>
      </c>
      <c r="F1618" s="9" t="s">
        <v>306</v>
      </c>
      <c r="G1618" s="9" t="s">
        <v>307</v>
      </c>
      <c r="H1618" s="9">
        <v>0.36</v>
      </c>
      <c r="I1618" s="9">
        <v>0.48</v>
      </c>
      <c r="J1618" s="9" t="s">
        <v>195</v>
      </c>
      <c r="K1618" s="9">
        <v>0.36482604698764998</v>
      </c>
      <c r="L1618" s="9">
        <v>3911.9436204260901</v>
      </c>
      <c r="M1618" s="9">
        <v>11.8829739104238</v>
      </c>
      <c r="N1618" s="9">
        <v>1.5796208348577301</v>
      </c>
      <c r="O1618" s="9">
        <v>4.33521839819735</v>
      </c>
      <c r="P1618" s="9">
        <v>0.57628682492048</v>
      </c>
      <c r="Q1618" s="9">
        <v>1427.1789270786201</v>
      </c>
      <c r="R1618" s="9">
        <v>1410</v>
      </c>
      <c r="S1618" s="9" t="s">
        <v>299</v>
      </c>
      <c r="T1618" s="9">
        <v>1410</v>
      </c>
      <c r="U1618" s="9" t="s">
        <v>293</v>
      </c>
      <c r="V1618" s="9" t="s">
        <v>195</v>
      </c>
      <c r="Z1618" s="9">
        <v>0</v>
      </c>
      <c r="AA1618" s="9">
        <v>1</v>
      </c>
      <c r="AB1618" s="9">
        <v>4.33521839819735</v>
      </c>
      <c r="AC1618" s="9">
        <v>0.57628682492048</v>
      </c>
      <c r="AD1618" s="9">
        <v>1427.1789270786201</v>
      </c>
      <c r="AF1618" s="9">
        <v>-1</v>
      </c>
      <c r="AG1618" s="9">
        <v>-1</v>
      </c>
      <c r="AH1618" s="9">
        <v>-1</v>
      </c>
      <c r="AI1618" s="9">
        <v>-1</v>
      </c>
      <c r="AJ1618" s="9">
        <v>0</v>
      </c>
      <c r="AM1618" s="9" t="s">
        <v>309</v>
      </c>
      <c r="AN1618" s="9">
        <v>-1</v>
      </c>
      <c r="AQ1618" s="9">
        <v>580</v>
      </c>
      <c r="AR1618" s="9" t="s">
        <v>302</v>
      </c>
      <c r="AT1618" s="9" t="s">
        <v>195</v>
      </c>
      <c r="AU1618" s="9">
        <v>132.71029999999999</v>
      </c>
      <c r="AV1618" s="9">
        <v>158.963372020294</v>
      </c>
      <c r="AW1618" s="9">
        <v>1476.3986313107901</v>
      </c>
      <c r="AX1618" s="9">
        <v>1.1574849368</v>
      </c>
    </row>
    <row r="1619" spans="1:50" x14ac:dyDescent="0.25">
      <c r="A1619" s="142">
        <v>550000</v>
      </c>
      <c r="B1619" s="142">
        <v>880000</v>
      </c>
      <c r="C1619" s="142">
        <v>880000</v>
      </c>
      <c r="D1619" s="9" t="s">
        <v>305</v>
      </c>
      <c r="E1619" s="9" t="s">
        <v>70</v>
      </c>
      <c r="F1619" s="9" t="s">
        <v>306</v>
      </c>
      <c r="G1619" s="9" t="s">
        <v>307</v>
      </c>
      <c r="H1619" s="9">
        <v>0.36</v>
      </c>
      <c r="I1619" s="9">
        <v>0.48</v>
      </c>
      <c r="J1619" s="9" t="s">
        <v>195</v>
      </c>
      <c r="K1619" s="9">
        <v>3.1354561431070002E-2</v>
      </c>
      <c r="L1619" s="9">
        <v>3911.9436204260901</v>
      </c>
      <c r="M1619" s="9">
        <v>11.8829739104238</v>
      </c>
      <c r="N1619" s="9">
        <v>1.5796208348577301</v>
      </c>
      <c r="O1619" s="9">
        <v>0.37258543545825001</v>
      </c>
      <c r="P1619" s="9">
        <v>4.9528318504350001E-2</v>
      </c>
      <c r="Q1619" s="9">
        <v>122.65727656155499</v>
      </c>
      <c r="R1619" s="9">
        <v>1430</v>
      </c>
      <c r="S1619" s="9" t="s">
        <v>298</v>
      </c>
      <c r="T1619" s="9">
        <v>1430</v>
      </c>
      <c r="U1619" s="9" t="s">
        <v>293</v>
      </c>
      <c r="V1619" s="9" t="s">
        <v>195</v>
      </c>
      <c r="Z1619" s="9">
        <v>0</v>
      </c>
      <c r="AA1619" s="9">
        <v>1</v>
      </c>
      <c r="AB1619" s="9">
        <v>0.37258543545825001</v>
      </c>
      <c r="AC1619" s="9">
        <v>4.9528318504350001E-2</v>
      </c>
      <c r="AD1619" s="9">
        <v>122.657276561557</v>
      </c>
      <c r="AF1619" s="9">
        <v>-1</v>
      </c>
      <c r="AG1619" s="9">
        <v>-1</v>
      </c>
      <c r="AH1619" s="9">
        <v>-1</v>
      </c>
      <c r="AI1619" s="9">
        <v>-1</v>
      </c>
      <c r="AJ1619" s="9">
        <v>0</v>
      </c>
      <c r="AM1619" s="9" t="s">
        <v>309</v>
      </c>
      <c r="AN1619" s="9">
        <v>-1</v>
      </c>
      <c r="AQ1619" s="9">
        <v>580</v>
      </c>
      <c r="AR1619" s="9" t="s">
        <v>302</v>
      </c>
      <c r="AT1619" s="9" t="s">
        <v>195</v>
      </c>
      <c r="AU1619" s="9">
        <v>132.71029999999999</v>
      </c>
      <c r="AV1619" s="9">
        <v>64.433939428179102</v>
      </c>
      <c r="AW1619" s="9">
        <v>126.887408298886</v>
      </c>
      <c r="AX1619" s="9">
        <v>9.9478732E-2</v>
      </c>
    </row>
    <row r="1620" spans="1:50" x14ac:dyDescent="0.25">
      <c r="A1620" s="142">
        <v>550000</v>
      </c>
      <c r="B1620" s="142">
        <v>880000</v>
      </c>
      <c r="C1620" s="142">
        <v>880000</v>
      </c>
      <c r="D1620" s="9" t="s">
        <v>305</v>
      </c>
      <c r="E1620" s="9" t="s">
        <v>70</v>
      </c>
      <c r="F1620" s="9" t="s">
        <v>306</v>
      </c>
      <c r="G1620" s="9" t="s">
        <v>307</v>
      </c>
      <c r="H1620" s="9">
        <v>0.36</v>
      </c>
      <c r="I1620" s="9">
        <v>0.48</v>
      </c>
      <c r="J1620" s="9" t="s">
        <v>195</v>
      </c>
      <c r="K1620" s="9">
        <v>3.53347870957E-3</v>
      </c>
      <c r="L1620" s="9">
        <v>3911.9436204260901</v>
      </c>
      <c r="M1620" s="9">
        <v>11.8829739104238</v>
      </c>
      <c r="N1620" s="9">
        <v>1.5796208348577301</v>
      </c>
      <c r="O1620" s="9">
        <v>4.1988235318949997E-2</v>
      </c>
      <c r="P1620" s="9">
        <v>5.5815565891699998E-3</v>
      </c>
      <c r="Q1620" s="9">
        <v>13.822769495845</v>
      </c>
      <c r="R1620" s="9">
        <v>1300</v>
      </c>
      <c r="S1620" s="9" t="s">
        <v>296</v>
      </c>
      <c r="T1620" s="9">
        <v>1300</v>
      </c>
      <c r="U1620" s="9" t="s">
        <v>293</v>
      </c>
      <c r="V1620" s="9" t="s">
        <v>195</v>
      </c>
      <c r="Z1620" s="9">
        <v>0</v>
      </c>
      <c r="AA1620" s="9">
        <v>1</v>
      </c>
      <c r="AB1620" s="9">
        <v>4.1988235318949997E-2</v>
      </c>
      <c r="AC1620" s="9">
        <v>5.5815565891699998E-3</v>
      </c>
      <c r="AD1620" s="9">
        <v>13.822769495844501</v>
      </c>
      <c r="AF1620" s="9">
        <v>-1</v>
      </c>
      <c r="AG1620" s="9">
        <v>-1</v>
      </c>
      <c r="AH1620" s="9">
        <v>-1</v>
      </c>
      <c r="AI1620" s="9">
        <v>-1</v>
      </c>
      <c r="AJ1620" s="9">
        <v>0</v>
      </c>
      <c r="AM1620" s="9" t="s">
        <v>309</v>
      </c>
      <c r="AN1620" s="9">
        <v>-1</v>
      </c>
      <c r="AQ1620" s="9">
        <v>580</v>
      </c>
      <c r="AR1620" s="9" t="s">
        <v>302</v>
      </c>
      <c r="AT1620" s="9" t="s">
        <v>195</v>
      </c>
      <c r="AU1620" s="9">
        <v>132.71029999999999</v>
      </c>
      <c r="AV1620" s="9">
        <v>21.732336589302601</v>
      </c>
      <c r="AW1620" s="9">
        <v>14.299481009268799</v>
      </c>
      <c r="AX1620" s="9">
        <v>1.1210680900000001E-2</v>
      </c>
    </row>
    <row r="1621" spans="1:50" x14ac:dyDescent="0.25">
      <c r="A1621" s="142">
        <v>550000</v>
      </c>
      <c r="B1621" s="142">
        <v>880000</v>
      </c>
      <c r="C1621" s="142">
        <v>880000</v>
      </c>
      <c r="D1621" s="9" t="s">
        <v>305</v>
      </c>
      <c r="E1621" s="9" t="s">
        <v>70</v>
      </c>
      <c r="F1621" s="9" t="s">
        <v>306</v>
      </c>
      <c r="G1621" s="9" t="s">
        <v>307</v>
      </c>
      <c r="H1621" s="9">
        <v>0.36</v>
      </c>
      <c r="I1621" s="9">
        <v>0.48</v>
      </c>
      <c r="J1621" s="9" t="s">
        <v>195</v>
      </c>
      <c r="K1621" s="9">
        <v>0.14792115176713999</v>
      </c>
      <c r="L1621" s="9">
        <v>3853.7762946099801</v>
      </c>
      <c r="M1621" s="9">
        <v>9.5750983413600093</v>
      </c>
      <c r="N1621" s="9">
        <v>1.40717902510781</v>
      </c>
      <c r="O1621" s="9">
        <v>1.4163595749376701</v>
      </c>
      <c r="P1621" s="9">
        <v>0.20815154213650999</v>
      </c>
      <c r="Q1621" s="9">
        <v>570.05502815163698</v>
      </c>
      <c r="R1621" s="9">
        <v>1200</v>
      </c>
      <c r="S1621" s="9" t="s">
        <v>308</v>
      </c>
      <c r="T1621" s="9">
        <v>1200</v>
      </c>
      <c r="U1621" s="9" t="s">
        <v>293</v>
      </c>
      <c r="V1621" s="9" t="s">
        <v>195</v>
      </c>
      <c r="Z1621" s="9">
        <v>0</v>
      </c>
      <c r="AA1621" s="9">
        <v>1</v>
      </c>
      <c r="AB1621" s="9">
        <v>1.4163595749376701</v>
      </c>
      <c r="AC1621" s="9">
        <v>0.20815154213650999</v>
      </c>
      <c r="AD1621" s="9">
        <v>570.05502815163698</v>
      </c>
      <c r="AF1621" s="9">
        <v>-1</v>
      </c>
      <c r="AG1621" s="9">
        <v>-1</v>
      </c>
      <c r="AH1621" s="9">
        <v>-1</v>
      </c>
      <c r="AI1621" s="9">
        <v>-1</v>
      </c>
      <c r="AJ1621" s="9">
        <v>0</v>
      </c>
      <c r="AM1621" s="9" t="s">
        <v>309</v>
      </c>
      <c r="AN1621" s="9">
        <v>-1</v>
      </c>
      <c r="AQ1621" s="9">
        <v>580</v>
      </c>
      <c r="AR1621" s="9" t="s">
        <v>302</v>
      </c>
      <c r="AT1621" s="9" t="s">
        <v>195</v>
      </c>
      <c r="AU1621" s="9">
        <v>132.71029999999999</v>
      </c>
      <c r="AV1621" s="9">
        <v>125.15527614119399</v>
      </c>
      <c r="AW1621" s="9">
        <v>598.615663037682</v>
      </c>
      <c r="AX1621" s="9">
        <v>0.4623317341</v>
      </c>
    </row>
    <row r="1622" spans="1:50" x14ac:dyDescent="0.25">
      <c r="A1622" s="142">
        <v>550000</v>
      </c>
      <c r="B1622" s="142">
        <v>880000</v>
      </c>
      <c r="C1622" s="142">
        <v>880000</v>
      </c>
      <c r="D1622" s="9" t="s">
        <v>305</v>
      </c>
      <c r="E1622" s="9" t="s">
        <v>70</v>
      </c>
      <c r="F1622" s="9" t="s">
        <v>306</v>
      </c>
      <c r="G1622" s="9" t="s">
        <v>307</v>
      </c>
      <c r="H1622" s="9">
        <v>0.36</v>
      </c>
      <c r="I1622" s="9">
        <v>0.48</v>
      </c>
      <c r="J1622" s="9" t="s">
        <v>195</v>
      </c>
      <c r="K1622" s="9">
        <v>3.3187199192499998E-3</v>
      </c>
      <c r="L1622" s="9">
        <v>3853.7762946099801</v>
      </c>
      <c r="M1622" s="9">
        <v>9.5750983413600093</v>
      </c>
      <c r="N1622" s="9">
        <v>1.40717902510781</v>
      </c>
      <c r="O1622" s="9">
        <v>3.1777069594310002E-2</v>
      </c>
      <c r="P1622" s="9">
        <v>4.6700330605799999E-3</v>
      </c>
      <c r="Q1622" s="9">
        <v>12.7896041532825</v>
      </c>
      <c r="R1622" s="9">
        <v>1210</v>
      </c>
      <c r="S1622" s="9" t="s">
        <v>310</v>
      </c>
      <c r="T1622" s="9">
        <v>1210</v>
      </c>
      <c r="U1622" s="9" t="s">
        <v>293</v>
      </c>
      <c r="V1622" s="9" t="s">
        <v>195</v>
      </c>
      <c r="Z1622" s="9">
        <v>0</v>
      </c>
      <c r="AA1622" s="9">
        <v>1</v>
      </c>
      <c r="AB1622" s="9">
        <v>3.1777069594310002E-2</v>
      </c>
      <c r="AC1622" s="9">
        <v>4.6700330605799999E-3</v>
      </c>
      <c r="AD1622" s="9">
        <v>12.7896041532835</v>
      </c>
      <c r="AF1622" s="9">
        <v>-1</v>
      </c>
      <c r="AG1622" s="9">
        <v>-1</v>
      </c>
      <c r="AH1622" s="9">
        <v>-1</v>
      </c>
      <c r="AI1622" s="9">
        <v>-1</v>
      </c>
      <c r="AJ1622" s="9">
        <v>0</v>
      </c>
      <c r="AM1622" s="9" t="s">
        <v>309</v>
      </c>
      <c r="AN1622" s="9">
        <v>-1</v>
      </c>
      <c r="AQ1622" s="9">
        <v>580</v>
      </c>
      <c r="AR1622" s="9" t="s">
        <v>302</v>
      </c>
      <c r="AT1622" s="9" t="s">
        <v>195</v>
      </c>
      <c r="AU1622" s="9">
        <v>132.71029999999999</v>
      </c>
      <c r="AV1622" s="9">
        <v>20.894076215486901</v>
      </c>
      <c r="AW1622" s="9">
        <v>13.430383019393</v>
      </c>
      <c r="AX1622" s="9">
        <v>1.0372752799999999E-2</v>
      </c>
    </row>
    <row r="1623" spans="1:50" x14ac:dyDescent="0.25">
      <c r="A1623" s="142">
        <v>550000</v>
      </c>
      <c r="B1623" s="142">
        <v>880000</v>
      </c>
      <c r="C1623" s="142">
        <v>880000</v>
      </c>
      <c r="D1623" s="9" t="s">
        <v>305</v>
      </c>
      <c r="E1623" s="9" t="s">
        <v>70</v>
      </c>
      <c r="F1623" s="9" t="s">
        <v>306</v>
      </c>
      <c r="G1623" s="9" t="s">
        <v>307</v>
      </c>
      <c r="H1623" s="9">
        <v>0.36</v>
      </c>
      <c r="I1623" s="9">
        <v>0.48</v>
      </c>
      <c r="J1623" s="9" t="s">
        <v>195</v>
      </c>
      <c r="K1623" s="9">
        <v>0.23733066920625001</v>
      </c>
      <c r="L1623" s="9">
        <v>3853.7762946099801</v>
      </c>
      <c r="M1623" s="9">
        <v>9.5750983413600093</v>
      </c>
      <c r="N1623" s="9">
        <v>1.40717902510781</v>
      </c>
      <c r="O1623" s="9">
        <v>2.27246449707062</v>
      </c>
      <c r="P1623" s="9">
        <v>0.33396673972183</v>
      </c>
      <c r="Q1623" s="9">
        <v>914.61930697097</v>
      </c>
      <c r="R1623" s="9">
        <v>1210</v>
      </c>
      <c r="S1623" s="9" t="s">
        <v>310</v>
      </c>
      <c r="T1623" s="9">
        <v>1210</v>
      </c>
      <c r="U1623" s="9" t="s">
        <v>293</v>
      </c>
      <c r="V1623" s="9" t="s">
        <v>195</v>
      </c>
      <c r="Z1623" s="9">
        <v>0</v>
      </c>
      <c r="AA1623" s="9">
        <v>1</v>
      </c>
      <c r="AB1623" s="9">
        <v>2.27246449707062</v>
      </c>
      <c r="AC1623" s="9">
        <v>0.33396673972183</v>
      </c>
      <c r="AD1623" s="9">
        <v>914.61930697097</v>
      </c>
      <c r="AF1623" s="9">
        <v>-1</v>
      </c>
      <c r="AG1623" s="9">
        <v>-1</v>
      </c>
      <c r="AH1623" s="9">
        <v>-1</v>
      </c>
      <c r="AI1623" s="9">
        <v>-1</v>
      </c>
      <c r="AJ1623" s="9">
        <v>0</v>
      </c>
      <c r="AM1623" s="9" t="s">
        <v>309</v>
      </c>
      <c r="AN1623" s="9">
        <v>-1</v>
      </c>
      <c r="AQ1623" s="9">
        <v>580</v>
      </c>
      <c r="AR1623" s="9" t="s">
        <v>302</v>
      </c>
      <c r="AT1623" s="9" t="s">
        <v>195</v>
      </c>
      <c r="AU1623" s="9">
        <v>132.71029999999999</v>
      </c>
      <c r="AV1623" s="9">
        <v>126.037082964164</v>
      </c>
      <c r="AW1623" s="9">
        <v>960.44314290980196</v>
      </c>
      <c r="AX1623" s="9">
        <v>0.74178370400000004</v>
      </c>
    </row>
    <row r="1624" spans="1:50" x14ac:dyDescent="0.25">
      <c r="A1624" s="142">
        <v>550000</v>
      </c>
      <c r="B1624" s="142">
        <v>880000</v>
      </c>
      <c r="C1624" s="142">
        <v>880000</v>
      </c>
      <c r="D1624" s="9" t="s">
        <v>305</v>
      </c>
      <c r="E1624" s="9" t="s">
        <v>70</v>
      </c>
      <c r="F1624" s="9" t="s">
        <v>306</v>
      </c>
      <c r="G1624" s="9" t="s">
        <v>307</v>
      </c>
      <c r="H1624" s="9">
        <v>0.36</v>
      </c>
      <c r="I1624" s="9">
        <v>0.48</v>
      </c>
      <c r="J1624" s="9" t="s">
        <v>195</v>
      </c>
      <c r="K1624" s="9">
        <v>0.14841596818965999</v>
      </c>
      <c r="L1624" s="9">
        <v>3853.7762946099801</v>
      </c>
      <c r="M1624" s="9">
        <v>9.5750983413600093</v>
      </c>
      <c r="N1624" s="9">
        <v>1.40717902510781</v>
      </c>
      <c r="O1624" s="9">
        <v>1.42109749084416</v>
      </c>
      <c r="P1624" s="9">
        <v>0.20884783742756</v>
      </c>
      <c r="Q1624" s="9">
        <v>571.96193995090505</v>
      </c>
      <c r="R1624" s="9">
        <v>1210</v>
      </c>
      <c r="S1624" s="9" t="s">
        <v>310</v>
      </c>
      <c r="T1624" s="9">
        <v>1210</v>
      </c>
      <c r="U1624" s="9" t="s">
        <v>293</v>
      </c>
      <c r="V1624" s="9" t="s">
        <v>195</v>
      </c>
      <c r="Z1624" s="9">
        <v>0</v>
      </c>
      <c r="AA1624" s="9">
        <v>1</v>
      </c>
      <c r="AB1624" s="9">
        <v>1.42109749084416</v>
      </c>
      <c r="AC1624" s="9">
        <v>0.20884783742756</v>
      </c>
      <c r="AD1624" s="9">
        <v>571.96193995090505</v>
      </c>
      <c r="AF1624" s="9">
        <v>-1</v>
      </c>
      <c r="AG1624" s="9">
        <v>-1</v>
      </c>
      <c r="AH1624" s="9">
        <v>-1</v>
      </c>
      <c r="AI1624" s="9">
        <v>-1</v>
      </c>
      <c r="AJ1624" s="9">
        <v>0</v>
      </c>
      <c r="AM1624" s="9" t="s">
        <v>309</v>
      </c>
      <c r="AN1624" s="9">
        <v>-1</v>
      </c>
      <c r="AQ1624" s="9">
        <v>580</v>
      </c>
      <c r="AR1624" s="9" t="s">
        <v>302</v>
      </c>
      <c r="AT1624" s="9" t="s">
        <v>195</v>
      </c>
      <c r="AU1624" s="9">
        <v>132.71029999999999</v>
      </c>
      <c r="AV1624" s="9">
        <v>99.185608867280493</v>
      </c>
      <c r="AW1624" s="9">
        <v>600.61811405504295</v>
      </c>
      <c r="AX1624" s="9">
        <v>0.46387829679999998</v>
      </c>
    </row>
    <row r="1625" spans="1:50" x14ac:dyDescent="0.25">
      <c r="A1625" s="142">
        <v>550000</v>
      </c>
      <c r="B1625" s="142">
        <v>880000</v>
      </c>
      <c r="C1625" s="142">
        <v>880000</v>
      </c>
      <c r="D1625" s="9" t="s">
        <v>305</v>
      </c>
      <c r="E1625" s="9" t="s">
        <v>70</v>
      </c>
      <c r="F1625" s="9" t="s">
        <v>306</v>
      </c>
      <c r="G1625" s="9" t="s">
        <v>307</v>
      </c>
      <c r="H1625" s="9">
        <v>0.36</v>
      </c>
      <c r="I1625" s="9">
        <v>0.48</v>
      </c>
      <c r="J1625" s="9" t="s">
        <v>195</v>
      </c>
      <c r="K1625" s="9">
        <v>1.3040856005540001E-2</v>
      </c>
      <c r="L1625" s="9">
        <v>3853.7762946099801</v>
      </c>
      <c r="M1625" s="9">
        <v>9.5750983413600093</v>
      </c>
      <c r="N1625" s="9">
        <v>1.40717902510781</v>
      </c>
      <c r="O1625" s="9">
        <v>0.12486747870859</v>
      </c>
      <c r="P1625" s="9">
        <v>1.8350819040449998E-2</v>
      </c>
      <c r="Q1625" s="9">
        <v>50.256541735583802</v>
      </c>
      <c r="R1625" s="9">
        <v>1210</v>
      </c>
      <c r="S1625" s="9" t="s">
        <v>310</v>
      </c>
      <c r="T1625" s="9">
        <v>1210</v>
      </c>
      <c r="U1625" s="9" t="s">
        <v>293</v>
      </c>
      <c r="V1625" s="9" t="s">
        <v>195</v>
      </c>
      <c r="Z1625" s="9">
        <v>0</v>
      </c>
      <c r="AA1625" s="9">
        <v>1</v>
      </c>
      <c r="AB1625" s="9">
        <v>0.12486747870859</v>
      </c>
      <c r="AC1625" s="9">
        <v>1.8350819040449998E-2</v>
      </c>
      <c r="AD1625" s="9">
        <v>50.256541735582303</v>
      </c>
      <c r="AF1625" s="9">
        <v>-1</v>
      </c>
      <c r="AG1625" s="9">
        <v>-1</v>
      </c>
      <c r="AH1625" s="9">
        <v>-1</v>
      </c>
      <c r="AI1625" s="9">
        <v>-1</v>
      </c>
      <c r="AJ1625" s="9">
        <v>0</v>
      </c>
      <c r="AM1625" s="9" t="s">
        <v>309</v>
      </c>
      <c r="AN1625" s="9">
        <v>-1</v>
      </c>
      <c r="AQ1625" s="9">
        <v>580</v>
      </c>
      <c r="AR1625" s="9" t="s">
        <v>302</v>
      </c>
      <c r="AT1625" s="9" t="s">
        <v>195</v>
      </c>
      <c r="AU1625" s="9">
        <v>132.71029999999999</v>
      </c>
      <c r="AV1625" s="9">
        <v>41.406700326460999</v>
      </c>
      <c r="AW1625" s="9">
        <v>52.774471879623597</v>
      </c>
      <c r="AX1625" s="9">
        <v>4.0759563499999998E-2</v>
      </c>
    </row>
    <row r="1626" spans="1:50" x14ac:dyDescent="0.25">
      <c r="A1626" s="142">
        <v>550000</v>
      </c>
      <c r="B1626" s="142">
        <v>880000</v>
      </c>
      <c r="C1626" s="142">
        <v>880000</v>
      </c>
      <c r="D1626" s="9" t="s">
        <v>305</v>
      </c>
      <c r="E1626" s="9" t="s">
        <v>70</v>
      </c>
      <c r="F1626" s="9" t="s">
        <v>306</v>
      </c>
      <c r="G1626" s="9" t="s">
        <v>307</v>
      </c>
      <c r="H1626" s="9">
        <v>0.36</v>
      </c>
      <c r="I1626" s="9">
        <v>0.48</v>
      </c>
      <c r="J1626" s="9" t="s">
        <v>195</v>
      </c>
      <c r="K1626" s="9">
        <v>6.7736088741150002E-2</v>
      </c>
      <c r="L1626" s="9">
        <v>3853.7762946099801</v>
      </c>
      <c r="M1626" s="9">
        <v>9.5750983413600093</v>
      </c>
      <c r="N1626" s="9">
        <v>1.40717902510781</v>
      </c>
      <c r="O1626" s="9">
        <v>0.64857971095559996</v>
      </c>
      <c r="P1626" s="9">
        <v>9.531680331938E-2</v>
      </c>
      <c r="Q1626" s="9">
        <v>261.039733080242</v>
      </c>
      <c r="R1626" s="9">
        <v>1210</v>
      </c>
      <c r="S1626" s="9" t="s">
        <v>310</v>
      </c>
      <c r="T1626" s="9">
        <v>1210</v>
      </c>
      <c r="U1626" s="9" t="s">
        <v>293</v>
      </c>
      <c r="V1626" s="9" t="s">
        <v>195</v>
      </c>
      <c r="Z1626" s="9">
        <v>0</v>
      </c>
      <c r="AA1626" s="9">
        <v>1</v>
      </c>
      <c r="AB1626" s="9">
        <v>0.64857971095559996</v>
      </c>
      <c r="AC1626" s="9">
        <v>9.531680331938E-2</v>
      </c>
      <c r="AD1626" s="9">
        <v>261.03973308024302</v>
      </c>
      <c r="AF1626" s="9">
        <v>-1</v>
      </c>
      <c r="AG1626" s="9">
        <v>-1</v>
      </c>
      <c r="AH1626" s="9">
        <v>-1</v>
      </c>
      <c r="AI1626" s="9">
        <v>-1</v>
      </c>
      <c r="AJ1626" s="9">
        <v>0</v>
      </c>
      <c r="AM1626" s="9" t="s">
        <v>309</v>
      </c>
      <c r="AN1626" s="9">
        <v>-1</v>
      </c>
      <c r="AQ1626" s="9">
        <v>580</v>
      </c>
      <c r="AR1626" s="9" t="s">
        <v>302</v>
      </c>
      <c r="AT1626" s="9" t="s">
        <v>195</v>
      </c>
      <c r="AU1626" s="9">
        <v>132.71029999999999</v>
      </c>
      <c r="AV1626" s="9">
        <v>74.017294540791099</v>
      </c>
      <c r="AW1626" s="9">
        <v>274.11822575038099</v>
      </c>
      <c r="AX1626" s="9">
        <v>0.21171105679999999</v>
      </c>
    </row>
    <row r="1627" spans="1:50" x14ac:dyDescent="0.25">
      <c r="A1627" s="142">
        <v>550000</v>
      </c>
      <c r="B1627" s="142">
        <v>880000</v>
      </c>
      <c r="C1627" s="142">
        <v>880000</v>
      </c>
      <c r="D1627" s="9" t="s">
        <v>305</v>
      </c>
      <c r="E1627" s="9" t="s">
        <v>70</v>
      </c>
      <c r="F1627" s="9" t="s">
        <v>306</v>
      </c>
      <c r="G1627" s="9" t="s">
        <v>307</v>
      </c>
      <c r="H1627" s="9">
        <v>0.36</v>
      </c>
      <c r="I1627" s="9">
        <v>0.48</v>
      </c>
      <c r="J1627" s="9" t="s">
        <v>195</v>
      </c>
      <c r="K1627" s="9">
        <v>9.2180522764330003E-2</v>
      </c>
      <c r="L1627" s="9">
        <v>3855.3464395690798</v>
      </c>
      <c r="M1627" s="9">
        <v>9.57859158916939</v>
      </c>
      <c r="N1627" s="9">
        <v>1.40767849505342</v>
      </c>
      <c r="O1627" s="9">
        <v>0.88295958003567998</v>
      </c>
      <c r="P1627" s="9">
        <v>0.12976053955812999</v>
      </c>
      <c r="Q1627" s="9">
        <v>355.38785023709102</v>
      </c>
      <c r="R1627" s="9">
        <v>1200</v>
      </c>
      <c r="S1627" s="9" t="s">
        <v>308</v>
      </c>
      <c r="T1627" s="9">
        <v>1200</v>
      </c>
      <c r="U1627" s="9" t="s">
        <v>293</v>
      </c>
      <c r="V1627" s="9" t="s">
        <v>195</v>
      </c>
      <c r="Z1627" s="9">
        <v>0</v>
      </c>
      <c r="AA1627" s="9">
        <v>1</v>
      </c>
      <c r="AB1627" s="9">
        <v>0.88295958003567998</v>
      </c>
      <c r="AC1627" s="9">
        <v>0.12976053955812999</v>
      </c>
      <c r="AD1627" s="9">
        <v>598.51230010659299</v>
      </c>
      <c r="AF1627" s="9">
        <v>-1</v>
      </c>
      <c r="AG1627" s="9">
        <v>-1</v>
      </c>
      <c r="AH1627" s="9">
        <v>-1</v>
      </c>
      <c r="AI1627" s="9">
        <v>-1</v>
      </c>
      <c r="AJ1627" s="9">
        <v>0</v>
      </c>
      <c r="AM1627" s="9" t="s">
        <v>309</v>
      </c>
      <c r="AN1627" s="9">
        <v>-1</v>
      </c>
      <c r="AQ1627" s="9">
        <v>580</v>
      </c>
      <c r="AR1627" s="9" t="s">
        <v>302</v>
      </c>
      <c r="AT1627" s="9" t="s">
        <v>195</v>
      </c>
      <c r="AU1627" s="9">
        <v>132.71029999999999</v>
      </c>
      <c r="AV1627" s="9">
        <v>114.943771391211</v>
      </c>
      <c r="AW1627" s="9">
        <v>373.04134056903399</v>
      </c>
      <c r="AX1627" s="9">
        <v>0.4854114356</v>
      </c>
    </row>
    <row r="1628" spans="1:50" x14ac:dyDescent="0.25">
      <c r="A1628" s="142">
        <v>550000</v>
      </c>
      <c r="B1628" s="142">
        <v>880000</v>
      </c>
      <c r="C1628" s="142">
        <v>880000</v>
      </c>
      <c r="D1628" s="9" t="s">
        <v>305</v>
      </c>
      <c r="E1628" s="9" t="s">
        <v>70</v>
      </c>
      <c r="F1628" s="9" t="s">
        <v>306</v>
      </c>
      <c r="G1628" s="9" t="s">
        <v>307</v>
      </c>
      <c r="H1628" s="9">
        <v>0.36</v>
      </c>
      <c r="I1628" s="9">
        <v>0.48</v>
      </c>
      <c r="J1628" s="9" t="s">
        <v>195</v>
      </c>
      <c r="K1628" s="9">
        <v>0.21932950117128</v>
      </c>
      <c r="L1628" s="9">
        <v>3858.1883495439602</v>
      </c>
      <c r="M1628" s="9">
        <v>9.5852546223848094</v>
      </c>
      <c r="N1628" s="9">
        <v>1.40864414352596</v>
      </c>
      <c r="O1628" s="9">
        <v>2.1023291149274401</v>
      </c>
      <c r="P1628" s="9">
        <v>0.3089572173274</v>
      </c>
      <c r="Q1628" s="9">
        <v>846.21452613035103</v>
      </c>
      <c r="R1628" s="9">
        <v>1200</v>
      </c>
      <c r="S1628" s="9" t="s">
        <v>308</v>
      </c>
      <c r="T1628" s="9">
        <v>1200</v>
      </c>
      <c r="U1628" s="9" t="s">
        <v>293</v>
      </c>
      <c r="V1628" s="9" t="s">
        <v>195</v>
      </c>
      <c r="Z1628" s="9">
        <v>0</v>
      </c>
      <c r="AA1628" s="9">
        <v>1</v>
      </c>
      <c r="AB1628" s="9">
        <v>2.1023291149274401</v>
      </c>
      <c r="AC1628" s="9">
        <v>0.3089572173274</v>
      </c>
      <c r="AD1628" s="9">
        <v>846.21452613035103</v>
      </c>
      <c r="AF1628" s="9">
        <v>-1</v>
      </c>
      <c r="AG1628" s="9">
        <v>-1</v>
      </c>
      <c r="AH1628" s="9">
        <v>-1</v>
      </c>
      <c r="AI1628" s="9">
        <v>-1</v>
      </c>
      <c r="AJ1628" s="9">
        <v>0</v>
      </c>
      <c r="AM1628" s="9" t="s">
        <v>309</v>
      </c>
      <c r="AN1628" s="9">
        <v>-1</v>
      </c>
      <c r="AQ1628" s="9">
        <v>580</v>
      </c>
      <c r="AR1628" s="9" t="s">
        <v>302</v>
      </c>
      <c r="AT1628" s="9" t="s">
        <v>195</v>
      </c>
      <c r="AU1628" s="9">
        <v>132.71029999999999</v>
      </c>
      <c r="AV1628" s="9">
        <v>185.65136086099699</v>
      </c>
      <c r="AW1628" s="9">
        <v>887.59500043681305</v>
      </c>
      <c r="AX1628" s="9">
        <v>0.68630537400000002</v>
      </c>
    </row>
    <row r="1629" spans="1:50" x14ac:dyDescent="0.25">
      <c r="A1629" s="142">
        <v>550000</v>
      </c>
      <c r="B1629" s="142">
        <v>880000</v>
      </c>
      <c r="C1629" s="142">
        <v>880000</v>
      </c>
      <c r="D1629" s="9" t="s">
        <v>305</v>
      </c>
      <c r="E1629" s="9" t="s">
        <v>70</v>
      </c>
      <c r="F1629" s="9" t="s">
        <v>306</v>
      </c>
      <c r="G1629" s="9" t="s">
        <v>307</v>
      </c>
      <c r="H1629" s="9">
        <v>0.36</v>
      </c>
      <c r="I1629" s="9">
        <v>0.48</v>
      </c>
      <c r="J1629" s="9" t="s">
        <v>195</v>
      </c>
      <c r="K1629" s="9">
        <v>3.542822476245E-2</v>
      </c>
      <c r="L1629" s="9">
        <v>3858.1883495439602</v>
      </c>
      <c r="M1629" s="9">
        <v>9.5852546223848094</v>
      </c>
      <c r="N1629" s="9">
        <v>1.40864414352596</v>
      </c>
      <c r="O1629" s="9">
        <v>0.33958855516719</v>
      </c>
      <c r="P1629" s="9">
        <v>4.9905761327150001E-2</v>
      </c>
      <c r="Q1629" s="9">
        <v>136.688764023521</v>
      </c>
      <c r="R1629" s="9">
        <v>1210</v>
      </c>
      <c r="S1629" s="9" t="s">
        <v>310</v>
      </c>
      <c r="T1629" s="9">
        <v>1210</v>
      </c>
      <c r="U1629" s="9" t="s">
        <v>293</v>
      </c>
      <c r="V1629" s="9" t="s">
        <v>195</v>
      </c>
      <c r="Z1629" s="9">
        <v>0</v>
      </c>
      <c r="AA1629" s="9">
        <v>1</v>
      </c>
      <c r="AB1629" s="9">
        <v>0.33958855516719</v>
      </c>
      <c r="AC1629" s="9">
        <v>4.9905761327150001E-2</v>
      </c>
      <c r="AD1629" s="9">
        <v>136.688764023522</v>
      </c>
      <c r="AF1629" s="9">
        <v>-1</v>
      </c>
      <c r="AG1629" s="9">
        <v>-1</v>
      </c>
      <c r="AH1629" s="9">
        <v>-1</v>
      </c>
      <c r="AI1629" s="9">
        <v>-1</v>
      </c>
      <c r="AJ1629" s="9">
        <v>0</v>
      </c>
      <c r="AM1629" s="9" t="s">
        <v>309</v>
      </c>
      <c r="AN1629" s="9">
        <v>-1</v>
      </c>
      <c r="AQ1629" s="9">
        <v>580</v>
      </c>
      <c r="AR1629" s="9" t="s">
        <v>302</v>
      </c>
      <c r="AT1629" s="9" t="s">
        <v>195</v>
      </c>
      <c r="AU1629" s="9">
        <v>132.71029999999999</v>
      </c>
      <c r="AV1629" s="9">
        <v>61.8975094318454</v>
      </c>
      <c r="AW1629" s="9">
        <v>143.372938914164</v>
      </c>
      <c r="AX1629" s="9">
        <v>0.1108586894</v>
      </c>
    </row>
    <row r="1630" spans="1:50" x14ac:dyDescent="0.25">
      <c r="A1630" s="142">
        <v>550000</v>
      </c>
      <c r="B1630" s="142">
        <v>880000</v>
      </c>
      <c r="C1630" s="142">
        <v>880000</v>
      </c>
      <c r="D1630" s="9" t="s">
        <v>305</v>
      </c>
      <c r="E1630" s="9" t="s">
        <v>70</v>
      </c>
      <c r="F1630" s="9" t="s">
        <v>306</v>
      </c>
      <c r="G1630" s="9" t="s">
        <v>307</v>
      </c>
      <c r="H1630" s="9">
        <v>0.36</v>
      </c>
      <c r="I1630" s="9">
        <v>0.48</v>
      </c>
      <c r="J1630" s="9" t="s">
        <v>195</v>
      </c>
      <c r="K1630" s="9">
        <v>0.22153672501011001</v>
      </c>
      <c r="L1630" s="9">
        <v>3858.1883495439602</v>
      </c>
      <c r="M1630" s="9">
        <v>9.5852546223848094</v>
      </c>
      <c r="N1630" s="9">
        <v>1.40864414352596</v>
      </c>
      <c r="O1630" s="9">
        <v>2.1234859174311902</v>
      </c>
      <c r="P1630" s="9">
        <v>0.31206641026142001</v>
      </c>
      <c r="Q1630" s="9">
        <v>854.73041143014905</v>
      </c>
      <c r="R1630" s="9">
        <v>1210</v>
      </c>
      <c r="S1630" s="9" t="s">
        <v>310</v>
      </c>
      <c r="T1630" s="9">
        <v>1210</v>
      </c>
      <c r="U1630" s="9" t="s">
        <v>293</v>
      </c>
      <c r="V1630" s="9" t="s">
        <v>195</v>
      </c>
      <c r="Z1630" s="9">
        <v>0</v>
      </c>
      <c r="AA1630" s="9">
        <v>1</v>
      </c>
      <c r="AB1630" s="9">
        <v>2.1234859174311902</v>
      </c>
      <c r="AC1630" s="9">
        <v>0.31206641026142001</v>
      </c>
      <c r="AD1630" s="9">
        <v>854.73041143014905</v>
      </c>
      <c r="AF1630" s="9">
        <v>-1</v>
      </c>
      <c r="AG1630" s="9">
        <v>-1</v>
      </c>
      <c r="AH1630" s="9">
        <v>-1</v>
      </c>
      <c r="AI1630" s="9">
        <v>-1</v>
      </c>
      <c r="AJ1630" s="9">
        <v>0</v>
      </c>
      <c r="AM1630" s="9" t="s">
        <v>309</v>
      </c>
      <c r="AN1630" s="9">
        <v>-1</v>
      </c>
      <c r="AQ1630" s="9">
        <v>580</v>
      </c>
      <c r="AR1630" s="9" t="s">
        <v>302</v>
      </c>
      <c r="AT1630" s="9" t="s">
        <v>195</v>
      </c>
      <c r="AU1630" s="9">
        <v>132.71029999999999</v>
      </c>
      <c r="AV1630" s="9">
        <v>121.462241644347</v>
      </c>
      <c r="AW1630" s="9">
        <v>896.52731840464605</v>
      </c>
      <c r="AX1630" s="9">
        <v>0.69321201249999997</v>
      </c>
    </row>
    <row r="1631" spans="1:50" x14ac:dyDescent="0.25">
      <c r="A1631" s="142">
        <v>550000</v>
      </c>
      <c r="B1631" s="142">
        <v>880000</v>
      </c>
      <c r="C1631" s="142">
        <v>880000</v>
      </c>
      <c r="D1631" s="9" t="s">
        <v>305</v>
      </c>
      <c r="E1631" s="9" t="s">
        <v>70</v>
      </c>
      <c r="F1631" s="9" t="s">
        <v>306</v>
      </c>
      <c r="G1631" s="9" t="s">
        <v>307</v>
      </c>
      <c r="H1631" s="9">
        <v>0.36</v>
      </c>
      <c r="I1631" s="9">
        <v>0.48</v>
      </c>
      <c r="J1631" s="9" t="s">
        <v>195</v>
      </c>
      <c r="K1631" s="9">
        <v>0.14068786855896001</v>
      </c>
      <c r="L1631" s="9">
        <v>3858.1883495439602</v>
      </c>
      <c r="M1631" s="9">
        <v>9.5852546223848094</v>
      </c>
      <c r="N1631" s="9">
        <v>1.40864414352596</v>
      </c>
      <c r="O1631" s="9">
        <v>1.3485290424182399</v>
      </c>
      <c r="P1631" s="9">
        <v>0.19817914211073001</v>
      </c>
      <c r="Q1631" s="9">
        <v>542.80029539635495</v>
      </c>
      <c r="R1631" s="9">
        <v>1210</v>
      </c>
      <c r="S1631" s="9" t="s">
        <v>310</v>
      </c>
      <c r="T1631" s="9">
        <v>1210</v>
      </c>
      <c r="U1631" s="9" t="s">
        <v>293</v>
      </c>
      <c r="V1631" s="9" t="s">
        <v>195</v>
      </c>
      <c r="Z1631" s="9">
        <v>0</v>
      </c>
      <c r="AA1631" s="9">
        <v>1</v>
      </c>
      <c r="AB1631" s="9">
        <v>1.3485290424182399</v>
      </c>
      <c r="AC1631" s="9">
        <v>0.19817914211073001</v>
      </c>
      <c r="AD1631" s="9">
        <v>542.80029539635495</v>
      </c>
      <c r="AF1631" s="9">
        <v>-1</v>
      </c>
      <c r="AG1631" s="9">
        <v>-1</v>
      </c>
      <c r="AH1631" s="9">
        <v>-1</v>
      </c>
      <c r="AI1631" s="9">
        <v>-1</v>
      </c>
      <c r="AJ1631" s="9">
        <v>0</v>
      </c>
      <c r="AM1631" s="9" t="s">
        <v>309</v>
      </c>
      <c r="AN1631" s="9">
        <v>-1</v>
      </c>
      <c r="AQ1631" s="9">
        <v>580</v>
      </c>
      <c r="AR1631" s="9" t="s">
        <v>302</v>
      </c>
      <c r="AT1631" s="9" t="s">
        <v>195</v>
      </c>
      <c r="AU1631" s="9">
        <v>132.71029999999999</v>
      </c>
      <c r="AV1631" s="9">
        <v>106.622433205151</v>
      </c>
      <c r="AW1631" s="9">
        <v>569.34360443159596</v>
      </c>
      <c r="AX1631" s="9">
        <v>0.44022732799999997</v>
      </c>
    </row>
    <row r="1632" spans="1:50" x14ac:dyDescent="0.25">
      <c r="A1632" s="142">
        <v>550000</v>
      </c>
      <c r="B1632" s="142">
        <v>880000</v>
      </c>
      <c r="C1632" s="142">
        <v>880000</v>
      </c>
      <c r="D1632" s="9" t="s">
        <v>305</v>
      </c>
      <c r="E1632" s="9" t="s">
        <v>70</v>
      </c>
      <c r="F1632" s="9" t="s">
        <v>306</v>
      </c>
      <c r="G1632" s="9" t="s">
        <v>307</v>
      </c>
      <c r="H1632" s="9">
        <v>0.36</v>
      </c>
      <c r="I1632" s="9">
        <v>0.48</v>
      </c>
      <c r="J1632" s="9" t="s">
        <v>195</v>
      </c>
      <c r="K1632" s="9">
        <v>7.8113432618999998E-4</v>
      </c>
      <c r="L1632" s="9">
        <v>3858.1883495439602</v>
      </c>
      <c r="M1632" s="9">
        <v>9.5852546223848094</v>
      </c>
      <c r="N1632" s="9">
        <v>1.40864414352596</v>
      </c>
      <c r="O1632" s="9">
        <v>7.48737141082E-3</v>
      </c>
      <c r="P1632" s="9">
        <v>1.10034029389E-3</v>
      </c>
      <c r="Q1632" s="9">
        <v>3.0137633567389801</v>
      </c>
      <c r="R1632" s="9">
        <v>1210</v>
      </c>
      <c r="S1632" s="9" t="s">
        <v>310</v>
      </c>
      <c r="T1632" s="9">
        <v>1210</v>
      </c>
      <c r="U1632" s="9" t="s">
        <v>293</v>
      </c>
      <c r="V1632" s="9" t="s">
        <v>195</v>
      </c>
      <c r="Z1632" s="9">
        <v>0</v>
      </c>
      <c r="AA1632" s="9">
        <v>1</v>
      </c>
      <c r="AB1632" s="9">
        <v>7.48737141082E-3</v>
      </c>
      <c r="AC1632" s="9">
        <v>1.10034029389E-3</v>
      </c>
      <c r="AD1632" s="9">
        <v>3.0137633567401698</v>
      </c>
      <c r="AF1632" s="9">
        <v>-1</v>
      </c>
      <c r="AG1632" s="9">
        <v>-1</v>
      </c>
      <c r="AH1632" s="9">
        <v>-1</v>
      </c>
      <c r="AI1632" s="9">
        <v>-1</v>
      </c>
      <c r="AJ1632" s="9">
        <v>0</v>
      </c>
      <c r="AM1632" s="9" t="s">
        <v>309</v>
      </c>
      <c r="AN1632" s="9">
        <v>-1</v>
      </c>
      <c r="AQ1632" s="9">
        <v>580</v>
      </c>
      <c r="AR1632" s="9" t="s">
        <v>302</v>
      </c>
      <c r="AT1632" s="9" t="s">
        <v>195</v>
      </c>
      <c r="AU1632" s="9">
        <v>132.71029999999999</v>
      </c>
      <c r="AV1632" s="9">
        <v>10.127195169563199</v>
      </c>
      <c r="AW1632" s="9">
        <v>3.1611384647043801</v>
      </c>
      <c r="AX1632" s="9">
        <v>2.4442524999999998E-3</v>
      </c>
    </row>
    <row r="1633" spans="1:50" x14ac:dyDescent="0.25">
      <c r="A1633" s="142">
        <v>550000</v>
      </c>
      <c r="B1633" s="142">
        <v>880000</v>
      </c>
      <c r="C1633" s="142">
        <v>880000</v>
      </c>
      <c r="D1633" s="9" t="s">
        <v>305</v>
      </c>
      <c r="E1633" s="9" t="s">
        <v>70</v>
      </c>
      <c r="F1633" s="9" t="s">
        <v>306</v>
      </c>
      <c r="G1633" s="9" t="s">
        <v>307</v>
      </c>
      <c r="H1633" s="9">
        <v>0.36</v>
      </c>
      <c r="I1633" s="9">
        <v>0.48</v>
      </c>
      <c r="J1633" s="9" t="s">
        <v>195</v>
      </c>
      <c r="K1633" s="9">
        <v>0.17554959363768</v>
      </c>
      <c r="L1633" s="9">
        <v>3847.42469128625</v>
      </c>
      <c r="M1633" s="9">
        <v>9.5601531205363504</v>
      </c>
      <c r="N1633" s="9">
        <v>1.4050111376816099</v>
      </c>
      <c r="O1633" s="9">
        <v>1.67828099542415</v>
      </c>
      <c r="P1633" s="9">
        <v>0.24664913427641999</v>
      </c>
      <c r="Q1633" s="9">
        <v>675.41384110687795</v>
      </c>
      <c r="R1633" s="9">
        <v>1200</v>
      </c>
      <c r="S1633" s="9" t="s">
        <v>308</v>
      </c>
      <c r="T1633" s="9">
        <v>1200</v>
      </c>
      <c r="U1633" s="9" t="s">
        <v>293</v>
      </c>
      <c r="V1633" s="9" t="s">
        <v>195</v>
      </c>
      <c r="Z1633" s="9">
        <v>0</v>
      </c>
      <c r="AA1633" s="9">
        <v>1</v>
      </c>
      <c r="AB1633" s="9">
        <v>1.67828099542415</v>
      </c>
      <c r="AC1633" s="9">
        <v>0.24664913427641999</v>
      </c>
      <c r="AD1633" s="9">
        <v>675.41384110687795</v>
      </c>
      <c r="AF1633" s="9">
        <v>-1</v>
      </c>
      <c r="AG1633" s="9">
        <v>-1</v>
      </c>
      <c r="AH1633" s="9">
        <v>-1</v>
      </c>
      <c r="AI1633" s="9">
        <v>-1</v>
      </c>
      <c r="AJ1633" s="9">
        <v>0</v>
      </c>
      <c r="AM1633" s="9" t="s">
        <v>309</v>
      </c>
      <c r="AN1633" s="9">
        <v>-1</v>
      </c>
      <c r="AQ1633" s="9">
        <v>580</v>
      </c>
      <c r="AR1633" s="9" t="s">
        <v>302</v>
      </c>
      <c r="AT1633" s="9" t="s">
        <v>195</v>
      </c>
      <c r="AU1633" s="9">
        <v>132.71029999999999</v>
      </c>
      <c r="AV1633" s="9">
        <v>129.78990070069099</v>
      </c>
      <c r="AW1633" s="9">
        <v>710.42400046235696</v>
      </c>
      <c r="AX1633" s="9">
        <v>0.54778089299999999</v>
      </c>
    </row>
    <row r="1634" spans="1:50" x14ac:dyDescent="0.25">
      <c r="A1634" s="142">
        <v>550000</v>
      </c>
      <c r="B1634" s="142">
        <v>880000</v>
      </c>
      <c r="C1634" s="142">
        <v>880000</v>
      </c>
      <c r="D1634" s="9" t="s">
        <v>305</v>
      </c>
      <c r="E1634" s="9" t="s">
        <v>70</v>
      </c>
      <c r="F1634" s="9" t="s">
        <v>306</v>
      </c>
      <c r="G1634" s="9" t="s">
        <v>307</v>
      </c>
      <c r="H1634" s="9">
        <v>0.36</v>
      </c>
      <c r="I1634" s="9">
        <v>0.48</v>
      </c>
      <c r="J1634" s="9" t="s">
        <v>195</v>
      </c>
      <c r="K1634" s="9">
        <v>9.0981805299999996E-4</v>
      </c>
      <c r="L1634" s="9">
        <v>3847.42469128625</v>
      </c>
      <c r="M1634" s="9">
        <v>9.5601531205363504</v>
      </c>
      <c r="N1634" s="9">
        <v>1.4050111376816099</v>
      </c>
      <c r="O1634" s="9">
        <v>8.6979998985100004E-3</v>
      </c>
      <c r="P1634" s="9">
        <v>1.2783044977300001E-3</v>
      </c>
      <c r="Q1634" s="9">
        <v>3.50045644169403</v>
      </c>
      <c r="R1634" s="9">
        <v>1210</v>
      </c>
      <c r="S1634" s="9" t="s">
        <v>310</v>
      </c>
      <c r="T1634" s="9">
        <v>1210</v>
      </c>
      <c r="U1634" s="9" t="s">
        <v>293</v>
      </c>
      <c r="V1634" s="9" t="s">
        <v>195</v>
      </c>
      <c r="Z1634" s="9">
        <v>0</v>
      </c>
      <c r="AA1634" s="9">
        <v>1</v>
      </c>
      <c r="AB1634" s="9">
        <v>8.6979998985100004E-3</v>
      </c>
      <c r="AC1634" s="9">
        <v>1.2783044977300001E-3</v>
      </c>
      <c r="AD1634" s="9">
        <v>3.50045644169403</v>
      </c>
      <c r="AF1634" s="9">
        <v>-1</v>
      </c>
      <c r="AG1634" s="9">
        <v>-1</v>
      </c>
      <c r="AH1634" s="9">
        <v>-1</v>
      </c>
      <c r="AI1634" s="9">
        <v>-1</v>
      </c>
      <c r="AJ1634" s="9">
        <v>0</v>
      </c>
      <c r="AM1634" s="9" t="s">
        <v>309</v>
      </c>
      <c r="AN1634" s="9">
        <v>-1</v>
      </c>
      <c r="AQ1634" s="9">
        <v>580</v>
      </c>
      <c r="AR1634" s="9" t="s">
        <v>302</v>
      </c>
      <c r="AT1634" s="9" t="s">
        <v>195</v>
      </c>
      <c r="AU1634" s="9">
        <v>132.71029999999999</v>
      </c>
      <c r="AV1634" s="9">
        <v>10.8536318301687</v>
      </c>
      <c r="AW1634" s="9">
        <v>3.6819030310025598</v>
      </c>
      <c r="AX1634" s="9">
        <v>2.8389752000000002E-3</v>
      </c>
    </row>
    <row r="1635" spans="1:50" x14ac:dyDescent="0.25">
      <c r="A1635" s="142">
        <v>550000</v>
      </c>
      <c r="B1635" s="142">
        <v>880000</v>
      </c>
      <c r="C1635" s="142">
        <v>880000</v>
      </c>
      <c r="D1635" s="9" t="s">
        <v>305</v>
      </c>
      <c r="E1635" s="9" t="s">
        <v>70</v>
      </c>
      <c r="F1635" s="9" t="s">
        <v>306</v>
      </c>
      <c r="G1635" s="9" t="s">
        <v>307</v>
      </c>
      <c r="H1635" s="9">
        <v>0.36</v>
      </c>
      <c r="I1635" s="9">
        <v>0.48</v>
      </c>
      <c r="J1635" s="9" t="s">
        <v>195</v>
      </c>
      <c r="K1635" s="9">
        <v>1.54521819443E-3</v>
      </c>
      <c r="L1635" s="9">
        <v>3847.42469128625</v>
      </c>
      <c r="M1635" s="9">
        <v>9.5601531205363504</v>
      </c>
      <c r="N1635" s="9">
        <v>1.4050111376816099</v>
      </c>
      <c r="O1635" s="9">
        <v>1.4772522543389999E-2</v>
      </c>
      <c r="P1635" s="9">
        <v>2.1710487733200001E-3</v>
      </c>
      <c r="Q1635" s="9">
        <v>5.9451106346785902</v>
      </c>
      <c r="R1635" s="9">
        <v>1210</v>
      </c>
      <c r="S1635" s="9" t="s">
        <v>310</v>
      </c>
      <c r="T1635" s="9">
        <v>1210</v>
      </c>
      <c r="U1635" s="9" t="s">
        <v>293</v>
      </c>
      <c r="V1635" s="9" t="s">
        <v>195</v>
      </c>
      <c r="Z1635" s="9">
        <v>0</v>
      </c>
      <c r="AA1635" s="9">
        <v>1</v>
      </c>
      <c r="AB1635" s="9">
        <v>1.4772522543389999E-2</v>
      </c>
      <c r="AC1635" s="9">
        <v>2.1710487733200001E-3</v>
      </c>
      <c r="AD1635" s="9">
        <v>5.9451106346783904</v>
      </c>
      <c r="AF1635" s="9">
        <v>-1</v>
      </c>
      <c r="AG1635" s="9">
        <v>-1</v>
      </c>
      <c r="AH1635" s="9">
        <v>-1</v>
      </c>
      <c r="AI1635" s="9">
        <v>-1</v>
      </c>
      <c r="AJ1635" s="9">
        <v>0</v>
      </c>
      <c r="AM1635" s="9" t="s">
        <v>309</v>
      </c>
      <c r="AN1635" s="9">
        <v>-1</v>
      </c>
      <c r="AQ1635" s="9">
        <v>580</v>
      </c>
      <c r="AR1635" s="9" t="s">
        <v>302</v>
      </c>
      <c r="AT1635" s="9" t="s">
        <v>195</v>
      </c>
      <c r="AU1635" s="9">
        <v>132.71029999999999</v>
      </c>
      <c r="AV1635" s="9">
        <v>10.1719828123636</v>
      </c>
      <c r="AW1635" s="9">
        <v>6.2532761741422203</v>
      </c>
      <c r="AX1635" s="9">
        <v>4.8216630999999999E-3</v>
      </c>
    </row>
    <row r="1636" spans="1:50" x14ac:dyDescent="0.25">
      <c r="A1636" s="142">
        <v>550000</v>
      </c>
      <c r="B1636" s="142">
        <v>880000</v>
      </c>
      <c r="C1636" s="142">
        <v>880000</v>
      </c>
      <c r="D1636" s="9" t="s">
        <v>305</v>
      </c>
      <c r="E1636" s="9" t="s">
        <v>70</v>
      </c>
      <c r="F1636" s="9" t="s">
        <v>306</v>
      </c>
      <c r="G1636" s="9" t="s">
        <v>307</v>
      </c>
      <c r="H1636" s="9">
        <v>0.36</v>
      </c>
      <c r="I1636" s="9">
        <v>0.48</v>
      </c>
      <c r="J1636" s="9" t="s">
        <v>195</v>
      </c>
      <c r="K1636" s="9">
        <v>1.28901964277E-3</v>
      </c>
      <c r="L1636" s="9">
        <v>3847.42469128625</v>
      </c>
      <c r="M1636" s="9">
        <v>9.5601531205363504</v>
      </c>
      <c r="N1636" s="9">
        <v>1.4050111376816099</v>
      </c>
      <c r="O1636" s="9">
        <v>1.232322516029E-2</v>
      </c>
      <c r="P1636" s="9">
        <v>1.81108695478E-3</v>
      </c>
      <c r="Q1636" s="9">
        <v>4.9594060011616703</v>
      </c>
      <c r="R1636" s="9">
        <v>1210</v>
      </c>
      <c r="S1636" s="9" t="s">
        <v>310</v>
      </c>
      <c r="T1636" s="9">
        <v>1210</v>
      </c>
      <c r="U1636" s="9" t="s">
        <v>293</v>
      </c>
      <c r="V1636" s="9" t="s">
        <v>195</v>
      </c>
      <c r="Z1636" s="9">
        <v>0</v>
      </c>
      <c r="AA1636" s="9">
        <v>1</v>
      </c>
      <c r="AB1636" s="9">
        <v>1.232322516029E-2</v>
      </c>
      <c r="AC1636" s="9">
        <v>1.81108695478E-3</v>
      </c>
      <c r="AD1636" s="9">
        <v>4.9594060011613603</v>
      </c>
      <c r="AF1636" s="9">
        <v>-1</v>
      </c>
      <c r="AG1636" s="9">
        <v>-1</v>
      </c>
      <c r="AH1636" s="9">
        <v>-1</v>
      </c>
      <c r="AI1636" s="9">
        <v>-1</v>
      </c>
      <c r="AJ1636" s="9">
        <v>0</v>
      </c>
      <c r="AM1636" s="9" t="s">
        <v>309</v>
      </c>
      <c r="AN1636" s="9">
        <v>-1</v>
      </c>
      <c r="AQ1636" s="9">
        <v>580</v>
      </c>
      <c r="AR1636" s="9" t="s">
        <v>302</v>
      </c>
      <c r="AT1636" s="9" t="s">
        <v>195</v>
      </c>
      <c r="AU1636" s="9">
        <v>132.71029999999999</v>
      </c>
      <c r="AV1636" s="9">
        <v>12.979929420111599</v>
      </c>
      <c r="AW1636" s="9">
        <v>5.2164774199593902</v>
      </c>
      <c r="AX1636" s="9">
        <v>4.0222271000000002E-3</v>
      </c>
    </row>
    <row r="1637" spans="1:50" x14ac:dyDescent="0.25">
      <c r="A1637" s="142">
        <v>550000</v>
      </c>
      <c r="B1637" s="142">
        <v>880000</v>
      </c>
      <c r="C1637" s="142">
        <v>880000</v>
      </c>
      <c r="D1637" s="9" t="s">
        <v>305</v>
      </c>
      <c r="E1637" s="9" t="s">
        <v>70</v>
      </c>
      <c r="F1637" s="9" t="s">
        <v>306</v>
      </c>
      <c r="G1637" s="9" t="s">
        <v>307</v>
      </c>
      <c r="H1637" s="9">
        <v>0.36</v>
      </c>
      <c r="I1637" s="9">
        <v>0.48</v>
      </c>
      <c r="J1637" s="9" t="s">
        <v>195</v>
      </c>
      <c r="K1637" s="9">
        <v>4.4135966377999998E-2</v>
      </c>
      <c r="L1637" s="9">
        <v>3847.42469128625</v>
      </c>
      <c r="M1637" s="9">
        <v>9.5601531205363504</v>
      </c>
      <c r="N1637" s="9">
        <v>1.4050111376816099</v>
      </c>
      <c r="O1637" s="9">
        <v>0.42194659669653001</v>
      </c>
      <c r="P1637" s="9">
        <v>6.2011524333429997E-2</v>
      </c>
      <c r="Q1637" s="9">
        <v>169.80980681649999</v>
      </c>
      <c r="R1637" s="9">
        <v>1210</v>
      </c>
      <c r="S1637" s="9" t="s">
        <v>310</v>
      </c>
      <c r="T1637" s="9">
        <v>1210</v>
      </c>
      <c r="U1637" s="9" t="s">
        <v>293</v>
      </c>
      <c r="V1637" s="9" t="s">
        <v>195</v>
      </c>
      <c r="Z1637" s="9">
        <v>0</v>
      </c>
      <c r="AA1637" s="9">
        <v>1</v>
      </c>
      <c r="AB1637" s="9">
        <v>0.42194659669653001</v>
      </c>
      <c r="AC1637" s="9">
        <v>6.2011524333429997E-2</v>
      </c>
      <c r="AD1637" s="9">
        <v>169.80980681649999</v>
      </c>
      <c r="AF1637" s="9">
        <v>-1</v>
      </c>
      <c r="AG1637" s="9">
        <v>-1</v>
      </c>
      <c r="AH1637" s="9">
        <v>-1</v>
      </c>
      <c r="AI1637" s="9">
        <v>-1</v>
      </c>
      <c r="AJ1637" s="9">
        <v>0</v>
      </c>
      <c r="AM1637" s="9" t="s">
        <v>309</v>
      </c>
      <c r="AN1637" s="9">
        <v>-1</v>
      </c>
      <c r="AQ1637" s="9">
        <v>580</v>
      </c>
      <c r="AR1637" s="9" t="s">
        <v>302</v>
      </c>
      <c r="AT1637" s="9" t="s">
        <v>195</v>
      </c>
      <c r="AU1637" s="9">
        <v>132.71029999999999</v>
      </c>
      <c r="AV1637" s="9">
        <v>68.9215155742787</v>
      </c>
      <c r="AW1637" s="9">
        <v>178.61191899564301</v>
      </c>
      <c r="AX1637" s="9">
        <v>0.13772084900000001</v>
      </c>
    </row>
    <row r="1638" spans="1:50" x14ac:dyDescent="0.25">
      <c r="A1638" s="142">
        <v>550000</v>
      </c>
      <c r="B1638" s="142">
        <v>880000</v>
      </c>
      <c r="C1638" s="142">
        <v>880000</v>
      </c>
      <c r="D1638" s="9" t="s">
        <v>305</v>
      </c>
      <c r="E1638" s="9" t="s">
        <v>70</v>
      </c>
      <c r="F1638" s="9" t="s">
        <v>306</v>
      </c>
      <c r="G1638" s="9" t="s">
        <v>307</v>
      </c>
      <c r="H1638" s="9">
        <v>0.36</v>
      </c>
      <c r="I1638" s="9">
        <v>0.48</v>
      </c>
      <c r="J1638" s="9" t="s">
        <v>195</v>
      </c>
      <c r="K1638" s="9">
        <v>0.12612857712528</v>
      </c>
      <c r="L1638" s="9">
        <v>3847.42469128625</v>
      </c>
      <c r="M1638" s="9">
        <v>9.5601531205363504</v>
      </c>
      <c r="N1638" s="9">
        <v>1.4050111376816099</v>
      </c>
      <c r="O1638" s="9">
        <v>1.20580851019307</v>
      </c>
      <c r="P1638" s="9">
        <v>0.17721205564094999</v>
      </c>
      <c r="Q1638" s="9">
        <v>485.27020190861202</v>
      </c>
      <c r="R1638" s="9">
        <v>1210</v>
      </c>
      <c r="S1638" s="9" t="s">
        <v>310</v>
      </c>
      <c r="T1638" s="9">
        <v>1210</v>
      </c>
      <c r="U1638" s="9" t="s">
        <v>293</v>
      </c>
      <c r="V1638" s="9" t="s">
        <v>195</v>
      </c>
      <c r="Z1638" s="9">
        <v>0</v>
      </c>
      <c r="AA1638" s="9">
        <v>1</v>
      </c>
      <c r="AB1638" s="9">
        <v>1.20580851019307</v>
      </c>
      <c r="AC1638" s="9">
        <v>0.17721205564094999</v>
      </c>
      <c r="AD1638" s="9">
        <v>485.27020190861202</v>
      </c>
      <c r="AF1638" s="9">
        <v>-1</v>
      </c>
      <c r="AG1638" s="9">
        <v>-1</v>
      </c>
      <c r="AH1638" s="9">
        <v>-1</v>
      </c>
      <c r="AI1638" s="9">
        <v>-1</v>
      </c>
      <c r="AJ1638" s="9">
        <v>0</v>
      </c>
      <c r="AM1638" s="9" t="s">
        <v>309</v>
      </c>
      <c r="AN1638" s="9">
        <v>-1</v>
      </c>
      <c r="AQ1638" s="9">
        <v>580</v>
      </c>
      <c r="AR1638" s="9" t="s">
        <v>302</v>
      </c>
      <c r="AT1638" s="9" t="s">
        <v>195</v>
      </c>
      <c r="AU1638" s="9">
        <v>132.71029999999999</v>
      </c>
      <c r="AV1638" s="9">
        <v>93.096041803217702</v>
      </c>
      <c r="AW1638" s="9">
        <v>510.42424238762101</v>
      </c>
      <c r="AX1638" s="9">
        <v>0.39356869579999998</v>
      </c>
    </row>
    <row r="1639" spans="1:50" x14ac:dyDescent="0.25">
      <c r="A1639" s="142">
        <v>550000</v>
      </c>
      <c r="B1639" s="142">
        <v>880000</v>
      </c>
      <c r="C1639" s="142">
        <v>880000</v>
      </c>
      <c r="D1639" s="9" t="s">
        <v>305</v>
      </c>
      <c r="E1639" s="9" t="s">
        <v>70</v>
      </c>
      <c r="F1639" s="9" t="s">
        <v>306</v>
      </c>
      <c r="G1639" s="9" t="s">
        <v>307</v>
      </c>
      <c r="H1639" s="9">
        <v>0.36</v>
      </c>
      <c r="I1639" s="9">
        <v>0.48</v>
      </c>
      <c r="J1639" s="9" t="s">
        <v>195</v>
      </c>
      <c r="K1639" s="9">
        <v>0.23133060478416001</v>
      </c>
      <c r="L1639" s="9">
        <v>3847.42469128625</v>
      </c>
      <c r="M1639" s="9">
        <v>9.5601531205363504</v>
      </c>
      <c r="N1639" s="9">
        <v>1.4050111376816099</v>
      </c>
      <c r="O1639" s="9">
        <v>2.2115560032028898</v>
      </c>
      <c r="P1639" s="9">
        <v>0.32502207620836998</v>
      </c>
      <c r="Q1639" s="9">
        <v>890.02708069677794</v>
      </c>
      <c r="R1639" s="9">
        <v>1210</v>
      </c>
      <c r="S1639" s="9" t="s">
        <v>310</v>
      </c>
      <c r="T1639" s="9">
        <v>1210</v>
      </c>
      <c r="U1639" s="9" t="s">
        <v>293</v>
      </c>
      <c r="V1639" s="9" t="s">
        <v>195</v>
      </c>
      <c r="Z1639" s="9">
        <v>0</v>
      </c>
      <c r="AA1639" s="9">
        <v>1</v>
      </c>
      <c r="AB1639" s="9">
        <v>2.2115560032028898</v>
      </c>
      <c r="AC1639" s="9">
        <v>0.32502207620836998</v>
      </c>
      <c r="AD1639" s="9">
        <v>890.02708069677794</v>
      </c>
      <c r="AF1639" s="9">
        <v>-1</v>
      </c>
      <c r="AG1639" s="9">
        <v>-1</v>
      </c>
      <c r="AH1639" s="9">
        <v>-1</v>
      </c>
      <c r="AI1639" s="9">
        <v>-1</v>
      </c>
      <c r="AJ1639" s="9">
        <v>0</v>
      </c>
      <c r="AM1639" s="9" t="s">
        <v>309</v>
      </c>
      <c r="AN1639" s="9">
        <v>-1</v>
      </c>
      <c r="AQ1639" s="9">
        <v>580</v>
      </c>
      <c r="AR1639" s="9" t="s">
        <v>302</v>
      </c>
      <c r="AT1639" s="9" t="s">
        <v>195</v>
      </c>
      <c r="AU1639" s="9">
        <v>132.71029999999999</v>
      </c>
      <c r="AV1639" s="9">
        <v>122.205581714332</v>
      </c>
      <c r="AW1639" s="9">
        <v>936.16174366847201</v>
      </c>
      <c r="AX1639" s="9">
        <v>0.72183867049999995</v>
      </c>
    </row>
    <row r="1640" spans="1:50" x14ac:dyDescent="0.25">
      <c r="A1640" s="142">
        <v>550000</v>
      </c>
      <c r="B1640" s="142">
        <v>880000</v>
      </c>
      <c r="C1640" s="142">
        <v>880000</v>
      </c>
      <c r="D1640" s="9" t="s">
        <v>305</v>
      </c>
      <c r="E1640" s="9" t="s">
        <v>70</v>
      </c>
      <c r="F1640" s="9" t="s">
        <v>306</v>
      </c>
      <c r="G1640" s="9" t="s">
        <v>307</v>
      </c>
      <c r="H1640" s="9">
        <v>0.36</v>
      </c>
      <c r="I1640" s="9">
        <v>0.48</v>
      </c>
      <c r="J1640" s="9" t="s">
        <v>195</v>
      </c>
      <c r="K1640" s="9">
        <v>3.6874655829560003E-2</v>
      </c>
      <c r="L1640" s="9">
        <v>3847.42469128625</v>
      </c>
      <c r="M1640" s="9">
        <v>9.5601531205363504</v>
      </c>
      <c r="N1640" s="9">
        <v>1.4050111376816099</v>
      </c>
      <c r="O1640" s="9">
        <v>0.35252735599773</v>
      </c>
      <c r="P1640" s="9">
        <v>5.1809302138710003E-2</v>
      </c>
      <c r="Q1640" s="9">
        <v>141.872461321354</v>
      </c>
      <c r="R1640" s="9">
        <v>1210</v>
      </c>
      <c r="S1640" s="9" t="s">
        <v>310</v>
      </c>
      <c r="T1640" s="9">
        <v>1210</v>
      </c>
      <c r="U1640" s="9" t="s">
        <v>293</v>
      </c>
      <c r="V1640" s="9" t="s">
        <v>195</v>
      </c>
      <c r="Z1640" s="9">
        <v>0</v>
      </c>
      <c r="AA1640" s="9">
        <v>1</v>
      </c>
      <c r="AB1640" s="9">
        <v>0.35252735599773</v>
      </c>
      <c r="AC1640" s="9">
        <v>5.1809302138710003E-2</v>
      </c>
      <c r="AD1640" s="9">
        <v>141.872461321354</v>
      </c>
      <c r="AF1640" s="9">
        <v>-1</v>
      </c>
      <c r="AG1640" s="9">
        <v>-1</v>
      </c>
      <c r="AH1640" s="9">
        <v>-1</v>
      </c>
      <c r="AI1640" s="9">
        <v>-1</v>
      </c>
      <c r="AJ1640" s="9">
        <v>0</v>
      </c>
      <c r="AM1640" s="9" t="s">
        <v>309</v>
      </c>
      <c r="AN1640" s="9">
        <v>-1</v>
      </c>
      <c r="AQ1640" s="9">
        <v>580</v>
      </c>
      <c r="AR1640" s="9" t="s">
        <v>302</v>
      </c>
      <c r="AT1640" s="9" t="s">
        <v>195</v>
      </c>
      <c r="AU1640" s="9">
        <v>132.71029999999999</v>
      </c>
      <c r="AV1640" s="9">
        <v>72.367678449479797</v>
      </c>
      <c r="AW1640" s="9">
        <v>149.22643776766799</v>
      </c>
      <c r="AX1640" s="9">
        <v>0.11506282349999999</v>
      </c>
    </row>
    <row r="1641" spans="1:50" x14ac:dyDescent="0.25">
      <c r="A1641" s="142">
        <v>550000</v>
      </c>
      <c r="B1641" s="142">
        <v>880000</v>
      </c>
      <c r="C1641" s="142">
        <v>880000</v>
      </c>
      <c r="D1641" s="9" t="s">
        <v>305</v>
      </c>
      <c r="E1641" s="9" t="s">
        <v>70</v>
      </c>
      <c r="F1641" s="9" t="s">
        <v>306</v>
      </c>
      <c r="G1641" s="9" t="s">
        <v>307</v>
      </c>
      <c r="H1641" s="9">
        <v>0.36</v>
      </c>
      <c r="I1641" s="9">
        <v>0.48</v>
      </c>
      <c r="J1641" s="9" t="s">
        <v>195</v>
      </c>
      <c r="K1641" s="9">
        <v>0.26589584432708002</v>
      </c>
      <c r="L1641" s="9">
        <v>3847.42469214621</v>
      </c>
      <c r="M1641" s="9">
        <v>9.5601531226732099</v>
      </c>
      <c r="N1641" s="9">
        <v>1.40501113799566</v>
      </c>
      <c r="O1641" s="9">
        <v>2.5420049864493701</v>
      </c>
      <c r="P1641" s="9">
        <v>0.37358662282630001</v>
      </c>
      <c r="Q1641" s="9">
        <v>1023.01423700307</v>
      </c>
      <c r="R1641" s="9">
        <v>1200</v>
      </c>
      <c r="S1641" s="9" t="s">
        <v>308</v>
      </c>
      <c r="T1641" s="9">
        <v>1200</v>
      </c>
      <c r="U1641" s="9" t="s">
        <v>293</v>
      </c>
      <c r="V1641" s="9" t="s">
        <v>195</v>
      </c>
      <c r="Z1641" s="9">
        <v>0</v>
      </c>
      <c r="AA1641" s="9">
        <v>1</v>
      </c>
      <c r="AB1641" s="9">
        <v>2.5420049864493701</v>
      </c>
      <c r="AC1641" s="9">
        <v>0.37358662282630001</v>
      </c>
      <c r="AD1641" s="9">
        <v>1023.01423700307</v>
      </c>
      <c r="AF1641" s="9">
        <v>-1</v>
      </c>
      <c r="AG1641" s="9">
        <v>-1</v>
      </c>
      <c r="AH1641" s="9">
        <v>-1</v>
      </c>
      <c r="AI1641" s="9">
        <v>-1</v>
      </c>
      <c r="AJ1641" s="9">
        <v>0</v>
      </c>
      <c r="AM1641" s="9" t="s">
        <v>309</v>
      </c>
      <c r="AN1641" s="9">
        <v>-1</v>
      </c>
      <c r="AQ1641" s="9">
        <v>580</v>
      </c>
      <c r="AR1641" s="9" t="s">
        <v>302</v>
      </c>
      <c r="AT1641" s="9" t="s">
        <v>195</v>
      </c>
      <c r="AU1641" s="9">
        <v>132.71029999999999</v>
      </c>
      <c r="AV1641" s="9">
        <v>187.77160739272199</v>
      </c>
      <c r="AW1641" s="9">
        <v>1076.0423053045099</v>
      </c>
      <c r="AX1641" s="9">
        <v>0.82969524490000002</v>
      </c>
    </row>
    <row r="1642" spans="1:50" x14ac:dyDescent="0.25">
      <c r="A1642" s="142">
        <v>550000</v>
      </c>
      <c r="B1642" s="142">
        <v>880000</v>
      </c>
      <c r="C1642" s="142">
        <v>880000</v>
      </c>
      <c r="D1642" s="9" t="s">
        <v>305</v>
      </c>
      <c r="E1642" s="9" t="s">
        <v>70</v>
      </c>
      <c r="F1642" s="9" t="s">
        <v>306</v>
      </c>
      <c r="G1642" s="9" t="s">
        <v>307</v>
      </c>
      <c r="H1642" s="9">
        <v>0.36</v>
      </c>
      <c r="I1642" s="9">
        <v>0.48</v>
      </c>
      <c r="J1642" s="9" t="s">
        <v>195</v>
      </c>
      <c r="K1642" s="9">
        <v>7.6272157504299998E-2</v>
      </c>
      <c r="L1642" s="9">
        <v>3847.42469214621</v>
      </c>
      <c r="M1642" s="9">
        <v>9.5601531226732099</v>
      </c>
      <c r="N1642" s="9">
        <v>1.40501113799566</v>
      </c>
      <c r="O1642" s="9">
        <v>0.72917350473775999</v>
      </c>
      <c r="P1642" s="9">
        <v>0.1071632308125</v>
      </c>
      <c r="Q1642" s="9">
        <v>293.45138210531297</v>
      </c>
      <c r="R1642" s="9">
        <v>1210</v>
      </c>
      <c r="S1642" s="9" t="s">
        <v>310</v>
      </c>
      <c r="T1642" s="9">
        <v>1210</v>
      </c>
      <c r="U1642" s="9" t="s">
        <v>293</v>
      </c>
      <c r="V1642" s="9" t="s">
        <v>195</v>
      </c>
      <c r="Z1642" s="9">
        <v>0</v>
      </c>
      <c r="AA1642" s="9">
        <v>1</v>
      </c>
      <c r="AB1642" s="9">
        <v>0.72917350473775999</v>
      </c>
      <c r="AC1642" s="9">
        <v>0.1071632308125</v>
      </c>
      <c r="AD1642" s="9">
        <v>293.451382105314</v>
      </c>
      <c r="AF1642" s="9">
        <v>-1</v>
      </c>
      <c r="AG1642" s="9">
        <v>-1</v>
      </c>
      <c r="AH1642" s="9">
        <v>-1</v>
      </c>
      <c r="AI1642" s="9">
        <v>-1</v>
      </c>
      <c r="AJ1642" s="9">
        <v>0</v>
      </c>
      <c r="AM1642" s="9" t="s">
        <v>309</v>
      </c>
      <c r="AN1642" s="9">
        <v>-1</v>
      </c>
      <c r="AQ1642" s="9">
        <v>580</v>
      </c>
      <c r="AR1642" s="9" t="s">
        <v>302</v>
      </c>
      <c r="AT1642" s="9" t="s">
        <v>195</v>
      </c>
      <c r="AU1642" s="9">
        <v>132.71029999999999</v>
      </c>
      <c r="AV1642" s="9">
        <v>84.287026745493804</v>
      </c>
      <c r="AW1642" s="9">
        <v>308.66247044658502</v>
      </c>
      <c r="AX1642" s="9">
        <v>0.23799787680000001</v>
      </c>
    </row>
    <row r="1643" spans="1:50" x14ac:dyDescent="0.25">
      <c r="A1643" s="142">
        <v>550000</v>
      </c>
      <c r="B1643" s="142">
        <v>880000</v>
      </c>
      <c r="C1643" s="142">
        <v>880000</v>
      </c>
      <c r="D1643" s="9" t="s">
        <v>305</v>
      </c>
      <c r="E1643" s="9" t="s">
        <v>70</v>
      </c>
      <c r="F1643" s="9" t="s">
        <v>306</v>
      </c>
      <c r="G1643" s="9" t="s">
        <v>307</v>
      </c>
      <c r="H1643" s="9">
        <v>0.36</v>
      </c>
      <c r="I1643" s="9">
        <v>0.48</v>
      </c>
      <c r="J1643" s="9" t="s">
        <v>195</v>
      </c>
      <c r="K1643" s="9">
        <v>0.20657650477017001</v>
      </c>
      <c r="L1643" s="9">
        <v>3847.42469214621</v>
      </c>
      <c r="M1643" s="9">
        <v>9.5601531226732099</v>
      </c>
      <c r="N1643" s="9">
        <v>1.40501113799566</v>
      </c>
      <c r="O1643" s="9">
        <v>1.9749030171495201</v>
      </c>
      <c r="P1643" s="9">
        <v>0.29024229005030999</v>
      </c>
      <c r="Q1643" s="9">
        <v>794.78754527004003</v>
      </c>
      <c r="R1643" s="9">
        <v>1210</v>
      </c>
      <c r="S1643" s="9" t="s">
        <v>310</v>
      </c>
      <c r="T1643" s="9">
        <v>1210</v>
      </c>
      <c r="U1643" s="9" t="s">
        <v>293</v>
      </c>
      <c r="V1643" s="9" t="s">
        <v>195</v>
      </c>
      <c r="Z1643" s="9">
        <v>0</v>
      </c>
      <c r="AA1643" s="9">
        <v>1</v>
      </c>
      <c r="AB1643" s="9">
        <v>1.9749030171495201</v>
      </c>
      <c r="AC1643" s="9">
        <v>0.29024229005030999</v>
      </c>
      <c r="AD1643" s="9">
        <v>794.78754527004003</v>
      </c>
      <c r="AF1643" s="9">
        <v>-1</v>
      </c>
      <c r="AG1643" s="9">
        <v>-1</v>
      </c>
      <c r="AH1643" s="9">
        <v>-1</v>
      </c>
      <c r="AI1643" s="9">
        <v>-1</v>
      </c>
      <c r="AJ1643" s="9">
        <v>0</v>
      </c>
      <c r="AM1643" s="9" t="s">
        <v>309</v>
      </c>
      <c r="AN1643" s="9">
        <v>-1</v>
      </c>
      <c r="AQ1643" s="9">
        <v>580</v>
      </c>
      <c r="AR1643" s="9" t="s">
        <v>302</v>
      </c>
      <c r="AT1643" s="9" t="s">
        <v>195</v>
      </c>
      <c r="AU1643" s="9">
        <v>132.71029999999999</v>
      </c>
      <c r="AV1643" s="9">
        <v>113.184018049481</v>
      </c>
      <c r="AW1643" s="9">
        <v>835.98545504613503</v>
      </c>
      <c r="AX1643" s="9">
        <v>0.64459654929999999</v>
      </c>
    </row>
    <row r="1644" spans="1:50" x14ac:dyDescent="0.25">
      <c r="A1644" s="142">
        <v>550000</v>
      </c>
      <c r="B1644" s="142">
        <v>880000</v>
      </c>
      <c r="C1644" s="142">
        <v>880000</v>
      </c>
      <c r="D1644" s="9" t="s">
        <v>305</v>
      </c>
      <c r="E1644" s="9" t="s">
        <v>70</v>
      </c>
      <c r="F1644" s="9" t="s">
        <v>306</v>
      </c>
      <c r="G1644" s="9" t="s">
        <v>307</v>
      </c>
      <c r="H1644" s="9">
        <v>0.36</v>
      </c>
      <c r="I1644" s="9">
        <v>0.48</v>
      </c>
      <c r="J1644" s="9" t="s">
        <v>195</v>
      </c>
      <c r="K1644" s="9">
        <v>1.9687201408469999E-2</v>
      </c>
      <c r="L1644" s="9">
        <v>3847.42469214621</v>
      </c>
      <c r="M1644" s="9">
        <v>9.5601531226732099</v>
      </c>
      <c r="N1644" s="9">
        <v>1.40501113799566</v>
      </c>
      <c r="O1644" s="9">
        <v>0.18821266002190001</v>
      </c>
      <c r="P1644" s="9">
        <v>2.7660737254859999E-2</v>
      </c>
      <c r="Q1644" s="9">
        <v>75.745024818210894</v>
      </c>
      <c r="R1644" s="9">
        <v>1210</v>
      </c>
      <c r="S1644" s="9" t="s">
        <v>310</v>
      </c>
      <c r="T1644" s="9">
        <v>1210</v>
      </c>
      <c r="U1644" s="9" t="s">
        <v>293</v>
      </c>
      <c r="V1644" s="9" t="s">
        <v>195</v>
      </c>
      <c r="Z1644" s="9">
        <v>0</v>
      </c>
      <c r="AA1644" s="9">
        <v>1</v>
      </c>
      <c r="AB1644" s="9">
        <v>0.18821266002190001</v>
      </c>
      <c r="AC1644" s="9">
        <v>2.7660737254859999E-2</v>
      </c>
      <c r="AD1644" s="9">
        <v>75.745024818210197</v>
      </c>
      <c r="AF1644" s="9">
        <v>-1</v>
      </c>
      <c r="AG1644" s="9">
        <v>-1</v>
      </c>
      <c r="AH1644" s="9">
        <v>-1</v>
      </c>
      <c r="AI1644" s="9">
        <v>-1</v>
      </c>
      <c r="AJ1644" s="9">
        <v>0</v>
      </c>
      <c r="AM1644" s="9" t="s">
        <v>309</v>
      </c>
      <c r="AN1644" s="9">
        <v>-1</v>
      </c>
      <c r="AQ1644" s="9">
        <v>580</v>
      </c>
      <c r="AR1644" s="9" t="s">
        <v>302</v>
      </c>
      <c r="AT1644" s="9" t="s">
        <v>195</v>
      </c>
      <c r="AU1644" s="9">
        <v>132.71029999999999</v>
      </c>
      <c r="AV1644" s="9">
        <v>50.904140918377401</v>
      </c>
      <c r="AW1644" s="9">
        <v>79.671277458956396</v>
      </c>
      <c r="AX1644" s="9">
        <v>6.1431488100000001E-2</v>
      </c>
    </row>
    <row r="1645" spans="1:50" x14ac:dyDescent="0.25">
      <c r="A1645" s="142">
        <v>550000</v>
      </c>
      <c r="B1645" s="142">
        <v>880000</v>
      </c>
      <c r="C1645" s="142">
        <v>880000</v>
      </c>
      <c r="D1645" s="9" t="s">
        <v>305</v>
      </c>
      <c r="E1645" s="9" t="s">
        <v>70</v>
      </c>
      <c r="F1645" s="9" t="s">
        <v>306</v>
      </c>
      <c r="G1645" s="9" t="s">
        <v>307</v>
      </c>
      <c r="H1645" s="9">
        <v>0.36</v>
      </c>
      <c r="I1645" s="9">
        <v>0.48</v>
      </c>
      <c r="J1645" s="9" t="s">
        <v>195</v>
      </c>
      <c r="K1645" s="9">
        <v>4.661951980917E-2</v>
      </c>
      <c r="L1645" s="9">
        <v>3847.42469214621</v>
      </c>
      <c r="M1645" s="9">
        <v>9.5601531226732099</v>
      </c>
      <c r="N1645" s="9">
        <v>1.40501113799566</v>
      </c>
      <c r="O1645" s="9">
        <v>0.44568974788118998</v>
      </c>
      <c r="P1645" s="9">
        <v>6.5500944579890003E-2</v>
      </c>
      <c r="Q1645" s="9">
        <v>179.36509164981101</v>
      </c>
      <c r="R1645" s="9">
        <v>1210</v>
      </c>
      <c r="S1645" s="9" t="s">
        <v>310</v>
      </c>
      <c r="T1645" s="9">
        <v>1210</v>
      </c>
      <c r="U1645" s="9" t="s">
        <v>293</v>
      </c>
      <c r="V1645" s="9" t="s">
        <v>195</v>
      </c>
      <c r="Z1645" s="9">
        <v>0</v>
      </c>
      <c r="AA1645" s="9">
        <v>1</v>
      </c>
      <c r="AB1645" s="9">
        <v>0.44568974788118998</v>
      </c>
      <c r="AC1645" s="9">
        <v>6.5500944579890003E-2</v>
      </c>
      <c r="AD1645" s="9">
        <v>179.365091649813</v>
      </c>
      <c r="AF1645" s="9">
        <v>-1</v>
      </c>
      <c r="AG1645" s="9">
        <v>-1</v>
      </c>
      <c r="AH1645" s="9">
        <v>-1</v>
      </c>
      <c r="AI1645" s="9">
        <v>-1</v>
      </c>
      <c r="AJ1645" s="9">
        <v>0</v>
      </c>
      <c r="AM1645" s="9" t="s">
        <v>309</v>
      </c>
      <c r="AN1645" s="9">
        <v>-1</v>
      </c>
      <c r="AQ1645" s="9">
        <v>580</v>
      </c>
      <c r="AR1645" s="9" t="s">
        <v>302</v>
      </c>
      <c r="AT1645" s="9" t="s">
        <v>195</v>
      </c>
      <c r="AU1645" s="9">
        <v>132.71029999999999</v>
      </c>
      <c r="AV1645" s="9">
        <v>57.6419049984803</v>
      </c>
      <c r="AW1645" s="9">
        <v>188.662503148957</v>
      </c>
      <c r="AX1645" s="9">
        <v>0.14547047169999999</v>
      </c>
    </row>
    <row r="1646" spans="1:50" x14ac:dyDescent="0.25">
      <c r="A1646" s="142">
        <v>550000</v>
      </c>
      <c r="B1646" s="142">
        <v>880000</v>
      </c>
      <c r="C1646" s="142">
        <v>880000</v>
      </c>
      <c r="D1646" s="9" t="s">
        <v>305</v>
      </c>
      <c r="E1646" s="9" t="s">
        <v>70</v>
      </c>
      <c r="F1646" s="9" t="s">
        <v>306</v>
      </c>
      <c r="G1646" s="9" t="s">
        <v>307</v>
      </c>
      <c r="H1646" s="9">
        <v>0.36</v>
      </c>
      <c r="I1646" s="9">
        <v>0.48</v>
      </c>
      <c r="J1646" s="9" t="s">
        <v>195</v>
      </c>
      <c r="K1646" s="9">
        <v>2.17598115871E-3</v>
      </c>
      <c r="L1646" s="9">
        <v>3847.42469214621</v>
      </c>
      <c r="M1646" s="9">
        <v>9.5601531226732099</v>
      </c>
      <c r="N1646" s="9">
        <v>1.40501113799566</v>
      </c>
      <c r="O1646" s="9">
        <v>2.0802713069349998E-2</v>
      </c>
      <c r="P1646" s="9">
        <v>3.0572777640599999E-3</v>
      </c>
      <c r="Q1646" s="9">
        <v>8.3719236396811798</v>
      </c>
      <c r="R1646" s="9">
        <v>1210</v>
      </c>
      <c r="S1646" s="9" t="s">
        <v>310</v>
      </c>
      <c r="T1646" s="9">
        <v>1210</v>
      </c>
      <c r="U1646" s="9" t="s">
        <v>293</v>
      </c>
      <c r="V1646" s="9" t="s">
        <v>195</v>
      </c>
      <c r="Z1646" s="9">
        <v>0</v>
      </c>
      <c r="AA1646" s="9">
        <v>1</v>
      </c>
      <c r="AB1646" s="9">
        <v>2.0802713069349998E-2</v>
      </c>
      <c r="AC1646" s="9">
        <v>3.0572777640599999E-3</v>
      </c>
      <c r="AD1646" s="9">
        <v>8.3719236396806807</v>
      </c>
      <c r="AF1646" s="9">
        <v>-1</v>
      </c>
      <c r="AG1646" s="9">
        <v>-1</v>
      </c>
      <c r="AH1646" s="9">
        <v>-1</v>
      </c>
      <c r="AI1646" s="9">
        <v>-1</v>
      </c>
      <c r="AJ1646" s="9">
        <v>0</v>
      </c>
      <c r="AM1646" s="9" t="s">
        <v>309</v>
      </c>
      <c r="AN1646" s="9">
        <v>-1</v>
      </c>
      <c r="AQ1646" s="9">
        <v>580</v>
      </c>
      <c r="AR1646" s="9" t="s">
        <v>302</v>
      </c>
      <c r="AT1646" s="9" t="s">
        <v>195</v>
      </c>
      <c r="AU1646" s="9">
        <v>132.71029999999999</v>
      </c>
      <c r="AV1646" s="9">
        <v>17.7475469030766</v>
      </c>
      <c r="AW1646" s="9">
        <v>8.8058833271626007</v>
      </c>
      <c r="AX1646" s="9">
        <v>6.7898812999999999E-3</v>
      </c>
    </row>
    <row r="1647" spans="1:50" x14ac:dyDescent="0.25">
      <c r="A1647" s="142">
        <v>550000</v>
      </c>
      <c r="B1647" s="142">
        <v>880000</v>
      </c>
      <c r="C1647" s="142">
        <v>880000</v>
      </c>
      <c r="D1647" s="9" t="s">
        <v>305</v>
      </c>
      <c r="E1647" s="9" t="s">
        <v>70</v>
      </c>
      <c r="F1647" s="9" t="s">
        <v>306</v>
      </c>
      <c r="G1647" s="9" t="s">
        <v>307</v>
      </c>
      <c r="H1647" s="9">
        <v>0.36</v>
      </c>
      <c r="I1647" s="9">
        <v>0.48</v>
      </c>
      <c r="J1647" s="9" t="s">
        <v>195</v>
      </c>
      <c r="K1647" s="9">
        <v>5.3624457492000002E-4</v>
      </c>
      <c r="L1647" s="9">
        <v>3847.42469214621</v>
      </c>
      <c r="M1647" s="9">
        <v>9.5601531226732099</v>
      </c>
      <c r="N1647" s="9">
        <v>1.40501113799566</v>
      </c>
      <c r="O1647" s="9">
        <v>5.1265802475099998E-3</v>
      </c>
      <c r="P1647" s="9">
        <v>7.5342960045999999E-4</v>
      </c>
      <c r="Q1647" s="9">
        <v>2.0631606186074398</v>
      </c>
      <c r="R1647" s="9">
        <v>1210</v>
      </c>
      <c r="S1647" s="9" t="s">
        <v>310</v>
      </c>
      <c r="T1647" s="9">
        <v>1210</v>
      </c>
      <c r="U1647" s="9" t="s">
        <v>293</v>
      </c>
      <c r="V1647" s="9" t="s">
        <v>195</v>
      </c>
      <c r="Z1647" s="9">
        <v>0</v>
      </c>
      <c r="AA1647" s="9">
        <v>1</v>
      </c>
      <c r="AB1647" s="9">
        <v>5.1265802475099998E-3</v>
      </c>
      <c r="AC1647" s="9">
        <v>7.5342960045999999E-4</v>
      </c>
      <c r="AD1647" s="9">
        <v>2.0631606186061999</v>
      </c>
      <c r="AF1647" s="9">
        <v>-1</v>
      </c>
      <c r="AG1647" s="9">
        <v>-1</v>
      </c>
      <c r="AH1647" s="9">
        <v>-1</v>
      </c>
      <c r="AI1647" s="9">
        <v>-1</v>
      </c>
      <c r="AJ1647" s="9">
        <v>0</v>
      </c>
      <c r="AM1647" s="9" t="s">
        <v>309</v>
      </c>
      <c r="AN1647" s="9">
        <v>-1</v>
      </c>
      <c r="AQ1647" s="9">
        <v>580</v>
      </c>
      <c r="AR1647" s="9" t="s">
        <v>302</v>
      </c>
      <c r="AT1647" s="9" t="s">
        <v>195</v>
      </c>
      <c r="AU1647" s="9">
        <v>132.71029999999999</v>
      </c>
      <c r="AV1647" s="9">
        <v>8.3222129898418409</v>
      </c>
      <c r="AW1647" s="9">
        <v>2.1701048020232299</v>
      </c>
      <c r="AX1647" s="9">
        <v>1.6732851999999999E-3</v>
      </c>
    </row>
    <row r="1648" spans="1:50" x14ac:dyDescent="0.25">
      <c r="A1648" s="142">
        <v>550000</v>
      </c>
      <c r="B1648" s="142">
        <v>880000</v>
      </c>
      <c r="C1648" s="142">
        <v>880000</v>
      </c>
      <c r="D1648" s="9" t="s">
        <v>305</v>
      </c>
      <c r="E1648" s="9" t="s">
        <v>70</v>
      </c>
      <c r="F1648" s="9" t="s">
        <v>306</v>
      </c>
      <c r="G1648" s="9" t="s">
        <v>307</v>
      </c>
      <c r="H1648" s="9">
        <v>0.36</v>
      </c>
      <c r="I1648" s="9">
        <v>0.48</v>
      </c>
      <c r="J1648" s="9" t="s">
        <v>195</v>
      </c>
      <c r="K1648" s="9">
        <v>0.30954731720220002</v>
      </c>
      <c r="L1648" s="9">
        <v>3864.8748676034902</v>
      </c>
      <c r="M1648" s="9">
        <v>9.6009378311413496</v>
      </c>
      <c r="N1648" s="9">
        <v>1.41091727823991</v>
      </c>
      <c r="O1648" s="9">
        <v>2.97194454825499</v>
      </c>
      <c r="P1648" s="9">
        <v>0.43674565827340001</v>
      </c>
      <c r="Q1648" s="9">
        <v>1196.3616465888999</v>
      </c>
      <c r="R1648" s="9">
        <v>1200</v>
      </c>
      <c r="S1648" s="9" t="s">
        <v>308</v>
      </c>
      <c r="T1648" s="9">
        <v>1200</v>
      </c>
      <c r="U1648" s="9" t="s">
        <v>293</v>
      </c>
      <c r="V1648" s="9" t="s">
        <v>195</v>
      </c>
      <c r="Z1648" s="9">
        <v>0</v>
      </c>
      <c r="AA1648" s="9">
        <v>1</v>
      </c>
      <c r="AB1648" s="9">
        <v>2.97194454825499</v>
      </c>
      <c r="AC1648" s="9">
        <v>0.43674565827340001</v>
      </c>
      <c r="AD1648" s="9">
        <v>1197.90560586226</v>
      </c>
      <c r="AF1648" s="9">
        <v>-1</v>
      </c>
      <c r="AG1648" s="9">
        <v>-1</v>
      </c>
      <c r="AH1648" s="9">
        <v>-1</v>
      </c>
      <c r="AI1648" s="9">
        <v>-1</v>
      </c>
      <c r="AJ1648" s="9">
        <v>0</v>
      </c>
      <c r="AM1648" s="9" t="s">
        <v>309</v>
      </c>
      <c r="AN1648" s="9">
        <v>-1</v>
      </c>
      <c r="AQ1648" s="9">
        <v>580</v>
      </c>
      <c r="AR1648" s="9" t="s">
        <v>302</v>
      </c>
      <c r="AT1648" s="9" t="s">
        <v>195</v>
      </c>
      <c r="AU1648" s="9">
        <v>132.71029999999999</v>
      </c>
      <c r="AV1648" s="9">
        <v>203.394958467864</v>
      </c>
      <c r="AW1648" s="9">
        <v>1252.69354865644</v>
      </c>
      <c r="AX1648" s="9">
        <v>0.97153739319999999</v>
      </c>
    </row>
    <row r="1649" spans="1:50" x14ac:dyDescent="0.25">
      <c r="A1649" s="142">
        <v>550000</v>
      </c>
      <c r="B1649" s="142">
        <v>880000</v>
      </c>
      <c r="C1649" s="142">
        <v>880000</v>
      </c>
      <c r="D1649" s="9" t="s">
        <v>305</v>
      </c>
      <c r="E1649" s="9" t="s">
        <v>70</v>
      </c>
      <c r="F1649" s="9" t="s">
        <v>306</v>
      </c>
      <c r="G1649" s="9" t="s">
        <v>307</v>
      </c>
      <c r="H1649" s="9">
        <v>0.36</v>
      </c>
      <c r="I1649" s="9">
        <v>0.48</v>
      </c>
      <c r="J1649" s="9" t="s">
        <v>195</v>
      </c>
      <c r="K1649" s="9">
        <v>0.30611002640063001</v>
      </c>
      <c r="L1649" s="9">
        <v>3864.8748676034902</v>
      </c>
      <c r="M1649" s="9">
        <v>9.6009378311413496</v>
      </c>
      <c r="N1649" s="9">
        <v>1.41091727823991</v>
      </c>
      <c r="O1649" s="9">
        <v>2.93894333296155</v>
      </c>
      <c r="P1649" s="9">
        <v>0.43189592529113002</v>
      </c>
      <c r="Q1649" s="9">
        <v>1183.0769477572601</v>
      </c>
      <c r="R1649" s="9">
        <v>1210</v>
      </c>
      <c r="S1649" s="9" t="s">
        <v>310</v>
      </c>
      <c r="T1649" s="9">
        <v>1210</v>
      </c>
      <c r="U1649" s="9" t="s">
        <v>293</v>
      </c>
      <c r="V1649" s="9" t="s">
        <v>195</v>
      </c>
      <c r="Z1649" s="9">
        <v>0</v>
      </c>
      <c r="AA1649" s="9">
        <v>1</v>
      </c>
      <c r="AB1649" s="9">
        <v>2.93894333296155</v>
      </c>
      <c r="AC1649" s="9">
        <v>0.43189592529113002</v>
      </c>
      <c r="AD1649" s="9">
        <v>1183.0769477572601</v>
      </c>
      <c r="AF1649" s="9">
        <v>-1</v>
      </c>
      <c r="AG1649" s="9">
        <v>-1</v>
      </c>
      <c r="AH1649" s="9">
        <v>-1</v>
      </c>
      <c r="AI1649" s="9">
        <v>-1</v>
      </c>
      <c r="AJ1649" s="9">
        <v>0</v>
      </c>
      <c r="AM1649" s="9" t="s">
        <v>309</v>
      </c>
      <c r="AN1649" s="9">
        <v>-1</v>
      </c>
      <c r="AQ1649" s="9">
        <v>580</v>
      </c>
      <c r="AR1649" s="9" t="s">
        <v>302</v>
      </c>
      <c r="AT1649" s="9" t="s">
        <v>195</v>
      </c>
      <c r="AU1649" s="9">
        <v>132.71029999999999</v>
      </c>
      <c r="AV1649" s="9">
        <v>144.02003734136801</v>
      </c>
      <c r="AW1649" s="9">
        <v>1238.78332630045</v>
      </c>
      <c r="AX1649" s="9">
        <v>0.95951090650000004</v>
      </c>
    </row>
    <row r="1650" spans="1:50" x14ac:dyDescent="0.25">
      <c r="A1650" s="142">
        <v>550000</v>
      </c>
      <c r="B1650" s="142">
        <v>880000</v>
      </c>
      <c r="C1650" s="142">
        <v>880000</v>
      </c>
      <c r="D1650" s="9" t="s">
        <v>305</v>
      </c>
      <c r="E1650" s="9" t="s">
        <v>70</v>
      </c>
      <c r="F1650" s="9" t="s">
        <v>306</v>
      </c>
      <c r="G1650" s="9" t="s">
        <v>307</v>
      </c>
      <c r="H1650" s="9">
        <v>0.36</v>
      </c>
      <c r="I1650" s="9">
        <v>0.48</v>
      </c>
      <c r="J1650" s="9" t="s">
        <v>195</v>
      </c>
      <c r="K1650" s="9">
        <v>1.70662508712E-3</v>
      </c>
      <c r="L1650" s="9">
        <v>3864.8748676034902</v>
      </c>
      <c r="M1650" s="9">
        <v>9.6009378311413496</v>
      </c>
      <c r="N1650" s="9">
        <v>1.41091727823991</v>
      </c>
      <c r="O1650" s="9">
        <v>1.638520136251E-2</v>
      </c>
      <c r="P1650" s="9">
        <v>2.4079068228900001E-3</v>
      </c>
      <c r="Q1650" s="9">
        <v>6.5958924076355698</v>
      </c>
      <c r="R1650" s="9">
        <v>1210</v>
      </c>
      <c r="S1650" s="9" t="s">
        <v>310</v>
      </c>
      <c r="T1650" s="9">
        <v>1210</v>
      </c>
      <c r="U1650" s="9" t="s">
        <v>293</v>
      </c>
      <c r="V1650" s="9" t="s">
        <v>195</v>
      </c>
      <c r="Z1650" s="9">
        <v>0</v>
      </c>
      <c r="AA1650" s="9">
        <v>1</v>
      </c>
      <c r="AB1650" s="9">
        <v>1.638520136251E-2</v>
      </c>
      <c r="AC1650" s="9">
        <v>2.4079068228900001E-3</v>
      </c>
      <c r="AD1650" s="9">
        <v>6.5958924076340297</v>
      </c>
      <c r="AF1650" s="9">
        <v>-1</v>
      </c>
      <c r="AG1650" s="9">
        <v>-1</v>
      </c>
      <c r="AH1650" s="9">
        <v>-1</v>
      </c>
      <c r="AI1650" s="9">
        <v>-1</v>
      </c>
      <c r="AJ1650" s="9">
        <v>0</v>
      </c>
      <c r="AM1650" s="9" t="s">
        <v>309</v>
      </c>
      <c r="AN1650" s="9">
        <v>-1</v>
      </c>
      <c r="AQ1650" s="9">
        <v>580</v>
      </c>
      <c r="AR1650" s="9" t="s">
        <v>302</v>
      </c>
      <c r="AT1650" s="9" t="s">
        <v>195</v>
      </c>
      <c r="AU1650" s="9">
        <v>132.71029999999999</v>
      </c>
      <c r="AV1650" s="9">
        <v>13.619926064647199</v>
      </c>
      <c r="AW1650" s="9">
        <v>6.90646669444296</v>
      </c>
      <c r="AX1650" s="9">
        <v>5.3494666999999996E-3</v>
      </c>
    </row>
    <row r="1651" spans="1:50" x14ac:dyDescent="0.25">
      <c r="A1651" s="142">
        <v>550000</v>
      </c>
      <c r="B1651" s="142">
        <v>880000</v>
      </c>
      <c r="C1651" s="142">
        <v>880000</v>
      </c>
      <c r="D1651" s="9" t="s">
        <v>305</v>
      </c>
      <c r="E1651" s="9" t="s">
        <v>70</v>
      </c>
      <c r="F1651" s="9" t="s">
        <v>306</v>
      </c>
      <c r="G1651" s="9" t="s">
        <v>307</v>
      </c>
      <c r="H1651" s="9">
        <v>0.36</v>
      </c>
      <c r="I1651" s="9">
        <v>0.48</v>
      </c>
      <c r="J1651" s="9" t="s">
        <v>195</v>
      </c>
      <c r="K1651" s="9">
        <v>2.7775682769500001E-3</v>
      </c>
      <c r="L1651" s="9">
        <v>3685.37504009747</v>
      </c>
      <c r="M1651" s="9">
        <v>8.7863066280734099</v>
      </c>
      <c r="N1651" s="9">
        <v>1.2753410800626901</v>
      </c>
      <c r="O1651" s="9">
        <v>2.4404566561729998E-2</v>
      </c>
      <c r="P1651" s="9">
        <v>3.5423469262799998E-3</v>
      </c>
      <c r="Q1651" s="9">
        <v>10.2363808000565</v>
      </c>
      <c r="R1651" s="9">
        <v>1200</v>
      </c>
      <c r="S1651" s="9" t="s">
        <v>308</v>
      </c>
      <c r="T1651" s="9">
        <v>1200</v>
      </c>
      <c r="U1651" s="9" t="s">
        <v>293</v>
      </c>
      <c r="V1651" s="9" t="s">
        <v>195</v>
      </c>
      <c r="Z1651" s="9">
        <v>0</v>
      </c>
      <c r="AA1651" s="9">
        <v>1</v>
      </c>
      <c r="AB1651" s="9">
        <v>2.4404566561729998E-2</v>
      </c>
      <c r="AC1651" s="9">
        <v>3.5423469262799998E-3</v>
      </c>
      <c r="AD1651" s="9">
        <v>11.416680946146499</v>
      </c>
      <c r="AF1651" s="9">
        <v>-1</v>
      </c>
      <c r="AG1651" s="9">
        <v>-1</v>
      </c>
      <c r="AH1651" s="9">
        <v>-1</v>
      </c>
      <c r="AI1651" s="9">
        <v>-1</v>
      </c>
      <c r="AJ1651" s="9">
        <v>0</v>
      </c>
      <c r="AM1651" s="9" t="s">
        <v>309</v>
      </c>
      <c r="AN1651" s="9">
        <v>-1</v>
      </c>
      <c r="AQ1651" s="9">
        <v>580</v>
      </c>
      <c r="AR1651" s="9" t="s">
        <v>302</v>
      </c>
      <c r="AT1651" s="9" t="s">
        <v>195</v>
      </c>
      <c r="AU1651" s="9">
        <v>132.71029999999999</v>
      </c>
      <c r="AV1651" s="9">
        <v>19.126893250142601</v>
      </c>
      <c r="AW1651" s="9">
        <v>11.2404200202513</v>
      </c>
      <c r="AX1651" s="9">
        <v>9.2592708000000003E-3</v>
      </c>
    </row>
    <row r="1652" spans="1:50" x14ac:dyDescent="0.25">
      <c r="A1652" s="142">
        <v>550000</v>
      </c>
      <c r="B1652" s="142">
        <v>880000</v>
      </c>
      <c r="C1652" s="142">
        <v>880000</v>
      </c>
      <c r="D1652" s="9" t="s">
        <v>305</v>
      </c>
      <c r="E1652" s="9" t="s">
        <v>70</v>
      </c>
      <c r="F1652" s="9" t="s">
        <v>306</v>
      </c>
      <c r="G1652" s="9" t="s">
        <v>307</v>
      </c>
      <c r="H1652" s="9">
        <v>0.36</v>
      </c>
      <c r="I1652" s="9">
        <v>0.48</v>
      </c>
      <c r="J1652" s="9" t="s">
        <v>312</v>
      </c>
      <c r="K1652" s="9">
        <v>9.0465742692089998E-2</v>
      </c>
      <c r="L1652" s="9">
        <v>3685.37504009747</v>
      </c>
      <c r="M1652" s="9">
        <v>8.7863066280734099</v>
      </c>
      <c r="N1652" s="9">
        <v>1.2753410800626901</v>
      </c>
      <c r="O1652" s="9">
        <v>0.79485975462911995</v>
      </c>
      <c r="P1652" s="9">
        <v>0.1153746779936</v>
      </c>
      <c r="Q1652" s="9">
        <v>333.40019010131903</v>
      </c>
      <c r="R1652" s="9">
        <v>3100</v>
      </c>
      <c r="S1652" s="9" t="s">
        <v>313</v>
      </c>
      <c r="T1652" s="9">
        <v>3100</v>
      </c>
      <c r="U1652" s="9" t="s">
        <v>293</v>
      </c>
      <c r="V1652" s="9" t="s">
        <v>195</v>
      </c>
      <c r="Y1652" s="9" t="s">
        <v>312</v>
      </c>
      <c r="Z1652" s="9">
        <v>0</v>
      </c>
      <c r="AA1652" s="9">
        <v>1</v>
      </c>
      <c r="AB1652" s="9">
        <v>0.79485975462911995</v>
      </c>
      <c r="AC1652" s="9">
        <v>0.1153746779936</v>
      </c>
      <c r="AD1652" s="9">
        <v>337.18731726591398</v>
      </c>
      <c r="AF1652" s="9">
        <v>-1</v>
      </c>
      <c r="AG1652" s="9">
        <v>-1</v>
      </c>
      <c r="AH1652" s="9">
        <v>-1</v>
      </c>
      <c r="AI1652" s="9">
        <v>-1</v>
      </c>
      <c r="AJ1652" s="9">
        <v>0</v>
      </c>
      <c r="AM1652" s="9" t="s">
        <v>309</v>
      </c>
      <c r="AN1652" s="9">
        <v>-1</v>
      </c>
      <c r="AQ1652" s="9">
        <v>580</v>
      </c>
      <c r="AR1652" s="9" t="s">
        <v>302</v>
      </c>
      <c r="AT1652" s="9" t="s">
        <v>195</v>
      </c>
      <c r="AU1652" s="9">
        <v>132.71029999999999</v>
      </c>
      <c r="AV1652" s="9">
        <v>80.649073456019295</v>
      </c>
      <c r="AW1652" s="9">
        <v>366.10187182068</v>
      </c>
      <c r="AX1652" s="9">
        <v>0.2734690327</v>
      </c>
    </row>
    <row r="1653" spans="1:50" x14ac:dyDescent="0.25">
      <c r="A1653" s="142">
        <v>550000</v>
      </c>
      <c r="B1653" s="142">
        <v>880000</v>
      </c>
      <c r="C1653" s="142">
        <v>880000</v>
      </c>
      <c r="D1653" s="9" t="s">
        <v>305</v>
      </c>
      <c r="E1653" s="9" t="s">
        <v>70</v>
      </c>
      <c r="F1653" s="9" t="s">
        <v>306</v>
      </c>
      <c r="G1653" s="9" t="s">
        <v>307</v>
      </c>
      <c r="H1653" s="9">
        <v>0.36</v>
      </c>
      <c r="I1653" s="9">
        <v>0.48</v>
      </c>
      <c r="J1653" s="9" t="s">
        <v>195</v>
      </c>
      <c r="K1653" s="9">
        <v>9.7848355646030005E-2</v>
      </c>
      <c r="L1653" s="9">
        <v>3685.37504009747</v>
      </c>
      <c r="M1653" s="9">
        <v>8.7863066280734099</v>
      </c>
      <c r="N1653" s="9">
        <v>1.2753410800626901</v>
      </c>
      <c r="O1653" s="9">
        <v>0.85972565575881998</v>
      </c>
      <c r="P1653" s="9">
        <v>0.12479002757197</v>
      </c>
      <c r="Q1653" s="9">
        <v>360.60788761246999</v>
      </c>
      <c r="R1653" s="9">
        <v>1210</v>
      </c>
      <c r="S1653" s="9" t="s">
        <v>310</v>
      </c>
      <c r="T1653" s="9">
        <v>1210</v>
      </c>
      <c r="U1653" s="9" t="s">
        <v>293</v>
      </c>
      <c r="V1653" s="9" t="s">
        <v>195</v>
      </c>
      <c r="Z1653" s="9">
        <v>0</v>
      </c>
      <c r="AA1653" s="9">
        <v>1</v>
      </c>
      <c r="AB1653" s="9">
        <v>0.85972565575881998</v>
      </c>
      <c r="AC1653" s="9">
        <v>0.12479002757197</v>
      </c>
      <c r="AD1653" s="9">
        <v>360.60788761246999</v>
      </c>
      <c r="AF1653" s="9">
        <v>-1</v>
      </c>
      <c r="AG1653" s="9">
        <v>-1</v>
      </c>
      <c r="AH1653" s="9">
        <v>-1</v>
      </c>
      <c r="AI1653" s="9">
        <v>-1</v>
      </c>
      <c r="AJ1653" s="9">
        <v>0</v>
      </c>
      <c r="AM1653" s="9" t="s">
        <v>309</v>
      </c>
      <c r="AN1653" s="9">
        <v>-1</v>
      </c>
      <c r="AQ1653" s="9">
        <v>580</v>
      </c>
      <c r="AR1653" s="9" t="s">
        <v>302</v>
      </c>
      <c r="AT1653" s="9" t="s">
        <v>195</v>
      </c>
      <c r="AU1653" s="9">
        <v>132.71029999999999</v>
      </c>
      <c r="AV1653" s="9">
        <v>90.411016389822294</v>
      </c>
      <c r="AW1653" s="9">
        <v>395.97824646742799</v>
      </c>
      <c r="AX1653" s="9">
        <v>0.29246381799999999</v>
      </c>
    </row>
    <row r="1654" spans="1:50" x14ac:dyDescent="0.25">
      <c r="A1654" s="142">
        <v>550000</v>
      </c>
      <c r="B1654" s="142">
        <v>880000</v>
      </c>
      <c r="C1654" s="142">
        <v>880000</v>
      </c>
      <c r="D1654" s="9" t="s">
        <v>305</v>
      </c>
      <c r="E1654" s="9" t="s">
        <v>70</v>
      </c>
      <c r="F1654" s="9" t="s">
        <v>306</v>
      </c>
      <c r="G1654" s="9" t="s">
        <v>307</v>
      </c>
      <c r="H1654" s="9">
        <v>0.36</v>
      </c>
      <c r="I1654" s="9">
        <v>0.48</v>
      </c>
      <c r="J1654" s="9" t="s">
        <v>195</v>
      </c>
      <c r="K1654" s="9">
        <v>0.19822421504453999</v>
      </c>
      <c r="L1654" s="9">
        <v>3685.37504009747</v>
      </c>
      <c r="M1654" s="9">
        <v>8.7863066280734099</v>
      </c>
      <c r="N1654" s="9">
        <v>1.2753410800626901</v>
      </c>
      <c r="O1654" s="9">
        <v>1.7416587344905201</v>
      </c>
      <c r="P1654" s="9">
        <v>0.25280348450947998</v>
      </c>
      <c r="Q1654" s="9">
        <v>730.530574468076</v>
      </c>
      <c r="R1654" s="9">
        <v>1210</v>
      </c>
      <c r="S1654" s="9" t="s">
        <v>310</v>
      </c>
      <c r="T1654" s="9">
        <v>1210</v>
      </c>
      <c r="U1654" s="9" t="s">
        <v>293</v>
      </c>
      <c r="V1654" s="9" t="s">
        <v>195</v>
      </c>
      <c r="Z1654" s="9">
        <v>0</v>
      </c>
      <c r="AA1654" s="9">
        <v>1</v>
      </c>
      <c r="AB1654" s="9">
        <v>1.7416587344905201</v>
      </c>
      <c r="AC1654" s="9">
        <v>0.25280348450947998</v>
      </c>
      <c r="AD1654" s="9">
        <v>745.82388526815998</v>
      </c>
      <c r="AF1654" s="9">
        <v>-1</v>
      </c>
      <c r="AG1654" s="9">
        <v>-1</v>
      </c>
      <c r="AH1654" s="9">
        <v>-1</v>
      </c>
      <c r="AI1654" s="9">
        <v>-1</v>
      </c>
      <c r="AJ1654" s="9">
        <v>0</v>
      </c>
      <c r="AM1654" s="9" t="s">
        <v>309</v>
      </c>
      <c r="AN1654" s="9">
        <v>-1</v>
      </c>
      <c r="AQ1654" s="9">
        <v>580</v>
      </c>
      <c r="AR1654" s="9" t="s">
        <v>302</v>
      </c>
      <c r="AT1654" s="9" t="s">
        <v>195</v>
      </c>
      <c r="AU1654" s="9">
        <v>132.71029999999999</v>
      </c>
      <c r="AV1654" s="9">
        <v>117.321813026375</v>
      </c>
      <c r="AW1654" s="9">
        <v>802.18493772821205</v>
      </c>
      <c r="AX1654" s="9">
        <v>0.60488555170000002</v>
      </c>
    </row>
    <row r="1655" spans="1:50" x14ac:dyDescent="0.25">
      <c r="A1655" s="142">
        <v>550000</v>
      </c>
      <c r="B1655" s="142">
        <v>880000</v>
      </c>
      <c r="C1655" s="142">
        <v>880000</v>
      </c>
      <c r="D1655" s="9" t="s">
        <v>305</v>
      </c>
      <c r="E1655" s="9" t="s">
        <v>70</v>
      </c>
      <c r="F1655" s="9" t="s">
        <v>306</v>
      </c>
      <c r="G1655" s="9" t="s">
        <v>307</v>
      </c>
      <c r="H1655" s="9">
        <v>0.36</v>
      </c>
      <c r="I1655" s="9">
        <v>0.48</v>
      </c>
      <c r="J1655" s="9" t="s">
        <v>195</v>
      </c>
      <c r="K1655" s="9">
        <v>0.24989693467585999</v>
      </c>
      <c r="L1655" s="9">
        <v>3857.7690402523299</v>
      </c>
      <c r="M1655" s="9">
        <v>9.5843984274601208</v>
      </c>
      <c r="N1655" s="9">
        <v>1.4085246426792</v>
      </c>
      <c r="O1655" s="9">
        <v>2.3951117877344998</v>
      </c>
      <c r="P1655" s="9">
        <v>0.35198599062094998</v>
      </c>
      <c r="Q1655" s="9">
        <v>964.04465784652803</v>
      </c>
      <c r="R1655" s="9">
        <v>1200</v>
      </c>
      <c r="S1655" s="9" t="s">
        <v>308</v>
      </c>
      <c r="T1655" s="9">
        <v>1200</v>
      </c>
      <c r="U1655" s="9" t="s">
        <v>293</v>
      </c>
      <c r="V1655" s="9" t="s">
        <v>195</v>
      </c>
      <c r="Z1655" s="9">
        <v>0</v>
      </c>
      <c r="AA1655" s="9">
        <v>1</v>
      </c>
      <c r="AB1655" s="9">
        <v>2.3951117877344998</v>
      </c>
      <c r="AC1655" s="9">
        <v>0.35198599062094998</v>
      </c>
      <c r="AD1655" s="9">
        <v>964.04465784652803</v>
      </c>
      <c r="AF1655" s="9">
        <v>-1</v>
      </c>
      <c r="AG1655" s="9">
        <v>-1</v>
      </c>
      <c r="AH1655" s="9">
        <v>-1</v>
      </c>
      <c r="AI1655" s="9">
        <v>-1</v>
      </c>
      <c r="AJ1655" s="9">
        <v>0</v>
      </c>
      <c r="AM1655" s="9" t="s">
        <v>309</v>
      </c>
      <c r="AN1655" s="9">
        <v>-1</v>
      </c>
      <c r="AQ1655" s="9">
        <v>580</v>
      </c>
      <c r="AR1655" s="9" t="s">
        <v>302</v>
      </c>
      <c r="AT1655" s="9" t="s">
        <v>195</v>
      </c>
      <c r="AU1655" s="9">
        <v>132.71029999999999</v>
      </c>
      <c r="AV1655" s="9">
        <v>145.915814569508</v>
      </c>
      <c r="AW1655" s="9">
        <v>1011.29701503111</v>
      </c>
      <c r="AX1655" s="9">
        <v>0.78186914669999996</v>
      </c>
    </row>
    <row r="1656" spans="1:50" x14ac:dyDescent="0.25">
      <c r="A1656" s="142">
        <v>550000</v>
      </c>
      <c r="B1656" s="142">
        <v>880000</v>
      </c>
      <c r="C1656" s="142">
        <v>880000</v>
      </c>
      <c r="D1656" s="9" t="s">
        <v>305</v>
      </c>
      <c r="E1656" s="9" t="s">
        <v>70</v>
      </c>
      <c r="F1656" s="9" t="s">
        <v>306</v>
      </c>
      <c r="G1656" s="9" t="s">
        <v>307</v>
      </c>
      <c r="H1656" s="9">
        <v>0.36</v>
      </c>
      <c r="I1656" s="9">
        <v>0.48</v>
      </c>
      <c r="J1656" s="9" t="s">
        <v>195</v>
      </c>
      <c r="K1656" s="9">
        <v>0.17759383907569001</v>
      </c>
      <c r="L1656" s="9">
        <v>3857.7690402523299</v>
      </c>
      <c r="M1656" s="9">
        <v>9.5843984274601208</v>
      </c>
      <c r="N1656" s="9">
        <v>1.4085246426792</v>
      </c>
      <c r="O1656" s="9">
        <v>1.70213011196365</v>
      </c>
      <c r="P1656" s="9">
        <v>0.25014529872611002</v>
      </c>
      <c r="Q1656" s="9">
        <v>685.11601412575305</v>
      </c>
      <c r="R1656" s="9">
        <v>1210</v>
      </c>
      <c r="S1656" s="9" t="s">
        <v>310</v>
      </c>
      <c r="T1656" s="9">
        <v>1210</v>
      </c>
      <c r="U1656" s="9" t="s">
        <v>293</v>
      </c>
      <c r="V1656" s="9" t="s">
        <v>195</v>
      </c>
      <c r="Z1656" s="9">
        <v>0</v>
      </c>
      <c r="AA1656" s="9">
        <v>1</v>
      </c>
      <c r="AB1656" s="9">
        <v>1.70213011196365</v>
      </c>
      <c r="AC1656" s="9">
        <v>0.25014529872611002</v>
      </c>
      <c r="AD1656" s="9">
        <v>685.11601412575305</v>
      </c>
      <c r="AF1656" s="9">
        <v>-1</v>
      </c>
      <c r="AG1656" s="9">
        <v>-1</v>
      </c>
      <c r="AH1656" s="9">
        <v>-1</v>
      </c>
      <c r="AI1656" s="9">
        <v>-1</v>
      </c>
      <c r="AJ1656" s="9">
        <v>0</v>
      </c>
      <c r="AM1656" s="9" t="s">
        <v>309</v>
      </c>
      <c r="AN1656" s="9">
        <v>-1</v>
      </c>
      <c r="AQ1656" s="9">
        <v>580</v>
      </c>
      <c r="AR1656" s="9" t="s">
        <v>302</v>
      </c>
      <c r="AT1656" s="9" t="s">
        <v>195</v>
      </c>
      <c r="AU1656" s="9">
        <v>132.71029999999999</v>
      </c>
      <c r="AV1656" s="9">
        <v>106.356777267352</v>
      </c>
      <c r="AW1656" s="9">
        <v>718.696768242129</v>
      </c>
      <c r="AX1656" s="9">
        <v>0.55564964650000004</v>
      </c>
    </row>
    <row r="1657" spans="1:50" x14ac:dyDescent="0.25">
      <c r="A1657" s="142">
        <v>550000</v>
      </c>
      <c r="B1657" s="142">
        <v>880000</v>
      </c>
      <c r="C1657" s="142">
        <v>880000</v>
      </c>
      <c r="D1657" s="9" t="s">
        <v>305</v>
      </c>
      <c r="E1657" s="9" t="s">
        <v>70</v>
      </c>
      <c r="F1657" s="9" t="s">
        <v>306</v>
      </c>
      <c r="G1657" s="9" t="s">
        <v>307</v>
      </c>
      <c r="H1657" s="9">
        <v>0.36</v>
      </c>
      <c r="I1657" s="9">
        <v>0.48</v>
      </c>
      <c r="J1657" s="9" t="s">
        <v>195</v>
      </c>
      <c r="K1657" s="9">
        <v>8.2645309227400002E-2</v>
      </c>
      <c r="L1657" s="9">
        <v>3857.7690402523299</v>
      </c>
      <c r="M1657" s="9">
        <v>9.5843984274601208</v>
      </c>
      <c r="N1657" s="9">
        <v>1.4085246426792</v>
      </c>
      <c r="O1657" s="9">
        <v>0.79210557179606</v>
      </c>
      <c r="P1657" s="9">
        <v>0.11640795464863</v>
      </c>
      <c r="Q1657" s="9">
        <v>318.82651525955202</v>
      </c>
      <c r="R1657" s="9">
        <v>1210</v>
      </c>
      <c r="S1657" s="9" t="s">
        <v>310</v>
      </c>
      <c r="T1657" s="9">
        <v>1210</v>
      </c>
      <c r="U1657" s="9" t="s">
        <v>293</v>
      </c>
      <c r="V1657" s="9" t="s">
        <v>195</v>
      </c>
      <c r="Z1657" s="9">
        <v>0</v>
      </c>
      <c r="AA1657" s="9">
        <v>1</v>
      </c>
      <c r="AB1657" s="9">
        <v>0.79210557179606</v>
      </c>
      <c r="AC1657" s="9">
        <v>0.11640795464863</v>
      </c>
      <c r="AD1657" s="9">
        <v>318.82651525954998</v>
      </c>
      <c r="AF1657" s="9">
        <v>-1</v>
      </c>
      <c r="AG1657" s="9">
        <v>-1</v>
      </c>
      <c r="AH1657" s="9">
        <v>-1</v>
      </c>
      <c r="AI1657" s="9">
        <v>-1</v>
      </c>
      <c r="AJ1657" s="9">
        <v>0</v>
      </c>
      <c r="AM1657" s="9" t="s">
        <v>309</v>
      </c>
      <c r="AN1657" s="9">
        <v>-1</v>
      </c>
      <c r="AQ1657" s="9">
        <v>580</v>
      </c>
      <c r="AR1657" s="9" t="s">
        <v>302</v>
      </c>
      <c r="AT1657" s="9" t="s">
        <v>195</v>
      </c>
      <c r="AU1657" s="9">
        <v>132.71029999999999</v>
      </c>
      <c r="AV1657" s="9">
        <v>74.854809511576903</v>
      </c>
      <c r="AW1657" s="9">
        <v>334.45370042814397</v>
      </c>
      <c r="AX1657" s="9">
        <v>0.25857787129999998</v>
      </c>
    </row>
    <row r="1658" spans="1:50" x14ac:dyDescent="0.25">
      <c r="A1658" s="142">
        <v>550000</v>
      </c>
      <c r="B1658" s="142">
        <v>880000</v>
      </c>
      <c r="C1658" s="142">
        <v>880000</v>
      </c>
      <c r="D1658" s="9" t="s">
        <v>305</v>
      </c>
      <c r="E1658" s="9" t="s">
        <v>70</v>
      </c>
      <c r="F1658" s="9" t="s">
        <v>306</v>
      </c>
      <c r="G1658" s="9" t="s">
        <v>307</v>
      </c>
      <c r="H1658" s="9">
        <v>0.36</v>
      </c>
      <c r="I1658" s="9">
        <v>0.48</v>
      </c>
      <c r="J1658" s="9" t="s">
        <v>195</v>
      </c>
      <c r="K1658" s="9">
        <v>3.4064753917599998E-3</v>
      </c>
      <c r="L1658" s="9">
        <v>3857.7690402523299</v>
      </c>
      <c r="M1658" s="9">
        <v>9.5843984274601208</v>
      </c>
      <c r="N1658" s="9">
        <v>1.4085246426792</v>
      </c>
      <c r="O1658" s="9">
        <v>3.264901738802E-2</v>
      </c>
      <c r="P1658" s="9">
        <v>4.7981045339800001E-3</v>
      </c>
      <c r="Q1658" s="9">
        <v>13.141395302736299</v>
      </c>
      <c r="R1658" s="9">
        <v>1210</v>
      </c>
      <c r="S1658" s="9" t="s">
        <v>310</v>
      </c>
      <c r="T1658" s="9">
        <v>1210</v>
      </c>
      <c r="U1658" s="9" t="s">
        <v>293</v>
      </c>
      <c r="V1658" s="9" t="s">
        <v>195</v>
      </c>
      <c r="Z1658" s="9">
        <v>0</v>
      </c>
      <c r="AA1658" s="9">
        <v>1</v>
      </c>
      <c r="AB1658" s="9">
        <v>3.264901738802E-2</v>
      </c>
      <c r="AC1658" s="9">
        <v>4.7981045339800001E-3</v>
      </c>
      <c r="AD1658" s="9">
        <v>13.1413953027366</v>
      </c>
      <c r="AF1658" s="9">
        <v>-1</v>
      </c>
      <c r="AG1658" s="9">
        <v>-1</v>
      </c>
      <c r="AH1658" s="9">
        <v>-1</v>
      </c>
      <c r="AI1658" s="9">
        <v>-1</v>
      </c>
      <c r="AJ1658" s="9">
        <v>0</v>
      </c>
      <c r="AM1658" s="9" t="s">
        <v>309</v>
      </c>
      <c r="AN1658" s="9">
        <v>-1</v>
      </c>
      <c r="AQ1658" s="9">
        <v>580</v>
      </c>
      <c r="AR1658" s="9" t="s">
        <v>302</v>
      </c>
      <c r="AT1658" s="9" t="s">
        <v>195</v>
      </c>
      <c r="AU1658" s="9">
        <v>132.71029999999999</v>
      </c>
      <c r="AV1658" s="9">
        <v>21.182141705521101</v>
      </c>
      <c r="AW1658" s="9">
        <v>13.785516816915999</v>
      </c>
      <c r="AX1658" s="9">
        <v>1.0658065899999999E-2</v>
      </c>
    </row>
    <row r="1659" spans="1:50" x14ac:dyDescent="0.25">
      <c r="A1659" s="142">
        <v>550000</v>
      </c>
      <c r="B1659" s="142">
        <v>880000</v>
      </c>
      <c r="C1659" s="142">
        <v>880000</v>
      </c>
      <c r="D1659" s="9" t="s">
        <v>305</v>
      </c>
      <c r="E1659" s="9" t="s">
        <v>70</v>
      </c>
      <c r="F1659" s="9" t="s">
        <v>306</v>
      </c>
      <c r="G1659" s="9" t="s">
        <v>307</v>
      </c>
      <c r="H1659" s="9">
        <v>0.36</v>
      </c>
      <c r="I1659" s="9">
        <v>0.48</v>
      </c>
      <c r="J1659" s="9" t="s">
        <v>195</v>
      </c>
      <c r="K1659" s="9">
        <v>5.7070265615020002E-2</v>
      </c>
      <c r="L1659" s="9">
        <v>3857.7690402523299</v>
      </c>
      <c r="M1659" s="9">
        <v>9.5843984274601208</v>
      </c>
      <c r="N1659" s="9">
        <v>1.4085246426792</v>
      </c>
      <c r="O1659" s="9">
        <v>0.54698416401538996</v>
      </c>
      <c r="P1659" s="9">
        <v>8.0384875483010002E-2</v>
      </c>
      <c r="Q1659" s="9">
        <v>220.16390380862799</v>
      </c>
      <c r="R1659" s="9">
        <v>1210</v>
      </c>
      <c r="S1659" s="9" t="s">
        <v>310</v>
      </c>
      <c r="T1659" s="9">
        <v>1210</v>
      </c>
      <c r="U1659" s="9" t="s">
        <v>293</v>
      </c>
      <c r="V1659" s="9" t="s">
        <v>195</v>
      </c>
      <c r="Z1659" s="9">
        <v>0</v>
      </c>
      <c r="AA1659" s="9">
        <v>1</v>
      </c>
      <c r="AB1659" s="9">
        <v>0.54698416401538996</v>
      </c>
      <c r="AC1659" s="9">
        <v>8.0384875483010002E-2</v>
      </c>
      <c r="AD1659" s="9">
        <v>220.16390380862899</v>
      </c>
      <c r="AF1659" s="9">
        <v>-1</v>
      </c>
      <c r="AG1659" s="9">
        <v>-1</v>
      </c>
      <c r="AH1659" s="9">
        <v>-1</v>
      </c>
      <c r="AI1659" s="9">
        <v>-1</v>
      </c>
      <c r="AJ1659" s="9">
        <v>0</v>
      </c>
      <c r="AM1659" s="9" t="s">
        <v>309</v>
      </c>
      <c r="AN1659" s="9">
        <v>-1</v>
      </c>
      <c r="AQ1659" s="9">
        <v>580</v>
      </c>
      <c r="AR1659" s="9" t="s">
        <v>302</v>
      </c>
      <c r="AT1659" s="9" t="s">
        <v>195</v>
      </c>
      <c r="AU1659" s="9">
        <v>132.71029999999999</v>
      </c>
      <c r="AV1659" s="9">
        <v>74.573817900778096</v>
      </c>
      <c r="AW1659" s="9">
        <v>230.95517093224601</v>
      </c>
      <c r="AX1659" s="9">
        <v>0.1785595327</v>
      </c>
    </row>
    <row r="1660" spans="1:50" x14ac:dyDescent="0.25">
      <c r="A1660" s="142">
        <v>550000</v>
      </c>
      <c r="B1660" s="142">
        <v>880000</v>
      </c>
      <c r="C1660" s="142">
        <v>880000</v>
      </c>
      <c r="D1660" s="9" t="s">
        <v>305</v>
      </c>
      <c r="E1660" s="9" t="s">
        <v>70</v>
      </c>
      <c r="F1660" s="9" t="s">
        <v>306</v>
      </c>
      <c r="G1660" s="9" t="s">
        <v>307</v>
      </c>
      <c r="H1660" s="9">
        <v>0.36</v>
      </c>
      <c r="I1660" s="9">
        <v>0.48</v>
      </c>
      <c r="J1660" s="9" t="s">
        <v>195</v>
      </c>
      <c r="K1660" s="9">
        <v>4.1138072677229999E-2</v>
      </c>
      <c r="L1660" s="9">
        <v>3857.7690402523299</v>
      </c>
      <c r="M1660" s="9">
        <v>9.5843984274601208</v>
      </c>
      <c r="N1660" s="9">
        <v>1.4085246426792</v>
      </c>
      <c r="O1660" s="9">
        <v>0.39428367907647</v>
      </c>
      <c r="P1660" s="9">
        <v>5.7943989118209999E-2</v>
      </c>
      <c r="Q1660" s="9">
        <v>158.70118314990299</v>
      </c>
      <c r="R1660" s="9">
        <v>1210</v>
      </c>
      <c r="S1660" s="9" t="s">
        <v>310</v>
      </c>
      <c r="T1660" s="9">
        <v>1210</v>
      </c>
      <c r="U1660" s="9" t="s">
        <v>293</v>
      </c>
      <c r="V1660" s="9" t="s">
        <v>195</v>
      </c>
      <c r="Z1660" s="9">
        <v>0</v>
      </c>
      <c r="AA1660" s="9">
        <v>1</v>
      </c>
      <c r="AB1660" s="9">
        <v>0.39428367907647</v>
      </c>
      <c r="AC1660" s="9">
        <v>5.7943989118209999E-2</v>
      </c>
      <c r="AD1660" s="9">
        <v>158.70118314990299</v>
      </c>
      <c r="AF1660" s="9">
        <v>-1</v>
      </c>
      <c r="AG1660" s="9">
        <v>-1</v>
      </c>
      <c r="AH1660" s="9">
        <v>-1</v>
      </c>
      <c r="AI1660" s="9">
        <v>-1</v>
      </c>
      <c r="AJ1660" s="9">
        <v>0</v>
      </c>
      <c r="AM1660" s="9" t="s">
        <v>309</v>
      </c>
      <c r="AN1660" s="9">
        <v>-1</v>
      </c>
      <c r="AQ1660" s="9">
        <v>580</v>
      </c>
      <c r="AR1660" s="9" t="s">
        <v>302</v>
      </c>
      <c r="AT1660" s="9" t="s">
        <v>195</v>
      </c>
      <c r="AU1660" s="9">
        <v>132.71029999999999</v>
      </c>
      <c r="AV1660" s="9">
        <v>52.914271024292702</v>
      </c>
      <c r="AW1660" s="9">
        <v>166.479873619042</v>
      </c>
      <c r="AX1660" s="9">
        <v>0.12871142190000001</v>
      </c>
    </row>
    <row r="1661" spans="1:50" x14ac:dyDescent="0.25">
      <c r="A1661" s="142">
        <v>550000</v>
      </c>
      <c r="B1661" s="142">
        <v>880000</v>
      </c>
      <c r="C1661" s="142">
        <v>880000</v>
      </c>
      <c r="D1661" s="9" t="s">
        <v>305</v>
      </c>
      <c r="E1661" s="9" t="s">
        <v>70</v>
      </c>
      <c r="F1661" s="9" t="s">
        <v>306</v>
      </c>
      <c r="G1661" s="9" t="s">
        <v>307</v>
      </c>
      <c r="H1661" s="9">
        <v>0.36</v>
      </c>
      <c r="I1661" s="9">
        <v>0.48</v>
      </c>
      <c r="J1661" s="9" t="s">
        <v>195</v>
      </c>
      <c r="K1661" s="9">
        <v>6.0125571199799999E-3</v>
      </c>
      <c r="L1661" s="9">
        <v>3857.7690402523299</v>
      </c>
      <c r="M1661" s="9">
        <v>9.5843984274601208</v>
      </c>
      <c r="N1661" s="9">
        <v>1.4085246426792</v>
      </c>
      <c r="O1661" s="9">
        <v>5.7626743005819998E-2</v>
      </c>
      <c r="P1661" s="9">
        <v>8.4688348690100008E-3</v>
      </c>
      <c r="Q1661" s="9">
        <v>23.195056710238401</v>
      </c>
      <c r="R1661" s="9">
        <v>1210</v>
      </c>
      <c r="S1661" s="9" t="s">
        <v>310</v>
      </c>
      <c r="T1661" s="9">
        <v>1210</v>
      </c>
      <c r="U1661" s="9" t="s">
        <v>293</v>
      </c>
      <c r="V1661" s="9" t="s">
        <v>195</v>
      </c>
      <c r="Z1661" s="9">
        <v>0</v>
      </c>
      <c r="AA1661" s="9">
        <v>1</v>
      </c>
      <c r="AB1661" s="9">
        <v>5.7626743005819998E-2</v>
      </c>
      <c r="AC1661" s="9">
        <v>8.4688348690100008E-3</v>
      </c>
      <c r="AD1661" s="9">
        <v>23.195056710238099</v>
      </c>
      <c r="AF1661" s="9">
        <v>-1</v>
      </c>
      <c r="AG1661" s="9">
        <v>-1</v>
      </c>
      <c r="AH1661" s="9">
        <v>-1</v>
      </c>
      <c r="AI1661" s="9">
        <v>-1</v>
      </c>
      <c r="AJ1661" s="9">
        <v>0</v>
      </c>
      <c r="AM1661" s="9" t="s">
        <v>309</v>
      </c>
      <c r="AN1661" s="9">
        <v>-1</v>
      </c>
      <c r="AQ1661" s="9">
        <v>580</v>
      </c>
      <c r="AR1661" s="9" t="s">
        <v>302</v>
      </c>
      <c r="AT1661" s="9" t="s">
        <v>195</v>
      </c>
      <c r="AU1661" s="9">
        <v>132.71029999999999</v>
      </c>
      <c r="AV1661" s="9">
        <v>29.122243891540499</v>
      </c>
      <c r="AW1661" s="9">
        <v>24.331955396069901</v>
      </c>
      <c r="AX1661" s="9">
        <v>1.8811886999999999E-2</v>
      </c>
    </row>
    <row r="1662" spans="1:50" x14ac:dyDescent="0.25">
      <c r="A1662" s="142">
        <v>550000</v>
      </c>
      <c r="B1662" s="142">
        <v>880000</v>
      </c>
      <c r="C1662" s="142">
        <v>880000</v>
      </c>
      <c r="D1662" s="9" t="s">
        <v>305</v>
      </c>
      <c r="E1662" s="9" t="s">
        <v>70</v>
      </c>
      <c r="F1662" s="9" t="s">
        <v>306</v>
      </c>
      <c r="G1662" s="9" t="s">
        <v>307</v>
      </c>
      <c r="H1662" s="9">
        <v>0.36</v>
      </c>
      <c r="I1662" s="9">
        <v>0.48</v>
      </c>
      <c r="J1662" s="9" t="s">
        <v>195</v>
      </c>
      <c r="K1662" s="9">
        <v>1.0931530456909999E-2</v>
      </c>
      <c r="L1662" s="9">
        <v>3886.8947493065398</v>
      </c>
      <c r="M1662" s="9">
        <v>11.085217187200399</v>
      </c>
      <c r="N1662" s="9">
        <v>2.11502450100047</v>
      </c>
      <c r="O1662" s="9">
        <v>0.12117838930338</v>
      </c>
      <c r="P1662" s="9">
        <v>2.3120454749799998E-2</v>
      </c>
      <c r="Q1662" s="9">
        <v>42.4897083348636</v>
      </c>
      <c r="R1662" s="9">
        <v>1200</v>
      </c>
      <c r="S1662" s="9" t="s">
        <v>308</v>
      </c>
      <c r="T1662" s="9">
        <v>1200</v>
      </c>
      <c r="U1662" s="9" t="s">
        <v>293</v>
      </c>
      <c r="V1662" s="9" t="s">
        <v>195</v>
      </c>
      <c r="Z1662" s="9">
        <v>0</v>
      </c>
      <c r="AA1662" s="9">
        <v>1</v>
      </c>
      <c r="AB1662" s="9">
        <v>0.12117838930338</v>
      </c>
      <c r="AC1662" s="9">
        <v>2.3120454749799998E-2</v>
      </c>
      <c r="AD1662" s="9">
        <v>42.489708334862001</v>
      </c>
      <c r="AF1662" s="9">
        <v>-1</v>
      </c>
      <c r="AG1662" s="9">
        <v>-1</v>
      </c>
      <c r="AH1662" s="9">
        <v>-1</v>
      </c>
      <c r="AI1662" s="9">
        <v>-1</v>
      </c>
      <c r="AJ1662" s="9">
        <v>0</v>
      </c>
      <c r="AM1662" s="9" t="s">
        <v>309</v>
      </c>
      <c r="AN1662" s="9">
        <v>-1</v>
      </c>
      <c r="AQ1662" s="9">
        <v>580</v>
      </c>
      <c r="AR1662" s="9" t="s">
        <v>302</v>
      </c>
      <c r="AT1662" s="9" t="s">
        <v>195</v>
      </c>
      <c r="AU1662" s="9">
        <v>132.71029999999999</v>
      </c>
      <c r="AV1662" s="9">
        <v>37.7041893710037</v>
      </c>
      <c r="AW1662" s="9">
        <v>44.238334236221803</v>
      </c>
      <c r="AX1662" s="9">
        <v>3.4460428500000001E-2</v>
      </c>
    </row>
    <row r="1663" spans="1:50" x14ac:dyDescent="0.25">
      <c r="A1663" s="142">
        <v>550000</v>
      </c>
      <c r="B1663" s="142">
        <v>880000</v>
      </c>
      <c r="C1663" s="142">
        <v>880000</v>
      </c>
      <c r="D1663" s="9" t="s">
        <v>305</v>
      </c>
      <c r="E1663" s="9" t="s">
        <v>70</v>
      </c>
      <c r="F1663" s="9" t="s">
        <v>306</v>
      </c>
      <c r="G1663" s="9" t="s">
        <v>307</v>
      </c>
      <c r="H1663" s="9">
        <v>0.36</v>
      </c>
      <c r="I1663" s="9">
        <v>0.48</v>
      </c>
      <c r="J1663" s="9" t="s">
        <v>195</v>
      </c>
      <c r="K1663" s="9">
        <v>0.14563663338697</v>
      </c>
      <c r="L1663" s="9">
        <v>3886.8947493065398</v>
      </c>
      <c r="M1663" s="9">
        <v>11.085217187200399</v>
      </c>
      <c r="N1663" s="9">
        <v>2.11502450100047</v>
      </c>
      <c r="O1663" s="9">
        <v>1.61441371150735</v>
      </c>
      <c r="P1663" s="9">
        <v>0.30802504785668</v>
      </c>
      <c r="Q1663" s="9">
        <v>566.07426561853094</v>
      </c>
      <c r="R1663" s="9">
        <v>1330</v>
      </c>
      <c r="S1663" s="9" t="s">
        <v>311</v>
      </c>
      <c r="T1663" s="9">
        <v>1330</v>
      </c>
      <c r="U1663" s="9" t="s">
        <v>293</v>
      </c>
      <c r="V1663" s="9" t="s">
        <v>195</v>
      </c>
      <c r="Z1663" s="9">
        <v>0</v>
      </c>
      <c r="AA1663" s="9">
        <v>1</v>
      </c>
      <c r="AB1663" s="9">
        <v>1.61441371150735</v>
      </c>
      <c r="AC1663" s="9">
        <v>0.30802504785668</v>
      </c>
      <c r="AD1663" s="9">
        <v>566.07426561853094</v>
      </c>
      <c r="AF1663" s="9">
        <v>-1</v>
      </c>
      <c r="AG1663" s="9">
        <v>-1</v>
      </c>
      <c r="AH1663" s="9">
        <v>-1</v>
      </c>
      <c r="AI1663" s="9">
        <v>-1</v>
      </c>
      <c r="AJ1663" s="9">
        <v>0</v>
      </c>
      <c r="AM1663" s="9" t="s">
        <v>309</v>
      </c>
      <c r="AN1663" s="9">
        <v>-1</v>
      </c>
      <c r="AQ1663" s="9">
        <v>580</v>
      </c>
      <c r="AR1663" s="9" t="s">
        <v>302</v>
      </c>
      <c r="AT1663" s="9" t="s">
        <v>195</v>
      </c>
      <c r="AU1663" s="9">
        <v>132.71029999999999</v>
      </c>
      <c r="AV1663" s="9">
        <v>100.88614734076999</v>
      </c>
      <c r="AW1663" s="9">
        <v>589.37054515881096</v>
      </c>
      <c r="AX1663" s="9">
        <v>0.4591032162</v>
      </c>
    </row>
    <row r="1664" spans="1:50" x14ac:dyDescent="0.25">
      <c r="A1664" s="142">
        <v>550000</v>
      </c>
      <c r="B1664" s="142">
        <v>880000</v>
      </c>
      <c r="C1664" s="142">
        <v>880000</v>
      </c>
      <c r="D1664" s="9" t="s">
        <v>305</v>
      </c>
      <c r="E1664" s="9" t="s">
        <v>70</v>
      </c>
      <c r="F1664" s="9" t="s">
        <v>306</v>
      </c>
      <c r="G1664" s="9" t="s">
        <v>307</v>
      </c>
      <c r="H1664" s="9">
        <v>0.36</v>
      </c>
      <c r="I1664" s="9">
        <v>0.48</v>
      </c>
      <c r="J1664" s="9" t="s">
        <v>195</v>
      </c>
      <c r="K1664" s="9">
        <v>1.1541335973069999E-2</v>
      </c>
      <c r="L1664" s="9">
        <v>3886.8947493065398</v>
      </c>
      <c r="M1664" s="9">
        <v>11.085217187200399</v>
      </c>
      <c r="N1664" s="9">
        <v>2.11502450100047</v>
      </c>
      <c r="O1664" s="9">
        <v>0.12793821589193</v>
      </c>
      <c r="P1664" s="9">
        <v>2.4410208357319999E-2</v>
      </c>
      <c r="Q1664" s="9">
        <v>44.859958193708501</v>
      </c>
      <c r="R1664" s="9">
        <v>1210</v>
      </c>
      <c r="S1664" s="9" t="s">
        <v>310</v>
      </c>
      <c r="T1664" s="9">
        <v>1210</v>
      </c>
      <c r="U1664" s="9" t="s">
        <v>293</v>
      </c>
      <c r="V1664" s="9" t="s">
        <v>195</v>
      </c>
      <c r="Z1664" s="9">
        <v>0</v>
      </c>
      <c r="AA1664" s="9">
        <v>1</v>
      </c>
      <c r="AB1664" s="9">
        <v>0.12793821589193</v>
      </c>
      <c r="AC1664" s="9">
        <v>2.4410208357319999E-2</v>
      </c>
      <c r="AD1664" s="9">
        <v>44.859958193710497</v>
      </c>
      <c r="AF1664" s="9">
        <v>-1</v>
      </c>
      <c r="AG1664" s="9">
        <v>-1</v>
      </c>
      <c r="AH1664" s="9">
        <v>-1</v>
      </c>
      <c r="AI1664" s="9">
        <v>-1</v>
      </c>
      <c r="AJ1664" s="9">
        <v>0</v>
      </c>
      <c r="AM1664" s="9" t="s">
        <v>309</v>
      </c>
      <c r="AN1664" s="9">
        <v>-1</v>
      </c>
      <c r="AQ1664" s="9">
        <v>580</v>
      </c>
      <c r="AR1664" s="9" t="s">
        <v>302</v>
      </c>
      <c r="AT1664" s="9" t="s">
        <v>195</v>
      </c>
      <c r="AU1664" s="9">
        <v>132.71029999999999</v>
      </c>
      <c r="AV1664" s="9">
        <v>39.698987049682998</v>
      </c>
      <c r="AW1664" s="9">
        <v>46.706129605696297</v>
      </c>
      <c r="AX1664" s="9">
        <v>3.6382772299999998E-2</v>
      </c>
    </row>
    <row r="1665" spans="1:50" x14ac:dyDescent="0.25">
      <c r="A1665" s="142">
        <v>550000</v>
      </c>
      <c r="B1665" s="142">
        <v>880000</v>
      </c>
      <c r="C1665" s="142">
        <v>880000</v>
      </c>
      <c r="D1665" s="9" t="s">
        <v>305</v>
      </c>
      <c r="E1665" s="9" t="s">
        <v>70</v>
      </c>
      <c r="F1665" s="9" t="s">
        <v>306</v>
      </c>
      <c r="G1665" s="9" t="s">
        <v>307</v>
      </c>
      <c r="H1665" s="9">
        <v>0.36</v>
      </c>
      <c r="I1665" s="9">
        <v>0.48</v>
      </c>
      <c r="J1665" s="9" t="s">
        <v>195</v>
      </c>
      <c r="K1665" s="9">
        <v>0.17943136338212001</v>
      </c>
      <c r="L1665" s="9">
        <v>3886.8947493065398</v>
      </c>
      <c r="M1665" s="9">
        <v>11.085217187200399</v>
      </c>
      <c r="N1665" s="9">
        <v>2.11502450100047</v>
      </c>
      <c r="O1665" s="9">
        <v>1.9890356332863499</v>
      </c>
      <c r="P1665" s="9">
        <v>0.37950172980111002</v>
      </c>
      <c r="Q1665" s="9">
        <v>697.43082419090001</v>
      </c>
      <c r="R1665" s="9">
        <v>1330</v>
      </c>
      <c r="S1665" s="9" t="s">
        <v>311</v>
      </c>
      <c r="T1665" s="9">
        <v>1330</v>
      </c>
      <c r="U1665" s="9" t="s">
        <v>293</v>
      </c>
      <c r="V1665" s="9" t="s">
        <v>195</v>
      </c>
      <c r="Z1665" s="9">
        <v>0</v>
      </c>
      <c r="AA1665" s="9">
        <v>1</v>
      </c>
      <c r="AB1665" s="9">
        <v>1.9890356332863499</v>
      </c>
      <c r="AC1665" s="9">
        <v>0.37950172980111002</v>
      </c>
      <c r="AD1665" s="9">
        <v>697.43082419090001</v>
      </c>
      <c r="AF1665" s="9">
        <v>-1</v>
      </c>
      <c r="AG1665" s="9">
        <v>-1</v>
      </c>
      <c r="AH1665" s="9">
        <v>-1</v>
      </c>
      <c r="AI1665" s="9">
        <v>-1</v>
      </c>
      <c r="AJ1665" s="9">
        <v>0</v>
      </c>
      <c r="AM1665" s="9" t="s">
        <v>309</v>
      </c>
      <c r="AN1665" s="9">
        <v>-1</v>
      </c>
      <c r="AQ1665" s="9">
        <v>580</v>
      </c>
      <c r="AR1665" s="9" t="s">
        <v>302</v>
      </c>
      <c r="AT1665" s="9" t="s">
        <v>195</v>
      </c>
      <c r="AU1665" s="9">
        <v>132.71029999999999</v>
      </c>
      <c r="AV1665" s="9">
        <v>106.88244100175299</v>
      </c>
      <c r="AW1665" s="9">
        <v>726.13296528294495</v>
      </c>
      <c r="AX1665" s="9">
        <v>0.56563732700000002</v>
      </c>
    </row>
    <row r="1666" spans="1:50" x14ac:dyDescent="0.25">
      <c r="A1666" s="142">
        <v>550000</v>
      </c>
      <c r="B1666" s="142">
        <v>880000</v>
      </c>
      <c r="C1666" s="142">
        <v>880000</v>
      </c>
      <c r="D1666" s="9" t="s">
        <v>305</v>
      </c>
      <c r="E1666" s="9" t="s">
        <v>70</v>
      </c>
      <c r="F1666" s="9" t="s">
        <v>306</v>
      </c>
      <c r="G1666" s="9" t="s">
        <v>307</v>
      </c>
      <c r="H1666" s="9">
        <v>0.36</v>
      </c>
      <c r="I1666" s="9">
        <v>0.48</v>
      </c>
      <c r="J1666" s="9" t="s">
        <v>195</v>
      </c>
      <c r="K1666" s="9">
        <v>0.19279911501044</v>
      </c>
      <c r="L1666" s="9">
        <v>3886.8947493065398</v>
      </c>
      <c r="M1666" s="9">
        <v>11.085217187200399</v>
      </c>
      <c r="N1666" s="9">
        <v>2.11502450100047</v>
      </c>
      <c r="O1666" s="9">
        <v>2.13722006339085</v>
      </c>
      <c r="P1666" s="9">
        <v>0.40777485201829999</v>
      </c>
      <c r="Q1666" s="9">
        <v>749.389867805059</v>
      </c>
      <c r="R1666" s="9">
        <v>1330</v>
      </c>
      <c r="S1666" s="9" t="s">
        <v>311</v>
      </c>
      <c r="T1666" s="9">
        <v>1330</v>
      </c>
      <c r="U1666" s="9" t="s">
        <v>293</v>
      </c>
      <c r="V1666" s="9" t="s">
        <v>195</v>
      </c>
      <c r="Z1666" s="9">
        <v>0</v>
      </c>
      <c r="AA1666" s="9">
        <v>1</v>
      </c>
      <c r="AB1666" s="9">
        <v>2.13722006339085</v>
      </c>
      <c r="AC1666" s="9">
        <v>0.40777485201829999</v>
      </c>
      <c r="AD1666" s="9">
        <v>749.389867805059</v>
      </c>
      <c r="AF1666" s="9">
        <v>-1</v>
      </c>
      <c r="AG1666" s="9">
        <v>-1</v>
      </c>
      <c r="AH1666" s="9">
        <v>-1</v>
      </c>
      <c r="AI1666" s="9">
        <v>-1</v>
      </c>
      <c r="AJ1666" s="9">
        <v>0</v>
      </c>
      <c r="AM1666" s="9" t="s">
        <v>309</v>
      </c>
      <c r="AN1666" s="9">
        <v>-1</v>
      </c>
      <c r="AQ1666" s="9">
        <v>580</v>
      </c>
      <c r="AR1666" s="9" t="s">
        <v>302</v>
      </c>
      <c r="AT1666" s="9" t="s">
        <v>195</v>
      </c>
      <c r="AU1666" s="9">
        <v>132.71029999999999</v>
      </c>
      <c r="AV1666" s="9">
        <v>113.583723658415</v>
      </c>
      <c r="AW1666" s="9">
        <v>780.23033681306902</v>
      </c>
      <c r="AX1666" s="9">
        <v>0.60777767059999999</v>
      </c>
    </row>
    <row r="1667" spans="1:50" x14ac:dyDescent="0.25">
      <c r="A1667" s="142">
        <v>550000</v>
      </c>
      <c r="B1667" s="142">
        <v>880000</v>
      </c>
      <c r="C1667" s="142">
        <v>880000</v>
      </c>
      <c r="D1667" s="9" t="s">
        <v>305</v>
      </c>
      <c r="E1667" s="9" t="s">
        <v>70</v>
      </c>
      <c r="F1667" s="9" t="s">
        <v>306</v>
      </c>
      <c r="G1667" s="9" t="s">
        <v>307</v>
      </c>
      <c r="H1667" s="9">
        <v>0.36</v>
      </c>
      <c r="I1667" s="9">
        <v>0.48</v>
      </c>
      <c r="J1667" s="9" t="s">
        <v>195</v>
      </c>
      <c r="K1667" s="9">
        <v>7.7423475435360004E-2</v>
      </c>
      <c r="L1667" s="9">
        <v>3886.8947493065398</v>
      </c>
      <c r="M1667" s="9">
        <v>11.085217187200399</v>
      </c>
      <c r="N1667" s="9">
        <v>2.11502450100047</v>
      </c>
      <c r="O1667" s="9">
        <v>0.85825604058885996</v>
      </c>
      <c r="P1667" s="9">
        <v>0.16375254749838999</v>
      </c>
      <c r="Q1667" s="9">
        <v>300.93690014277303</v>
      </c>
      <c r="R1667" s="9">
        <v>1330</v>
      </c>
      <c r="S1667" s="9" t="s">
        <v>311</v>
      </c>
      <c r="T1667" s="9">
        <v>1330</v>
      </c>
      <c r="U1667" s="9" t="s">
        <v>293</v>
      </c>
      <c r="V1667" s="9" t="s">
        <v>195</v>
      </c>
      <c r="Z1667" s="9">
        <v>0</v>
      </c>
      <c r="AA1667" s="9">
        <v>1</v>
      </c>
      <c r="AB1667" s="9">
        <v>0.85825604058885996</v>
      </c>
      <c r="AC1667" s="9">
        <v>0.16375254749838999</v>
      </c>
      <c r="AD1667" s="9">
        <v>300.93690014277303</v>
      </c>
      <c r="AF1667" s="9">
        <v>-1</v>
      </c>
      <c r="AG1667" s="9">
        <v>-1</v>
      </c>
      <c r="AH1667" s="9">
        <v>-1</v>
      </c>
      <c r="AI1667" s="9">
        <v>-1</v>
      </c>
      <c r="AJ1667" s="9">
        <v>0</v>
      </c>
      <c r="AM1667" s="9" t="s">
        <v>309</v>
      </c>
      <c r="AN1667" s="9">
        <v>-1</v>
      </c>
      <c r="AQ1667" s="9">
        <v>580</v>
      </c>
      <c r="AR1667" s="9" t="s">
        <v>302</v>
      </c>
      <c r="AT1667" s="9" t="s">
        <v>195</v>
      </c>
      <c r="AU1667" s="9">
        <v>132.71029999999999</v>
      </c>
      <c r="AV1667" s="9">
        <v>72.131560860606101</v>
      </c>
      <c r="AW1667" s="9">
        <v>313.32168881012399</v>
      </c>
      <c r="AX1667" s="9">
        <v>0.24406885659999999</v>
      </c>
    </row>
    <row r="1668" spans="1:50" x14ac:dyDescent="0.25">
      <c r="A1668" s="142">
        <v>550000</v>
      </c>
      <c r="B1668" s="142">
        <v>880000</v>
      </c>
      <c r="C1668" s="142">
        <v>890000</v>
      </c>
      <c r="D1668" s="9" t="s">
        <v>305</v>
      </c>
      <c r="E1668" s="9" t="s">
        <v>70</v>
      </c>
      <c r="F1668" s="9" t="s">
        <v>306</v>
      </c>
      <c r="G1668" s="9" t="s">
        <v>307</v>
      </c>
      <c r="H1668" s="9">
        <v>0.36</v>
      </c>
      <c r="I1668" s="9">
        <v>0.48</v>
      </c>
      <c r="J1668" s="9" t="s">
        <v>195</v>
      </c>
      <c r="K1668" s="9">
        <v>0.17613573458750001</v>
      </c>
      <c r="L1668" s="9">
        <v>3847.42469128625</v>
      </c>
      <c r="M1668" s="9">
        <v>9.5601531205363504</v>
      </c>
      <c r="N1668" s="9">
        <v>1.4050111376816099</v>
      </c>
      <c r="O1668" s="9">
        <v>1.6838845926547099</v>
      </c>
      <c r="P1668" s="9">
        <v>0.24747266883918001</v>
      </c>
      <c r="Q1668" s="9">
        <v>677.66897426981598</v>
      </c>
      <c r="R1668" s="9">
        <v>1200</v>
      </c>
      <c r="S1668" s="9" t="s">
        <v>308</v>
      </c>
      <c r="T1668" s="9">
        <v>1200</v>
      </c>
      <c r="U1668" s="9" t="s">
        <v>293</v>
      </c>
      <c r="V1668" s="9" t="s">
        <v>195</v>
      </c>
      <c r="Z1668" s="9">
        <v>0</v>
      </c>
      <c r="AA1668" s="9">
        <v>1</v>
      </c>
      <c r="AB1668" s="9">
        <v>1.6838845926547099</v>
      </c>
      <c r="AC1668" s="9">
        <v>0.24747266883918001</v>
      </c>
      <c r="AD1668" s="9">
        <v>677.66897426981598</v>
      </c>
      <c r="AF1668" s="9">
        <v>-1</v>
      </c>
      <c r="AG1668" s="9">
        <v>-1</v>
      </c>
      <c r="AH1668" s="9">
        <v>-1</v>
      </c>
      <c r="AI1668" s="9">
        <v>-1</v>
      </c>
      <c r="AJ1668" s="9">
        <v>0</v>
      </c>
      <c r="AM1668" s="9" t="s">
        <v>309</v>
      </c>
      <c r="AN1668" s="9">
        <v>-1</v>
      </c>
      <c r="AQ1668" s="9">
        <v>580</v>
      </c>
      <c r="AR1668" s="9" t="s">
        <v>302</v>
      </c>
      <c r="AT1668" s="9" t="s">
        <v>195</v>
      </c>
      <c r="AU1668" s="9">
        <v>132.71029999999999</v>
      </c>
      <c r="AV1668" s="9">
        <v>161.28769430199</v>
      </c>
      <c r="AW1668" s="9">
        <v>712.79602872959299</v>
      </c>
      <c r="AX1668" s="9">
        <v>0.54960987370000003</v>
      </c>
    </row>
    <row r="1669" spans="1:50" x14ac:dyDescent="0.25">
      <c r="A1669" s="142">
        <v>550000</v>
      </c>
      <c r="B1669" s="142">
        <v>880000</v>
      </c>
      <c r="C1669" s="142">
        <v>890000</v>
      </c>
      <c r="D1669" s="9" t="s">
        <v>305</v>
      </c>
      <c r="E1669" s="9" t="s">
        <v>70</v>
      </c>
      <c r="F1669" s="9" t="s">
        <v>306</v>
      </c>
      <c r="G1669" s="9" t="s">
        <v>307</v>
      </c>
      <c r="H1669" s="9">
        <v>0.36</v>
      </c>
      <c r="I1669" s="9">
        <v>0.48</v>
      </c>
      <c r="J1669" s="9" t="s">
        <v>195</v>
      </c>
      <c r="K1669" s="9">
        <v>7.8021601288599998E-3</v>
      </c>
      <c r="L1669" s="9">
        <v>3847.42469128625</v>
      </c>
      <c r="M1669" s="9">
        <v>9.5601531205363504</v>
      </c>
      <c r="N1669" s="9">
        <v>1.4050111376816099</v>
      </c>
      <c r="O1669" s="9">
        <v>7.4589845502930005E-2</v>
      </c>
      <c r="P1669" s="9">
        <v>1.096212187903E-2</v>
      </c>
      <c r="Q1669" s="9">
        <v>30.0182235251797</v>
      </c>
      <c r="R1669" s="9">
        <v>1210</v>
      </c>
      <c r="S1669" s="9" t="s">
        <v>310</v>
      </c>
      <c r="T1669" s="9">
        <v>1210</v>
      </c>
      <c r="U1669" s="9" t="s">
        <v>293</v>
      </c>
      <c r="V1669" s="9" t="s">
        <v>195</v>
      </c>
      <c r="Z1669" s="9">
        <v>0</v>
      </c>
      <c r="AA1669" s="9">
        <v>1</v>
      </c>
      <c r="AB1669" s="9">
        <v>7.4589845502930005E-2</v>
      </c>
      <c r="AC1669" s="9">
        <v>1.096212187903E-2</v>
      </c>
      <c r="AD1669" s="9">
        <v>30.018223525179799</v>
      </c>
      <c r="AF1669" s="9">
        <v>-1</v>
      </c>
      <c r="AG1669" s="9">
        <v>-1</v>
      </c>
      <c r="AH1669" s="9">
        <v>-1</v>
      </c>
      <c r="AI1669" s="9">
        <v>-1</v>
      </c>
      <c r="AJ1669" s="9">
        <v>0</v>
      </c>
      <c r="AM1669" s="9" t="s">
        <v>309</v>
      </c>
      <c r="AN1669" s="9">
        <v>-1</v>
      </c>
      <c r="AQ1669" s="9">
        <v>580</v>
      </c>
      <c r="AR1669" s="9" t="s">
        <v>302</v>
      </c>
      <c r="AT1669" s="9" t="s">
        <v>195</v>
      </c>
      <c r="AU1669" s="9">
        <v>132.71029999999999</v>
      </c>
      <c r="AV1669" s="9">
        <v>32.950459313029803</v>
      </c>
      <c r="AW1669" s="9">
        <v>31.5742218261068</v>
      </c>
      <c r="AX1669" s="9">
        <v>2.4345680099999999E-2</v>
      </c>
    </row>
    <row r="1670" spans="1:50" x14ac:dyDescent="0.25">
      <c r="A1670" s="142">
        <v>550000</v>
      </c>
      <c r="B1670" s="142">
        <v>880000</v>
      </c>
      <c r="C1670" s="142">
        <v>890000</v>
      </c>
      <c r="D1670" s="9" t="s">
        <v>305</v>
      </c>
      <c r="E1670" s="9" t="s">
        <v>70</v>
      </c>
      <c r="F1670" s="9" t="s">
        <v>306</v>
      </c>
      <c r="G1670" s="9" t="s">
        <v>307</v>
      </c>
      <c r="H1670" s="9">
        <v>0.36</v>
      </c>
      <c r="I1670" s="9">
        <v>0.48</v>
      </c>
      <c r="J1670" s="9" t="s">
        <v>195</v>
      </c>
      <c r="K1670" s="9">
        <v>0.10502312924805</v>
      </c>
      <c r="L1670" s="9">
        <v>3847.42469128625</v>
      </c>
      <c r="M1670" s="9">
        <v>9.5601531205363504</v>
      </c>
      <c r="N1670" s="9">
        <v>1.4050111376816099</v>
      </c>
      <c r="O1670" s="9">
        <v>1.0040371968092801</v>
      </c>
      <c r="P1670" s="9">
        <v>0.14755866630768999</v>
      </c>
      <c r="Q1670" s="9">
        <v>404.06858062511401</v>
      </c>
      <c r="R1670" s="9">
        <v>1210</v>
      </c>
      <c r="S1670" s="9" t="s">
        <v>310</v>
      </c>
      <c r="T1670" s="9">
        <v>1210</v>
      </c>
      <c r="U1670" s="9" t="s">
        <v>293</v>
      </c>
      <c r="V1670" s="9" t="s">
        <v>195</v>
      </c>
      <c r="Z1670" s="9">
        <v>0</v>
      </c>
      <c r="AA1670" s="9">
        <v>1</v>
      </c>
      <c r="AB1670" s="9">
        <v>1.0040371968092801</v>
      </c>
      <c r="AC1670" s="9">
        <v>0.14755866630768999</v>
      </c>
      <c r="AD1670" s="9">
        <v>404.06858062511401</v>
      </c>
      <c r="AF1670" s="9">
        <v>-1</v>
      </c>
      <c r="AG1670" s="9">
        <v>-1</v>
      </c>
      <c r="AH1670" s="9">
        <v>-1</v>
      </c>
      <c r="AI1670" s="9">
        <v>-1</v>
      </c>
      <c r="AJ1670" s="9">
        <v>0</v>
      </c>
      <c r="AM1670" s="9" t="s">
        <v>309</v>
      </c>
      <c r="AN1670" s="9">
        <v>-1</v>
      </c>
      <c r="AQ1670" s="9">
        <v>580</v>
      </c>
      <c r="AR1670" s="9" t="s">
        <v>302</v>
      </c>
      <c r="AT1670" s="9" t="s">
        <v>195</v>
      </c>
      <c r="AU1670" s="9">
        <v>132.71029999999999</v>
      </c>
      <c r="AV1670" s="9">
        <v>89.740342090268001</v>
      </c>
      <c r="AW1670" s="9">
        <v>425.01352509803701</v>
      </c>
      <c r="AX1670" s="9">
        <v>0.32771174419999999</v>
      </c>
    </row>
    <row r="1671" spans="1:50" x14ac:dyDescent="0.25">
      <c r="A1671" s="142">
        <v>550000</v>
      </c>
      <c r="B1671" s="142">
        <v>880000</v>
      </c>
      <c r="C1671" s="142">
        <v>890000</v>
      </c>
      <c r="D1671" s="9" t="s">
        <v>305</v>
      </c>
      <c r="E1671" s="9" t="s">
        <v>70</v>
      </c>
      <c r="F1671" s="9" t="s">
        <v>306</v>
      </c>
      <c r="G1671" s="9" t="s">
        <v>307</v>
      </c>
      <c r="H1671" s="9">
        <v>0.36</v>
      </c>
      <c r="I1671" s="9">
        <v>0.48</v>
      </c>
      <c r="J1671" s="9" t="s">
        <v>195</v>
      </c>
      <c r="K1671" s="9">
        <v>0.10060249584974</v>
      </c>
      <c r="L1671" s="9">
        <v>3847.42469128625</v>
      </c>
      <c r="M1671" s="9">
        <v>9.5601531205363504</v>
      </c>
      <c r="N1671" s="9">
        <v>1.4050111376816099</v>
      </c>
      <c r="O1671" s="9">
        <v>0.96177526463167995</v>
      </c>
      <c r="P1671" s="9">
        <v>0.14134762714745999</v>
      </c>
      <c r="Q1671" s="9">
        <v>387.06052653733099</v>
      </c>
      <c r="R1671" s="9">
        <v>1210</v>
      </c>
      <c r="S1671" s="9" t="s">
        <v>310</v>
      </c>
      <c r="T1671" s="9">
        <v>1210</v>
      </c>
      <c r="U1671" s="9" t="s">
        <v>293</v>
      </c>
      <c r="V1671" s="9" t="s">
        <v>195</v>
      </c>
      <c r="Z1671" s="9">
        <v>0</v>
      </c>
      <c r="AA1671" s="9">
        <v>1</v>
      </c>
      <c r="AB1671" s="9">
        <v>0.96177526463167995</v>
      </c>
      <c r="AC1671" s="9">
        <v>0.14134762714745999</v>
      </c>
      <c r="AD1671" s="9">
        <v>387.06052653733099</v>
      </c>
      <c r="AF1671" s="9">
        <v>-1</v>
      </c>
      <c r="AG1671" s="9">
        <v>-1</v>
      </c>
      <c r="AH1671" s="9">
        <v>-1</v>
      </c>
      <c r="AI1671" s="9">
        <v>-1</v>
      </c>
      <c r="AJ1671" s="9">
        <v>0</v>
      </c>
      <c r="AM1671" s="9" t="s">
        <v>309</v>
      </c>
      <c r="AN1671" s="9">
        <v>-1</v>
      </c>
      <c r="AQ1671" s="9">
        <v>580</v>
      </c>
      <c r="AR1671" s="9" t="s">
        <v>302</v>
      </c>
      <c r="AT1671" s="9" t="s">
        <v>195</v>
      </c>
      <c r="AU1671" s="9">
        <v>132.71029999999999</v>
      </c>
      <c r="AV1671" s="9">
        <v>82.508768507019298</v>
      </c>
      <c r="AW1671" s="9">
        <v>407.12385643900899</v>
      </c>
      <c r="AX1671" s="9">
        <v>0.31391770200000002</v>
      </c>
    </row>
    <row r="1672" spans="1:50" x14ac:dyDescent="0.25">
      <c r="A1672" s="142">
        <v>550000</v>
      </c>
      <c r="B1672" s="142">
        <v>880000</v>
      </c>
      <c r="C1672" s="142">
        <v>890000</v>
      </c>
      <c r="D1672" s="9" t="s">
        <v>305</v>
      </c>
      <c r="E1672" s="9" t="s">
        <v>70</v>
      </c>
      <c r="F1672" s="9" t="s">
        <v>306</v>
      </c>
      <c r="G1672" s="9" t="s">
        <v>307</v>
      </c>
      <c r="H1672" s="9">
        <v>0.36</v>
      </c>
      <c r="I1672" s="9">
        <v>0.48</v>
      </c>
      <c r="J1672" s="9" t="s">
        <v>195</v>
      </c>
      <c r="K1672" s="9">
        <v>0.16442895426849</v>
      </c>
      <c r="L1672" s="9">
        <v>3847.42469128625</v>
      </c>
      <c r="M1672" s="9">
        <v>9.5601531205363504</v>
      </c>
      <c r="N1672" s="9">
        <v>1.4050111376816099</v>
      </c>
      <c r="O1672" s="9">
        <v>1.5719659802564401</v>
      </c>
      <c r="P1672" s="9">
        <v>0.23102451210457001</v>
      </c>
      <c r="Q1672" s="9">
        <v>632.62801861496996</v>
      </c>
      <c r="R1672" s="9">
        <v>1210</v>
      </c>
      <c r="S1672" s="9" t="s">
        <v>310</v>
      </c>
      <c r="T1672" s="9">
        <v>1210</v>
      </c>
      <c r="U1672" s="9" t="s">
        <v>293</v>
      </c>
      <c r="V1672" s="9" t="s">
        <v>195</v>
      </c>
      <c r="Z1672" s="9">
        <v>0</v>
      </c>
      <c r="AA1672" s="9">
        <v>1</v>
      </c>
      <c r="AB1672" s="9">
        <v>1.5719659802564401</v>
      </c>
      <c r="AC1672" s="9">
        <v>0.23102451210457001</v>
      </c>
      <c r="AD1672" s="9">
        <v>632.62801861496996</v>
      </c>
      <c r="AF1672" s="9">
        <v>-1</v>
      </c>
      <c r="AG1672" s="9">
        <v>-1</v>
      </c>
      <c r="AH1672" s="9">
        <v>-1</v>
      </c>
      <c r="AI1672" s="9">
        <v>-1</v>
      </c>
      <c r="AJ1672" s="9">
        <v>0</v>
      </c>
      <c r="AM1672" s="9" t="s">
        <v>309</v>
      </c>
      <c r="AN1672" s="9">
        <v>-1</v>
      </c>
      <c r="AQ1672" s="9">
        <v>580</v>
      </c>
      <c r="AR1672" s="9" t="s">
        <v>302</v>
      </c>
      <c r="AT1672" s="9" t="s">
        <v>195</v>
      </c>
      <c r="AU1672" s="9">
        <v>132.71029999999999</v>
      </c>
      <c r="AV1672" s="9">
        <v>104.033976311404</v>
      </c>
      <c r="AW1672" s="9">
        <v>665.42036960995802</v>
      </c>
      <c r="AX1672" s="9">
        <v>0.51308030709999997</v>
      </c>
    </row>
    <row r="1673" spans="1:50" x14ac:dyDescent="0.25">
      <c r="A1673" s="142">
        <v>550000</v>
      </c>
      <c r="B1673" s="142">
        <v>880000</v>
      </c>
      <c r="C1673" s="142">
        <v>890000</v>
      </c>
      <c r="D1673" s="9" t="s">
        <v>305</v>
      </c>
      <c r="E1673" s="9" t="s">
        <v>70</v>
      </c>
      <c r="F1673" s="9" t="s">
        <v>306</v>
      </c>
      <c r="G1673" s="9" t="s">
        <v>307</v>
      </c>
      <c r="H1673" s="9">
        <v>0.36</v>
      </c>
      <c r="I1673" s="9">
        <v>0.48</v>
      </c>
      <c r="J1673" s="9" t="s">
        <v>195</v>
      </c>
      <c r="K1673" s="9">
        <v>6.3770979654279997E-2</v>
      </c>
      <c r="L1673" s="9">
        <v>3847.42469128625</v>
      </c>
      <c r="M1673" s="9">
        <v>9.5601531205363504</v>
      </c>
      <c r="N1673" s="9">
        <v>1.4050111376816099</v>
      </c>
      <c r="O1673" s="9">
        <v>0.60966033014159005</v>
      </c>
      <c r="P1673" s="9">
        <v>8.9598936675140003E-2</v>
      </c>
      <c r="Q1673" s="9">
        <v>245.354041709417</v>
      </c>
      <c r="R1673" s="9">
        <v>1210</v>
      </c>
      <c r="S1673" s="9" t="s">
        <v>310</v>
      </c>
      <c r="T1673" s="9">
        <v>1210</v>
      </c>
      <c r="U1673" s="9" t="s">
        <v>293</v>
      </c>
      <c r="V1673" s="9" t="s">
        <v>195</v>
      </c>
      <c r="Z1673" s="9">
        <v>0</v>
      </c>
      <c r="AA1673" s="9">
        <v>1</v>
      </c>
      <c r="AB1673" s="9">
        <v>0.60966033014159005</v>
      </c>
      <c r="AC1673" s="9">
        <v>8.9598936675140003E-2</v>
      </c>
      <c r="AD1673" s="9">
        <v>245.354041709417</v>
      </c>
      <c r="AF1673" s="9">
        <v>-1</v>
      </c>
      <c r="AG1673" s="9">
        <v>-1</v>
      </c>
      <c r="AH1673" s="9">
        <v>-1</v>
      </c>
      <c r="AI1673" s="9">
        <v>-1</v>
      </c>
      <c r="AJ1673" s="9">
        <v>0</v>
      </c>
      <c r="AM1673" s="9" t="s">
        <v>309</v>
      </c>
      <c r="AN1673" s="9">
        <v>-1</v>
      </c>
      <c r="AQ1673" s="9">
        <v>580</v>
      </c>
      <c r="AR1673" s="9" t="s">
        <v>302</v>
      </c>
      <c r="AT1673" s="9" t="s">
        <v>195</v>
      </c>
      <c r="AU1673" s="9">
        <v>132.71029999999999</v>
      </c>
      <c r="AV1673" s="9">
        <v>75.514436019140902</v>
      </c>
      <c r="AW1673" s="9">
        <v>258.07199857669099</v>
      </c>
      <c r="AX1673" s="9">
        <v>0.1989894904</v>
      </c>
    </row>
    <row r="1674" spans="1:50" x14ac:dyDescent="0.25">
      <c r="A1674" s="142">
        <v>550000</v>
      </c>
      <c r="B1674" s="142">
        <v>880000</v>
      </c>
      <c r="C1674" s="142">
        <v>890000</v>
      </c>
      <c r="D1674" s="9" t="s">
        <v>305</v>
      </c>
      <c r="E1674" s="9" t="s">
        <v>70</v>
      </c>
      <c r="F1674" s="9" t="s">
        <v>306</v>
      </c>
      <c r="G1674" s="9" t="s">
        <v>307</v>
      </c>
      <c r="H1674" s="9">
        <v>0.36</v>
      </c>
      <c r="I1674" s="9">
        <v>0.48</v>
      </c>
      <c r="J1674" s="9" t="s">
        <v>195</v>
      </c>
      <c r="K1674" s="9">
        <v>5.80445269645E-3</v>
      </c>
      <c r="L1674" s="9">
        <v>3850.6255303293601</v>
      </c>
      <c r="M1674" s="9">
        <v>9.5675464958490792</v>
      </c>
      <c r="N1674" s="9">
        <v>1.4060786152246301</v>
      </c>
      <c r="O1674" s="9">
        <v>5.5534371056289999E-2</v>
      </c>
      <c r="P1674" s="9">
        <v>8.1615168095700002E-3</v>
      </c>
      <c r="Q1674" s="9">
        <v>22.350773742562598</v>
      </c>
      <c r="R1674" s="9">
        <v>1200</v>
      </c>
      <c r="S1674" s="9" t="s">
        <v>308</v>
      </c>
      <c r="T1674" s="9">
        <v>1200</v>
      </c>
      <c r="U1674" s="9" t="s">
        <v>293</v>
      </c>
      <c r="V1674" s="9" t="s">
        <v>195</v>
      </c>
      <c r="Z1674" s="9">
        <v>0</v>
      </c>
      <c r="AA1674" s="9">
        <v>1</v>
      </c>
      <c r="AB1674" s="9">
        <v>5.5534371056289999E-2</v>
      </c>
      <c r="AC1674" s="9">
        <v>8.1615168095700002E-3</v>
      </c>
      <c r="AD1674" s="9">
        <v>22.3507737425616</v>
      </c>
      <c r="AF1674" s="9">
        <v>-1</v>
      </c>
      <c r="AG1674" s="9">
        <v>-1</v>
      </c>
      <c r="AH1674" s="9">
        <v>-1</v>
      </c>
      <c r="AI1674" s="9">
        <v>-1</v>
      </c>
      <c r="AJ1674" s="9">
        <v>0</v>
      </c>
      <c r="AM1674" s="9" t="s">
        <v>309</v>
      </c>
      <c r="AN1674" s="9">
        <v>-1</v>
      </c>
      <c r="AQ1674" s="9">
        <v>580</v>
      </c>
      <c r="AR1674" s="9" t="s">
        <v>302</v>
      </c>
      <c r="AT1674" s="9" t="s">
        <v>195</v>
      </c>
      <c r="AU1674" s="9">
        <v>132.71029999999999</v>
      </c>
      <c r="AV1674" s="9">
        <v>32.765258747830302</v>
      </c>
      <c r="AW1674" s="9">
        <v>23.489786673168901</v>
      </c>
      <c r="AX1674" s="9">
        <v>1.8127148199999998E-2</v>
      </c>
    </row>
    <row r="1675" spans="1:50" x14ac:dyDescent="0.25">
      <c r="A1675" s="142">
        <v>550000</v>
      </c>
      <c r="B1675" s="142">
        <v>880000</v>
      </c>
      <c r="C1675" s="142">
        <v>890000</v>
      </c>
      <c r="D1675" s="9" t="s">
        <v>305</v>
      </c>
      <c r="E1675" s="9" t="s">
        <v>70</v>
      </c>
      <c r="F1675" s="9" t="s">
        <v>306</v>
      </c>
      <c r="G1675" s="9" t="s">
        <v>307</v>
      </c>
      <c r="H1675" s="9">
        <v>0.36</v>
      </c>
      <c r="I1675" s="9">
        <v>0.48</v>
      </c>
      <c r="J1675" s="9" t="s">
        <v>195</v>
      </c>
      <c r="K1675" s="9">
        <v>0.19163315778994999</v>
      </c>
      <c r="L1675" s="9">
        <v>3850.6255303293601</v>
      </c>
      <c r="M1675" s="9">
        <v>9.5675464958490792</v>
      </c>
      <c r="N1675" s="9">
        <v>1.4060786152246301</v>
      </c>
      <c r="O1675" s="9">
        <v>1.8334591473017501</v>
      </c>
      <c r="P1675" s="9">
        <v>0.26945128513640998</v>
      </c>
      <c r="Q1675" s="9">
        <v>737.90752984362496</v>
      </c>
      <c r="R1675" s="9">
        <v>1210</v>
      </c>
      <c r="S1675" s="9" t="s">
        <v>310</v>
      </c>
      <c r="T1675" s="9">
        <v>1210</v>
      </c>
      <c r="U1675" s="9" t="s">
        <v>293</v>
      </c>
      <c r="V1675" s="9" t="s">
        <v>195</v>
      </c>
      <c r="Z1675" s="9">
        <v>0</v>
      </c>
      <c r="AA1675" s="9">
        <v>1</v>
      </c>
      <c r="AB1675" s="9">
        <v>1.8334591473017501</v>
      </c>
      <c r="AC1675" s="9">
        <v>0.26945128513640998</v>
      </c>
      <c r="AD1675" s="9">
        <v>737.90752984362496</v>
      </c>
      <c r="AF1675" s="9">
        <v>-1</v>
      </c>
      <c r="AG1675" s="9">
        <v>-1</v>
      </c>
      <c r="AH1675" s="9">
        <v>-1</v>
      </c>
      <c r="AI1675" s="9">
        <v>-1</v>
      </c>
      <c r="AJ1675" s="9">
        <v>0</v>
      </c>
      <c r="AM1675" s="9" t="s">
        <v>309</v>
      </c>
      <c r="AN1675" s="9">
        <v>-1</v>
      </c>
      <c r="AQ1675" s="9">
        <v>580</v>
      </c>
      <c r="AR1675" s="9" t="s">
        <v>302</v>
      </c>
      <c r="AT1675" s="9" t="s">
        <v>195</v>
      </c>
      <c r="AU1675" s="9">
        <v>132.71029999999999</v>
      </c>
      <c r="AV1675" s="9">
        <v>119.57566254701599</v>
      </c>
      <c r="AW1675" s="9">
        <v>775.511875347059</v>
      </c>
      <c r="AX1675" s="9">
        <v>0.59846514989999999</v>
      </c>
    </row>
    <row r="1676" spans="1:50" x14ac:dyDescent="0.25">
      <c r="A1676" s="142">
        <v>550000</v>
      </c>
      <c r="B1676" s="142">
        <v>880000</v>
      </c>
      <c r="C1676" s="142">
        <v>890000</v>
      </c>
      <c r="D1676" s="9" t="s">
        <v>305</v>
      </c>
      <c r="E1676" s="9" t="s">
        <v>70</v>
      </c>
      <c r="F1676" s="9" t="s">
        <v>306</v>
      </c>
      <c r="G1676" s="9" t="s">
        <v>307</v>
      </c>
      <c r="H1676" s="9">
        <v>0.36</v>
      </c>
      <c r="I1676" s="9">
        <v>0.48</v>
      </c>
      <c r="J1676" s="9" t="s">
        <v>195</v>
      </c>
      <c r="K1676" s="9">
        <v>0.11355136045204001</v>
      </c>
      <c r="L1676" s="9">
        <v>3850.6255303293601</v>
      </c>
      <c r="M1676" s="9">
        <v>9.5675464958490792</v>
      </c>
      <c r="N1676" s="9">
        <v>1.4060786152246301</v>
      </c>
      <c r="O1676" s="9">
        <v>1.08640792079186</v>
      </c>
      <c r="P1676" s="9">
        <v>0.15966213966128001</v>
      </c>
      <c r="Q1676" s="9">
        <v>437.24376756027999</v>
      </c>
      <c r="R1676" s="9">
        <v>1210</v>
      </c>
      <c r="S1676" s="9" t="s">
        <v>310</v>
      </c>
      <c r="T1676" s="9">
        <v>1210</v>
      </c>
      <c r="U1676" s="9" t="s">
        <v>293</v>
      </c>
      <c r="V1676" s="9" t="s">
        <v>195</v>
      </c>
      <c r="Z1676" s="9">
        <v>0</v>
      </c>
      <c r="AA1676" s="9">
        <v>1</v>
      </c>
      <c r="AB1676" s="9">
        <v>1.08640792079186</v>
      </c>
      <c r="AC1676" s="9">
        <v>0.15966213966128001</v>
      </c>
      <c r="AD1676" s="9">
        <v>437.24376756027999</v>
      </c>
      <c r="AF1676" s="9">
        <v>-1</v>
      </c>
      <c r="AG1676" s="9">
        <v>-1</v>
      </c>
      <c r="AH1676" s="9">
        <v>-1</v>
      </c>
      <c r="AI1676" s="9">
        <v>-1</v>
      </c>
      <c r="AJ1676" s="9">
        <v>0</v>
      </c>
      <c r="AM1676" s="9" t="s">
        <v>309</v>
      </c>
      <c r="AN1676" s="9">
        <v>-1</v>
      </c>
      <c r="AQ1676" s="9">
        <v>580</v>
      </c>
      <c r="AR1676" s="9" t="s">
        <v>302</v>
      </c>
      <c r="AT1676" s="9" t="s">
        <v>195</v>
      </c>
      <c r="AU1676" s="9">
        <v>132.71029999999999</v>
      </c>
      <c r="AV1676" s="9">
        <v>87.253657581412895</v>
      </c>
      <c r="AW1676" s="9">
        <v>459.526052317618</v>
      </c>
      <c r="AX1676" s="9">
        <v>0.35461781640000001</v>
      </c>
    </row>
    <row r="1677" spans="1:50" x14ac:dyDescent="0.25">
      <c r="A1677" s="142">
        <v>550000</v>
      </c>
      <c r="B1677" s="142">
        <v>880000</v>
      </c>
      <c r="C1677" s="142">
        <v>890000</v>
      </c>
      <c r="D1677" s="9" t="s">
        <v>305</v>
      </c>
      <c r="E1677" s="9" t="s">
        <v>70</v>
      </c>
      <c r="F1677" s="9" t="s">
        <v>306</v>
      </c>
      <c r="G1677" s="9" t="s">
        <v>307</v>
      </c>
      <c r="H1677" s="9">
        <v>0.36</v>
      </c>
      <c r="I1677" s="9">
        <v>0.48</v>
      </c>
      <c r="J1677" s="9" t="s">
        <v>195</v>
      </c>
      <c r="K1677" s="9">
        <v>7.8184049323610005E-2</v>
      </c>
      <c r="L1677" s="9">
        <v>3850.6255303293601</v>
      </c>
      <c r="M1677" s="9">
        <v>9.5675464958490792</v>
      </c>
      <c r="N1677" s="9">
        <v>1.4060786152246301</v>
      </c>
      <c r="O1677" s="9">
        <v>0.74802952713743998</v>
      </c>
      <c r="P1677" s="9">
        <v>0.10993291980559999</v>
      </c>
      <c r="Q1677" s="9">
        <v>301.05749639004199</v>
      </c>
      <c r="R1677" s="9">
        <v>1210</v>
      </c>
      <c r="S1677" s="9" t="s">
        <v>310</v>
      </c>
      <c r="T1677" s="9">
        <v>1210</v>
      </c>
      <c r="U1677" s="9" t="s">
        <v>293</v>
      </c>
      <c r="V1677" s="9" t="s">
        <v>195</v>
      </c>
      <c r="Z1677" s="9">
        <v>0</v>
      </c>
      <c r="AA1677" s="9">
        <v>1</v>
      </c>
      <c r="AB1677" s="9">
        <v>0.74802952713743998</v>
      </c>
      <c r="AC1677" s="9">
        <v>0.10993291980559999</v>
      </c>
      <c r="AD1677" s="9">
        <v>301.05749639004102</v>
      </c>
      <c r="AF1677" s="9">
        <v>-1</v>
      </c>
      <c r="AG1677" s="9">
        <v>-1</v>
      </c>
      <c r="AH1677" s="9">
        <v>-1</v>
      </c>
      <c r="AI1677" s="9">
        <v>-1</v>
      </c>
      <c r="AJ1677" s="9">
        <v>0</v>
      </c>
      <c r="AM1677" s="9" t="s">
        <v>309</v>
      </c>
      <c r="AN1677" s="9">
        <v>-1</v>
      </c>
      <c r="AQ1677" s="9">
        <v>580</v>
      </c>
      <c r="AR1677" s="9" t="s">
        <v>302</v>
      </c>
      <c r="AT1677" s="9" t="s">
        <v>195</v>
      </c>
      <c r="AU1677" s="9">
        <v>132.71029999999999</v>
      </c>
      <c r="AV1677" s="9">
        <v>80.064298172471396</v>
      </c>
      <c r="AW1677" s="9">
        <v>316.39962213450798</v>
      </c>
      <c r="AX1677" s="9">
        <v>0.24416666370000001</v>
      </c>
    </row>
    <row r="1678" spans="1:50" x14ac:dyDescent="0.25">
      <c r="A1678" s="142">
        <v>550000</v>
      </c>
      <c r="B1678" s="142">
        <v>880000</v>
      </c>
      <c r="C1678" s="142">
        <v>890000</v>
      </c>
      <c r="D1678" s="9" t="s">
        <v>305</v>
      </c>
      <c r="E1678" s="9" t="s">
        <v>70</v>
      </c>
      <c r="F1678" s="9" t="s">
        <v>306</v>
      </c>
      <c r="G1678" s="9" t="s">
        <v>307</v>
      </c>
      <c r="H1678" s="9">
        <v>0.36</v>
      </c>
      <c r="I1678" s="9">
        <v>0.48</v>
      </c>
      <c r="J1678" s="9" t="s">
        <v>195</v>
      </c>
      <c r="K1678" s="9">
        <v>0.22859043347488001</v>
      </c>
      <c r="L1678" s="9">
        <v>3850.6255303293601</v>
      </c>
      <c r="M1678" s="9">
        <v>9.5675464958490792</v>
      </c>
      <c r="N1678" s="9">
        <v>1.4060786152246301</v>
      </c>
      <c r="O1678" s="9">
        <v>2.18704960077726</v>
      </c>
      <c r="P1678" s="9">
        <v>0.32141612015395998</v>
      </c>
      <c r="Q1678" s="9">
        <v>880.21615912745301</v>
      </c>
      <c r="R1678" s="9">
        <v>1210</v>
      </c>
      <c r="S1678" s="9" t="s">
        <v>310</v>
      </c>
      <c r="T1678" s="9">
        <v>1210</v>
      </c>
      <c r="U1678" s="9" t="s">
        <v>293</v>
      </c>
      <c r="V1678" s="9" t="s">
        <v>195</v>
      </c>
      <c r="Z1678" s="9">
        <v>0</v>
      </c>
      <c r="AA1678" s="9">
        <v>1</v>
      </c>
      <c r="AB1678" s="9">
        <v>2.18704960077726</v>
      </c>
      <c r="AC1678" s="9">
        <v>0.32141612015395998</v>
      </c>
      <c r="AD1678" s="9">
        <v>880.21615912745301</v>
      </c>
      <c r="AF1678" s="9">
        <v>-1</v>
      </c>
      <c r="AG1678" s="9">
        <v>-1</v>
      </c>
      <c r="AH1678" s="9">
        <v>-1</v>
      </c>
      <c r="AI1678" s="9">
        <v>-1</v>
      </c>
      <c r="AJ1678" s="9">
        <v>0</v>
      </c>
      <c r="AM1678" s="9" t="s">
        <v>309</v>
      </c>
      <c r="AN1678" s="9">
        <v>-1</v>
      </c>
      <c r="AQ1678" s="9">
        <v>580</v>
      </c>
      <c r="AR1678" s="9" t="s">
        <v>302</v>
      </c>
      <c r="AT1678" s="9" t="s">
        <v>195</v>
      </c>
      <c r="AU1678" s="9">
        <v>132.71029999999999</v>
      </c>
      <c r="AV1678" s="9">
        <v>121.841829328606</v>
      </c>
      <c r="AW1678" s="9">
        <v>925.07266380704095</v>
      </c>
      <c r="AX1678" s="9">
        <v>0.71388171869999995</v>
      </c>
    </row>
    <row r="1679" spans="1:50" x14ac:dyDescent="0.25">
      <c r="A1679" s="142">
        <v>550000</v>
      </c>
      <c r="B1679" s="142">
        <v>890000</v>
      </c>
      <c r="C1679" s="142">
        <v>890000</v>
      </c>
      <c r="D1679" s="9" t="s">
        <v>305</v>
      </c>
      <c r="E1679" s="9" t="s">
        <v>70</v>
      </c>
      <c r="F1679" s="9" t="s">
        <v>306</v>
      </c>
      <c r="G1679" s="9" t="s">
        <v>307</v>
      </c>
      <c r="H1679" s="9">
        <v>0.36</v>
      </c>
      <c r="I1679" s="9">
        <v>0.48</v>
      </c>
      <c r="J1679" s="9" t="s">
        <v>195</v>
      </c>
      <c r="K1679" s="9">
        <v>1.2797737940529999E-2</v>
      </c>
      <c r="L1679" s="9">
        <v>3880.3617842902099</v>
      </c>
      <c r="M1679" s="9">
        <v>10.739264824427099</v>
      </c>
      <c r="N1679" s="9">
        <v>1.9520287775634899</v>
      </c>
      <c r="O1679" s="9">
        <v>0.13743829689705001</v>
      </c>
      <c r="P1679" s="9">
        <v>2.4981552747639999E-2</v>
      </c>
      <c r="Q1679" s="9">
        <v>49.659853229824499</v>
      </c>
      <c r="R1679" s="9">
        <v>1200</v>
      </c>
      <c r="S1679" s="9" t="s">
        <v>308</v>
      </c>
      <c r="T1679" s="9">
        <v>1200</v>
      </c>
      <c r="U1679" s="9" t="s">
        <v>293</v>
      </c>
      <c r="V1679" s="9" t="s">
        <v>195</v>
      </c>
      <c r="Z1679" s="9">
        <v>0</v>
      </c>
      <c r="AA1679" s="9">
        <v>1</v>
      </c>
      <c r="AB1679" s="9">
        <v>0.13743829689705001</v>
      </c>
      <c r="AC1679" s="9">
        <v>2.4981552747639999E-2</v>
      </c>
      <c r="AD1679" s="9">
        <v>49.659853229825302</v>
      </c>
      <c r="AF1679" s="9">
        <v>-1</v>
      </c>
      <c r="AG1679" s="9">
        <v>-1</v>
      </c>
      <c r="AH1679" s="9">
        <v>-1</v>
      </c>
      <c r="AI1679" s="9">
        <v>-1</v>
      </c>
      <c r="AJ1679" s="9">
        <v>0</v>
      </c>
      <c r="AM1679" s="9" t="s">
        <v>309</v>
      </c>
      <c r="AN1679" s="9">
        <v>-1</v>
      </c>
      <c r="AQ1679" s="9">
        <v>580</v>
      </c>
      <c r="AR1679" s="9" t="s">
        <v>302</v>
      </c>
      <c r="AT1679" s="9" t="s">
        <v>195</v>
      </c>
      <c r="AU1679" s="9">
        <v>132.71029999999999</v>
      </c>
      <c r="AV1679" s="9">
        <v>41.0107597802171</v>
      </c>
      <c r="AW1679" s="9">
        <v>51.790607976859</v>
      </c>
      <c r="AX1679" s="9">
        <v>4.0275631200000002E-2</v>
      </c>
    </row>
    <row r="1680" spans="1:50" x14ac:dyDescent="0.25">
      <c r="A1680" s="142">
        <v>550000</v>
      </c>
      <c r="B1680" s="142">
        <v>890000</v>
      </c>
      <c r="C1680" s="142">
        <v>890000</v>
      </c>
      <c r="D1680" s="9" t="s">
        <v>305</v>
      </c>
      <c r="E1680" s="9" t="s">
        <v>70</v>
      </c>
      <c r="F1680" s="9" t="s">
        <v>306</v>
      </c>
      <c r="G1680" s="9" t="s">
        <v>307</v>
      </c>
      <c r="H1680" s="9">
        <v>0.36</v>
      </c>
      <c r="I1680" s="9">
        <v>0.48</v>
      </c>
      <c r="J1680" s="9" t="s">
        <v>195</v>
      </c>
      <c r="K1680" s="9">
        <v>0.25791836662817003</v>
      </c>
      <c r="L1680" s="9">
        <v>3880.3617842902099</v>
      </c>
      <c r="M1680" s="9">
        <v>10.739264824427099</v>
      </c>
      <c r="N1680" s="9">
        <v>1.9520287775634899</v>
      </c>
      <c r="O1680" s="9">
        <v>2.7698536423036302</v>
      </c>
      <c r="P1680" s="9">
        <v>0.50346407392035997</v>
      </c>
      <c r="Q1680" s="9">
        <v>1000.81657333051</v>
      </c>
      <c r="R1680" s="9">
        <v>1330</v>
      </c>
      <c r="S1680" s="9" t="s">
        <v>311</v>
      </c>
      <c r="T1680" s="9">
        <v>1330</v>
      </c>
      <c r="U1680" s="9" t="s">
        <v>293</v>
      </c>
      <c r="V1680" s="9" t="s">
        <v>195</v>
      </c>
      <c r="Z1680" s="9">
        <v>0</v>
      </c>
      <c r="AA1680" s="9">
        <v>1</v>
      </c>
      <c r="AB1680" s="9">
        <v>2.7698536423036302</v>
      </c>
      <c r="AC1680" s="9">
        <v>0.50346407392035997</v>
      </c>
      <c r="AD1680" s="9">
        <v>1000.81657333051</v>
      </c>
      <c r="AF1680" s="9">
        <v>-1</v>
      </c>
      <c r="AG1680" s="9">
        <v>-1</v>
      </c>
      <c r="AH1680" s="9">
        <v>-1</v>
      </c>
      <c r="AI1680" s="9">
        <v>-1</v>
      </c>
      <c r="AJ1680" s="9">
        <v>0</v>
      </c>
      <c r="AM1680" s="9" t="s">
        <v>309</v>
      </c>
      <c r="AN1680" s="9">
        <v>-1</v>
      </c>
      <c r="AQ1680" s="9">
        <v>580</v>
      </c>
      <c r="AR1680" s="9" t="s">
        <v>302</v>
      </c>
      <c r="AT1680" s="9" t="s">
        <v>195</v>
      </c>
      <c r="AU1680" s="9">
        <v>132.71029999999999</v>
      </c>
      <c r="AV1680" s="9">
        <v>128.75589768122501</v>
      </c>
      <c r="AW1680" s="9">
        <v>1043.75859844413</v>
      </c>
      <c r="AX1680" s="9">
        <v>0.81169227359999996</v>
      </c>
    </row>
    <row r="1681" spans="1:50" x14ac:dyDescent="0.25">
      <c r="A1681" s="142">
        <v>550000</v>
      </c>
      <c r="B1681" s="142">
        <v>890000</v>
      </c>
      <c r="C1681" s="142">
        <v>890000</v>
      </c>
      <c r="D1681" s="9" t="s">
        <v>305</v>
      </c>
      <c r="E1681" s="9" t="s">
        <v>70</v>
      </c>
      <c r="F1681" s="9" t="s">
        <v>306</v>
      </c>
      <c r="G1681" s="9" t="s">
        <v>307</v>
      </c>
      <c r="H1681" s="9">
        <v>0.36</v>
      </c>
      <c r="I1681" s="9">
        <v>0.48</v>
      </c>
      <c r="J1681" s="9" t="s">
        <v>195</v>
      </c>
      <c r="K1681" s="9">
        <v>5.597439529381E-2</v>
      </c>
      <c r="L1681" s="9">
        <v>3880.3617842902099</v>
      </c>
      <c r="M1681" s="9">
        <v>10.739264824427099</v>
      </c>
      <c r="N1681" s="9">
        <v>1.9520287775634899</v>
      </c>
      <c r="O1681" s="9">
        <v>0.60112385444739003</v>
      </c>
      <c r="P1681" s="9">
        <v>0.10926363042023</v>
      </c>
      <c r="Q1681" s="9">
        <v>217.20090439685401</v>
      </c>
      <c r="R1681" s="9">
        <v>1200</v>
      </c>
      <c r="S1681" s="9" t="s">
        <v>308</v>
      </c>
      <c r="T1681" s="9">
        <v>1200</v>
      </c>
      <c r="U1681" s="9" t="s">
        <v>293</v>
      </c>
      <c r="V1681" s="9" t="s">
        <v>195</v>
      </c>
      <c r="Z1681" s="9">
        <v>0</v>
      </c>
      <c r="AA1681" s="9">
        <v>1</v>
      </c>
      <c r="AB1681" s="9">
        <v>0.60112385444739003</v>
      </c>
      <c r="AC1681" s="9">
        <v>0.10926363042023</v>
      </c>
      <c r="AD1681" s="9">
        <v>217.20090439685401</v>
      </c>
      <c r="AF1681" s="9">
        <v>-1</v>
      </c>
      <c r="AG1681" s="9">
        <v>-1</v>
      </c>
      <c r="AH1681" s="9">
        <v>-1</v>
      </c>
      <c r="AI1681" s="9">
        <v>-1</v>
      </c>
      <c r="AJ1681" s="9">
        <v>0</v>
      </c>
      <c r="AM1681" s="9" t="s">
        <v>309</v>
      </c>
      <c r="AN1681" s="9">
        <v>-1</v>
      </c>
      <c r="AQ1681" s="9">
        <v>580</v>
      </c>
      <c r="AR1681" s="9" t="s">
        <v>302</v>
      </c>
      <c r="AT1681" s="9" t="s">
        <v>195</v>
      </c>
      <c r="AU1681" s="9">
        <v>132.71029999999999</v>
      </c>
      <c r="AV1681" s="9">
        <v>62.549086488460297</v>
      </c>
      <c r="AW1681" s="9">
        <v>226.52034108471099</v>
      </c>
      <c r="AX1681" s="9">
        <v>0.17615645129999999</v>
      </c>
    </row>
    <row r="1682" spans="1:50" x14ac:dyDescent="0.25">
      <c r="A1682" s="142">
        <v>550000</v>
      </c>
      <c r="B1682" s="142">
        <v>890000</v>
      </c>
      <c r="C1682" s="142">
        <v>890000</v>
      </c>
      <c r="D1682" s="9" t="s">
        <v>305</v>
      </c>
      <c r="E1682" s="9" t="s">
        <v>70</v>
      </c>
      <c r="F1682" s="9" t="s">
        <v>306</v>
      </c>
      <c r="G1682" s="9" t="s">
        <v>307</v>
      </c>
      <c r="H1682" s="9">
        <v>0.36</v>
      </c>
      <c r="I1682" s="9">
        <v>0.48</v>
      </c>
      <c r="J1682" s="9" t="s">
        <v>195</v>
      </c>
      <c r="K1682" s="9">
        <v>9.1426394946130002E-2</v>
      </c>
      <c r="L1682" s="9">
        <v>3880.3617842902099</v>
      </c>
      <c r="M1682" s="9">
        <v>10.739264824427099</v>
      </c>
      <c r="N1682" s="9">
        <v>1.9520287775634899</v>
      </c>
      <c r="O1682" s="9">
        <v>0.98185226726924002</v>
      </c>
      <c r="P1682" s="9">
        <v>0.17846695396373999</v>
      </c>
      <c r="Q1682" s="9">
        <v>354.76748902441699</v>
      </c>
      <c r="R1682" s="9">
        <v>1210</v>
      </c>
      <c r="S1682" s="9" t="s">
        <v>310</v>
      </c>
      <c r="T1682" s="9">
        <v>1210</v>
      </c>
      <c r="U1682" s="9" t="s">
        <v>293</v>
      </c>
      <c r="V1682" s="9" t="s">
        <v>195</v>
      </c>
      <c r="Z1682" s="9">
        <v>0</v>
      </c>
      <c r="AA1682" s="9">
        <v>1</v>
      </c>
      <c r="AB1682" s="9">
        <v>0.98185226726924002</v>
      </c>
      <c r="AC1682" s="9">
        <v>0.17846695396373999</v>
      </c>
      <c r="AD1682" s="9">
        <v>354.76748902441602</v>
      </c>
      <c r="AF1682" s="9">
        <v>-1</v>
      </c>
      <c r="AG1682" s="9">
        <v>-1</v>
      </c>
      <c r="AH1682" s="9">
        <v>-1</v>
      </c>
      <c r="AI1682" s="9">
        <v>-1</v>
      </c>
      <c r="AJ1682" s="9">
        <v>0</v>
      </c>
      <c r="AM1682" s="9" t="s">
        <v>309</v>
      </c>
      <c r="AN1682" s="9">
        <v>-1</v>
      </c>
      <c r="AQ1682" s="9">
        <v>580</v>
      </c>
      <c r="AR1682" s="9" t="s">
        <v>302</v>
      </c>
      <c r="AT1682" s="9" t="s">
        <v>195</v>
      </c>
      <c r="AU1682" s="9">
        <v>132.71029999999999</v>
      </c>
      <c r="AV1682" s="9">
        <v>97.703904606224796</v>
      </c>
      <c r="AW1682" s="9">
        <v>369.98949356465602</v>
      </c>
      <c r="AX1682" s="9">
        <v>0.28772707949999998</v>
      </c>
    </row>
    <row r="1683" spans="1:50" x14ac:dyDescent="0.25">
      <c r="A1683" s="142">
        <v>550000</v>
      </c>
      <c r="B1683" s="142">
        <v>890000</v>
      </c>
      <c r="C1683" s="142">
        <v>890000</v>
      </c>
      <c r="D1683" s="9" t="s">
        <v>305</v>
      </c>
      <c r="E1683" s="9" t="s">
        <v>70</v>
      </c>
      <c r="F1683" s="9" t="s">
        <v>306</v>
      </c>
      <c r="G1683" s="9" t="s">
        <v>307</v>
      </c>
      <c r="H1683" s="9">
        <v>0.36</v>
      </c>
      <c r="I1683" s="9">
        <v>0.48</v>
      </c>
      <c r="J1683" s="9" t="s">
        <v>195</v>
      </c>
      <c r="K1683" s="9">
        <v>4.2428327574769997E-2</v>
      </c>
      <c r="L1683" s="9">
        <v>3880.3617842902099</v>
      </c>
      <c r="M1683" s="9">
        <v>10.739264824427099</v>
      </c>
      <c r="N1683" s="9">
        <v>1.9520287775634899</v>
      </c>
      <c r="O1683" s="9">
        <v>0.45564904588306998</v>
      </c>
      <c r="P1683" s="9">
        <v>8.2821316409849993E-2</v>
      </c>
      <c r="Q1683" s="9">
        <v>164.63726089251099</v>
      </c>
      <c r="R1683" s="9">
        <v>1330</v>
      </c>
      <c r="S1683" s="9" t="s">
        <v>311</v>
      </c>
      <c r="T1683" s="9">
        <v>1330</v>
      </c>
      <c r="U1683" s="9" t="s">
        <v>293</v>
      </c>
      <c r="V1683" s="9" t="s">
        <v>195</v>
      </c>
      <c r="Z1683" s="9">
        <v>0</v>
      </c>
      <c r="AA1683" s="9">
        <v>1</v>
      </c>
      <c r="AB1683" s="9">
        <v>0.45564904588306998</v>
      </c>
      <c r="AC1683" s="9">
        <v>8.2821316409849993E-2</v>
      </c>
      <c r="AD1683" s="9">
        <v>164.63726089251</v>
      </c>
      <c r="AF1683" s="9">
        <v>-1</v>
      </c>
      <c r="AG1683" s="9">
        <v>-1</v>
      </c>
      <c r="AH1683" s="9">
        <v>-1</v>
      </c>
      <c r="AI1683" s="9">
        <v>-1</v>
      </c>
      <c r="AJ1683" s="9">
        <v>0</v>
      </c>
      <c r="AM1683" s="9" t="s">
        <v>309</v>
      </c>
      <c r="AN1683" s="9">
        <v>-1</v>
      </c>
      <c r="AQ1683" s="9">
        <v>580</v>
      </c>
      <c r="AR1683" s="9" t="s">
        <v>302</v>
      </c>
      <c r="AT1683" s="9" t="s">
        <v>195</v>
      </c>
      <c r="AU1683" s="9">
        <v>132.71029999999999</v>
      </c>
      <c r="AV1683" s="9">
        <v>71.374326142956704</v>
      </c>
      <c r="AW1683" s="9">
        <v>171.70134993767601</v>
      </c>
      <c r="AX1683" s="9">
        <v>0.13352575899999999</v>
      </c>
    </row>
    <row r="1684" spans="1:50" x14ac:dyDescent="0.25">
      <c r="A1684" s="142">
        <v>550000</v>
      </c>
      <c r="B1684" s="142">
        <v>890000</v>
      </c>
      <c r="C1684" s="142">
        <v>890000</v>
      </c>
      <c r="D1684" s="9" t="s">
        <v>305</v>
      </c>
      <c r="E1684" s="9" t="s">
        <v>70</v>
      </c>
      <c r="F1684" s="9" t="s">
        <v>306</v>
      </c>
      <c r="G1684" s="9" t="s">
        <v>307</v>
      </c>
      <c r="H1684" s="9">
        <v>0.36</v>
      </c>
      <c r="I1684" s="9">
        <v>0.48</v>
      </c>
      <c r="J1684" s="9" t="s">
        <v>195</v>
      </c>
      <c r="K1684" s="9">
        <v>0.15721823114639</v>
      </c>
      <c r="L1684" s="9">
        <v>3880.3617842902099</v>
      </c>
      <c r="M1684" s="9">
        <v>10.739264824427099</v>
      </c>
      <c r="N1684" s="9">
        <v>1.9520287775634899</v>
      </c>
      <c r="O1684" s="9">
        <v>1.6884082195091601</v>
      </c>
      <c r="P1684" s="9">
        <v>0.30689451155538999</v>
      </c>
      <c r="Q1684" s="9">
        <v>610.06361593418706</v>
      </c>
      <c r="R1684" s="9">
        <v>1330</v>
      </c>
      <c r="S1684" s="9" t="s">
        <v>311</v>
      </c>
      <c r="T1684" s="9">
        <v>1330</v>
      </c>
      <c r="U1684" s="9" t="s">
        <v>293</v>
      </c>
      <c r="V1684" s="9" t="s">
        <v>195</v>
      </c>
      <c r="Z1684" s="9">
        <v>0</v>
      </c>
      <c r="AA1684" s="9">
        <v>1</v>
      </c>
      <c r="AB1684" s="9">
        <v>1.6884082195091601</v>
      </c>
      <c r="AC1684" s="9">
        <v>0.30689451155538999</v>
      </c>
      <c r="AD1684" s="9">
        <v>610.06361593418706</v>
      </c>
      <c r="AF1684" s="9">
        <v>-1</v>
      </c>
      <c r="AG1684" s="9">
        <v>-1</v>
      </c>
      <c r="AH1684" s="9">
        <v>-1</v>
      </c>
      <c r="AI1684" s="9">
        <v>-1</v>
      </c>
      <c r="AJ1684" s="9">
        <v>0</v>
      </c>
      <c r="AM1684" s="9" t="s">
        <v>309</v>
      </c>
      <c r="AN1684" s="9">
        <v>-1</v>
      </c>
      <c r="AQ1684" s="9">
        <v>580</v>
      </c>
      <c r="AR1684" s="9" t="s">
        <v>302</v>
      </c>
      <c r="AT1684" s="9" t="s">
        <v>195</v>
      </c>
      <c r="AU1684" s="9">
        <v>132.71029999999999</v>
      </c>
      <c r="AV1684" s="9">
        <v>112.79114677568001</v>
      </c>
      <c r="AW1684" s="9">
        <v>636.23960843316797</v>
      </c>
      <c r="AX1684" s="9">
        <v>0.4947798994</v>
      </c>
    </row>
    <row r="1685" spans="1:50" x14ac:dyDescent="0.25">
      <c r="A1685" s="142">
        <v>550000</v>
      </c>
      <c r="B1685" s="142">
        <v>890000</v>
      </c>
      <c r="C1685" s="142">
        <v>890000</v>
      </c>
      <c r="D1685" s="9" t="s">
        <v>305</v>
      </c>
      <c r="E1685" s="9" t="s">
        <v>70</v>
      </c>
      <c r="F1685" s="9" t="s">
        <v>306</v>
      </c>
      <c r="G1685" s="9" t="s">
        <v>307</v>
      </c>
      <c r="H1685" s="9">
        <v>0.36</v>
      </c>
      <c r="I1685" s="9">
        <v>0.48</v>
      </c>
      <c r="J1685" s="9" t="s">
        <v>195</v>
      </c>
      <c r="K1685" s="9">
        <v>6.3710390183899998E-3</v>
      </c>
      <c r="L1685" s="9">
        <v>3909.3303372446599</v>
      </c>
      <c r="M1685" s="9">
        <v>10.3188745622535</v>
      </c>
      <c r="N1685" s="9">
        <v>1.4354386428503101</v>
      </c>
      <c r="O1685" s="9">
        <v>6.5741952462059994E-2</v>
      </c>
      <c r="P1685" s="9">
        <v>9.1452356021100006E-3</v>
      </c>
      <c r="Q1685" s="9">
        <v>24.906496114388801</v>
      </c>
      <c r="R1685" s="9">
        <v>1400</v>
      </c>
      <c r="S1685" s="9" t="s">
        <v>297</v>
      </c>
      <c r="T1685" s="9">
        <v>1400</v>
      </c>
      <c r="U1685" s="9" t="s">
        <v>293</v>
      </c>
      <c r="V1685" s="9" t="s">
        <v>195</v>
      </c>
      <c r="Z1685" s="9">
        <v>0</v>
      </c>
      <c r="AA1685" s="9">
        <v>1</v>
      </c>
      <c r="AB1685" s="9">
        <v>6.5741952462059994E-2</v>
      </c>
      <c r="AC1685" s="9">
        <v>9.1452356021100006E-3</v>
      </c>
      <c r="AD1685" s="9">
        <v>24.9064961143884</v>
      </c>
      <c r="AF1685" s="9">
        <v>-1</v>
      </c>
      <c r="AG1685" s="9">
        <v>-1</v>
      </c>
      <c r="AH1685" s="9">
        <v>-1</v>
      </c>
      <c r="AI1685" s="9">
        <v>-1</v>
      </c>
      <c r="AJ1685" s="9">
        <v>0</v>
      </c>
      <c r="AM1685" s="9" t="s">
        <v>309</v>
      </c>
      <c r="AN1685" s="9">
        <v>-1</v>
      </c>
      <c r="AQ1685" s="9">
        <v>580</v>
      </c>
      <c r="AR1685" s="9" t="s">
        <v>302</v>
      </c>
      <c r="AT1685" s="9" t="s">
        <v>195</v>
      </c>
      <c r="AU1685" s="9">
        <v>132.71029999999999</v>
      </c>
      <c r="AV1685" s="9">
        <v>29.1121611205145</v>
      </c>
      <c r="AW1685" s="9">
        <v>25.7826801689604</v>
      </c>
      <c r="AX1685" s="9">
        <v>2.0199915700000001E-2</v>
      </c>
    </row>
    <row r="1686" spans="1:50" x14ac:dyDescent="0.25">
      <c r="A1686" s="142">
        <v>550000</v>
      </c>
      <c r="B1686" s="142">
        <v>890000</v>
      </c>
      <c r="C1686" s="142">
        <v>890000</v>
      </c>
      <c r="D1686" s="9" t="s">
        <v>305</v>
      </c>
      <c r="E1686" s="9" t="s">
        <v>70</v>
      </c>
      <c r="F1686" s="9" t="s">
        <v>306</v>
      </c>
      <c r="G1686" s="9" t="s">
        <v>307</v>
      </c>
      <c r="H1686" s="9">
        <v>0.36</v>
      </c>
      <c r="I1686" s="9">
        <v>0.48</v>
      </c>
      <c r="J1686" s="9" t="s">
        <v>195</v>
      </c>
      <c r="K1686" s="9">
        <v>4.6704664243670001E-2</v>
      </c>
      <c r="L1686" s="9">
        <v>3909.3303372446599</v>
      </c>
      <c r="M1686" s="9">
        <v>10.3188745622535</v>
      </c>
      <c r="N1686" s="9">
        <v>1.4354386428503101</v>
      </c>
      <c r="O1686" s="9">
        <v>0.48193957180262997</v>
      </c>
      <c r="P1686" s="9">
        <v>6.7041679856710001E-2</v>
      </c>
      <c r="Q1686" s="9">
        <v>182.58396081861699</v>
      </c>
      <c r="R1686" s="9">
        <v>1200</v>
      </c>
      <c r="S1686" s="9" t="s">
        <v>308</v>
      </c>
      <c r="T1686" s="9">
        <v>1200</v>
      </c>
      <c r="U1686" s="9" t="s">
        <v>293</v>
      </c>
      <c r="V1686" s="9" t="s">
        <v>195</v>
      </c>
      <c r="Z1686" s="9">
        <v>0</v>
      </c>
      <c r="AA1686" s="9">
        <v>1</v>
      </c>
      <c r="AB1686" s="9">
        <v>0.48193957180262997</v>
      </c>
      <c r="AC1686" s="9">
        <v>6.7041679856710001E-2</v>
      </c>
      <c r="AD1686" s="9">
        <v>182.58396081861699</v>
      </c>
      <c r="AF1686" s="9">
        <v>-1</v>
      </c>
      <c r="AG1686" s="9">
        <v>-1</v>
      </c>
      <c r="AH1686" s="9">
        <v>-1</v>
      </c>
      <c r="AI1686" s="9">
        <v>-1</v>
      </c>
      <c r="AJ1686" s="9">
        <v>0</v>
      </c>
      <c r="AM1686" s="9" t="s">
        <v>309</v>
      </c>
      <c r="AN1686" s="9">
        <v>-1</v>
      </c>
      <c r="AQ1686" s="9">
        <v>580</v>
      </c>
      <c r="AR1686" s="9" t="s">
        <v>302</v>
      </c>
      <c r="AT1686" s="9" t="s">
        <v>195</v>
      </c>
      <c r="AU1686" s="9">
        <v>132.71029999999999</v>
      </c>
      <c r="AV1686" s="9">
        <v>115.54989902361299</v>
      </c>
      <c r="AW1686" s="9">
        <v>189.00707045054301</v>
      </c>
      <c r="AX1686" s="9">
        <v>0.1480810712</v>
      </c>
    </row>
    <row r="1687" spans="1:50" x14ac:dyDescent="0.25">
      <c r="A1687" s="142">
        <v>550000</v>
      </c>
      <c r="B1687" s="142">
        <v>890000</v>
      </c>
      <c r="C1687" s="142">
        <v>890000</v>
      </c>
      <c r="D1687" s="9" t="s">
        <v>305</v>
      </c>
      <c r="E1687" s="9" t="s">
        <v>70</v>
      </c>
      <c r="F1687" s="9" t="s">
        <v>306</v>
      </c>
      <c r="G1687" s="9" t="s">
        <v>307</v>
      </c>
      <c r="H1687" s="9">
        <v>0.36</v>
      </c>
      <c r="I1687" s="9">
        <v>0.48</v>
      </c>
      <c r="J1687" s="9" t="s">
        <v>195</v>
      </c>
      <c r="K1687" s="9">
        <v>0.21077073570718999</v>
      </c>
      <c r="L1687" s="9">
        <v>3909.3303372446599</v>
      </c>
      <c r="M1687" s="9">
        <v>10.3188745622535</v>
      </c>
      <c r="N1687" s="9">
        <v>1.4354386428503101</v>
      </c>
      <c r="O1687" s="9">
        <v>2.1749167831564602</v>
      </c>
      <c r="P1687" s="9">
        <v>0.30254845881609999</v>
      </c>
      <c r="Q1687" s="9">
        <v>823.97243130352297</v>
      </c>
      <c r="R1687" s="9">
        <v>1410</v>
      </c>
      <c r="S1687" s="9" t="s">
        <v>299</v>
      </c>
      <c r="T1687" s="9">
        <v>1410</v>
      </c>
      <c r="U1687" s="9" t="s">
        <v>293</v>
      </c>
      <c r="V1687" s="9" t="s">
        <v>195</v>
      </c>
      <c r="Z1687" s="9">
        <v>0</v>
      </c>
      <c r="AA1687" s="9">
        <v>1</v>
      </c>
      <c r="AB1687" s="9">
        <v>2.1749167831564602</v>
      </c>
      <c r="AC1687" s="9">
        <v>0.30254845881609999</v>
      </c>
      <c r="AD1687" s="9">
        <v>823.97243130352297</v>
      </c>
      <c r="AF1687" s="9">
        <v>-1</v>
      </c>
      <c r="AG1687" s="9">
        <v>-1</v>
      </c>
      <c r="AH1687" s="9">
        <v>-1</v>
      </c>
      <c r="AI1687" s="9">
        <v>-1</v>
      </c>
      <c r="AJ1687" s="9">
        <v>0</v>
      </c>
      <c r="AM1687" s="9" t="s">
        <v>309</v>
      </c>
      <c r="AN1687" s="9">
        <v>-1</v>
      </c>
      <c r="AQ1687" s="9">
        <v>580</v>
      </c>
      <c r="AR1687" s="9" t="s">
        <v>302</v>
      </c>
      <c r="AT1687" s="9" t="s">
        <v>195</v>
      </c>
      <c r="AU1687" s="9">
        <v>132.71029999999999</v>
      </c>
      <c r="AV1687" s="9">
        <v>115.23676052772799</v>
      </c>
      <c r="AW1687" s="9">
        <v>852.95890545064401</v>
      </c>
      <c r="AX1687" s="9">
        <v>0.66826636760000002</v>
      </c>
    </row>
    <row r="1688" spans="1:50" x14ac:dyDescent="0.25">
      <c r="A1688" s="142">
        <v>550000</v>
      </c>
      <c r="B1688" s="142">
        <v>890000</v>
      </c>
      <c r="C1688" s="142">
        <v>890000</v>
      </c>
      <c r="D1688" s="9" t="s">
        <v>305</v>
      </c>
      <c r="E1688" s="9" t="s">
        <v>70</v>
      </c>
      <c r="F1688" s="9" t="s">
        <v>306</v>
      </c>
      <c r="G1688" s="9" t="s">
        <v>307</v>
      </c>
      <c r="H1688" s="9">
        <v>0.36</v>
      </c>
      <c r="I1688" s="9">
        <v>0.48</v>
      </c>
      <c r="J1688" s="9" t="s">
        <v>195</v>
      </c>
      <c r="K1688" s="9">
        <v>7.9689810239740005E-2</v>
      </c>
      <c r="L1688" s="9">
        <v>3909.3303372446599</v>
      </c>
      <c r="M1688" s="9">
        <v>10.3188745622535</v>
      </c>
      <c r="N1688" s="9">
        <v>1.4354386428503101</v>
      </c>
      <c r="O1688" s="9">
        <v>0.82230915575375996</v>
      </c>
      <c r="P1688" s="9">
        <v>0.11438983305953999</v>
      </c>
      <c r="Q1688" s="9">
        <v>311.533792739521</v>
      </c>
      <c r="R1688" s="9">
        <v>1210</v>
      </c>
      <c r="S1688" s="9" t="s">
        <v>310</v>
      </c>
      <c r="T1688" s="9">
        <v>1210</v>
      </c>
      <c r="U1688" s="9" t="s">
        <v>293</v>
      </c>
      <c r="V1688" s="9" t="s">
        <v>195</v>
      </c>
      <c r="Z1688" s="9">
        <v>0</v>
      </c>
      <c r="AA1688" s="9">
        <v>1</v>
      </c>
      <c r="AB1688" s="9">
        <v>0.82230915575375996</v>
      </c>
      <c r="AC1688" s="9">
        <v>0.11438983305953999</v>
      </c>
      <c r="AD1688" s="9">
        <v>311.53379273952203</v>
      </c>
      <c r="AF1688" s="9">
        <v>-1</v>
      </c>
      <c r="AG1688" s="9">
        <v>-1</v>
      </c>
      <c r="AH1688" s="9">
        <v>-1</v>
      </c>
      <c r="AI1688" s="9">
        <v>-1</v>
      </c>
      <c r="AJ1688" s="9">
        <v>0</v>
      </c>
      <c r="AM1688" s="9" t="s">
        <v>309</v>
      </c>
      <c r="AN1688" s="9">
        <v>-1</v>
      </c>
      <c r="AQ1688" s="9">
        <v>580</v>
      </c>
      <c r="AR1688" s="9" t="s">
        <v>302</v>
      </c>
      <c r="AT1688" s="9" t="s">
        <v>195</v>
      </c>
      <c r="AU1688" s="9">
        <v>132.71029999999999</v>
      </c>
      <c r="AV1688" s="9">
        <v>76.055800086182202</v>
      </c>
      <c r="AW1688" s="9">
        <v>322.49322036856603</v>
      </c>
      <c r="AX1688" s="9">
        <v>0.25266325449999999</v>
      </c>
    </row>
    <row r="1689" spans="1:50" x14ac:dyDescent="0.25">
      <c r="A1689" s="142">
        <v>550000</v>
      </c>
      <c r="B1689" s="142">
        <v>890000</v>
      </c>
      <c r="C1689" s="142">
        <v>890000</v>
      </c>
      <c r="D1689" s="9" t="s">
        <v>305</v>
      </c>
      <c r="E1689" s="9" t="s">
        <v>70</v>
      </c>
      <c r="F1689" s="9" t="s">
        <v>306</v>
      </c>
      <c r="G1689" s="9" t="s">
        <v>307</v>
      </c>
      <c r="H1689" s="9">
        <v>0.36</v>
      </c>
      <c r="I1689" s="9">
        <v>0.48</v>
      </c>
      <c r="J1689" s="9" t="s">
        <v>195</v>
      </c>
      <c r="K1689" s="9">
        <v>0.11182035339105</v>
      </c>
      <c r="L1689" s="9">
        <v>3909.3303372446599</v>
      </c>
      <c r="M1689" s="9">
        <v>10.3188745622535</v>
      </c>
      <c r="N1689" s="9">
        <v>1.4354386428503101</v>
      </c>
      <c r="O1689" s="9">
        <v>1.15386020014917</v>
      </c>
      <c r="P1689" s="9">
        <v>0.16051125631470001</v>
      </c>
      <c r="Q1689" s="9">
        <v>437.14269983307503</v>
      </c>
      <c r="R1689" s="9">
        <v>1430</v>
      </c>
      <c r="S1689" s="9" t="s">
        <v>298</v>
      </c>
      <c r="T1689" s="9">
        <v>1430</v>
      </c>
      <c r="U1689" s="9" t="s">
        <v>293</v>
      </c>
      <c r="V1689" s="9" t="s">
        <v>195</v>
      </c>
      <c r="Z1689" s="9">
        <v>0</v>
      </c>
      <c r="AA1689" s="9">
        <v>1</v>
      </c>
      <c r="AB1689" s="9">
        <v>1.15386020014917</v>
      </c>
      <c r="AC1689" s="9">
        <v>0.16051125631470001</v>
      </c>
      <c r="AD1689" s="9">
        <v>437.14269983307503</v>
      </c>
      <c r="AF1689" s="9">
        <v>-1</v>
      </c>
      <c r="AG1689" s="9">
        <v>-1</v>
      </c>
      <c r="AH1689" s="9">
        <v>-1</v>
      </c>
      <c r="AI1689" s="9">
        <v>-1</v>
      </c>
      <c r="AJ1689" s="9">
        <v>0</v>
      </c>
      <c r="AM1689" s="9" t="s">
        <v>309</v>
      </c>
      <c r="AN1689" s="9">
        <v>-1</v>
      </c>
      <c r="AQ1689" s="9">
        <v>580</v>
      </c>
      <c r="AR1689" s="9" t="s">
        <v>302</v>
      </c>
      <c r="AT1689" s="9" t="s">
        <v>195</v>
      </c>
      <c r="AU1689" s="9">
        <v>132.71029999999999</v>
      </c>
      <c r="AV1689" s="9">
        <v>91.631222348300398</v>
      </c>
      <c r="AW1689" s="9">
        <v>452.520915275633</v>
      </c>
      <c r="AX1689" s="9">
        <v>0.35453584739999999</v>
      </c>
    </row>
    <row r="1690" spans="1:50" x14ac:dyDescent="0.25">
      <c r="A1690" s="142">
        <v>550000</v>
      </c>
      <c r="B1690" s="142">
        <v>890000</v>
      </c>
      <c r="C1690" s="142">
        <v>890000</v>
      </c>
      <c r="D1690" s="9" t="s">
        <v>305</v>
      </c>
      <c r="E1690" s="9" t="s">
        <v>70</v>
      </c>
      <c r="F1690" s="9" t="s">
        <v>306</v>
      </c>
      <c r="G1690" s="9" t="s">
        <v>307</v>
      </c>
      <c r="H1690" s="9">
        <v>0.36</v>
      </c>
      <c r="I1690" s="9">
        <v>0.48</v>
      </c>
      <c r="J1690" s="9" t="s">
        <v>195</v>
      </c>
      <c r="K1690" s="9">
        <v>8.260508459674E-2</v>
      </c>
      <c r="L1690" s="9">
        <v>3909.3303372446599</v>
      </c>
      <c r="M1690" s="9">
        <v>10.3188745622535</v>
      </c>
      <c r="N1690" s="9">
        <v>1.4354386428503101</v>
      </c>
      <c r="O1690" s="9">
        <v>0.85239150615818005</v>
      </c>
      <c r="P1690" s="9">
        <v>0.11857453052609</v>
      </c>
      <c r="Q1690" s="9">
        <v>322.93056322472899</v>
      </c>
      <c r="R1690" s="9">
        <v>1210</v>
      </c>
      <c r="S1690" s="9" t="s">
        <v>310</v>
      </c>
      <c r="T1690" s="9">
        <v>1210</v>
      </c>
      <c r="U1690" s="9" t="s">
        <v>293</v>
      </c>
      <c r="V1690" s="9" t="s">
        <v>195</v>
      </c>
      <c r="Z1690" s="9">
        <v>0</v>
      </c>
      <c r="AA1690" s="9">
        <v>1</v>
      </c>
      <c r="AB1690" s="9">
        <v>0.85239150615818005</v>
      </c>
      <c r="AC1690" s="9">
        <v>0.11857453052609</v>
      </c>
      <c r="AD1690" s="9">
        <v>322.93056322473001</v>
      </c>
      <c r="AF1690" s="9">
        <v>-1</v>
      </c>
      <c r="AG1690" s="9">
        <v>-1</v>
      </c>
      <c r="AH1690" s="9">
        <v>-1</v>
      </c>
      <c r="AI1690" s="9">
        <v>-1</v>
      </c>
      <c r="AJ1690" s="9">
        <v>0</v>
      </c>
      <c r="AM1690" s="9" t="s">
        <v>309</v>
      </c>
      <c r="AN1690" s="9">
        <v>-1</v>
      </c>
      <c r="AQ1690" s="9">
        <v>580</v>
      </c>
      <c r="AR1690" s="9" t="s">
        <v>302</v>
      </c>
      <c r="AT1690" s="9" t="s">
        <v>195</v>
      </c>
      <c r="AU1690" s="9">
        <v>132.71029999999999</v>
      </c>
      <c r="AV1690" s="9">
        <v>74.8554693121566</v>
      </c>
      <c r="AW1690" s="9">
        <v>334.290917123246</v>
      </c>
      <c r="AX1690" s="9">
        <v>0.26190637729999999</v>
      </c>
    </row>
    <row r="1691" spans="1:50" x14ac:dyDescent="0.25">
      <c r="A1691" s="142">
        <v>550000</v>
      </c>
      <c r="B1691" s="142">
        <v>890000</v>
      </c>
      <c r="C1691" s="142">
        <v>890000</v>
      </c>
      <c r="D1691" s="9" t="s">
        <v>305</v>
      </c>
      <c r="E1691" s="9" t="s">
        <v>70</v>
      </c>
      <c r="F1691" s="9" t="s">
        <v>306</v>
      </c>
      <c r="G1691" s="9" t="s">
        <v>307</v>
      </c>
      <c r="H1691" s="9">
        <v>0.36</v>
      </c>
      <c r="I1691" s="9">
        <v>0.48</v>
      </c>
      <c r="J1691" s="9" t="s">
        <v>195</v>
      </c>
      <c r="K1691" s="9">
        <v>7.9801766356020001E-2</v>
      </c>
      <c r="L1691" s="9">
        <v>3909.3303372446599</v>
      </c>
      <c r="M1691" s="9">
        <v>10.3188745622535</v>
      </c>
      <c r="N1691" s="9">
        <v>1.4354386428503101</v>
      </c>
      <c r="O1691" s="9">
        <v>0.82346441687408001</v>
      </c>
      <c r="P1691" s="9">
        <v>0.11455053919515</v>
      </c>
      <c r="Q1691" s="9">
        <v>311.97146618131899</v>
      </c>
      <c r="R1691" s="9">
        <v>1210</v>
      </c>
      <c r="S1691" s="9" t="s">
        <v>310</v>
      </c>
      <c r="T1691" s="9">
        <v>1210</v>
      </c>
      <c r="U1691" s="9" t="s">
        <v>293</v>
      </c>
      <c r="V1691" s="9" t="s">
        <v>195</v>
      </c>
      <c r="Z1691" s="9">
        <v>0</v>
      </c>
      <c r="AA1691" s="9">
        <v>1</v>
      </c>
      <c r="AB1691" s="9">
        <v>0.82346441687408001</v>
      </c>
      <c r="AC1691" s="9">
        <v>0.11455053919515</v>
      </c>
      <c r="AD1691" s="9">
        <v>311.97146618131899</v>
      </c>
      <c r="AF1691" s="9">
        <v>-1</v>
      </c>
      <c r="AG1691" s="9">
        <v>-1</v>
      </c>
      <c r="AH1691" s="9">
        <v>-1</v>
      </c>
      <c r="AI1691" s="9">
        <v>-1</v>
      </c>
      <c r="AJ1691" s="9">
        <v>0</v>
      </c>
      <c r="AM1691" s="9" t="s">
        <v>309</v>
      </c>
      <c r="AN1691" s="9">
        <v>-1</v>
      </c>
      <c r="AQ1691" s="9">
        <v>580</v>
      </c>
      <c r="AR1691" s="9" t="s">
        <v>302</v>
      </c>
      <c r="AT1691" s="9" t="s">
        <v>195</v>
      </c>
      <c r="AU1691" s="9">
        <v>132.71029999999999</v>
      </c>
      <c r="AV1691" s="9">
        <v>74.606106295472301</v>
      </c>
      <c r="AW1691" s="9">
        <v>322.94629069674301</v>
      </c>
      <c r="AX1691" s="9">
        <v>0.25301822070000002</v>
      </c>
    </row>
    <row r="1692" spans="1:50" x14ac:dyDescent="0.25">
      <c r="A1692" s="142">
        <v>550000</v>
      </c>
      <c r="B1692" s="142">
        <v>890000</v>
      </c>
      <c r="C1692" s="142">
        <v>890000</v>
      </c>
      <c r="D1692" s="9" t="s">
        <v>305</v>
      </c>
      <c r="E1692" s="9" t="s">
        <v>70</v>
      </c>
      <c r="F1692" s="9" t="s">
        <v>306</v>
      </c>
      <c r="G1692" s="9" t="s">
        <v>307</v>
      </c>
      <c r="H1692" s="9">
        <v>0.36</v>
      </c>
      <c r="I1692" s="9">
        <v>0.48</v>
      </c>
      <c r="J1692" s="9" t="s">
        <v>195</v>
      </c>
      <c r="K1692" s="9">
        <v>0.39713673404316002</v>
      </c>
      <c r="L1692" s="9">
        <v>3845.04718043086</v>
      </c>
      <c r="M1692" s="9">
        <v>9.5546415526452808</v>
      </c>
      <c r="N1692" s="9">
        <v>1.40421463008834</v>
      </c>
      <c r="O1692" s="9">
        <v>3.7944991411706899</v>
      </c>
      <c r="P1692" s="9">
        <v>0.55766521208891995</v>
      </c>
      <c r="Q1692" s="9">
        <v>1527.0094794782001</v>
      </c>
      <c r="R1692" s="9">
        <v>1200</v>
      </c>
      <c r="S1692" s="9" t="s">
        <v>308</v>
      </c>
      <c r="T1692" s="9">
        <v>1200</v>
      </c>
      <c r="U1692" s="9" t="s">
        <v>293</v>
      </c>
      <c r="V1692" s="9" t="s">
        <v>195</v>
      </c>
      <c r="Z1692" s="9">
        <v>0</v>
      </c>
      <c r="AA1692" s="9">
        <v>1</v>
      </c>
      <c r="AB1692" s="9">
        <v>3.7944991411706899</v>
      </c>
      <c r="AC1692" s="9">
        <v>0.55766521208891995</v>
      </c>
      <c r="AD1692" s="9">
        <v>1527.0094794782001</v>
      </c>
      <c r="AF1692" s="9">
        <v>-1</v>
      </c>
      <c r="AG1692" s="9">
        <v>-1</v>
      </c>
      <c r="AH1692" s="9">
        <v>-1</v>
      </c>
      <c r="AI1692" s="9">
        <v>-1</v>
      </c>
      <c r="AJ1692" s="9">
        <v>0</v>
      </c>
      <c r="AM1692" s="9" t="s">
        <v>309</v>
      </c>
      <c r="AN1692" s="9">
        <v>-1</v>
      </c>
      <c r="AQ1692" s="9">
        <v>580</v>
      </c>
      <c r="AR1692" s="9" t="s">
        <v>302</v>
      </c>
      <c r="AT1692" s="9" t="s">
        <v>195</v>
      </c>
      <c r="AU1692" s="9">
        <v>132.71029999999999</v>
      </c>
      <c r="AV1692" s="9">
        <v>215.37639831934001</v>
      </c>
      <c r="AW1692" s="9">
        <v>1607.15534273355</v>
      </c>
      <c r="AX1692" s="9">
        <v>1.2384505105000001</v>
      </c>
    </row>
    <row r="1693" spans="1:50" x14ac:dyDescent="0.25">
      <c r="A1693" s="142">
        <v>550000</v>
      </c>
      <c r="B1693" s="142">
        <v>890000</v>
      </c>
      <c r="C1693" s="142">
        <v>890000</v>
      </c>
      <c r="D1693" s="9" t="s">
        <v>305</v>
      </c>
      <c r="E1693" s="9" t="s">
        <v>70</v>
      </c>
      <c r="F1693" s="9" t="s">
        <v>306</v>
      </c>
      <c r="G1693" s="9" t="s">
        <v>307</v>
      </c>
      <c r="H1693" s="9">
        <v>0.36</v>
      </c>
      <c r="I1693" s="9">
        <v>0.48</v>
      </c>
      <c r="J1693" s="9" t="s">
        <v>195</v>
      </c>
      <c r="K1693" s="9">
        <v>4.9694777535659998E-2</v>
      </c>
      <c r="L1693" s="9">
        <v>3845.04718043086</v>
      </c>
      <c r="M1693" s="9">
        <v>9.5546415526452808</v>
      </c>
      <c r="N1693" s="9">
        <v>1.40421463008834</v>
      </c>
      <c r="O1693" s="9">
        <v>0.47481578639168998</v>
      </c>
      <c r="P1693" s="9">
        <v>6.978213365456E-2</v>
      </c>
      <c r="Q1693" s="9">
        <v>191.07876424563199</v>
      </c>
      <c r="R1693" s="9">
        <v>1210</v>
      </c>
      <c r="S1693" s="9" t="s">
        <v>310</v>
      </c>
      <c r="T1693" s="9">
        <v>1210</v>
      </c>
      <c r="U1693" s="9" t="s">
        <v>293</v>
      </c>
      <c r="V1693" s="9" t="s">
        <v>195</v>
      </c>
      <c r="Z1693" s="9">
        <v>0</v>
      </c>
      <c r="AA1693" s="9">
        <v>1</v>
      </c>
      <c r="AB1693" s="9">
        <v>0.47481578639168998</v>
      </c>
      <c r="AC1693" s="9">
        <v>6.978213365456E-2</v>
      </c>
      <c r="AD1693" s="9">
        <v>191.07876424563099</v>
      </c>
      <c r="AF1693" s="9">
        <v>-1</v>
      </c>
      <c r="AG1693" s="9">
        <v>-1</v>
      </c>
      <c r="AH1693" s="9">
        <v>-1</v>
      </c>
      <c r="AI1693" s="9">
        <v>-1</v>
      </c>
      <c r="AJ1693" s="9">
        <v>0</v>
      </c>
      <c r="AM1693" s="9" t="s">
        <v>309</v>
      </c>
      <c r="AN1693" s="9">
        <v>-1</v>
      </c>
      <c r="AQ1693" s="9">
        <v>580</v>
      </c>
      <c r="AR1693" s="9" t="s">
        <v>302</v>
      </c>
      <c r="AT1693" s="9" t="s">
        <v>195</v>
      </c>
      <c r="AU1693" s="9">
        <v>132.71029999999999</v>
      </c>
      <c r="AV1693" s="9">
        <v>67.965206679306803</v>
      </c>
      <c r="AW1693" s="9">
        <v>201.107629629927</v>
      </c>
      <c r="AX1693" s="9">
        <v>0.15497061170000001</v>
      </c>
    </row>
    <row r="1694" spans="1:50" x14ac:dyDescent="0.25">
      <c r="A1694" s="142">
        <v>550000</v>
      </c>
      <c r="B1694" s="142">
        <v>890000</v>
      </c>
      <c r="C1694" s="142">
        <v>890000</v>
      </c>
      <c r="D1694" s="9" t="s">
        <v>305</v>
      </c>
      <c r="E1694" s="9" t="s">
        <v>70</v>
      </c>
      <c r="F1694" s="9" t="s">
        <v>306</v>
      </c>
      <c r="G1694" s="9" t="s">
        <v>307</v>
      </c>
      <c r="H1694" s="9">
        <v>0.36</v>
      </c>
      <c r="I1694" s="9">
        <v>0.48</v>
      </c>
      <c r="J1694" s="9" t="s">
        <v>195</v>
      </c>
      <c r="K1694" s="9">
        <v>5.3983917679450003E-2</v>
      </c>
      <c r="L1694" s="9">
        <v>3845.04718043086</v>
      </c>
      <c r="M1694" s="9">
        <v>9.5546415526452808</v>
      </c>
      <c r="N1694" s="9">
        <v>1.40421463008834</v>
      </c>
      <c r="O1694" s="9">
        <v>0.51579698303471999</v>
      </c>
      <c r="P1694" s="9">
        <v>7.5805006994970003E-2</v>
      </c>
      <c r="Q1694" s="9">
        <v>207.57071046200701</v>
      </c>
      <c r="R1694" s="9">
        <v>1210</v>
      </c>
      <c r="S1694" s="9" t="s">
        <v>310</v>
      </c>
      <c r="T1694" s="9">
        <v>1210</v>
      </c>
      <c r="U1694" s="9" t="s">
        <v>293</v>
      </c>
      <c r="V1694" s="9" t="s">
        <v>195</v>
      </c>
      <c r="Z1694" s="9">
        <v>0</v>
      </c>
      <c r="AA1694" s="9">
        <v>1</v>
      </c>
      <c r="AB1694" s="9">
        <v>0.51579698303471999</v>
      </c>
      <c r="AC1694" s="9">
        <v>7.5805006994970003E-2</v>
      </c>
      <c r="AD1694" s="9">
        <v>207.570710462009</v>
      </c>
      <c r="AF1694" s="9">
        <v>-1</v>
      </c>
      <c r="AG1694" s="9">
        <v>-1</v>
      </c>
      <c r="AH1694" s="9">
        <v>-1</v>
      </c>
      <c r="AI1694" s="9">
        <v>-1</v>
      </c>
      <c r="AJ1694" s="9">
        <v>0</v>
      </c>
      <c r="AM1694" s="9" t="s">
        <v>309</v>
      </c>
      <c r="AN1694" s="9">
        <v>-1</v>
      </c>
      <c r="AQ1694" s="9">
        <v>580</v>
      </c>
      <c r="AR1694" s="9" t="s">
        <v>302</v>
      </c>
      <c r="AT1694" s="9" t="s">
        <v>195</v>
      </c>
      <c r="AU1694" s="9">
        <v>132.71029999999999</v>
      </c>
      <c r="AV1694" s="9">
        <v>61.478624014112299</v>
      </c>
      <c r="AW1694" s="9">
        <v>218.46516396742501</v>
      </c>
      <c r="AX1694" s="9">
        <v>0.16834607500000001</v>
      </c>
    </row>
    <row r="1695" spans="1:50" x14ac:dyDescent="0.25">
      <c r="A1695" s="142">
        <v>550000</v>
      </c>
      <c r="B1695" s="142">
        <v>890000</v>
      </c>
      <c r="C1695" s="142">
        <v>890000</v>
      </c>
      <c r="D1695" s="9" t="s">
        <v>305</v>
      </c>
      <c r="E1695" s="9" t="s">
        <v>70</v>
      </c>
      <c r="F1695" s="9" t="s">
        <v>306</v>
      </c>
      <c r="G1695" s="9" t="s">
        <v>307</v>
      </c>
      <c r="H1695" s="9">
        <v>0.36</v>
      </c>
      <c r="I1695" s="9">
        <v>0.48</v>
      </c>
      <c r="J1695" s="9" t="s">
        <v>195</v>
      </c>
      <c r="K1695" s="9">
        <v>3.3071971996860003E-2</v>
      </c>
      <c r="L1695" s="9">
        <v>3845.04718043086</v>
      </c>
      <c r="M1695" s="9">
        <v>9.5546415526452808</v>
      </c>
      <c r="N1695" s="9">
        <v>1.40421463008834</v>
      </c>
      <c r="O1695" s="9">
        <v>0.31599083786920001</v>
      </c>
      <c r="P1695" s="9">
        <v>4.6440146923870003E-2</v>
      </c>
      <c r="Q1695" s="9">
        <v>127.163292677849</v>
      </c>
      <c r="R1695" s="9">
        <v>1210</v>
      </c>
      <c r="S1695" s="9" t="s">
        <v>310</v>
      </c>
      <c r="T1695" s="9">
        <v>1210</v>
      </c>
      <c r="U1695" s="9" t="s">
        <v>293</v>
      </c>
      <c r="V1695" s="9" t="s">
        <v>195</v>
      </c>
      <c r="Z1695" s="9">
        <v>0</v>
      </c>
      <c r="AA1695" s="9">
        <v>1</v>
      </c>
      <c r="AB1695" s="9">
        <v>0.31599083786920001</v>
      </c>
      <c r="AC1695" s="9">
        <v>4.6440146923870003E-2</v>
      </c>
      <c r="AD1695" s="9">
        <v>127.16329267785</v>
      </c>
      <c r="AF1695" s="9">
        <v>-1</v>
      </c>
      <c r="AG1695" s="9">
        <v>-1</v>
      </c>
      <c r="AH1695" s="9">
        <v>-1</v>
      </c>
      <c r="AI1695" s="9">
        <v>-1</v>
      </c>
      <c r="AJ1695" s="9">
        <v>0</v>
      </c>
      <c r="AM1695" s="9" t="s">
        <v>309</v>
      </c>
      <c r="AN1695" s="9">
        <v>-1</v>
      </c>
      <c r="AQ1695" s="9">
        <v>580</v>
      </c>
      <c r="AR1695" s="9" t="s">
        <v>302</v>
      </c>
      <c r="AT1695" s="9" t="s">
        <v>195</v>
      </c>
      <c r="AU1695" s="9">
        <v>132.71029999999999</v>
      </c>
      <c r="AV1695" s="9">
        <v>53.204533305895602</v>
      </c>
      <c r="AW1695" s="9">
        <v>133.837522276963</v>
      </c>
      <c r="AX1695" s="9">
        <v>0.10313324629999999</v>
      </c>
    </row>
    <row r="1696" spans="1:50" x14ac:dyDescent="0.25">
      <c r="A1696" s="142">
        <v>550000</v>
      </c>
      <c r="B1696" s="142">
        <v>890000</v>
      </c>
      <c r="C1696" s="142">
        <v>890000</v>
      </c>
      <c r="D1696" s="9" t="s">
        <v>305</v>
      </c>
      <c r="E1696" s="9" t="s">
        <v>70</v>
      </c>
      <c r="F1696" s="9" t="s">
        <v>306</v>
      </c>
      <c r="G1696" s="9" t="s">
        <v>307</v>
      </c>
      <c r="H1696" s="9">
        <v>0.36</v>
      </c>
      <c r="I1696" s="9">
        <v>0.48</v>
      </c>
      <c r="J1696" s="9" t="s">
        <v>195</v>
      </c>
      <c r="K1696" s="9">
        <v>8.3876052389739997E-2</v>
      </c>
      <c r="L1696" s="9">
        <v>3845.04718043086</v>
      </c>
      <c r="M1696" s="9">
        <v>9.5546415526452808</v>
      </c>
      <c r="N1696" s="9">
        <v>1.40421463008834</v>
      </c>
      <c r="O1696" s="9">
        <v>0.80140561543489996</v>
      </c>
      <c r="P1696" s="9">
        <v>0.11777997987973</v>
      </c>
      <c r="Q1696" s="9">
        <v>322.50737874685598</v>
      </c>
      <c r="R1696" s="9">
        <v>1210</v>
      </c>
      <c r="S1696" s="9" t="s">
        <v>310</v>
      </c>
      <c r="T1696" s="9">
        <v>1210</v>
      </c>
      <c r="U1696" s="9" t="s">
        <v>293</v>
      </c>
      <c r="V1696" s="9" t="s">
        <v>195</v>
      </c>
      <c r="Z1696" s="9">
        <v>0</v>
      </c>
      <c r="AA1696" s="9">
        <v>1</v>
      </c>
      <c r="AB1696" s="9">
        <v>0.80140561543489996</v>
      </c>
      <c r="AC1696" s="9">
        <v>0.11777997987973</v>
      </c>
      <c r="AD1696" s="9">
        <v>322.50737874685802</v>
      </c>
      <c r="AF1696" s="9">
        <v>-1</v>
      </c>
      <c r="AG1696" s="9">
        <v>-1</v>
      </c>
      <c r="AH1696" s="9">
        <v>-1</v>
      </c>
      <c r="AI1696" s="9">
        <v>-1</v>
      </c>
      <c r="AJ1696" s="9">
        <v>0</v>
      </c>
      <c r="AM1696" s="9" t="s">
        <v>309</v>
      </c>
      <c r="AN1696" s="9">
        <v>-1</v>
      </c>
      <c r="AQ1696" s="9">
        <v>580</v>
      </c>
      <c r="AR1696" s="9" t="s">
        <v>302</v>
      </c>
      <c r="AT1696" s="9" t="s">
        <v>195</v>
      </c>
      <c r="AU1696" s="9">
        <v>132.71029999999999</v>
      </c>
      <c r="AV1696" s="9">
        <v>77.1463841523219</v>
      </c>
      <c r="AW1696" s="9">
        <v>339.434341298996</v>
      </c>
      <c r="AX1696" s="9">
        <v>0.26156316200000002</v>
      </c>
    </row>
    <row r="1697" spans="1:50" x14ac:dyDescent="0.25">
      <c r="A1697" s="142">
        <v>550000</v>
      </c>
      <c r="B1697" s="142">
        <v>890000</v>
      </c>
      <c r="C1697" s="142">
        <v>890000</v>
      </c>
      <c r="D1697" s="9" t="s">
        <v>305</v>
      </c>
      <c r="E1697" s="9" t="s">
        <v>70</v>
      </c>
      <c r="F1697" s="9" t="s">
        <v>306</v>
      </c>
      <c r="G1697" s="9" t="s">
        <v>307</v>
      </c>
      <c r="H1697" s="9">
        <v>0.36</v>
      </c>
      <c r="I1697" s="9">
        <v>0.48</v>
      </c>
      <c r="J1697" s="9" t="s">
        <v>195</v>
      </c>
      <c r="K1697" s="9">
        <v>0.26804511294084998</v>
      </c>
      <c r="L1697" s="9">
        <v>3855.9759428646498</v>
      </c>
      <c r="M1697" s="9">
        <v>9.5802544293604104</v>
      </c>
      <c r="N1697" s="9">
        <v>1.40792623708094</v>
      </c>
      <c r="O1697" s="9">
        <v>2.56794038052006</v>
      </c>
      <c r="P1697" s="9">
        <v>0.37738774723075003</v>
      </c>
      <c r="Q1697" s="9">
        <v>1033.57550710238</v>
      </c>
      <c r="R1697" s="9">
        <v>1200</v>
      </c>
      <c r="S1697" s="9" t="s">
        <v>308</v>
      </c>
      <c r="T1697" s="9">
        <v>1200</v>
      </c>
      <c r="U1697" s="9" t="s">
        <v>293</v>
      </c>
      <c r="V1697" s="9" t="s">
        <v>195</v>
      </c>
      <c r="Z1697" s="9">
        <v>0</v>
      </c>
      <c r="AA1697" s="9">
        <v>1</v>
      </c>
      <c r="AB1697" s="9">
        <v>2.56794038052006</v>
      </c>
      <c r="AC1697" s="9">
        <v>0.37738774723075003</v>
      </c>
      <c r="AD1697" s="9">
        <v>1033.57550710238</v>
      </c>
      <c r="AF1697" s="9">
        <v>-1</v>
      </c>
      <c r="AG1697" s="9">
        <v>-1</v>
      </c>
      <c r="AH1697" s="9">
        <v>-1</v>
      </c>
      <c r="AI1697" s="9">
        <v>-1</v>
      </c>
      <c r="AJ1697" s="9">
        <v>0</v>
      </c>
      <c r="AM1697" s="9" t="s">
        <v>309</v>
      </c>
      <c r="AN1697" s="9">
        <v>-1</v>
      </c>
      <c r="AQ1697" s="9">
        <v>580</v>
      </c>
      <c r="AR1697" s="9" t="s">
        <v>302</v>
      </c>
      <c r="AT1697" s="9" t="s">
        <v>195</v>
      </c>
      <c r="AU1697" s="9">
        <v>132.71029999999999</v>
      </c>
      <c r="AV1697" s="9">
        <v>181.079292700504</v>
      </c>
      <c r="AW1697" s="9">
        <v>1084.7400867976401</v>
      </c>
      <c r="AX1697" s="9">
        <v>0.83826075190000005</v>
      </c>
    </row>
    <row r="1698" spans="1:50" x14ac:dyDescent="0.25">
      <c r="A1698" s="142">
        <v>550000</v>
      </c>
      <c r="B1698" s="142">
        <v>890000</v>
      </c>
      <c r="C1698" s="142">
        <v>890000</v>
      </c>
      <c r="D1698" s="9" t="s">
        <v>305</v>
      </c>
      <c r="E1698" s="9" t="s">
        <v>70</v>
      </c>
      <c r="F1698" s="9" t="s">
        <v>306</v>
      </c>
      <c r="G1698" s="9" t="s">
        <v>307</v>
      </c>
      <c r="H1698" s="9">
        <v>0.36</v>
      </c>
      <c r="I1698" s="9">
        <v>0.48</v>
      </c>
      <c r="J1698" s="9" t="s">
        <v>195</v>
      </c>
      <c r="K1698" s="9">
        <v>9.6279831749189998E-2</v>
      </c>
      <c r="L1698" s="9">
        <v>3855.9759428646498</v>
      </c>
      <c r="M1698" s="9">
        <v>9.5802544293604104</v>
      </c>
      <c r="N1698" s="9">
        <v>1.40792623708094</v>
      </c>
      <c r="O1698" s="9">
        <v>0.92238528457324998</v>
      </c>
      <c r="P1698" s="9">
        <v>0.13555490122142</v>
      </c>
      <c r="Q1698" s="9">
        <v>371.25271500793298</v>
      </c>
      <c r="R1698" s="9">
        <v>1210</v>
      </c>
      <c r="S1698" s="9" t="s">
        <v>310</v>
      </c>
      <c r="T1698" s="9">
        <v>1210</v>
      </c>
      <c r="U1698" s="9" t="s">
        <v>293</v>
      </c>
      <c r="V1698" s="9" t="s">
        <v>195</v>
      </c>
      <c r="Z1698" s="9">
        <v>0</v>
      </c>
      <c r="AA1698" s="9">
        <v>1</v>
      </c>
      <c r="AB1698" s="9">
        <v>0.92238528457324998</v>
      </c>
      <c r="AC1698" s="9">
        <v>0.13555490122142</v>
      </c>
      <c r="AD1698" s="9">
        <v>371.25271500793201</v>
      </c>
      <c r="AF1698" s="9">
        <v>-1</v>
      </c>
      <c r="AG1698" s="9">
        <v>-1</v>
      </c>
      <c r="AH1698" s="9">
        <v>-1</v>
      </c>
      <c r="AI1698" s="9">
        <v>-1</v>
      </c>
      <c r="AJ1698" s="9">
        <v>0</v>
      </c>
      <c r="AM1698" s="9" t="s">
        <v>309</v>
      </c>
      <c r="AN1698" s="9">
        <v>-1</v>
      </c>
      <c r="AQ1698" s="9">
        <v>580</v>
      </c>
      <c r="AR1698" s="9" t="s">
        <v>302</v>
      </c>
      <c r="AT1698" s="9" t="s">
        <v>195</v>
      </c>
      <c r="AU1698" s="9">
        <v>132.71029999999999</v>
      </c>
      <c r="AV1698" s="9">
        <v>112.539183193307</v>
      </c>
      <c r="AW1698" s="9">
        <v>389.63065546180002</v>
      </c>
      <c r="AX1698" s="9">
        <v>0.3010970925</v>
      </c>
    </row>
    <row r="1699" spans="1:50" x14ac:dyDescent="0.25">
      <c r="A1699" s="142">
        <v>550000</v>
      </c>
      <c r="B1699" s="142">
        <v>890000</v>
      </c>
      <c r="C1699" s="142">
        <v>890000</v>
      </c>
      <c r="D1699" s="9" t="s">
        <v>305</v>
      </c>
      <c r="E1699" s="9" t="s">
        <v>70</v>
      </c>
      <c r="F1699" s="9" t="s">
        <v>306</v>
      </c>
      <c r="G1699" s="9" t="s">
        <v>307</v>
      </c>
      <c r="H1699" s="9">
        <v>0.36</v>
      </c>
      <c r="I1699" s="9">
        <v>0.48</v>
      </c>
      <c r="J1699" s="9" t="s">
        <v>195</v>
      </c>
      <c r="K1699" s="9">
        <v>0.25343850913895999</v>
      </c>
      <c r="L1699" s="9">
        <v>3855.9759428646498</v>
      </c>
      <c r="M1699" s="9">
        <v>9.5802544293604104</v>
      </c>
      <c r="N1699" s="9">
        <v>1.40792623708094</v>
      </c>
      <c r="O1699" s="9">
        <v>2.4280053997490199</v>
      </c>
      <c r="P1699" s="9">
        <v>0.35682272650341001</v>
      </c>
      <c r="Q1699" s="9">
        <v>977.25279423531299</v>
      </c>
      <c r="R1699" s="9">
        <v>1210</v>
      </c>
      <c r="S1699" s="9" t="s">
        <v>310</v>
      </c>
      <c r="T1699" s="9">
        <v>1210</v>
      </c>
      <c r="U1699" s="9" t="s">
        <v>293</v>
      </c>
      <c r="V1699" s="9" t="s">
        <v>195</v>
      </c>
      <c r="Z1699" s="9">
        <v>0</v>
      </c>
      <c r="AA1699" s="9">
        <v>1</v>
      </c>
      <c r="AB1699" s="9">
        <v>2.4280053997490199</v>
      </c>
      <c r="AC1699" s="9">
        <v>0.35682272650341001</v>
      </c>
      <c r="AD1699" s="9">
        <v>977.25279423531299</v>
      </c>
      <c r="AF1699" s="9">
        <v>-1</v>
      </c>
      <c r="AG1699" s="9">
        <v>-1</v>
      </c>
      <c r="AH1699" s="9">
        <v>-1</v>
      </c>
      <c r="AI1699" s="9">
        <v>-1</v>
      </c>
      <c r="AJ1699" s="9">
        <v>0</v>
      </c>
      <c r="AM1699" s="9" t="s">
        <v>309</v>
      </c>
      <c r="AN1699" s="9">
        <v>-1</v>
      </c>
      <c r="AQ1699" s="9">
        <v>580</v>
      </c>
      <c r="AR1699" s="9" t="s">
        <v>302</v>
      </c>
      <c r="AT1699" s="9" t="s">
        <v>195</v>
      </c>
      <c r="AU1699" s="9">
        <v>132.71029999999999</v>
      </c>
      <c r="AV1699" s="9">
        <v>135.840059168094</v>
      </c>
      <c r="AW1699" s="9">
        <v>1025.6292583924801</v>
      </c>
      <c r="AX1699" s="9">
        <v>0.79258134160000004</v>
      </c>
    </row>
    <row r="1700" spans="1:50" x14ac:dyDescent="0.25">
      <c r="A1700" s="142">
        <v>550000</v>
      </c>
      <c r="B1700" s="142">
        <v>890000</v>
      </c>
      <c r="C1700" s="142">
        <v>890000</v>
      </c>
      <c r="D1700" s="9" t="s">
        <v>305</v>
      </c>
      <c r="E1700" s="9" t="s">
        <v>70</v>
      </c>
      <c r="F1700" s="9" t="s">
        <v>306</v>
      </c>
      <c r="G1700" s="9" t="s">
        <v>307</v>
      </c>
      <c r="H1700" s="9">
        <v>0.36</v>
      </c>
      <c r="I1700" s="9">
        <v>0.48</v>
      </c>
      <c r="J1700" s="9" t="s">
        <v>195</v>
      </c>
      <c r="K1700" s="9">
        <v>8.6510914983560006E-2</v>
      </c>
      <c r="L1700" s="9">
        <v>3857.76904226432</v>
      </c>
      <c r="M1700" s="9">
        <v>9.5843984324587694</v>
      </c>
      <c r="N1700" s="9">
        <v>1.4085246434137999</v>
      </c>
      <c r="O1700" s="9">
        <v>0.82915507795900001</v>
      </c>
      <c r="P1700" s="9">
        <v>0.12185275567862</v>
      </c>
      <c r="Q1700" s="9">
        <v>333.739129641538</v>
      </c>
      <c r="R1700" s="9">
        <v>1200</v>
      </c>
      <c r="S1700" s="9" t="s">
        <v>308</v>
      </c>
      <c r="T1700" s="9">
        <v>1200</v>
      </c>
      <c r="U1700" s="9" t="s">
        <v>293</v>
      </c>
      <c r="V1700" s="9" t="s">
        <v>195</v>
      </c>
      <c r="Z1700" s="9">
        <v>0</v>
      </c>
      <c r="AA1700" s="9">
        <v>1</v>
      </c>
      <c r="AB1700" s="9">
        <v>0.82915507795900001</v>
      </c>
      <c r="AC1700" s="9">
        <v>0.12185275567862</v>
      </c>
      <c r="AD1700" s="9">
        <v>333.73912964153698</v>
      </c>
      <c r="AF1700" s="9">
        <v>-1</v>
      </c>
      <c r="AG1700" s="9">
        <v>-1</v>
      </c>
      <c r="AH1700" s="9">
        <v>-1</v>
      </c>
      <c r="AI1700" s="9">
        <v>-1</v>
      </c>
      <c r="AJ1700" s="9">
        <v>0</v>
      </c>
      <c r="AM1700" s="9" t="s">
        <v>309</v>
      </c>
      <c r="AN1700" s="9">
        <v>-1</v>
      </c>
      <c r="AQ1700" s="9">
        <v>580</v>
      </c>
      <c r="AR1700" s="9" t="s">
        <v>302</v>
      </c>
      <c r="AT1700" s="9" t="s">
        <v>195</v>
      </c>
      <c r="AU1700" s="9">
        <v>132.71029999999999</v>
      </c>
      <c r="AV1700" s="9">
        <v>106.511822859887</v>
      </c>
      <c r="AW1700" s="9">
        <v>350.097251908918</v>
      </c>
      <c r="AX1700" s="9">
        <v>0.27067244899999998</v>
      </c>
    </row>
    <row r="1701" spans="1:50" x14ac:dyDescent="0.25">
      <c r="A1701" s="142">
        <v>550000</v>
      </c>
      <c r="B1701" s="142">
        <v>890000</v>
      </c>
      <c r="C1701" s="142">
        <v>890000</v>
      </c>
      <c r="D1701" s="9" t="s">
        <v>305</v>
      </c>
      <c r="E1701" s="9" t="s">
        <v>70</v>
      </c>
      <c r="F1701" s="9" t="s">
        <v>306</v>
      </c>
      <c r="G1701" s="9" t="s">
        <v>307</v>
      </c>
      <c r="H1701" s="9">
        <v>0.36</v>
      </c>
      <c r="I1701" s="9">
        <v>0.48</v>
      </c>
      <c r="J1701" s="9" t="s">
        <v>195</v>
      </c>
      <c r="K1701" s="9">
        <v>1.501343049114E-2</v>
      </c>
      <c r="L1701" s="9">
        <v>3857.76904226432</v>
      </c>
      <c r="M1701" s="9">
        <v>9.5843984324587694</v>
      </c>
      <c r="N1701" s="9">
        <v>1.4085246434137999</v>
      </c>
      <c r="O1701" s="9">
        <v>0.14389469966519</v>
      </c>
      <c r="P1701" s="9">
        <v>2.1146786828959999E-2</v>
      </c>
      <c r="Q1701" s="9">
        <v>57.918347366941802</v>
      </c>
      <c r="R1701" s="9">
        <v>1210</v>
      </c>
      <c r="S1701" s="9" t="s">
        <v>310</v>
      </c>
      <c r="T1701" s="9">
        <v>1210</v>
      </c>
      <c r="U1701" s="9" t="s">
        <v>293</v>
      </c>
      <c r="V1701" s="9" t="s">
        <v>195</v>
      </c>
      <c r="Z1701" s="9">
        <v>0</v>
      </c>
      <c r="AA1701" s="9">
        <v>1</v>
      </c>
      <c r="AB1701" s="9">
        <v>0.14389469966519</v>
      </c>
      <c r="AC1701" s="9">
        <v>2.1146786828959999E-2</v>
      </c>
      <c r="AD1701" s="9">
        <v>57.918347366941397</v>
      </c>
      <c r="AF1701" s="9">
        <v>-1</v>
      </c>
      <c r="AG1701" s="9">
        <v>-1</v>
      </c>
      <c r="AH1701" s="9">
        <v>-1</v>
      </c>
      <c r="AI1701" s="9">
        <v>-1</v>
      </c>
      <c r="AJ1701" s="9">
        <v>0</v>
      </c>
      <c r="AM1701" s="9" t="s">
        <v>309</v>
      </c>
      <c r="AN1701" s="9">
        <v>-1</v>
      </c>
      <c r="AQ1701" s="9">
        <v>580</v>
      </c>
      <c r="AR1701" s="9" t="s">
        <v>302</v>
      </c>
      <c r="AT1701" s="9" t="s">
        <v>195</v>
      </c>
      <c r="AU1701" s="9">
        <v>132.71029999999999</v>
      </c>
      <c r="AV1701" s="9">
        <v>31.809675820511998</v>
      </c>
      <c r="AW1701" s="9">
        <v>60.757197605362002</v>
      </c>
      <c r="AX1701" s="9">
        <v>4.6973517700000002E-2</v>
      </c>
    </row>
    <row r="1702" spans="1:50" x14ac:dyDescent="0.25">
      <c r="A1702" s="142">
        <v>550000</v>
      </c>
      <c r="B1702" s="142">
        <v>890000</v>
      </c>
      <c r="C1702" s="142">
        <v>890000</v>
      </c>
      <c r="D1702" s="9" t="s">
        <v>305</v>
      </c>
      <c r="E1702" s="9" t="s">
        <v>70</v>
      </c>
      <c r="F1702" s="9" t="s">
        <v>306</v>
      </c>
      <c r="G1702" s="9" t="s">
        <v>307</v>
      </c>
      <c r="H1702" s="9">
        <v>0.36</v>
      </c>
      <c r="I1702" s="9">
        <v>0.48</v>
      </c>
      <c r="J1702" s="9" t="s">
        <v>195</v>
      </c>
      <c r="K1702" s="9">
        <v>0.14595199532066999</v>
      </c>
      <c r="L1702" s="9">
        <v>3857.76904226432</v>
      </c>
      <c r="M1702" s="9">
        <v>9.5843984324587694</v>
      </c>
      <c r="N1702" s="9">
        <v>1.4085246434137999</v>
      </c>
      <c r="O1702" s="9">
        <v>1.3988620751656899</v>
      </c>
      <c r="P1702" s="9">
        <v>0.20557698216458001</v>
      </c>
      <c r="Q1702" s="9">
        <v>563.04908920480295</v>
      </c>
      <c r="R1702" s="9">
        <v>1210</v>
      </c>
      <c r="S1702" s="9" t="s">
        <v>310</v>
      </c>
      <c r="T1702" s="9">
        <v>1210</v>
      </c>
      <c r="U1702" s="9" t="s">
        <v>293</v>
      </c>
      <c r="V1702" s="9" t="s">
        <v>195</v>
      </c>
      <c r="Z1702" s="9">
        <v>0</v>
      </c>
      <c r="AA1702" s="9">
        <v>1</v>
      </c>
      <c r="AB1702" s="9">
        <v>1.3988620751656899</v>
      </c>
      <c r="AC1702" s="9">
        <v>0.20557698216458001</v>
      </c>
      <c r="AD1702" s="9">
        <v>563.04908920480295</v>
      </c>
      <c r="AF1702" s="9">
        <v>-1</v>
      </c>
      <c r="AG1702" s="9">
        <v>-1</v>
      </c>
      <c r="AH1702" s="9">
        <v>-1</v>
      </c>
      <c r="AI1702" s="9">
        <v>-1</v>
      </c>
      <c r="AJ1702" s="9">
        <v>0</v>
      </c>
      <c r="AM1702" s="9" t="s">
        <v>309</v>
      </c>
      <c r="AN1702" s="9">
        <v>-1</v>
      </c>
      <c r="AQ1702" s="9">
        <v>580</v>
      </c>
      <c r="AR1702" s="9" t="s">
        <v>302</v>
      </c>
      <c r="AT1702" s="9" t="s">
        <v>195</v>
      </c>
      <c r="AU1702" s="9">
        <v>132.71029999999999</v>
      </c>
      <c r="AV1702" s="9">
        <v>109.374314844552</v>
      </c>
      <c r="AW1702" s="9">
        <v>590.64676962556496</v>
      </c>
      <c r="AX1702" s="9">
        <v>0.45664970739999999</v>
      </c>
    </row>
    <row r="1703" spans="1:50" x14ac:dyDescent="0.25">
      <c r="A1703" s="142">
        <v>550000</v>
      </c>
      <c r="B1703" s="142">
        <v>890000</v>
      </c>
      <c r="C1703" s="142">
        <v>890000</v>
      </c>
      <c r="D1703" s="9" t="s">
        <v>305</v>
      </c>
      <c r="E1703" s="9" t="s">
        <v>70</v>
      </c>
      <c r="F1703" s="9" t="s">
        <v>306</v>
      </c>
      <c r="G1703" s="9" t="s">
        <v>307</v>
      </c>
      <c r="H1703" s="9">
        <v>0.36</v>
      </c>
      <c r="I1703" s="9">
        <v>0.48</v>
      </c>
      <c r="J1703" s="9" t="s">
        <v>195</v>
      </c>
      <c r="K1703" s="9">
        <v>1.9256291648670001E-2</v>
      </c>
      <c r="L1703" s="9">
        <v>3857.76904226432</v>
      </c>
      <c r="M1703" s="9">
        <v>9.5843984324587694</v>
      </c>
      <c r="N1703" s="9">
        <v>1.4085246434137999</v>
      </c>
      <c r="O1703" s="9">
        <v>0.18455997149254</v>
      </c>
      <c r="P1703" s="9">
        <v>2.7122961327920001E-2</v>
      </c>
      <c r="Q1703" s="9">
        <v>74.286325791079094</v>
      </c>
      <c r="R1703" s="9">
        <v>1210</v>
      </c>
      <c r="S1703" s="9" t="s">
        <v>310</v>
      </c>
      <c r="T1703" s="9">
        <v>1210</v>
      </c>
      <c r="U1703" s="9" t="s">
        <v>293</v>
      </c>
      <c r="V1703" s="9" t="s">
        <v>195</v>
      </c>
      <c r="Z1703" s="9">
        <v>0</v>
      </c>
      <c r="AA1703" s="9">
        <v>1</v>
      </c>
      <c r="AB1703" s="9">
        <v>0.18455997149254</v>
      </c>
      <c r="AC1703" s="9">
        <v>2.7122961327920001E-2</v>
      </c>
      <c r="AD1703" s="9">
        <v>74.286325791080998</v>
      </c>
      <c r="AF1703" s="9">
        <v>-1</v>
      </c>
      <c r="AG1703" s="9">
        <v>-1</v>
      </c>
      <c r="AH1703" s="9">
        <v>-1</v>
      </c>
      <c r="AI1703" s="9">
        <v>-1</v>
      </c>
      <c r="AJ1703" s="9">
        <v>0</v>
      </c>
      <c r="AM1703" s="9" t="s">
        <v>309</v>
      </c>
      <c r="AN1703" s="9">
        <v>-1</v>
      </c>
      <c r="AQ1703" s="9">
        <v>580</v>
      </c>
      <c r="AR1703" s="9" t="s">
        <v>302</v>
      </c>
      <c r="AT1703" s="9" t="s">
        <v>195</v>
      </c>
      <c r="AU1703" s="9">
        <v>132.71029999999999</v>
      </c>
      <c r="AV1703" s="9">
        <v>50.211580023134303</v>
      </c>
      <c r="AW1703" s="9">
        <v>77.927447530058004</v>
      </c>
      <c r="AX1703" s="9">
        <v>6.0248439399999999E-2</v>
      </c>
    </row>
    <row r="1704" spans="1:50" x14ac:dyDescent="0.25">
      <c r="A1704" s="142">
        <v>550000</v>
      </c>
      <c r="B1704" s="142">
        <v>890000</v>
      </c>
      <c r="C1704" s="142">
        <v>890000</v>
      </c>
      <c r="D1704" s="9" t="s">
        <v>305</v>
      </c>
      <c r="E1704" s="9" t="s">
        <v>70</v>
      </c>
      <c r="F1704" s="9" t="s">
        <v>306</v>
      </c>
      <c r="G1704" s="9" t="s">
        <v>307</v>
      </c>
      <c r="H1704" s="9">
        <v>0.36</v>
      </c>
      <c r="I1704" s="9">
        <v>0.48</v>
      </c>
      <c r="J1704" s="9" t="s">
        <v>195</v>
      </c>
      <c r="K1704" s="9">
        <v>5.7045060704919999E-2</v>
      </c>
      <c r="L1704" s="9">
        <v>3857.76904226432</v>
      </c>
      <c r="M1704" s="9">
        <v>9.5843984324587694</v>
      </c>
      <c r="N1704" s="9">
        <v>1.4085246434137999</v>
      </c>
      <c r="O1704" s="9">
        <v>0.54674259039976003</v>
      </c>
      <c r="P1704" s="9">
        <v>8.0349373787910003E-2</v>
      </c>
      <c r="Q1704" s="9">
        <v>220.06666920153299</v>
      </c>
      <c r="R1704" s="9">
        <v>1210</v>
      </c>
      <c r="S1704" s="9" t="s">
        <v>310</v>
      </c>
      <c r="T1704" s="9">
        <v>1210</v>
      </c>
      <c r="U1704" s="9" t="s">
        <v>293</v>
      </c>
      <c r="V1704" s="9" t="s">
        <v>195</v>
      </c>
      <c r="Z1704" s="9">
        <v>0</v>
      </c>
      <c r="AA1704" s="9">
        <v>1</v>
      </c>
      <c r="AB1704" s="9">
        <v>0.54674259039976003</v>
      </c>
      <c r="AC1704" s="9">
        <v>8.0349373787910003E-2</v>
      </c>
      <c r="AD1704" s="9">
        <v>220.06666920153401</v>
      </c>
      <c r="AF1704" s="9">
        <v>-1</v>
      </c>
      <c r="AG1704" s="9">
        <v>-1</v>
      </c>
      <c r="AH1704" s="9">
        <v>-1</v>
      </c>
      <c r="AI1704" s="9">
        <v>-1</v>
      </c>
      <c r="AJ1704" s="9">
        <v>0</v>
      </c>
      <c r="AM1704" s="9" t="s">
        <v>309</v>
      </c>
      <c r="AN1704" s="9">
        <v>-1</v>
      </c>
      <c r="AQ1704" s="9">
        <v>580</v>
      </c>
      <c r="AR1704" s="9" t="s">
        <v>302</v>
      </c>
      <c r="AT1704" s="9" t="s">
        <v>195</v>
      </c>
      <c r="AU1704" s="9">
        <v>132.71029999999999</v>
      </c>
      <c r="AV1704" s="9">
        <v>83.742572137523695</v>
      </c>
      <c r="AW1704" s="9">
        <v>230.853170279908</v>
      </c>
      <c r="AX1704" s="9">
        <v>0.17848067249999999</v>
      </c>
    </row>
    <row r="1705" spans="1:50" x14ac:dyDescent="0.25">
      <c r="A1705" s="142">
        <v>550000</v>
      </c>
      <c r="B1705" s="142">
        <v>890000</v>
      </c>
      <c r="C1705" s="142">
        <v>890000</v>
      </c>
      <c r="D1705" s="9" t="s">
        <v>305</v>
      </c>
      <c r="E1705" s="9" t="s">
        <v>70</v>
      </c>
      <c r="F1705" s="9" t="s">
        <v>306</v>
      </c>
      <c r="G1705" s="9" t="s">
        <v>307</v>
      </c>
      <c r="H1705" s="9">
        <v>0.36</v>
      </c>
      <c r="I1705" s="9">
        <v>0.48</v>
      </c>
      <c r="J1705" s="9" t="s">
        <v>195</v>
      </c>
      <c r="K1705" s="9">
        <v>0.29398576017373002</v>
      </c>
      <c r="L1705" s="9">
        <v>3857.76904226432</v>
      </c>
      <c r="M1705" s="9">
        <v>9.5843984324587694</v>
      </c>
      <c r="N1705" s="9">
        <v>1.4085246434137999</v>
      </c>
      <c r="O1705" s="9">
        <v>2.8176766589743001</v>
      </c>
      <c r="P1705" s="9">
        <v>0.41408618801744002</v>
      </c>
      <c r="Q1705" s="9">
        <v>1134.1291644647499</v>
      </c>
      <c r="R1705" s="9">
        <v>1210</v>
      </c>
      <c r="S1705" s="9" t="s">
        <v>310</v>
      </c>
      <c r="T1705" s="9">
        <v>1210</v>
      </c>
      <c r="U1705" s="9" t="s">
        <v>293</v>
      </c>
      <c r="V1705" s="9" t="s">
        <v>195</v>
      </c>
      <c r="Z1705" s="9">
        <v>0</v>
      </c>
      <c r="AA1705" s="9">
        <v>1</v>
      </c>
      <c r="AB1705" s="9">
        <v>2.8176766589743001</v>
      </c>
      <c r="AC1705" s="9">
        <v>0.41408618801744002</v>
      </c>
      <c r="AD1705" s="9">
        <v>1134.1291644647499</v>
      </c>
      <c r="AF1705" s="9">
        <v>-1</v>
      </c>
      <c r="AG1705" s="9">
        <v>-1</v>
      </c>
      <c r="AH1705" s="9">
        <v>-1</v>
      </c>
      <c r="AI1705" s="9">
        <v>-1</v>
      </c>
      <c r="AJ1705" s="9">
        <v>0</v>
      </c>
      <c r="AM1705" s="9" t="s">
        <v>309</v>
      </c>
      <c r="AN1705" s="9">
        <v>-1</v>
      </c>
      <c r="AQ1705" s="9">
        <v>580</v>
      </c>
      <c r="AR1705" s="9" t="s">
        <v>302</v>
      </c>
      <c r="AT1705" s="9" t="s">
        <v>195</v>
      </c>
      <c r="AU1705" s="9">
        <v>132.71029999999999</v>
      </c>
      <c r="AV1705" s="9">
        <v>137.22862048698801</v>
      </c>
      <c r="AW1705" s="9">
        <v>1189.7181616532</v>
      </c>
      <c r="AX1705" s="9">
        <v>0.91981278550000001</v>
      </c>
    </row>
    <row r="1706" spans="1:50" x14ac:dyDescent="0.25">
      <c r="A1706" s="142">
        <v>550000</v>
      </c>
      <c r="B1706" s="142">
        <v>890000</v>
      </c>
      <c r="C1706" s="142">
        <v>890000</v>
      </c>
      <c r="D1706" s="9" t="s">
        <v>305</v>
      </c>
      <c r="E1706" s="9" t="s">
        <v>70</v>
      </c>
      <c r="F1706" s="9" t="s">
        <v>306</v>
      </c>
      <c r="G1706" s="9" t="s">
        <v>307</v>
      </c>
      <c r="H1706" s="9">
        <v>0.36</v>
      </c>
      <c r="I1706" s="9">
        <v>0.48</v>
      </c>
      <c r="J1706" s="9" t="s">
        <v>195</v>
      </c>
      <c r="K1706" s="9">
        <v>5.5426670412279999E-2</v>
      </c>
      <c r="L1706" s="9">
        <v>3858.1883496876799</v>
      </c>
      <c r="M1706" s="9">
        <v>9.5852546227418909</v>
      </c>
      <c r="N1706" s="9">
        <v>1.40864414357844</v>
      </c>
      <c r="O1706" s="9">
        <v>0.53127874879256998</v>
      </c>
      <c r="P1706" s="9">
        <v>7.8076454674320006E-2</v>
      </c>
      <c r="Q1706" s="9">
        <v>213.84653404666801</v>
      </c>
      <c r="R1706" s="9">
        <v>1200</v>
      </c>
      <c r="S1706" s="9" t="s">
        <v>308</v>
      </c>
      <c r="T1706" s="9">
        <v>1200</v>
      </c>
      <c r="U1706" s="9" t="s">
        <v>293</v>
      </c>
      <c r="V1706" s="9" t="s">
        <v>195</v>
      </c>
      <c r="Z1706" s="9">
        <v>0</v>
      </c>
      <c r="AA1706" s="9">
        <v>1</v>
      </c>
      <c r="AB1706" s="9">
        <v>0.53127874879256998</v>
      </c>
      <c r="AC1706" s="9">
        <v>7.8076454674320006E-2</v>
      </c>
      <c r="AD1706" s="9">
        <v>438.56850639652703</v>
      </c>
      <c r="AF1706" s="9">
        <v>-1</v>
      </c>
      <c r="AG1706" s="9">
        <v>-1</v>
      </c>
      <c r="AH1706" s="9">
        <v>-1</v>
      </c>
      <c r="AI1706" s="9">
        <v>-1</v>
      </c>
      <c r="AJ1706" s="9">
        <v>0</v>
      </c>
      <c r="AM1706" s="9" t="s">
        <v>309</v>
      </c>
      <c r="AN1706" s="9">
        <v>-1</v>
      </c>
      <c r="AQ1706" s="9">
        <v>580</v>
      </c>
      <c r="AR1706" s="9" t="s">
        <v>302</v>
      </c>
      <c r="AT1706" s="9" t="s">
        <v>195</v>
      </c>
      <c r="AU1706" s="9">
        <v>132.71029999999999</v>
      </c>
      <c r="AV1706" s="9">
        <v>108.99426948365</v>
      </c>
      <c r="AW1706" s="9">
        <v>224.30377713021599</v>
      </c>
      <c r="AX1706" s="9">
        <v>0.3556922193</v>
      </c>
    </row>
    <row r="1707" spans="1:50" x14ac:dyDescent="0.25">
      <c r="A1707" s="142">
        <v>550000</v>
      </c>
      <c r="B1707" s="142">
        <v>890000</v>
      </c>
      <c r="C1707" s="142">
        <v>890000</v>
      </c>
      <c r="D1707" s="9" t="s">
        <v>305</v>
      </c>
      <c r="E1707" s="9" t="s">
        <v>70</v>
      </c>
      <c r="F1707" s="9" t="s">
        <v>306</v>
      </c>
      <c r="G1707" s="9" t="s">
        <v>307</v>
      </c>
      <c r="H1707" s="9">
        <v>0.36</v>
      </c>
      <c r="I1707" s="9">
        <v>0.48</v>
      </c>
      <c r="J1707" s="9" t="s">
        <v>195</v>
      </c>
      <c r="K1707" s="9">
        <v>1.295772798048E-2</v>
      </c>
      <c r="L1707" s="9">
        <v>3852.56137521749</v>
      </c>
      <c r="M1707" s="9">
        <v>9.5721902011285902</v>
      </c>
      <c r="N1707" s="9">
        <v>1.4067554030589899</v>
      </c>
      <c r="O1707" s="9">
        <v>0.12403383680365999</v>
      </c>
      <c r="P1707" s="9">
        <v>1.8228353847909998E-2</v>
      </c>
      <c r="Q1707" s="9">
        <v>49.920442328183697</v>
      </c>
      <c r="R1707" s="9">
        <v>1210</v>
      </c>
      <c r="S1707" s="9" t="s">
        <v>310</v>
      </c>
      <c r="T1707" s="9">
        <v>1210</v>
      </c>
      <c r="U1707" s="9" t="s">
        <v>293</v>
      </c>
      <c r="V1707" s="9" t="s">
        <v>195</v>
      </c>
      <c r="Z1707" s="9">
        <v>0</v>
      </c>
      <c r="AA1707" s="9">
        <v>1</v>
      </c>
      <c r="AB1707" s="9">
        <v>0.12403383680365999</v>
      </c>
      <c r="AC1707" s="9">
        <v>1.8228353847909998E-2</v>
      </c>
      <c r="AD1707" s="9">
        <v>49.920442328183398</v>
      </c>
      <c r="AF1707" s="9">
        <v>-1</v>
      </c>
      <c r="AG1707" s="9">
        <v>-1</v>
      </c>
      <c r="AH1707" s="9">
        <v>-1</v>
      </c>
      <c r="AI1707" s="9">
        <v>-1</v>
      </c>
      <c r="AJ1707" s="9">
        <v>0</v>
      </c>
      <c r="AM1707" s="9" t="s">
        <v>309</v>
      </c>
      <c r="AN1707" s="9">
        <v>-1</v>
      </c>
      <c r="AQ1707" s="9">
        <v>580</v>
      </c>
      <c r="AR1707" s="9" t="s">
        <v>302</v>
      </c>
      <c r="AT1707" s="9" t="s">
        <v>195</v>
      </c>
      <c r="AU1707" s="9">
        <v>132.71029999999999</v>
      </c>
      <c r="AV1707" s="9">
        <v>36.6212773804547</v>
      </c>
      <c r="AW1707" s="9">
        <v>52.438064697529299</v>
      </c>
      <c r="AX1707" s="9">
        <v>4.0486976700000003E-2</v>
      </c>
    </row>
    <row r="1708" spans="1:50" x14ac:dyDescent="0.25">
      <c r="A1708" s="142">
        <v>550000</v>
      </c>
      <c r="B1708" s="142">
        <v>890000</v>
      </c>
      <c r="C1708" s="142">
        <v>890000</v>
      </c>
      <c r="D1708" s="9" t="s">
        <v>305</v>
      </c>
      <c r="E1708" s="9" t="s">
        <v>70</v>
      </c>
      <c r="F1708" s="9" t="s">
        <v>306</v>
      </c>
      <c r="G1708" s="9" t="s">
        <v>307</v>
      </c>
      <c r="H1708" s="9">
        <v>0.36</v>
      </c>
      <c r="I1708" s="9">
        <v>0.48</v>
      </c>
      <c r="J1708" s="9" t="s">
        <v>195</v>
      </c>
      <c r="K1708" s="9">
        <v>0.19362689525664001</v>
      </c>
      <c r="L1708" s="9">
        <v>3852.56137521749</v>
      </c>
      <c r="M1708" s="9">
        <v>9.5721902011285902</v>
      </c>
      <c r="N1708" s="9">
        <v>1.4067554030589899</v>
      </c>
      <c r="O1708" s="9">
        <v>1.8534334694505801</v>
      </c>
      <c r="P1708" s="9">
        <v>0.27238568107981997</v>
      </c>
      <c r="Q1708" s="9">
        <v>745.95949786902202</v>
      </c>
      <c r="R1708" s="9">
        <v>1210</v>
      </c>
      <c r="S1708" s="9" t="s">
        <v>310</v>
      </c>
      <c r="T1708" s="9">
        <v>1210</v>
      </c>
      <c r="U1708" s="9" t="s">
        <v>293</v>
      </c>
      <c r="V1708" s="9" t="s">
        <v>195</v>
      </c>
      <c r="Z1708" s="9">
        <v>0</v>
      </c>
      <c r="AA1708" s="9">
        <v>1</v>
      </c>
      <c r="AB1708" s="9">
        <v>1.8534334694505801</v>
      </c>
      <c r="AC1708" s="9">
        <v>0.27238568107981997</v>
      </c>
      <c r="AD1708" s="9">
        <v>745.95949786902202</v>
      </c>
      <c r="AF1708" s="9">
        <v>-1</v>
      </c>
      <c r="AG1708" s="9">
        <v>-1</v>
      </c>
      <c r="AH1708" s="9">
        <v>-1</v>
      </c>
      <c r="AI1708" s="9">
        <v>-1</v>
      </c>
      <c r="AJ1708" s="9">
        <v>0</v>
      </c>
      <c r="AM1708" s="9" t="s">
        <v>309</v>
      </c>
      <c r="AN1708" s="9">
        <v>-1</v>
      </c>
      <c r="AQ1708" s="9">
        <v>580</v>
      </c>
      <c r="AR1708" s="9" t="s">
        <v>302</v>
      </c>
      <c r="AT1708" s="9" t="s">
        <v>195</v>
      </c>
      <c r="AU1708" s="9">
        <v>132.71029999999999</v>
      </c>
      <c r="AV1708" s="9">
        <v>112.65625337237999</v>
      </c>
      <c r="AW1708" s="9">
        <v>783.58024461871196</v>
      </c>
      <c r="AX1708" s="9">
        <v>0.60499553760000002</v>
      </c>
    </row>
    <row r="1709" spans="1:50" x14ac:dyDescent="0.25">
      <c r="A1709" s="142">
        <v>550000</v>
      </c>
      <c r="B1709" s="142">
        <v>890000</v>
      </c>
      <c r="C1709" s="142">
        <v>890000</v>
      </c>
      <c r="D1709" s="9" t="s">
        <v>305</v>
      </c>
      <c r="E1709" s="9" t="s">
        <v>70</v>
      </c>
      <c r="F1709" s="9" t="s">
        <v>306</v>
      </c>
      <c r="G1709" s="9" t="s">
        <v>307</v>
      </c>
      <c r="H1709" s="9">
        <v>0.36</v>
      </c>
      <c r="I1709" s="9">
        <v>0.48</v>
      </c>
      <c r="J1709" s="9" t="s">
        <v>195</v>
      </c>
      <c r="K1709" s="9">
        <v>0.12233822162589</v>
      </c>
      <c r="L1709" s="9">
        <v>3852.56137521749</v>
      </c>
      <c r="M1709" s="9">
        <v>9.5721902011285902</v>
      </c>
      <c r="N1709" s="9">
        <v>1.4067554030589899</v>
      </c>
      <c r="O1709" s="9">
        <v>1.1710447262709101</v>
      </c>
      <c r="P1709" s="9">
        <v>0.17209995427286001</v>
      </c>
      <c r="Q1709" s="9">
        <v>471.31550734872798</v>
      </c>
      <c r="R1709" s="9">
        <v>1210</v>
      </c>
      <c r="S1709" s="9" t="s">
        <v>310</v>
      </c>
      <c r="T1709" s="9">
        <v>1210</v>
      </c>
      <c r="U1709" s="9" t="s">
        <v>293</v>
      </c>
      <c r="V1709" s="9" t="s">
        <v>195</v>
      </c>
      <c r="Z1709" s="9">
        <v>0</v>
      </c>
      <c r="AA1709" s="9">
        <v>1</v>
      </c>
      <c r="AB1709" s="9">
        <v>1.1710447262709101</v>
      </c>
      <c r="AC1709" s="9">
        <v>0.17209995427286001</v>
      </c>
      <c r="AD1709" s="9">
        <v>471.31550734872798</v>
      </c>
      <c r="AF1709" s="9">
        <v>-1</v>
      </c>
      <c r="AG1709" s="9">
        <v>-1</v>
      </c>
      <c r="AH1709" s="9">
        <v>-1</v>
      </c>
      <c r="AI1709" s="9">
        <v>-1</v>
      </c>
      <c r="AJ1709" s="9">
        <v>0</v>
      </c>
      <c r="AM1709" s="9" t="s">
        <v>309</v>
      </c>
      <c r="AN1709" s="9">
        <v>-1</v>
      </c>
      <c r="AQ1709" s="9">
        <v>580</v>
      </c>
      <c r="AR1709" s="9" t="s">
        <v>302</v>
      </c>
      <c r="AT1709" s="9" t="s">
        <v>195</v>
      </c>
      <c r="AU1709" s="9">
        <v>132.71029999999999</v>
      </c>
      <c r="AV1709" s="9">
        <v>93.256098874080905</v>
      </c>
      <c r="AW1709" s="9">
        <v>495.08521789175398</v>
      </c>
      <c r="AX1709" s="9">
        <v>0.38225101970000003</v>
      </c>
    </row>
    <row r="1710" spans="1:50" x14ac:dyDescent="0.25">
      <c r="A1710" s="142">
        <v>550000</v>
      </c>
      <c r="B1710" s="142">
        <v>890000</v>
      </c>
      <c r="C1710" s="142">
        <v>890000</v>
      </c>
      <c r="D1710" s="9" t="s">
        <v>305</v>
      </c>
      <c r="E1710" s="9" t="s">
        <v>70</v>
      </c>
      <c r="F1710" s="9" t="s">
        <v>306</v>
      </c>
      <c r="G1710" s="9" t="s">
        <v>307</v>
      </c>
      <c r="H1710" s="9">
        <v>0.36</v>
      </c>
      <c r="I1710" s="9">
        <v>0.48</v>
      </c>
      <c r="J1710" s="9" t="s">
        <v>195</v>
      </c>
      <c r="K1710" s="9">
        <v>0.15098740052767001</v>
      </c>
      <c r="L1710" s="9">
        <v>3852.56137521749</v>
      </c>
      <c r="M1710" s="9">
        <v>9.5721902011285902</v>
      </c>
      <c r="N1710" s="9">
        <v>1.4067554030589899</v>
      </c>
      <c r="O1710" s="9">
        <v>1.4452801158248401</v>
      </c>
      <c r="P1710" s="9">
        <v>0.21240234148612999</v>
      </c>
      <c r="Q1710" s="9">
        <v>581.68822741739405</v>
      </c>
      <c r="R1710" s="9">
        <v>1210</v>
      </c>
      <c r="S1710" s="9" t="s">
        <v>310</v>
      </c>
      <c r="T1710" s="9">
        <v>1210</v>
      </c>
      <c r="U1710" s="9" t="s">
        <v>293</v>
      </c>
      <c r="V1710" s="9" t="s">
        <v>195</v>
      </c>
      <c r="Z1710" s="9">
        <v>0</v>
      </c>
      <c r="AA1710" s="9">
        <v>1</v>
      </c>
      <c r="AB1710" s="9">
        <v>1.4452801158248401</v>
      </c>
      <c r="AC1710" s="9">
        <v>0.21240234148612999</v>
      </c>
      <c r="AD1710" s="9">
        <v>581.68822741739405</v>
      </c>
      <c r="AF1710" s="9">
        <v>-1</v>
      </c>
      <c r="AG1710" s="9">
        <v>-1</v>
      </c>
      <c r="AH1710" s="9">
        <v>-1</v>
      </c>
      <c r="AI1710" s="9">
        <v>-1</v>
      </c>
      <c r="AJ1710" s="9">
        <v>0</v>
      </c>
      <c r="AM1710" s="9" t="s">
        <v>309</v>
      </c>
      <c r="AN1710" s="9">
        <v>-1</v>
      </c>
      <c r="AQ1710" s="9">
        <v>580</v>
      </c>
      <c r="AR1710" s="9" t="s">
        <v>302</v>
      </c>
      <c r="AT1710" s="9" t="s">
        <v>195</v>
      </c>
      <c r="AU1710" s="9">
        <v>132.71029999999999</v>
      </c>
      <c r="AV1710" s="9">
        <v>102.031805969655</v>
      </c>
      <c r="AW1710" s="9">
        <v>611.02433152688297</v>
      </c>
      <c r="AX1710" s="9">
        <v>0.47176660780000002</v>
      </c>
    </row>
    <row r="1711" spans="1:50" x14ac:dyDescent="0.25">
      <c r="A1711" s="142">
        <v>550000</v>
      </c>
      <c r="B1711" s="142">
        <v>890000</v>
      </c>
      <c r="C1711" s="142">
        <v>890000</v>
      </c>
      <c r="D1711" s="9" t="s">
        <v>305</v>
      </c>
      <c r="E1711" s="9" t="s">
        <v>70</v>
      </c>
      <c r="F1711" s="9" t="s">
        <v>306</v>
      </c>
      <c r="G1711" s="9" t="s">
        <v>307</v>
      </c>
      <c r="H1711" s="9">
        <v>0.36</v>
      </c>
      <c r="I1711" s="9">
        <v>0.48</v>
      </c>
      <c r="J1711" s="9" t="s">
        <v>195</v>
      </c>
      <c r="K1711" s="9">
        <v>7.6900233060000003E-4</v>
      </c>
      <c r="L1711" s="9">
        <v>3852.56137521749</v>
      </c>
      <c r="M1711" s="9">
        <v>9.5721902011285902</v>
      </c>
      <c r="N1711" s="9">
        <v>1.4067554030589899</v>
      </c>
      <c r="O1711" s="9">
        <v>7.3610365736399997E-3</v>
      </c>
      <c r="P1711" s="9">
        <v>1.08179818354E-3</v>
      </c>
      <c r="Q1711" s="9">
        <v>2.9626286763333498</v>
      </c>
      <c r="R1711" s="9">
        <v>1210</v>
      </c>
      <c r="S1711" s="9" t="s">
        <v>310</v>
      </c>
      <c r="T1711" s="9">
        <v>1210</v>
      </c>
      <c r="U1711" s="9" t="s">
        <v>293</v>
      </c>
      <c r="V1711" s="9" t="s">
        <v>195</v>
      </c>
      <c r="Z1711" s="9">
        <v>0</v>
      </c>
      <c r="AA1711" s="9">
        <v>1</v>
      </c>
      <c r="AB1711" s="9">
        <v>7.3610365736399997E-3</v>
      </c>
      <c r="AC1711" s="9">
        <v>1.08179818354E-3</v>
      </c>
      <c r="AD1711" s="9">
        <v>2.9626286763348002</v>
      </c>
      <c r="AF1711" s="9">
        <v>-1</v>
      </c>
      <c r="AG1711" s="9">
        <v>-1</v>
      </c>
      <c r="AH1711" s="9">
        <v>-1</v>
      </c>
      <c r="AI1711" s="9">
        <v>-1</v>
      </c>
      <c r="AJ1711" s="9">
        <v>0</v>
      </c>
      <c r="AM1711" s="9" t="s">
        <v>309</v>
      </c>
      <c r="AN1711" s="9">
        <v>-1</v>
      </c>
      <c r="AQ1711" s="9">
        <v>580</v>
      </c>
      <c r="AR1711" s="9" t="s">
        <v>302</v>
      </c>
      <c r="AT1711" s="9" t="s">
        <v>195</v>
      </c>
      <c r="AU1711" s="9">
        <v>132.71029999999999</v>
      </c>
      <c r="AV1711" s="9">
        <v>10.204827182418301</v>
      </c>
      <c r="AW1711" s="9">
        <v>3.1120420204428401</v>
      </c>
      <c r="AX1711" s="9">
        <v>2.4027808E-3</v>
      </c>
    </row>
    <row r="1712" spans="1:50" x14ac:dyDescent="0.25">
      <c r="A1712" s="142">
        <v>550000</v>
      </c>
      <c r="B1712" s="142">
        <v>890000</v>
      </c>
      <c r="C1712" s="142">
        <v>890000</v>
      </c>
      <c r="D1712" s="9" t="s">
        <v>305</v>
      </c>
      <c r="E1712" s="9" t="s">
        <v>70</v>
      </c>
      <c r="F1712" s="9" t="s">
        <v>306</v>
      </c>
      <c r="G1712" s="9" t="s">
        <v>307</v>
      </c>
      <c r="H1712" s="9">
        <v>0.36</v>
      </c>
      <c r="I1712" s="9">
        <v>0.48</v>
      </c>
      <c r="J1712" s="9" t="s">
        <v>195</v>
      </c>
      <c r="K1712" s="9">
        <v>0.13708420601565</v>
      </c>
      <c r="L1712" s="9">
        <v>3852.56137521749</v>
      </c>
      <c r="M1712" s="9">
        <v>9.5721902011285902</v>
      </c>
      <c r="N1712" s="9">
        <v>1.4067554030589899</v>
      </c>
      <c r="O1712" s="9">
        <v>1.31219609355258</v>
      </c>
      <c r="P1712" s="9">
        <v>0.19284394748657999</v>
      </c>
      <c r="Q1712" s="9">
        <v>528.125317248285</v>
      </c>
      <c r="R1712" s="9">
        <v>1210</v>
      </c>
      <c r="S1712" s="9" t="s">
        <v>310</v>
      </c>
      <c r="T1712" s="9">
        <v>1210</v>
      </c>
      <c r="U1712" s="9" t="s">
        <v>293</v>
      </c>
      <c r="V1712" s="9" t="s">
        <v>195</v>
      </c>
      <c r="Z1712" s="9">
        <v>0</v>
      </c>
      <c r="AA1712" s="9">
        <v>1</v>
      </c>
      <c r="AB1712" s="9">
        <v>1.31219609355258</v>
      </c>
      <c r="AC1712" s="9">
        <v>0.19284394748657999</v>
      </c>
      <c r="AD1712" s="9">
        <v>528.125317248285</v>
      </c>
      <c r="AF1712" s="9">
        <v>-1</v>
      </c>
      <c r="AG1712" s="9">
        <v>-1</v>
      </c>
      <c r="AH1712" s="9">
        <v>-1</v>
      </c>
      <c r="AI1712" s="9">
        <v>-1</v>
      </c>
      <c r="AJ1712" s="9">
        <v>0</v>
      </c>
      <c r="AM1712" s="9" t="s">
        <v>309</v>
      </c>
      <c r="AN1712" s="9">
        <v>-1</v>
      </c>
      <c r="AQ1712" s="9">
        <v>580</v>
      </c>
      <c r="AR1712" s="9" t="s">
        <v>302</v>
      </c>
      <c r="AT1712" s="9" t="s">
        <v>195</v>
      </c>
      <c r="AU1712" s="9">
        <v>132.71029999999999</v>
      </c>
      <c r="AV1712" s="9">
        <v>95.795295715908097</v>
      </c>
      <c r="AW1712" s="9">
        <v>554.76009952407401</v>
      </c>
      <c r="AX1712" s="9">
        <v>0.42832548030000001</v>
      </c>
    </row>
    <row r="1713" spans="1:50" x14ac:dyDescent="0.25">
      <c r="A1713" s="142">
        <v>550000</v>
      </c>
      <c r="B1713" s="142">
        <v>890000</v>
      </c>
      <c r="C1713" s="142">
        <v>890000</v>
      </c>
      <c r="D1713" s="9" t="s">
        <v>305</v>
      </c>
      <c r="E1713" s="9" t="s">
        <v>70</v>
      </c>
      <c r="F1713" s="9" t="s">
        <v>306</v>
      </c>
      <c r="G1713" s="9" t="s">
        <v>307</v>
      </c>
      <c r="H1713" s="9">
        <v>0.36</v>
      </c>
      <c r="I1713" s="9">
        <v>0.48</v>
      </c>
      <c r="J1713" s="9" t="s">
        <v>195</v>
      </c>
      <c r="K1713" s="9">
        <v>0.27373114553328998</v>
      </c>
      <c r="L1713" s="9">
        <v>3860.0828650082499</v>
      </c>
      <c r="M1713" s="9">
        <v>9.5896964663599604</v>
      </c>
      <c r="N1713" s="9">
        <v>1.40928788463986</v>
      </c>
      <c r="O1713" s="9">
        <v>2.6249985990533098</v>
      </c>
      <c r="P1713" s="9">
        <v>0.38576598704866</v>
      </c>
      <c r="Q1713" s="9">
        <v>1056.6249044921501</v>
      </c>
      <c r="R1713" s="9">
        <v>1200</v>
      </c>
      <c r="S1713" s="9" t="s">
        <v>308</v>
      </c>
      <c r="T1713" s="9">
        <v>1200</v>
      </c>
      <c r="U1713" s="9" t="s">
        <v>293</v>
      </c>
      <c r="V1713" s="9" t="s">
        <v>195</v>
      </c>
      <c r="Z1713" s="9">
        <v>0</v>
      </c>
      <c r="AA1713" s="9">
        <v>1</v>
      </c>
      <c r="AB1713" s="9">
        <v>2.6249985990533098</v>
      </c>
      <c r="AC1713" s="9">
        <v>0.38576598704866</v>
      </c>
      <c r="AD1713" s="9">
        <v>1056.6249044921501</v>
      </c>
      <c r="AF1713" s="9">
        <v>-1</v>
      </c>
      <c r="AG1713" s="9">
        <v>-1</v>
      </c>
      <c r="AH1713" s="9">
        <v>-1</v>
      </c>
      <c r="AI1713" s="9">
        <v>-1</v>
      </c>
      <c r="AJ1713" s="9">
        <v>0</v>
      </c>
      <c r="AM1713" s="9" t="s">
        <v>309</v>
      </c>
      <c r="AN1713" s="9">
        <v>-1</v>
      </c>
      <c r="AQ1713" s="9">
        <v>580</v>
      </c>
      <c r="AR1713" s="9" t="s">
        <v>302</v>
      </c>
      <c r="AT1713" s="9" t="s">
        <v>195</v>
      </c>
      <c r="AU1713" s="9">
        <v>132.71029999999999</v>
      </c>
      <c r="AV1713" s="9">
        <v>203.78666695849</v>
      </c>
      <c r="AW1713" s="9">
        <v>1107.75064431232</v>
      </c>
      <c r="AX1713" s="9">
        <v>0.85695450490000002</v>
      </c>
    </row>
    <row r="1714" spans="1:50" x14ac:dyDescent="0.25">
      <c r="A1714" s="142">
        <v>550000</v>
      </c>
      <c r="B1714" s="142">
        <v>890000</v>
      </c>
      <c r="C1714" s="142">
        <v>890000</v>
      </c>
      <c r="D1714" s="9" t="s">
        <v>305</v>
      </c>
      <c r="E1714" s="9" t="s">
        <v>70</v>
      </c>
      <c r="F1714" s="9" t="s">
        <v>306</v>
      </c>
      <c r="G1714" s="9" t="s">
        <v>307</v>
      </c>
      <c r="H1714" s="9">
        <v>0.36</v>
      </c>
      <c r="I1714" s="9">
        <v>0.48</v>
      </c>
      <c r="J1714" s="9" t="s">
        <v>195</v>
      </c>
      <c r="K1714" s="9">
        <v>9.443258761362E-2</v>
      </c>
      <c r="L1714" s="9">
        <v>3860.0828650082499</v>
      </c>
      <c r="M1714" s="9">
        <v>9.5896964663599604</v>
      </c>
      <c r="N1714" s="9">
        <v>1.40928788463986</v>
      </c>
      <c r="O1714" s="9">
        <v>0.90557985174761002</v>
      </c>
      <c r="P1714" s="9">
        <v>0.13308270163906999</v>
      </c>
      <c r="Q1714" s="9">
        <v>364.51761334574798</v>
      </c>
      <c r="R1714" s="9">
        <v>1210</v>
      </c>
      <c r="S1714" s="9" t="s">
        <v>310</v>
      </c>
      <c r="T1714" s="9">
        <v>1210</v>
      </c>
      <c r="U1714" s="9" t="s">
        <v>293</v>
      </c>
      <c r="V1714" s="9" t="s">
        <v>195</v>
      </c>
      <c r="Z1714" s="9">
        <v>0</v>
      </c>
      <c r="AA1714" s="9">
        <v>1</v>
      </c>
      <c r="AB1714" s="9">
        <v>0.90557985174761002</v>
      </c>
      <c r="AC1714" s="9">
        <v>0.13308270163906999</v>
      </c>
      <c r="AD1714" s="9">
        <v>364.51761334574599</v>
      </c>
      <c r="AF1714" s="9">
        <v>-1</v>
      </c>
      <c r="AG1714" s="9">
        <v>-1</v>
      </c>
      <c r="AH1714" s="9">
        <v>-1</v>
      </c>
      <c r="AI1714" s="9">
        <v>-1</v>
      </c>
      <c r="AJ1714" s="9">
        <v>0</v>
      </c>
      <c r="AM1714" s="9" t="s">
        <v>309</v>
      </c>
      <c r="AN1714" s="9">
        <v>-1</v>
      </c>
      <c r="AQ1714" s="9">
        <v>580</v>
      </c>
      <c r="AR1714" s="9" t="s">
        <v>302</v>
      </c>
      <c r="AT1714" s="9" t="s">
        <v>195</v>
      </c>
      <c r="AU1714" s="9">
        <v>132.71029999999999</v>
      </c>
      <c r="AV1714" s="9">
        <v>80.056475172796596</v>
      </c>
      <c r="AW1714" s="9">
        <v>382.15512366805098</v>
      </c>
      <c r="AX1714" s="9">
        <v>0.29563472289999998</v>
      </c>
    </row>
    <row r="1715" spans="1:50" x14ac:dyDescent="0.25">
      <c r="A1715" s="142">
        <v>550000</v>
      </c>
      <c r="B1715" s="142">
        <v>890000</v>
      </c>
      <c r="C1715" s="142">
        <v>890000</v>
      </c>
      <c r="D1715" s="9" t="s">
        <v>305</v>
      </c>
      <c r="E1715" s="9" t="s">
        <v>70</v>
      </c>
      <c r="F1715" s="9" t="s">
        <v>306</v>
      </c>
      <c r="G1715" s="9" t="s">
        <v>307</v>
      </c>
      <c r="H1715" s="9">
        <v>0.36</v>
      </c>
      <c r="I1715" s="9">
        <v>0.48</v>
      </c>
      <c r="J1715" s="9" t="s">
        <v>195</v>
      </c>
      <c r="K1715" s="9">
        <v>9.9198431142609997E-2</v>
      </c>
      <c r="L1715" s="9">
        <v>3860.0828650082499</v>
      </c>
      <c r="M1715" s="9">
        <v>9.5896964663599604</v>
      </c>
      <c r="N1715" s="9">
        <v>1.40928788463986</v>
      </c>
      <c r="O1715" s="9">
        <v>0.95128284459673995</v>
      </c>
      <c r="P1715" s="9">
        <v>0.13979914718455999</v>
      </c>
      <c r="Q1715" s="9">
        <v>382.91416428929301</v>
      </c>
      <c r="R1715" s="9">
        <v>1210</v>
      </c>
      <c r="S1715" s="9" t="s">
        <v>310</v>
      </c>
      <c r="T1715" s="9">
        <v>1210</v>
      </c>
      <c r="U1715" s="9" t="s">
        <v>293</v>
      </c>
      <c r="V1715" s="9" t="s">
        <v>195</v>
      </c>
      <c r="Z1715" s="9">
        <v>0</v>
      </c>
      <c r="AA1715" s="9">
        <v>1</v>
      </c>
      <c r="AB1715" s="9">
        <v>0.95128284459673995</v>
      </c>
      <c r="AC1715" s="9">
        <v>0.13979914718455999</v>
      </c>
      <c r="AD1715" s="9">
        <v>382.91416428929199</v>
      </c>
      <c r="AF1715" s="9">
        <v>-1</v>
      </c>
      <c r="AG1715" s="9">
        <v>-1</v>
      </c>
      <c r="AH1715" s="9">
        <v>-1</v>
      </c>
      <c r="AI1715" s="9">
        <v>-1</v>
      </c>
      <c r="AJ1715" s="9">
        <v>0</v>
      </c>
      <c r="AM1715" s="9" t="s">
        <v>309</v>
      </c>
      <c r="AN1715" s="9">
        <v>-1</v>
      </c>
      <c r="AQ1715" s="9">
        <v>580</v>
      </c>
      <c r="AR1715" s="9" t="s">
        <v>302</v>
      </c>
      <c r="AT1715" s="9" t="s">
        <v>195</v>
      </c>
      <c r="AU1715" s="9">
        <v>132.71029999999999</v>
      </c>
      <c r="AV1715" s="9">
        <v>83.758301212120102</v>
      </c>
      <c r="AW1715" s="9">
        <v>401.44180816147798</v>
      </c>
      <c r="AX1715" s="9">
        <v>0.31055487780000002</v>
      </c>
    </row>
    <row r="1716" spans="1:50" x14ac:dyDescent="0.25">
      <c r="A1716" s="142">
        <v>550000</v>
      </c>
      <c r="B1716" s="142">
        <v>890000</v>
      </c>
      <c r="C1716" s="142">
        <v>890000</v>
      </c>
      <c r="D1716" s="9" t="s">
        <v>305</v>
      </c>
      <c r="E1716" s="9" t="s">
        <v>70</v>
      </c>
      <c r="F1716" s="9" t="s">
        <v>306</v>
      </c>
      <c r="G1716" s="9" t="s">
        <v>307</v>
      </c>
      <c r="H1716" s="9">
        <v>0.36</v>
      </c>
      <c r="I1716" s="9">
        <v>0.48</v>
      </c>
      <c r="J1716" s="9" t="s">
        <v>195</v>
      </c>
      <c r="K1716" s="9">
        <v>0.15040128937837999</v>
      </c>
      <c r="L1716" s="9">
        <v>3860.0828650082499</v>
      </c>
      <c r="M1716" s="9">
        <v>9.5896964663599604</v>
      </c>
      <c r="N1716" s="9">
        <v>1.40928788463986</v>
      </c>
      <c r="O1716" s="9">
        <v>1.4423027132878401</v>
      </c>
      <c r="P1716" s="9">
        <v>0.21195871495516</v>
      </c>
      <c r="Q1716" s="9">
        <v>580.56144000463496</v>
      </c>
      <c r="R1716" s="9">
        <v>1210</v>
      </c>
      <c r="S1716" s="9" t="s">
        <v>310</v>
      </c>
      <c r="T1716" s="9">
        <v>1210</v>
      </c>
      <c r="U1716" s="9" t="s">
        <v>293</v>
      </c>
      <c r="V1716" s="9" t="s">
        <v>195</v>
      </c>
      <c r="Z1716" s="9">
        <v>0</v>
      </c>
      <c r="AA1716" s="9">
        <v>1</v>
      </c>
      <c r="AB1716" s="9">
        <v>1.4423027132878401</v>
      </c>
      <c r="AC1716" s="9">
        <v>0.21195871495516</v>
      </c>
      <c r="AD1716" s="9">
        <v>580.56144000463496</v>
      </c>
      <c r="AF1716" s="9">
        <v>-1</v>
      </c>
      <c r="AG1716" s="9">
        <v>-1</v>
      </c>
      <c r="AH1716" s="9">
        <v>-1</v>
      </c>
      <c r="AI1716" s="9">
        <v>-1</v>
      </c>
      <c r="AJ1716" s="9">
        <v>0</v>
      </c>
      <c r="AM1716" s="9" t="s">
        <v>309</v>
      </c>
      <c r="AN1716" s="9">
        <v>-1</v>
      </c>
      <c r="AQ1716" s="9">
        <v>580</v>
      </c>
      <c r="AR1716" s="9" t="s">
        <v>302</v>
      </c>
      <c r="AT1716" s="9" t="s">
        <v>195</v>
      </c>
      <c r="AU1716" s="9">
        <v>132.71029999999999</v>
      </c>
      <c r="AV1716" s="9">
        <v>117.053471198377</v>
      </c>
      <c r="AW1716" s="9">
        <v>608.65242385814304</v>
      </c>
      <c r="AX1716" s="9">
        <v>0.47085274939999999</v>
      </c>
    </row>
    <row r="1717" spans="1:50" x14ac:dyDescent="0.25">
      <c r="A1717" s="142">
        <v>550000</v>
      </c>
      <c r="B1717" s="142">
        <v>890000</v>
      </c>
      <c r="C1717" s="142">
        <v>890000</v>
      </c>
      <c r="D1717" s="9" t="s">
        <v>305</v>
      </c>
      <c r="E1717" s="9" t="s">
        <v>70</v>
      </c>
      <c r="F1717" s="9" t="s">
        <v>306</v>
      </c>
      <c r="G1717" s="9" t="s">
        <v>307</v>
      </c>
      <c r="H1717" s="9">
        <v>0.36</v>
      </c>
      <c r="I1717" s="9">
        <v>0.48</v>
      </c>
      <c r="J1717" s="9" t="s">
        <v>195</v>
      </c>
      <c r="K1717" s="9">
        <v>4.0476675257549999E-2</v>
      </c>
      <c r="L1717" s="9">
        <v>3853.67543569186</v>
      </c>
      <c r="M1717" s="9">
        <v>9.5747508243389401</v>
      </c>
      <c r="N1717" s="9">
        <v>1.40712464922532</v>
      </c>
      <c r="O1717" s="9">
        <v>0.38755407978873002</v>
      </c>
      <c r="P1717" s="9">
        <v>5.6955727473579999E-2</v>
      </c>
      <c r="Q1717" s="9">
        <v>155.9839691585</v>
      </c>
      <c r="R1717" s="9">
        <v>1200</v>
      </c>
      <c r="S1717" s="9" t="s">
        <v>308</v>
      </c>
      <c r="T1717" s="9">
        <v>1200</v>
      </c>
      <c r="U1717" s="9" t="s">
        <v>293</v>
      </c>
      <c r="V1717" s="9" t="s">
        <v>195</v>
      </c>
      <c r="Z1717" s="9">
        <v>0</v>
      </c>
      <c r="AA1717" s="9">
        <v>1</v>
      </c>
      <c r="AB1717" s="9">
        <v>0.38755407978873002</v>
      </c>
      <c r="AC1717" s="9">
        <v>5.6955727473579999E-2</v>
      </c>
      <c r="AD1717" s="9">
        <v>155.983969158501</v>
      </c>
      <c r="AF1717" s="9">
        <v>-1</v>
      </c>
      <c r="AG1717" s="9">
        <v>-1</v>
      </c>
      <c r="AH1717" s="9">
        <v>-1</v>
      </c>
      <c r="AI1717" s="9">
        <v>-1</v>
      </c>
      <c r="AJ1717" s="9">
        <v>0</v>
      </c>
      <c r="AM1717" s="9" t="s">
        <v>309</v>
      </c>
      <c r="AN1717" s="9">
        <v>-1</v>
      </c>
      <c r="AQ1717" s="9">
        <v>580</v>
      </c>
      <c r="AR1717" s="9" t="s">
        <v>302</v>
      </c>
      <c r="AT1717" s="9" t="s">
        <v>195</v>
      </c>
      <c r="AU1717" s="9">
        <v>132.71029999999999</v>
      </c>
      <c r="AV1717" s="9">
        <v>72.757927141583806</v>
      </c>
      <c r="AW1717" s="9">
        <v>163.80329322341899</v>
      </c>
      <c r="AX1717" s="9">
        <v>0.12650767979999999</v>
      </c>
    </row>
    <row r="1718" spans="1:50" x14ac:dyDescent="0.25">
      <c r="A1718" s="142">
        <v>550000</v>
      </c>
      <c r="B1718" s="142">
        <v>890000</v>
      </c>
      <c r="C1718" s="142">
        <v>890000</v>
      </c>
      <c r="D1718" s="9" t="s">
        <v>305</v>
      </c>
      <c r="E1718" s="9" t="s">
        <v>70</v>
      </c>
      <c r="F1718" s="9" t="s">
        <v>306</v>
      </c>
      <c r="G1718" s="9" t="s">
        <v>307</v>
      </c>
      <c r="H1718" s="9">
        <v>0.36</v>
      </c>
      <c r="I1718" s="9">
        <v>0.48</v>
      </c>
      <c r="J1718" s="9" t="s">
        <v>195</v>
      </c>
      <c r="K1718" s="9">
        <v>7.3931112134150004E-2</v>
      </c>
      <c r="L1718" s="9">
        <v>3853.67543569186</v>
      </c>
      <c r="M1718" s="9">
        <v>9.5747508243389401</v>
      </c>
      <c r="N1718" s="9">
        <v>1.40712464922532</v>
      </c>
      <c r="O1718" s="9">
        <v>0.70787197685078995</v>
      </c>
      <c r="P1718" s="9">
        <v>0.10403029022861</v>
      </c>
      <c r="Q1718" s="9">
        <v>284.90651076477297</v>
      </c>
      <c r="R1718" s="9">
        <v>1210</v>
      </c>
      <c r="S1718" s="9" t="s">
        <v>310</v>
      </c>
      <c r="T1718" s="9">
        <v>1210</v>
      </c>
      <c r="U1718" s="9" t="s">
        <v>293</v>
      </c>
      <c r="V1718" s="9" t="s">
        <v>195</v>
      </c>
      <c r="Z1718" s="9">
        <v>0</v>
      </c>
      <c r="AA1718" s="9">
        <v>1</v>
      </c>
      <c r="AB1718" s="9">
        <v>0.70787197685078995</v>
      </c>
      <c r="AC1718" s="9">
        <v>0.10403029022861</v>
      </c>
      <c r="AD1718" s="9">
        <v>284.90651076477297</v>
      </c>
      <c r="AF1718" s="9">
        <v>-1</v>
      </c>
      <c r="AG1718" s="9">
        <v>-1</v>
      </c>
      <c r="AH1718" s="9">
        <v>-1</v>
      </c>
      <c r="AI1718" s="9">
        <v>-1</v>
      </c>
      <c r="AJ1718" s="9">
        <v>0</v>
      </c>
      <c r="AM1718" s="9" t="s">
        <v>309</v>
      </c>
      <c r="AN1718" s="9">
        <v>-1</v>
      </c>
      <c r="AQ1718" s="9">
        <v>580</v>
      </c>
      <c r="AR1718" s="9" t="s">
        <v>302</v>
      </c>
      <c r="AT1718" s="9" t="s">
        <v>195</v>
      </c>
      <c r="AU1718" s="9">
        <v>132.71029999999999</v>
      </c>
      <c r="AV1718" s="9">
        <v>78.107671402250105</v>
      </c>
      <c r="AW1718" s="9">
        <v>299.18859595527903</v>
      </c>
      <c r="AX1718" s="9">
        <v>0.2310677297</v>
      </c>
    </row>
    <row r="1719" spans="1:50" x14ac:dyDescent="0.25">
      <c r="A1719" s="142">
        <v>550000</v>
      </c>
      <c r="B1719" s="142">
        <v>890000</v>
      </c>
      <c r="C1719" s="142">
        <v>890000</v>
      </c>
      <c r="D1719" s="9" t="s">
        <v>305</v>
      </c>
      <c r="E1719" s="9" t="s">
        <v>70</v>
      </c>
      <c r="F1719" s="9" t="s">
        <v>306</v>
      </c>
      <c r="G1719" s="9" t="s">
        <v>307</v>
      </c>
      <c r="H1719" s="9">
        <v>0.36</v>
      </c>
      <c r="I1719" s="9">
        <v>0.48</v>
      </c>
      <c r="J1719" s="9" t="s">
        <v>195</v>
      </c>
      <c r="K1719" s="9">
        <v>1.13297894692E-2</v>
      </c>
      <c r="L1719" s="9">
        <v>3853.67543569186</v>
      </c>
      <c r="M1719" s="9">
        <v>9.5747508243389401</v>
      </c>
      <c r="N1719" s="9">
        <v>1.40712464922532</v>
      </c>
      <c r="O1719" s="9">
        <v>0.10847991105988</v>
      </c>
      <c r="P1719" s="9">
        <v>1.594242603265E-2</v>
      </c>
      <c r="Q1719" s="9">
        <v>43.661331369047097</v>
      </c>
      <c r="R1719" s="9">
        <v>1210</v>
      </c>
      <c r="S1719" s="9" t="s">
        <v>310</v>
      </c>
      <c r="T1719" s="9">
        <v>1210</v>
      </c>
      <c r="U1719" s="9" t="s">
        <v>293</v>
      </c>
      <c r="V1719" s="9" t="s">
        <v>195</v>
      </c>
      <c r="Z1719" s="9">
        <v>0</v>
      </c>
      <c r="AA1719" s="9">
        <v>1</v>
      </c>
      <c r="AB1719" s="9">
        <v>0.10847991105988</v>
      </c>
      <c r="AC1719" s="9">
        <v>1.594242603265E-2</v>
      </c>
      <c r="AD1719" s="9">
        <v>43.6613313690467</v>
      </c>
      <c r="AF1719" s="9">
        <v>-1</v>
      </c>
      <c r="AG1719" s="9">
        <v>-1</v>
      </c>
      <c r="AH1719" s="9">
        <v>-1</v>
      </c>
      <c r="AI1719" s="9">
        <v>-1</v>
      </c>
      <c r="AJ1719" s="9">
        <v>0</v>
      </c>
      <c r="AM1719" s="9" t="s">
        <v>309</v>
      </c>
      <c r="AN1719" s="9">
        <v>-1</v>
      </c>
      <c r="AQ1719" s="9">
        <v>580</v>
      </c>
      <c r="AR1719" s="9" t="s">
        <v>302</v>
      </c>
      <c r="AT1719" s="9" t="s">
        <v>195</v>
      </c>
      <c r="AU1719" s="9">
        <v>132.71029999999999</v>
      </c>
      <c r="AV1719" s="9">
        <v>38.439801301279502</v>
      </c>
      <c r="AW1719" s="9">
        <v>45.850031277903703</v>
      </c>
      <c r="AX1719" s="9">
        <v>3.5410649900000001E-2</v>
      </c>
    </row>
    <row r="1720" spans="1:50" x14ac:dyDescent="0.25">
      <c r="A1720" s="142">
        <v>550000</v>
      </c>
      <c r="B1720" s="142">
        <v>890000</v>
      </c>
      <c r="C1720" s="142">
        <v>890000</v>
      </c>
      <c r="D1720" s="9" t="s">
        <v>305</v>
      </c>
      <c r="E1720" s="9" t="s">
        <v>70</v>
      </c>
      <c r="F1720" s="9" t="s">
        <v>306</v>
      </c>
      <c r="G1720" s="9" t="s">
        <v>307</v>
      </c>
      <c r="H1720" s="9">
        <v>0.36</v>
      </c>
      <c r="I1720" s="9">
        <v>0.48</v>
      </c>
      <c r="J1720" s="9" t="s">
        <v>195</v>
      </c>
      <c r="K1720" s="9">
        <v>0.15401209418949999</v>
      </c>
      <c r="L1720" s="9">
        <v>3853.67543569186</v>
      </c>
      <c r="M1720" s="9">
        <v>9.5747508243389401</v>
      </c>
      <c r="N1720" s="9">
        <v>1.40712464922532</v>
      </c>
      <c r="O1720" s="9">
        <v>1.4746274257991401</v>
      </c>
      <c r="P1720" s="9">
        <v>0.21671421401286001</v>
      </c>
      <c r="Q1720" s="9">
        <v>593.51262417756004</v>
      </c>
      <c r="R1720" s="9">
        <v>1210</v>
      </c>
      <c r="S1720" s="9" t="s">
        <v>310</v>
      </c>
      <c r="T1720" s="9">
        <v>1210</v>
      </c>
      <c r="U1720" s="9" t="s">
        <v>293</v>
      </c>
      <c r="V1720" s="9" t="s">
        <v>195</v>
      </c>
      <c r="Z1720" s="9">
        <v>0</v>
      </c>
      <c r="AA1720" s="9">
        <v>1</v>
      </c>
      <c r="AB1720" s="9">
        <v>1.4746274257991401</v>
      </c>
      <c r="AC1720" s="9">
        <v>0.21671421401286001</v>
      </c>
      <c r="AD1720" s="9">
        <v>593.51262417756004</v>
      </c>
      <c r="AF1720" s="9">
        <v>-1</v>
      </c>
      <c r="AG1720" s="9">
        <v>-1</v>
      </c>
      <c r="AH1720" s="9">
        <v>-1</v>
      </c>
      <c r="AI1720" s="9">
        <v>-1</v>
      </c>
      <c r="AJ1720" s="9">
        <v>0</v>
      </c>
      <c r="AM1720" s="9" t="s">
        <v>309</v>
      </c>
      <c r="AN1720" s="9">
        <v>-1</v>
      </c>
      <c r="AQ1720" s="9">
        <v>580</v>
      </c>
      <c r="AR1720" s="9" t="s">
        <v>302</v>
      </c>
      <c r="AT1720" s="9" t="s">
        <v>195</v>
      </c>
      <c r="AU1720" s="9">
        <v>132.71029999999999</v>
      </c>
      <c r="AV1720" s="9">
        <v>109.966454763906</v>
      </c>
      <c r="AW1720" s="9">
        <v>623.264832498077</v>
      </c>
      <c r="AX1720" s="9">
        <v>0.48135654839999997</v>
      </c>
    </row>
    <row r="1721" spans="1:50" x14ac:dyDescent="0.25">
      <c r="A1721" s="142">
        <v>550000</v>
      </c>
      <c r="B1721" s="142">
        <v>890000</v>
      </c>
      <c r="C1721" s="142">
        <v>890000</v>
      </c>
      <c r="D1721" s="9" t="s">
        <v>305</v>
      </c>
      <c r="E1721" s="9" t="s">
        <v>70</v>
      </c>
      <c r="F1721" s="9" t="s">
        <v>306</v>
      </c>
      <c r="G1721" s="9" t="s">
        <v>307</v>
      </c>
      <c r="H1721" s="9">
        <v>0.36</v>
      </c>
      <c r="I1721" s="9">
        <v>0.48</v>
      </c>
      <c r="J1721" s="9" t="s">
        <v>195</v>
      </c>
      <c r="K1721" s="9">
        <v>2.5858599507000001E-4</v>
      </c>
      <c r="L1721" s="9">
        <v>3853.67543569186</v>
      </c>
      <c r="M1721" s="9">
        <v>9.5747508243389401</v>
      </c>
      <c r="N1721" s="9">
        <v>1.40712464922532</v>
      </c>
      <c r="O1721" s="9">
        <v>2.4758964694700002E-3</v>
      </c>
      <c r="P1721" s="9">
        <v>3.6386272760999998E-4</v>
      </c>
      <c r="Q1721" s="9">
        <v>0.99650649722289997</v>
      </c>
      <c r="R1721" s="9">
        <v>1210</v>
      </c>
      <c r="S1721" s="9" t="s">
        <v>310</v>
      </c>
      <c r="T1721" s="9">
        <v>1210</v>
      </c>
      <c r="U1721" s="9" t="s">
        <v>293</v>
      </c>
      <c r="V1721" s="9" t="s">
        <v>195</v>
      </c>
      <c r="Z1721" s="9">
        <v>0</v>
      </c>
      <c r="AA1721" s="9">
        <v>1</v>
      </c>
      <c r="AB1721" s="9">
        <v>2.4758964694700002E-3</v>
      </c>
      <c r="AC1721" s="9">
        <v>3.6386272760999998E-4</v>
      </c>
      <c r="AD1721" s="9">
        <v>0.99650649722365003</v>
      </c>
      <c r="AF1721" s="9">
        <v>-1</v>
      </c>
      <c r="AG1721" s="9">
        <v>-1</v>
      </c>
      <c r="AH1721" s="9">
        <v>-1</v>
      </c>
      <c r="AI1721" s="9">
        <v>-1</v>
      </c>
      <c r="AJ1721" s="9">
        <v>0</v>
      </c>
      <c r="AM1721" s="9" t="s">
        <v>309</v>
      </c>
      <c r="AN1721" s="9">
        <v>-1</v>
      </c>
      <c r="AQ1721" s="9">
        <v>580</v>
      </c>
      <c r="AR1721" s="9" t="s">
        <v>302</v>
      </c>
      <c r="AT1721" s="9" t="s">
        <v>195</v>
      </c>
      <c r="AU1721" s="9">
        <v>132.71029999999999</v>
      </c>
      <c r="AV1721" s="9">
        <v>6.0280522912746601</v>
      </c>
      <c r="AW1721" s="9">
        <v>1.0464603949005999</v>
      </c>
      <c r="AX1721" s="9">
        <v>8.0819669999999998E-4</v>
      </c>
    </row>
    <row r="1722" spans="1:50" x14ac:dyDescent="0.25">
      <c r="A1722" s="142">
        <v>550000</v>
      </c>
      <c r="B1722" s="142">
        <v>890000</v>
      </c>
      <c r="C1722" s="142">
        <v>890000</v>
      </c>
      <c r="D1722" s="9" t="s">
        <v>305</v>
      </c>
      <c r="E1722" s="9" t="s">
        <v>70</v>
      </c>
      <c r="F1722" s="9" t="s">
        <v>306</v>
      </c>
      <c r="G1722" s="9" t="s">
        <v>307</v>
      </c>
      <c r="H1722" s="9">
        <v>0.36</v>
      </c>
      <c r="I1722" s="9">
        <v>0.48</v>
      </c>
      <c r="J1722" s="9" t="s">
        <v>195</v>
      </c>
      <c r="K1722" s="9">
        <v>0.28284765033728998</v>
      </c>
      <c r="L1722" s="9">
        <v>3853.67543569186</v>
      </c>
      <c r="M1722" s="9">
        <v>9.5747508243389401</v>
      </c>
      <c r="N1722" s="9">
        <v>1.40712464922532</v>
      </c>
      <c r="O1722" s="9">
        <v>2.70819577322938</v>
      </c>
      <c r="P1722" s="9">
        <v>0.39800190076507003</v>
      </c>
      <c r="Q1722" s="9">
        <v>1090.0030421480001</v>
      </c>
      <c r="R1722" s="9">
        <v>1210</v>
      </c>
      <c r="S1722" s="9" t="s">
        <v>310</v>
      </c>
      <c r="T1722" s="9">
        <v>1210</v>
      </c>
      <c r="U1722" s="9" t="s">
        <v>293</v>
      </c>
      <c r="V1722" s="9" t="s">
        <v>195</v>
      </c>
      <c r="Z1722" s="9">
        <v>0</v>
      </c>
      <c r="AA1722" s="9">
        <v>1</v>
      </c>
      <c r="AB1722" s="9">
        <v>2.70819577322938</v>
      </c>
      <c r="AC1722" s="9">
        <v>0.39800190076507003</v>
      </c>
      <c r="AD1722" s="9">
        <v>1090.0030421480001</v>
      </c>
      <c r="AF1722" s="9">
        <v>-1</v>
      </c>
      <c r="AG1722" s="9">
        <v>-1</v>
      </c>
      <c r="AH1722" s="9">
        <v>-1</v>
      </c>
      <c r="AI1722" s="9">
        <v>-1</v>
      </c>
      <c r="AJ1722" s="9">
        <v>0</v>
      </c>
      <c r="AM1722" s="9" t="s">
        <v>309</v>
      </c>
      <c r="AN1722" s="9">
        <v>-1</v>
      </c>
      <c r="AQ1722" s="9">
        <v>580</v>
      </c>
      <c r="AR1722" s="9" t="s">
        <v>302</v>
      </c>
      <c r="AT1722" s="9" t="s">
        <v>195</v>
      </c>
      <c r="AU1722" s="9">
        <v>132.71029999999999</v>
      </c>
      <c r="AV1722" s="9">
        <v>134.90328923656099</v>
      </c>
      <c r="AW1722" s="9">
        <v>1144.64383032824</v>
      </c>
      <c r="AX1722" s="9">
        <v>0.88402517609999998</v>
      </c>
    </row>
    <row r="1723" spans="1:50" x14ac:dyDescent="0.25">
      <c r="A1723" s="142">
        <v>550000</v>
      </c>
      <c r="B1723" s="142">
        <v>890000</v>
      </c>
      <c r="C1723" s="142">
        <v>890000</v>
      </c>
      <c r="D1723" s="9" t="s">
        <v>305</v>
      </c>
      <c r="E1723" s="9" t="s">
        <v>70</v>
      </c>
      <c r="F1723" s="9" t="s">
        <v>306</v>
      </c>
      <c r="G1723" s="9" t="s">
        <v>307</v>
      </c>
      <c r="H1723" s="9">
        <v>0.36</v>
      </c>
      <c r="I1723" s="9">
        <v>0.48</v>
      </c>
      <c r="J1723" s="9" t="s">
        <v>195</v>
      </c>
      <c r="K1723" s="9">
        <v>5.490754619306E-2</v>
      </c>
      <c r="L1723" s="9">
        <v>3853.67543569186</v>
      </c>
      <c r="M1723" s="9">
        <v>9.5747508243389401</v>
      </c>
      <c r="N1723" s="9">
        <v>1.40712464922532</v>
      </c>
      <c r="O1723" s="9">
        <v>0.52572607317450004</v>
      </c>
      <c r="P1723" s="9">
        <v>7.7261761676739996E-2</v>
      </c>
      <c r="Q1723" s="9">
        <v>211.595861998342</v>
      </c>
      <c r="R1723" s="9">
        <v>1210</v>
      </c>
      <c r="S1723" s="9" t="s">
        <v>310</v>
      </c>
      <c r="T1723" s="9">
        <v>1210</v>
      </c>
      <c r="U1723" s="9" t="s">
        <v>293</v>
      </c>
      <c r="V1723" s="9" t="s">
        <v>195</v>
      </c>
      <c r="Z1723" s="9">
        <v>0</v>
      </c>
      <c r="AA1723" s="9">
        <v>1</v>
      </c>
      <c r="AB1723" s="9">
        <v>0.52572607317450004</v>
      </c>
      <c r="AC1723" s="9">
        <v>7.7261761676739996E-2</v>
      </c>
      <c r="AD1723" s="9">
        <v>211.595861998342</v>
      </c>
      <c r="AF1723" s="9">
        <v>-1</v>
      </c>
      <c r="AG1723" s="9">
        <v>-1</v>
      </c>
      <c r="AH1723" s="9">
        <v>-1</v>
      </c>
      <c r="AI1723" s="9">
        <v>-1</v>
      </c>
      <c r="AJ1723" s="9">
        <v>0</v>
      </c>
      <c r="AM1723" s="9" t="s">
        <v>309</v>
      </c>
      <c r="AN1723" s="9">
        <v>-1</v>
      </c>
      <c r="AQ1723" s="9">
        <v>580</v>
      </c>
      <c r="AR1723" s="9" t="s">
        <v>302</v>
      </c>
      <c r="AT1723" s="9" t="s">
        <v>195</v>
      </c>
      <c r="AU1723" s="9">
        <v>132.71029999999999</v>
      </c>
      <c r="AV1723" s="9">
        <v>83.605491199707799</v>
      </c>
      <c r="AW1723" s="9">
        <v>222.20295594964199</v>
      </c>
      <c r="AX1723" s="9">
        <v>0.17161059370000001</v>
      </c>
    </row>
    <row r="1724" spans="1:50" x14ac:dyDescent="0.25">
      <c r="A1724" s="142">
        <v>550000</v>
      </c>
      <c r="B1724" s="142">
        <v>890000</v>
      </c>
      <c r="C1724" s="142">
        <v>890000</v>
      </c>
      <c r="D1724" s="9" t="s">
        <v>305</v>
      </c>
      <c r="E1724" s="9" t="s">
        <v>70</v>
      </c>
      <c r="F1724" s="9" t="s">
        <v>306</v>
      </c>
      <c r="G1724" s="9" t="s">
        <v>307</v>
      </c>
      <c r="H1724" s="9">
        <v>0.36</v>
      </c>
      <c r="I1724" s="9">
        <v>0.48</v>
      </c>
      <c r="J1724" s="9" t="s">
        <v>195</v>
      </c>
      <c r="K1724" s="9">
        <v>8.0285593057420002E-2</v>
      </c>
      <c r="L1724" s="9">
        <v>3850.6255307596998</v>
      </c>
      <c r="M1724" s="9">
        <v>9.5675464969183395</v>
      </c>
      <c r="N1724" s="9">
        <v>1.4060786153817699</v>
      </c>
      <c r="O1724" s="9">
        <v>0.7681361446096</v>
      </c>
      <c r="P1724" s="9">
        <v>0.11288785552129001</v>
      </c>
      <c r="Q1724" s="9">
        <v>309.14975437911602</v>
      </c>
      <c r="R1724" s="9">
        <v>1200</v>
      </c>
      <c r="S1724" s="9" t="s">
        <v>308</v>
      </c>
      <c r="T1724" s="9">
        <v>1200</v>
      </c>
      <c r="U1724" s="9" t="s">
        <v>293</v>
      </c>
      <c r="V1724" s="9" t="s">
        <v>195</v>
      </c>
      <c r="Z1724" s="9">
        <v>0</v>
      </c>
      <c r="AA1724" s="9">
        <v>1</v>
      </c>
      <c r="AB1724" s="9">
        <v>0.7681361446096</v>
      </c>
      <c r="AC1724" s="9">
        <v>0.11288785552129001</v>
      </c>
      <c r="AD1724" s="9">
        <v>309.14975437911397</v>
      </c>
      <c r="AF1724" s="9">
        <v>-1</v>
      </c>
      <c r="AG1724" s="9">
        <v>-1</v>
      </c>
      <c r="AH1724" s="9">
        <v>-1</v>
      </c>
      <c r="AI1724" s="9">
        <v>-1</v>
      </c>
      <c r="AJ1724" s="9">
        <v>0</v>
      </c>
      <c r="AM1724" s="9" t="s">
        <v>309</v>
      </c>
      <c r="AN1724" s="9">
        <v>-1</v>
      </c>
      <c r="AQ1724" s="9">
        <v>580</v>
      </c>
      <c r="AR1724" s="9" t="s">
        <v>302</v>
      </c>
      <c r="AT1724" s="9" t="s">
        <v>195</v>
      </c>
      <c r="AU1724" s="9">
        <v>132.71029999999999</v>
      </c>
      <c r="AV1724" s="9">
        <v>101.333660321106</v>
      </c>
      <c r="AW1724" s="9">
        <v>324.90426789064298</v>
      </c>
      <c r="AX1724" s="9">
        <v>0.25072972780000002</v>
      </c>
    </row>
    <row r="1725" spans="1:50" x14ac:dyDescent="0.25">
      <c r="A1725" s="142">
        <v>550000</v>
      </c>
      <c r="B1725" s="142">
        <v>890000</v>
      </c>
      <c r="C1725" s="142">
        <v>890000</v>
      </c>
      <c r="D1725" s="9" t="s">
        <v>305</v>
      </c>
      <c r="E1725" s="9" t="s">
        <v>70</v>
      </c>
      <c r="F1725" s="9" t="s">
        <v>306</v>
      </c>
      <c r="G1725" s="9" t="s">
        <v>307</v>
      </c>
      <c r="H1725" s="9">
        <v>0.36</v>
      </c>
      <c r="I1725" s="9">
        <v>0.48</v>
      </c>
      <c r="J1725" s="9" t="s">
        <v>195</v>
      </c>
      <c r="K1725" s="9">
        <v>3.8866264600560002E-2</v>
      </c>
      <c r="L1725" s="9">
        <v>3850.6255307596998</v>
      </c>
      <c r="M1725" s="9">
        <v>9.5675464969183395</v>
      </c>
      <c r="N1725" s="9">
        <v>1.4060786153817699</v>
      </c>
      <c r="O1725" s="9">
        <v>0.37185479372741997</v>
      </c>
      <c r="P1725" s="9">
        <v>5.4649023514619997E-2</v>
      </c>
      <c r="Q1725" s="9">
        <v>149.65943075619401</v>
      </c>
      <c r="R1725" s="9">
        <v>1210</v>
      </c>
      <c r="S1725" s="9" t="s">
        <v>310</v>
      </c>
      <c r="T1725" s="9">
        <v>1210</v>
      </c>
      <c r="U1725" s="9" t="s">
        <v>293</v>
      </c>
      <c r="V1725" s="9" t="s">
        <v>195</v>
      </c>
      <c r="Z1725" s="9">
        <v>0</v>
      </c>
      <c r="AA1725" s="9">
        <v>1</v>
      </c>
      <c r="AB1725" s="9">
        <v>0.37185479372741997</v>
      </c>
      <c r="AC1725" s="9">
        <v>5.4649023514619997E-2</v>
      </c>
      <c r="AD1725" s="9">
        <v>149.65943075619401</v>
      </c>
      <c r="AF1725" s="9">
        <v>-1</v>
      </c>
      <c r="AG1725" s="9">
        <v>-1</v>
      </c>
      <c r="AH1725" s="9">
        <v>-1</v>
      </c>
      <c r="AI1725" s="9">
        <v>-1</v>
      </c>
      <c r="AJ1725" s="9">
        <v>0</v>
      </c>
      <c r="AM1725" s="9" t="s">
        <v>309</v>
      </c>
      <c r="AN1725" s="9">
        <v>-1</v>
      </c>
      <c r="AQ1725" s="9">
        <v>580</v>
      </c>
      <c r="AR1725" s="9" t="s">
        <v>302</v>
      </c>
      <c r="AT1725" s="9" t="s">
        <v>195</v>
      </c>
      <c r="AU1725" s="9">
        <v>132.71029999999999</v>
      </c>
      <c r="AV1725" s="9">
        <v>55.271781155618903</v>
      </c>
      <c r="AW1725" s="9">
        <v>157.28619251349099</v>
      </c>
      <c r="AX1725" s="9">
        <v>0.1213782893</v>
      </c>
    </row>
    <row r="1726" spans="1:50" x14ac:dyDescent="0.25">
      <c r="A1726" s="142">
        <v>550000</v>
      </c>
      <c r="B1726" s="142">
        <v>890000</v>
      </c>
      <c r="C1726" s="142">
        <v>890000</v>
      </c>
      <c r="D1726" s="9" t="s">
        <v>305</v>
      </c>
      <c r="E1726" s="9" t="s">
        <v>70</v>
      </c>
      <c r="F1726" s="9" t="s">
        <v>306</v>
      </c>
      <c r="G1726" s="9" t="s">
        <v>307</v>
      </c>
      <c r="H1726" s="9">
        <v>0.36</v>
      </c>
      <c r="I1726" s="9">
        <v>0.48</v>
      </c>
      <c r="J1726" s="9" t="s">
        <v>195</v>
      </c>
      <c r="K1726" s="9">
        <v>1.46267250569E-3</v>
      </c>
      <c r="L1726" s="9">
        <v>3850.6255307596998</v>
      </c>
      <c r="M1726" s="9">
        <v>9.5675464969183395</v>
      </c>
      <c r="N1726" s="9">
        <v>1.4060786153817699</v>
      </c>
      <c r="O1726" s="9">
        <v>1.3994187208029999E-2</v>
      </c>
      <c r="P1726" s="9">
        <v>2.0566325315600001E-3</v>
      </c>
      <c r="Q1726" s="9">
        <v>5.6322040935809898</v>
      </c>
      <c r="R1726" s="9">
        <v>1210</v>
      </c>
      <c r="S1726" s="9" t="s">
        <v>310</v>
      </c>
      <c r="T1726" s="9">
        <v>1210</v>
      </c>
      <c r="U1726" s="9" t="s">
        <v>293</v>
      </c>
      <c r="V1726" s="9" t="s">
        <v>195</v>
      </c>
      <c r="Z1726" s="9">
        <v>0</v>
      </c>
      <c r="AA1726" s="9">
        <v>1</v>
      </c>
      <c r="AB1726" s="9">
        <v>1.3994187208029999E-2</v>
      </c>
      <c r="AC1726" s="9">
        <v>2.0566325315600001E-3</v>
      </c>
      <c r="AD1726" s="9">
        <v>5.6322040935827999</v>
      </c>
      <c r="AF1726" s="9">
        <v>-1</v>
      </c>
      <c r="AG1726" s="9">
        <v>-1</v>
      </c>
      <c r="AH1726" s="9">
        <v>-1</v>
      </c>
      <c r="AI1726" s="9">
        <v>-1</v>
      </c>
      <c r="AJ1726" s="9">
        <v>0</v>
      </c>
      <c r="AM1726" s="9" t="s">
        <v>309</v>
      </c>
      <c r="AN1726" s="9">
        <v>-1</v>
      </c>
      <c r="AQ1726" s="9">
        <v>580</v>
      </c>
      <c r="AR1726" s="9" t="s">
        <v>302</v>
      </c>
      <c r="AT1726" s="9" t="s">
        <v>195</v>
      </c>
      <c r="AU1726" s="9">
        <v>132.71029999999999</v>
      </c>
      <c r="AV1726" s="9">
        <v>14.625082701850801</v>
      </c>
      <c r="AW1726" s="9">
        <v>5.9192256235537704</v>
      </c>
      <c r="AX1726" s="9">
        <v>4.5678864999999999E-3</v>
      </c>
    </row>
    <row r="1727" spans="1:50" x14ac:dyDescent="0.25">
      <c r="A1727" s="142">
        <v>550000</v>
      </c>
      <c r="B1727" s="142">
        <v>890000</v>
      </c>
      <c r="C1727" s="142">
        <v>890000</v>
      </c>
      <c r="D1727" s="9" t="s">
        <v>305</v>
      </c>
      <c r="E1727" s="9" t="s">
        <v>70</v>
      </c>
      <c r="F1727" s="9" t="s">
        <v>306</v>
      </c>
      <c r="G1727" s="9" t="s">
        <v>307</v>
      </c>
      <c r="H1727" s="9">
        <v>0.36</v>
      </c>
      <c r="I1727" s="9">
        <v>0.48</v>
      </c>
      <c r="J1727" s="9" t="s">
        <v>195</v>
      </c>
      <c r="K1727" s="9">
        <v>1.3782786806799999E-3</v>
      </c>
      <c r="L1727" s="9">
        <v>3850.6255307596998</v>
      </c>
      <c r="M1727" s="9">
        <v>9.5675464969183395</v>
      </c>
      <c r="N1727" s="9">
        <v>1.4060786153817699</v>
      </c>
      <c r="O1727" s="9">
        <v>1.318674536311E-2</v>
      </c>
      <c r="P1727" s="9">
        <v>1.93796817894E-3</v>
      </c>
      <c r="Q1727" s="9">
        <v>5.3072350763282099</v>
      </c>
      <c r="R1727" s="9">
        <v>1210</v>
      </c>
      <c r="S1727" s="9" t="s">
        <v>310</v>
      </c>
      <c r="T1727" s="9">
        <v>1210</v>
      </c>
      <c r="U1727" s="9" t="s">
        <v>293</v>
      </c>
      <c r="V1727" s="9" t="s">
        <v>195</v>
      </c>
      <c r="Z1727" s="9">
        <v>0</v>
      </c>
      <c r="AA1727" s="9">
        <v>1</v>
      </c>
      <c r="AB1727" s="9">
        <v>1.318674536311E-2</v>
      </c>
      <c r="AC1727" s="9">
        <v>1.93796817894E-3</v>
      </c>
      <c r="AD1727" s="9">
        <v>5.30723507633006</v>
      </c>
      <c r="AF1727" s="9">
        <v>-1</v>
      </c>
      <c r="AG1727" s="9">
        <v>-1</v>
      </c>
      <c r="AH1727" s="9">
        <v>-1</v>
      </c>
      <c r="AI1727" s="9">
        <v>-1</v>
      </c>
      <c r="AJ1727" s="9">
        <v>0</v>
      </c>
      <c r="AM1727" s="9" t="s">
        <v>309</v>
      </c>
      <c r="AN1727" s="9">
        <v>-1</v>
      </c>
      <c r="AQ1727" s="9">
        <v>580</v>
      </c>
      <c r="AR1727" s="9" t="s">
        <v>302</v>
      </c>
      <c r="AT1727" s="9" t="s">
        <v>195</v>
      </c>
      <c r="AU1727" s="9">
        <v>132.71029999999999</v>
      </c>
      <c r="AV1727" s="9">
        <v>13.987031038292001</v>
      </c>
      <c r="AW1727" s="9">
        <v>5.5776959307688099</v>
      </c>
      <c r="AX1727" s="9">
        <v>4.3043268999999997E-3</v>
      </c>
    </row>
    <row r="1728" spans="1:50" x14ac:dyDescent="0.25">
      <c r="A1728" s="142">
        <v>550000</v>
      </c>
      <c r="B1728" s="142">
        <v>890000</v>
      </c>
      <c r="C1728" s="142">
        <v>890000</v>
      </c>
      <c r="D1728" s="9" t="s">
        <v>305</v>
      </c>
      <c r="E1728" s="9" t="s">
        <v>70</v>
      </c>
      <c r="F1728" s="9" t="s">
        <v>306</v>
      </c>
      <c r="G1728" s="9" t="s">
        <v>307</v>
      </c>
      <c r="H1728" s="9">
        <v>0.36</v>
      </c>
      <c r="I1728" s="9">
        <v>0.48</v>
      </c>
      <c r="J1728" s="9" t="s">
        <v>195</v>
      </c>
      <c r="K1728" s="9">
        <v>0.25145373644924002</v>
      </c>
      <c r="L1728" s="9">
        <v>3850.6255307596998</v>
      </c>
      <c r="M1728" s="9">
        <v>9.5675464969183395</v>
      </c>
      <c r="N1728" s="9">
        <v>1.4060786153817699</v>
      </c>
      <c r="O1728" s="9">
        <v>2.4057953153019902</v>
      </c>
      <c r="P1728" s="9">
        <v>0.35356372157912003</v>
      </c>
      <c r="Q1728" s="9">
        <v>968.25417737638202</v>
      </c>
      <c r="R1728" s="9">
        <v>1210</v>
      </c>
      <c r="S1728" s="9" t="s">
        <v>310</v>
      </c>
      <c r="T1728" s="9">
        <v>1210</v>
      </c>
      <c r="U1728" s="9" t="s">
        <v>293</v>
      </c>
      <c r="V1728" s="9" t="s">
        <v>195</v>
      </c>
      <c r="Z1728" s="9">
        <v>0</v>
      </c>
      <c r="AA1728" s="9">
        <v>1</v>
      </c>
      <c r="AB1728" s="9">
        <v>2.4057953153019902</v>
      </c>
      <c r="AC1728" s="9">
        <v>0.35356372157912003</v>
      </c>
      <c r="AD1728" s="9">
        <v>968.25417737638202</v>
      </c>
      <c r="AF1728" s="9">
        <v>-1</v>
      </c>
      <c r="AG1728" s="9">
        <v>-1</v>
      </c>
      <c r="AH1728" s="9">
        <v>-1</v>
      </c>
      <c r="AI1728" s="9">
        <v>-1</v>
      </c>
      <c r="AJ1728" s="9">
        <v>0</v>
      </c>
      <c r="AM1728" s="9" t="s">
        <v>309</v>
      </c>
      <c r="AN1728" s="9">
        <v>-1</v>
      </c>
      <c r="AQ1728" s="9">
        <v>580</v>
      </c>
      <c r="AR1728" s="9" t="s">
        <v>302</v>
      </c>
      <c r="AT1728" s="9" t="s">
        <v>195</v>
      </c>
      <c r="AU1728" s="9">
        <v>132.71029999999999</v>
      </c>
      <c r="AV1728" s="9">
        <v>128.17534552933199</v>
      </c>
      <c r="AW1728" s="9">
        <v>1017.5971682861</v>
      </c>
      <c r="AX1728" s="9">
        <v>0.78528319329999996</v>
      </c>
    </row>
    <row r="1729" spans="1:50" x14ac:dyDescent="0.25">
      <c r="A1729" s="142">
        <v>550000</v>
      </c>
      <c r="B1729" s="142">
        <v>890000</v>
      </c>
      <c r="C1729" s="142">
        <v>890000</v>
      </c>
      <c r="D1729" s="9" t="s">
        <v>305</v>
      </c>
      <c r="E1729" s="9" t="s">
        <v>70</v>
      </c>
      <c r="F1729" s="9" t="s">
        <v>306</v>
      </c>
      <c r="G1729" s="9" t="s">
        <v>307</v>
      </c>
      <c r="H1729" s="9">
        <v>0.36</v>
      </c>
      <c r="I1729" s="9">
        <v>0.48</v>
      </c>
      <c r="J1729" s="9" t="s">
        <v>195</v>
      </c>
      <c r="K1729" s="9">
        <v>0.23551502597495999</v>
      </c>
      <c r="L1729" s="9">
        <v>3850.6255307596998</v>
      </c>
      <c r="M1729" s="9">
        <v>9.5675464969183395</v>
      </c>
      <c r="N1729" s="9">
        <v>1.4060786153817699</v>
      </c>
      <c r="O1729" s="9">
        <v>2.2533009617384301</v>
      </c>
      <c r="P1729" s="9">
        <v>0.33115264162447999</v>
      </c>
      <c r="Q1729" s="9">
        <v>906.88017189674702</v>
      </c>
      <c r="R1729" s="9">
        <v>1210</v>
      </c>
      <c r="S1729" s="9" t="s">
        <v>310</v>
      </c>
      <c r="T1729" s="9">
        <v>1210</v>
      </c>
      <c r="U1729" s="9" t="s">
        <v>293</v>
      </c>
      <c r="V1729" s="9" t="s">
        <v>195</v>
      </c>
      <c r="Z1729" s="9">
        <v>0</v>
      </c>
      <c r="AA1729" s="9">
        <v>1</v>
      </c>
      <c r="AB1729" s="9">
        <v>2.2533009617384301</v>
      </c>
      <c r="AC1729" s="9">
        <v>0.33115264162447999</v>
      </c>
      <c r="AD1729" s="9">
        <v>906.88017189674702</v>
      </c>
      <c r="AF1729" s="9">
        <v>-1</v>
      </c>
      <c r="AG1729" s="9">
        <v>-1</v>
      </c>
      <c r="AH1729" s="9">
        <v>-1</v>
      </c>
      <c r="AI1729" s="9">
        <v>-1</v>
      </c>
      <c r="AJ1729" s="9">
        <v>0</v>
      </c>
      <c r="AM1729" s="9" t="s">
        <v>309</v>
      </c>
      <c r="AN1729" s="9">
        <v>-1</v>
      </c>
      <c r="AQ1729" s="9">
        <v>580</v>
      </c>
      <c r="AR1729" s="9" t="s">
        <v>302</v>
      </c>
      <c r="AT1729" s="9" t="s">
        <v>195</v>
      </c>
      <c r="AU1729" s="9">
        <v>132.71029999999999</v>
      </c>
      <c r="AV1729" s="9">
        <v>123.06060989368</v>
      </c>
      <c r="AW1729" s="9">
        <v>953.09549543850096</v>
      </c>
      <c r="AX1729" s="9">
        <v>0.73550703319999999</v>
      </c>
    </row>
    <row r="1730" spans="1:50" x14ac:dyDescent="0.25">
      <c r="A1730" s="142">
        <v>550000</v>
      </c>
      <c r="B1730" s="142">
        <v>890000</v>
      </c>
      <c r="C1730" s="142">
        <v>890000</v>
      </c>
      <c r="D1730" s="9" t="s">
        <v>305</v>
      </c>
      <c r="E1730" s="9" t="s">
        <v>70</v>
      </c>
      <c r="F1730" s="9" t="s">
        <v>306</v>
      </c>
      <c r="G1730" s="9" t="s">
        <v>307</v>
      </c>
      <c r="H1730" s="9">
        <v>0.36</v>
      </c>
      <c r="I1730" s="9">
        <v>0.48</v>
      </c>
      <c r="J1730" s="9" t="s">
        <v>195</v>
      </c>
      <c r="K1730" s="9">
        <v>8.8018822612499995E-3</v>
      </c>
      <c r="L1730" s="9">
        <v>3850.6255307596998</v>
      </c>
      <c r="M1730" s="9">
        <v>9.5675464969183395</v>
      </c>
      <c r="N1730" s="9">
        <v>1.4060786153817699</v>
      </c>
      <c r="O1730" s="9">
        <v>8.4212417794909997E-2</v>
      </c>
      <c r="P1730" s="9">
        <v>1.237613842265E-2</v>
      </c>
      <c r="Q1730" s="9">
        <v>33.892752553910199</v>
      </c>
      <c r="R1730" s="9">
        <v>1210</v>
      </c>
      <c r="S1730" s="9" t="s">
        <v>310</v>
      </c>
      <c r="T1730" s="9">
        <v>1210</v>
      </c>
      <c r="U1730" s="9" t="s">
        <v>293</v>
      </c>
      <c r="V1730" s="9" t="s">
        <v>195</v>
      </c>
      <c r="Z1730" s="9">
        <v>0</v>
      </c>
      <c r="AA1730" s="9">
        <v>1</v>
      </c>
      <c r="AB1730" s="9">
        <v>8.4212417794909997E-2</v>
      </c>
      <c r="AC1730" s="9">
        <v>1.237613842265E-2</v>
      </c>
      <c r="AD1730" s="9">
        <v>33.892752553909901</v>
      </c>
      <c r="AF1730" s="9">
        <v>-1</v>
      </c>
      <c r="AG1730" s="9">
        <v>-1</v>
      </c>
      <c r="AH1730" s="9">
        <v>-1</v>
      </c>
      <c r="AI1730" s="9">
        <v>-1</v>
      </c>
      <c r="AJ1730" s="9">
        <v>0</v>
      </c>
      <c r="AM1730" s="9" t="s">
        <v>309</v>
      </c>
      <c r="AN1730" s="9">
        <v>-1</v>
      </c>
      <c r="AQ1730" s="9">
        <v>580</v>
      </c>
      <c r="AR1730" s="9" t="s">
        <v>302</v>
      </c>
      <c r="AT1730" s="9" t="s">
        <v>195</v>
      </c>
      <c r="AU1730" s="9">
        <v>132.71029999999999</v>
      </c>
      <c r="AV1730" s="9">
        <v>34.0295089812643</v>
      </c>
      <c r="AW1730" s="9">
        <v>35.619953758147801</v>
      </c>
      <c r="AX1730" s="9">
        <v>2.7488039400000001E-2</v>
      </c>
    </row>
    <row r="1731" spans="1:50" x14ac:dyDescent="0.25">
      <c r="A1731" s="142">
        <v>550000</v>
      </c>
      <c r="B1731" s="142">
        <v>890000</v>
      </c>
      <c r="C1731" s="142">
        <v>890000</v>
      </c>
      <c r="D1731" s="9" t="s">
        <v>305</v>
      </c>
      <c r="E1731" s="9" t="s">
        <v>70</v>
      </c>
      <c r="F1731" s="9" t="s">
        <v>306</v>
      </c>
      <c r="G1731" s="9" t="s">
        <v>307</v>
      </c>
      <c r="H1731" s="9">
        <v>0.36</v>
      </c>
      <c r="I1731" s="9">
        <v>0.48</v>
      </c>
      <c r="J1731" s="9" t="s">
        <v>195</v>
      </c>
      <c r="K1731" s="9">
        <v>4.5134897770000002E-4</v>
      </c>
      <c r="L1731" s="9">
        <v>3897.8732646564899</v>
      </c>
      <c r="M1731" s="9">
        <v>11.090653479715399</v>
      </c>
      <c r="N1731" s="9">
        <v>1.62541768403405</v>
      </c>
      <c r="O1731" s="9">
        <v>5.0057551101199997E-3</v>
      </c>
      <c r="P1731" s="9">
        <v>7.3363061001999999E-4</v>
      </c>
      <c r="Q1731" s="9">
        <v>1.7593011132185601</v>
      </c>
      <c r="R1731" s="9">
        <v>1400</v>
      </c>
      <c r="S1731" s="9" t="s">
        <v>297</v>
      </c>
      <c r="T1731" s="9">
        <v>1400</v>
      </c>
      <c r="U1731" s="9" t="s">
        <v>293</v>
      </c>
      <c r="V1731" s="9" t="s">
        <v>195</v>
      </c>
      <c r="Z1731" s="9">
        <v>0</v>
      </c>
      <c r="AA1731" s="9">
        <v>1</v>
      </c>
      <c r="AB1731" s="9">
        <v>5.0057551101199997E-3</v>
      </c>
      <c r="AC1731" s="9">
        <v>7.3363061001999999E-4</v>
      </c>
      <c r="AD1731" s="9">
        <v>1.7593011132187799</v>
      </c>
      <c r="AF1731" s="9">
        <v>-1</v>
      </c>
      <c r="AG1731" s="9">
        <v>-1</v>
      </c>
      <c r="AH1731" s="9">
        <v>-1</v>
      </c>
      <c r="AI1731" s="9">
        <v>-1</v>
      </c>
      <c r="AJ1731" s="9">
        <v>0</v>
      </c>
      <c r="AM1731" s="9" t="s">
        <v>309</v>
      </c>
      <c r="AN1731" s="9">
        <v>-1</v>
      </c>
      <c r="AQ1731" s="9">
        <v>580</v>
      </c>
      <c r="AR1731" s="9" t="s">
        <v>302</v>
      </c>
      <c r="AT1731" s="9" t="s">
        <v>195</v>
      </c>
      <c r="AU1731" s="9">
        <v>132.71029999999999</v>
      </c>
      <c r="AV1731" s="9">
        <v>7.7570008933805203</v>
      </c>
      <c r="AW1731" s="9">
        <v>1.82654450916128</v>
      </c>
      <c r="AX1731" s="9">
        <v>1.4268460000000001E-3</v>
      </c>
    </row>
    <row r="1732" spans="1:50" x14ac:dyDescent="0.25">
      <c r="A1732" s="142">
        <v>550000</v>
      </c>
      <c r="B1732" s="142">
        <v>890000</v>
      </c>
      <c r="C1732" s="142">
        <v>890000</v>
      </c>
      <c r="D1732" s="9" t="s">
        <v>305</v>
      </c>
      <c r="E1732" s="9" t="s">
        <v>70</v>
      </c>
      <c r="F1732" s="9" t="s">
        <v>306</v>
      </c>
      <c r="G1732" s="9" t="s">
        <v>307</v>
      </c>
      <c r="H1732" s="9">
        <v>0.36</v>
      </c>
      <c r="I1732" s="9">
        <v>0.48</v>
      </c>
      <c r="J1732" s="9" t="s">
        <v>195</v>
      </c>
      <c r="K1732" s="9">
        <v>1.515157789122E-2</v>
      </c>
      <c r="L1732" s="9">
        <v>3897.8732646564899</v>
      </c>
      <c r="M1732" s="9">
        <v>11.090653479715399</v>
      </c>
      <c r="N1732" s="9">
        <v>1.62541768403405</v>
      </c>
      <c r="O1732" s="9">
        <v>0.16804090006246</v>
      </c>
      <c r="P1732" s="9">
        <v>2.4627642645410001E-2</v>
      </c>
      <c r="Q1732" s="9">
        <v>59.058930379554702</v>
      </c>
      <c r="R1732" s="9">
        <v>1200</v>
      </c>
      <c r="S1732" s="9" t="s">
        <v>308</v>
      </c>
      <c r="T1732" s="9">
        <v>1200</v>
      </c>
      <c r="U1732" s="9" t="s">
        <v>293</v>
      </c>
      <c r="V1732" s="9" t="s">
        <v>195</v>
      </c>
      <c r="Z1732" s="9">
        <v>0</v>
      </c>
      <c r="AA1732" s="9">
        <v>1</v>
      </c>
      <c r="AB1732" s="9">
        <v>0.16804090006246</v>
      </c>
      <c r="AC1732" s="9">
        <v>2.4627642645410001E-2</v>
      </c>
      <c r="AD1732" s="9">
        <v>59.058930379553502</v>
      </c>
      <c r="AF1732" s="9">
        <v>-1</v>
      </c>
      <c r="AG1732" s="9">
        <v>-1</v>
      </c>
      <c r="AH1732" s="9">
        <v>-1</v>
      </c>
      <c r="AI1732" s="9">
        <v>-1</v>
      </c>
      <c r="AJ1732" s="9">
        <v>0</v>
      </c>
      <c r="AM1732" s="9" t="s">
        <v>309</v>
      </c>
      <c r="AN1732" s="9">
        <v>-1</v>
      </c>
      <c r="AQ1732" s="9">
        <v>580</v>
      </c>
      <c r="AR1732" s="9" t="s">
        <v>302</v>
      </c>
      <c r="AT1732" s="9" t="s">
        <v>195</v>
      </c>
      <c r="AU1732" s="9">
        <v>132.71029999999999</v>
      </c>
      <c r="AV1732" s="9">
        <v>64.388686719086195</v>
      </c>
      <c r="AW1732" s="9">
        <v>61.316260298584197</v>
      </c>
      <c r="AX1732" s="9">
        <v>4.7898564800000001E-2</v>
      </c>
    </row>
    <row r="1733" spans="1:50" x14ac:dyDescent="0.25">
      <c r="A1733" s="142">
        <v>550000</v>
      </c>
      <c r="B1733" s="142">
        <v>890000</v>
      </c>
      <c r="C1733" s="142">
        <v>890000</v>
      </c>
      <c r="D1733" s="9" t="s">
        <v>305</v>
      </c>
      <c r="E1733" s="9" t="s">
        <v>70</v>
      </c>
      <c r="F1733" s="9" t="s">
        <v>306</v>
      </c>
      <c r="G1733" s="9" t="s">
        <v>307</v>
      </c>
      <c r="H1733" s="9">
        <v>0.36</v>
      </c>
      <c r="I1733" s="9">
        <v>0.48</v>
      </c>
      <c r="J1733" s="9" t="s">
        <v>195</v>
      </c>
      <c r="K1733" s="9">
        <v>3.4976907523799998E-2</v>
      </c>
      <c r="L1733" s="9">
        <v>3897.8732646564899</v>
      </c>
      <c r="M1733" s="9">
        <v>11.090653479715399</v>
      </c>
      <c r="N1733" s="9">
        <v>1.62541768403405</v>
      </c>
      <c r="O1733" s="9">
        <v>0.38791676113856</v>
      </c>
      <c r="P1733" s="9">
        <v>5.6852084022010002E-2</v>
      </c>
      <c r="Q1733" s="9">
        <v>136.335552717398</v>
      </c>
      <c r="R1733" s="9">
        <v>1430</v>
      </c>
      <c r="S1733" s="9" t="s">
        <v>298</v>
      </c>
      <c r="T1733" s="9">
        <v>1430</v>
      </c>
      <c r="U1733" s="9" t="s">
        <v>293</v>
      </c>
      <c r="V1733" s="9" t="s">
        <v>195</v>
      </c>
      <c r="Z1733" s="9">
        <v>0</v>
      </c>
      <c r="AA1733" s="9">
        <v>1</v>
      </c>
      <c r="AB1733" s="9">
        <v>0.38791676113856</v>
      </c>
      <c r="AC1733" s="9">
        <v>5.6852084022010002E-2</v>
      </c>
      <c r="AD1733" s="9">
        <v>136.335552717398</v>
      </c>
      <c r="AF1733" s="9">
        <v>-1</v>
      </c>
      <c r="AG1733" s="9">
        <v>-1</v>
      </c>
      <c r="AH1733" s="9">
        <v>-1</v>
      </c>
      <c r="AI1733" s="9">
        <v>-1</v>
      </c>
      <c r="AJ1733" s="9">
        <v>0</v>
      </c>
      <c r="AM1733" s="9" t="s">
        <v>309</v>
      </c>
      <c r="AN1733" s="9">
        <v>-1</v>
      </c>
      <c r="AQ1733" s="9">
        <v>580</v>
      </c>
      <c r="AR1733" s="9" t="s">
        <v>302</v>
      </c>
      <c r="AT1733" s="9" t="s">
        <v>195</v>
      </c>
      <c r="AU1733" s="9">
        <v>132.71029999999999</v>
      </c>
      <c r="AV1733" s="9">
        <v>52.469962043772803</v>
      </c>
      <c r="AW1733" s="9">
        <v>141.54652284839699</v>
      </c>
      <c r="AX1733" s="9">
        <v>0.1105722244</v>
      </c>
    </row>
    <row r="1734" spans="1:50" x14ac:dyDescent="0.25">
      <c r="A1734" s="142">
        <v>550000</v>
      </c>
      <c r="B1734" s="142">
        <v>890000</v>
      </c>
      <c r="C1734" s="142">
        <v>890000</v>
      </c>
      <c r="D1734" s="9" t="s">
        <v>305</v>
      </c>
      <c r="E1734" s="9" t="s">
        <v>70</v>
      </c>
      <c r="F1734" s="9" t="s">
        <v>306</v>
      </c>
      <c r="G1734" s="9" t="s">
        <v>307</v>
      </c>
      <c r="H1734" s="9">
        <v>0.36</v>
      </c>
      <c r="I1734" s="9">
        <v>0.48</v>
      </c>
      <c r="J1734" s="9" t="s">
        <v>195</v>
      </c>
      <c r="K1734" s="9">
        <v>0.15665311810424001</v>
      </c>
      <c r="L1734" s="9">
        <v>3897.8732646564899</v>
      </c>
      <c r="M1734" s="9">
        <v>11.090653479715399</v>
      </c>
      <c r="N1734" s="9">
        <v>1.62541768403405</v>
      </c>
      <c r="O1734" s="9">
        <v>1.73738544941114</v>
      </c>
      <c r="P1734" s="9">
        <v>0.25462674842571997</v>
      </c>
      <c r="Q1734" s="9">
        <v>610.61400088362495</v>
      </c>
      <c r="R1734" s="9">
        <v>1210</v>
      </c>
      <c r="S1734" s="9" t="s">
        <v>310</v>
      </c>
      <c r="T1734" s="9">
        <v>1210</v>
      </c>
      <c r="U1734" s="9" t="s">
        <v>293</v>
      </c>
      <c r="V1734" s="9" t="s">
        <v>195</v>
      </c>
      <c r="Z1734" s="9">
        <v>0</v>
      </c>
      <c r="AA1734" s="9">
        <v>1</v>
      </c>
      <c r="AB1734" s="9">
        <v>1.73738544941114</v>
      </c>
      <c r="AC1734" s="9">
        <v>0.25462674842571997</v>
      </c>
      <c r="AD1734" s="9">
        <v>610.61400088362495</v>
      </c>
      <c r="AF1734" s="9">
        <v>-1</v>
      </c>
      <c r="AG1734" s="9">
        <v>-1</v>
      </c>
      <c r="AH1734" s="9">
        <v>-1</v>
      </c>
      <c r="AI1734" s="9">
        <v>-1</v>
      </c>
      <c r="AJ1734" s="9">
        <v>0</v>
      </c>
      <c r="AM1734" s="9" t="s">
        <v>309</v>
      </c>
      <c r="AN1734" s="9">
        <v>-1</v>
      </c>
      <c r="AQ1734" s="9">
        <v>580</v>
      </c>
      <c r="AR1734" s="9" t="s">
        <v>302</v>
      </c>
      <c r="AT1734" s="9" t="s">
        <v>195</v>
      </c>
      <c r="AU1734" s="9">
        <v>132.71029999999999</v>
      </c>
      <c r="AV1734" s="9">
        <v>102.994392835282</v>
      </c>
      <c r="AW1734" s="9">
        <v>633.95267708915901</v>
      </c>
      <c r="AX1734" s="9">
        <v>0.49522627809999997</v>
      </c>
    </row>
    <row r="1735" spans="1:50" x14ac:dyDescent="0.25">
      <c r="A1735" s="142">
        <v>550000</v>
      </c>
      <c r="B1735" s="142">
        <v>890000</v>
      </c>
      <c r="C1735" s="142">
        <v>890000</v>
      </c>
      <c r="D1735" s="9" t="s">
        <v>305</v>
      </c>
      <c r="E1735" s="9" t="s">
        <v>70</v>
      </c>
      <c r="F1735" s="9" t="s">
        <v>306</v>
      </c>
      <c r="G1735" s="9" t="s">
        <v>307</v>
      </c>
      <c r="H1735" s="9">
        <v>0.36</v>
      </c>
      <c r="I1735" s="9">
        <v>0.48</v>
      </c>
      <c r="J1735" s="9" t="s">
        <v>195</v>
      </c>
      <c r="K1735" s="9">
        <v>2.641538601181E-2</v>
      </c>
      <c r="L1735" s="9">
        <v>3897.8732646564899</v>
      </c>
      <c r="M1735" s="9">
        <v>11.090653479715399</v>
      </c>
      <c r="N1735" s="9">
        <v>1.62541768403405</v>
      </c>
      <c r="O1735" s="9">
        <v>0.29296389278989998</v>
      </c>
      <c r="P1735" s="9">
        <v>4.2936035554179998E-2</v>
      </c>
      <c r="Q1735" s="9">
        <v>102.963826911015</v>
      </c>
      <c r="R1735" s="9">
        <v>1210</v>
      </c>
      <c r="S1735" s="9" t="s">
        <v>310</v>
      </c>
      <c r="T1735" s="9">
        <v>1210</v>
      </c>
      <c r="U1735" s="9" t="s">
        <v>293</v>
      </c>
      <c r="V1735" s="9" t="s">
        <v>195</v>
      </c>
      <c r="Z1735" s="9">
        <v>0</v>
      </c>
      <c r="AA1735" s="9">
        <v>1</v>
      </c>
      <c r="AB1735" s="9">
        <v>0.29296389278989998</v>
      </c>
      <c r="AC1735" s="9">
        <v>4.2936035554179998E-2</v>
      </c>
      <c r="AD1735" s="9">
        <v>102.963826911015</v>
      </c>
      <c r="AF1735" s="9">
        <v>-1</v>
      </c>
      <c r="AG1735" s="9">
        <v>-1</v>
      </c>
      <c r="AH1735" s="9">
        <v>-1</v>
      </c>
      <c r="AI1735" s="9">
        <v>-1</v>
      </c>
      <c r="AJ1735" s="9">
        <v>0</v>
      </c>
      <c r="AM1735" s="9" t="s">
        <v>309</v>
      </c>
      <c r="AN1735" s="9">
        <v>-1</v>
      </c>
      <c r="AQ1735" s="9">
        <v>580</v>
      </c>
      <c r="AR1735" s="9" t="s">
        <v>302</v>
      </c>
      <c r="AT1735" s="9" t="s">
        <v>195</v>
      </c>
      <c r="AU1735" s="9">
        <v>132.71029999999999</v>
      </c>
      <c r="AV1735" s="9">
        <v>46.601293988630196</v>
      </c>
      <c r="AW1735" s="9">
        <v>106.89927453206801</v>
      </c>
      <c r="AX1735" s="9">
        <v>8.3506753399999994E-2</v>
      </c>
    </row>
    <row r="1736" spans="1:50" x14ac:dyDescent="0.25">
      <c r="A1736" s="142">
        <v>550000</v>
      </c>
      <c r="B1736" s="142">
        <v>890000</v>
      </c>
      <c r="C1736" s="142">
        <v>890000</v>
      </c>
      <c r="D1736" s="9" t="s">
        <v>305</v>
      </c>
      <c r="E1736" s="9" t="s">
        <v>70</v>
      </c>
      <c r="F1736" s="9" t="s">
        <v>306</v>
      </c>
      <c r="G1736" s="9" t="s">
        <v>307</v>
      </c>
      <c r="H1736" s="9">
        <v>0.36</v>
      </c>
      <c r="I1736" s="9">
        <v>0.48</v>
      </c>
      <c r="J1736" s="9" t="s">
        <v>195</v>
      </c>
      <c r="K1736" s="9">
        <v>0.27272294425947002</v>
      </c>
      <c r="L1736" s="9">
        <v>3897.8732646564899</v>
      </c>
      <c r="M1736" s="9">
        <v>11.090653479715399</v>
      </c>
      <c r="N1736" s="9">
        <v>1.62541768403405</v>
      </c>
      <c r="O1736" s="9">
        <v>3.0246756707496001</v>
      </c>
      <c r="P1736" s="9">
        <v>0.44328869644118002</v>
      </c>
      <c r="Q1736" s="9">
        <v>1063.03947308741</v>
      </c>
      <c r="R1736" s="9">
        <v>1430</v>
      </c>
      <c r="S1736" s="9" t="s">
        <v>298</v>
      </c>
      <c r="T1736" s="9">
        <v>1430</v>
      </c>
      <c r="U1736" s="9" t="s">
        <v>293</v>
      </c>
      <c r="V1736" s="9" t="s">
        <v>195</v>
      </c>
      <c r="Z1736" s="9">
        <v>0</v>
      </c>
      <c r="AA1736" s="9">
        <v>1</v>
      </c>
      <c r="AB1736" s="9">
        <v>3.0246756707496001</v>
      </c>
      <c r="AC1736" s="9">
        <v>0.44328869644118002</v>
      </c>
      <c r="AD1736" s="9">
        <v>1063.03947308741</v>
      </c>
      <c r="AF1736" s="9">
        <v>-1</v>
      </c>
      <c r="AG1736" s="9">
        <v>-1</v>
      </c>
      <c r="AH1736" s="9">
        <v>-1</v>
      </c>
      <c r="AI1736" s="9">
        <v>-1</v>
      </c>
      <c r="AJ1736" s="9">
        <v>0</v>
      </c>
      <c r="AM1736" s="9" t="s">
        <v>309</v>
      </c>
      <c r="AN1736" s="9">
        <v>-1</v>
      </c>
      <c r="AQ1736" s="9">
        <v>580</v>
      </c>
      <c r="AR1736" s="9" t="s">
        <v>302</v>
      </c>
      <c r="AT1736" s="9" t="s">
        <v>195</v>
      </c>
      <c r="AU1736" s="9">
        <v>132.71029999999999</v>
      </c>
      <c r="AV1736" s="9">
        <v>133.24571015599801</v>
      </c>
      <c r="AW1736" s="9">
        <v>1103.6705985123001</v>
      </c>
      <c r="AX1736" s="9">
        <v>0.86215691250000004</v>
      </c>
    </row>
    <row r="1737" spans="1:50" x14ac:dyDescent="0.25">
      <c r="A1737" s="142">
        <v>550000</v>
      </c>
      <c r="B1737" s="142">
        <v>890000</v>
      </c>
      <c r="C1737" s="142">
        <v>890000</v>
      </c>
      <c r="D1737" s="9" t="s">
        <v>305</v>
      </c>
      <c r="E1737" s="9" t="s">
        <v>70</v>
      </c>
      <c r="F1737" s="9" t="s">
        <v>306</v>
      </c>
      <c r="G1737" s="9" t="s">
        <v>307</v>
      </c>
      <c r="H1737" s="9">
        <v>0.36</v>
      </c>
      <c r="I1737" s="9">
        <v>0.48</v>
      </c>
      <c r="J1737" s="9" t="s">
        <v>195</v>
      </c>
      <c r="K1737" s="9">
        <v>5.6174993625199999E-3</v>
      </c>
      <c r="L1737" s="9">
        <v>3897.8732646564899</v>
      </c>
      <c r="M1737" s="9">
        <v>11.090653479715399</v>
      </c>
      <c r="N1737" s="9">
        <v>1.62541768403405</v>
      </c>
      <c r="O1737" s="9">
        <v>6.2301738852260001E-2</v>
      </c>
      <c r="P1737" s="9">
        <v>9.1307828038900002E-3</v>
      </c>
      <c r="Q1737" s="9">
        <v>21.896300579403299</v>
      </c>
      <c r="R1737" s="9">
        <v>1430</v>
      </c>
      <c r="S1737" s="9" t="s">
        <v>298</v>
      </c>
      <c r="T1737" s="9">
        <v>1430</v>
      </c>
      <c r="U1737" s="9" t="s">
        <v>293</v>
      </c>
      <c r="V1737" s="9" t="s">
        <v>195</v>
      </c>
      <c r="Z1737" s="9">
        <v>0</v>
      </c>
      <c r="AA1737" s="9">
        <v>1</v>
      </c>
      <c r="AB1737" s="9">
        <v>6.2301738852260001E-2</v>
      </c>
      <c r="AC1737" s="9">
        <v>9.1307828038900002E-3</v>
      </c>
      <c r="AD1737" s="9">
        <v>21.896300579404102</v>
      </c>
      <c r="AF1737" s="9">
        <v>-1</v>
      </c>
      <c r="AG1737" s="9">
        <v>-1</v>
      </c>
      <c r="AH1737" s="9">
        <v>-1</v>
      </c>
      <c r="AI1737" s="9">
        <v>-1</v>
      </c>
      <c r="AJ1737" s="9">
        <v>0</v>
      </c>
      <c r="AM1737" s="9" t="s">
        <v>309</v>
      </c>
      <c r="AN1737" s="9">
        <v>-1</v>
      </c>
      <c r="AQ1737" s="9">
        <v>580</v>
      </c>
      <c r="AR1737" s="9" t="s">
        <v>302</v>
      </c>
      <c r="AT1737" s="9" t="s">
        <v>195</v>
      </c>
      <c r="AU1737" s="9">
        <v>132.71029999999999</v>
      </c>
      <c r="AV1737" s="9">
        <v>28.438703814825899</v>
      </c>
      <c r="AW1737" s="9">
        <v>22.733213373054902</v>
      </c>
      <c r="AX1737" s="9">
        <v>1.7758556799999999E-2</v>
      </c>
    </row>
    <row r="1738" spans="1:50" x14ac:dyDescent="0.25">
      <c r="A1738" s="142">
        <v>550000</v>
      </c>
      <c r="B1738" s="142">
        <v>890000</v>
      </c>
      <c r="C1738" s="142">
        <v>890000</v>
      </c>
      <c r="D1738" s="9" t="s">
        <v>305</v>
      </c>
      <c r="E1738" s="9" t="s">
        <v>70</v>
      </c>
      <c r="F1738" s="9" t="s">
        <v>306</v>
      </c>
      <c r="G1738" s="9" t="s">
        <v>307</v>
      </c>
      <c r="H1738" s="9">
        <v>0.36</v>
      </c>
      <c r="I1738" s="9">
        <v>0.48</v>
      </c>
      <c r="J1738" s="9" t="s">
        <v>195</v>
      </c>
      <c r="K1738" s="9">
        <v>0.10577467169822</v>
      </c>
      <c r="L1738" s="9">
        <v>3897.8732646564899</v>
      </c>
      <c r="M1738" s="9">
        <v>11.090653479715399</v>
      </c>
      <c r="N1738" s="9">
        <v>1.62541768403405</v>
      </c>
      <c r="O1738" s="9">
        <v>1.17311023073562</v>
      </c>
      <c r="P1738" s="9">
        <v>0.17192802190118001</v>
      </c>
      <c r="Q1738" s="9">
        <v>412.29626489031398</v>
      </c>
      <c r="R1738" s="9">
        <v>1330</v>
      </c>
      <c r="S1738" s="9" t="s">
        <v>311</v>
      </c>
      <c r="T1738" s="9">
        <v>1330</v>
      </c>
      <c r="U1738" s="9" t="s">
        <v>293</v>
      </c>
      <c r="V1738" s="9" t="s">
        <v>195</v>
      </c>
      <c r="Z1738" s="9">
        <v>0</v>
      </c>
      <c r="AA1738" s="9">
        <v>1</v>
      </c>
      <c r="AB1738" s="9">
        <v>1.17311023073562</v>
      </c>
      <c r="AC1738" s="9">
        <v>0.17192802190118001</v>
      </c>
      <c r="AD1738" s="9">
        <v>412.29626489031398</v>
      </c>
      <c r="AF1738" s="9">
        <v>-1</v>
      </c>
      <c r="AG1738" s="9">
        <v>-1</v>
      </c>
      <c r="AH1738" s="9">
        <v>-1</v>
      </c>
      <c r="AI1738" s="9">
        <v>-1</v>
      </c>
      <c r="AJ1738" s="9">
        <v>0</v>
      </c>
      <c r="AM1738" s="9" t="s">
        <v>309</v>
      </c>
      <c r="AN1738" s="9">
        <v>-1</v>
      </c>
      <c r="AQ1738" s="9">
        <v>580</v>
      </c>
      <c r="AR1738" s="9" t="s">
        <v>302</v>
      </c>
      <c r="AT1738" s="9" t="s">
        <v>195</v>
      </c>
      <c r="AU1738" s="9">
        <v>132.71029999999999</v>
      </c>
      <c r="AV1738" s="9">
        <v>86.283525035204505</v>
      </c>
      <c r="AW1738" s="9">
        <v>428.05490948919697</v>
      </c>
      <c r="AX1738" s="9">
        <v>0.33438464309999999</v>
      </c>
    </row>
    <row r="1739" spans="1:50" x14ac:dyDescent="0.25">
      <c r="A1739" s="142">
        <v>550000</v>
      </c>
      <c r="B1739" s="142">
        <v>890000</v>
      </c>
      <c r="C1739" s="142">
        <v>890000</v>
      </c>
      <c r="D1739" s="9" t="s">
        <v>305</v>
      </c>
      <c r="E1739" s="9" t="s">
        <v>70</v>
      </c>
      <c r="F1739" s="9" t="s">
        <v>306</v>
      </c>
      <c r="G1739" s="9" t="s">
        <v>307</v>
      </c>
      <c r="H1739" s="9">
        <v>0.36</v>
      </c>
      <c r="I1739" s="9">
        <v>0.48</v>
      </c>
      <c r="J1739" s="9" t="s">
        <v>195</v>
      </c>
      <c r="K1739" s="9">
        <v>0.10731677174235001</v>
      </c>
      <c r="L1739" s="9">
        <v>3860.0828661586402</v>
      </c>
      <c r="M1739" s="9">
        <v>9.5896964692179107</v>
      </c>
      <c r="N1739" s="9">
        <v>1.40928788505986</v>
      </c>
      <c r="O1739" s="9">
        <v>1.02913526706553</v>
      </c>
      <c r="P1739" s="9">
        <v>0.15124022628023001</v>
      </c>
      <c r="Q1739" s="9">
        <v>414.251631854126</v>
      </c>
      <c r="R1739" s="9">
        <v>1200</v>
      </c>
      <c r="S1739" s="9" t="s">
        <v>308</v>
      </c>
      <c r="T1739" s="9">
        <v>1200</v>
      </c>
      <c r="U1739" s="9" t="s">
        <v>293</v>
      </c>
      <c r="V1739" s="9" t="s">
        <v>195</v>
      </c>
      <c r="Z1739" s="9">
        <v>0</v>
      </c>
      <c r="AA1739" s="9">
        <v>1</v>
      </c>
      <c r="AB1739" s="9">
        <v>1.02913526706553</v>
      </c>
      <c r="AC1739" s="9">
        <v>0.15124022628023001</v>
      </c>
      <c r="AD1739" s="9">
        <v>414.251631854126</v>
      </c>
      <c r="AF1739" s="9">
        <v>-1</v>
      </c>
      <c r="AG1739" s="9">
        <v>-1</v>
      </c>
      <c r="AH1739" s="9">
        <v>-1</v>
      </c>
      <c r="AI1739" s="9">
        <v>-1</v>
      </c>
      <c r="AJ1739" s="9">
        <v>0</v>
      </c>
      <c r="AM1739" s="9" t="s">
        <v>309</v>
      </c>
      <c r="AN1739" s="9">
        <v>-1</v>
      </c>
      <c r="AQ1739" s="9">
        <v>580</v>
      </c>
      <c r="AR1739" s="9" t="s">
        <v>302</v>
      </c>
      <c r="AT1739" s="9" t="s">
        <v>195</v>
      </c>
      <c r="AU1739" s="9">
        <v>132.71029999999999</v>
      </c>
      <c r="AV1739" s="9">
        <v>119.012249123527</v>
      </c>
      <c r="AW1739" s="9">
        <v>434.29556695678701</v>
      </c>
      <c r="AX1739" s="9">
        <v>0.33597050429999997</v>
      </c>
    </row>
    <row r="1740" spans="1:50" x14ac:dyDescent="0.25">
      <c r="A1740" s="142">
        <v>550000</v>
      </c>
      <c r="B1740" s="142">
        <v>890000</v>
      </c>
      <c r="C1740" s="142">
        <v>890000</v>
      </c>
      <c r="D1740" s="9" t="s">
        <v>305</v>
      </c>
      <c r="E1740" s="9" t="s">
        <v>70</v>
      </c>
      <c r="F1740" s="9" t="s">
        <v>306</v>
      </c>
      <c r="G1740" s="9" t="s">
        <v>307</v>
      </c>
      <c r="H1740" s="9">
        <v>0.36</v>
      </c>
      <c r="I1740" s="9">
        <v>0.48</v>
      </c>
      <c r="J1740" s="9" t="s">
        <v>195</v>
      </c>
      <c r="K1740" s="9">
        <v>2.9392215329639999E-2</v>
      </c>
      <c r="L1740" s="9">
        <v>3860.0828661586402</v>
      </c>
      <c r="M1740" s="9">
        <v>9.5896964692179107</v>
      </c>
      <c r="N1740" s="9">
        <v>1.40928788505986</v>
      </c>
      <c r="O1740" s="9">
        <v>0.28186242356920999</v>
      </c>
      <c r="P1740" s="9">
        <v>4.1422092979139999E-2</v>
      </c>
      <c r="Q1740" s="9">
        <v>113.456386792419</v>
      </c>
      <c r="R1740" s="9">
        <v>1210</v>
      </c>
      <c r="S1740" s="9" t="s">
        <v>310</v>
      </c>
      <c r="T1740" s="9">
        <v>1210</v>
      </c>
      <c r="U1740" s="9" t="s">
        <v>293</v>
      </c>
      <c r="V1740" s="9" t="s">
        <v>195</v>
      </c>
      <c r="Z1740" s="9">
        <v>0</v>
      </c>
      <c r="AA1740" s="9">
        <v>1</v>
      </c>
      <c r="AB1740" s="9">
        <v>0.28186242356920999</v>
      </c>
      <c r="AC1740" s="9">
        <v>4.1422092979139999E-2</v>
      </c>
      <c r="AD1740" s="9">
        <v>113.456386792418</v>
      </c>
      <c r="AF1740" s="9">
        <v>-1</v>
      </c>
      <c r="AG1740" s="9">
        <v>-1</v>
      </c>
      <c r="AH1740" s="9">
        <v>-1</v>
      </c>
      <c r="AI1740" s="9">
        <v>-1</v>
      </c>
      <c r="AJ1740" s="9">
        <v>0</v>
      </c>
      <c r="AM1740" s="9" t="s">
        <v>309</v>
      </c>
      <c r="AN1740" s="9">
        <v>-1</v>
      </c>
      <c r="AQ1740" s="9">
        <v>580</v>
      </c>
      <c r="AR1740" s="9" t="s">
        <v>302</v>
      </c>
      <c r="AT1740" s="9" t="s">
        <v>195</v>
      </c>
      <c r="AU1740" s="9">
        <v>132.71029999999999</v>
      </c>
      <c r="AV1740" s="9">
        <v>44.289709853690503</v>
      </c>
      <c r="AW1740" s="9">
        <v>118.946075375348</v>
      </c>
      <c r="AX1740" s="9">
        <v>9.2016534299999994E-2</v>
      </c>
    </row>
    <row r="1741" spans="1:50" x14ac:dyDescent="0.25">
      <c r="A1741" s="142">
        <v>550000</v>
      </c>
      <c r="B1741" s="142">
        <v>890000</v>
      </c>
      <c r="C1741" s="142">
        <v>890000</v>
      </c>
      <c r="D1741" s="9" t="s">
        <v>305</v>
      </c>
      <c r="E1741" s="9" t="s">
        <v>70</v>
      </c>
      <c r="F1741" s="9" t="s">
        <v>306</v>
      </c>
      <c r="G1741" s="9" t="s">
        <v>307</v>
      </c>
      <c r="H1741" s="9">
        <v>0.36</v>
      </c>
      <c r="I1741" s="9">
        <v>0.48</v>
      </c>
      <c r="J1741" s="9" t="s">
        <v>195</v>
      </c>
      <c r="K1741" s="9">
        <v>0.26989773448734</v>
      </c>
      <c r="L1741" s="9">
        <v>3860.0828661586402</v>
      </c>
      <c r="M1741" s="9">
        <v>9.5896964692179107</v>
      </c>
      <c r="N1741" s="9">
        <v>1.40928788505986</v>
      </c>
      <c r="O1741" s="9">
        <v>2.5882373514631598</v>
      </c>
      <c r="P1741" s="9">
        <v>0.38036360741810998</v>
      </c>
      <c r="Q1741" s="9">
        <v>1041.8276205096199</v>
      </c>
      <c r="R1741" s="9">
        <v>1210</v>
      </c>
      <c r="S1741" s="9" t="s">
        <v>310</v>
      </c>
      <c r="T1741" s="9">
        <v>1210</v>
      </c>
      <c r="U1741" s="9" t="s">
        <v>293</v>
      </c>
      <c r="V1741" s="9" t="s">
        <v>195</v>
      </c>
      <c r="Z1741" s="9">
        <v>0</v>
      </c>
      <c r="AA1741" s="9">
        <v>1</v>
      </c>
      <c r="AB1741" s="9">
        <v>2.5882373514631598</v>
      </c>
      <c r="AC1741" s="9">
        <v>0.38036360741810998</v>
      </c>
      <c r="AD1741" s="9">
        <v>1041.8276205096199</v>
      </c>
      <c r="AF1741" s="9">
        <v>-1</v>
      </c>
      <c r="AG1741" s="9">
        <v>-1</v>
      </c>
      <c r="AH1741" s="9">
        <v>-1</v>
      </c>
      <c r="AI1741" s="9">
        <v>-1</v>
      </c>
      <c r="AJ1741" s="9">
        <v>0</v>
      </c>
      <c r="AM1741" s="9" t="s">
        <v>309</v>
      </c>
      <c r="AN1741" s="9">
        <v>-1</v>
      </c>
      <c r="AQ1741" s="9">
        <v>580</v>
      </c>
      <c r="AR1741" s="9" t="s">
        <v>302</v>
      </c>
      <c r="AT1741" s="9" t="s">
        <v>195</v>
      </c>
      <c r="AU1741" s="9">
        <v>132.71029999999999</v>
      </c>
      <c r="AV1741" s="9">
        <v>133.83691873437499</v>
      </c>
      <c r="AW1741" s="9">
        <v>1092.2373802013001</v>
      </c>
      <c r="AX1741" s="9">
        <v>0.8449534635</v>
      </c>
    </row>
    <row r="1742" spans="1:50" x14ac:dyDescent="0.25">
      <c r="A1742" s="142">
        <v>550000</v>
      </c>
      <c r="B1742" s="142">
        <v>890000</v>
      </c>
      <c r="C1742" s="142">
        <v>890000</v>
      </c>
      <c r="D1742" s="9" t="s">
        <v>305</v>
      </c>
      <c r="E1742" s="9" t="s">
        <v>70</v>
      </c>
      <c r="F1742" s="9" t="s">
        <v>306</v>
      </c>
      <c r="G1742" s="9" t="s">
        <v>307</v>
      </c>
      <c r="H1742" s="9">
        <v>0.36</v>
      </c>
      <c r="I1742" s="9">
        <v>0.48</v>
      </c>
      <c r="J1742" s="9" t="s">
        <v>195</v>
      </c>
      <c r="K1742" s="9">
        <v>0.1793207665247</v>
      </c>
      <c r="L1742" s="9">
        <v>3860.0828661586402</v>
      </c>
      <c r="M1742" s="9">
        <v>9.5896964692179107</v>
      </c>
      <c r="N1742" s="9">
        <v>1.40928788505986</v>
      </c>
      <c r="O1742" s="9">
        <v>1.7196317215994099</v>
      </c>
      <c r="P1742" s="9">
        <v>0.25271458380291001</v>
      </c>
      <c r="Q1742" s="9">
        <v>692.19301840844798</v>
      </c>
      <c r="R1742" s="9">
        <v>1210</v>
      </c>
      <c r="S1742" s="9" t="s">
        <v>310</v>
      </c>
      <c r="T1742" s="9">
        <v>1210</v>
      </c>
      <c r="U1742" s="9" t="s">
        <v>293</v>
      </c>
      <c r="V1742" s="9" t="s">
        <v>195</v>
      </c>
      <c r="Z1742" s="9">
        <v>0</v>
      </c>
      <c r="AA1742" s="9">
        <v>1</v>
      </c>
      <c r="AB1742" s="9">
        <v>1.7196317215994099</v>
      </c>
      <c r="AC1742" s="9">
        <v>0.25271458380291001</v>
      </c>
      <c r="AD1742" s="9">
        <v>692.19301840844798</v>
      </c>
      <c r="AF1742" s="9">
        <v>-1</v>
      </c>
      <c r="AG1742" s="9">
        <v>-1</v>
      </c>
      <c r="AH1742" s="9">
        <v>-1</v>
      </c>
      <c r="AI1742" s="9">
        <v>-1</v>
      </c>
      <c r="AJ1742" s="9">
        <v>0</v>
      </c>
      <c r="AM1742" s="9" t="s">
        <v>309</v>
      </c>
      <c r="AN1742" s="9">
        <v>-1</v>
      </c>
      <c r="AQ1742" s="9">
        <v>580</v>
      </c>
      <c r="AR1742" s="9" t="s">
        <v>302</v>
      </c>
      <c r="AT1742" s="9" t="s">
        <v>195</v>
      </c>
      <c r="AU1742" s="9">
        <v>132.71029999999999</v>
      </c>
      <c r="AV1742" s="9">
        <v>114.786090818955</v>
      </c>
      <c r="AW1742" s="9">
        <v>725.68539568019401</v>
      </c>
      <c r="AX1742" s="9">
        <v>0.56138930929999997</v>
      </c>
    </row>
    <row r="1743" spans="1:50" x14ac:dyDescent="0.25">
      <c r="A1743" s="142">
        <v>550000</v>
      </c>
      <c r="B1743" s="142">
        <v>890000</v>
      </c>
      <c r="C1743" s="142">
        <v>890000</v>
      </c>
      <c r="D1743" s="9" t="s">
        <v>305</v>
      </c>
      <c r="E1743" s="9" t="s">
        <v>70</v>
      </c>
      <c r="F1743" s="9" t="s">
        <v>306</v>
      </c>
      <c r="G1743" s="9" t="s">
        <v>307</v>
      </c>
      <c r="H1743" s="9">
        <v>0.36</v>
      </c>
      <c r="I1743" s="9">
        <v>0.48</v>
      </c>
      <c r="J1743" s="9" t="s">
        <v>195</v>
      </c>
      <c r="K1743" s="9">
        <v>3.1835965307699998E-2</v>
      </c>
      <c r="L1743" s="9">
        <v>3860.0828661586402</v>
      </c>
      <c r="M1743" s="9">
        <v>9.5896964692179107</v>
      </c>
      <c r="N1743" s="9">
        <v>1.40928788505986</v>
      </c>
      <c r="O1743" s="9">
        <v>0.30529724410540998</v>
      </c>
      <c r="P1743" s="9">
        <v>4.4866040217329997E-2</v>
      </c>
      <c r="Q1743" s="9">
        <v>122.88946421188101</v>
      </c>
      <c r="R1743" s="9">
        <v>1210</v>
      </c>
      <c r="S1743" s="9" t="s">
        <v>310</v>
      </c>
      <c r="T1743" s="9">
        <v>1210</v>
      </c>
      <c r="U1743" s="9" t="s">
        <v>293</v>
      </c>
      <c r="V1743" s="9" t="s">
        <v>195</v>
      </c>
      <c r="Z1743" s="9">
        <v>0</v>
      </c>
      <c r="AA1743" s="9">
        <v>1</v>
      </c>
      <c r="AB1743" s="9">
        <v>0.30529724410540998</v>
      </c>
      <c r="AC1743" s="9">
        <v>4.4866040217329997E-2</v>
      </c>
      <c r="AD1743" s="9">
        <v>122.889464211882</v>
      </c>
      <c r="AF1743" s="9">
        <v>-1</v>
      </c>
      <c r="AG1743" s="9">
        <v>-1</v>
      </c>
      <c r="AH1743" s="9">
        <v>-1</v>
      </c>
      <c r="AI1743" s="9">
        <v>-1</v>
      </c>
      <c r="AJ1743" s="9">
        <v>0</v>
      </c>
      <c r="AM1743" s="9" t="s">
        <v>309</v>
      </c>
      <c r="AN1743" s="9">
        <v>-1</v>
      </c>
      <c r="AQ1743" s="9">
        <v>580</v>
      </c>
      <c r="AR1743" s="9" t="s">
        <v>302</v>
      </c>
      <c r="AT1743" s="9" t="s">
        <v>195</v>
      </c>
      <c r="AU1743" s="9">
        <v>132.71029999999999</v>
      </c>
      <c r="AV1743" s="9">
        <v>64.8188957144489</v>
      </c>
      <c r="AW1743" s="9">
        <v>128.83558066877799</v>
      </c>
      <c r="AX1743" s="9">
        <v>9.96670432E-2</v>
      </c>
    </row>
    <row r="1744" spans="1:50" x14ac:dyDescent="0.25">
      <c r="A1744" s="142">
        <v>550000</v>
      </c>
      <c r="B1744" s="142">
        <v>890000</v>
      </c>
      <c r="C1744" s="142">
        <v>890000</v>
      </c>
      <c r="D1744" s="9" t="s">
        <v>305</v>
      </c>
      <c r="E1744" s="9" t="s">
        <v>70</v>
      </c>
      <c r="F1744" s="9" t="s">
        <v>306</v>
      </c>
      <c r="G1744" s="9" t="s">
        <v>307</v>
      </c>
      <c r="H1744" s="9">
        <v>0.36</v>
      </c>
      <c r="I1744" s="9">
        <v>0.48</v>
      </c>
      <c r="J1744" s="9" t="s">
        <v>195</v>
      </c>
      <c r="K1744" s="9">
        <v>0.43704239953078</v>
      </c>
      <c r="L1744" s="9">
        <v>3864.8748671715598</v>
      </c>
      <c r="M1744" s="9">
        <v>9.6009378300683696</v>
      </c>
      <c r="N1744" s="9">
        <v>1.4109172780822199</v>
      </c>
      <c r="O1744" s="9">
        <v>4.1960169069989197</v>
      </c>
      <c r="P1744" s="9">
        <v>0.61663067275248995</v>
      </c>
      <c r="Q1744" s="9">
        <v>1689.1141858348601</v>
      </c>
      <c r="R1744" s="9">
        <v>1200</v>
      </c>
      <c r="S1744" s="9" t="s">
        <v>308</v>
      </c>
      <c r="T1744" s="9">
        <v>1200</v>
      </c>
      <c r="U1744" s="9" t="s">
        <v>293</v>
      </c>
      <c r="V1744" s="9" t="s">
        <v>195</v>
      </c>
      <c r="Z1744" s="9">
        <v>0</v>
      </c>
      <c r="AA1744" s="9">
        <v>1</v>
      </c>
      <c r="AB1744" s="9">
        <v>4.1960169069989197</v>
      </c>
      <c r="AC1744" s="9">
        <v>0.61663067275248995</v>
      </c>
      <c r="AD1744" s="9">
        <v>1689.1141858348601</v>
      </c>
      <c r="AF1744" s="9">
        <v>-1</v>
      </c>
      <c r="AG1744" s="9">
        <v>-1</v>
      </c>
      <c r="AH1744" s="9">
        <v>-1</v>
      </c>
      <c r="AI1744" s="9">
        <v>-1</v>
      </c>
      <c r="AJ1744" s="9">
        <v>0</v>
      </c>
      <c r="AM1744" s="9" t="s">
        <v>309</v>
      </c>
      <c r="AN1744" s="9">
        <v>-1</v>
      </c>
      <c r="AQ1744" s="9">
        <v>580</v>
      </c>
      <c r="AR1744" s="9" t="s">
        <v>302</v>
      </c>
      <c r="AT1744" s="9" t="s">
        <v>195</v>
      </c>
      <c r="AU1744" s="9">
        <v>132.71029999999999</v>
      </c>
      <c r="AV1744" s="9">
        <v>199.18439811646201</v>
      </c>
      <c r="AW1744" s="9">
        <v>1768.6478414022399</v>
      </c>
      <c r="AX1744" s="9">
        <v>1.3699222918</v>
      </c>
    </row>
    <row r="1745" spans="1:50" x14ac:dyDescent="0.25">
      <c r="A1745" s="142">
        <v>550000</v>
      </c>
      <c r="B1745" s="142">
        <v>890000</v>
      </c>
      <c r="C1745" s="142">
        <v>890000</v>
      </c>
      <c r="D1745" s="9" t="s">
        <v>305</v>
      </c>
      <c r="E1745" s="9" t="s">
        <v>70</v>
      </c>
      <c r="F1745" s="9" t="s">
        <v>306</v>
      </c>
      <c r="G1745" s="9" t="s">
        <v>307</v>
      </c>
      <c r="H1745" s="9">
        <v>0.36</v>
      </c>
      <c r="I1745" s="9">
        <v>0.48</v>
      </c>
      <c r="J1745" s="9" t="s">
        <v>195</v>
      </c>
      <c r="K1745" s="9">
        <v>7.3746115627619999E-2</v>
      </c>
      <c r="L1745" s="9">
        <v>3864.8748671715598</v>
      </c>
      <c r="M1745" s="9">
        <v>9.6009378300683696</v>
      </c>
      <c r="N1745" s="9">
        <v>1.4109172780822199</v>
      </c>
      <c r="O1745" s="9">
        <v>0.70803187134981005</v>
      </c>
      <c r="P1745" s="9">
        <v>0.10404966873045</v>
      </c>
      <c r="Q1745" s="9">
        <v>285.01950884071601</v>
      </c>
      <c r="R1745" s="9">
        <v>1210</v>
      </c>
      <c r="S1745" s="9" t="s">
        <v>310</v>
      </c>
      <c r="T1745" s="9">
        <v>1210</v>
      </c>
      <c r="U1745" s="9" t="s">
        <v>293</v>
      </c>
      <c r="V1745" s="9" t="s">
        <v>195</v>
      </c>
      <c r="Z1745" s="9">
        <v>0</v>
      </c>
      <c r="AA1745" s="9">
        <v>1</v>
      </c>
      <c r="AB1745" s="9">
        <v>0.70803187134981005</v>
      </c>
      <c r="AC1745" s="9">
        <v>0.10404966873045</v>
      </c>
      <c r="AD1745" s="9">
        <v>285.01950884071698</v>
      </c>
      <c r="AF1745" s="9">
        <v>-1</v>
      </c>
      <c r="AG1745" s="9">
        <v>-1</v>
      </c>
      <c r="AH1745" s="9">
        <v>-1</v>
      </c>
      <c r="AI1745" s="9">
        <v>-1</v>
      </c>
      <c r="AJ1745" s="9">
        <v>0</v>
      </c>
      <c r="AM1745" s="9" t="s">
        <v>309</v>
      </c>
      <c r="AN1745" s="9">
        <v>-1</v>
      </c>
      <c r="AQ1745" s="9">
        <v>580</v>
      </c>
      <c r="AR1745" s="9" t="s">
        <v>302</v>
      </c>
      <c r="AT1745" s="9" t="s">
        <v>195</v>
      </c>
      <c r="AU1745" s="9">
        <v>132.71029999999999</v>
      </c>
      <c r="AV1745" s="9">
        <v>74.214248017786105</v>
      </c>
      <c r="AW1745" s="9">
        <v>298.439941654687</v>
      </c>
      <c r="AX1745" s="9">
        <v>0.23115937459999999</v>
      </c>
    </row>
    <row r="1746" spans="1:50" x14ac:dyDescent="0.25">
      <c r="A1746" s="142">
        <v>550000</v>
      </c>
      <c r="B1746" s="142">
        <v>890000</v>
      </c>
      <c r="C1746" s="142">
        <v>890000</v>
      </c>
      <c r="D1746" s="9" t="s">
        <v>305</v>
      </c>
      <c r="E1746" s="9" t="s">
        <v>70</v>
      </c>
      <c r="F1746" s="9" t="s">
        <v>306</v>
      </c>
      <c r="G1746" s="9" t="s">
        <v>307</v>
      </c>
      <c r="H1746" s="9">
        <v>0.36</v>
      </c>
      <c r="I1746" s="9">
        <v>0.48</v>
      </c>
      <c r="J1746" s="9" t="s">
        <v>195</v>
      </c>
      <c r="K1746" s="9">
        <v>2.387801515307E-2</v>
      </c>
      <c r="L1746" s="9">
        <v>3864.8748671715598</v>
      </c>
      <c r="M1746" s="9">
        <v>9.6009378300683696</v>
      </c>
      <c r="N1746" s="9">
        <v>1.4109172780822199</v>
      </c>
      <c r="O1746" s="9">
        <v>0.22925133899014</v>
      </c>
      <c r="P1746" s="9">
        <v>3.3689904145779999E-2</v>
      </c>
      <c r="Q1746" s="9">
        <v>92.2855406430767</v>
      </c>
      <c r="R1746" s="9">
        <v>1210</v>
      </c>
      <c r="S1746" s="9" t="s">
        <v>310</v>
      </c>
      <c r="T1746" s="9">
        <v>1210</v>
      </c>
      <c r="U1746" s="9" t="s">
        <v>293</v>
      </c>
      <c r="V1746" s="9" t="s">
        <v>195</v>
      </c>
      <c r="Z1746" s="9">
        <v>0</v>
      </c>
      <c r="AA1746" s="9">
        <v>1</v>
      </c>
      <c r="AB1746" s="9">
        <v>0.22925133899014</v>
      </c>
      <c r="AC1746" s="9">
        <v>3.3689904145779999E-2</v>
      </c>
      <c r="AD1746" s="9">
        <v>92.285540643077397</v>
      </c>
      <c r="AF1746" s="9">
        <v>-1</v>
      </c>
      <c r="AG1746" s="9">
        <v>-1</v>
      </c>
      <c r="AH1746" s="9">
        <v>-1</v>
      </c>
      <c r="AI1746" s="9">
        <v>-1</v>
      </c>
      <c r="AJ1746" s="9">
        <v>0</v>
      </c>
      <c r="AM1746" s="9" t="s">
        <v>309</v>
      </c>
      <c r="AN1746" s="9">
        <v>-1</v>
      </c>
      <c r="AQ1746" s="9">
        <v>580</v>
      </c>
      <c r="AR1746" s="9" t="s">
        <v>302</v>
      </c>
      <c r="AT1746" s="9" t="s">
        <v>195</v>
      </c>
      <c r="AU1746" s="9">
        <v>132.71029999999999</v>
      </c>
      <c r="AV1746" s="9">
        <v>56.211943735643601</v>
      </c>
      <c r="AW1746" s="9">
        <v>96.630898976402904</v>
      </c>
      <c r="AX1746" s="9">
        <v>7.4846342799999993E-2</v>
      </c>
    </row>
    <row r="1747" spans="1:50" x14ac:dyDescent="0.25">
      <c r="A1747" s="142">
        <v>550000</v>
      </c>
      <c r="B1747" s="142">
        <v>890000</v>
      </c>
      <c r="C1747" s="142">
        <v>890000</v>
      </c>
      <c r="D1747" s="9" t="s">
        <v>305</v>
      </c>
      <c r="E1747" s="9" t="s">
        <v>70</v>
      </c>
      <c r="F1747" s="9" t="s">
        <v>306</v>
      </c>
      <c r="G1747" s="9" t="s">
        <v>307</v>
      </c>
      <c r="H1747" s="9">
        <v>0.36</v>
      </c>
      <c r="I1747" s="9">
        <v>0.48</v>
      </c>
      <c r="J1747" s="9" t="s">
        <v>195</v>
      </c>
      <c r="K1747" s="9">
        <v>8.3096923425469996E-2</v>
      </c>
      <c r="L1747" s="9">
        <v>3864.8748671715598</v>
      </c>
      <c r="M1747" s="9">
        <v>9.6009378300683696</v>
      </c>
      <c r="N1747" s="9">
        <v>1.4109172780822199</v>
      </c>
      <c r="O1747" s="9">
        <v>0.79780839567793005</v>
      </c>
      <c r="P1747" s="9">
        <v>0.11724288501647</v>
      </c>
      <c r="Q1747" s="9">
        <v>321.159210886398</v>
      </c>
      <c r="R1747" s="9">
        <v>1210</v>
      </c>
      <c r="S1747" s="9" t="s">
        <v>310</v>
      </c>
      <c r="T1747" s="9">
        <v>1210</v>
      </c>
      <c r="U1747" s="9" t="s">
        <v>293</v>
      </c>
      <c r="V1747" s="9" t="s">
        <v>195</v>
      </c>
      <c r="Z1747" s="9">
        <v>0</v>
      </c>
      <c r="AA1747" s="9">
        <v>1</v>
      </c>
      <c r="AB1747" s="9">
        <v>0.79780839567793005</v>
      </c>
      <c r="AC1747" s="9">
        <v>0.11724288501647</v>
      </c>
      <c r="AD1747" s="9">
        <v>321.15921088639601</v>
      </c>
      <c r="AF1747" s="9">
        <v>-1</v>
      </c>
      <c r="AG1747" s="9">
        <v>-1</v>
      </c>
      <c r="AH1747" s="9">
        <v>-1</v>
      </c>
      <c r="AI1747" s="9">
        <v>-1</v>
      </c>
      <c r="AJ1747" s="9">
        <v>0</v>
      </c>
      <c r="AM1747" s="9" t="s">
        <v>309</v>
      </c>
      <c r="AN1747" s="9">
        <v>-1</v>
      </c>
      <c r="AQ1747" s="9">
        <v>580</v>
      </c>
      <c r="AR1747" s="9" t="s">
        <v>302</v>
      </c>
      <c r="AT1747" s="9" t="s">
        <v>195</v>
      </c>
      <c r="AU1747" s="9">
        <v>132.71029999999999</v>
      </c>
      <c r="AV1747" s="9">
        <v>87.181568864130497</v>
      </c>
      <c r="AW1747" s="9">
        <v>336.28131824606299</v>
      </c>
      <c r="AX1747" s="9">
        <v>0.2604697574</v>
      </c>
    </row>
    <row r="1748" spans="1:50" x14ac:dyDescent="0.25">
      <c r="A1748" s="142">
        <v>550000</v>
      </c>
      <c r="B1748" s="142">
        <v>890000</v>
      </c>
      <c r="C1748" s="142">
        <v>890000</v>
      </c>
      <c r="D1748" s="9" t="s">
        <v>305</v>
      </c>
      <c r="E1748" s="9" t="s">
        <v>70</v>
      </c>
      <c r="F1748" s="9" t="s">
        <v>306</v>
      </c>
      <c r="G1748" s="9" t="s">
        <v>307</v>
      </c>
      <c r="H1748" s="9">
        <v>0.36</v>
      </c>
      <c r="I1748" s="9">
        <v>0.48</v>
      </c>
      <c r="J1748" s="9" t="s">
        <v>195</v>
      </c>
      <c r="K1748" s="9">
        <v>1.0518804985960001E-2</v>
      </c>
      <c r="L1748" s="9">
        <v>3904.0364504871</v>
      </c>
      <c r="M1748" s="9">
        <v>11.3321235124744</v>
      </c>
      <c r="N1748" s="9">
        <v>1.9142304758292099</v>
      </c>
      <c r="O1748" s="9">
        <v>0.11920039730456999</v>
      </c>
      <c r="P1748" s="9">
        <v>2.0135417073430001E-2</v>
      </c>
      <c r="Q1748" s="9">
        <v>41.0657980807689</v>
      </c>
      <c r="R1748" s="9">
        <v>8140</v>
      </c>
      <c r="S1748" s="9" t="s">
        <v>292</v>
      </c>
      <c r="T1748" s="9">
        <v>8140</v>
      </c>
      <c r="U1748" s="9" t="s">
        <v>293</v>
      </c>
      <c r="V1748" s="9" t="s">
        <v>195</v>
      </c>
      <c r="Z1748" s="9">
        <v>0</v>
      </c>
      <c r="AA1748" s="9">
        <v>1</v>
      </c>
      <c r="AB1748" s="9">
        <v>0.11920039730456999</v>
      </c>
      <c r="AC1748" s="9">
        <v>2.0135417073430001E-2</v>
      </c>
      <c r="AD1748" s="9">
        <v>41.065668449410303</v>
      </c>
      <c r="AF1748" s="9">
        <v>-1</v>
      </c>
      <c r="AG1748" s="9">
        <v>-1</v>
      </c>
      <c r="AH1748" s="9">
        <v>-1</v>
      </c>
      <c r="AI1748" s="9">
        <v>-1</v>
      </c>
      <c r="AJ1748" s="9">
        <v>0</v>
      </c>
      <c r="AM1748" s="9" t="s">
        <v>309</v>
      </c>
      <c r="AN1748" s="9">
        <v>-1</v>
      </c>
      <c r="AQ1748" s="9">
        <v>580</v>
      </c>
      <c r="AR1748" s="9" t="s">
        <v>302</v>
      </c>
      <c r="AT1748" s="9" t="s">
        <v>195</v>
      </c>
      <c r="AU1748" s="9">
        <v>132.71029999999999</v>
      </c>
      <c r="AV1748" s="9">
        <v>57.794559876538301</v>
      </c>
      <c r="AW1748" s="9">
        <v>42.568093513422902</v>
      </c>
      <c r="AX1748" s="9">
        <v>3.3305489399999999E-2</v>
      </c>
    </row>
    <row r="1749" spans="1:50" x14ac:dyDescent="0.25">
      <c r="A1749" s="142">
        <v>550000</v>
      </c>
      <c r="B1749" s="142">
        <v>890000</v>
      </c>
      <c r="C1749" s="142">
        <v>890000</v>
      </c>
      <c r="D1749" s="9" t="s">
        <v>305</v>
      </c>
      <c r="E1749" s="9" t="s">
        <v>70</v>
      </c>
      <c r="F1749" s="9" t="s">
        <v>306</v>
      </c>
      <c r="G1749" s="9" t="s">
        <v>307</v>
      </c>
      <c r="H1749" s="9">
        <v>0.36</v>
      </c>
      <c r="I1749" s="9">
        <v>0.48</v>
      </c>
      <c r="J1749" s="9" t="s">
        <v>195</v>
      </c>
      <c r="K1749" s="9">
        <v>1.836141377791E-2</v>
      </c>
      <c r="L1749" s="9">
        <v>3904.0364504871</v>
      </c>
      <c r="M1749" s="9">
        <v>11.3321235124744</v>
      </c>
      <c r="N1749" s="9">
        <v>1.9142304758292099</v>
      </c>
      <c r="O1749" s="9">
        <v>0.20807380879501999</v>
      </c>
      <c r="P1749" s="9">
        <v>3.5147977832999999E-2</v>
      </c>
      <c r="Q1749" s="9">
        <v>71.683628671471794</v>
      </c>
      <c r="R1749" s="9">
        <v>1410</v>
      </c>
      <c r="S1749" s="9" t="s">
        <v>299</v>
      </c>
      <c r="T1749" s="9">
        <v>1410</v>
      </c>
      <c r="U1749" s="9" t="s">
        <v>293</v>
      </c>
      <c r="V1749" s="9" t="s">
        <v>195</v>
      </c>
      <c r="Z1749" s="9">
        <v>0</v>
      </c>
      <c r="AA1749" s="9">
        <v>1</v>
      </c>
      <c r="AB1749" s="9">
        <v>0.20807380879501999</v>
      </c>
      <c r="AC1749" s="9">
        <v>3.5147977832999999E-2</v>
      </c>
      <c r="AD1749" s="9">
        <v>71.683628671472604</v>
      </c>
      <c r="AF1749" s="9">
        <v>-1</v>
      </c>
      <c r="AG1749" s="9">
        <v>-1</v>
      </c>
      <c r="AH1749" s="9">
        <v>-1</v>
      </c>
      <c r="AI1749" s="9">
        <v>-1</v>
      </c>
      <c r="AJ1749" s="9">
        <v>0</v>
      </c>
      <c r="AM1749" s="9" t="s">
        <v>309</v>
      </c>
      <c r="AN1749" s="9">
        <v>-1</v>
      </c>
      <c r="AQ1749" s="9">
        <v>580</v>
      </c>
      <c r="AR1749" s="9" t="s">
        <v>302</v>
      </c>
      <c r="AT1749" s="9" t="s">
        <v>195</v>
      </c>
      <c r="AU1749" s="9">
        <v>132.71029999999999</v>
      </c>
      <c r="AV1749" s="9">
        <v>49.540051154720899</v>
      </c>
      <c r="AW1749" s="9">
        <v>74.306005271516099</v>
      </c>
      <c r="AX1749" s="9">
        <v>5.8137573900000003E-2</v>
      </c>
    </row>
    <row r="1750" spans="1:50" x14ac:dyDescent="0.25">
      <c r="A1750" s="142">
        <v>550000</v>
      </c>
      <c r="B1750" s="142">
        <v>890000</v>
      </c>
      <c r="C1750" s="142">
        <v>890000</v>
      </c>
      <c r="D1750" s="9" t="s">
        <v>305</v>
      </c>
      <c r="E1750" s="9" t="s">
        <v>70</v>
      </c>
      <c r="F1750" s="9" t="s">
        <v>306</v>
      </c>
      <c r="G1750" s="9" t="s">
        <v>307</v>
      </c>
      <c r="H1750" s="9">
        <v>0.36</v>
      </c>
      <c r="I1750" s="9">
        <v>0.48</v>
      </c>
      <c r="J1750" s="9" t="s">
        <v>195</v>
      </c>
      <c r="K1750" s="9">
        <v>7.3066305526709993E-2</v>
      </c>
      <c r="L1750" s="9">
        <v>3904.0364504871</v>
      </c>
      <c r="M1750" s="9">
        <v>11.3321235124744</v>
      </c>
      <c r="N1750" s="9">
        <v>1.9142304758292099</v>
      </c>
      <c r="O1750" s="9">
        <v>0.82799639882888998</v>
      </c>
      <c r="P1750" s="9">
        <v>0.13986574879548</v>
      </c>
      <c r="Q1750" s="9">
        <v>285.25352007870998</v>
      </c>
      <c r="R1750" s="9">
        <v>1430</v>
      </c>
      <c r="S1750" s="9" t="s">
        <v>298</v>
      </c>
      <c r="T1750" s="9">
        <v>1430</v>
      </c>
      <c r="U1750" s="9" t="s">
        <v>293</v>
      </c>
      <c r="V1750" s="9" t="s">
        <v>195</v>
      </c>
      <c r="Z1750" s="9">
        <v>0</v>
      </c>
      <c r="AA1750" s="9">
        <v>1</v>
      </c>
      <c r="AB1750" s="9">
        <v>0.82799639882888998</v>
      </c>
      <c r="AC1750" s="9">
        <v>0.13986574879548</v>
      </c>
      <c r="AD1750" s="9">
        <v>285.25352007870998</v>
      </c>
      <c r="AF1750" s="9">
        <v>-1</v>
      </c>
      <c r="AG1750" s="9">
        <v>-1</v>
      </c>
      <c r="AH1750" s="9">
        <v>-1</v>
      </c>
      <c r="AI1750" s="9">
        <v>-1</v>
      </c>
      <c r="AJ1750" s="9">
        <v>0</v>
      </c>
      <c r="AM1750" s="9" t="s">
        <v>309</v>
      </c>
      <c r="AN1750" s="9">
        <v>-1</v>
      </c>
      <c r="AQ1750" s="9">
        <v>580</v>
      </c>
      <c r="AR1750" s="9" t="s">
        <v>302</v>
      </c>
      <c r="AT1750" s="9" t="s">
        <v>195</v>
      </c>
      <c r="AU1750" s="9">
        <v>132.71029999999999</v>
      </c>
      <c r="AV1750" s="9">
        <v>73.942389682262601</v>
      </c>
      <c r="AW1750" s="9">
        <v>295.68884778181399</v>
      </c>
      <c r="AX1750" s="9">
        <v>0.2313491647</v>
      </c>
    </row>
    <row r="1751" spans="1:50" x14ac:dyDescent="0.25">
      <c r="A1751" s="142">
        <v>550000</v>
      </c>
      <c r="B1751" s="142">
        <v>890000</v>
      </c>
      <c r="C1751" s="142">
        <v>890000</v>
      </c>
      <c r="D1751" s="9" t="s">
        <v>305</v>
      </c>
      <c r="E1751" s="9" t="s">
        <v>70</v>
      </c>
      <c r="F1751" s="9" t="s">
        <v>306</v>
      </c>
      <c r="G1751" s="9" t="s">
        <v>307</v>
      </c>
      <c r="H1751" s="9">
        <v>0.36</v>
      </c>
      <c r="I1751" s="9">
        <v>0.48</v>
      </c>
      <c r="J1751" s="9" t="s">
        <v>195</v>
      </c>
      <c r="K1751" s="9">
        <v>0.11042167018276999</v>
      </c>
      <c r="L1751" s="9">
        <v>3904.0364504871</v>
      </c>
      <c r="M1751" s="9">
        <v>11.3321235124744</v>
      </c>
      <c r="N1751" s="9">
        <v>1.9142304758292099</v>
      </c>
      <c r="O1751" s="9">
        <v>1.25131200496491</v>
      </c>
      <c r="P1751" s="9">
        <v>0.21137252625582001</v>
      </c>
      <c r="Q1751" s="9">
        <v>431.09022531721399</v>
      </c>
      <c r="R1751" s="9">
        <v>1430</v>
      </c>
      <c r="S1751" s="9" t="s">
        <v>298</v>
      </c>
      <c r="T1751" s="9">
        <v>1430</v>
      </c>
      <c r="U1751" s="9" t="s">
        <v>293</v>
      </c>
      <c r="V1751" s="9" t="s">
        <v>195</v>
      </c>
      <c r="Z1751" s="9">
        <v>0</v>
      </c>
      <c r="AA1751" s="9">
        <v>1</v>
      </c>
      <c r="AB1751" s="9">
        <v>1.25131200496491</v>
      </c>
      <c r="AC1751" s="9">
        <v>0.21137252625582001</v>
      </c>
      <c r="AD1751" s="9">
        <v>431.09022531721399</v>
      </c>
      <c r="AF1751" s="9">
        <v>-1</v>
      </c>
      <c r="AG1751" s="9">
        <v>-1</v>
      </c>
      <c r="AH1751" s="9">
        <v>-1</v>
      </c>
      <c r="AI1751" s="9">
        <v>-1</v>
      </c>
      <c r="AJ1751" s="9">
        <v>0</v>
      </c>
      <c r="AM1751" s="9" t="s">
        <v>309</v>
      </c>
      <c r="AN1751" s="9">
        <v>-1</v>
      </c>
      <c r="AQ1751" s="9">
        <v>580</v>
      </c>
      <c r="AR1751" s="9" t="s">
        <v>302</v>
      </c>
      <c r="AT1751" s="9" t="s">
        <v>195</v>
      </c>
      <c r="AU1751" s="9">
        <v>132.71029999999999</v>
      </c>
      <c r="AV1751" s="9">
        <v>88.576015453659394</v>
      </c>
      <c r="AW1751" s="9">
        <v>446.86064515129198</v>
      </c>
      <c r="AX1751" s="9">
        <v>0.34962710889999998</v>
      </c>
    </row>
    <row r="1752" spans="1:50" x14ac:dyDescent="0.25">
      <c r="A1752" s="142">
        <v>550000</v>
      </c>
      <c r="B1752" s="142">
        <v>890000</v>
      </c>
      <c r="C1752" s="142">
        <v>890000</v>
      </c>
      <c r="D1752" s="9" t="s">
        <v>305</v>
      </c>
      <c r="E1752" s="9" t="s">
        <v>70</v>
      </c>
      <c r="F1752" s="9" t="s">
        <v>306</v>
      </c>
      <c r="G1752" s="9" t="s">
        <v>307</v>
      </c>
      <c r="H1752" s="9">
        <v>0.36</v>
      </c>
      <c r="I1752" s="9">
        <v>0.48</v>
      </c>
      <c r="J1752" s="9" t="s">
        <v>195</v>
      </c>
      <c r="K1752" s="9">
        <v>0.38499207718403</v>
      </c>
      <c r="L1752" s="9">
        <v>3904.0364504871</v>
      </c>
      <c r="M1752" s="9">
        <v>11.3321235124744</v>
      </c>
      <c r="N1752" s="9">
        <v>1.9142304758292099</v>
      </c>
      <c r="O1752" s="9">
        <v>4.3627777699735502</v>
      </c>
      <c r="P1752" s="9">
        <v>0.73696356709846</v>
      </c>
      <c r="Q1752" s="9">
        <v>1503.0231024751999</v>
      </c>
      <c r="R1752" s="9">
        <v>1300</v>
      </c>
      <c r="S1752" s="9" t="s">
        <v>296</v>
      </c>
      <c r="T1752" s="9">
        <v>1300</v>
      </c>
      <c r="U1752" s="9" t="s">
        <v>293</v>
      </c>
      <c r="V1752" s="9" t="s">
        <v>195</v>
      </c>
      <c r="Z1752" s="9">
        <v>0</v>
      </c>
      <c r="AA1752" s="9">
        <v>1</v>
      </c>
      <c r="AB1752" s="9">
        <v>4.3627777699735502</v>
      </c>
      <c r="AC1752" s="9">
        <v>0.73696356709846</v>
      </c>
      <c r="AD1752" s="9">
        <v>1503.0231024751999</v>
      </c>
      <c r="AF1752" s="9">
        <v>-1</v>
      </c>
      <c r="AG1752" s="9">
        <v>-1</v>
      </c>
      <c r="AH1752" s="9">
        <v>-1</v>
      </c>
      <c r="AI1752" s="9">
        <v>-1</v>
      </c>
      <c r="AJ1752" s="9">
        <v>0</v>
      </c>
      <c r="AM1752" s="9" t="s">
        <v>309</v>
      </c>
      <c r="AN1752" s="9">
        <v>-1</v>
      </c>
      <c r="AQ1752" s="9">
        <v>580</v>
      </c>
      <c r="AR1752" s="9" t="s">
        <v>302</v>
      </c>
      <c r="AT1752" s="9" t="s">
        <v>195</v>
      </c>
      <c r="AU1752" s="9">
        <v>132.71029999999999</v>
      </c>
      <c r="AV1752" s="9">
        <v>160.41973083942901</v>
      </c>
      <c r="AW1752" s="9">
        <v>1558.0076601253099</v>
      </c>
      <c r="AX1752" s="9">
        <v>1.2189968390000001</v>
      </c>
    </row>
    <row r="1753" spans="1:50" x14ac:dyDescent="0.25">
      <c r="A1753" s="142">
        <v>550000</v>
      </c>
      <c r="B1753" s="142">
        <v>890000</v>
      </c>
      <c r="C1753" s="142">
        <v>890000</v>
      </c>
      <c r="D1753" s="9" t="s">
        <v>305</v>
      </c>
      <c r="E1753" s="9" t="s">
        <v>70</v>
      </c>
      <c r="F1753" s="9" t="s">
        <v>306</v>
      </c>
      <c r="G1753" s="9" t="s">
        <v>307</v>
      </c>
      <c r="H1753" s="9">
        <v>0.36</v>
      </c>
      <c r="I1753" s="9">
        <v>0.48</v>
      </c>
      <c r="J1753" s="9" t="s">
        <v>195</v>
      </c>
      <c r="K1753" s="9">
        <v>9.0458761864980003E-2</v>
      </c>
      <c r="L1753" s="9">
        <v>3864.8748673155301</v>
      </c>
      <c r="M1753" s="9">
        <v>9.6009378304260302</v>
      </c>
      <c r="N1753" s="9">
        <v>1.4109172781347801</v>
      </c>
      <c r="O1753" s="9">
        <v>0.86848894888306005</v>
      </c>
      <c r="P1753" s="9">
        <v>0.12762983007399001</v>
      </c>
      <c r="Q1753" s="9">
        <v>349.611795260473</v>
      </c>
      <c r="R1753" s="9">
        <v>1200</v>
      </c>
      <c r="S1753" s="9" t="s">
        <v>308</v>
      </c>
      <c r="T1753" s="9">
        <v>1200</v>
      </c>
      <c r="U1753" s="9" t="s">
        <v>293</v>
      </c>
      <c r="V1753" s="9" t="s">
        <v>195</v>
      </c>
      <c r="Z1753" s="9">
        <v>0</v>
      </c>
      <c r="AA1753" s="9">
        <v>1</v>
      </c>
      <c r="AB1753" s="9">
        <v>0.86848894888306005</v>
      </c>
      <c r="AC1753" s="9">
        <v>0.12762983007399001</v>
      </c>
      <c r="AD1753" s="9">
        <v>703.90937020680894</v>
      </c>
      <c r="AF1753" s="9">
        <v>-1</v>
      </c>
      <c r="AG1753" s="9">
        <v>-1</v>
      </c>
      <c r="AH1753" s="9">
        <v>-1</v>
      </c>
      <c r="AI1753" s="9">
        <v>-1</v>
      </c>
      <c r="AJ1753" s="9">
        <v>0</v>
      </c>
      <c r="AM1753" s="9" t="s">
        <v>309</v>
      </c>
      <c r="AN1753" s="9">
        <v>-1</v>
      </c>
      <c r="AQ1753" s="9">
        <v>580</v>
      </c>
      <c r="AR1753" s="9" t="s">
        <v>302</v>
      </c>
      <c r="AT1753" s="9" t="s">
        <v>195</v>
      </c>
      <c r="AU1753" s="9">
        <v>132.71029999999999</v>
      </c>
      <c r="AV1753" s="9">
        <v>123.084505684202</v>
      </c>
      <c r="AW1753" s="9">
        <v>366.07362141567899</v>
      </c>
      <c r="AX1753" s="9">
        <v>0.5708916222</v>
      </c>
    </row>
    <row r="1754" spans="1:50" x14ac:dyDescent="0.25">
      <c r="A1754" s="142">
        <v>550000</v>
      </c>
      <c r="B1754" s="142">
        <v>890000</v>
      </c>
      <c r="C1754" s="142">
        <v>890000</v>
      </c>
      <c r="D1754" s="9" t="s">
        <v>305</v>
      </c>
      <c r="E1754" s="9" t="s">
        <v>70</v>
      </c>
      <c r="F1754" s="9" t="s">
        <v>306</v>
      </c>
      <c r="G1754" s="9" t="s">
        <v>307</v>
      </c>
      <c r="H1754" s="9">
        <v>0.36</v>
      </c>
      <c r="I1754" s="9">
        <v>0.48</v>
      </c>
      <c r="J1754" s="9" t="s">
        <v>195</v>
      </c>
      <c r="K1754" s="9">
        <v>0.10364686816205999</v>
      </c>
      <c r="L1754" s="9">
        <v>3864.8748673155301</v>
      </c>
      <c r="M1754" s="9">
        <v>9.6009378304260302</v>
      </c>
      <c r="N1754" s="9">
        <v>1.4109172781347801</v>
      </c>
      <c r="O1754" s="9">
        <v>0.99510713754238</v>
      </c>
      <c r="P1754" s="9">
        <v>0.14623715711442001</v>
      </c>
      <c r="Q1754" s="9">
        <v>400.58217583554699</v>
      </c>
      <c r="R1754" s="9">
        <v>1210</v>
      </c>
      <c r="S1754" s="9" t="s">
        <v>310</v>
      </c>
      <c r="T1754" s="9">
        <v>1210</v>
      </c>
      <c r="U1754" s="9" t="s">
        <v>293</v>
      </c>
      <c r="V1754" s="9" t="s">
        <v>195</v>
      </c>
      <c r="Z1754" s="9">
        <v>0</v>
      </c>
      <c r="AA1754" s="9">
        <v>1</v>
      </c>
      <c r="AB1754" s="9">
        <v>0.99510713754238</v>
      </c>
      <c r="AC1754" s="9">
        <v>0.14623715711442001</v>
      </c>
      <c r="AD1754" s="9">
        <v>400.58217583554699</v>
      </c>
      <c r="AF1754" s="9">
        <v>-1</v>
      </c>
      <c r="AG1754" s="9">
        <v>-1</v>
      </c>
      <c r="AH1754" s="9">
        <v>-1</v>
      </c>
      <c r="AI1754" s="9">
        <v>-1</v>
      </c>
      <c r="AJ1754" s="9">
        <v>0</v>
      </c>
      <c r="AM1754" s="9" t="s">
        <v>309</v>
      </c>
      <c r="AN1754" s="9">
        <v>-1</v>
      </c>
      <c r="AQ1754" s="9">
        <v>580</v>
      </c>
      <c r="AR1754" s="9" t="s">
        <v>302</v>
      </c>
      <c r="AT1754" s="9" t="s">
        <v>195</v>
      </c>
      <c r="AU1754" s="9">
        <v>132.71029999999999</v>
      </c>
      <c r="AV1754" s="9">
        <v>97.817575519968997</v>
      </c>
      <c r="AW1754" s="9">
        <v>419.443994083316</v>
      </c>
      <c r="AX1754" s="9">
        <v>0.32488416530000003</v>
      </c>
    </row>
    <row r="1755" spans="1:50" x14ac:dyDescent="0.25">
      <c r="A1755" s="142">
        <v>550000</v>
      </c>
      <c r="B1755" s="142">
        <v>890000</v>
      </c>
      <c r="C1755" s="142">
        <v>890000</v>
      </c>
      <c r="D1755" s="9" t="s">
        <v>305</v>
      </c>
      <c r="E1755" s="9" t="s">
        <v>70</v>
      </c>
      <c r="F1755" s="9" t="s">
        <v>306</v>
      </c>
      <c r="G1755" s="9" t="s">
        <v>307</v>
      </c>
      <c r="H1755" s="9">
        <v>0.36</v>
      </c>
      <c r="I1755" s="9">
        <v>0.48</v>
      </c>
      <c r="J1755" s="9" t="s">
        <v>195</v>
      </c>
      <c r="K1755" s="9">
        <v>0.33198666033348001</v>
      </c>
      <c r="L1755" s="9">
        <v>3864.8748673155301</v>
      </c>
      <c r="M1755" s="9">
        <v>9.6009378304260302</v>
      </c>
      <c r="N1755" s="9">
        <v>1.4109172781347801</v>
      </c>
      <c r="O1755" s="9">
        <v>3.18738328639258</v>
      </c>
      <c r="P1755" s="9">
        <v>0.46840571517478002</v>
      </c>
      <c r="Q1755" s="9">
        <v>1283.08689980691</v>
      </c>
      <c r="R1755" s="9">
        <v>1210</v>
      </c>
      <c r="S1755" s="9" t="s">
        <v>310</v>
      </c>
      <c r="T1755" s="9">
        <v>1210</v>
      </c>
      <c r="U1755" s="9" t="s">
        <v>293</v>
      </c>
      <c r="V1755" s="9" t="s">
        <v>195</v>
      </c>
      <c r="Z1755" s="9">
        <v>0</v>
      </c>
      <c r="AA1755" s="9">
        <v>1</v>
      </c>
      <c r="AB1755" s="9">
        <v>3.18738328639258</v>
      </c>
      <c r="AC1755" s="9">
        <v>0.46840571517478002</v>
      </c>
      <c r="AD1755" s="9">
        <v>1283.08689980691</v>
      </c>
      <c r="AF1755" s="9">
        <v>-1</v>
      </c>
      <c r="AG1755" s="9">
        <v>-1</v>
      </c>
      <c r="AH1755" s="9">
        <v>-1</v>
      </c>
      <c r="AI1755" s="9">
        <v>-1</v>
      </c>
      <c r="AJ1755" s="9">
        <v>0</v>
      </c>
      <c r="AM1755" s="9" t="s">
        <v>309</v>
      </c>
      <c r="AN1755" s="9">
        <v>-1</v>
      </c>
      <c r="AQ1755" s="9">
        <v>580</v>
      </c>
      <c r="AR1755" s="9" t="s">
        <v>302</v>
      </c>
      <c r="AT1755" s="9" t="s">
        <v>195</v>
      </c>
      <c r="AU1755" s="9">
        <v>132.71029999999999</v>
      </c>
      <c r="AV1755" s="9">
        <v>149.98930999636099</v>
      </c>
      <c r="AW1755" s="9">
        <v>1343.5023485217</v>
      </c>
      <c r="AX1755" s="9">
        <v>1.0406219788</v>
      </c>
    </row>
    <row r="1756" spans="1:50" x14ac:dyDescent="0.25">
      <c r="A1756" s="142">
        <v>550000</v>
      </c>
      <c r="B1756" s="142">
        <v>890000</v>
      </c>
      <c r="C1756" s="142">
        <v>890000</v>
      </c>
      <c r="D1756" s="9" t="s">
        <v>305</v>
      </c>
      <c r="E1756" s="9" t="s">
        <v>70</v>
      </c>
      <c r="F1756" s="9" t="s">
        <v>306</v>
      </c>
      <c r="G1756" s="9" t="s">
        <v>307</v>
      </c>
      <c r="H1756" s="9">
        <v>0.36</v>
      </c>
      <c r="I1756" s="9">
        <v>0.48</v>
      </c>
      <c r="J1756" s="9" t="s">
        <v>195</v>
      </c>
      <c r="K1756" s="9">
        <v>0.208795925878</v>
      </c>
      <c r="L1756" s="9">
        <v>3858.1883499751402</v>
      </c>
      <c r="M1756" s="9">
        <v>9.5852546234560503</v>
      </c>
      <c r="N1756" s="9">
        <v>1.4086441436833901</v>
      </c>
      <c r="O1756" s="9">
        <v>2.0013621138809201</v>
      </c>
      <c r="P1756" s="9">
        <v>0.294119158213</v>
      </c>
      <c r="Q1756" s="9">
        <v>805.57400874478901</v>
      </c>
      <c r="R1756" s="9">
        <v>1200</v>
      </c>
      <c r="S1756" s="9" t="s">
        <v>308</v>
      </c>
      <c r="T1756" s="9">
        <v>1200</v>
      </c>
      <c r="U1756" s="9" t="s">
        <v>293</v>
      </c>
      <c r="V1756" s="9" t="s">
        <v>195</v>
      </c>
      <c r="Z1756" s="9">
        <v>0</v>
      </c>
      <c r="AA1756" s="9">
        <v>1</v>
      </c>
      <c r="AB1756" s="9">
        <v>2.0013621138809201</v>
      </c>
      <c r="AC1756" s="9">
        <v>0.294119158213</v>
      </c>
      <c r="AD1756" s="9">
        <v>805.57400874478901</v>
      </c>
      <c r="AF1756" s="9">
        <v>-1</v>
      </c>
      <c r="AG1756" s="9">
        <v>-1</v>
      </c>
      <c r="AH1756" s="9">
        <v>-1</v>
      </c>
      <c r="AI1756" s="9">
        <v>-1</v>
      </c>
      <c r="AJ1756" s="9">
        <v>0</v>
      </c>
      <c r="AM1756" s="9" t="s">
        <v>309</v>
      </c>
      <c r="AN1756" s="9">
        <v>-1</v>
      </c>
      <c r="AQ1756" s="9">
        <v>580</v>
      </c>
      <c r="AR1756" s="9" t="s">
        <v>302</v>
      </c>
      <c r="AT1756" s="9" t="s">
        <v>195</v>
      </c>
      <c r="AU1756" s="9">
        <v>132.71029999999999</v>
      </c>
      <c r="AV1756" s="9">
        <v>182.774945030265</v>
      </c>
      <c r="AW1756" s="9">
        <v>844.96713361035404</v>
      </c>
      <c r="AX1756" s="9">
        <v>0.65334469480000001</v>
      </c>
    </row>
    <row r="1757" spans="1:50" x14ac:dyDescent="0.25">
      <c r="A1757" s="142">
        <v>550000</v>
      </c>
      <c r="B1757" s="142">
        <v>890000</v>
      </c>
      <c r="C1757" s="142">
        <v>890000</v>
      </c>
      <c r="D1757" s="9" t="s">
        <v>305</v>
      </c>
      <c r="E1757" s="9" t="s">
        <v>70</v>
      </c>
      <c r="F1757" s="9" t="s">
        <v>306</v>
      </c>
      <c r="G1757" s="9" t="s">
        <v>307</v>
      </c>
      <c r="H1757" s="9">
        <v>0.36</v>
      </c>
      <c r="I1757" s="9">
        <v>0.48</v>
      </c>
      <c r="J1757" s="9" t="s">
        <v>195</v>
      </c>
      <c r="K1757" s="9">
        <v>1.9357093318699999E-2</v>
      </c>
      <c r="L1757" s="9">
        <v>3858.1883499751402</v>
      </c>
      <c r="M1757" s="9">
        <v>9.5852546234560503</v>
      </c>
      <c r="N1757" s="9">
        <v>1.4086441436833901</v>
      </c>
      <c r="O1757" s="9">
        <v>0.18554266822978999</v>
      </c>
      <c r="P1757" s="9">
        <v>2.726725614212E-2</v>
      </c>
      <c r="Q1757" s="9">
        <v>74.683311931613204</v>
      </c>
      <c r="R1757" s="9">
        <v>1210</v>
      </c>
      <c r="S1757" s="9" t="s">
        <v>310</v>
      </c>
      <c r="T1757" s="9">
        <v>1210</v>
      </c>
      <c r="U1757" s="9" t="s">
        <v>293</v>
      </c>
      <c r="V1757" s="9" t="s">
        <v>195</v>
      </c>
      <c r="Z1757" s="9">
        <v>0</v>
      </c>
      <c r="AA1757" s="9">
        <v>1</v>
      </c>
      <c r="AB1757" s="9">
        <v>0.18554266822978999</v>
      </c>
      <c r="AC1757" s="9">
        <v>2.726725614212E-2</v>
      </c>
      <c r="AD1757" s="9">
        <v>74.683311931612394</v>
      </c>
      <c r="AF1757" s="9">
        <v>-1</v>
      </c>
      <c r="AG1757" s="9">
        <v>-1</v>
      </c>
      <c r="AH1757" s="9">
        <v>-1</v>
      </c>
      <c r="AI1757" s="9">
        <v>-1</v>
      </c>
      <c r="AJ1757" s="9">
        <v>0</v>
      </c>
      <c r="AM1757" s="9" t="s">
        <v>309</v>
      </c>
      <c r="AN1757" s="9">
        <v>-1</v>
      </c>
      <c r="AQ1757" s="9">
        <v>580</v>
      </c>
      <c r="AR1757" s="9" t="s">
        <v>302</v>
      </c>
      <c r="AT1757" s="9" t="s">
        <v>195</v>
      </c>
      <c r="AU1757" s="9">
        <v>132.71029999999999</v>
      </c>
      <c r="AV1757" s="9">
        <v>52.242738242752402</v>
      </c>
      <c r="AW1757" s="9">
        <v>78.335377415800494</v>
      </c>
      <c r="AX1757" s="9">
        <v>6.0570407100000001E-2</v>
      </c>
    </row>
    <row r="1758" spans="1:50" x14ac:dyDescent="0.25">
      <c r="A1758" s="142">
        <v>550000</v>
      </c>
      <c r="B1758" s="142">
        <v>890000</v>
      </c>
      <c r="C1758" s="142">
        <v>890000</v>
      </c>
      <c r="D1758" s="9" t="s">
        <v>305</v>
      </c>
      <c r="E1758" s="9" t="s">
        <v>70</v>
      </c>
      <c r="F1758" s="9" t="s">
        <v>306</v>
      </c>
      <c r="G1758" s="9" t="s">
        <v>307</v>
      </c>
      <c r="H1758" s="9">
        <v>0.36</v>
      </c>
      <c r="I1758" s="9">
        <v>0.48</v>
      </c>
      <c r="J1758" s="9" t="s">
        <v>195</v>
      </c>
      <c r="K1758" s="9">
        <v>0.28172708871212998</v>
      </c>
      <c r="L1758" s="9">
        <v>3858.1883499751402</v>
      </c>
      <c r="M1758" s="9">
        <v>9.5852546234560503</v>
      </c>
      <c r="N1758" s="9">
        <v>1.4086441436833901</v>
      </c>
      <c r="O1758" s="9">
        <v>2.7004258796308398</v>
      </c>
      <c r="P1758" s="9">
        <v>0.39685321363131998</v>
      </c>
      <c r="Q1758" s="9">
        <v>1086.95617154158</v>
      </c>
      <c r="R1758" s="9">
        <v>1210</v>
      </c>
      <c r="S1758" s="9" t="s">
        <v>310</v>
      </c>
      <c r="T1758" s="9">
        <v>1210</v>
      </c>
      <c r="U1758" s="9" t="s">
        <v>293</v>
      </c>
      <c r="V1758" s="9" t="s">
        <v>195</v>
      </c>
      <c r="Z1758" s="9">
        <v>0</v>
      </c>
      <c r="AA1758" s="9">
        <v>1</v>
      </c>
      <c r="AB1758" s="9">
        <v>2.7004258796308398</v>
      </c>
      <c r="AC1758" s="9">
        <v>0.39685321363131998</v>
      </c>
      <c r="AD1758" s="9">
        <v>1086.95617154158</v>
      </c>
      <c r="AF1758" s="9">
        <v>-1</v>
      </c>
      <c r="AG1758" s="9">
        <v>-1</v>
      </c>
      <c r="AH1758" s="9">
        <v>-1</v>
      </c>
      <c r="AI1758" s="9">
        <v>-1</v>
      </c>
      <c r="AJ1758" s="9">
        <v>0</v>
      </c>
      <c r="AM1758" s="9" t="s">
        <v>309</v>
      </c>
      <c r="AN1758" s="9">
        <v>-1</v>
      </c>
      <c r="AQ1758" s="9">
        <v>580</v>
      </c>
      <c r="AR1758" s="9" t="s">
        <v>302</v>
      </c>
      <c r="AT1758" s="9" t="s">
        <v>195</v>
      </c>
      <c r="AU1758" s="9">
        <v>132.71029999999999</v>
      </c>
      <c r="AV1758" s="9">
        <v>133.77954912488099</v>
      </c>
      <c r="AW1758" s="9">
        <v>1140.1090783187699</v>
      </c>
      <c r="AX1758" s="9">
        <v>0.88155407259999996</v>
      </c>
    </row>
    <row r="1759" spans="1:50" x14ac:dyDescent="0.25">
      <c r="A1759" s="142">
        <v>550000</v>
      </c>
      <c r="B1759" s="142">
        <v>890000</v>
      </c>
      <c r="C1759" s="142">
        <v>890000</v>
      </c>
      <c r="D1759" s="9" t="s">
        <v>305</v>
      </c>
      <c r="E1759" s="9" t="s">
        <v>70</v>
      </c>
      <c r="F1759" s="9" t="s">
        <v>306</v>
      </c>
      <c r="G1759" s="9" t="s">
        <v>307</v>
      </c>
      <c r="H1759" s="9">
        <v>0.36</v>
      </c>
      <c r="I1759" s="9">
        <v>0.48</v>
      </c>
      <c r="J1759" s="9" t="s">
        <v>195</v>
      </c>
      <c r="K1759" s="9">
        <v>2.8004952592219998E-2</v>
      </c>
      <c r="L1759" s="9">
        <v>3858.1883499751402</v>
      </c>
      <c r="M1759" s="9">
        <v>9.5852546234560503</v>
      </c>
      <c r="N1759" s="9">
        <v>1.4086441436833901</v>
      </c>
      <c r="O1759" s="9">
        <v>0.26843460131430003</v>
      </c>
      <c r="P1759" s="9">
        <v>3.9449012463170001E-2</v>
      </c>
      <c r="Q1759" s="9">
        <v>108.04838183293199</v>
      </c>
      <c r="R1759" s="9">
        <v>1210</v>
      </c>
      <c r="S1759" s="9" t="s">
        <v>310</v>
      </c>
      <c r="T1759" s="9">
        <v>1210</v>
      </c>
      <c r="U1759" s="9" t="s">
        <v>293</v>
      </c>
      <c r="V1759" s="9" t="s">
        <v>195</v>
      </c>
      <c r="Z1759" s="9">
        <v>0</v>
      </c>
      <c r="AA1759" s="9">
        <v>1</v>
      </c>
      <c r="AB1759" s="9">
        <v>0.26843460131430003</v>
      </c>
      <c r="AC1759" s="9">
        <v>3.9449012463170001E-2</v>
      </c>
      <c r="AD1759" s="9">
        <v>108.048381832933</v>
      </c>
      <c r="AF1759" s="9">
        <v>-1</v>
      </c>
      <c r="AG1759" s="9">
        <v>-1</v>
      </c>
      <c r="AH1759" s="9">
        <v>-1</v>
      </c>
      <c r="AI1759" s="9">
        <v>-1</v>
      </c>
      <c r="AJ1759" s="9">
        <v>0</v>
      </c>
      <c r="AM1759" s="9" t="s">
        <v>309</v>
      </c>
      <c r="AN1759" s="9">
        <v>-1</v>
      </c>
      <c r="AQ1759" s="9">
        <v>580</v>
      </c>
      <c r="AR1759" s="9" t="s">
        <v>302</v>
      </c>
      <c r="AT1759" s="9" t="s">
        <v>195</v>
      </c>
      <c r="AU1759" s="9">
        <v>132.71029999999999</v>
      </c>
      <c r="AV1759" s="9">
        <v>64.841952902476095</v>
      </c>
      <c r="AW1759" s="9">
        <v>113.332022256858</v>
      </c>
      <c r="AX1759" s="9">
        <v>8.7630479999999997E-2</v>
      </c>
    </row>
    <row r="1760" spans="1:50" x14ac:dyDescent="0.25">
      <c r="A1760" s="142">
        <v>550000</v>
      </c>
      <c r="B1760" s="142">
        <v>890000</v>
      </c>
      <c r="C1760" s="142">
        <v>890000</v>
      </c>
      <c r="D1760" s="9" t="s">
        <v>305</v>
      </c>
      <c r="E1760" s="9" t="s">
        <v>70</v>
      </c>
      <c r="F1760" s="9" t="s">
        <v>306</v>
      </c>
      <c r="G1760" s="9" t="s">
        <v>307</v>
      </c>
      <c r="H1760" s="9">
        <v>0.36</v>
      </c>
      <c r="I1760" s="9">
        <v>0.48</v>
      </c>
      <c r="J1760" s="9" t="s">
        <v>195</v>
      </c>
      <c r="K1760" s="9">
        <v>7.3780641105389996E-2</v>
      </c>
      <c r="L1760" s="9">
        <v>3858.1883499751402</v>
      </c>
      <c r="M1760" s="9">
        <v>9.5852546234560503</v>
      </c>
      <c r="N1760" s="9">
        <v>1.4086441436833901</v>
      </c>
      <c r="O1760" s="9">
        <v>0.70720623127703997</v>
      </c>
      <c r="P1760" s="9">
        <v>0.10393066801032</v>
      </c>
      <c r="Q1760" s="9">
        <v>284.65960996653598</v>
      </c>
      <c r="R1760" s="9">
        <v>1210</v>
      </c>
      <c r="S1760" s="9" t="s">
        <v>310</v>
      </c>
      <c r="T1760" s="9">
        <v>1210</v>
      </c>
      <c r="U1760" s="9" t="s">
        <v>293</v>
      </c>
      <c r="V1760" s="9" t="s">
        <v>195</v>
      </c>
      <c r="Z1760" s="9">
        <v>0</v>
      </c>
      <c r="AA1760" s="9">
        <v>1</v>
      </c>
      <c r="AB1760" s="9">
        <v>0.70720623127703997</v>
      </c>
      <c r="AC1760" s="9">
        <v>0.10393066801032</v>
      </c>
      <c r="AD1760" s="9">
        <v>284.659609966537</v>
      </c>
      <c r="AF1760" s="9">
        <v>-1</v>
      </c>
      <c r="AG1760" s="9">
        <v>-1</v>
      </c>
      <c r="AH1760" s="9">
        <v>-1</v>
      </c>
      <c r="AI1760" s="9">
        <v>-1</v>
      </c>
      <c r="AJ1760" s="9">
        <v>0</v>
      </c>
      <c r="AM1760" s="9" t="s">
        <v>309</v>
      </c>
      <c r="AN1760" s="9">
        <v>-1</v>
      </c>
      <c r="AQ1760" s="9">
        <v>580</v>
      </c>
      <c r="AR1760" s="9" t="s">
        <v>302</v>
      </c>
      <c r="AT1760" s="9" t="s">
        <v>195</v>
      </c>
      <c r="AU1760" s="9">
        <v>132.71029999999999</v>
      </c>
      <c r="AV1760" s="9">
        <v>82.398252572223299</v>
      </c>
      <c r="AW1760" s="9">
        <v>298.579661306162</v>
      </c>
      <c r="AX1760" s="9">
        <v>0.23086748579999999</v>
      </c>
    </row>
    <row r="1761" spans="1:50" x14ac:dyDescent="0.25">
      <c r="A1761" s="142">
        <v>550000</v>
      </c>
      <c r="B1761" s="142">
        <v>890000</v>
      </c>
      <c r="C1761" s="142">
        <v>890000</v>
      </c>
      <c r="D1761" s="9" t="s">
        <v>305</v>
      </c>
      <c r="E1761" s="9" t="s">
        <v>70</v>
      </c>
      <c r="F1761" s="9" t="s">
        <v>306</v>
      </c>
      <c r="G1761" s="9" t="s">
        <v>307</v>
      </c>
      <c r="H1761" s="9">
        <v>0.36</v>
      </c>
      <c r="I1761" s="9">
        <v>0.48</v>
      </c>
      <c r="J1761" s="9" t="s">
        <v>195</v>
      </c>
      <c r="K1761" s="9">
        <v>6.0977521074699996E-3</v>
      </c>
      <c r="L1761" s="9">
        <v>3858.1883499751402</v>
      </c>
      <c r="M1761" s="9">
        <v>9.5852546234560503</v>
      </c>
      <c r="N1761" s="9">
        <v>1.4086441436833901</v>
      </c>
      <c r="O1761" s="9">
        <v>5.8448506580810002E-2</v>
      </c>
      <c r="P1761" s="9">
        <v>8.5895627958200004E-3</v>
      </c>
      <c r="Q1761" s="9">
        <v>23.526276142077101</v>
      </c>
      <c r="R1761" s="9">
        <v>1210</v>
      </c>
      <c r="S1761" s="9" t="s">
        <v>310</v>
      </c>
      <c r="T1761" s="9">
        <v>1210</v>
      </c>
      <c r="U1761" s="9" t="s">
        <v>293</v>
      </c>
      <c r="V1761" s="9" t="s">
        <v>195</v>
      </c>
      <c r="Z1761" s="9">
        <v>0</v>
      </c>
      <c r="AA1761" s="9">
        <v>1</v>
      </c>
      <c r="AB1761" s="9">
        <v>5.8448506580810002E-2</v>
      </c>
      <c r="AC1761" s="9">
        <v>8.5895627958200004E-3</v>
      </c>
      <c r="AD1761" s="9">
        <v>23.526276142076298</v>
      </c>
      <c r="AF1761" s="9">
        <v>-1</v>
      </c>
      <c r="AG1761" s="9">
        <v>-1</v>
      </c>
      <c r="AH1761" s="9">
        <v>-1</v>
      </c>
      <c r="AI1761" s="9">
        <v>-1</v>
      </c>
      <c r="AJ1761" s="9">
        <v>0</v>
      </c>
      <c r="AM1761" s="9" t="s">
        <v>309</v>
      </c>
      <c r="AN1761" s="9">
        <v>-1</v>
      </c>
      <c r="AQ1761" s="9">
        <v>580</v>
      </c>
      <c r="AR1761" s="9" t="s">
        <v>302</v>
      </c>
      <c r="AT1761" s="9" t="s">
        <v>195</v>
      </c>
      <c r="AU1761" s="9">
        <v>132.71029999999999</v>
      </c>
      <c r="AV1761" s="9">
        <v>23.2884576189374</v>
      </c>
      <c r="AW1761" s="9">
        <v>24.676727278317198</v>
      </c>
      <c r="AX1761" s="9">
        <v>1.9080515900000001E-2</v>
      </c>
    </row>
    <row r="1762" spans="1:50" x14ac:dyDescent="0.25">
      <c r="A1762" s="142">
        <v>550000</v>
      </c>
      <c r="B1762" s="142">
        <v>890000</v>
      </c>
      <c r="C1762" s="142">
        <v>890000</v>
      </c>
      <c r="D1762" s="9" t="s">
        <v>305</v>
      </c>
      <c r="E1762" s="9" t="s">
        <v>70</v>
      </c>
      <c r="F1762" s="9" t="s">
        <v>306</v>
      </c>
      <c r="G1762" s="9" t="s">
        <v>307</v>
      </c>
      <c r="H1762" s="9">
        <v>0.36</v>
      </c>
      <c r="I1762" s="9">
        <v>0.48</v>
      </c>
      <c r="J1762" s="9" t="s">
        <v>195</v>
      </c>
      <c r="K1762" s="9">
        <v>6.510646325385E-2</v>
      </c>
      <c r="L1762" s="9">
        <v>3914.7706904454799</v>
      </c>
      <c r="M1762" s="9">
        <v>10.3695821191011</v>
      </c>
      <c r="N1762" s="9">
        <v>1.7905728180556599</v>
      </c>
      <c r="O1762" s="9">
        <v>0.67512681719505996</v>
      </c>
      <c r="P1762" s="9">
        <v>0.11657786338208</v>
      </c>
      <c r="Q1762" s="9">
        <v>254.87687410474899</v>
      </c>
      <c r="R1762" s="9">
        <v>1200</v>
      </c>
      <c r="S1762" s="9" t="s">
        <v>308</v>
      </c>
      <c r="T1762" s="9">
        <v>1200</v>
      </c>
      <c r="U1762" s="9" t="s">
        <v>293</v>
      </c>
      <c r="V1762" s="9" t="s">
        <v>195</v>
      </c>
      <c r="Z1762" s="9">
        <v>0</v>
      </c>
      <c r="AA1762" s="9">
        <v>1</v>
      </c>
      <c r="AB1762" s="9">
        <v>0.67512681719505996</v>
      </c>
      <c r="AC1762" s="9">
        <v>0.11657786338208</v>
      </c>
      <c r="AD1762" s="9">
        <v>256.11186177610602</v>
      </c>
      <c r="AF1762" s="9">
        <v>-1</v>
      </c>
      <c r="AG1762" s="9">
        <v>-1</v>
      </c>
      <c r="AH1762" s="9">
        <v>-1</v>
      </c>
      <c r="AI1762" s="9">
        <v>-1</v>
      </c>
      <c r="AJ1762" s="9">
        <v>0</v>
      </c>
      <c r="AM1762" s="9" t="s">
        <v>309</v>
      </c>
      <c r="AN1762" s="9">
        <v>-1</v>
      </c>
      <c r="AQ1762" s="9">
        <v>580</v>
      </c>
      <c r="AR1762" s="9" t="s">
        <v>302</v>
      </c>
      <c r="AT1762" s="9" t="s">
        <v>195</v>
      </c>
      <c r="AU1762" s="9">
        <v>132.71029999999999</v>
      </c>
      <c r="AV1762" s="9">
        <v>78.965765629857501</v>
      </c>
      <c r="AW1762" s="9">
        <v>263.476508958605</v>
      </c>
      <c r="AX1762" s="9">
        <v>0.20771440529999999</v>
      </c>
    </row>
    <row r="1763" spans="1:50" x14ac:dyDescent="0.25">
      <c r="A1763" s="142">
        <v>550000</v>
      </c>
      <c r="B1763" s="142">
        <v>890000</v>
      </c>
      <c r="C1763" s="142">
        <v>890000</v>
      </c>
      <c r="D1763" s="9" t="s">
        <v>305</v>
      </c>
      <c r="E1763" s="9" t="s">
        <v>70</v>
      </c>
      <c r="F1763" s="9" t="s">
        <v>306</v>
      </c>
      <c r="G1763" s="9" t="s">
        <v>307</v>
      </c>
      <c r="H1763" s="9">
        <v>0.36</v>
      </c>
      <c r="I1763" s="9">
        <v>0.48</v>
      </c>
      <c r="J1763" s="9" t="s">
        <v>195</v>
      </c>
      <c r="K1763" s="9">
        <v>8.1901905609699996E-3</v>
      </c>
      <c r="L1763" s="9">
        <v>3914.7706904454799</v>
      </c>
      <c r="M1763" s="9">
        <v>10.3695821191011</v>
      </c>
      <c r="N1763" s="9">
        <v>1.7905728180556599</v>
      </c>
      <c r="O1763" s="9">
        <v>8.492885359308E-2</v>
      </c>
      <c r="P1763" s="9">
        <v>1.466513259317E-2</v>
      </c>
      <c r="Q1763" s="9">
        <v>32.062717957256403</v>
      </c>
      <c r="R1763" s="9">
        <v>1410</v>
      </c>
      <c r="S1763" s="9" t="s">
        <v>299</v>
      </c>
      <c r="T1763" s="9">
        <v>1410</v>
      </c>
      <c r="U1763" s="9" t="s">
        <v>293</v>
      </c>
      <c r="V1763" s="9" t="s">
        <v>195</v>
      </c>
      <c r="Z1763" s="9">
        <v>0</v>
      </c>
      <c r="AA1763" s="9">
        <v>1</v>
      </c>
      <c r="AB1763" s="9">
        <v>8.492885359308E-2</v>
      </c>
      <c r="AC1763" s="9">
        <v>1.466513259317E-2</v>
      </c>
      <c r="AD1763" s="9">
        <v>32.062717957254897</v>
      </c>
      <c r="AF1763" s="9">
        <v>-1</v>
      </c>
      <c r="AG1763" s="9">
        <v>-1</v>
      </c>
      <c r="AH1763" s="9">
        <v>-1</v>
      </c>
      <c r="AI1763" s="9">
        <v>-1</v>
      </c>
      <c r="AJ1763" s="9">
        <v>0</v>
      </c>
      <c r="AM1763" s="9" t="s">
        <v>309</v>
      </c>
      <c r="AN1763" s="9">
        <v>-1</v>
      </c>
      <c r="AQ1763" s="9">
        <v>580</v>
      </c>
      <c r="AR1763" s="9" t="s">
        <v>302</v>
      </c>
      <c r="AT1763" s="9" t="s">
        <v>195</v>
      </c>
      <c r="AU1763" s="9">
        <v>132.71029999999999</v>
      </c>
      <c r="AV1763" s="9">
        <v>25.748551293886401</v>
      </c>
      <c r="AW1763" s="9">
        <v>33.144525272347799</v>
      </c>
      <c r="AX1763" s="9">
        <v>2.6003826399999999E-2</v>
      </c>
    </row>
    <row r="1764" spans="1:50" x14ac:dyDescent="0.25">
      <c r="A1764" s="142">
        <v>550000</v>
      </c>
      <c r="B1764" s="142">
        <v>890000</v>
      </c>
      <c r="C1764" s="142">
        <v>890000</v>
      </c>
      <c r="D1764" s="9" t="s">
        <v>305</v>
      </c>
      <c r="E1764" s="9" t="s">
        <v>70</v>
      </c>
      <c r="F1764" s="9" t="s">
        <v>306</v>
      </c>
      <c r="G1764" s="9" t="s">
        <v>307</v>
      </c>
      <c r="H1764" s="9">
        <v>0.36</v>
      </c>
      <c r="I1764" s="9">
        <v>0.48</v>
      </c>
      <c r="J1764" s="9" t="s">
        <v>195</v>
      </c>
      <c r="K1764" s="9">
        <v>0.15535648099902999</v>
      </c>
      <c r="L1764" s="9">
        <v>3914.7706904454799</v>
      </c>
      <c r="M1764" s="9">
        <v>10.3695821191011</v>
      </c>
      <c r="N1764" s="9">
        <v>1.7905728180556599</v>
      </c>
      <c r="O1764" s="9">
        <v>1.6109817874540699</v>
      </c>
      <c r="P1764" s="9">
        <v>0.27817709198564999</v>
      </c>
      <c r="Q1764" s="9">
        <v>608.18499838577702</v>
      </c>
      <c r="R1764" s="9">
        <v>1330</v>
      </c>
      <c r="S1764" s="9" t="s">
        <v>311</v>
      </c>
      <c r="T1764" s="9">
        <v>1330</v>
      </c>
      <c r="U1764" s="9" t="s">
        <v>293</v>
      </c>
      <c r="V1764" s="9" t="s">
        <v>195</v>
      </c>
      <c r="Z1764" s="9">
        <v>0</v>
      </c>
      <c r="AA1764" s="9">
        <v>1</v>
      </c>
      <c r="AB1764" s="9">
        <v>1.6109817874540699</v>
      </c>
      <c r="AC1764" s="9">
        <v>0.27817709198564999</v>
      </c>
      <c r="AD1764" s="9">
        <v>608.18499838577702</v>
      </c>
      <c r="AF1764" s="9">
        <v>-1</v>
      </c>
      <c r="AG1764" s="9">
        <v>-1</v>
      </c>
      <c r="AH1764" s="9">
        <v>-1</v>
      </c>
      <c r="AI1764" s="9">
        <v>-1</v>
      </c>
      <c r="AJ1764" s="9">
        <v>0</v>
      </c>
      <c r="AM1764" s="9" t="s">
        <v>309</v>
      </c>
      <c r="AN1764" s="9">
        <v>-1</v>
      </c>
      <c r="AQ1764" s="9">
        <v>580</v>
      </c>
      <c r="AR1764" s="9" t="s">
        <v>302</v>
      </c>
      <c r="AT1764" s="9" t="s">
        <v>195</v>
      </c>
      <c r="AU1764" s="9">
        <v>132.71029999999999</v>
      </c>
      <c r="AV1764" s="9">
        <v>104.783729200541</v>
      </c>
      <c r="AW1764" s="9">
        <v>628.70537289241304</v>
      </c>
      <c r="AX1764" s="9">
        <v>0.49325628420000001</v>
      </c>
    </row>
    <row r="1765" spans="1:50" x14ac:dyDescent="0.25">
      <c r="A1765" s="142">
        <v>550000</v>
      </c>
      <c r="B1765" s="142">
        <v>890000</v>
      </c>
      <c r="C1765" s="142">
        <v>890000</v>
      </c>
      <c r="D1765" s="9" t="s">
        <v>305</v>
      </c>
      <c r="E1765" s="9" t="s">
        <v>70</v>
      </c>
      <c r="F1765" s="9" t="s">
        <v>306</v>
      </c>
      <c r="G1765" s="9" t="s">
        <v>307</v>
      </c>
      <c r="H1765" s="9">
        <v>0.36</v>
      </c>
      <c r="I1765" s="9">
        <v>0.48</v>
      </c>
      <c r="J1765" s="9" t="s">
        <v>195</v>
      </c>
      <c r="K1765" s="9">
        <v>0.11127814823424</v>
      </c>
      <c r="L1765" s="9">
        <v>3914.7706904454799</v>
      </c>
      <c r="M1765" s="9">
        <v>10.3695821191011</v>
      </c>
      <c r="N1765" s="9">
        <v>1.7905728180556599</v>
      </c>
      <c r="O1765" s="9">
        <v>1.1539078961765401</v>
      </c>
      <c r="P1765" s="9">
        <v>0.19925162747180999</v>
      </c>
      <c r="Q1765" s="9">
        <v>435.628433194482</v>
      </c>
      <c r="R1765" s="9">
        <v>1330</v>
      </c>
      <c r="S1765" s="9" t="s">
        <v>311</v>
      </c>
      <c r="T1765" s="9">
        <v>1330</v>
      </c>
      <c r="U1765" s="9" t="s">
        <v>293</v>
      </c>
      <c r="V1765" s="9" t="s">
        <v>195</v>
      </c>
      <c r="Z1765" s="9">
        <v>0</v>
      </c>
      <c r="AA1765" s="9">
        <v>1</v>
      </c>
      <c r="AB1765" s="9">
        <v>1.1539078961765401</v>
      </c>
      <c r="AC1765" s="9">
        <v>0.19925162747180999</v>
      </c>
      <c r="AD1765" s="9">
        <v>435.628433194482</v>
      </c>
      <c r="AF1765" s="9">
        <v>-1</v>
      </c>
      <c r="AG1765" s="9">
        <v>-1</v>
      </c>
      <c r="AH1765" s="9">
        <v>-1</v>
      </c>
      <c r="AI1765" s="9">
        <v>-1</v>
      </c>
      <c r="AJ1765" s="9">
        <v>0</v>
      </c>
      <c r="AM1765" s="9" t="s">
        <v>309</v>
      </c>
      <c r="AN1765" s="9">
        <v>-1</v>
      </c>
      <c r="AQ1765" s="9">
        <v>580</v>
      </c>
      <c r="AR1765" s="9" t="s">
        <v>302</v>
      </c>
      <c r="AT1765" s="9" t="s">
        <v>195</v>
      </c>
      <c r="AU1765" s="9">
        <v>132.71029999999999</v>
      </c>
      <c r="AV1765" s="9">
        <v>91.521033155514601</v>
      </c>
      <c r="AW1765" s="9">
        <v>450.32668885454399</v>
      </c>
      <c r="AX1765" s="9">
        <v>0.35330773170000002</v>
      </c>
    </row>
    <row r="1766" spans="1:50" x14ac:dyDescent="0.25">
      <c r="A1766" s="142">
        <v>550000</v>
      </c>
      <c r="B1766" s="142">
        <v>890000</v>
      </c>
      <c r="C1766" s="142">
        <v>890000</v>
      </c>
      <c r="D1766" s="9" t="s">
        <v>305</v>
      </c>
      <c r="E1766" s="9" t="s">
        <v>70</v>
      </c>
      <c r="F1766" s="9" t="s">
        <v>306</v>
      </c>
      <c r="G1766" s="9" t="s">
        <v>307</v>
      </c>
      <c r="H1766" s="9">
        <v>0.36</v>
      </c>
      <c r="I1766" s="9">
        <v>0.48</v>
      </c>
      <c r="J1766" s="9" t="s">
        <v>195</v>
      </c>
      <c r="K1766" s="9">
        <v>2.412297838336E-2</v>
      </c>
      <c r="L1766" s="9">
        <v>3914.7706904454799</v>
      </c>
      <c r="M1766" s="9">
        <v>10.3695821191011</v>
      </c>
      <c r="N1766" s="9">
        <v>1.7905728180556599</v>
      </c>
      <c r="O1766" s="9">
        <v>0.25014520530357998</v>
      </c>
      <c r="P1766" s="9">
        <v>4.3193949383790002E-2</v>
      </c>
      <c r="Q1766" s="9">
        <v>94.435928741439398</v>
      </c>
      <c r="R1766" s="9">
        <v>1410</v>
      </c>
      <c r="S1766" s="9" t="s">
        <v>299</v>
      </c>
      <c r="T1766" s="9">
        <v>1410</v>
      </c>
      <c r="U1766" s="9" t="s">
        <v>293</v>
      </c>
      <c r="V1766" s="9" t="s">
        <v>195</v>
      </c>
      <c r="Z1766" s="9">
        <v>0</v>
      </c>
      <c r="AA1766" s="9">
        <v>1</v>
      </c>
      <c r="AB1766" s="9">
        <v>0.25014520530357998</v>
      </c>
      <c r="AC1766" s="9">
        <v>4.3193949383790002E-2</v>
      </c>
      <c r="AD1766" s="9">
        <v>118.27517428064399</v>
      </c>
      <c r="AF1766" s="9">
        <v>-1</v>
      </c>
      <c r="AG1766" s="9">
        <v>-1</v>
      </c>
      <c r="AH1766" s="9">
        <v>-1</v>
      </c>
      <c r="AI1766" s="9">
        <v>-1</v>
      </c>
      <c r="AJ1766" s="9">
        <v>0</v>
      </c>
      <c r="AM1766" s="9" t="s">
        <v>309</v>
      </c>
      <c r="AN1766" s="9">
        <v>-1</v>
      </c>
      <c r="AQ1766" s="9">
        <v>580</v>
      </c>
      <c r="AR1766" s="9" t="s">
        <v>302</v>
      </c>
      <c r="AT1766" s="9" t="s">
        <v>195</v>
      </c>
      <c r="AU1766" s="9">
        <v>132.71029999999999</v>
      </c>
      <c r="AV1766" s="9">
        <v>103.920571774008</v>
      </c>
      <c r="AW1766" s="9">
        <v>97.622229998128105</v>
      </c>
      <c r="AX1766" s="9">
        <v>9.5924715600000002E-2</v>
      </c>
    </row>
    <row r="1767" spans="1:50" x14ac:dyDescent="0.25">
      <c r="A1767" s="142">
        <v>550000</v>
      </c>
      <c r="B1767" s="142">
        <v>890000</v>
      </c>
      <c r="C1767" s="142">
        <v>890000</v>
      </c>
      <c r="D1767" s="9" t="s">
        <v>305</v>
      </c>
      <c r="E1767" s="9" t="s">
        <v>70</v>
      </c>
      <c r="F1767" s="9" t="s">
        <v>306</v>
      </c>
      <c r="G1767" s="9" t="s">
        <v>307</v>
      </c>
      <c r="H1767" s="9">
        <v>0.36</v>
      </c>
      <c r="I1767" s="9">
        <v>0.48</v>
      </c>
      <c r="J1767" s="9" t="s">
        <v>195</v>
      </c>
      <c r="K1767" s="9">
        <v>8.5182042953189999E-2</v>
      </c>
      <c r="L1767" s="9">
        <v>3914.7706904454799</v>
      </c>
      <c r="M1767" s="9">
        <v>10.3695821191011</v>
      </c>
      <c r="N1767" s="9">
        <v>1.7905728180556599</v>
      </c>
      <c r="O1767" s="9">
        <v>0.88330218947599004</v>
      </c>
      <c r="P1767" s="9">
        <v>0.15252465069844001</v>
      </c>
      <c r="Q1767" s="9">
        <v>333.46816510545102</v>
      </c>
      <c r="R1767" s="9">
        <v>1410</v>
      </c>
      <c r="S1767" s="9" t="s">
        <v>299</v>
      </c>
      <c r="T1767" s="9">
        <v>1410</v>
      </c>
      <c r="U1767" s="9" t="s">
        <v>293</v>
      </c>
      <c r="V1767" s="9" t="s">
        <v>195</v>
      </c>
      <c r="Z1767" s="9">
        <v>0</v>
      </c>
      <c r="AA1767" s="9">
        <v>1</v>
      </c>
      <c r="AB1767" s="9">
        <v>0.88330218947599004</v>
      </c>
      <c r="AC1767" s="9">
        <v>0.15252465069844001</v>
      </c>
      <c r="AD1767" s="9">
        <v>333.46816510545102</v>
      </c>
      <c r="AF1767" s="9">
        <v>-1</v>
      </c>
      <c r="AG1767" s="9">
        <v>-1</v>
      </c>
      <c r="AH1767" s="9">
        <v>-1</v>
      </c>
      <c r="AI1767" s="9">
        <v>-1</v>
      </c>
      <c r="AJ1767" s="9">
        <v>0</v>
      </c>
      <c r="AM1767" s="9" t="s">
        <v>309</v>
      </c>
      <c r="AN1767" s="9">
        <v>-1</v>
      </c>
      <c r="AQ1767" s="9">
        <v>580</v>
      </c>
      <c r="AR1767" s="9" t="s">
        <v>302</v>
      </c>
      <c r="AT1767" s="9" t="s">
        <v>195</v>
      </c>
      <c r="AU1767" s="9">
        <v>132.71029999999999</v>
      </c>
      <c r="AV1767" s="9">
        <v>86.121487579648999</v>
      </c>
      <c r="AW1767" s="9">
        <v>344.71949759830602</v>
      </c>
      <c r="AX1767" s="9">
        <v>0.2704526887</v>
      </c>
    </row>
    <row r="1768" spans="1:50" x14ac:dyDescent="0.25">
      <c r="A1768" s="142">
        <v>550000</v>
      </c>
      <c r="B1768" s="142">
        <v>890000</v>
      </c>
      <c r="C1768" s="142">
        <v>890000</v>
      </c>
      <c r="D1768" s="9" t="s">
        <v>305</v>
      </c>
      <c r="E1768" s="9" t="s">
        <v>70</v>
      </c>
      <c r="F1768" s="9" t="s">
        <v>306</v>
      </c>
      <c r="G1768" s="9" t="s">
        <v>307</v>
      </c>
      <c r="H1768" s="9">
        <v>0.36</v>
      </c>
      <c r="I1768" s="9">
        <v>0.48</v>
      </c>
      <c r="J1768" s="9" t="s">
        <v>195</v>
      </c>
      <c r="K1768" s="9">
        <v>1.7924029601000001E-4</v>
      </c>
      <c r="L1768" s="9">
        <v>3860.9478641642399</v>
      </c>
      <c r="M1768" s="9">
        <v>9.5918438745603005</v>
      </c>
      <c r="N1768" s="9">
        <v>1.4096034124747501</v>
      </c>
      <c r="O1768" s="9">
        <v>1.7192449353599999E-3</v>
      </c>
      <c r="P1768" s="9">
        <v>2.5265773290999999E-4</v>
      </c>
      <c r="Q1768" s="9">
        <v>0.69203743805582996</v>
      </c>
      <c r="R1768" s="9">
        <v>1200</v>
      </c>
      <c r="S1768" s="9" t="s">
        <v>308</v>
      </c>
      <c r="T1768" s="9">
        <v>1200</v>
      </c>
      <c r="U1768" s="9" t="s">
        <v>293</v>
      </c>
      <c r="V1768" s="9" t="s">
        <v>195</v>
      </c>
      <c r="Z1768" s="9">
        <v>0</v>
      </c>
      <c r="AA1768" s="9">
        <v>1</v>
      </c>
      <c r="AB1768" s="9">
        <v>1.7192449353599999E-3</v>
      </c>
      <c r="AC1768" s="9">
        <v>2.5265773290999999E-4</v>
      </c>
      <c r="AD1768" s="9">
        <v>36.734064108164603</v>
      </c>
      <c r="AF1768" s="9">
        <v>-1</v>
      </c>
      <c r="AG1768" s="9">
        <v>-1</v>
      </c>
      <c r="AH1768" s="9">
        <v>-1</v>
      </c>
      <c r="AI1768" s="9">
        <v>-1</v>
      </c>
      <c r="AJ1768" s="9">
        <v>0</v>
      </c>
      <c r="AM1768" s="9" t="s">
        <v>309</v>
      </c>
      <c r="AN1768" s="9">
        <v>-1</v>
      </c>
      <c r="AQ1768" s="9">
        <v>580</v>
      </c>
      <c r="AR1768" s="9" t="s">
        <v>302</v>
      </c>
      <c r="AT1768" s="9" t="s">
        <v>195</v>
      </c>
      <c r="AU1768" s="9">
        <v>132.71029999999999</v>
      </c>
      <c r="AV1768" s="9">
        <v>4.6352960434957504</v>
      </c>
      <c r="AW1768" s="9">
        <v>0.72535974306446005</v>
      </c>
      <c r="AX1768" s="9">
        <v>2.97924283E-2</v>
      </c>
    </row>
    <row r="1769" spans="1:50" x14ac:dyDescent="0.25">
      <c r="A1769" s="142">
        <v>550000</v>
      </c>
      <c r="B1769" s="142">
        <v>890000</v>
      </c>
      <c r="C1769" s="142">
        <v>890000</v>
      </c>
      <c r="D1769" s="9" t="s">
        <v>305</v>
      </c>
      <c r="E1769" s="9" t="s">
        <v>70</v>
      </c>
      <c r="F1769" s="9" t="s">
        <v>306</v>
      </c>
      <c r="G1769" s="9" t="s">
        <v>307</v>
      </c>
      <c r="H1769" s="9">
        <v>0.36</v>
      </c>
      <c r="I1769" s="9">
        <v>0.48</v>
      </c>
      <c r="J1769" s="9" t="s">
        <v>195</v>
      </c>
      <c r="K1769" s="9">
        <v>9.3095564539099999E-3</v>
      </c>
      <c r="L1769" s="9">
        <v>3860.9478641642399</v>
      </c>
      <c r="M1769" s="9">
        <v>9.5918438745603005</v>
      </c>
      <c r="N1769" s="9">
        <v>1.4096034124747501</v>
      </c>
      <c r="O1769" s="9">
        <v>8.9295812047359993E-2</v>
      </c>
      <c r="P1769" s="9">
        <v>1.3122782546060001E-2</v>
      </c>
      <c r="Q1769" s="9">
        <v>35.943712107063398</v>
      </c>
      <c r="R1769" s="9">
        <v>1210</v>
      </c>
      <c r="S1769" s="9" t="s">
        <v>310</v>
      </c>
      <c r="T1769" s="9">
        <v>1210</v>
      </c>
      <c r="U1769" s="9" t="s">
        <v>293</v>
      </c>
      <c r="V1769" s="9" t="s">
        <v>195</v>
      </c>
      <c r="Z1769" s="9">
        <v>0</v>
      </c>
      <c r="AA1769" s="9">
        <v>1</v>
      </c>
      <c r="AB1769" s="9">
        <v>8.9295812047359993E-2</v>
      </c>
      <c r="AC1769" s="9">
        <v>1.3122782546060001E-2</v>
      </c>
      <c r="AD1769" s="9">
        <v>1495.61490977412</v>
      </c>
      <c r="AF1769" s="9">
        <v>-1</v>
      </c>
      <c r="AG1769" s="9">
        <v>-1</v>
      </c>
      <c r="AH1769" s="9">
        <v>-1</v>
      </c>
      <c r="AI1769" s="9">
        <v>-1</v>
      </c>
      <c r="AJ1769" s="9">
        <v>0</v>
      </c>
      <c r="AM1769" s="9" t="s">
        <v>309</v>
      </c>
      <c r="AN1769" s="9">
        <v>-1</v>
      </c>
      <c r="AQ1769" s="9">
        <v>580</v>
      </c>
      <c r="AR1769" s="9" t="s">
        <v>302</v>
      </c>
      <c r="AT1769" s="9" t="s">
        <v>195</v>
      </c>
      <c r="AU1769" s="9">
        <v>132.71029999999999</v>
      </c>
      <c r="AV1769" s="9">
        <v>32.391185943521897</v>
      </c>
      <c r="AW1769" s="9">
        <v>37.674438325225701</v>
      </c>
      <c r="AX1769" s="9">
        <v>1.2129885724</v>
      </c>
    </row>
    <row r="1770" spans="1:50" x14ac:dyDescent="0.25">
      <c r="A1770" s="142">
        <v>550000</v>
      </c>
      <c r="B1770" s="142">
        <v>890000</v>
      </c>
      <c r="C1770" s="142">
        <v>890000</v>
      </c>
      <c r="D1770" s="9" t="s">
        <v>305</v>
      </c>
      <c r="E1770" s="9" t="s">
        <v>70</v>
      </c>
      <c r="F1770" s="9" t="s">
        <v>306</v>
      </c>
      <c r="G1770" s="9" t="s">
        <v>307</v>
      </c>
      <c r="H1770" s="9">
        <v>0.36</v>
      </c>
      <c r="I1770" s="9">
        <v>0.48</v>
      </c>
      <c r="J1770" s="9" t="s">
        <v>195</v>
      </c>
      <c r="K1770" s="9">
        <v>0.12790549957495001</v>
      </c>
      <c r="L1770" s="9">
        <v>3857.7690414020399</v>
      </c>
      <c r="M1770" s="9">
        <v>9.5843984303164902</v>
      </c>
      <c r="N1770" s="9">
        <v>1.40852464309897</v>
      </c>
      <c r="O1770" s="9">
        <v>1.22589726935508</v>
      </c>
      <c r="P1770" s="9">
        <v>0.18015804813920999</v>
      </c>
      <c r="Q1770" s="9">
        <v>493.42987648533898</v>
      </c>
      <c r="R1770" s="9">
        <v>1200</v>
      </c>
      <c r="S1770" s="9" t="s">
        <v>308</v>
      </c>
      <c r="T1770" s="9">
        <v>1200</v>
      </c>
      <c r="U1770" s="9" t="s">
        <v>293</v>
      </c>
      <c r="V1770" s="9" t="s">
        <v>195</v>
      </c>
      <c r="Z1770" s="9">
        <v>0</v>
      </c>
      <c r="AA1770" s="9">
        <v>1</v>
      </c>
      <c r="AB1770" s="9">
        <v>1.22589726935508</v>
      </c>
      <c r="AC1770" s="9">
        <v>0.18015804813920999</v>
      </c>
      <c r="AD1770" s="9">
        <v>493.42987648533898</v>
      </c>
      <c r="AF1770" s="9">
        <v>-1</v>
      </c>
      <c r="AG1770" s="9">
        <v>-1</v>
      </c>
      <c r="AH1770" s="9">
        <v>-1</v>
      </c>
      <c r="AI1770" s="9">
        <v>-1</v>
      </c>
      <c r="AJ1770" s="9">
        <v>0</v>
      </c>
      <c r="AM1770" s="9" t="s">
        <v>309</v>
      </c>
      <c r="AN1770" s="9">
        <v>-1</v>
      </c>
      <c r="AQ1770" s="9">
        <v>580</v>
      </c>
      <c r="AR1770" s="9" t="s">
        <v>302</v>
      </c>
      <c r="AT1770" s="9" t="s">
        <v>195</v>
      </c>
      <c r="AU1770" s="9">
        <v>132.71029999999999</v>
      </c>
      <c r="AV1770" s="9">
        <v>123.879271447454</v>
      </c>
      <c r="AW1770" s="9">
        <v>517.61519241520296</v>
      </c>
      <c r="AX1770" s="9">
        <v>0.40018643669999998</v>
      </c>
    </row>
    <row r="1771" spans="1:50" x14ac:dyDescent="0.25">
      <c r="A1771" s="142">
        <v>550000</v>
      </c>
      <c r="B1771" s="142">
        <v>890000</v>
      </c>
      <c r="C1771" s="142">
        <v>890000</v>
      </c>
      <c r="D1771" s="9" t="s">
        <v>305</v>
      </c>
      <c r="E1771" s="9" t="s">
        <v>70</v>
      </c>
      <c r="F1771" s="9" t="s">
        <v>306</v>
      </c>
      <c r="G1771" s="9" t="s">
        <v>307</v>
      </c>
      <c r="H1771" s="9">
        <v>0.36</v>
      </c>
      <c r="I1771" s="9">
        <v>0.48</v>
      </c>
      <c r="J1771" s="9" t="s">
        <v>195</v>
      </c>
      <c r="K1771" s="9">
        <v>1.249498696643E-2</v>
      </c>
      <c r="L1771" s="9">
        <v>3857.7690414020399</v>
      </c>
      <c r="M1771" s="9">
        <v>9.5843984303164902</v>
      </c>
      <c r="N1771" s="9">
        <v>1.40852464309897</v>
      </c>
      <c r="O1771" s="9">
        <v>0.11975693346793</v>
      </c>
      <c r="P1771" s="9">
        <v>1.7599497057420001E-2</v>
      </c>
      <c r="Q1771" s="9">
        <v>48.202773891838802</v>
      </c>
      <c r="R1771" s="9">
        <v>1210</v>
      </c>
      <c r="S1771" s="9" t="s">
        <v>310</v>
      </c>
      <c r="T1771" s="9">
        <v>1210</v>
      </c>
      <c r="U1771" s="9" t="s">
        <v>293</v>
      </c>
      <c r="V1771" s="9" t="s">
        <v>195</v>
      </c>
      <c r="Z1771" s="9">
        <v>0</v>
      </c>
      <c r="AA1771" s="9">
        <v>1</v>
      </c>
      <c r="AB1771" s="9">
        <v>0.11975693346793</v>
      </c>
      <c r="AC1771" s="9">
        <v>1.7599497057420001E-2</v>
      </c>
      <c r="AD1771" s="9">
        <v>48.202773891838</v>
      </c>
      <c r="AF1771" s="9">
        <v>-1</v>
      </c>
      <c r="AG1771" s="9">
        <v>-1</v>
      </c>
      <c r="AH1771" s="9">
        <v>-1</v>
      </c>
      <c r="AI1771" s="9">
        <v>-1</v>
      </c>
      <c r="AJ1771" s="9">
        <v>0</v>
      </c>
      <c r="AM1771" s="9" t="s">
        <v>309</v>
      </c>
      <c r="AN1771" s="9">
        <v>-1</v>
      </c>
      <c r="AQ1771" s="9">
        <v>580</v>
      </c>
      <c r="AR1771" s="9" t="s">
        <v>302</v>
      </c>
      <c r="AT1771" s="9" t="s">
        <v>195</v>
      </c>
      <c r="AU1771" s="9">
        <v>132.71029999999999</v>
      </c>
      <c r="AV1771" s="9">
        <v>41.941855736633201</v>
      </c>
      <c r="AW1771" s="9">
        <v>50.565418252925099</v>
      </c>
      <c r="AX1771" s="9">
        <v>3.9093896099999997E-2</v>
      </c>
    </row>
    <row r="1772" spans="1:50" x14ac:dyDescent="0.25">
      <c r="A1772" s="142">
        <v>550000</v>
      </c>
      <c r="B1772" s="142">
        <v>890000</v>
      </c>
      <c r="C1772" s="142">
        <v>890000</v>
      </c>
      <c r="D1772" s="9" t="s">
        <v>305</v>
      </c>
      <c r="E1772" s="9" t="s">
        <v>70</v>
      </c>
      <c r="F1772" s="9" t="s">
        <v>306</v>
      </c>
      <c r="G1772" s="9" t="s">
        <v>307</v>
      </c>
      <c r="H1772" s="9">
        <v>0.36</v>
      </c>
      <c r="I1772" s="9">
        <v>0.48</v>
      </c>
      <c r="J1772" s="9" t="s">
        <v>195</v>
      </c>
      <c r="K1772" s="9">
        <v>0.1930502625363</v>
      </c>
      <c r="L1772" s="9">
        <v>3857.7690414020399</v>
      </c>
      <c r="M1772" s="9">
        <v>9.5843984303164902</v>
      </c>
      <c r="N1772" s="9">
        <v>1.40852464309897</v>
      </c>
      <c r="O1772" s="9">
        <v>1.85027063322515</v>
      </c>
      <c r="P1772" s="9">
        <v>0.27191605213911002</v>
      </c>
      <c r="Q1772" s="9">
        <v>744.74332624709405</v>
      </c>
      <c r="R1772" s="9">
        <v>1210</v>
      </c>
      <c r="S1772" s="9" t="s">
        <v>310</v>
      </c>
      <c r="T1772" s="9">
        <v>1210</v>
      </c>
      <c r="U1772" s="9" t="s">
        <v>293</v>
      </c>
      <c r="V1772" s="9" t="s">
        <v>195</v>
      </c>
      <c r="Z1772" s="9">
        <v>0</v>
      </c>
      <c r="AA1772" s="9">
        <v>1</v>
      </c>
      <c r="AB1772" s="9">
        <v>1.85027063322515</v>
      </c>
      <c r="AC1772" s="9">
        <v>0.27191605213911002</v>
      </c>
      <c r="AD1772" s="9">
        <v>744.74332624709405</v>
      </c>
      <c r="AF1772" s="9">
        <v>-1</v>
      </c>
      <c r="AG1772" s="9">
        <v>-1</v>
      </c>
      <c r="AH1772" s="9">
        <v>-1</v>
      </c>
      <c r="AI1772" s="9">
        <v>-1</v>
      </c>
      <c r="AJ1772" s="9">
        <v>0</v>
      </c>
      <c r="AM1772" s="9" t="s">
        <v>309</v>
      </c>
      <c r="AN1772" s="9">
        <v>-1</v>
      </c>
      <c r="AQ1772" s="9">
        <v>580</v>
      </c>
      <c r="AR1772" s="9" t="s">
        <v>302</v>
      </c>
      <c r="AT1772" s="9" t="s">
        <v>195</v>
      </c>
      <c r="AU1772" s="9">
        <v>132.71029999999999</v>
      </c>
      <c r="AV1772" s="9">
        <v>119.702094070279</v>
      </c>
      <c r="AW1772" s="9">
        <v>781.24669479105296</v>
      </c>
      <c r="AX1772" s="9">
        <v>0.60400918589999997</v>
      </c>
    </row>
    <row r="1773" spans="1:50" x14ac:dyDescent="0.25">
      <c r="A1773" s="142">
        <v>550000</v>
      </c>
      <c r="B1773" s="142">
        <v>890000</v>
      </c>
      <c r="C1773" s="142">
        <v>890000</v>
      </c>
      <c r="D1773" s="9" t="s">
        <v>305</v>
      </c>
      <c r="E1773" s="9" t="s">
        <v>70</v>
      </c>
      <c r="F1773" s="9" t="s">
        <v>306</v>
      </c>
      <c r="G1773" s="9" t="s">
        <v>307</v>
      </c>
      <c r="H1773" s="9">
        <v>0.36</v>
      </c>
      <c r="I1773" s="9">
        <v>0.48</v>
      </c>
      <c r="J1773" s="9" t="s">
        <v>195</v>
      </c>
      <c r="K1773" s="9">
        <v>0.26181297962556999</v>
      </c>
      <c r="L1773" s="9">
        <v>3857.7690414020399</v>
      </c>
      <c r="M1773" s="9">
        <v>9.5843984303164902</v>
      </c>
      <c r="N1773" s="9">
        <v>1.40852464309897</v>
      </c>
      <c r="O1773" s="9">
        <v>2.5093199109598099</v>
      </c>
      <c r="P1773" s="9">
        <v>0.36877003368577999</v>
      </c>
      <c r="Q1773" s="9">
        <v>1010.01400743675</v>
      </c>
      <c r="R1773" s="9">
        <v>1210</v>
      </c>
      <c r="S1773" s="9" t="s">
        <v>310</v>
      </c>
      <c r="T1773" s="9">
        <v>1210</v>
      </c>
      <c r="U1773" s="9" t="s">
        <v>293</v>
      </c>
      <c r="V1773" s="9" t="s">
        <v>195</v>
      </c>
      <c r="Z1773" s="9">
        <v>0</v>
      </c>
      <c r="AA1773" s="9">
        <v>1</v>
      </c>
      <c r="AB1773" s="9">
        <v>2.5093199109598099</v>
      </c>
      <c r="AC1773" s="9">
        <v>0.36877003368577999</v>
      </c>
      <c r="AD1773" s="9">
        <v>1010.01400743675</v>
      </c>
      <c r="AF1773" s="9">
        <v>-1</v>
      </c>
      <c r="AG1773" s="9">
        <v>-1</v>
      </c>
      <c r="AH1773" s="9">
        <v>-1</v>
      </c>
      <c r="AI1773" s="9">
        <v>-1</v>
      </c>
      <c r="AJ1773" s="9">
        <v>0</v>
      </c>
      <c r="AM1773" s="9" t="s">
        <v>309</v>
      </c>
      <c r="AN1773" s="9">
        <v>-1</v>
      </c>
      <c r="AQ1773" s="9">
        <v>580</v>
      </c>
      <c r="AR1773" s="9" t="s">
        <v>302</v>
      </c>
      <c r="AT1773" s="9" t="s">
        <v>195</v>
      </c>
      <c r="AU1773" s="9">
        <v>132.71029999999999</v>
      </c>
      <c r="AV1773" s="9">
        <v>127.601989698495</v>
      </c>
      <c r="AW1773" s="9">
        <v>1059.51953806542</v>
      </c>
      <c r="AX1773" s="9">
        <v>0.81915166859999999</v>
      </c>
    </row>
    <row r="1774" spans="1:50" x14ac:dyDescent="0.25">
      <c r="A1774" s="142">
        <v>550000</v>
      </c>
      <c r="B1774" s="142">
        <v>890000</v>
      </c>
      <c r="C1774" s="142">
        <v>890000</v>
      </c>
      <c r="D1774" s="9" t="s">
        <v>305</v>
      </c>
      <c r="E1774" s="9" t="s">
        <v>70</v>
      </c>
      <c r="F1774" s="9" t="s">
        <v>306</v>
      </c>
      <c r="G1774" s="9" t="s">
        <v>307</v>
      </c>
      <c r="H1774" s="9">
        <v>0.36</v>
      </c>
      <c r="I1774" s="9">
        <v>0.48</v>
      </c>
      <c r="J1774" s="9" t="s">
        <v>195</v>
      </c>
      <c r="K1774" s="9">
        <v>1.8416493704940001E-2</v>
      </c>
      <c r="L1774" s="9">
        <v>3857.7690414020399</v>
      </c>
      <c r="M1774" s="9">
        <v>9.5843984303164902</v>
      </c>
      <c r="N1774" s="9">
        <v>1.40852464309897</v>
      </c>
      <c r="O1774" s="9">
        <v>0.17651101335759001</v>
      </c>
      <c r="P1774" s="9">
        <v>2.594008522289E-2</v>
      </c>
      <c r="Q1774" s="9">
        <v>71.046579266108594</v>
      </c>
      <c r="R1774" s="9">
        <v>1210</v>
      </c>
      <c r="S1774" s="9" t="s">
        <v>310</v>
      </c>
      <c r="T1774" s="9">
        <v>1210</v>
      </c>
      <c r="U1774" s="9" t="s">
        <v>293</v>
      </c>
      <c r="V1774" s="9" t="s">
        <v>195</v>
      </c>
      <c r="Z1774" s="9">
        <v>0</v>
      </c>
      <c r="AA1774" s="9">
        <v>1</v>
      </c>
      <c r="AB1774" s="9">
        <v>0.17651101335759001</v>
      </c>
      <c r="AC1774" s="9">
        <v>2.594008522289E-2</v>
      </c>
      <c r="AD1774" s="9">
        <v>71.046579266108594</v>
      </c>
      <c r="AF1774" s="9">
        <v>-1</v>
      </c>
      <c r="AG1774" s="9">
        <v>-1</v>
      </c>
      <c r="AH1774" s="9">
        <v>-1</v>
      </c>
      <c r="AI1774" s="9">
        <v>-1</v>
      </c>
      <c r="AJ1774" s="9">
        <v>0</v>
      </c>
      <c r="AM1774" s="9" t="s">
        <v>309</v>
      </c>
      <c r="AN1774" s="9">
        <v>-1</v>
      </c>
      <c r="AQ1774" s="9">
        <v>580</v>
      </c>
      <c r="AR1774" s="9" t="s">
        <v>302</v>
      </c>
      <c r="AT1774" s="9" t="s">
        <v>195</v>
      </c>
      <c r="AU1774" s="9">
        <v>132.71029999999999</v>
      </c>
      <c r="AV1774" s="9">
        <v>38.101954971907297</v>
      </c>
      <c r="AW1774" s="9">
        <v>74.528905827941898</v>
      </c>
      <c r="AX1774" s="9">
        <v>5.7620907800000003E-2</v>
      </c>
    </row>
    <row r="1775" spans="1:50" x14ac:dyDescent="0.25">
      <c r="A1775" s="142">
        <v>550000</v>
      </c>
      <c r="B1775" s="142">
        <v>890000</v>
      </c>
      <c r="C1775" s="142">
        <v>890000</v>
      </c>
      <c r="D1775" s="9" t="s">
        <v>305</v>
      </c>
      <c r="E1775" s="9" t="s">
        <v>70</v>
      </c>
      <c r="F1775" s="9" t="s">
        <v>306</v>
      </c>
      <c r="G1775" s="9" t="s">
        <v>307</v>
      </c>
      <c r="H1775" s="9">
        <v>0.36</v>
      </c>
      <c r="I1775" s="9">
        <v>0.48</v>
      </c>
      <c r="J1775" s="9" t="s">
        <v>195</v>
      </c>
      <c r="K1775" s="9">
        <v>4.0832310986000002E-3</v>
      </c>
      <c r="L1775" s="9">
        <v>3857.7690414020399</v>
      </c>
      <c r="M1775" s="9">
        <v>9.5843984303164902</v>
      </c>
      <c r="N1775" s="9">
        <v>1.40852464309897</v>
      </c>
      <c r="O1775" s="9">
        <v>3.913531373207E-2</v>
      </c>
      <c r="P1775" s="9">
        <v>5.7513316258499996E-3</v>
      </c>
      <c r="Q1775" s="9">
        <v>15.752162521080701</v>
      </c>
      <c r="R1775" s="9">
        <v>1210</v>
      </c>
      <c r="S1775" s="9" t="s">
        <v>310</v>
      </c>
      <c r="T1775" s="9">
        <v>1210</v>
      </c>
      <c r="U1775" s="9" t="s">
        <v>293</v>
      </c>
      <c r="V1775" s="9" t="s">
        <v>195</v>
      </c>
      <c r="Z1775" s="9">
        <v>0</v>
      </c>
      <c r="AA1775" s="9">
        <v>1</v>
      </c>
      <c r="AB1775" s="9">
        <v>3.913531373207E-2</v>
      </c>
      <c r="AC1775" s="9">
        <v>5.7513316258499996E-3</v>
      </c>
      <c r="AD1775" s="9">
        <v>15.752162521078899</v>
      </c>
      <c r="AF1775" s="9">
        <v>-1</v>
      </c>
      <c r="AG1775" s="9">
        <v>-1</v>
      </c>
      <c r="AH1775" s="9">
        <v>-1</v>
      </c>
      <c r="AI1775" s="9">
        <v>-1</v>
      </c>
      <c r="AJ1775" s="9">
        <v>0</v>
      </c>
      <c r="AM1775" s="9" t="s">
        <v>309</v>
      </c>
      <c r="AN1775" s="9">
        <v>-1</v>
      </c>
      <c r="AQ1775" s="9">
        <v>580</v>
      </c>
      <c r="AR1775" s="9" t="s">
        <v>302</v>
      </c>
      <c r="AT1775" s="9" t="s">
        <v>195</v>
      </c>
      <c r="AU1775" s="9">
        <v>132.71029999999999</v>
      </c>
      <c r="AV1775" s="9">
        <v>23.121737854323801</v>
      </c>
      <c r="AW1775" s="9">
        <v>16.5242499955231</v>
      </c>
      <c r="AX1775" s="9">
        <v>1.2775476500000001E-2</v>
      </c>
    </row>
    <row r="1776" spans="1:50" x14ac:dyDescent="0.25">
      <c r="A1776" s="142">
        <v>550000</v>
      </c>
      <c r="B1776" s="142">
        <v>890000</v>
      </c>
      <c r="C1776" s="142">
        <v>890000</v>
      </c>
      <c r="D1776" s="9" t="s">
        <v>305</v>
      </c>
      <c r="E1776" s="9" t="s">
        <v>70</v>
      </c>
      <c r="F1776" s="9" t="s">
        <v>306</v>
      </c>
      <c r="G1776" s="9" t="s">
        <v>307</v>
      </c>
      <c r="H1776" s="9">
        <v>0.36</v>
      </c>
      <c r="I1776" s="9">
        <v>0.48</v>
      </c>
      <c r="J1776" s="9" t="s">
        <v>195</v>
      </c>
      <c r="K1776" s="9">
        <v>6.9795415744830003E-2</v>
      </c>
      <c r="L1776" s="9">
        <v>3899.0574845011602</v>
      </c>
      <c r="M1776" s="9">
        <v>11.5780658517013</v>
      </c>
      <c r="N1776" s="9">
        <v>1.62894824595499</v>
      </c>
      <c r="O1776" s="9">
        <v>0.80809591964052996</v>
      </c>
      <c r="P1776" s="9">
        <v>0.11369312005324</v>
      </c>
      <c r="Q1776" s="9">
        <v>272.13633814375697</v>
      </c>
      <c r="R1776" s="9">
        <v>1400</v>
      </c>
      <c r="S1776" s="9" t="s">
        <v>297</v>
      </c>
      <c r="T1776" s="9">
        <v>1400</v>
      </c>
      <c r="U1776" s="9" t="s">
        <v>293</v>
      </c>
      <c r="V1776" s="9" t="s">
        <v>195</v>
      </c>
      <c r="Z1776" s="9">
        <v>0</v>
      </c>
      <c r="AA1776" s="9">
        <v>1</v>
      </c>
      <c r="AB1776" s="9">
        <v>0.80809591964052996</v>
      </c>
      <c r="AC1776" s="9">
        <v>0.11369312005324</v>
      </c>
      <c r="AD1776" s="9">
        <v>272.13633814375498</v>
      </c>
      <c r="AF1776" s="9">
        <v>-1</v>
      </c>
      <c r="AG1776" s="9">
        <v>-1</v>
      </c>
      <c r="AH1776" s="9">
        <v>-1</v>
      </c>
      <c r="AI1776" s="9">
        <v>-1</v>
      </c>
      <c r="AJ1776" s="9">
        <v>0</v>
      </c>
      <c r="AM1776" s="9" t="s">
        <v>309</v>
      </c>
      <c r="AN1776" s="9">
        <v>-1</v>
      </c>
      <c r="AQ1776" s="9">
        <v>580</v>
      </c>
      <c r="AR1776" s="9" t="s">
        <v>302</v>
      </c>
      <c r="AT1776" s="9" t="s">
        <v>195</v>
      </c>
      <c r="AU1776" s="9">
        <v>132.71029999999999</v>
      </c>
      <c r="AV1776" s="9">
        <v>96.356887529221396</v>
      </c>
      <c r="AW1776" s="9">
        <v>282.452026461049</v>
      </c>
      <c r="AX1776" s="9">
        <v>0.2207107365</v>
      </c>
    </row>
    <row r="1777" spans="1:50" x14ac:dyDescent="0.25">
      <c r="A1777" s="142">
        <v>550000</v>
      </c>
      <c r="B1777" s="142">
        <v>890000</v>
      </c>
      <c r="C1777" s="142">
        <v>890000</v>
      </c>
      <c r="D1777" s="9" t="s">
        <v>305</v>
      </c>
      <c r="E1777" s="9" t="s">
        <v>70</v>
      </c>
      <c r="F1777" s="9" t="s">
        <v>306</v>
      </c>
      <c r="G1777" s="9" t="s">
        <v>307</v>
      </c>
      <c r="H1777" s="9">
        <v>0.36</v>
      </c>
      <c r="I1777" s="9">
        <v>0.48</v>
      </c>
      <c r="J1777" s="9" t="s">
        <v>195</v>
      </c>
      <c r="K1777" s="9">
        <v>7.6498795868290004E-2</v>
      </c>
      <c r="L1777" s="9">
        <v>3899.0574845011602</v>
      </c>
      <c r="M1777" s="9">
        <v>11.5780658517013</v>
      </c>
      <c r="N1777" s="9">
        <v>1.62894824595499</v>
      </c>
      <c r="O1777" s="9">
        <v>0.88570809613896995</v>
      </c>
      <c r="P1777" s="9">
        <v>0.12461257934731999</v>
      </c>
      <c r="Q1777" s="9">
        <v>298.27320258560201</v>
      </c>
      <c r="R1777" s="9">
        <v>1200</v>
      </c>
      <c r="S1777" s="9" t="s">
        <v>308</v>
      </c>
      <c r="T1777" s="9">
        <v>1200</v>
      </c>
      <c r="U1777" s="9" t="s">
        <v>293</v>
      </c>
      <c r="V1777" s="9" t="s">
        <v>195</v>
      </c>
      <c r="Z1777" s="9">
        <v>0</v>
      </c>
      <c r="AA1777" s="9">
        <v>1</v>
      </c>
      <c r="AB1777" s="9">
        <v>0.88570809613896995</v>
      </c>
      <c r="AC1777" s="9">
        <v>0.12461257934731999</v>
      </c>
      <c r="AD1777" s="9">
        <v>298.27320258560297</v>
      </c>
      <c r="AF1777" s="9">
        <v>-1</v>
      </c>
      <c r="AG1777" s="9">
        <v>-1</v>
      </c>
      <c r="AH1777" s="9">
        <v>-1</v>
      </c>
      <c r="AI1777" s="9">
        <v>-1</v>
      </c>
      <c r="AJ1777" s="9">
        <v>0</v>
      </c>
      <c r="AM1777" s="9" t="s">
        <v>309</v>
      </c>
      <c r="AN1777" s="9">
        <v>-1</v>
      </c>
      <c r="AQ1777" s="9">
        <v>580</v>
      </c>
      <c r="AR1777" s="9" t="s">
        <v>302</v>
      </c>
      <c r="AT1777" s="9" t="s">
        <v>195</v>
      </c>
      <c r="AU1777" s="9">
        <v>132.71029999999999</v>
      </c>
      <c r="AV1777" s="9">
        <v>147.438696170989</v>
      </c>
      <c r="AW1777" s="9">
        <v>309.57964336547701</v>
      </c>
      <c r="AX1777" s="9">
        <v>0.24190851790000001</v>
      </c>
    </row>
    <row r="1778" spans="1:50" x14ac:dyDescent="0.25">
      <c r="A1778" s="142">
        <v>550000</v>
      </c>
      <c r="B1778" s="142">
        <v>890000</v>
      </c>
      <c r="C1778" s="142">
        <v>890000</v>
      </c>
      <c r="D1778" s="9" t="s">
        <v>305</v>
      </c>
      <c r="E1778" s="9" t="s">
        <v>70</v>
      </c>
      <c r="F1778" s="9" t="s">
        <v>306</v>
      </c>
      <c r="G1778" s="9" t="s">
        <v>307</v>
      </c>
      <c r="H1778" s="9">
        <v>0.36</v>
      </c>
      <c r="I1778" s="9">
        <v>0.48</v>
      </c>
      <c r="J1778" s="9" t="s">
        <v>195</v>
      </c>
      <c r="K1778" s="9">
        <v>0.11605864064832</v>
      </c>
      <c r="L1778" s="9">
        <v>3899.0574845011602</v>
      </c>
      <c r="M1778" s="9">
        <v>11.5780658517013</v>
      </c>
      <c r="N1778" s="9">
        <v>1.62894824595499</v>
      </c>
      <c r="O1778" s="9">
        <v>1.3437345840852299</v>
      </c>
      <c r="P1778" s="9">
        <v>0.189053519112</v>
      </c>
      <c r="Q1778" s="9">
        <v>452.51931146087799</v>
      </c>
      <c r="R1778" s="9">
        <v>1410</v>
      </c>
      <c r="S1778" s="9" t="s">
        <v>299</v>
      </c>
      <c r="T1778" s="9">
        <v>1410</v>
      </c>
      <c r="U1778" s="9" t="s">
        <v>293</v>
      </c>
      <c r="V1778" s="9" t="s">
        <v>195</v>
      </c>
      <c r="Z1778" s="9">
        <v>0</v>
      </c>
      <c r="AA1778" s="9">
        <v>1</v>
      </c>
      <c r="AB1778" s="9">
        <v>1.3437345840852299</v>
      </c>
      <c r="AC1778" s="9">
        <v>0.189053519112</v>
      </c>
      <c r="AD1778" s="9">
        <v>452.51931146087799</v>
      </c>
      <c r="AF1778" s="9">
        <v>-1</v>
      </c>
      <c r="AG1778" s="9">
        <v>-1</v>
      </c>
      <c r="AH1778" s="9">
        <v>-1</v>
      </c>
      <c r="AI1778" s="9">
        <v>-1</v>
      </c>
      <c r="AJ1778" s="9">
        <v>0</v>
      </c>
      <c r="AM1778" s="9" t="s">
        <v>309</v>
      </c>
      <c r="AN1778" s="9">
        <v>-1</v>
      </c>
      <c r="AQ1778" s="9">
        <v>580</v>
      </c>
      <c r="AR1778" s="9" t="s">
        <v>302</v>
      </c>
      <c r="AT1778" s="9" t="s">
        <v>195</v>
      </c>
      <c r="AU1778" s="9">
        <v>132.71029999999999</v>
      </c>
      <c r="AV1778" s="9">
        <v>91.383280097976098</v>
      </c>
      <c r="AW1778" s="9">
        <v>469.67265528268399</v>
      </c>
      <c r="AX1778" s="9">
        <v>0.36700674080000001</v>
      </c>
    </row>
    <row r="1779" spans="1:50" x14ac:dyDescent="0.25">
      <c r="A1779" s="142">
        <v>550000</v>
      </c>
      <c r="B1779" s="142">
        <v>890000</v>
      </c>
      <c r="C1779" s="142">
        <v>890000</v>
      </c>
      <c r="D1779" s="9" t="s">
        <v>305</v>
      </c>
      <c r="E1779" s="9" t="s">
        <v>70</v>
      </c>
      <c r="F1779" s="9" t="s">
        <v>306</v>
      </c>
      <c r="G1779" s="9" t="s">
        <v>307</v>
      </c>
      <c r="H1779" s="9">
        <v>0.36</v>
      </c>
      <c r="I1779" s="9">
        <v>0.48</v>
      </c>
      <c r="J1779" s="9" t="s">
        <v>195</v>
      </c>
      <c r="K1779" s="9">
        <v>0.27946642749790002</v>
      </c>
      <c r="L1779" s="9">
        <v>3899.0574845011602</v>
      </c>
      <c r="M1779" s="9">
        <v>11.5780658517013</v>
      </c>
      <c r="N1779" s="9">
        <v>1.62894824595499</v>
      </c>
      <c r="O1779" s="9">
        <v>3.23568070091047</v>
      </c>
      <c r="P1779" s="9">
        <v>0.45523634687601999</v>
      </c>
      <c r="Q1779" s="9">
        <v>1089.6556658025099</v>
      </c>
      <c r="R1779" s="9">
        <v>1430</v>
      </c>
      <c r="S1779" s="9" t="s">
        <v>298</v>
      </c>
      <c r="T1779" s="9">
        <v>1430</v>
      </c>
      <c r="U1779" s="9" t="s">
        <v>293</v>
      </c>
      <c r="V1779" s="9" t="s">
        <v>195</v>
      </c>
      <c r="Z1779" s="9">
        <v>0</v>
      </c>
      <c r="AA1779" s="9">
        <v>1</v>
      </c>
      <c r="AB1779" s="9">
        <v>3.23568070091047</v>
      </c>
      <c r="AC1779" s="9">
        <v>0.45523634687601999</v>
      </c>
      <c r="AD1779" s="9">
        <v>1089.6556658025099</v>
      </c>
      <c r="AF1779" s="9">
        <v>-1</v>
      </c>
      <c r="AG1779" s="9">
        <v>-1</v>
      </c>
      <c r="AH1779" s="9">
        <v>-1</v>
      </c>
      <c r="AI1779" s="9">
        <v>-1</v>
      </c>
      <c r="AJ1779" s="9">
        <v>0</v>
      </c>
      <c r="AM1779" s="9" t="s">
        <v>309</v>
      </c>
      <c r="AN1779" s="9">
        <v>-1</v>
      </c>
      <c r="AQ1779" s="9">
        <v>580</v>
      </c>
      <c r="AR1779" s="9" t="s">
        <v>302</v>
      </c>
      <c r="AT1779" s="9" t="s">
        <v>195</v>
      </c>
      <c r="AU1779" s="9">
        <v>132.71029999999999</v>
      </c>
      <c r="AV1779" s="9">
        <v>137.103219701386</v>
      </c>
      <c r="AW1779" s="9">
        <v>1130.96050696509</v>
      </c>
      <c r="AX1779" s="9">
        <v>0.8837434435</v>
      </c>
    </row>
    <row r="1780" spans="1:50" x14ac:dyDescent="0.25">
      <c r="A1780" s="142">
        <v>550000</v>
      </c>
      <c r="B1780" s="142">
        <v>890000</v>
      </c>
      <c r="C1780" s="142">
        <v>890000</v>
      </c>
      <c r="D1780" s="9" t="s">
        <v>305</v>
      </c>
      <c r="E1780" s="9" t="s">
        <v>70</v>
      </c>
      <c r="F1780" s="9" t="s">
        <v>306</v>
      </c>
      <c r="G1780" s="9" t="s">
        <v>307</v>
      </c>
      <c r="H1780" s="9">
        <v>0.36</v>
      </c>
      <c r="I1780" s="9">
        <v>0.48</v>
      </c>
      <c r="J1780" s="9" t="s">
        <v>195</v>
      </c>
      <c r="K1780" s="9">
        <v>1.0774568714599999E-3</v>
      </c>
      <c r="L1780" s="9">
        <v>3899.0574845011602</v>
      </c>
      <c r="M1780" s="9">
        <v>11.5780658517013</v>
      </c>
      <c r="N1780" s="9">
        <v>1.62894824595499</v>
      </c>
      <c r="O1780" s="9">
        <v>1.247486661013E-2</v>
      </c>
      <c r="P1780" s="9">
        <v>1.7551214808499999E-3</v>
      </c>
      <c r="Q1780" s="9">
        <v>4.20106627889332</v>
      </c>
      <c r="R1780" s="9">
        <v>1330</v>
      </c>
      <c r="S1780" s="9" t="s">
        <v>311</v>
      </c>
      <c r="T1780" s="9">
        <v>1330</v>
      </c>
      <c r="U1780" s="9" t="s">
        <v>293</v>
      </c>
      <c r="V1780" s="9" t="s">
        <v>195</v>
      </c>
      <c r="Z1780" s="9">
        <v>0</v>
      </c>
      <c r="AA1780" s="9">
        <v>1</v>
      </c>
      <c r="AB1780" s="9">
        <v>1.247486661013E-2</v>
      </c>
      <c r="AC1780" s="9">
        <v>1.7551214808499999E-3</v>
      </c>
      <c r="AD1780" s="9">
        <v>4.2010662788922604</v>
      </c>
      <c r="AF1780" s="9">
        <v>-1</v>
      </c>
      <c r="AG1780" s="9">
        <v>-1</v>
      </c>
      <c r="AH1780" s="9">
        <v>-1</v>
      </c>
      <c r="AI1780" s="9">
        <v>-1</v>
      </c>
      <c r="AJ1780" s="9">
        <v>0</v>
      </c>
      <c r="AM1780" s="9" t="s">
        <v>309</v>
      </c>
      <c r="AN1780" s="9">
        <v>-1</v>
      </c>
      <c r="AQ1780" s="9">
        <v>580</v>
      </c>
      <c r="AR1780" s="9" t="s">
        <v>302</v>
      </c>
      <c r="AT1780" s="9" t="s">
        <v>195</v>
      </c>
      <c r="AU1780" s="9">
        <v>132.71029999999999</v>
      </c>
      <c r="AV1780" s="9">
        <v>12.0839895169022</v>
      </c>
      <c r="AW1780" s="9">
        <v>4.3603132601258299</v>
      </c>
      <c r="AX1780" s="9">
        <v>3.4071907999999999E-3</v>
      </c>
    </row>
    <row r="1781" spans="1:50" x14ac:dyDescent="0.25">
      <c r="A1781" s="142">
        <v>550000</v>
      </c>
      <c r="B1781" s="142">
        <v>890000</v>
      </c>
      <c r="C1781" s="142">
        <v>890000</v>
      </c>
      <c r="D1781" s="9" t="s">
        <v>305</v>
      </c>
      <c r="E1781" s="9" t="s">
        <v>70</v>
      </c>
      <c r="F1781" s="9" t="s">
        <v>306</v>
      </c>
      <c r="G1781" s="9" t="s">
        <v>307</v>
      </c>
      <c r="H1781" s="9">
        <v>0.36</v>
      </c>
      <c r="I1781" s="9">
        <v>0.48</v>
      </c>
      <c r="J1781" s="9" t="s">
        <v>195</v>
      </c>
      <c r="K1781" s="9">
        <v>4.7287852421210003E-2</v>
      </c>
      <c r="L1781" s="9">
        <v>3899.0574845011602</v>
      </c>
      <c r="M1781" s="9">
        <v>11.5780658517013</v>
      </c>
      <c r="N1781" s="9">
        <v>1.62894824595499</v>
      </c>
      <c r="O1781" s="9">
        <v>0.54750186931830003</v>
      </c>
      <c r="P1781" s="9">
        <v>7.7029464256499994E-2</v>
      </c>
      <c r="Q1781" s="9">
        <v>184.378054908905</v>
      </c>
      <c r="R1781" s="9">
        <v>1330</v>
      </c>
      <c r="S1781" s="9" t="s">
        <v>311</v>
      </c>
      <c r="T1781" s="9">
        <v>1330</v>
      </c>
      <c r="U1781" s="9" t="s">
        <v>293</v>
      </c>
      <c r="V1781" s="9" t="s">
        <v>195</v>
      </c>
      <c r="Z1781" s="9">
        <v>0</v>
      </c>
      <c r="AA1781" s="9">
        <v>1</v>
      </c>
      <c r="AB1781" s="9">
        <v>0.54750186931830003</v>
      </c>
      <c r="AC1781" s="9">
        <v>7.7029464256499994E-2</v>
      </c>
      <c r="AD1781" s="9">
        <v>184.378054908905</v>
      </c>
      <c r="AF1781" s="9">
        <v>-1</v>
      </c>
      <c r="AG1781" s="9">
        <v>-1</v>
      </c>
      <c r="AH1781" s="9">
        <v>-1</v>
      </c>
      <c r="AI1781" s="9">
        <v>-1</v>
      </c>
      <c r="AJ1781" s="9">
        <v>0</v>
      </c>
      <c r="AM1781" s="9" t="s">
        <v>309</v>
      </c>
      <c r="AN1781" s="9">
        <v>-1</v>
      </c>
      <c r="AQ1781" s="9">
        <v>580</v>
      </c>
      <c r="AR1781" s="9" t="s">
        <v>302</v>
      </c>
      <c r="AT1781" s="9" t="s">
        <v>195</v>
      </c>
      <c r="AU1781" s="9">
        <v>132.71029999999999</v>
      </c>
      <c r="AV1781" s="9">
        <v>54.992423427843001</v>
      </c>
      <c r="AW1781" s="9">
        <v>191.367149272277</v>
      </c>
      <c r="AX1781" s="9">
        <v>0.14953613539999999</v>
      </c>
    </row>
    <row r="1782" spans="1:50" x14ac:dyDescent="0.25">
      <c r="A1782" s="142">
        <v>550000</v>
      </c>
      <c r="B1782" s="142">
        <v>890000</v>
      </c>
      <c r="C1782" s="142">
        <v>890000</v>
      </c>
      <c r="D1782" s="9" t="s">
        <v>305</v>
      </c>
      <c r="E1782" s="9" t="s">
        <v>70</v>
      </c>
      <c r="F1782" s="9" t="s">
        <v>306</v>
      </c>
      <c r="G1782" s="9" t="s">
        <v>307</v>
      </c>
      <c r="H1782" s="9">
        <v>0.36</v>
      </c>
      <c r="I1782" s="9">
        <v>0.48</v>
      </c>
      <c r="J1782" s="9" t="s">
        <v>195</v>
      </c>
      <c r="K1782" s="9">
        <v>2.7578864592870001E-2</v>
      </c>
      <c r="L1782" s="9">
        <v>3899.0574845011602</v>
      </c>
      <c r="M1782" s="9">
        <v>11.5780658517013</v>
      </c>
      <c r="N1782" s="9">
        <v>1.62894824595499</v>
      </c>
      <c r="O1782" s="9">
        <v>0.31930991037141998</v>
      </c>
      <c r="P1782" s="9">
        <v>4.4924543103980003E-2</v>
      </c>
      <c r="Q1782" s="9">
        <v>107.531578404881</v>
      </c>
      <c r="R1782" s="9">
        <v>1330</v>
      </c>
      <c r="S1782" s="9" t="s">
        <v>311</v>
      </c>
      <c r="T1782" s="9">
        <v>1330</v>
      </c>
      <c r="U1782" s="9" t="s">
        <v>293</v>
      </c>
      <c r="V1782" s="9" t="s">
        <v>195</v>
      </c>
      <c r="Z1782" s="9">
        <v>0</v>
      </c>
      <c r="AA1782" s="9">
        <v>1</v>
      </c>
      <c r="AB1782" s="9">
        <v>0.31930991037141998</v>
      </c>
      <c r="AC1782" s="9">
        <v>4.4924543103980003E-2</v>
      </c>
      <c r="AD1782" s="9">
        <v>107.53157840487999</v>
      </c>
      <c r="AF1782" s="9">
        <v>-1</v>
      </c>
      <c r="AG1782" s="9">
        <v>-1</v>
      </c>
      <c r="AH1782" s="9">
        <v>-1</v>
      </c>
      <c r="AI1782" s="9">
        <v>-1</v>
      </c>
      <c r="AJ1782" s="9">
        <v>0</v>
      </c>
      <c r="AM1782" s="9" t="s">
        <v>309</v>
      </c>
      <c r="AN1782" s="9">
        <v>-1</v>
      </c>
      <c r="AQ1782" s="9">
        <v>580</v>
      </c>
      <c r="AR1782" s="9" t="s">
        <v>302</v>
      </c>
      <c r="AT1782" s="9" t="s">
        <v>195</v>
      </c>
      <c r="AU1782" s="9">
        <v>132.71029999999999</v>
      </c>
      <c r="AV1782" s="9">
        <v>45.3907831254323</v>
      </c>
      <c r="AW1782" s="9">
        <v>111.607705300162</v>
      </c>
      <c r="AX1782" s="9">
        <v>8.7211336900000005E-2</v>
      </c>
    </row>
    <row r="1783" spans="1:50" x14ac:dyDescent="0.25">
      <c r="A1783" s="142">
        <v>550000</v>
      </c>
      <c r="B1783" s="142">
        <v>890000</v>
      </c>
      <c r="C1783" s="142">
        <v>890000</v>
      </c>
      <c r="D1783" s="9" t="s">
        <v>305</v>
      </c>
      <c r="E1783" s="9" t="s">
        <v>70</v>
      </c>
      <c r="F1783" s="9" t="s">
        <v>306</v>
      </c>
      <c r="G1783" s="9" t="s">
        <v>307</v>
      </c>
      <c r="H1783" s="9">
        <v>0.36</v>
      </c>
      <c r="I1783" s="9">
        <v>0.48</v>
      </c>
      <c r="J1783" s="9" t="s">
        <v>195</v>
      </c>
      <c r="K1783" s="9">
        <v>0.21448212006848</v>
      </c>
      <c r="L1783" s="9">
        <v>3852.5613759350799</v>
      </c>
      <c r="M1783" s="9">
        <v>9.5721902029115498</v>
      </c>
      <c r="N1783" s="9">
        <v>1.4067554033210199</v>
      </c>
      <c r="O1783" s="9">
        <v>2.0530636484192399</v>
      </c>
      <c r="P1783" s="9">
        <v>0.30172388132208</v>
      </c>
      <c r="Q1783" s="9">
        <v>826.30553160451302</v>
      </c>
      <c r="R1783" s="9">
        <v>1200</v>
      </c>
      <c r="S1783" s="9" t="s">
        <v>308</v>
      </c>
      <c r="T1783" s="9">
        <v>1200</v>
      </c>
      <c r="U1783" s="9" t="s">
        <v>293</v>
      </c>
      <c r="V1783" s="9" t="s">
        <v>195</v>
      </c>
      <c r="Z1783" s="9">
        <v>0</v>
      </c>
      <c r="AA1783" s="9">
        <v>1</v>
      </c>
      <c r="AB1783" s="9">
        <v>2.0530636484192399</v>
      </c>
      <c r="AC1783" s="9">
        <v>0.30172388132208</v>
      </c>
      <c r="AD1783" s="9">
        <v>826.30553160451302</v>
      </c>
      <c r="AF1783" s="9">
        <v>-1</v>
      </c>
      <c r="AG1783" s="9">
        <v>-1</v>
      </c>
      <c r="AH1783" s="9">
        <v>-1</v>
      </c>
      <c r="AI1783" s="9">
        <v>-1</v>
      </c>
      <c r="AJ1783" s="9">
        <v>0</v>
      </c>
      <c r="AM1783" s="9" t="s">
        <v>309</v>
      </c>
      <c r="AN1783" s="9">
        <v>-1</v>
      </c>
      <c r="AQ1783" s="9">
        <v>580</v>
      </c>
      <c r="AR1783" s="9" t="s">
        <v>302</v>
      </c>
      <c r="AT1783" s="9" t="s">
        <v>195</v>
      </c>
      <c r="AU1783" s="9">
        <v>132.71029999999999</v>
      </c>
      <c r="AV1783" s="9">
        <v>141.05038075185701</v>
      </c>
      <c r="AW1783" s="9">
        <v>867.97834508911296</v>
      </c>
      <c r="AX1783" s="9">
        <v>0.670158582</v>
      </c>
    </row>
    <row r="1784" spans="1:50" x14ac:dyDescent="0.25">
      <c r="A1784" s="142">
        <v>550000</v>
      </c>
      <c r="B1784" s="142">
        <v>890000</v>
      </c>
      <c r="C1784" s="142">
        <v>890000</v>
      </c>
      <c r="D1784" s="9" t="s">
        <v>305</v>
      </c>
      <c r="E1784" s="9" t="s">
        <v>70</v>
      </c>
      <c r="F1784" s="9" t="s">
        <v>306</v>
      </c>
      <c r="G1784" s="9" t="s">
        <v>307</v>
      </c>
      <c r="H1784" s="9">
        <v>0.36</v>
      </c>
      <c r="I1784" s="9">
        <v>0.48</v>
      </c>
      <c r="J1784" s="9" t="s">
        <v>195</v>
      </c>
      <c r="K1784" s="9">
        <v>4.8022124539540002E-2</v>
      </c>
      <c r="L1784" s="9">
        <v>3852.5613759350799</v>
      </c>
      <c r="M1784" s="9">
        <v>9.5721902029115498</v>
      </c>
      <c r="N1784" s="9">
        <v>1.4067554033210199</v>
      </c>
      <c r="O1784" s="9">
        <v>0.45967691004040001</v>
      </c>
      <c r="P1784" s="9">
        <v>6.7555383174949996E-2</v>
      </c>
      <c r="Q1784" s="9">
        <v>185.00818219138401</v>
      </c>
      <c r="R1784" s="9">
        <v>1210</v>
      </c>
      <c r="S1784" s="9" t="s">
        <v>310</v>
      </c>
      <c r="T1784" s="9">
        <v>1210</v>
      </c>
      <c r="U1784" s="9" t="s">
        <v>293</v>
      </c>
      <c r="V1784" s="9" t="s">
        <v>195</v>
      </c>
      <c r="Z1784" s="9">
        <v>0</v>
      </c>
      <c r="AA1784" s="9">
        <v>1</v>
      </c>
      <c r="AB1784" s="9">
        <v>0.45967691004040001</v>
      </c>
      <c r="AC1784" s="9">
        <v>6.7555383174949996E-2</v>
      </c>
      <c r="AD1784" s="9">
        <v>185.008182191385</v>
      </c>
      <c r="AF1784" s="9">
        <v>-1</v>
      </c>
      <c r="AG1784" s="9">
        <v>-1</v>
      </c>
      <c r="AH1784" s="9">
        <v>-1</v>
      </c>
      <c r="AI1784" s="9">
        <v>-1</v>
      </c>
      <c r="AJ1784" s="9">
        <v>0</v>
      </c>
      <c r="AM1784" s="9" t="s">
        <v>309</v>
      </c>
      <c r="AN1784" s="9">
        <v>-1</v>
      </c>
      <c r="AQ1784" s="9">
        <v>580</v>
      </c>
      <c r="AR1784" s="9" t="s">
        <v>302</v>
      </c>
      <c r="AT1784" s="9" t="s">
        <v>195</v>
      </c>
      <c r="AU1784" s="9">
        <v>132.71029999999999</v>
      </c>
      <c r="AV1784" s="9">
        <v>65.353438797668204</v>
      </c>
      <c r="AW1784" s="9">
        <v>194.338643110139</v>
      </c>
      <c r="AX1784" s="9">
        <v>0.15004718750000001</v>
      </c>
    </row>
    <row r="1785" spans="1:50" x14ac:dyDescent="0.25">
      <c r="A1785" s="142">
        <v>550000</v>
      </c>
      <c r="B1785" s="142">
        <v>890000</v>
      </c>
      <c r="C1785" s="142">
        <v>890000</v>
      </c>
      <c r="D1785" s="9" t="s">
        <v>305</v>
      </c>
      <c r="E1785" s="9" t="s">
        <v>70</v>
      </c>
      <c r="F1785" s="9" t="s">
        <v>306</v>
      </c>
      <c r="G1785" s="9" t="s">
        <v>307</v>
      </c>
      <c r="H1785" s="9">
        <v>0.36</v>
      </c>
      <c r="I1785" s="9">
        <v>0.48</v>
      </c>
      <c r="J1785" s="9" t="s">
        <v>195</v>
      </c>
      <c r="K1785" s="9">
        <v>4.5955227100530002E-2</v>
      </c>
      <c r="L1785" s="9">
        <v>3852.5613759350799</v>
      </c>
      <c r="M1785" s="9">
        <v>9.5721902029115498</v>
      </c>
      <c r="N1785" s="9">
        <v>1.4067554033210199</v>
      </c>
      <c r="O1785" s="9">
        <v>0.43989217462427999</v>
      </c>
      <c r="P1785" s="9">
        <v>6.4647764034510002E-2</v>
      </c>
      <c r="Q1785" s="9">
        <v>177.045332949835</v>
      </c>
      <c r="R1785" s="9">
        <v>1210</v>
      </c>
      <c r="S1785" s="9" t="s">
        <v>310</v>
      </c>
      <c r="T1785" s="9">
        <v>1210</v>
      </c>
      <c r="U1785" s="9" t="s">
        <v>293</v>
      </c>
      <c r="V1785" s="9" t="s">
        <v>195</v>
      </c>
      <c r="Z1785" s="9">
        <v>0</v>
      </c>
      <c r="AA1785" s="9">
        <v>1</v>
      </c>
      <c r="AB1785" s="9">
        <v>0.43989217462427999</v>
      </c>
      <c r="AC1785" s="9">
        <v>6.4647764034510002E-2</v>
      </c>
      <c r="AD1785" s="9">
        <v>177.045332949835</v>
      </c>
      <c r="AF1785" s="9">
        <v>-1</v>
      </c>
      <c r="AG1785" s="9">
        <v>-1</v>
      </c>
      <c r="AH1785" s="9">
        <v>-1</v>
      </c>
      <c r="AI1785" s="9">
        <v>-1</v>
      </c>
      <c r="AJ1785" s="9">
        <v>0</v>
      </c>
      <c r="AM1785" s="9" t="s">
        <v>309</v>
      </c>
      <c r="AN1785" s="9">
        <v>-1</v>
      </c>
      <c r="AQ1785" s="9">
        <v>580</v>
      </c>
      <c r="AR1785" s="9" t="s">
        <v>302</v>
      </c>
      <c r="AT1785" s="9" t="s">
        <v>195</v>
      </c>
      <c r="AU1785" s="9">
        <v>132.71029999999999</v>
      </c>
      <c r="AV1785" s="9">
        <v>58.3491575132809</v>
      </c>
      <c r="AW1785" s="9">
        <v>185.97420593463801</v>
      </c>
      <c r="AX1785" s="9">
        <v>0.14358907779999999</v>
      </c>
    </row>
    <row r="1786" spans="1:50" x14ac:dyDescent="0.25">
      <c r="A1786" s="142">
        <v>550000</v>
      </c>
      <c r="B1786" s="142">
        <v>890000</v>
      </c>
      <c r="C1786" s="142">
        <v>890000</v>
      </c>
      <c r="D1786" s="9" t="s">
        <v>305</v>
      </c>
      <c r="E1786" s="9" t="s">
        <v>70</v>
      </c>
      <c r="F1786" s="9" t="s">
        <v>306</v>
      </c>
      <c r="G1786" s="9" t="s">
        <v>307</v>
      </c>
      <c r="H1786" s="9">
        <v>0.36</v>
      </c>
      <c r="I1786" s="9">
        <v>0.48</v>
      </c>
      <c r="J1786" s="9" t="s">
        <v>195</v>
      </c>
      <c r="K1786" s="9">
        <v>1.082814327856E-2</v>
      </c>
      <c r="L1786" s="9">
        <v>3852.5613759350799</v>
      </c>
      <c r="M1786" s="9">
        <v>9.5721902029115498</v>
      </c>
      <c r="N1786" s="9">
        <v>1.4067554033210199</v>
      </c>
      <c r="O1786" s="9">
        <v>0.10364904700675</v>
      </c>
      <c r="P1786" s="9">
        <v>1.5232549065039999E-2</v>
      </c>
      <c r="Q1786" s="9">
        <v>41.716086568071297</v>
      </c>
      <c r="R1786" s="9">
        <v>1210</v>
      </c>
      <c r="S1786" s="9" t="s">
        <v>310</v>
      </c>
      <c r="T1786" s="9">
        <v>1210</v>
      </c>
      <c r="U1786" s="9" t="s">
        <v>293</v>
      </c>
      <c r="V1786" s="9" t="s">
        <v>195</v>
      </c>
      <c r="Z1786" s="9">
        <v>0</v>
      </c>
      <c r="AA1786" s="9">
        <v>1</v>
      </c>
      <c r="AB1786" s="9">
        <v>0.10364904700675</v>
      </c>
      <c r="AC1786" s="9">
        <v>1.5232549065039999E-2</v>
      </c>
      <c r="AD1786" s="9">
        <v>41.716086568070203</v>
      </c>
      <c r="AF1786" s="9">
        <v>-1</v>
      </c>
      <c r="AG1786" s="9">
        <v>-1</v>
      </c>
      <c r="AH1786" s="9">
        <v>-1</v>
      </c>
      <c r="AI1786" s="9">
        <v>-1</v>
      </c>
      <c r="AJ1786" s="9">
        <v>0</v>
      </c>
      <c r="AM1786" s="9" t="s">
        <v>309</v>
      </c>
      <c r="AN1786" s="9">
        <v>-1</v>
      </c>
      <c r="AQ1786" s="9">
        <v>580</v>
      </c>
      <c r="AR1786" s="9" t="s">
        <v>302</v>
      </c>
      <c r="AT1786" s="9" t="s">
        <v>195</v>
      </c>
      <c r="AU1786" s="9">
        <v>132.71029999999999</v>
      </c>
      <c r="AV1786" s="9">
        <v>39.3007024952121</v>
      </c>
      <c r="AW1786" s="9">
        <v>43.819941169506798</v>
      </c>
      <c r="AX1786" s="9">
        <v>3.3832998000000003E-2</v>
      </c>
    </row>
    <row r="1787" spans="1:50" x14ac:dyDescent="0.25">
      <c r="A1787" s="142">
        <v>550000</v>
      </c>
      <c r="B1787" s="142">
        <v>890000</v>
      </c>
      <c r="C1787" s="142">
        <v>890000</v>
      </c>
      <c r="D1787" s="9" t="s">
        <v>305</v>
      </c>
      <c r="E1787" s="9" t="s">
        <v>70</v>
      </c>
      <c r="F1787" s="9" t="s">
        <v>306</v>
      </c>
      <c r="G1787" s="9" t="s">
        <v>307</v>
      </c>
      <c r="H1787" s="9">
        <v>0.36</v>
      </c>
      <c r="I1787" s="9">
        <v>0.48</v>
      </c>
      <c r="J1787" s="9" t="s">
        <v>195</v>
      </c>
      <c r="K1787" s="9">
        <v>0.13718298426066</v>
      </c>
      <c r="L1787" s="9">
        <v>3852.5613759350799</v>
      </c>
      <c r="M1787" s="9">
        <v>9.5721902029115498</v>
      </c>
      <c r="N1787" s="9">
        <v>1.4067554033210199</v>
      </c>
      <c r="O1787" s="9">
        <v>1.31314161794607</v>
      </c>
      <c r="P1787" s="9">
        <v>0.19298290435238</v>
      </c>
      <c r="Q1787" s="9">
        <v>528.50586659813303</v>
      </c>
      <c r="R1787" s="9">
        <v>1210</v>
      </c>
      <c r="S1787" s="9" t="s">
        <v>310</v>
      </c>
      <c r="T1787" s="9">
        <v>1210</v>
      </c>
      <c r="U1787" s="9" t="s">
        <v>293</v>
      </c>
      <c r="V1787" s="9" t="s">
        <v>195</v>
      </c>
      <c r="Z1787" s="9">
        <v>0</v>
      </c>
      <c r="AA1787" s="9">
        <v>1</v>
      </c>
      <c r="AB1787" s="9">
        <v>1.31314161794607</v>
      </c>
      <c r="AC1787" s="9">
        <v>0.19298290435238</v>
      </c>
      <c r="AD1787" s="9">
        <v>528.50586659813303</v>
      </c>
      <c r="AF1787" s="9">
        <v>-1</v>
      </c>
      <c r="AG1787" s="9">
        <v>-1</v>
      </c>
      <c r="AH1787" s="9">
        <v>-1</v>
      </c>
      <c r="AI1787" s="9">
        <v>-1</v>
      </c>
      <c r="AJ1787" s="9">
        <v>0</v>
      </c>
      <c r="AM1787" s="9" t="s">
        <v>309</v>
      </c>
      <c r="AN1787" s="9">
        <v>-1</v>
      </c>
      <c r="AQ1787" s="9">
        <v>580</v>
      </c>
      <c r="AR1787" s="9" t="s">
        <v>302</v>
      </c>
      <c r="AT1787" s="9" t="s">
        <v>195</v>
      </c>
      <c r="AU1787" s="9">
        <v>132.71029999999999</v>
      </c>
      <c r="AV1787" s="9">
        <v>96.508561118769194</v>
      </c>
      <c r="AW1787" s="9">
        <v>555.15984089925303</v>
      </c>
      <c r="AX1787" s="9">
        <v>0.42863411730000001</v>
      </c>
    </row>
    <row r="1788" spans="1:50" x14ac:dyDescent="0.25">
      <c r="A1788" s="142">
        <v>550000</v>
      </c>
      <c r="B1788" s="142">
        <v>890000</v>
      </c>
      <c r="C1788" s="142">
        <v>890000</v>
      </c>
      <c r="D1788" s="9" t="s">
        <v>305</v>
      </c>
      <c r="E1788" s="9" t="s">
        <v>70</v>
      </c>
      <c r="F1788" s="9" t="s">
        <v>306</v>
      </c>
      <c r="G1788" s="9" t="s">
        <v>307</v>
      </c>
      <c r="H1788" s="9">
        <v>0.36</v>
      </c>
      <c r="I1788" s="9">
        <v>0.48</v>
      </c>
      <c r="J1788" s="9" t="s">
        <v>195</v>
      </c>
      <c r="K1788" s="9">
        <v>0.12954373384519999</v>
      </c>
      <c r="L1788" s="9">
        <v>3852.5613759350799</v>
      </c>
      <c r="M1788" s="9">
        <v>9.5721902029115498</v>
      </c>
      <c r="N1788" s="9">
        <v>1.4067554033210199</v>
      </c>
      <c r="O1788" s="9">
        <v>1.2400172599616299</v>
      </c>
      <c r="P1788" s="9">
        <v>0.18223634755311999</v>
      </c>
      <c r="Q1788" s="9">
        <v>499.07518550644397</v>
      </c>
      <c r="R1788" s="9">
        <v>1210</v>
      </c>
      <c r="S1788" s="9" t="s">
        <v>310</v>
      </c>
      <c r="T1788" s="9">
        <v>1210</v>
      </c>
      <c r="U1788" s="9" t="s">
        <v>293</v>
      </c>
      <c r="V1788" s="9" t="s">
        <v>195</v>
      </c>
      <c r="Z1788" s="9">
        <v>0</v>
      </c>
      <c r="AA1788" s="9">
        <v>1</v>
      </c>
      <c r="AB1788" s="9">
        <v>1.2400172599616299</v>
      </c>
      <c r="AC1788" s="9">
        <v>0.18223634755311999</v>
      </c>
      <c r="AD1788" s="9">
        <v>499.07518550644397</v>
      </c>
      <c r="AF1788" s="9">
        <v>-1</v>
      </c>
      <c r="AG1788" s="9">
        <v>-1</v>
      </c>
      <c r="AH1788" s="9">
        <v>-1</v>
      </c>
      <c r="AI1788" s="9">
        <v>-1</v>
      </c>
      <c r="AJ1788" s="9">
        <v>0</v>
      </c>
      <c r="AM1788" s="9" t="s">
        <v>309</v>
      </c>
      <c r="AN1788" s="9">
        <v>-1</v>
      </c>
      <c r="AQ1788" s="9">
        <v>580</v>
      </c>
      <c r="AR1788" s="9" t="s">
        <v>302</v>
      </c>
      <c r="AT1788" s="9" t="s">
        <v>195</v>
      </c>
      <c r="AU1788" s="9">
        <v>132.71029999999999</v>
      </c>
      <c r="AV1788" s="9">
        <v>96.1620441380377</v>
      </c>
      <c r="AW1788" s="9">
        <v>524.24489129313395</v>
      </c>
      <c r="AX1788" s="9">
        <v>0.40476495169999999</v>
      </c>
    </row>
    <row r="1789" spans="1:50" x14ac:dyDescent="0.25">
      <c r="A1789" s="142">
        <v>550000</v>
      </c>
      <c r="B1789" s="142">
        <v>890000</v>
      </c>
      <c r="C1789" s="142">
        <v>890000</v>
      </c>
      <c r="D1789" s="9" t="s">
        <v>305</v>
      </c>
      <c r="E1789" s="9" t="s">
        <v>70</v>
      </c>
      <c r="F1789" s="9" t="s">
        <v>306</v>
      </c>
      <c r="G1789" s="9" t="s">
        <v>307</v>
      </c>
      <c r="H1789" s="9">
        <v>0.36</v>
      </c>
      <c r="I1789" s="9">
        <v>0.48</v>
      </c>
      <c r="J1789" s="9" t="s">
        <v>195</v>
      </c>
      <c r="K1789" s="9">
        <v>3.1749120528899999E-2</v>
      </c>
      <c r="L1789" s="9">
        <v>3852.5613759350799</v>
      </c>
      <c r="M1789" s="9">
        <v>9.5721902029115498</v>
      </c>
      <c r="N1789" s="9">
        <v>1.4067554033210199</v>
      </c>
      <c r="O1789" s="9">
        <v>0.30390862047784001</v>
      </c>
      <c r="P1789" s="9">
        <v>4.466324685472E-2</v>
      </c>
      <c r="Q1789" s="9">
        <v>122.31543546956701</v>
      </c>
      <c r="R1789" s="9">
        <v>1210</v>
      </c>
      <c r="S1789" s="9" t="s">
        <v>310</v>
      </c>
      <c r="T1789" s="9">
        <v>1210</v>
      </c>
      <c r="U1789" s="9" t="s">
        <v>293</v>
      </c>
      <c r="V1789" s="9" t="s">
        <v>195</v>
      </c>
      <c r="Z1789" s="9">
        <v>0</v>
      </c>
      <c r="AA1789" s="9">
        <v>1</v>
      </c>
      <c r="AB1789" s="9">
        <v>0.30390862047784001</v>
      </c>
      <c r="AC1789" s="9">
        <v>4.466324685472E-2</v>
      </c>
      <c r="AD1789" s="9">
        <v>122.315435469565</v>
      </c>
      <c r="AF1789" s="9">
        <v>-1</v>
      </c>
      <c r="AG1789" s="9">
        <v>-1</v>
      </c>
      <c r="AH1789" s="9">
        <v>-1</v>
      </c>
      <c r="AI1789" s="9">
        <v>-1</v>
      </c>
      <c r="AJ1789" s="9">
        <v>0</v>
      </c>
      <c r="AM1789" s="9" t="s">
        <v>309</v>
      </c>
      <c r="AN1789" s="9">
        <v>-1</v>
      </c>
      <c r="AQ1789" s="9">
        <v>580</v>
      </c>
      <c r="AR1789" s="9" t="s">
        <v>302</v>
      </c>
      <c r="AT1789" s="9" t="s">
        <v>195</v>
      </c>
      <c r="AU1789" s="9">
        <v>132.71029999999999</v>
      </c>
      <c r="AV1789" s="9">
        <v>46.302725575308799</v>
      </c>
      <c r="AW1789" s="9">
        <v>128.48413231794899</v>
      </c>
      <c r="AX1789" s="9">
        <v>9.9201488599999998E-2</v>
      </c>
    </row>
    <row r="1790" spans="1:50" x14ac:dyDescent="0.25">
      <c r="A1790" s="142">
        <v>550000</v>
      </c>
      <c r="B1790" s="142">
        <v>900000</v>
      </c>
      <c r="C1790" s="142">
        <v>900000</v>
      </c>
      <c r="D1790" s="9" t="s">
        <v>305</v>
      </c>
      <c r="E1790" s="9" t="s">
        <v>70</v>
      </c>
      <c r="F1790" s="9" t="s">
        <v>306</v>
      </c>
      <c r="G1790" s="9" t="s">
        <v>307</v>
      </c>
      <c r="H1790" s="9">
        <v>0.36</v>
      </c>
      <c r="I1790" s="9">
        <v>0.48</v>
      </c>
      <c r="J1790" s="9" t="s">
        <v>195</v>
      </c>
      <c r="K1790" s="9">
        <v>0.19097890863896</v>
      </c>
      <c r="L1790" s="9">
        <v>3851.72173619464</v>
      </c>
      <c r="M1790" s="9">
        <v>8.6399426556288308</v>
      </c>
      <c r="N1790" s="9">
        <v>1.2232827701483</v>
      </c>
      <c r="O1790" s="9">
        <v>1.65004681907526</v>
      </c>
      <c r="P1790" s="9">
        <v>0.23362120839976999</v>
      </c>
      <c r="Q1790" s="9">
        <v>735.59761355944295</v>
      </c>
      <c r="R1790" s="9">
        <v>1200</v>
      </c>
      <c r="S1790" s="9" t="s">
        <v>308</v>
      </c>
      <c r="T1790" s="9">
        <v>1200</v>
      </c>
      <c r="U1790" s="9" t="s">
        <v>293</v>
      </c>
      <c r="V1790" s="9" t="s">
        <v>195</v>
      </c>
      <c r="Z1790" s="9">
        <v>0</v>
      </c>
      <c r="AA1790" s="9">
        <v>1</v>
      </c>
      <c r="AB1790" s="9">
        <v>1.65004681907526</v>
      </c>
      <c r="AC1790" s="9">
        <v>0.23362120839976999</v>
      </c>
      <c r="AD1790" s="9">
        <v>833.92328220571505</v>
      </c>
      <c r="AF1790" s="9">
        <v>-1</v>
      </c>
      <c r="AG1790" s="9">
        <v>-1</v>
      </c>
      <c r="AH1790" s="9">
        <v>-1</v>
      </c>
      <c r="AI1790" s="9">
        <v>-1</v>
      </c>
      <c r="AJ1790" s="9">
        <v>0</v>
      </c>
      <c r="AM1790" s="9" t="s">
        <v>309</v>
      </c>
      <c r="AN1790" s="9">
        <v>-1</v>
      </c>
      <c r="AQ1790" s="9">
        <v>580</v>
      </c>
      <c r="AR1790" s="9" t="s">
        <v>302</v>
      </c>
      <c r="AT1790" s="9" t="s">
        <v>195</v>
      </c>
      <c r="AU1790" s="9">
        <v>132.71029999999999</v>
      </c>
      <c r="AV1790" s="9">
        <v>168.83792869396501</v>
      </c>
      <c r="AW1790" s="9">
        <v>772.86422296855096</v>
      </c>
      <c r="AX1790" s="9">
        <v>0.67633680630000004</v>
      </c>
    </row>
    <row r="1791" spans="1:50" x14ac:dyDescent="0.25">
      <c r="A1791" s="142">
        <v>550000</v>
      </c>
      <c r="B1791" s="142">
        <v>900000</v>
      </c>
      <c r="C1791" s="142">
        <v>900000</v>
      </c>
      <c r="D1791" s="9" t="s">
        <v>305</v>
      </c>
      <c r="E1791" s="9" t="s">
        <v>70</v>
      </c>
      <c r="F1791" s="9" t="s">
        <v>306</v>
      </c>
      <c r="G1791" s="9" t="s">
        <v>307</v>
      </c>
      <c r="H1791" s="9">
        <v>0.36</v>
      </c>
      <c r="I1791" s="9">
        <v>0.48</v>
      </c>
      <c r="J1791" s="9" t="s">
        <v>195</v>
      </c>
      <c r="K1791" s="9">
        <v>4.3632688349189999E-2</v>
      </c>
      <c r="L1791" s="9">
        <v>3851.72173619464</v>
      </c>
      <c r="M1791" s="9">
        <v>8.6399426556288308</v>
      </c>
      <c r="N1791" s="9">
        <v>1.2232827701483</v>
      </c>
      <c r="O1791" s="9">
        <v>0.37698392524799001</v>
      </c>
      <c r="P1791" s="9">
        <v>5.3375115872819998E-2</v>
      </c>
      <c r="Q1791" s="9">
        <v>168.06097412321199</v>
      </c>
      <c r="R1791" s="9">
        <v>1700</v>
      </c>
      <c r="S1791" s="9" t="s">
        <v>314</v>
      </c>
      <c r="T1791" s="9">
        <v>1700</v>
      </c>
      <c r="U1791" s="9" t="s">
        <v>293</v>
      </c>
      <c r="V1791" s="9" t="s">
        <v>195</v>
      </c>
      <c r="Z1791" s="9">
        <v>0</v>
      </c>
      <c r="AA1791" s="9">
        <v>1</v>
      </c>
      <c r="AB1791" s="9">
        <v>0.37698392524799001</v>
      </c>
      <c r="AC1791" s="9">
        <v>5.3375115872819998E-2</v>
      </c>
      <c r="AD1791" s="9">
        <v>294.21717063656001</v>
      </c>
      <c r="AF1791" s="9">
        <v>-1</v>
      </c>
      <c r="AG1791" s="9">
        <v>-1</v>
      </c>
      <c r="AH1791" s="9">
        <v>-1</v>
      </c>
      <c r="AI1791" s="9">
        <v>-1</v>
      </c>
      <c r="AJ1791" s="9">
        <v>0</v>
      </c>
      <c r="AM1791" s="9" t="s">
        <v>309</v>
      </c>
      <c r="AN1791" s="9">
        <v>-1</v>
      </c>
      <c r="AQ1791" s="9">
        <v>580</v>
      </c>
      <c r="AR1791" s="9" t="s">
        <v>302</v>
      </c>
      <c r="AT1791" s="9" t="s">
        <v>195</v>
      </c>
      <c r="AU1791" s="9">
        <v>132.71029999999999</v>
      </c>
      <c r="AV1791" s="9">
        <v>110.548098216076</v>
      </c>
      <c r="AW1791" s="9">
        <v>176.57522507253</v>
      </c>
      <c r="AX1791" s="9">
        <v>0.23861895429999999</v>
      </c>
    </row>
    <row r="1792" spans="1:50" x14ac:dyDescent="0.25">
      <c r="A1792" s="142">
        <v>550000</v>
      </c>
      <c r="B1792" s="142">
        <v>900000</v>
      </c>
      <c r="C1792" s="142">
        <v>900000</v>
      </c>
      <c r="D1792" s="9" t="s">
        <v>305</v>
      </c>
      <c r="E1792" s="9" t="s">
        <v>70</v>
      </c>
      <c r="F1792" s="9" t="s">
        <v>306</v>
      </c>
      <c r="G1792" s="9" t="s">
        <v>307</v>
      </c>
      <c r="H1792" s="9">
        <v>0.36</v>
      </c>
      <c r="I1792" s="9">
        <v>0.48</v>
      </c>
      <c r="J1792" s="9" t="s">
        <v>195</v>
      </c>
      <c r="K1792" s="9">
        <v>1.6257433832599999E-3</v>
      </c>
      <c r="L1792" s="9">
        <v>3851.72173619464</v>
      </c>
      <c r="M1792" s="9">
        <v>8.6399426556288308</v>
      </c>
      <c r="N1792" s="9">
        <v>1.2232827701483</v>
      </c>
      <c r="O1792" s="9">
        <v>1.404632960419E-2</v>
      </c>
      <c r="P1792" s="9">
        <v>1.9887438694300001E-3</v>
      </c>
      <c r="Q1792" s="9">
        <v>6.2619111268041197</v>
      </c>
      <c r="R1792" s="9">
        <v>1210</v>
      </c>
      <c r="S1792" s="9" t="s">
        <v>310</v>
      </c>
      <c r="T1792" s="9">
        <v>1210</v>
      </c>
      <c r="U1792" s="9" t="s">
        <v>293</v>
      </c>
      <c r="V1792" s="9" t="s">
        <v>195</v>
      </c>
      <c r="Z1792" s="9">
        <v>0</v>
      </c>
      <c r="AA1792" s="9">
        <v>1</v>
      </c>
      <c r="AB1792" s="9">
        <v>1.404632960419E-2</v>
      </c>
      <c r="AC1792" s="9">
        <v>1.9887438694300001E-3</v>
      </c>
      <c r="AD1792" s="9">
        <v>6.2619111268031196</v>
      </c>
      <c r="AF1792" s="9">
        <v>-1</v>
      </c>
      <c r="AG1792" s="9">
        <v>-1</v>
      </c>
      <c r="AH1792" s="9">
        <v>-1</v>
      </c>
      <c r="AI1792" s="9">
        <v>-1</v>
      </c>
      <c r="AJ1792" s="9">
        <v>0</v>
      </c>
      <c r="AM1792" s="9" t="s">
        <v>309</v>
      </c>
      <c r="AN1792" s="9">
        <v>-1</v>
      </c>
      <c r="AQ1792" s="9">
        <v>580</v>
      </c>
      <c r="AR1792" s="9" t="s">
        <v>302</v>
      </c>
      <c r="AT1792" s="9" t="s">
        <v>195</v>
      </c>
      <c r="AU1792" s="9">
        <v>132.71029999999999</v>
      </c>
      <c r="AV1792" s="9">
        <v>13.9075615813297</v>
      </c>
      <c r="AW1792" s="9">
        <v>6.5791500517473098</v>
      </c>
      <c r="AX1792" s="9">
        <v>5.0785978000000001E-3</v>
      </c>
    </row>
    <row r="1793" spans="1:50" x14ac:dyDescent="0.25">
      <c r="A1793" s="142">
        <v>550000</v>
      </c>
      <c r="B1793" s="142">
        <v>900000</v>
      </c>
      <c r="C1793" s="142">
        <v>900000</v>
      </c>
      <c r="D1793" s="9" t="s">
        <v>305</v>
      </c>
      <c r="E1793" s="9" t="s">
        <v>70</v>
      </c>
      <c r="F1793" s="9" t="s">
        <v>306</v>
      </c>
      <c r="G1793" s="9" t="s">
        <v>307</v>
      </c>
      <c r="H1793" s="9">
        <v>0.36</v>
      </c>
      <c r="I1793" s="9">
        <v>0.48</v>
      </c>
      <c r="J1793" s="9" t="s">
        <v>195</v>
      </c>
      <c r="K1793" s="9">
        <v>6.9740110166710001E-2</v>
      </c>
      <c r="L1793" s="9">
        <v>3851.72173619464</v>
      </c>
      <c r="M1793" s="9">
        <v>8.6399426556288308</v>
      </c>
      <c r="N1793" s="9">
        <v>1.2232827701483</v>
      </c>
      <c r="O1793" s="9">
        <v>0.60255055263761004</v>
      </c>
      <c r="P1793" s="9">
        <v>8.5311875155180003E-2</v>
      </c>
      <c r="Q1793" s="9">
        <v>268.61949821372502</v>
      </c>
      <c r="R1793" s="9">
        <v>1210</v>
      </c>
      <c r="S1793" s="9" t="s">
        <v>310</v>
      </c>
      <c r="T1793" s="9">
        <v>1210</v>
      </c>
      <c r="U1793" s="9" t="s">
        <v>293</v>
      </c>
      <c r="V1793" s="9" t="s">
        <v>195</v>
      </c>
      <c r="Z1793" s="9">
        <v>0</v>
      </c>
      <c r="AA1793" s="9">
        <v>1</v>
      </c>
      <c r="AB1793" s="9">
        <v>0.60255055263761004</v>
      </c>
      <c r="AC1793" s="9">
        <v>8.5311875155180003E-2</v>
      </c>
      <c r="AD1793" s="9">
        <v>268.61949821372599</v>
      </c>
      <c r="AF1793" s="9">
        <v>-1</v>
      </c>
      <c r="AG1793" s="9">
        <v>-1</v>
      </c>
      <c r="AH1793" s="9">
        <v>-1</v>
      </c>
      <c r="AI1793" s="9">
        <v>-1</v>
      </c>
      <c r="AJ1793" s="9">
        <v>0</v>
      </c>
      <c r="AM1793" s="9" t="s">
        <v>309</v>
      </c>
      <c r="AN1793" s="9">
        <v>-1</v>
      </c>
      <c r="AQ1793" s="9">
        <v>580</v>
      </c>
      <c r="AR1793" s="9" t="s">
        <v>302</v>
      </c>
      <c r="AT1793" s="9" t="s">
        <v>195</v>
      </c>
      <c r="AU1793" s="9">
        <v>132.71029999999999</v>
      </c>
      <c r="AV1793" s="9">
        <v>82.507448511218499</v>
      </c>
      <c r="AW1793" s="9">
        <v>282.22821272703402</v>
      </c>
      <c r="AX1793" s="9">
        <v>0.21785847380000001</v>
      </c>
    </row>
    <row r="1794" spans="1:50" x14ac:dyDescent="0.25">
      <c r="A1794" s="142">
        <v>550000</v>
      </c>
      <c r="B1794" s="142">
        <v>900000</v>
      </c>
      <c r="C1794" s="142">
        <v>900000</v>
      </c>
      <c r="D1794" s="9" t="s">
        <v>305</v>
      </c>
      <c r="E1794" s="9" t="s">
        <v>70</v>
      </c>
      <c r="F1794" s="9" t="s">
        <v>306</v>
      </c>
      <c r="G1794" s="9" t="s">
        <v>307</v>
      </c>
      <c r="H1794" s="9">
        <v>0.36</v>
      </c>
      <c r="I1794" s="9">
        <v>0.48</v>
      </c>
      <c r="J1794" s="9" t="s">
        <v>195</v>
      </c>
      <c r="K1794" s="9">
        <v>4.1782276522420003E-2</v>
      </c>
      <c r="L1794" s="9">
        <v>3894.9954590770299</v>
      </c>
      <c r="M1794" s="9">
        <v>9.1810931633977795</v>
      </c>
      <c r="N1794" s="9">
        <v>1.2202056642516099</v>
      </c>
      <c r="O1794" s="9">
        <v>0.38360697333124</v>
      </c>
      <c r="P1794" s="9">
        <v>5.0982970477989997E-2</v>
      </c>
      <c r="Q1794" s="9">
        <v>162.74177732474999</v>
      </c>
      <c r="R1794" s="9">
        <v>1400</v>
      </c>
      <c r="S1794" s="9" t="s">
        <v>297</v>
      </c>
      <c r="T1794" s="9">
        <v>1400</v>
      </c>
      <c r="U1794" s="9" t="s">
        <v>293</v>
      </c>
      <c r="V1794" s="9" t="s">
        <v>195</v>
      </c>
      <c r="Z1794" s="9">
        <v>0</v>
      </c>
      <c r="AA1794" s="9">
        <v>1</v>
      </c>
      <c r="AB1794" s="9">
        <v>0.38360697333124</v>
      </c>
      <c r="AC1794" s="9">
        <v>5.0982970477989997E-2</v>
      </c>
      <c r="AD1794" s="9">
        <v>162.74177732474899</v>
      </c>
      <c r="AF1794" s="9">
        <v>-1</v>
      </c>
      <c r="AG1794" s="9">
        <v>-1</v>
      </c>
      <c r="AH1794" s="9">
        <v>-1</v>
      </c>
      <c r="AI1794" s="9">
        <v>-1</v>
      </c>
      <c r="AJ1794" s="9">
        <v>0</v>
      </c>
      <c r="AM1794" s="9" t="s">
        <v>309</v>
      </c>
      <c r="AN1794" s="9">
        <v>-1</v>
      </c>
      <c r="AQ1794" s="9">
        <v>580</v>
      </c>
      <c r="AR1794" s="9" t="s">
        <v>302</v>
      </c>
      <c r="AT1794" s="9" t="s">
        <v>195</v>
      </c>
      <c r="AU1794" s="9">
        <v>132.71029999999999</v>
      </c>
      <c r="AV1794" s="9">
        <v>112.85514020316</v>
      </c>
      <c r="AW1794" s="9">
        <v>169.08687408727101</v>
      </c>
      <c r="AX1794" s="9">
        <v>0.131988465</v>
      </c>
    </row>
    <row r="1795" spans="1:50" x14ac:dyDescent="0.25">
      <c r="A1795" s="142">
        <v>550000</v>
      </c>
      <c r="B1795" s="142">
        <v>900000</v>
      </c>
      <c r="C1795" s="142">
        <v>900000</v>
      </c>
      <c r="D1795" s="9" t="s">
        <v>305</v>
      </c>
      <c r="E1795" s="9" t="s">
        <v>70</v>
      </c>
      <c r="F1795" s="9" t="s">
        <v>306</v>
      </c>
      <c r="G1795" s="9" t="s">
        <v>307</v>
      </c>
      <c r="H1795" s="9">
        <v>0.36</v>
      </c>
      <c r="I1795" s="9">
        <v>0.48</v>
      </c>
      <c r="J1795" s="9" t="s">
        <v>195</v>
      </c>
      <c r="K1795" s="9">
        <v>1.181290805286E-2</v>
      </c>
      <c r="L1795" s="9">
        <v>3894.9954590770299</v>
      </c>
      <c r="M1795" s="9">
        <v>9.1810931633977795</v>
      </c>
      <c r="N1795" s="9">
        <v>1.2202056642516099</v>
      </c>
      <c r="O1795" s="9">
        <v>0.10845540936398999</v>
      </c>
      <c r="P1795" s="9">
        <v>1.4414177317379999E-2</v>
      </c>
      <c r="Q1795" s="9">
        <v>46.011223224399799</v>
      </c>
      <c r="R1795" s="9">
        <v>8140</v>
      </c>
      <c r="S1795" s="9" t="s">
        <v>292</v>
      </c>
      <c r="T1795" s="9">
        <v>8140</v>
      </c>
      <c r="U1795" s="9" t="s">
        <v>293</v>
      </c>
      <c r="V1795" s="9" t="s">
        <v>195</v>
      </c>
      <c r="Z1795" s="9">
        <v>0</v>
      </c>
      <c r="AA1795" s="9">
        <v>1</v>
      </c>
      <c r="AB1795" s="9">
        <v>0.10845540936398999</v>
      </c>
      <c r="AC1795" s="9">
        <v>1.4414177317379999E-2</v>
      </c>
      <c r="AD1795" s="9">
        <v>47.757040853126298</v>
      </c>
      <c r="AF1795" s="9">
        <v>-1</v>
      </c>
      <c r="AG1795" s="9">
        <v>-1</v>
      </c>
      <c r="AH1795" s="9">
        <v>-1</v>
      </c>
      <c r="AI1795" s="9">
        <v>-1</v>
      </c>
      <c r="AJ1795" s="9">
        <v>0</v>
      </c>
      <c r="AM1795" s="9" t="s">
        <v>309</v>
      </c>
      <c r="AN1795" s="9">
        <v>-1</v>
      </c>
      <c r="AQ1795" s="9">
        <v>580</v>
      </c>
      <c r="AR1795" s="9" t="s">
        <v>302</v>
      </c>
      <c r="AT1795" s="9" t="s">
        <v>195</v>
      </c>
      <c r="AU1795" s="9">
        <v>132.71029999999999</v>
      </c>
      <c r="AV1795" s="9">
        <v>107.684100436726</v>
      </c>
      <c r="AW1795" s="9">
        <v>47.805142820953797</v>
      </c>
      <c r="AX1795" s="9">
        <v>3.87323932E-2</v>
      </c>
    </row>
    <row r="1796" spans="1:50" x14ac:dyDescent="0.25">
      <c r="A1796" s="142">
        <v>550000</v>
      </c>
      <c r="B1796" s="142">
        <v>900000</v>
      </c>
      <c r="C1796" s="142">
        <v>900000</v>
      </c>
      <c r="D1796" s="9" t="s">
        <v>305</v>
      </c>
      <c r="E1796" s="9" t="s">
        <v>70</v>
      </c>
      <c r="F1796" s="9" t="s">
        <v>306</v>
      </c>
      <c r="G1796" s="9" t="s">
        <v>307</v>
      </c>
      <c r="H1796" s="9">
        <v>0.36</v>
      </c>
      <c r="I1796" s="9">
        <v>0.48</v>
      </c>
      <c r="J1796" s="9" t="s">
        <v>195</v>
      </c>
      <c r="K1796" s="9">
        <v>6.2743191854670005E-2</v>
      </c>
      <c r="L1796" s="9">
        <v>3894.9954590770299</v>
      </c>
      <c r="M1796" s="9">
        <v>9.1810931633977795</v>
      </c>
      <c r="N1796" s="9">
        <v>1.2202056642516099</v>
      </c>
      <c r="O1796" s="9">
        <v>0.57605108978670005</v>
      </c>
      <c r="P1796" s="9">
        <v>7.6559598094289999E-2</v>
      </c>
      <c r="Q1796" s="9">
        <v>244.38444736195399</v>
      </c>
      <c r="R1796" s="9">
        <v>1430</v>
      </c>
      <c r="S1796" s="9" t="s">
        <v>298</v>
      </c>
      <c r="T1796" s="9">
        <v>1430</v>
      </c>
      <c r="U1796" s="9" t="s">
        <v>293</v>
      </c>
      <c r="V1796" s="9" t="s">
        <v>195</v>
      </c>
      <c r="Z1796" s="9">
        <v>0</v>
      </c>
      <c r="AA1796" s="9">
        <v>1</v>
      </c>
      <c r="AB1796" s="9">
        <v>0.57605108978670005</v>
      </c>
      <c r="AC1796" s="9">
        <v>7.6559598094289999E-2</v>
      </c>
      <c r="AD1796" s="9">
        <v>244.38444736195501</v>
      </c>
      <c r="AF1796" s="9">
        <v>-1</v>
      </c>
      <c r="AG1796" s="9">
        <v>-1</v>
      </c>
      <c r="AH1796" s="9">
        <v>-1</v>
      </c>
      <c r="AI1796" s="9">
        <v>-1</v>
      </c>
      <c r="AJ1796" s="9">
        <v>0</v>
      </c>
      <c r="AM1796" s="9" t="s">
        <v>309</v>
      </c>
      <c r="AN1796" s="9">
        <v>-1</v>
      </c>
      <c r="AQ1796" s="9">
        <v>580</v>
      </c>
      <c r="AR1796" s="9" t="s">
        <v>302</v>
      </c>
      <c r="AT1796" s="9" t="s">
        <v>195</v>
      </c>
      <c r="AU1796" s="9">
        <v>132.71029999999999</v>
      </c>
      <c r="AV1796" s="9">
        <v>78.696847175571307</v>
      </c>
      <c r="AW1796" s="9">
        <v>253.91268891896399</v>
      </c>
      <c r="AX1796" s="9">
        <v>0.19820312030000001</v>
      </c>
    </row>
    <row r="1797" spans="1:50" x14ac:dyDescent="0.25">
      <c r="A1797" s="142">
        <v>550000</v>
      </c>
      <c r="B1797" s="142">
        <v>900000</v>
      </c>
      <c r="C1797" s="142">
        <v>900000</v>
      </c>
      <c r="D1797" s="9" t="s">
        <v>305</v>
      </c>
      <c r="E1797" s="9" t="s">
        <v>70</v>
      </c>
      <c r="F1797" s="9" t="s">
        <v>306</v>
      </c>
      <c r="G1797" s="9" t="s">
        <v>307</v>
      </c>
      <c r="H1797" s="9">
        <v>0.36</v>
      </c>
      <c r="I1797" s="9">
        <v>0.48</v>
      </c>
      <c r="J1797" s="9" t="s">
        <v>195</v>
      </c>
      <c r="K1797" s="9">
        <v>5.1031282217560002E-2</v>
      </c>
      <c r="L1797" s="9">
        <v>3894.9954590770299</v>
      </c>
      <c r="M1797" s="9">
        <v>9.1810931633977795</v>
      </c>
      <c r="N1797" s="9">
        <v>1.2202056642516099</v>
      </c>
      <c r="O1797" s="9">
        <v>0.46852295628705998</v>
      </c>
      <c r="P1797" s="9">
        <v>6.2268659615879997E-2</v>
      </c>
      <c r="Q1797" s="9">
        <v>198.76661250827399</v>
      </c>
      <c r="R1797" s="9">
        <v>1410</v>
      </c>
      <c r="S1797" s="9" t="s">
        <v>299</v>
      </c>
      <c r="T1797" s="9">
        <v>1410</v>
      </c>
      <c r="U1797" s="9" t="s">
        <v>293</v>
      </c>
      <c r="V1797" s="9" t="s">
        <v>195</v>
      </c>
      <c r="Z1797" s="9">
        <v>0</v>
      </c>
      <c r="AA1797" s="9">
        <v>1</v>
      </c>
      <c r="AB1797" s="9">
        <v>0.46852295628705998</v>
      </c>
      <c r="AC1797" s="9">
        <v>6.2268659615879997E-2</v>
      </c>
      <c r="AD1797" s="9">
        <v>198.76661250827499</v>
      </c>
      <c r="AF1797" s="9">
        <v>-1</v>
      </c>
      <c r="AG1797" s="9">
        <v>-1</v>
      </c>
      <c r="AH1797" s="9">
        <v>-1</v>
      </c>
      <c r="AI1797" s="9">
        <v>-1</v>
      </c>
      <c r="AJ1797" s="9">
        <v>0</v>
      </c>
      <c r="AM1797" s="9" t="s">
        <v>309</v>
      </c>
      <c r="AN1797" s="9">
        <v>-1</v>
      </c>
      <c r="AQ1797" s="9">
        <v>580</v>
      </c>
      <c r="AR1797" s="9" t="s">
        <v>302</v>
      </c>
      <c r="AT1797" s="9" t="s">
        <v>195</v>
      </c>
      <c r="AU1797" s="9">
        <v>132.71029999999999</v>
      </c>
      <c r="AV1797" s="9">
        <v>59.079906867551102</v>
      </c>
      <c r="AW1797" s="9">
        <v>206.51627218543899</v>
      </c>
      <c r="AX1797" s="9">
        <v>0.16120568739999999</v>
      </c>
    </row>
    <row r="1798" spans="1:50" x14ac:dyDescent="0.25">
      <c r="A1798" s="142">
        <v>550000</v>
      </c>
      <c r="B1798" s="142">
        <v>900000</v>
      </c>
      <c r="C1798" s="142">
        <v>900000</v>
      </c>
      <c r="D1798" s="9" t="s">
        <v>305</v>
      </c>
      <c r="E1798" s="9" t="s">
        <v>70</v>
      </c>
      <c r="F1798" s="9" t="s">
        <v>306</v>
      </c>
      <c r="G1798" s="9" t="s">
        <v>307</v>
      </c>
      <c r="H1798" s="9">
        <v>0.36</v>
      </c>
      <c r="I1798" s="9">
        <v>0.48</v>
      </c>
      <c r="J1798" s="9" t="s">
        <v>195</v>
      </c>
      <c r="K1798" s="9">
        <v>0.18366988814282001</v>
      </c>
      <c r="L1798" s="9">
        <v>3894.9954590770299</v>
      </c>
      <c r="M1798" s="9">
        <v>9.1810931633977795</v>
      </c>
      <c r="N1798" s="9">
        <v>1.2202056642516099</v>
      </c>
      <c r="O1798" s="9">
        <v>1.68629035435013</v>
      </c>
      <c r="P1798" s="9">
        <v>0.22411503786433001</v>
      </c>
      <c r="Q1798" s="9">
        <v>715.393380285494</v>
      </c>
      <c r="R1798" s="9">
        <v>1750</v>
      </c>
      <c r="S1798" s="9" t="s">
        <v>315</v>
      </c>
      <c r="T1798" s="9">
        <v>1750</v>
      </c>
      <c r="U1798" s="9" t="s">
        <v>293</v>
      </c>
      <c r="V1798" s="9" t="s">
        <v>195</v>
      </c>
      <c r="Z1798" s="9">
        <v>0</v>
      </c>
      <c r="AA1798" s="9">
        <v>1</v>
      </c>
      <c r="AB1798" s="9">
        <v>1.68629035435013</v>
      </c>
      <c r="AC1798" s="9">
        <v>0.22411503786433001</v>
      </c>
      <c r="AD1798" s="9">
        <v>715.393380285494</v>
      </c>
      <c r="AF1798" s="9">
        <v>-1</v>
      </c>
      <c r="AG1798" s="9">
        <v>-1</v>
      </c>
      <c r="AH1798" s="9">
        <v>-1</v>
      </c>
      <c r="AI1798" s="9">
        <v>-1</v>
      </c>
      <c r="AJ1798" s="9">
        <v>0</v>
      </c>
      <c r="AM1798" s="9" t="s">
        <v>309</v>
      </c>
      <c r="AN1798" s="9">
        <v>-1</v>
      </c>
      <c r="AQ1798" s="9">
        <v>580</v>
      </c>
      <c r="AR1798" s="9" t="s">
        <v>302</v>
      </c>
      <c r="AT1798" s="9" t="s">
        <v>195</v>
      </c>
      <c r="AU1798" s="9">
        <v>132.71029999999999</v>
      </c>
      <c r="AV1798" s="9">
        <v>117.91204991769099</v>
      </c>
      <c r="AW1798" s="9">
        <v>743.28566643228601</v>
      </c>
      <c r="AX1798" s="9">
        <v>0.58020549899999996</v>
      </c>
    </row>
    <row r="1799" spans="1:50" x14ac:dyDescent="0.25">
      <c r="A1799" s="142">
        <v>550000</v>
      </c>
      <c r="B1799" s="142">
        <v>900000</v>
      </c>
      <c r="C1799" s="142">
        <v>900000</v>
      </c>
      <c r="D1799" s="9" t="s">
        <v>305</v>
      </c>
      <c r="E1799" s="9" t="s">
        <v>70</v>
      </c>
      <c r="F1799" s="9" t="s">
        <v>306</v>
      </c>
      <c r="G1799" s="9" t="s">
        <v>307</v>
      </c>
      <c r="H1799" s="9">
        <v>0.36</v>
      </c>
      <c r="I1799" s="9">
        <v>0.48</v>
      </c>
      <c r="J1799" s="9" t="s">
        <v>195</v>
      </c>
      <c r="K1799" s="9">
        <v>0.18429588213553</v>
      </c>
      <c r="L1799" s="9">
        <v>3852.5613759350799</v>
      </c>
      <c r="M1799" s="9">
        <v>9.5721902029115498</v>
      </c>
      <c r="N1799" s="9">
        <v>1.4067554033210199</v>
      </c>
      <c r="O1799" s="9">
        <v>1.76411523741473</v>
      </c>
      <c r="P1799" s="9">
        <v>0.25925922800397999</v>
      </c>
      <c r="Q1799" s="9">
        <v>710.01119725925503</v>
      </c>
      <c r="R1799" s="9">
        <v>1200</v>
      </c>
      <c r="S1799" s="9" t="s">
        <v>308</v>
      </c>
      <c r="T1799" s="9">
        <v>1200</v>
      </c>
      <c r="U1799" s="9" t="s">
        <v>293</v>
      </c>
      <c r="V1799" s="9" t="s">
        <v>195</v>
      </c>
      <c r="Z1799" s="9">
        <v>0</v>
      </c>
      <c r="AA1799" s="9">
        <v>1</v>
      </c>
      <c r="AB1799" s="9">
        <v>1.76411523741473</v>
      </c>
      <c r="AC1799" s="9">
        <v>0.25925922800397999</v>
      </c>
      <c r="AD1799" s="9">
        <v>710.01119725925503</v>
      </c>
      <c r="AF1799" s="9">
        <v>-1</v>
      </c>
      <c r="AG1799" s="9">
        <v>-1</v>
      </c>
      <c r="AH1799" s="9">
        <v>-1</v>
      </c>
      <c r="AI1799" s="9">
        <v>-1</v>
      </c>
      <c r="AJ1799" s="9">
        <v>0</v>
      </c>
      <c r="AM1799" s="9" t="s">
        <v>309</v>
      </c>
      <c r="AN1799" s="9">
        <v>-1</v>
      </c>
      <c r="AQ1799" s="9">
        <v>580</v>
      </c>
      <c r="AR1799" s="9" t="s">
        <v>302</v>
      </c>
      <c r="AT1799" s="9" t="s">
        <v>195</v>
      </c>
      <c r="AU1799" s="9">
        <v>132.71029999999999</v>
      </c>
      <c r="AV1799" s="9">
        <v>158.10192340924101</v>
      </c>
      <c r="AW1799" s="9">
        <v>745.81897424207</v>
      </c>
      <c r="AX1799" s="9">
        <v>0.57584038709999996</v>
      </c>
    </row>
    <row r="1800" spans="1:50" x14ac:dyDescent="0.25">
      <c r="A1800" s="142">
        <v>550000</v>
      </c>
      <c r="B1800" s="142">
        <v>900000</v>
      </c>
      <c r="C1800" s="142">
        <v>900000</v>
      </c>
      <c r="D1800" s="9" t="s">
        <v>305</v>
      </c>
      <c r="E1800" s="9" t="s">
        <v>70</v>
      </c>
      <c r="F1800" s="9" t="s">
        <v>306</v>
      </c>
      <c r="G1800" s="9" t="s">
        <v>307</v>
      </c>
      <c r="H1800" s="9">
        <v>0.36</v>
      </c>
      <c r="I1800" s="9">
        <v>0.48</v>
      </c>
      <c r="J1800" s="9" t="s">
        <v>195</v>
      </c>
      <c r="K1800" s="9">
        <v>0.16192732675512</v>
      </c>
      <c r="L1800" s="9">
        <v>3852.5613759350799</v>
      </c>
      <c r="M1800" s="9">
        <v>9.5721902029115498</v>
      </c>
      <c r="N1800" s="9">
        <v>1.4067554033210199</v>
      </c>
      <c r="O1800" s="9">
        <v>1.5499991707490699</v>
      </c>
      <c r="P1800" s="9">
        <v>0.22779214185810001</v>
      </c>
      <c r="Q1800" s="9">
        <v>623.83496476521896</v>
      </c>
      <c r="R1800" s="9">
        <v>1210</v>
      </c>
      <c r="S1800" s="9" t="s">
        <v>310</v>
      </c>
      <c r="T1800" s="9">
        <v>1210</v>
      </c>
      <c r="U1800" s="9" t="s">
        <v>293</v>
      </c>
      <c r="V1800" s="9" t="s">
        <v>195</v>
      </c>
      <c r="Z1800" s="9">
        <v>0</v>
      </c>
      <c r="AA1800" s="9">
        <v>1</v>
      </c>
      <c r="AB1800" s="9">
        <v>1.5499991707490699</v>
      </c>
      <c r="AC1800" s="9">
        <v>0.22779214185810001</v>
      </c>
      <c r="AD1800" s="9">
        <v>623.83496476521896</v>
      </c>
      <c r="AF1800" s="9">
        <v>-1</v>
      </c>
      <c r="AG1800" s="9">
        <v>-1</v>
      </c>
      <c r="AH1800" s="9">
        <v>-1</v>
      </c>
      <c r="AI1800" s="9">
        <v>-1</v>
      </c>
      <c r="AJ1800" s="9">
        <v>0</v>
      </c>
      <c r="AM1800" s="9" t="s">
        <v>309</v>
      </c>
      <c r="AN1800" s="9">
        <v>-1</v>
      </c>
      <c r="AQ1800" s="9">
        <v>580</v>
      </c>
      <c r="AR1800" s="9" t="s">
        <v>302</v>
      </c>
      <c r="AT1800" s="9" t="s">
        <v>195</v>
      </c>
      <c r="AU1800" s="9">
        <v>132.71029999999999</v>
      </c>
      <c r="AV1800" s="9">
        <v>104.782998174912</v>
      </c>
      <c r="AW1800" s="9">
        <v>655.29664224104397</v>
      </c>
      <c r="AX1800" s="9">
        <v>0.50594887649999998</v>
      </c>
    </row>
    <row r="1801" spans="1:50" x14ac:dyDescent="0.25">
      <c r="A1801" s="142">
        <v>550000</v>
      </c>
      <c r="B1801" s="142">
        <v>900000</v>
      </c>
      <c r="C1801" s="142">
        <v>900000</v>
      </c>
      <c r="D1801" s="9" t="s">
        <v>305</v>
      </c>
      <c r="E1801" s="9" t="s">
        <v>70</v>
      </c>
      <c r="F1801" s="9" t="s">
        <v>306</v>
      </c>
      <c r="G1801" s="9" t="s">
        <v>307</v>
      </c>
      <c r="H1801" s="9">
        <v>0.36</v>
      </c>
      <c r="I1801" s="9">
        <v>0.48</v>
      </c>
      <c r="J1801" s="9" t="s">
        <v>195</v>
      </c>
      <c r="K1801" s="9">
        <v>1.283891948435E-2</v>
      </c>
      <c r="L1801" s="9">
        <v>3852.5613759350799</v>
      </c>
      <c r="M1801" s="9">
        <v>9.5721902029115498</v>
      </c>
      <c r="N1801" s="9">
        <v>1.4067554033210199</v>
      </c>
      <c r="O1801" s="9">
        <v>0.12289657930414</v>
      </c>
      <c r="P1801" s="9">
        <v>1.806121935742E-2</v>
      </c>
      <c r="Q1801" s="9">
        <v>49.462725314178002</v>
      </c>
      <c r="R1801" s="9">
        <v>1210</v>
      </c>
      <c r="S1801" s="9" t="s">
        <v>310</v>
      </c>
      <c r="T1801" s="9">
        <v>1210</v>
      </c>
      <c r="U1801" s="9" t="s">
        <v>293</v>
      </c>
      <c r="V1801" s="9" t="s">
        <v>195</v>
      </c>
      <c r="Z1801" s="9">
        <v>0</v>
      </c>
      <c r="AA1801" s="9">
        <v>1</v>
      </c>
      <c r="AB1801" s="9">
        <v>0.12289657930414</v>
      </c>
      <c r="AC1801" s="9">
        <v>1.806121935742E-2</v>
      </c>
      <c r="AD1801" s="9">
        <v>49.462725314179202</v>
      </c>
      <c r="AF1801" s="9">
        <v>-1</v>
      </c>
      <c r="AG1801" s="9">
        <v>-1</v>
      </c>
      <c r="AH1801" s="9">
        <v>-1</v>
      </c>
      <c r="AI1801" s="9">
        <v>-1</v>
      </c>
      <c r="AJ1801" s="9">
        <v>0</v>
      </c>
      <c r="AM1801" s="9" t="s">
        <v>309</v>
      </c>
      <c r="AN1801" s="9">
        <v>-1</v>
      </c>
      <c r="AQ1801" s="9">
        <v>580</v>
      </c>
      <c r="AR1801" s="9" t="s">
        <v>302</v>
      </c>
      <c r="AT1801" s="9" t="s">
        <v>195</v>
      </c>
      <c r="AU1801" s="9">
        <v>132.71029999999999</v>
      </c>
      <c r="AV1801" s="9">
        <v>32.496112345171099</v>
      </c>
      <c r="AW1801" s="9">
        <v>51.957263771951801</v>
      </c>
      <c r="AX1801" s="9">
        <v>4.0115754500000003E-2</v>
      </c>
    </row>
    <row r="1802" spans="1:50" x14ac:dyDescent="0.25">
      <c r="A1802" s="142">
        <v>550000</v>
      </c>
      <c r="B1802" s="142">
        <v>900000</v>
      </c>
      <c r="C1802" s="142">
        <v>900000</v>
      </c>
      <c r="D1802" s="9" t="s">
        <v>305</v>
      </c>
      <c r="E1802" s="9" t="s">
        <v>70</v>
      </c>
      <c r="F1802" s="9" t="s">
        <v>306</v>
      </c>
      <c r="G1802" s="9" t="s">
        <v>307</v>
      </c>
      <c r="H1802" s="9">
        <v>0.36</v>
      </c>
      <c r="I1802" s="9">
        <v>0.48</v>
      </c>
      <c r="J1802" s="9" t="s">
        <v>195</v>
      </c>
      <c r="K1802" s="9">
        <v>0.25470928179767999</v>
      </c>
      <c r="L1802" s="9">
        <v>3852.5613759350799</v>
      </c>
      <c r="M1802" s="9">
        <v>9.5721902029115498</v>
      </c>
      <c r="N1802" s="9">
        <v>1.4067554033210199</v>
      </c>
      <c r="O1802" s="9">
        <v>2.4381256918143901</v>
      </c>
      <c r="P1802" s="9">
        <v>0.35831365844489999</v>
      </c>
      <c r="Q1802" s="9">
        <v>981.28314114590796</v>
      </c>
      <c r="R1802" s="9">
        <v>1210</v>
      </c>
      <c r="S1802" s="9" t="s">
        <v>310</v>
      </c>
      <c r="T1802" s="9">
        <v>1210</v>
      </c>
      <c r="U1802" s="9" t="s">
        <v>293</v>
      </c>
      <c r="V1802" s="9" t="s">
        <v>195</v>
      </c>
      <c r="Z1802" s="9">
        <v>0</v>
      </c>
      <c r="AA1802" s="9">
        <v>1</v>
      </c>
      <c r="AB1802" s="9">
        <v>2.4381256918143901</v>
      </c>
      <c r="AC1802" s="9">
        <v>0.35831365844489999</v>
      </c>
      <c r="AD1802" s="9">
        <v>981.28314114590796</v>
      </c>
      <c r="AF1802" s="9">
        <v>-1</v>
      </c>
      <c r="AG1802" s="9">
        <v>-1</v>
      </c>
      <c r="AH1802" s="9">
        <v>-1</v>
      </c>
      <c r="AI1802" s="9">
        <v>-1</v>
      </c>
      <c r="AJ1802" s="9">
        <v>0</v>
      </c>
      <c r="AM1802" s="9" t="s">
        <v>309</v>
      </c>
      <c r="AN1802" s="9">
        <v>-1</v>
      </c>
      <c r="AQ1802" s="9">
        <v>580</v>
      </c>
      <c r="AR1802" s="9" t="s">
        <v>302</v>
      </c>
      <c r="AT1802" s="9" t="s">
        <v>195</v>
      </c>
      <c r="AU1802" s="9">
        <v>132.71029999999999</v>
      </c>
      <c r="AV1802" s="9">
        <v>126.559213688429</v>
      </c>
      <c r="AW1802" s="9">
        <v>1030.7718928878301</v>
      </c>
      <c r="AX1802" s="9">
        <v>0.79585007389999995</v>
      </c>
    </row>
    <row r="1803" spans="1:50" x14ac:dyDescent="0.25">
      <c r="A1803" s="142">
        <v>550000</v>
      </c>
      <c r="B1803" s="142">
        <v>900000</v>
      </c>
      <c r="C1803" s="142">
        <v>900000</v>
      </c>
      <c r="D1803" s="9" t="s">
        <v>305</v>
      </c>
      <c r="E1803" s="9" t="s">
        <v>70</v>
      </c>
      <c r="F1803" s="9" t="s">
        <v>306</v>
      </c>
      <c r="G1803" s="9" t="s">
        <v>307</v>
      </c>
      <c r="H1803" s="9">
        <v>0.36</v>
      </c>
      <c r="I1803" s="9">
        <v>0.48</v>
      </c>
      <c r="J1803" s="9" t="s">
        <v>195</v>
      </c>
      <c r="K1803" s="9">
        <v>1.72966304736E-3</v>
      </c>
      <c r="L1803" s="9">
        <v>3852.5613759350799</v>
      </c>
      <c r="M1803" s="9">
        <v>9.5721902029115498</v>
      </c>
      <c r="N1803" s="9">
        <v>1.4067554033210199</v>
      </c>
      <c r="O1803" s="9">
        <v>1.655666367631E-2</v>
      </c>
      <c r="P1803" s="9">
        <v>2.4332128378000001E-3</v>
      </c>
      <c r="Q1803" s="9">
        <v>6.6636330496567302</v>
      </c>
      <c r="R1803" s="9">
        <v>1210</v>
      </c>
      <c r="S1803" s="9" t="s">
        <v>310</v>
      </c>
      <c r="T1803" s="9">
        <v>1210</v>
      </c>
      <c r="U1803" s="9" t="s">
        <v>293</v>
      </c>
      <c r="V1803" s="9" t="s">
        <v>195</v>
      </c>
      <c r="Z1803" s="9">
        <v>0</v>
      </c>
      <c r="AA1803" s="9">
        <v>1</v>
      </c>
      <c r="AB1803" s="9">
        <v>1.655666367631E-2</v>
      </c>
      <c r="AC1803" s="9">
        <v>2.4332128378000001E-3</v>
      </c>
      <c r="AD1803" s="9">
        <v>6.6636330496582703</v>
      </c>
      <c r="AF1803" s="9">
        <v>-1</v>
      </c>
      <c r="AG1803" s="9">
        <v>-1</v>
      </c>
      <c r="AH1803" s="9">
        <v>-1</v>
      </c>
      <c r="AI1803" s="9">
        <v>-1</v>
      </c>
      <c r="AJ1803" s="9">
        <v>0</v>
      </c>
      <c r="AM1803" s="9" t="s">
        <v>309</v>
      </c>
      <c r="AN1803" s="9">
        <v>-1</v>
      </c>
      <c r="AQ1803" s="9">
        <v>580</v>
      </c>
      <c r="AR1803" s="9" t="s">
        <v>302</v>
      </c>
      <c r="AT1803" s="9" t="s">
        <v>195</v>
      </c>
      <c r="AU1803" s="9">
        <v>132.71029999999999</v>
      </c>
      <c r="AV1803" s="9">
        <v>15.0382614706092</v>
      </c>
      <c r="AW1803" s="9">
        <v>6.9996980118145897</v>
      </c>
      <c r="AX1803" s="9">
        <v>5.4044063999999998E-3</v>
      </c>
    </row>
    <row r="1804" spans="1:50" x14ac:dyDescent="0.25">
      <c r="A1804" s="142">
        <v>550000</v>
      </c>
      <c r="B1804" s="142">
        <v>900000</v>
      </c>
      <c r="C1804" s="142">
        <v>900000</v>
      </c>
      <c r="D1804" s="9" t="s">
        <v>305</v>
      </c>
      <c r="E1804" s="9" t="s">
        <v>70</v>
      </c>
      <c r="F1804" s="9" t="s">
        <v>306</v>
      </c>
      <c r="G1804" s="9" t="s">
        <v>307</v>
      </c>
      <c r="H1804" s="9">
        <v>0.36</v>
      </c>
      <c r="I1804" s="9">
        <v>0.48</v>
      </c>
      <c r="J1804" s="9" t="s">
        <v>195</v>
      </c>
      <c r="K1804" s="9">
        <v>2.2623803097599998E-3</v>
      </c>
      <c r="L1804" s="9">
        <v>3852.5613759350799</v>
      </c>
      <c r="M1804" s="9">
        <v>9.5721902029115498</v>
      </c>
      <c r="N1804" s="9">
        <v>1.4067554033210199</v>
      </c>
      <c r="O1804" s="9">
        <v>2.1655934636409999E-2</v>
      </c>
      <c r="P1804" s="9">
        <v>3.1826157251300001E-3</v>
      </c>
      <c r="Q1804" s="9">
        <v>8.7159589990843997</v>
      </c>
      <c r="R1804" s="9">
        <v>1210</v>
      </c>
      <c r="S1804" s="9" t="s">
        <v>310</v>
      </c>
      <c r="T1804" s="9">
        <v>1210</v>
      </c>
      <c r="U1804" s="9" t="s">
        <v>293</v>
      </c>
      <c r="V1804" s="9" t="s">
        <v>195</v>
      </c>
      <c r="Z1804" s="9">
        <v>0</v>
      </c>
      <c r="AA1804" s="9">
        <v>1</v>
      </c>
      <c r="AB1804" s="9">
        <v>2.1655934636409999E-2</v>
      </c>
      <c r="AC1804" s="9">
        <v>3.1826157251300001E-3</v>
      </c>
      <c r="AD1804" s="9">
        <v>8.7159589990835507</v>
      </c>
      <c r="AF1804" s="9">
        <v>-1</v>
      </c>
      <c r="AG1804" s="9">
        <v>-1</v>
      </c>
      <c r="AH1804" s="9">
        <v>-1</v>
      </c>
      <c r="AI1804" s="9">
        <v>-1</v>
      </c>
      <c r="AJ1804" s="9">
        <v>0</v>
      </c>
      <c r="AM1804" s="9" t="s">
        <v>309</v>
      </c>
      <c r="AN1804" s="9">
        <v>-1</v>
      </c>
      <c r="AQ1804" s="9">
        <v>580</v>
      </c>
      <c r="AR1804" s="9" t="s">
        <v>302</v>
      </c>
      <c r="AT1804" s="9" t="s">
        <v>195</v>
      </c>
      <c r="AU1804" s="9">
        <v>132.71029999999999</v>
      </c>
      <c r="AV1804" s="9">
        <v>17.243454769500399</v>
      </c>
      <c r="AW1804" s="9">
        <v>9.1555282864910001</v>
      </c>
      <c r="AX1804" s="9">
        <v>7.0689042999999997E-3</v>
      </c>
    </row>
    <row r="1805" spans="1:50" x14ac:dyDescent="0.25">
      <c r="A1805" s="142">
        <v>550000</v>
      </c>
      <c r="B1805" s="142">
        <v>900000</v>
      </c>
      <c r="C1805" s="142">
        <v>900000</v>
      </c>
      <c r="D1805" s="9" t="s">
        <v>305</v>
      </c>
      <c r="E1805" s="9" t="s">
        <v>70</v>
      </c>
      <c r="F1805" s="9" t="s">
        <v>306</v>
      </c>
      <c r="G1805" s="9" t="s">
        <v>307</v>
      </c>
      <c r="H1805" s="9">
        <v>0.36</v>
      </c>
      <c r="I1805" s="9">
        <v>0.48</v>
      </c>
      <c r="J1805" s="9" t="s">
        <v>195</v>
      </c>
      <c r="K1805" s="9">
        <v>0.21811721019543001</v>
      </c>
      <c r="L1805" s="9">
        <v>3852.5613760786</v>
      </c>
      <c r="M1805" s="9">
        <v>9.5721902032681392</v>
      </c>
      <c r="N1805" s="9">
        <v>1.40675540337343</v>
      </c>
      <c r="O1805" s="9">
        <v>2.0878594225969498</v>
      </c>
      <c r="P1805" s="9">
        <v>0.30683756401117002</v>
      </c>
      <c r="Q1805" s="9">
        <v>840.30993945696298</v>
      </c>
      <c r="R1805" s="9">
        <v>1200</v>
      </c>
      <c r="S1805" s="9" t="s">
        <v>308</v>
      </c>
      <c r="T1805" s="9">
        <v>1200</v>
      </c>
      <c r="U1805" s="9" t="s">
        <v>293</v>
      </c>
      <c r="V1805" s="9" t="s">
        <v>195</v>
      </c>
      <c r="Z1805" s="9">
        <v>0</v>
      </c>
      <c r="AA1805" s="9">
        <v>1</v>
      </c>
      <c r="AB1805" s="9">
        <v>2.0878594225969498</v>
      </c>
      <c r="AC1805" s="9">
        <v>0.30683756401117002</v>
      </c>
      <c r="AD1805" s="9">
        <v>840.30993945696298</v>
      </c>
      <c r="AF1805" s="9">
        <v>-1</v>
      </c>
      <c r="AG1805" s="9">
        <v>-1</v>
      </c>
      <c r="AH1805" s="9">
        <v>-1</v>
      </c>
      <c r="AI1805" s="9">
        <v>-1</v>
      </c>
      <c r="AJ1805" s="9">
        <v>0</v>
      </c>
      <c r="AM1805" s="9" t="s">
        <v>309</v>
      </c>
      <c r="AN1805" s="9">
        <v>-1</v>
      </c>
      <c r="AQ1805" s="9">
        <v>580</v>
      </c>
      <c r="AR1805" s="9" t="s">
        <v>302</v>
      </c>
      <c r="AT1805" s="9" t="s">
        <v>195</v>
      </c>
      <c r="AU1805" s="9">
        <v>132.71029999999999</v>
      </c>
      <c r="AV1805" s="9">
        <v>135.51946955821299</v>
      </c>
      <c r="AW1805" s="9">
        <v>882.68903291537902</v>
      </c>
      <c r="AX1805" s="9">
        <v>0.68151657700000001</v>
      </c>
    </row>
    <row r="1806" spans="1:50" x14ac:dyDescent="0.25">
      <c r="A1806" s="142">
        <v>550000</v>
      </c>
      <c r="B1806" s="142">
        <v>900000</v>
      </c>
      <c r="C1806" s="142">
        <v>900000</v>
      </c>
      <c r="D1806" s="9" t="s">
        <v>305</v>
      </c>
      <c r="E1806" s="9" t="s">
        <v>70</v>
      </c>
      <c r="F1806" s="9" t="s">
        <v>306</v>
      </c>
      <c r="G1806" s="9" t="s">
        <v>307</v>
      </c>
      <c r="H1806" s="9">
        <v>0.36</v>
      </c>
      <c r="I1806" s="9">
        <v>0.48</v>
      </c>
      <c r="J1806" s="9" t="s">
        <v>195</v>
      </c>
      <c r="K1806" s="9">
        <v>0.13779893486666001</v>
      </c>
      <c r="L1806" s="9">
        <v>3852.5613760786</v>
      </c>
      <c r="M1806" s="9">
        <v>9.5721902032681392</v>
      </c>
      <c r="N1806" s="9">
        <v>1.40675540337343</v>
      </c>
      <c r="O1806" s="9">
        <v>1.31903761435143</v>
      </c>
      <c r="P1806" s="9">
        <v>0.19384939620277</v>
      </c>
      <c r="Q1806" s="9">
        <v>530.87885413207005</v>
      </c>
      <c r="R1806" s="9">
        <v>1210</v>
      </c>
      <c r="S1806" s="9" t="s">
        <v>310</v>
      </c>
      <c r="T1806" s="9">
        <v>1210</v>
      </c>
      <c r="U1806" s="9" t="s">
        <v>293</v>
      </c>
      <c r="V1806" s="9" t="s">
        <v>195</v>
      </c>
      <c r="Z1806" s="9">
        <v>0</v>
      </c>
      <c r="AA1806" s="9">
        <v>1</v>
      </c>
      <c r="AB1806" s="9">
        <v>1.31903761435143</v>
      </c>
      <c r="AC1806" s="9">
        <v>0.19384939620277</v>
      </c>
      <c r="AD1806" s="9">
        <v>530.87885413207005</v>
      </c>
      <c r="AF1806" s="9">
        <v>-1</v>
      </c>
      <c r="AG1806" s="9">
        <v>-1</v>
      </c>
      <c r="AH1806" s="9">
        <v>-1</v>
      </c>
      <c r="AI1806" s="9">
        <v>-1</v>
      </c>
      <c r="AJ1806" s="9">
        <v>0</v>
      </c>
      <c r="AM1806" s="9" t="s">
        <v>309</v>
      </c>
      <c r="AN1806" s="9">
        <v>-1</v>
      </c>
      <c r="AQ1806" s="9">
        <v>580</v>
      </c>
      <c r="AR1806" s="9" t="s">
        <v>302</v>
      </c>
      <c r="AT1806" s="9" t="s">
        <v>195</v>
      </c>
      <c r="AU1806" s="9">
        <v>132.71029999999999</v>
      </c>
      <c r="AV1806" s="9">
        <v>100.01439799489199</v>
      </c>
      <c r="AW1806" s="9">
        <v>557.65250456502804</v>
      </c>
      <c r="AX1806" s="9">
        <v>0.43055868139999998</v>
      </c>
    </row>
    <row r="1807" spans="1:50" x14ac:dyDescent="0.25">
      <c r="A1807" s="142">
        <v>550000</v>
      </c>
      <c r="B1807" s="142">
        <v>900000</v>
      </c>
      <c r="C1807" s="142">
        <v>900000</v>
      </c>
      <c r="D1807" s="9" t="s">
        <v>305</v>
      </c>
      <c r="E1807" s="9" t="s">
        <v>70</v>
      </c>
      <c r="F1807" s="9" t="s">
        <v>306</v>
      </c>
      <c r="G1807" s="9" t="s">
        <v>307</v>
      </c>
      <c r="H1807" s="9">
        <v>0.36</v>
      </c>
      <c r="I1807" s="9">
        <v>0.48</v>
      </c>
      <c r="J1807" s="9" t="s">
        <v>195</v>
      </c>
      <c r="K1807" s="9">
        <v>2.3259929657330002E-2</v>
      </c>
      <c r="L1807" s="9">
        <v>3852.5613760786</v>
      </c>
      <c r="M1807" s="9">
        <v>9.5721902032681392</v>
      </c>
      <c r="N1807" s="9">
        <v>1.40675540337343</v>
      </c>
      <c r="O1807" s="9">
        <v>0.22264847079462999</v>
      </c>
      <c r="P1807" s="9">
        <v>3.2721031727539998E-2</v>
      </c>
      <c r="Q1807" s="9">
        <v>89.610306608150196</v>
      </c>
      <c r="R1807" s="9">
        <v>1210</v>
      </c>
      <c r="S1807" s="9" t="s">
        <v>310</v>
      </c>
      <c r="T1807" s="9">
        <v>1210</v>
      </c>
      <c r="U1807" s="9" t="s">
        <v>293</v>
      </c>
      <c r="V1807" s="9" t="s">
        <v>195</v>
      </c>
      <c r="Z1807" s="9">
        <v>0</v>
      </c>
      <c r="AA1807" s="9">
        <v>1</v>
      </c>
      <c r="AB1807" s="9">
        <v>0.22264847079462999</v>
      </c>
      <c r="AC1807" s="9">
        <v>3.2721031727539998E-2</v>
      </c>
      <c r="AD1807" s="9">
        <v>89.610306608148704</v>
      </c>
      <c r="AF1807" s="9">
        <v>-1</v>
      </c>
      <c r="AG1807" s="9">
        <v>-1</v>
      </c>
      <c r="AH1807" s="9">
        <v>-1</v>
      </c>
      <c r="AI1807" s="9">
        <v>-1</v>
      </c>
      <c r="AJ1807" s="9">
        <v>0</v>
      </c>
      <c r="AM1807" s="9" t="s">
        <v>309</v>
      </c>
      <c r="AN1807" s="9">
        <v>-1</v>
      </c>
      <c r="AQ1807" s="9">
        <v>580</v>
      </c>
      <c r="AR1807" s="9" t="s">
        <v>302</v>
      </c>
      <c r="AT1807" s="9" t="s">
        <v>195</v>
      </c>
      <c r="AU1807" s="9">
        <v>132.71029999999999</v>
      </c>
      <c r="AV1807" s="9">
        <v>48.757502206412298</v>
      </c>
      <c r="AW1807" s="9">
        <v>94.129595718352704</v>
      </c>
      <c r="AX1807" s="9">
        <v>7.2676647699999999E-2</v>
      </c>
    </row>
    <row r="1808" spans="1:50" x14ac:dyDescent="0.25">
      <c r="A1808" s="142">
        <v>550000</v>
      </c>
      <c r="B1808" s="142">
        <v>900000</v>
      </c>
      <c r="C1808" s="142">
        <v>900000</v>
      </c>
      <c r="D1808" s="9" t="s">
        <v>305</v>
      </c>
      <c r="E1808" s="9" t="s">
        <v>70</v>
      </c>
      <c r="F1808" s="9" t="s">
        <v>306</v>
      </c>
      <c r="G1808" s="9" t="s">
        <v>307</v>
      </c>
      <c r="H1808" s="9">
        <v>0.36</v>
      </c>
      <c r="I1808" s="9">
        <v>0.48</v>
      </c>
      <c r="J1808" s="9" t="s">
        <v>195</v>
      </c>
      <c r="K1808" s="9">
        <v>1.424991805714E-2</v>
      </c>
      <c r="L1808" s="9">
        <v>3852.5613760786</v>
      </c>
      <c r="M1808" s="9">
        <v>9.5721902032681392</v>
      </c>
      <c r="N1808" s="9">
        <v>1.40675540337343</v>
      </c>
      <c r="O1808" s="9">
        <v>0.13640292602393</v>
      </c>
      <c r="P1808" s="9">
        <v>2.004614922451E-2</v>
      </c>
      <c r="Q1808" s="9">
        <v>54.898683919226499</v>
      </c>
      <c r="R1808" s="9">
        <v>1210</v>
      </c>
      <c r="S1808" s="9" t="s">
        <v>310</v>
      </c>
      <c r="T1808" s="9">
        <v>1210</v>
      </c>
      <c r="U1808" s="9" t="s">
        <v>293</v>
      </c>
      <c r="V1808" s="9" t="s">
        <v>195</v>
      </c>
      <c r="Z1808" s="9">
        <v>0</v>
      </c>
      <c r="AA1808" s="9">
        <v>1</v>
      </c>
      <c r="AB1808" s="9">
        <v>0.13640292602393</v>
      </c>
      <c r="AC1808" s="9">
        <v>2.004614922451E-2</v>
      </c>
      <c r="AD1808" s="9">
        <v>54.898683919227302</v>
      </c>
      <c r="AF1808" s="9">
        <v>-1</v>
      </c>
      <c r="AG1808" s="9">
        <v>-1</v>
      </c>
      <c r="AH1808" s="9">
        <v>-1</v>
      </c>
      <c r="AI1808" s="9">
        <v>-1</v>
      </c>
      <c r="AJ1808" s="9">
        <v>0</v>
      </c>
      <c r="AM1808" s="9" t="s">
        <v>309</v>
      </c>
      <c r="AN1808" s="9">
        <v>-1</v>
      </c>
      <c r="AQ1808" s="9">
        <v>580</v>
      </c>
      <c r="AR1808" s="9" t="s">
        <v>302</v>
      </c>
      <c r="AT1808" s="9" t="s">
        <v>195</v>
      </c>
      <c r="AU1808" s="9">
        <v>132.71029999999999</v>
      </c>
      <c r="AV1808" s="9">
        <v>43.166816273610202</v>
      </c>
      <c r="AW1808" s="9">
        <v>57.667372408215499</v>
      </c>
      <c r="AX1808" s="9">
        <v>4.45244801E-2</v>
      </c>
    </row>
    <row r="1809" spans="1:50" x14ac:dyDescent="0.25">
      <c r="A1809" s="142">
        <v>550000</v>
      </c>
      <c r="B1809" s="142">
        <v>900000</v>
      </c>
      <c r="C1809" s="142">
        <v>900000</v>
      </c>
      <c r="D1809" s="9" t="s">
        <v>305</v>
      </c>
      <c r="E1809" s="9" t="s">
        <v>70</v>
      </c>
      <c r="F1809" s="9" t="s">
        <v>306</v>
      </c>
      <c r="G1809" s="9" t="s">
        <v>307</v>
      </c>
      <c r="H1809" s="9">
        <v>0.36</v>
      </c>
      <c r="I1809" s="9">
        <v>0.48</v>
      </c>
      <c r="J1809" s="9" t="s">
        <v>195</v>
      </c>
      <c r="K1809" s="9">
        <v>1.5714314172950002E-2</v>
      </c>
      <c r="L1809" s="9">
        <v>3852.5613760786</v>
      </c>
      <c r="M1809" s="9">
        <v>9.5721902032681392</v>
      </c>
      <c r="N1809" s="9">
        <v>1.40675540337343</v>
      </c>
      <c r="O1809" s="9">
        <v>0.15042040417739</v>
      </c>
      <c r="P1809" s="9">
        <v>2.21061963731E-2</v>
      </c>
      <c r="Q1809" s="9">
        <v>60.540359834275598</v>
      </c>
      <c r="R1809" s="9">
        <v>1210</v>
      </c>
      <c r="S1809" s="9" t="s">
        <v>310</v>
      </c>
      <c r="T1809" s="9">
        <v>1210</v>
      </c>
      <c r="U1809" s="9" t="s">
        <v>293</v>
      </c>
      <c r="V1809" s="9" t="s">
        <v>195</v>
      </c>
      <c r="Z1809" s="9">
        <v>0</v>
      </c>
      <c r="AA1809" s="9">
        <v>1</v>
      </c>
      <c r="AB1809" s="9">
        <v>0.15042040417739</v>
      </c>
      <c r="AC1809" s="9">
        <v>2.21061963731E-2</v>
      </c>
      <c r="AD1809" s="9">
        <v>60.540359834274099</v>
      </c>
      <c r="AF1809" s="9">
        <v>-1</v>
      </c>
      <c r="AG1809" s="9">
        <v>-1</v>
      </c>
      <c r="AH1809" s="9">
        <v>-1</v>
      </c>
      <c r="AI1809" s="9">
        <v>-1</v>
      </c>
      <c r="AJ1809" s="9">
        <v>0</v>
      </c>
      <c r="AM1809" s="9" t="s">
        <v>309</v>
      </c>
      <c r="AN1809" s="9">
        <v>-1</v>
      </c>
      <c r="AQ1809" s="9">
        <v>580</v>
      </c>
      <c r="AR1809" s="9" t="s">
        <v>302</v>
      </c>
      <c r="AT1809" s="9" t="s">
        <v>195</v>
      </c>
      <c r="AU1809" s="9">
        <v>132.71029999999999</v>
      </c>
      <c r="AV1809" s="9">
        <v>46.897971472016799</v>
      </c>
      <c r="AW1809" s="9">
        <v>63.593573234416297</v>
      </c>
      <c r="AX1809" s="9">
        <v>4.91000485E-2</v>
      </c>
    </row>
    <row r="1810" spans="1:50" x14ac:dyDescent="0.25">
      <c r="A1810" s="142">
        <v>550000</v>
      </c>
      <c r="B1810" s="142">
        <v>900000</v>
      </c>
      <c r="C1810" s="142">
        <v>900000</v>
      </c>
      <c r="D1810" s="9" t="s">
        <v>305</v>
      </c>
      <c r="E1810" s="9" t="s">
        <v>70</v>
      </c>
      <c r="F1810" s="9" t="s">
        <v>306</v>
      </c>
      <c r="G1810" s="9" t="s">
        <v>307</v>
      </c>
      <c r="H1810" s="9">
        <v>0.36</v>
      </c>
      <c r="I1810" s="9">
        <v>0.48</v>
      </c>
      <c r="J1810" s="9" t="s">
        <v>195</v>
      </c>
      <c r="K1810" s="9">
        <v>0.20773779604716</v>
      </c>
      <c r="L1810" s="9">
        <v>3852.5613760786</v>
      </c>
      <c r="M1810" s="9">
        <v>9.5721902032681392</v>
      </c>
      <c r="N1810" s="9">
        <v>1.40675540337343</v>
      </c>
      <c r="O1810" s="9">
        <v>1.98850569617115</v>
      </c>
      <c r="P1810" s="9">
        <v>0.29223626707423001</v>
      </c>
      <c r="Q1810" s="9">
        <v>800.32260940298704</v>
      </c>
      <c r="R1810" s="9">
        <v>1210</v>
      </c>
      <c r="S1810" s="9" t="s">
        <v>310</v>
      </c>
      <c r="T1810" s="9">
        <v>1210</v>
      </c>
      <c r="U1810" s="9" t="s">
        <v>293</v>
      </c>
      <c r="V1810" s="9" t="s">
        <v>195</v>
      </c>
      <c r="Z1810" s="9">
        <v>0</v>
      </c>
      <c r="AA1810" s="9">
        <v>1</v>
      </c>
      <c r="AB1810" s="9">
        <v>1.98850569617115</v>
      </c>
      <c r="AC1810" s="9">
        <v>0.29223626707423001</v>
      </c>
      <c r="AD1810" s="9">
        <v>800.32260940298704</v>
      </c>
      <c r="AF1810" s="9">
        <v>-1</v>
      </c>
      <c r="AG1810" s="9">
        <v>-1</v>
      </c>
      <c r="AH1810" s="9">
        <v>-1</v>
      </c>
      <c r="AI1810" s="9">
        <v>-1</v>
      </c>
      <c r="AJ1810" s="9">
        <v>0</v>
      </c>
      <c r="AM1810" s="9" t="s">
        <v>309</v>
      </c>
      <c r="AN1810" s="9">
        <v>-1</v>
      </c>
      <c r="AQ1810" s="9">
        <v>580</v>
      </c>
      <c r="AR1810" s="9" t="s">
        <v>302</v>
      </c>
      <c r="AT1810" s="9" t="s">
        <v>195</v>
      </c>
      <c r="AU1810" s="9">
        <v>132.71029999999999</v>
      </c>
      <c r="AV1810" s="9">
        <v>115.281970512436</v>
      </c>
      <c r="AW1810" s="9">
        <v>840.68503410867504</v>
      </c>
      <c r="AX1810" s="9">
        <v>0.64908565240000005</v>
      </c>
    </row>
    <row r="1811" spans="1:50" x14ac:dyDescent="0.25">
      <c r="A1811" s="142">
        <v>550000</v>
      </c>
      <c r="B1811" s="142">
        <v>900000</v>
      </c>
      <c r="C1811" s="142">
        <v>900000</v>
      </c>
      <c r="D1811" s="9" t="s">
        <v>305</v>
      </c>
      <c r="E1811" s="9" t="s">
        <v>70</v>
      </c>
      <c r="F1811" s="9" t="s">
        <v>306</v>
      </c>
      <c r="G1811" s="9" t="s">
        <v>307</v>
      </c>
      <c r="H1811" s="9">
        <v>0.36</v>
      </c>
      <c r="I1811" s="9">
        <v>0.48</v>
      </c>
      <c r="J1811" s="9" t="s">
        <v>195</v>
      </c>
      <c r="K1811" s="9">
        <v>8.8535055616000002E-4</v>
      </c>
      <c r="L1811" s="9">
        <v>3852.5613760786</v>
      </c>
      <c r="M1811" s="9">
        <v>9.5721902032681392</v>
      </c>
      <c r="N1811" s="9">
        <v>1.40675540337343</v>
      </c>
      <c r="O1811" s="9">
        <v>8.4747439201299998E-3</v>
      </c>
      <c r="P1811" s="9">
        <v>1.2454716787499999E-3</v>
      </c>
      <c r="Q1811" s="9">
        <v>3.41086735695173</v>
      </c>
      <c r="R1811" s="9">
        <v>1210</v>
      </c>
      <c r="S1811" s="9" t="s">
        <v>310</v>
      </c>
      <c r="T1811" s="9">
        <v>1210</v>
      </c>
      <c r="U1811" s="9" t="s">
        <v>293</v>
      </c>
      <c r="V1811" s="9" t="s">
        <v>195</v>
      </c>
      <c r="Z1811" s="9">
        <v>0</v>
      </c>
      <c r="AA1811" s="9">
        <v>1</v>
      </c>
      <c r="AB1811" s="9">
        <v>8.4747439201299998E-3</v>
      </c>
      <c r="AC1811" s="9">
        <v>1.2454716787499999E-3</v>
      </c>
      <c r="AD1811" s="9">
        <v>3.4108673569521599</v>
      </c>
      <c r="AF1811" s="9">
        <v>-1</v>
      </c>
      <c r="AG1811" s="9">
        <v>-1</v>
      </c>
      <c r="AH1811" s="9">
        <v>-1</v>
      </c>
      <c r="AI1811" s="9">
        <v>-1</v>
      </c>
      <c r="AJ1811" s="9">
        <v>0</v>
      </c>
      <c r="AM1811" s="9" t="s">
        <v>309</v>
      </c>
      <c r="AN1811" s="9">
        <v>-1</v>
      </c>
      <c r="AQ1811" s="9">
        <v>580</v>
      </c>
      <c r="AR1811" s="9" t="s">
        <v>302</v>
      </c>
      <c r="AT1811" s="9" t="s">
        <v>195</v>
      </c>
      <c r="AU1811" s="9">
        <v>132.71029999999999</v>
      </c>
      <c r="AV1811" s="9">
        <v>10.751674322765201</v>
      </c>
      <c r="AW1811" s="9">
        <v>3.5828865842719599</v>
      </c>
      <c r="AX1811" s="9">
        <v>2.7663157999999999E-3</v>
      </c>
    </row>
    <row r="1812" spans="1:50" x14ac:dyDescent="0.25">
      <c r="A1812" s="142">
        <v>550000</v>
      </c>
      <c r="B1812" s="142">
        <v>900000</v>
      </c>
      <c r="C1812" s="142">
        <v>900000</v>
      </c>
      <c r="D1812" s="9" t="s">
        <v>305</v>
      </c>
      <c r="E1812" s="9" t="s">
        <v>70</v>
      </c>
      <c r="F1812" s="9" t="s">
        <v>306</v>
      </c>
      <c r="G1812" s="9" t="s">
        <v>307</v>
      </c>
      <c r="H1812" s="9">
        <v>0.36</v>
      </c>
      <c r="I1812" s="9">
        <v>0.48</v>
      </c>
      <c r="J1812" s="9" t="s">
        <v>195</v>
      </c>
      <c r="K1812" s="9">
        <v>0.19171518220218001</v>
      </c>
      <c r="L1812" s="9">
        <v>3953.55423701053</v>
      </c>
      <c r="M1812" s="9">
        <v>10.4170036255484</v>
      </c>
      <c r="N1812" s="9">
        <v>1.4066543137758301</v>
      </c>
      <c r="O1812" s="9">
        <v>1.99709774807282</v>
      </c>
      <c r="P1812" s="9">
        <v>0.26967698806101997</v>
      </c>
      <c r="Q1812" s="9">
        <v>757.95637089469005</v>
      </c>
      <c r="R1812" s="9">
        <v>1400</v>
      </c>
      <c r="S1812" s="9" t="s">
        <v>297</v>
      </c>
      <c r="T1812" s="9">
        <v>1400</v>
      </c>
      <c r="U1812" s="9" t="s">
        <v>293</v>
      </c>
      <c r="V1812" s="9" t="s">
        <v>195</v>
      </c>
      <c r="Z1812" s="9">
        <v>0</v>
      </c>
      <c r="AA1812" s="9">
        <v>1</v>
      </c>
      <c r="AB1812" s="9">
        <v>1.99709774807282</v>
      </c>
      <c r="AC1812" s="9">
        <v>0.26967698806101997</v>
      </c>
      <c r="AD1812" s="9">
        <v>757.95637089469005</v>
      </c>
      <c r="AF1812" s="9">
        <v>-1</v>
      </c>
      <c r="AG1812" s="9">
        <v>-1</v>
      </c>
      <c r="AH1812" s="9">
        <v>-1</v>
      </c>
      <c r="AI1812" s="9">
        <v>-1</v>
      </c>
      <c r="AJ1812" s="9">
        <v>0</v>
      </c>
      <c r="AM1812" s="9" t="s">
        <v>309</v>
      </c>
      <c r="AN1812" s="9">
        <v>-1</v>
      </c>
      <c r="AQ1812" s="9">
        <v>580</v>
      </c>
      <c r="AR1812" s="9" t="s">
        <v>302</v>
      </c>
      <c r="AT1812" s="9" t="s">
        <v>195</v>
      </c>
      <c r="AU1812" s="9">
        <v>132.71029999999999</v>
      </c>
      <c r="AV1812" s="9">
        <v>139.37423690433801</v>
      </c>
      <c r="AW1812" s="9">
        <v>775.84381636649402</v>
      </c>
      <c r="AX1812" s="9">
        <v>0.61472536160000002</v>
      </c>
    </row>
    <row r="1813" spans="1:50" x14ac:dyDescent="0.25">
      <c r="A1813" s="142">
        <v>550000</v>
      </c>
      <c r="B1813" s="142">
        <v>900000</v>
      </c>
      <c r="C1813" s="142">
        <v>900000</v>
      </c>
      <c r="D1813" s="9" t="s">
        <v>305</v>
      </c>
      <c r="E1813" s="9" t="s">
        <v>70</v>
      </c>
      <c r="F1813" s="9" t="s">
        <v>306</v>
      </c>
      <c r="G1813" s="9" t="s">
        <v>307</v>
      </c>
      <c r="H1813" s="9">
        <v>0.36</v>
      </c>
      <c r="I1813" s="9">
        <v>0.48</v>
      </c>
      <c r="J1813" s="9" t="s">
        <v>195</v>
      </c>
      <c r="K1813" s="9">
        <v>7.2485880691659996E-2</v>
      </c>
      <c r="L1813" s="9">
        <v>3953.55423701053</v>
      </c>
      <c r="M1813" s="9">
        <v>10.4170036255484</v>
      </c>
      <c r="N1813" s="9">
        <v>1.4066543137758301</v>
      </c>
      <c r="O1813" s="9">
        <v>0.75508568196611003</v>
      </c>
      <c r="P1813" s="9">
        <v>0.10196257676275999</v>
      </c>
      <c r="Q1813" s="9">
        <v>286.57686073195998</v>
      </c>
      <c r="R1813" s="9">
        <v>1200</v>
      </c>
      <c r="S1813" s="9" t="s">
        <v>308</v>
      </c>
      <c r="T1813" s="9">
        <v>1200</v>
      </c>
      <c r="U1813" s="9" t="s">
        <v>293</v>
      </c>
      <c r="V1813" s="9" t="s">
        <v>195</v>
      </c>
      <c r="Z1813" s="9">
        <v>0</v>
      </c>
      <c r="AA1813" s="9">
        <v>1</v>
      </c>
      <c r="AB1813" s="9">
        <v>0.75508568196611003</v>
      </c>
      <c r="AC1813" s="9">
        <v>0.10196257676275999</v>
      </c>
      <c r="AD1813" s="9">
        <v>286.57686073195902</v>
      </c>
      <c r="AF1813" s="9">
        <v>-1</v>
      </c>
      <c r="AG1813" s="9">
        <v>-1</v>
      </c>
      <c r="AH1813" s="9">
        <v>-1</v>
      </c>
      <c r="AI1813" s="9">
        <v>-1</v>
      </c>
      <c r="AJ1813" s="9">
        <v>0</v>
      </c>
      <c r="AM1813" s="9" t="s">
        <v>309</v>
      </c>
      <c r="AN1813" s="9">
        <v>-1</v>
      </c>
      <c r="AQ1813" s="9">
        <v>580</v>
      </c>
      <c r="AR1813" s="9" t="s">
        <v>302</v>
      </c>
      <c r="AT1813" s="9" t="s">
        <v>195</v>
      </c>
      <c r="AU1813" s="9">
        <v>132.71029999999999</v>
      </c>
      <c r="AV1813" s="9">
        <v>118.001172388508</v>
      </c>
      <c r="AW1813" s="9">
        <v>293.33995181037199</v>
      </c>
      <c r="AX1813" s="9">
        <v>0.23242243369999999</v>
      </c>
    </row>
    <row r="1814" spans="1:50" x14ac:dyDescent="0.25">
      <c r="A1814" s="142">
        <v>550000</v>
      </c>
      <c r="B1814" s="142">
        <v>900000</v>
      </c>
      <c r="C1814" s="142">
        <v>900000</v>
      </c>
      <c r="D1814" s="9" t="s">
        <v>305</v>
      </c>
      <c r="E1814" s="9" t="s">
        <v>70</v>
      </c>
      <c r="F1814" s="9" t="s">
        <v>306</v>
      </c>
      <c r="G1814" s="9" t="s">
        <v>307</v>
      </c>
      <c r="H1814" s="9">
        <v>0.36</v>
      </c>
      <c r="I1814" s="9">
        <v>0.48</v>
      </c>
      <c r="J1814" s="9" t="s">
        <v>195</v>
      </c>
      <c r="K1814" s="9">
        <v>9.4697094051090003E-2</v>
      </c>
      <c r="L1814" s="9">
        <v>3953.55423701053</v>
      </c>
      <c r="M1814" s="9">
        <v>10.4170036255484</v>
      </c>
      <c r="N1814" s="9">
        <v>1.4066543137758301</v>
      </c>
      <c r="O1814" s="9">
        <v>0.98645997205917002</v>
      </c>
      <c r="P1814" s="9">
        <v>0.13320607584901001</v>
      </c>
      <c r="Q1814" s="9">
        <v>374.39009741829898</v>
      </c>
      <c r="R1814" s="9">
        <v>1410</v>
      </c>
      <c r="S1814" s="9" t="s">
        <v>299</v>
      </c>
      <c r="T1814" s="9">
        <v>1410</v>
      </c>
      <c r="U1814" s="9" t="s">
        <v>293</v>
      </c>
      <c r="V1814" s="9" t="s">
        <v>195</v>
      </c>
      <c r="Z1814" s="9">
        <v>0</v>
      </c>
      <c r="AA1814" s="9">
        <v>1</v>
      </c>
      <c r="AB1814" s="9">
        <v>0.98645997205917002</v>
      </c>
      <c r="AC1814" s="9">
        <v>0.13320607584901001</v>
      </c>
      <c r="AD1814" s="9">
        <v>374.39009741829699</v>
      </c>
      <c r="AF1814" s="9">
        <v>-1</v>
      </c>
      <c r="AG1814" s="9">
        <v>-1</v>
      </c>
      <c r="AH1814" s="9">
        <v>-1</v>
      </c>
      <c r="AI1814" s="9">
        <v>-1</v>
      </c>
      <c r="AJ1814" s="9">
        <v>0</v>
      </c>
      <c r="AM1814" s="9" t="s">
        <v>309</v>
      </c>
      <c r="AN1814" s="9">
        <v>-1</v>
      </c>
      <c r="AQ1814" s="9">
        <v>580</v>
      </c>
      <c r="AR1814" s="9" t="s">
        <v>302</v>
      </c>
      <c r="AT1814" s="9" t="s">
        <v>195</v>
      </c>
      <c r="AU1814" s="9">
        <v>132.71029999999999</v>
      </c>
      <c r="AV1814" s="9">
        <v>83.727486724281206</v>
      </c>
      <c r="AW1814" s="9">
        <v>383.22554324329701</v>
      </c>
      <c r="AX1814" s="9">
        <v>0.30364160369999998</v>
      </c>
    </row>
    <row r="1815" spans="1:50" x14ac:dyDescent="0.25">
      <c r="A1815" s="142">
        <v>550000</v>
      </c>
      <c r="B1815" s="142">
        <v>900000</v>
      </c>
      <c r="C1815" s="142">
        <v>900000</v>
      </c>
      <c r="D1815" s="9" t="s">
        <v>305</v>
      </c>
      <c r="E1815" s="9" t="s">
        <v>70</v>
      </c>
      <c r="F1815" s="9" t="s">
        <v>306</v>
      </c>
      <c r="G1815" s="9" t="s">
        <v>307</v>
      </c>
      <c r="H1815" s="9">
        <v>0.36</v>
      </c>
      <c r="I1815" s="9">
        <v>0.48</v>
      </c>
      <c r="J1815" s="9" t="s">
        <v>195</v>
      </c>
      <c r="K1815" s="9">
        <v>1.172333986724E-2</v>
      </c>
      <c r="L1815" s="9">
        <v>3953.55423701053</v>
      </c>
      <c r="M1815" s="9">
        <v>10.4170036255484</v>
      </c>
      <c r="N1815" s="9">
        <v>1.4066543137758301</v>
      </c>
      <c r="O1815" s="9">
        <v>0.12212207390059</v>
      </c>
      <c r="P1815" s="9">
        <v>1.6490686596109999E-2</v>
      </c>
      <c r="Q1815" s="9">
        <v>46.348860004049001</v>
      </c>
      <c r="R1815" s="9">
        <v>1410</v>
      </c>
      <c r="S1815" s="9" t="s">
        <v>299</v>
      </c>
      <c r="T1815" s="9">
        <v>1410</v>
      </c>
      <c r="U1815" s="9" t="s">
        <v>293</v>
      </c>
      <c r="V1815" s="9" t="s">
        <v>195</v>
      </c>
      <c r="Z1815" s="9">
        <v>0</v>
      </c>
      <c r="AA1815" s="9">
        <v>1</v>
      </c>
      <c r="AB1815" s="9">
        <v>0.12212207390059</v>
      </c>
      <c r="AC1815" s="9">
        <v>1.6490686596109999E-2</v>
      </c>
      <c r="AD1815" s="9">
        <v>52.122171769112903</v>
      </c>
      <c r="AF1815" s="9">
        <v>-1</v>
      </c>
      <c r="AG1815" s="9">
        <v>-1</v>
      </c>
      <c r="AH1815" s="9">
        <v>-1</v>
      </c>
      <c r="AI1815" s="9">
        <v>-1</v>
      </c>
      <c r="AJ1815" s="9">
        <v>0</v>
      </c>
      <c r="AM1815" s="9" t="s">
        <v>309</v>
      </c>
      <c r="AN1815" s="9">
        <v>-1</v>
      </c>
      <c r="AQ1815" s="9">
        <v>580</v>
      </c>
      <c r="AR1815" s="9" t="s">
        <v>302</v>
      </c>
      <c r="AT1815" s="9" t="s">
        <v>195</v>
      </c>
      <c r="AU1815" s="9">
        <v>132.71029999999999</v>
      </c>
      <c r="AV1815" s="9">
        <v>33.502850385610401</v>
      </c>
      <c r="AW1815" s="9">
        <v>47.442673233724499</v>
      </c>
      <c r="AX1815" s="9">
        <v>4.2272645400000003E-2</v>
      </c>
    </row>
    <row r="1816" spans="1:50" x14ac:dyDescent="0.25">
      <c r="A1816" s="142">
        <v>550000</v>
      </c>
      <c r="B1816" s="142">
        <v>900000</v>
      </c>
      <c r="C1816" s="142">
        <v>900000</v>
      </c>
      <c r="D1816" s="9" t="s">
        <v>305</v>
      </c>
      <c r="E1816" s="9" t="s">
        <v>70</v>
      </c>
      <c r="F1816" s="9" t="s">
        <v>306</v>
      </c>
      <c r="G1816" s="9" t="s">
        <v>307</v>
      </c>
      <c r="H1816" s="9">
        <v>0.36</v>
      </c>
      <c r="I1816" s="9">
        <v>0.48</v>
      </c>
      <c r="J1816" s="9" t="s">
        <v>195</v>
      </c>
      <c r="K1816" s="9">
        <v>9.3072862879450005E-2</v>
      </c>
      <c r="L1816" s="9">
        <v>3953.55423701053</v>
      </c>
      <c r="M1816" s="9">
        <v>10.4170036255484</v>
      </c>
      <c r="N1816" s="9">
        <v>1.4066543137758301</v>
      </c>
      <c r="O1816" s="9">
        <v>0.96954035005543004</v>
      </c>
      <c r="P1816" s="9">
        <v>0.13092134406483999</v>
      </c>
      <c r="Q1816" s="9">
        <v>367.96861138776097</v>
      </c>
      <c r="R1816" s="9">
        <v>1410</v>
      </c>
      <c r="S1816" s="9" t="s">
        <v>299</v>
      </c>
      <c r="T1816" s="9">
        <v>1410</v>
      </c>
      <c r="U1816" s="9" t="s">
        <v>293</v>
      </c>
      <c r="V1816" s="9" t="s">
        <v>195</v>
      </c>
      <c r="Z1816" s="9">
        <v>0</v>
      </c>
      <c r="AA1816" s="9">
        <v>1</v>
      </c>
      <c r="AB1816" s="9">
        <v>0.96954035005543004</v>
      </c>
      <c r="AC1816" s="9">
        <v>0.13092134406483999</v>
      </c>
      <c r="AD1816" s="9">
        <v>367.96861138776001</v>
      </c>
      <c r="AF1816" s="9">
        <v>-1</v>
      </c>
      <c r="AG1816" s="9">
        <v>-1</v>
      </c>
      <c r="AH1816" s="9">
        <v>-1</v>
      </c>
      <c r="AI1816" s="9">
        <v>-1</v>
      </c>
      <c r="AJ1816" s="9">
        <v>0</v>
      </c>
      <c r="AM1816" s="9" t="s">
        <v>309</v>
      </c>
      <c r="AN1816" s="9">
        <v>-1</v>
      </c>
      <c r="AQ1816" s="9">
        <v>580</v>
      </c>
      <c r="AR1816" s="9" t="s">
        <v>302</v>
      </c>
      <c r="AT1816" s="9" t="s">
        <v>195</v>
      </c>
      <c r="AU1816" s="9">
        <v>132.71029999999999</v>
      </c>
      <c r="AV1816" s="9">
        <v>95.9395595729505</v>
      </c>
      <c r="AW1816" s="9">
        <v>376.65251289486702</v>
      </c>
      <c r="AX1816" s="9">
        <v>0.29843358590000002</v>
      </c>
    </row>
    <row r="1817" spans="1:50" x14ac:dyDescent="0.25">
      <c r="A1817" s="142">
        <v>550000</v>
      </c>
      <c r="B1817" s="142">
        <v>900000</v>
      </c>
      <c r="C1817" s="142">
        <v>900000</v>
      </c>
      <c r="D1817" s="9" t="s">
        <v>305</v>
      </c>
      <c r="E1817" s="9" t="s">
        <v>70</v>
      </c>
      <c r="F1817" s="9" t="s">
        <v>306</v>
      </c>
      <c r="G1817" s="9" t="s">
        <v>307</v>
      </c>
      <c r="H1817" s="9">
        <v>0.36</v>
      </c>
      <c r="I1817" s="9">
        <v>0.48</v>
      </c>
      <c r="J1817" s="9" t="s">
        <v>195</v>
      </c>
      <c r="K1817" s="9">
        <v>0.14861356728871999</v>
      </c>
      <c r="L1817" s="9">
        <v>3953.55423701053</v>
      </c>
      <c r="M1817" s="9">
        <v>10.4170036255484</v>
      </c>
      <c r="N1817" s="9">
        <v>1.4066543137758301</v>
      </c>
      <c r="O1817" s="9">
        <v>1.54810806925228</v>
      </c>
      <c r="P1817" s="9">
        <v>0.20904791551228999</v>
      </c>
      <c r="Q1817" s="9">
        <v>587.55179863157196</v>
      </c>
      <c r="R1817" s="9">
        <v>1410</v>
      </c>
      <c r="S1817" s="9" t="s">
        <v>299</v>
      </c>
      <c r="T1817" s="9">
        <v>1410</v>
      </c>
      <c r="U1817" s="9" t="s">
        <v>293</v>
      </c>
      <c r="V1817" s="9" t="s">
        <v>195</v>
      </c>
      <c r="Z1817" s="9">
        <v>0</v>
      </c>
      <c r="AA1817" s="9">
        <v>1</v>
      </c>
      <c r="AB1817" s="9">
        <v>1.54810806925228</v>
      </c>
      <c r="AC1817" s="9">
        <v>0.20904791551228999</v>
      </c>
      <c r="AD1817" s="9">
        <v>587.55179863157196</v>
      </c>
      <c r="AF1817" s="9">
        <v>-1</v>
      </c>
      <c r="AG1817" s="9">
        <v>-1</v>
      </c>
      <c r="AH1817" s="9">
        <v>-1</v>
      </c>
      <c r="AI1817" s="9">
        <v>-1</v>
      </c>
      <c r="AJ1817" s="9">
        <v>0</v>
      </c>
      <c r="AM1817" s="9" t="s">
        <v>309</v>
      </c>
      <c r="AN1817" s="9">
        <v>-1</v>
      </c>
      <c r="AQ1817" s="9">
        <v>580</v>
      </c>
      <c r="AR1817" s="9" t="s">
        <v>302</v>
      </c>
      <c r="AT1817" s="9" t="s">
        <v>195</v>
      </c>
      <c r="AU1817" s="9">
        <v>132.71029999999999</v>
      </c>
      <c r="AV1817" s="9">
        <v>102.42710769308</v>
      </c>
      <c r="AW1817" s="9">
        <v>601.41776923813495</v>
      </c>
      <c r="AX1817" s="9">
        <v>0.47652213999999998</v>
      </c>
    </row>
    <row r="1818" spans="1:50" x14ac:dyDescent="0.25">
      <c r="A1818" s="142">
        <v>550000</v>
      </c>
      <c r="B1818" s="142">
        <v>900000</v>
      </c>
      <c r="C1818" s="142">
        <v>900000</v>
      </c>
      <c r="D1818" s="9" t="s">
        <v>305</v>
      </c>
      <c r="E1818" s="9" t="s">
        <v>70</v>
      </c>
      <c r="F1818" s="9" t="s">
        <v>306</v>
      </c>
      <c r="G1818" s="9" t="s">
        <v>307</v>
      </c>
      <c r="H1818" s="9">
        <v>0.36</v>
      </c>
      <c r="I1818" s="9">
        <v>0.48</v>
      </c>
      <c r="J1818" s="9" t="s">
        <v>195</v>
      </c>
      <c r="K1818" s="9">
        <v>0.13880028077552001</v>
      </c>
      <c r="L1818" s="9">
        <v>3855.3464394254502</v>
      </c>
      <c r="M1818" s="9">
        <v>9.5785915888125608</v>
      </c>
      <c r="N1818" s="9">
        <v>1.40767849500098</v>
      </c>
      <c r="O1818" s="9">
        <v>1.3295112019612301</v>
      </c>
      <c r="P1818" s="9">
        <v>0.19538617034780001</v>
      </c>
      <c r="Q1818" s="9">
        <v>535.12316827916197</v>
      </c>
      <c r="R1818" s="9">
        <v>1200</v>
      </c>
      <c r="S1818" s="9" t="s">
        <v>308</v>
      </c>
      <c r="T1818" s="9">
        <v>1200</v>
      </c>
      <c r="U1818" s="9" t="s">
        <v>293</v>
      </c>
      <c r="V1818" s="9" t="s">
        <v>195</v>
      </c>
      <c r="Z1818" s="9">
        <v>0</v>
      </c>
      <c r="AA1818" s="9">
        <v>1</v>
      </c>
      <c r="AB1818" s="9">
        <v>1.3295112019612301</v>
      </c>
      <c r="AC1818" s="9">
        <v>0.19538617034780001</v>
      </c>
      <c r="AD1818" s="9">
        <v>535.12316827916197</v>
      </c>
      <c r="AF1818" s="9">
        <v>-1</v>
      </c>
      <c r="AG1818" s="9">
        <v>-1</v>
      </c>
      <c r="AH1818" s="9">
        <v>-1</v>
      </c>
      <c r="AI1818" s="9">
        <v>-1</v>
      </c>
      <c r="AJ1818" s="9">
        <v>0</v>
      </c>
      <c r="AM1818" s="9" t="s">
        <v>309</v>
      </c>
      <c r="AN1818" s="9">
        <v>-1</v>
      </c>
      <c r="AQ1818" s="9">
        <v>580</v>
      </c>
      <c r="AR1818" s="9" t="s">
        <v>302</v>
      </c>
      <c r="AT1818" s="9" t="s">
        <v>195</v>
      </c>
      <c r="AU1818" s="9">
        <v>132.71029999999999</v>
      </c>
      <c r="AV1818" s="9">
        <v>172.307580035716</v>
      </c>
      <c r="AW1818" s="9">
        <v>561.70480768734399</v>
      </c>
      <c r="AX1818" s="9">
        <v>0.43400094750000001</v>
      </c>
    </row>
    <row r="1819" spans="1:50" x14ac:dyDescent="0.25">
      <c r="A1819" s="142">
        <v>550000</v>
      </c>
      <c r="B1819" s="142">
        <v>900000</v>
      </c>
      <c r="C1819" s="142">
        <v>900000</v>
      </c>
      <c r="D1819" s="9" t="s">
        <v>305</v>
      </c>
      <c r="E1819" s="9" t="s">
        <v>70</v>
      </c>
      <c r="F1819" s="9" t="s">
        <v>306</v>
      </c>
      <c r="G1819" s="9" t="s">
        <v>307</v>
      </c>
      <c r="H1819" s="9">
        <v>0.36</v>
      </c>
      <c r="I1819" s="9">
        <v>0.48</v>
      </c>
      <c r="J1819" s="9" t="s">
        <v>195</v>
      </c>
      <c r="K1819" s="9">
        <v>0.29298744165404</v>
      </c>
      <c r="L1819" s="9">
        <v>3855.3464394254502</v>
      </c>
      <c r="M1819" s="9">
        <v>9.5785915888125608</v>
      </c>
      <c r="N1819" s="9">
        <v>1.40767849500098</v>
      </c>
      <c r="O1819" s="9">
        <v>2.8064070442551698</v>
      </c>
      <c r="P1819" s="9">
        <v>0.41243212092176001</v>
      </c>
      <c r="Q1819" s="9">
        <v>1129.5680899772999</v>
      </c>
      <c r="R1819" s="9">
        <v>1210</v>
      </c>
      <c r="S1819" s="9" t="s">
        <v>310</v>
      </c>
      <c r="T1819" s="9">
        <v>1210</v>
      </c>
      <c r="U1819" s="9" t="s">
        <v>293</v>
      </c>
      <c r="V1819" s="9" t="s">
        <v>195</v>
      </c>
      <c r="Z1819" s="9">
        <v>0</v>
      </c>
      <c r="AA1819" s="9">
        <v>1</v>
      </c>
      <c r="AB1819" s="9">
        <v>2.8064070442551698</v>
      </c>
      <c r="AC1819" s="9">
        <v>0.41243212092176001</v>
      </c>
      <c r="AD1819" s="9">
        <v>1129.5680899772999</v>
      </c>
      <c r="AF1819" s="9">
        <v>-1</v>
      </c>
      <c r="AG1819" s="9">
        <v>-1</v>
      </c>
      <c r="AH1819" s="9">
        <v>-1</v>
      </c>
      <c r="AI1819" s="9">
        <v>-1</v>
      </c>
      <c r="AJ1819" s="9">
        <v>0</v>
      </c>
      <c r="AM1819" s="9" t="s">
        <v>309</v>
      </c>
      <c r="AN1819" s="9">
        <v>-1</v>
      </c>
      <c r="AQ1819" s="9">
        <v>580</v>
      </c>
      <c r="AR1819" s="9" t="s">
        <v>302</v>
      </c>
      <c r="AT1819" s="9" t="s">
        <v>195</v>
      </c>
      <c r="AU1819" s="9">
        <v>132.71029999999999</v>
      </c>
      <c r="AV1819" s="9">
        <v>138.48835601514699</v>
      </c>
      <c r="AW1819" s="9">
        <v>1185.6781099402201</v>
      </c>
      <c r="AX1819" s="9">
        <v>0.91611361719999995</v>
      </c>
    </row>
    <row r="1820" spans="1:50" x14ac:dyDescent="0.25">
      <c r="A1820" s="142">
        <v>550000</v>
      </c>
      <c r="B1820" s="142">
        <v>900000</v>
      </c>
      <c r="C1820" s="142">
        <v>900000</v>
      </c>
      <c r="D1820" s="9" t="s">
        <v>305</v>
      </c>
      <c r="E1820" s="9" t="s">
        <v>70</v>
      </c>
      <c r="F1820" s="9" t="s">
        <v>306</v>
      </c>
      <c r="G1820" s="9" t="s">
        <v>307</v>
      </c>
      <c r="H1820" s="9">
        <v>0.36</v>
      </c>
      <c r="I1820" s="9">
        <v>0.48</v>
      </c>
      <c r="J1820" s="9" t="s">
        <v>195</v>
      </c>
      <c r="K1820" s="9">
        <v>0.10521919154956</v>
      </c>
      <c r="L1820" s="9">
        <v>3855.3464394254502</v>
      </c>
      <c r="M1820" s="9">
        <v>9.5785915888125608</v>
      </c>
      <c r="N1820" s="9">
        <v>1.40767849500098</v>
      </c>
      <c r="O1820" s="9">
        <v>1.0078516631582899</v>
      </c>
      <c r="P1820" s="9">
        <v>0.14811479320570001</v>
      </c>
      <c r="Q1820" s="9">
        <v>405.656435499829</v>
      </c>
      <c r="R1820" s="9">
        <v>1210</v>
      </c>
      <c r="S1820" s="9" t="s">
        <v>310</v>
      </c>
      <c r="T1820" s="9">
        <v>1210</v>
      </c>
      <c r="U1820" s="9" t="s">
        <v>293</v>
      </c>
      <c r="V1820" s="9" t="s">
        <v>195</v>
      </c>
      <c r="Z1820" s="9">
        <v>0</v>
      </c>
      <c r="AA1820" s="9">
        <v>1</v>
      </c>
      <c r="AB1820" s="9">
        <v>1.0078516631582899</v>
      </c>
      <c r="AC1820" s="9">
        <v>0.14811479320570001</v>
      </c>
      <c r="AD1820" s="9">
        <v>405.656435499829</v>
      </c>
      <c r="AF1820" s="9">
        <v>-1</v>
      </c>
      <c r="AG1820" s="9">
        <v>-1</v>
      </c>
      <c r="AH1820" s="9">
        <v>-1</v>
      </c>
      <c r="AI1820" s="9">
        <v>-1</v>
      </c>
      <c r="AJ1820" s="9">
        <v>0</v>
      </c>
      <c r="AM1820" s="9" t="s">
        <v>309</v>
      </c>
      <c r="AN1820" s="9">
        <v>-1</v>
      </c>
      <c r="AQ1820" s="9">
        <v>580</v>
      </c>
      <c r="AR1820" s="9" t="s">
        <v>302</v>
      </c>
      <c r="AT1820" s="9" t="s">
        <v>195</v>
      </c>
      <c r="AU1820" s="9">
        <v>132.71029999999999</v>
      </c>
      <c r="AV1820" s="9">
        <v>96.425574361429895</v>
      </c>
      <c r="AW1820" s="9">
        <v>425.80696108208201</v>
      </c>
      <c r="AX1820" s="9">
        <v>0.32899954219999999</v>
      </c>
    </row>
    <row r="1821" spans="1:50" x14ac:dyDescent="0.25">
      <c r="A1821" s="142">
        <v>550000</v>
      </c>
      <c r="B1821" s="142">
        <v>900000</v>
      </c>
      <c r="C1821" s="142">
        <v>900000</v>
      </c>
      <c r="D1821" s="9" t="s">
        <v>305</v>
      </c>
      <c r="E1821" s="9" t="s">
        <v>70</v>
      </c>
      <c r="F1821" s="9" t="s">
        <v>306</v>
      </c>
      <c r="G1821" s="9" t="s">
        <v>307</v>
      </c>
      <c r="H1821" s="9">
        <v>0.36</v>
      </c>
      <c r="I1821" s="9">
        <v>0.48</v>
      </c>
      <c r="J1821" s="9" t="s">
        <v>195</v>
      </c>
      <c r="K1821" s="9">
        <v>1.499677905945E-2</v>
      </c>
      <c r="L1821" s="9">
        <v>3855.3464394254502</v>
      </c>
      <c r="M1821" s="9">
        <v>9.5785915888125608</v>
      </c>
      <c r="N1821" s="9">
        <v>1.40767849500098</v>
      </c>
      <c r="O1821" s="9">
        <v>0.14364802175821001</v>
      </c>
      <c r="P1821" s="9">
        <v>2.1110643376279999E-2</v>
      </c>
      <c r="Q1821" s="9">
        <v>57.817778749735503</v>
      </c>
      <c r="R1821" s="9">
        <v>1210</v>
      </c>
      <c r="S1821" s="9" t="s">
        <v>310</v>
      </c>
      <c r="T1821" s="9">
        <v>1210</v>
      </c>
      <c r="U1821" s="9" t="s">
        <v>293</v>
      </c>
      <c r="V1821" s="9" t="s">
        <v>195</v>
      </c>
      <c r="Z1821" s="9">
        <v>0</v>
      </c>
      <c r="AA1821" s="9">
        <v>1</v>
      </c>
      <c r="AB1821" s="9">
        <v>0.14364802175821001</v>
      </c>
      <c r="AC1821" s="9">
        <v>2.1110643376279999E-2</v>
      </c>
      <c r="AD1821" s="9">
        <v>57.8177787497374</v>
      </c>
      <c r="AF1821" s="9">
        <v>-1</v>
      </c>
      <c r="AG1821" s="9">
        <v>-1</v>
      </c>
      <c r="AH1821" s="9">
        <v>-1</v>
      </c>
      <c r="AI1821" s="9">
        <v>-1</v>
      </c>
      <c r="AJ1821" s="9">
        <v>0</v>
      </c>
      <c r="AM1821" s="9" t="s">
        <v>309</v>
      </c>
      <c r="AN1821" s="9">
        <v>-1</v>
      </c>
      <c r="AQ1821" s="9">
        <v>580</v>
      </c>
      <c r="AR1821" s="9" t="s">
        <v>302</v>
      </c>
      <c r="AT1821" s="9" t="s">
        <v>195</v>
      </c>
      <c r="AU1821" s="9">
        <v>132.71029999999999</v>
      </c>
      <c r="AV1821" s="9">
        <v>38.3579140628242</v>
      </c>
      <c r="AW1821" s="9">
        <v>60.6898116520874</v>
      </c>
      <c r="AX1821" s="9">
        <v>4.6891953600000001E-2</v>
      </c>
    </row>
    <row r="1822" spans="1:50" x14ac:dyDescent="0.25">
      <c r="A1822" s="142">
        <v>550000</v>
      </c>
      <c r="B1822" s="142">
        <v>900000</v>
      </c>
      <c r="C1822" s="142">
        <v>900000</v>
      </c>
      <c r="D1822" s="9" t="s">
        <v>305</v>
      </c>
      <c r="E1822" s="9" t="s">
        <v>70</v>
      </c>
      <c r="F1822" s="9" t="s">
        <v>306</v>
      </c>
      <c r="G1822" s="9" t="s">
        <v>307</v>
      </c>
      <c r="H1822" s="9">
        <v>0.36</v>
      </c>
      <c r="I1822" s="9">
        <v>0.48</v>
      </c>
      <c r="J1822" s="9" t="s">
        <v>195</v>
      </c>
      <c r="K1822" s="9">
        <v>6.5759760698359995E-2</v>
      </c>
      <c r="L1822" s="9">
        <v>3855.3464394254502</v>
      </c>
      <c r="M1822" s="9">
        <v>9.5785915888125608</v>
      </c>
      <c r="N1822" s="9">
        <v>1.40767849500098</v>
      </c>
      <c r="O1822" s="9">
        <v>0.62988589070765</v>
      </c>
      <c r="P1822" s="9">
        <v>9.256860097149E-2</v>
      </c>
      <c r="Q1822" s="9">
        <v>253.52665926590001</v>
      </c>
      <c r="R1822" s="9">
        <v>1210</v>
      </c>
      <c r="S1822" s="9" t="s">
        <v>310</v>
      </c>
      <c r="T1822" s="9">
        <v>1210</v>
      </c>
      <c r="U1822" s="9" t="s">
        <v>293</v>
      </c>
      <c r="V1822" s="9" t="s">
        <v>195</v>
      </c>
      <c r="Z1822" s="9">
        <v>0</v>
      </c>
      <c r="AA1822" s="9">
        <v>1</v>
      </c>
      <c r="AB1822" s="9">
        <v>0.62988589070765</v>
      </c>
      <c r="AC1822" s="9">
        <v>9.256860097149E-2</v>
      </c>
      <c r="AD1822" s="9">
        <v>253.52665926590001</v>
      </c>
      <c r="AF1822" s="9">
        <v>-1</v>
      </c>
      <c r="AG1822" s="9">
        <v>-1</v>
      </c>
      <c r="AH1822" s="9">
        <v>-1</v>
      </c>
      <c r="AI1822" s="9">
        <v>-1</v>
      </c>
      <c r="AJ1822" s="9">
        <v>0</v>
      </c>
      <c r="AM1822" s="9" t="s">
        <v>309</v>
      </c>
      <c r="AN1822" s="9">
        <v>-1</v>
      </c>
      <c r="AQ1822" s="9">
        <v>580</v>
      </c>
      <c r="AR1822" s="9" t="s">
        <v>302</v>
      </c>
      <c r="AT1822" s="9" t="s">
        <v>195</v>
      </c>
      <c r="AU1822" s="9">
        <v>132.71029999999999</v>
      </c>
      <c r="AV1822" s="9">
        <v>80.121685865080195</v>
      </c>
      <c r="AW1822" s="9">
        <v>266.120309917653</v>
      </c>
      <c r="AX1822" s="9">
        <v>0.20561772850000001</v>
      </c>
    </row>
    <row r="1823" spans="1:50" x14ac:dyDescent="0.25">
      <c r="A1823" s="142">
        <v>550000</v>
      </c>
      <c r="B1823" s="142">
        <v>900000</v>
      </c>
      <c r="C1823" s="142">
        <v>900000</v>
      </c>
      <c r="D1823" s="9" t="s">
        <v>305</v>
      </c>
      <c r="E1823" s="9" t="s">
        <v>70</v>
      </c>
      <c r="F1823" s="9" t="s">
        <v>306</v>
      </c>
      <c r="G1823" s="9" t="s">
        <v>307</v>
      </c>
      <c r="H1823" s="9">
        <v>0.36</v>
      </c>
      <c r="I1823" s="9">
        <v>0.48</v>
      </c>
      <c r="J1823" s="9" t="s">
        <v>195</v>
      </c>
      <c r="K1823" s="9">
        <v>0.29448249983007002</v>
      </c>
      <c r="L1823" s="9">
        <v>3852.56137521749</v>
      </c>
      <c r="M1823" s="9">
        <v>9.5721902011285902</v>
      </c>
      <c r="N1823" s="9">
        <v>1.4067554030589899</v>
      </c>
      <c r="O1823" s="9">
        <v>2.8188424992773</v>
      </c>
      <c r="P1823" s="9">
        <v>0.41426484774228001</v>
      </c>
      <c r="Q1823" s="9">
        <v>1134.51190452284</v>
      </c>
      <c r="R1823" s="9">
        <v>1200</v>
      </c>
      <c r="S1823" s="9" t="s">
        <v>308</v>
      </c>
      <c r="T1823" s="9">
        <v>1200</v>
      </c>
      <c r="U1823" s="9" t="s">
        <v>293</v>
      </c>
      <c r="V1823" s="9" t="s">
        <v>195</v>
      </c>
      <c r="Z1823" s="9">
        <v>0</v>
      </c>
      <c r="AA1823" s="9">
        <v>1</v>
      </c>
      <c r="AB1823" s="9">
        <v>2.8188424992773</v>
      </c>
      <c r="AC1823" s="9">
        <v>0.41426484774228001</v>
      </c>
      <c r="AD1823" s="9">
        <v>1134.51190452284</v>
      </c>
      <c r="AF1823" s="9">
        <v>-1</v>
      </c>
      <c r="AG1823" s="9">
        <v>-1</v>
      </c>
      <c r="AH1823" s="9">
        <v>-1</v>
      </c>
      <c r="AI1823" s="9">
        <v>-1</v>
      </c>
      <c r="AJ1823" s="9">
        <v>0</v>
      </c>
      <c r="AM1823" s="9" t="s">
        <v>309</v>
      </c>
      <c r="AN1823" s="9">
        <v>-1</v>
      </c>
      <c r="AQ1823" s="9">
        <v>580</v>
      </c>
      <c r="AR1823" s="9" t="s">
        <v>302</v>
      </c>
      <c r="AT1823" s="9" t="s">
        <v>195</v>
      </c>
      <c r="AU1823" s="9">
        <v>132.71029999999999</v>
      </c>
      <c r="AV1823" s="9">
        <v>193.06349376658201</v>
      </c>
      <c r="AW1823" s="9">
        <v>1191.7283957217501</v>
      </c>
      <c r="AX1823" s="9">
        <v>0.92012319909999996</v>
      </c>
    </row>
    <row r="1824" spans="1:50" x14ac:dyDescent="0.25">
      <c r="A1824" s="142">
        <v>550000</v>
      </c>
      <c r="B1824" s="142">
        <v>900000</v>
      </c>
      <c r="C1824" s="142">
        <v>900000</v>
      </c>
      <c r="D1824" s="9" t="s">
        <v>305</v>
      </c>
      <c r="E1824" s="9" t="s">
        <v>70</v>
      </c>
      <c r="F1824" s="9" t="s">
        <v>306</v>
      </c>
      <c r="G1824" s="9" t="s">
        <v>307</v>
      </c>
      <c r="H1824" s="9">
        <v>0.36</v>
      </c>
      <c r="I1824" s="9">
        <v>0.48</v>
      </c>
      <c r="J1824" s="9" t="s">
        <v>195</v>
      </c>
      <c r="K1824" s="9">
        <v>7.7910724722310004E-2</v>
      </c>
      <c r="L1824" s="9">
        <v>3852.56137521749</v>
      </c>
      <c r="M1824" s="9">
        <v>9.5721902011285902</v>
      </c>
      <c r="N1824" s="9">
        <v>1.4067554030589899</v>
      </c>
      <c r="O1824" s="9">
        <v>0.74577627574980998</v>
      </c>
      <c r="P1824" s="9">
        <v>0.10960133295936</v>
      </c>
      <c r="Q1824" s="9">
        <v>300.15584878040801</v>
      </c>
      <c r="R1824" s="9">
        <v>1210</v>
      </c>
      <c r="S1824" s="9" t="s">
        <v>310</v>
      </c>
      <c r="T1824" s="9">
        <v>1210</v>
      </c>
      <c r="U1824" s="9" t="s">
        <v>293</v>
      </c>
      <c r="V1824" s="9" t="s">
        <v>195</v>
      </c>
      <c r="Z1824" s="9">
        <v>0</v>
      </c>
      <c r="AA1824" s="9">
        <v>1</v>
      </c>
      <c r="AB1824" s="9">
        <v>0.74577627574980998</v>
      </c>
      <c r="AC1824" s="9">
        <v>0.10960133295936</v>
      </c>
      <c r="AD1824" s="9">
        <v>300.15584878040897</v>
      </c>
      <c r="AF1824" s="9">
        <v>-1</v>
      </c>
      <c r="AG1824" s="9">
        <v>-1</v>
      </c>
      <c r="AH1824" s="9">
        <v>-1</v>
      </c>
      <c r="AI1824" s="9">
        <v>-1</v>
      </c>
      <c r="AJ1824" s="9">
        <v>0</v>
      </c>
      <c r="AM1824" s="9" t="s">
        <v>309</v>
      </c>
      <c r="AN1824" s="9">
        <v>-1</v>
      </c>
      <c r="AQ1824" s="9">
        <v>580</v>
      </c>
      <c r="AR1824" s="9" t="s">
        <v>302</v>
      </c>
      <c r="AT1824" s="9" t="s">
        <v>195</v>
      </c>
      <c r="AU1824" s="9">
        <v>132.71029999999999</v>
      </c>
      <c r="AV1824" s="9">
        <v>85.990023115456395</v>
      </c>
      <c r="AW1824" s="9">
        <v>315.29351671635601</v>
      </c>
      <c r="AX1824" s="9">
        <v>0.24343540050000001</v>
      </c>
    </row>
    <row r="1825" spans="1:50" x14ac:dyDescent="0.25">
      <c r="A1825" s="142">
        <v>550000</v>
      </c>
      <c r="B1825" s="142">
        <v>900000</v>
      </c>
      <c r="C1825" s="142">
        <v>900000</v>
      </c>
      <c r="D1825" s="9" t="s">
        <v>305</v>
      </c>
      <c r="E1825" s="9" t="s">
        <v>70</v>
      </c>
      <c r="F1825" s="9" t="s">
        <v>306</v>
      </c>
      <c r="G1825" s="9" t="s">
        <v>307</v>
      </c>
      <c r="H1825" s="9">
        <v>0.36</v>
      </c>
      <c r="I1825" s="9">
        <v>0.48</v>
      </c>
      <c r="J1825" s="9" t="s">
        <v>195</v>
      </c>
      <c r="K1825" s="9">
        <v>2.6670596768200001E-3</v>
      </c>
      <c r="L1825" s="9">
        <v>3852.56137521749</v>
      </c>
      <c r="M1825" s="9">
        <v>9.5721902011285902</v>
      </c>
      <c r="N1825" s="9">
        <v>1.4067554030589899</v>
      </c>
      <c r="O1825" s="9">
        <v>2.5529602504339999E-2</v>
      </c>
      <c r="P1825" s="9">
        <v>3.75190061065E-3</v>
      </c>
      <c r="Q1825" s="9">
        <v>10.2750110963437</v>
      </c>
      <c r="R1825" s="9">
        <v>1210</v>
      </c>
      <c r="S1825" s="9" t="s">
        <v>310</v>
      </c>
      <c r="T1825" s="9">
        <v>1210</v>
      </c>
      <c r="U1825" s="9" t="s">
        <v>293</v>
      </c>
      <c r="V1825" s="9" t="s">
        <v>195</v>
      </c>
      <c r="Z1825" s="9">
        <v>0</v>
      </c>
      <c r="AA1825" s="9">
        <v>1</v>
      </c>
      <c r="AB1825" s="9">
        <v>2.5529602504339999E-2</v>
      </c>
      <c r="AC1825" s="9">
        <v>3.75190061065E-3</v>
      </c>
      <c r="AD1825" s="9">
        <v>10.2750110963454</v>
      </c>
      <c r="AF1825" s="9">
        <v>-1</v>
      </c>
      <c r="AG1825" s="9">
        <v>-1</v>
      </c>
      <c r="AH1825" s="9">
        <v>-1</v>
      </c>
      <c r="AI1825" s="9">
        <v>-1</v>
      </c>
      <c r="AJ1825" s="9">
        <v>0</v>
      </c>
      <c r="AM1825" s="9" t="s">
        <v>309</v>
      </c>
      <c r="AN1825" s="9">
        <v>-1</v>
      </c>
      <c r="AQ1825" s="9">
        <v>580</v>
      </c>
      <c r="AR1825" s="9" t="s">
        <v>302</v>
      </c>
      <c r="AT1825" s="9" t="s">
        <v>195</v>
      </c>
      <c r="AU1825" s="9">
        <v>132.71029999999999</v>
      </c>
      <c r="AV1825" s="9">
        <v>13.334023853583</v>
      </c>
      <c r="AW1825" s="9">
        <v>10.793207582093199</v>
      </c>
      <c r="AX1825" s="9">
        <v>8.3333422999999993E-3</v>
      </c>
    </row>
    <row r="1826" spans="1:50" x14ac:dyDescent="0.25">
      <c r="A1826" s="142">
        <v>550000</v>
      </c>
      <c r="B1826" s="142">
        <v>900000</v>
      </c>
      <c r="C1826" s="142">
        <v>900000</v>
      </c>
      <c r="D1826" s="9" t="s">
        <v>305</v>
      </c>
      <c r="E1826" s="9" t="s">
        <v>70</v>
      </c>
      <c r="F1826" s="9" t="s">
        <v>306</v>
      </c>
      <c r="G1826" s="9" t="s">
        <v>307</v>
      </c>
      <c r="H1826" s="9">
        <v>0.36</v>
      </c>
      <c r="I1826" s="9">
        <v>0.48</v>
      </c>
      <c r="J1826" s="9" t="s">
        <v>195</v>
      </c>
      <c r="K1826" s="9">
        <v>3.2628712454699999E-3</v>
      </c>
      <c r="L1826" s="9">
        <v>3852.56137521749</v>
      </c>
      <c r="M1826" s="9">
        <v>9.5721902011285902</v>
      </c>
      <c r="N1826" s="9">
        <v>1.4067554030589899</v>
      </c>
      <c r="O1826" s="9">
        <v>3.1232824163459998E-2</v>
      </c>
      <c r="P1826" s="9">
        <v>4.5900617540499998E-3</v>
      </c>
      <c r="Q1826" s="9">
        <v>12.570411732617</v>
      </c>
      <c r="R1826" s="9">
        <v>1210</v>
      </c>
      <c r="S1826" s="9" t="s">
        <v>310</v>
      </c>
      <c r="T1826" s="9">
        <v>1210</v>
      </c>
      <c r="U1826" s="9" t="s">
        <v>293</v>
      </c>
      <c r="V1826" s="9" t="s">
        <v>195</v>
      </c>
      <c r="Z1826" s="9">
        <v>0</v>
      </c>
      <c r="AA1826" s="9">
        <v>1</v>
      </c>
      <c r="AB1826" s="9">
        <v>3.1232824163459998E-2</v>
      </c>
      <c r="AC1826" s="9">
        <v>4.5900617540499998E-3</v>
      </c>
      <c r="AD1826" s="9">
        <v>12.570411732617201</v>
      </c>
      <c r="AF1826" s="9">
        <v>-1</v>
      </c>
      <c r="AG1826" s="9">
        <v>-1</v>
      </c>
      <c r="AH1826" s="9">
        <v>-1</v>
      </c>
      <c r="AI1826" s="9">
        <v>-1</v>
      </c>
      <c r="AJ1826" s="9">
        <v>0</v>
      </c>
      <c r="AM1826" s="9" t="s">
        <v>309</v>
      </c>
      <c r="AN1826" s="9">
        <v>-1</v>
      </c>
      <c r="AQ1826" s="9">
        <v>580</v>
      </c>
      <c r="AR1826" s="9" t="s">
        <v>302</v>
      </c>
      <c r="AT1826" s="9" t="s">
        <v>195</v>
      </c>
      <c r="AU1826" s="9">
        <v>132.71029999999999</v>
      </c>
      <c r="AV1826" s="9">
        <v>22.1285792464226</v>
      </c>
      <c r="AW1826" s="9">
        <v>13.2043714552068</v>
      </c>
      <c r="AX1826" s="9">
        <v>1.01949811E-2</v>
      </c>
    </row>
    <row r="1827" spans="1:50" x14ac:dyDescent="0.25">
      <c r="A1827" s="142">
        <v>550000</v>
      </c>
      <c r="B1827" s="142">
        <v>900000</v>
      </c>
      <c r="C1827" s="142">
        <v>900000</v>
      </c>
      <c r="D1827" s="9" t="s">
        <v>305</v>
      </c>
      <c r="E1827" s="9" t="s">
        <v>70</v>
      </c>
      <c r="F1827" s="9" t="s">
        <v>306</v>
      </c>
      <c r="G1827" s="9" t="s">
        <v>307</v>
      </c>
      <c r="H1827" s="9">
        <v>0.36</v>
      </c>
      <c r="I1827" s="9">
        <v>0.48</v>
      </c>
      <c r="J1827" s="9" t="s">
        <v>195</v>
      </c>
      <c r="K1827" s="9">
        <v>0.22427987196176999</v>
      </c>
      <c r="L1827" s="9">
        <v>3852.56137521749</v>
      </c>
      <c r="M1827" s="9">
        <v>9.5721902011285902</v>
      </c>
      <c r="N1827" s="9">
        <v>1.4067554030589899</v>
      </c>
      <c r="O1827" s="9">
        <v>2.1468495927028401</v>
      </c>
      <c r="P1827" s="9">
        <v>0.31550692167959998</v>
      </c>
      <c r="Q1827" s="9">
        <v>864.05197195864298</v>
      </c>
      <c r="R1827" s="9">
        <v>1210</v>
      </c>
      <c r="S1827" s="9" t="s">
        <v>310</v>
      </c>
      <c r="T1827" s="9">
        <v>1210</v>
      </c>
      <c r="U1827" s="9" t="s">
        <v>293</v>
      </c>
      <c r="V1827" s="9" t="s">
        <v>195</v>
      </c>
      <c r="Z1827" s="9">
        <v>0</v>
      </c>
      <c r="AA1827" s="9">
        <v>1</v>
      </c>
      <c r="AB1827" s="9">
        <v>2.1468495927028401</v>
      </c>
      <c r="AC1827" s="9">
        <v>0.31550692167959998</v>
      </c>
      <c r="AD1827" s="9">
        <v>864.05197195864298</v>
      </c>
      <c r="AF1827" s="9">
        <v>-1</v>
      </c>
      <c r="AG1827" s="9">
        <v>-1</v>
      </c>
      <c r="AH1827" s="9">
        <v>-1</v>
      </c>
      <c r="AI1827" s="9">
        <v>-1</v>
      </c>
      <c r="AJ1827" s="9">
        <v>0</v>
      </c>
      <c r="AM1827" s="9" t="s">
        <v>309</v>
      </c>
      <c r="AN1827" s="9">
        <v>-1</v>
      </c>
      <c r="AQ1827" s="9">
        <v>580</v>
      </c>
      <c r="AR1827" s="9" t="s">
        <v>302</v>
      </c>
      <c r="AT1827" s="9" t="s">
        <v>195</v>
      </c>
      <c r="AU1827" s="9">
        <v>132.71029999999999</v>
      </c>
      <c r="AV1827" s="9">
        <v>119.99700646278799</v>
      </c>
      <c r="AW1827" s="9">
        <v>907.62844026354105</v>
      </c>
      <c r="AX1827" s="9">
        <v>0.70077207779999995</v>
      </c>
    </row>
    <row r="1828" spans="1:50" x14ac:dyDescent="0.25">
      <c r="A1828" s="142">
        <v>550000</v>
      </c>
      <c r="B1828" s="142">
        <v>900000</v>
      </c>
      <c r="C1828" s="142">
        <v>900000</v>
      </c>
      <c r="D1828" s="9" t="s">
        <v>305</v>
      </c>
      <c r="E1828" s="9" t="s">
        <v>70</v>
      </c>
      <c r="F1828" s="9" t="s">
        <v>306</v>
      </c>
      <c r="G1828" s="9" t="s">
        <v>307</v>
      </c>
      <c r="H1828" s="9">
        <v>0.36</v>
      </c>
      <c r="I1828" s="9">
        <v>0.48</v>
      </c>
      <c r="J1828" s="9" t="s">
        <v>195</v>
      </c>
      <c r="K1828" s="9">
        <v>1.516042620843E-2</v>
      </c>
      <c r="L1828" s="9">
        <v>3852.56137521749</v>
      </c>
      <c r="M1828" s="9">
        <v>9.5721902011285902</v>
      </c>
      <c r="N1828" s="9">
        <v>1.4067554030589899</v>
      </c>
      <c r="O1828" s="9">
        <v>0.14511848319729001</v>
      </c>
      <c r="P1828" s="9">
        <v>2.1327011481390001E-2</v>
      </c>
      <c r="Q1828" s="9">
        <v>58.406472442443899</v>
      </c>
      <c r="R1828" s="9">
        <v>1210</v>
      </c>
      <c r="S1828" s="9" t="s">
        <v>310</v>
      </c>
      <c r="T1828" s="9">
        <v>1210</v>
      </c>
      <c r="U1828" s="9" t="s">
        <v>293</v>
      </c>
      <c r="V1828" s="9" t="s">
        <v>195</v>
      </c>
      <c r="Z1828" s="9">
        <v>0</v>
      </c>
      <c r="AA1828" s="9">
        <v>1</v>
      </c>
      <c r="AB1828" s="9">
        <v>0.14511848319729001</v>
      </c>
      <c r="AC1828" s="9">
        <v>2.1327011481390001E-2</v>
      </c>
      <c r="AD1828" s="9">
        <v>58.406472442444702</v>
      </c>
      <c r="AF1828" s="9">
        <v>-1</v>
      </c>
      <c r="AG1828" s="9">
        <v>-1</v>
      </c>
      <c r="AH1828" s="9">
        <v>-1</v>
      </c>
      <c r="AI1828" s="9">
        <v>-1</v>
      </c>
      <c r="AJ1828" s="9">
        <v>0</v>
      </c>
      <c r="AM1828" s="9" t="s">
        <v>309</v>
      </c>
      <c r="AN1828" s="9">
        <v>-1</v>
      </c>
      <c r="AQ1828" s="9">
        <v>580</v>
      </c>
      <c r="AR1828" s="9" t="s">
        <v>302</v>
      </c>
      <c r="AT1828" s="9" t="s">
        <v>195</v>
      </c>
      <c r="AU1828" s="9">
        <v>132.71029999999999</v>
      </c>
      <c r="AV1828" s="9">
        <v>46.257794756151696</v>
      </c>
      <c r="AW1828" s="9">
        <v>61.352068167919299</v>
      </c>
      <c r="AX1828" s="9">
        <v>4.7369401800000002E-2</v>
      </c>
    </row>
    <row r="1829" spans="1:50" x14ac:dyDescent="0.25">
      <c r="A1829" s="142">
        <v>550000</v>
      </c>
      <c r="B1829" s="142">
        <v>900000</v>
      </c>
      <c r="C1829" s="142">
        <v>900000</v>
      </c>
      <c r="D1829" s="9" t="s">
        <v>305</v>
      </c>
      <c r="E1829" s="9" t="s">
        <v>70</v>
      </c>
      <c r="F1829" s="9" t="s">
        <v>306</v>
      </c>
      <c r="G1829" s="9" t="s">
        <v>307</v>
      </c>
      <c r="H1829" s="9">
        <v>0.36</v>
      </c>
      <c r="I1829" s="9">
        <v>0.48</v>
      </c>
      <c r="J1829" s="9" t="s">
        <v>195</v>
      </c>
      <c r="K1829" s="9">
        <v>2.143784626429E-2</v>
      </c>
      <c r="L1829" s="9">
        <v>3854.7804929519998</v>
      </c>
      <c r="M1829" s="9">
        <v>9.5774916629202593</v>
      </c>
      <c r="N1829" s="9">
        <v>1.4075272860969099</v>
      </c>
      <c r="O1829" s="9">
        <v>0.20532079386728999</v>
      </c>
      <c r="P1829" s="9">
        <v>3.0174353572149998E-2</v>
      </c>
      <c r="Q1829" s="9">
        <v>82.638191590523803</v>
      </c>
      <c r="R1829" s="9">
        <v>1200</v>
      </c>
      <c r="S1829" s="9" t="s">
        <v>308</v>
      </c>
      <c r="T1829" s="9">
        <v>1200</v>
      </c>
      <c r="U1829" s="9" t="s">
        <v>293</v>
      </c>
      <c r="V1829" s="9" t="s">
        <v>195</v>
      </c>
      <c r="Z1829" s="9">
        <v>0</v>
      </c>
      <c r="AA1829" s="9">
        <v>1</v>
      </c>
      <c r="AB1829" s="9">
        <v>0.20532079386728999</v>
      </c>
      <c r="AC1829" s="9">
        <v>3.0174353572149998E-2</v>
      </c>
      <c r="AD1829" s="9">
        <v>985.59777507633999</v>
      </c>
      <c r="AF1829" s="9">
        <v>-1</v>
      </c>
      <c r="AG1829" s="9">
        <v>-1</v>
      </c>
      <c r="AH1829" s="9">
        <v>-1</v>
      </c>
      <c r="AI1829" s="9">
        <v>-1</v>
      </c>
      <c r="AJ1829" s="9">
        <v>0</v>
      </c>
      <c r="AM1829" s="9" t="s">
        <v>309</v>
      </c>
      <c r="AN1829" s="9">
        <v>-1</v>
      </c>
      <c r="AQ1829" s="9">
        <v>580</v>
      </c>
      <c r="AR1829" s="9" t="s">
        <v>302</v>
      </c>
      <c r="AT1829" s="9" t="s">
        <v>195</v>
      </c>
      <c r="AU1829" s="9">
        <v>132.71029999999999</v>
      </c>
      <c r="AV1829" s="9">
        <v>51.873274066809103</v>
      </c>
      <c r="AW1829" s="9">
        <v>86.755885837102198</v>
      </c>
      <c r="AX1829" s="9">
        <v>0.79934937149999996</v>
      </c>
    </row>
    <row r="1830" spans="1:50" x14ac:dyDescent="0.25">
      <c r="A1830" s="142">
        <v>550000</v>
      </c>
      <c r="B1830" s="142">
        <v>900000</v>
      </c>
      <c r="C1830" s="142">
        <v>900000</v>
      </c>
      <c r="D1830" s="9" t="s">
        <v>305</v>
      </c>
      <c r="E1830" s="9" t="s">
        <v>70</v>
      </c>
      <c r="F1830" s="9" t="s">
        <v>306</v>
      </c>
      <c r="G1830" s="9" t="s">
        <v>307</v>
      </c>
      <c r="H1830" s="9">
        <v>0.36</v>
      </c>
      <c r="I1830" s="9">
        <v>0.48</v>
      </c>
      <c r="J1830" s="9" t="s">
        <v>195</v>
      </c>
      <c r="K1830" s="9">
        <v>2.93225430833E-3</v>
      </c>
      <c r="L1830" s="9">
        <v>3854.7804929519998</v>
      </c>
      <c r="M1830" s="9">
        <v>9.5774916629202593</v>
      </c>
      <c r="N1830" s="9">
        <v>1.4075272860969099</v>
      </c>
      <c r="O1830" s="9">
        <v>2.808364119163E-2</v>
      </c>
      <c r="P1830" s="9">
        <v>4.1272279487500002E-3</v>
      </c>
      <c r="Q1830" s="9">
        <v>11.3031967081403</v>
      </c>
      <c r="R1830" s="9">
        <v>1210</v>
      </c>
      <c r="S1830" s="9" t="s">
        <v>310</v>
      </c>
      <c r="T1830" s="9">
        <v>1210</v>
      </c>
      <c r="U1830" s="9" t="s">
        <v>293</v>
      </c>
      <c r="V1830" s="9" t="s">
        <v>195</v>
      </c>
      <c r="Z1830" s="9">
        <v>0</v>
      </c>
      <c r="AA1830" s="9">
        <v>1</v>
      </c>
      <c r="AB1830" s="9">
        <v>2.808364119163E-2</v>
      </c>
      <c r="AC1830" s="9">
        <v>4.1272279487500002E-3</v>
      </c>
      <c r="AD1830" s="9">
        <v>802.47718005730803</v>
      </c>
      <c r="AF1830" s="9">
        <v>-1</v>
      </c>
      <c r="AG1830" s="9">
        <v>-1</v>
      </c>
      <c r="AH1830" s="9">
        <v>-1</v>
      </c>
      <c r="AI1830" s="9">
        <v>-1</v>
      </c>
      <c r="AJ1830" s="9">
        <v>0</v>
      </c>
      <c r="AM1830" s="9" t="s">
        <v>309</v>
      </c>
      <c r="AN1830" s="9">
        <v>-1</v>
      </c>
      <c r="AQ1830" s="9">
        <v>580</v>
      </c>
      <c r="AR1830" s="9" t="s">
        <v>302</v>
      </c>
      <c r="AT1830" s="9" t="s">
        <v>195</v>
      </c>
      <c r="AU1830" s="9">
        <v>132.71029999999999</v>
      </c>
      <c r="AV1830" s="9">
        <v>20.656199299095402</v>
      </c>
      <c r="AW1830" s="9">
        <v>11.8664121797921</v>
      </c>
      <c r="AX1830" s="9">
        <v>0.6508330739</v>
      </c>
    </row>
    <row r="1831" spans="1:50" x14ac:dyDescent="0.25">
      <c r="A1831" s="142">
        <v>550000</v>
      </c>
      <c r="B1831" s="142">
        <v>900000</v>
      </c>
      <c r="C1831" s="142">
        <v>900000</v>
      </c>
      <c r="D1831" s="9" t="s">
        <v>305</v>
      </c>
      <c r="E1831" s="9" t="s">
        <v>70</v>
      </c>
      <c r="F1831" s="9" t="s">
        <v>306</v>
      </c>
      <c r="G1831" s="9" t="s">
        <v>307</v>
      </c>
      <c r="H1831" s="9">
        <v>0.36</v>
      </c>
      <c r="I1831" s="9">
        <v>0.48</v>
      </c>
      <c r="J1831" s="9" t="s">
        <v>195</v>
      </c>
      <c r="K1831" s="9">
        <v>0.21355825025842001</v>
      </c>
      <c r="L1831" s="9">
        <v>3860.0828652958398</v>
      </c>
      <c r="M1831" s="9">
        <v>9.5896964670744502</v>
      </c>
      <c r="N1831" s="9">
        <v>1.40928788474486</v>
      </c>
      <c r="O1831" s="9">
        <v>2.04795879801779</v>
      </c>
      <c r="P1831" s="9">
        <v>0.30096505477649999</v>
      </c>
      <c r="Q1831" s="9">
        <v>824.352542565097</v>
      </c>
      <c r="R1831" s="9">
        <v>1200</v>
      </c>
      <c r="S1831" s="9" t="s">
        <v>308</v>
      </c>
      <c r="T1831" s="9">
        <v>1200</v>
      </c>
      <c r="U1831" s="9" t="s">
        <v>293</v>
      </c>
      <c r="V1831" s="9" t="s">
        <v>195</v>
      </c>
      <c r="Z1831" s="9">
        <v>0</v>
      </c>
      <c r="AA1831" s="9">
        <v>1</v>
      </c>
      <c r="AB1831" s="9">
        <v>2.04795879801779</v>
      </c>
      <c r="AC1831" s="9">
        <v>0.30096505477649999</v>
      </c>
      <c r="AD1831" s="9">
        <v>824.352542565097</v>
      </c>
      <c r="AF1831" s="9">
        <v>-1</v>
      </c>
      <c r="AG1831" s="9">
        <v>-1</v>
      </c>
      <c r="AH1831" s="9">
        <v>-1</v>
      </c>
      <c r="AI1831" s="9">
        <v>-1</v>
      </c>
      <c r="AJ1831" s="9">
        <v>0</v>
      </c>
      <c r="AM1831" s="9" t="s">
        <v>309</v>
      </c>
      <c r="AN1831" s="9">
        <v>-1</v>
      </c>
      <c r="AQ1831" s="9">
        <v>580</v>
      </c>
      <c r="AR1831" s="9" t="s">
        <v>302</v>
      </c>
      <c r="AT1831" s="9" t="s">
        <v>195</v>
      </c>
      <c r="AU1831" s="9">
        <v>132.71029999999999</v>
      </c>
      <c r="AV1831" s="9">
        <v>140.75291161452901</v>
      </c>
      <c r="AW1831" s="9">
        <v>864.23957661480301</v>
      </c>
      <c r="AX1831" s="9">
        <v>0.66857464929999999</v>
      </c>
    </row>
    <row r="1832" spans="1:50" x14ac:dyDescent="0.25">
      <c r="A1832" s="142">
        <v>550000</v>
      </c>
      <c r="B1832" s="142">
        <v>900000</v>
      </c>
      <c r="C1832" s="142">
        <v>900000</v>
      </c>
      <c r="D1832" s="9" t="s">
        <v>305</v>
      </c>
      <c r="E1832" s="9" t="s">
        <v>70</v>
      </c>
      <c r="F1832" s="9" t="s">
        <v>306</v>
      </c>
      <c r="G1832" s="9" t="s">
        <v>307</v>
      </c>
      <c r="H1832" s="9">
        <v>0.36</v>
      </c>
      <c r="I1832" s="9">
        <v>0.48</v>
      </c>
      <c r="J1832" s="9" t="s">
        <v>195</v>
      </c>
      <c r="K1832" s="9">
        <v>2.8807429182409999E-2</v>
      </c>
      <c r="L1832" s="9">
        <v>3860.0828652958398</v>
      </c>
      <c r="M1832" s="9">
        <v>9.5896964670744502</v>
      </c>
      <c r="N1832" s="9">
        <v>1.40928788474486</v>
      </c>
      <c r="O1832" s="9">
        <v>0.27625450185613998</v>
      </c>
      <c r="P1832" s="9">
        <v>4.0597960937419998E-2</v>
      </c>
      <c r="Q1832" s="9">
        <v>111.199063780279</v>
      </c>
      <c r="R1832" s="9">
        <v>1210</v>
      </c>
      <c r="S1832" s="9" t="s">
        <v>310</v>
      </c>
      <c r="T1832" s="9">
        <v>1210</v>
      </c>
      <c r="U1832" s="9" t="s">
        <v>293</v>
      </c>
      <c r="V1832" s="9" t="s">
        <v>195</v>
      </c>
      <c r="Z1832" s="9">
        <v>0</v>
      </c>
      <c r="AA1832" s="9">
        <v>1</v>
      </c>
      <c r="AB1832" s="9">
        <v>0.27625450185613998</v>
      </c>
      <c r="AC1832" s="9">
        <v>4.0597960937419998E-2</v>
      </c>
      <c r="AD1832" s="9">
        <v>111.19906378028099</v>
      </c>
      <c r="AF1832" s="9">
        <v>-1</v>
      </c>
      <c r="AG1832" s="9">
        <v>-1</v>
      </c>
      <c r="AH1832" s="9">
        <v>-1</v>
      </c>
      <c r="AI1832" s="9">
        <v>-1</v>
      </c>
      <c r="AJ1832" s="9">
        <v>0</v>
      </c>
      <c r="AM1832" s="9" t="s">
        <v>309</v>
      </c>
      <c r="AN1832" s="9">
        <v>-1</v>
      </c>
      <c r="AQ1832" s="9">
        <v>580</v>
      </c>
      <c r="AR1832" s="9" t="s">
        <v>302</v>
      </c>
      <c r="AT1832" s="9" t="s">
        <v>195</v>
      </c>
      <c r="AU1832" s="9">
        <v>132.71029999999999</v>
      </c>
      <c r="AV1832" s="9">
        <v>63.722907093477197</v>
      </c>
      <c r="AW1832" s="9">
        <v>116.579529799707</v>
      </c>
      <c r="AX1832" s="9">
        <v>9.0185777600000003E-2</v>
      </c>
    </row>
    <row r="1833" spans="1:50" x14ac:dyDescent="0.25">
      <c r="A1833" s="142">
        <v>550000</v>
      </c>
      <c r="B1833" s="142">
        <v>900000</v>
      </c>
      <c r="C1833" s="142">
        <v>900000</v>
      </c>
      <c r="D1833" s="9" t="s">
        <v>305</v>
      </c>
      <c r="E1833" s="9" t="s">
        <v>70</v>
      </c>
      <c r="F1833" s="9" t="s">
        <v>306</v>
      </c>
      <c r="G1833" s="9" t="s">
        <v>307</v>
      </c>
      <c r="H1833" s="9">
        <v>0.36</v>
      </c>
      <c r="I1833" s="9">
        <v>0.48</v>
      </c>
      <c r="J1833" s="9" t="s">
        <v>195</v>
      </c>
      <c r="K1833" s="9">
        <v>0.18700639368670999</v>
      </c>
      <c r="L1833" s="9">
        <v>3860.0828652958398</v>
      </c>
      <c r="M1833" s="9">
        <v>9.5896964670744502</v>
      </c>
      <c r="N1833" s="9">
        <v>1.40928788474486</v>
      </c>
      <c r="O1833" s="9">
        <v>1.79333455285779</v>
      </c>
      <c r="P1833" s="9">
        <v>0.26354584499250999</v>
      </c>
      <c r="Q1833" s="9">
        <v>721.86017597084594</v>
      </c>
      <c r="R1833" s="9">
        <v>1210</v>
      </c>
      <c r="S1833" s="9" t="s">
        <v>310</v>
      </c>
      <c r="T1833" s="9">
        <v>1210</v>
      </c>
      <c r="U1833" s="9" t="s">
        <v>293</v>
      </c>
      <c r="V1833" s="9" t="s">
        <v>195</v>
      </c>
      <c r="Z1833" s="9">
        <v>0</v>
      </c>
      <c r="AA1833" s="9">
        <v>1</v>
      </c>
      <c r="AB1833" s="9">
        <v>1.79333455285779</v>
      </c>
      <c r="AC1833" s="9">
        <v>0.26354584499250999</v>
      </c>
      <c r="AD1833" s="9">
        <v>721.86017597084594</v>
      </c>
      <c r="AF1833" s="9">
        <v>-1</v>
      </c>
      <c r="AG1833" s="9">
        <v>-1</v>
      </c>
      <c r="AH1833" s="9">
        <v>-1</v>
      </c>
      <c r="AI1833" s="9">
        <v>-1</v>
      </c>
      <c r="AJ1833" s="9">
        <v>0</v>
      </c>
      <c r="AM1833" s="9" t="s">
        <v>309</v>
      </c>
      <c r="AN1833" s="9">
        <v>-1</v>
      </c>
      <c r="AQ1833" s="9">
        <v>580</v>
      </c>
      <c r="AR1833" s="9" t="s">
        <v>302</v>
      </c>
      <c r="AT1833" s="9" t="s">
        <v>195</v>
      </c>
      <c r="AU1833" s="9">
        <v>132.71029999999999</v>
      </c>
      <c r="AV1833" s="9">
        <v>110.180618641173</v>
      </c>
      <c r="AW1833" s="9">
        <v>756.78802532093403</v>
      </c>
      <c r="AX1833" s="9">
        <v>0.58545026440000003</v>
      </c>
    </row>
    <row r="1834" spans="1:50" x14ac:dyDescent="0.25">
      <c r="A1834" s="142">
        <v>550000</v>
      </c>
      <c r="B1834" s="142">
        <v>900000</v>
      </c>
      <c r="C1834" s="142">
        <v>900000</v>
      </c>
      <c r="D1834" s="9" t="s">
        <v>305</v>
      </c>
      <c r="E1834" s="9" t="s">
        <v>70</v>
      </c>
      <c r="F1834" s="9" t="s">
        <v>306</v>
      </c>
      <c r="G1834" s="9" t="s">
        <v>307</v>
      </c>
      <c r="H1834" s="9">
        <v>0.36</v>
      </c>
      <c r="I1834" s="9">
        <v>0.48</v>
      </c>
      <c r="J1834" s="9" t="s">
        <v>195</v>
      </c>
      <c r="K1834" s="9">
        <v>7.9004524135470003E-2</v>
      </c>
      <c r="L1834" s="9">
        <v>3860.0828652958398</v>
      </c>
      <c r="M1834" s="9">
        <v>9.5896964670744502</v>
      </c>
      <c r="N1834" s="9">
        <v>1.40928788474486</v>
      </c>
      <c r="O1834" s="9">
        <v>0.75762940598490003</v>
      </c>
      <c r="P1834" s="9">
        <v>0.11134011870416</v>
      </c>
      <c r="Q1834" s="9">
        <v>304.96400989621401</v>
      </c>
      <c r="R1834" s="9">
        <v>1210</v>
      </c>
      <c r="S1834" s="9" t="s">
        <v>310</v>
      </c>
      <c r="T1834" s="9">
        <v>1210</v>
      </c>
      <c r="U1834" s="9" t="s">
        <v>293</v>
      </c>
      <c r="V1834" s="9" t="s">
        <v>195</v>
      </c>
      <c r="Z1834" s="9">
        <v>0</v>
      </c>
      <c r="AA1834" s="9">
        <v>1</v>
      </c>
      <c r="AB1834" s="9">
        <v>0.75762940598490003</v>
      </c>
      <c r="AC1834" s="9">
        <v>0.11134011870416</v>
      </c>
      <c r="AD1834" s="9">
        <v>304.96400989621299</v>
      </c>
      <c r="AF1834" s="9">
        <v>-1</v>
      </c>
      <c r="AG1834" s="9">
        <v>-1</v>
      </c>
      <c r="AH1834" s="9">
        <v>-1</v>
      </c>
      <c r="AI1834" s="9">
        <v>-1</v>
      </c>
      <c r="AJ1834" s="9">
        <v>0</v>
      </c>
      <c r="AM1834" s="9" t="s">
        <v>309</v>
      </c>
      <c r="AN1834" s="9">
        <v>-1</v>
      </c>
      <c r="AQ1834" s="9">
        <v>580</v>
      </c>
      <c r="AR1834" s="9" t="s">
        <v>302</v>
      </c>
      <c r="AT1834" s="9" t="s">
        <v>195</v>
      </c>
      <c r="AU1834" s="9">
        <v>132.71029999999999</v>
      </c>
      <c r="AV1834" s="9">
        <v>72.499417866835302</v>
      </c>
      <c r="AW1834" s="9">
        <v>319.71996589631698</v>
      </c>
      <c r="AX1834" s="9">
        <v>0.2473349634</v>
      </c>
    </row>
    <row r="1835" spans="1:50" x14ac:dyDescent="0.25">
      <c r="A1835" s="142">
        <v>550000</v>
      </c>
      <c r="B1835" s="142">
        <v>900000</v>
      </c>
      <c r="C1835" s="142">
        <v>900000</v>
      </c>
      <c r="D1835" s="9" t="s">
        <v>305</v>
      </c>
      <c r="E1835" s="9" t="s">
        <v>70</v>
      </c>
      <c r="F1835" s="9" t="s">
        <v>306</v>
      </c>
      <c r="G1835" s="9" t="s">
        <v>307</v>
      </c>
      <c r="H1835" s="9">
        <v>0.36</v>
      </c>
      <c r="I1835" s="9">
        <v>0.48</v>
      </c>
      <c r="J1835" s="9" t="s">
        <v>195</v>
      </c>
      <c r="K1835" s="9">
        <v>7.2385222806789995E-2</v>
      </c>
      <c r="L1835" s="9">
        <v>3860.0828652958398</v>
      </c>
      <c r="M1835" s="9">
        <v>9.5896964670744502</v>
      </c>
      <c r="N1835" s="9">
        <v>1.40928788474486</v>
      </c>
      <c r="O1835" s="9">
        <v>0.69415231541873001</v>
      </c>
      <c r="P1835" s="9">
        <v>0.10201161753617</v>
      </c>
      <c r="Q1835" s="9">
        <v>279.412958257139</v>
      </c>
      <c r="R1835" s="9">
        <v>1210</v>
      </c>
      <c r="S1835" s="9" t="s">
        <v>310</v>
      </c>
      <c r="T1835" s="9">
        <v>1210</v>
      </c>
      <c r="U1835" s="9" t="s">
        <v>293</v>
      </c>
      <c r="V1835" s="9" t="s">
        <v>195</v>
      </c>
      <c r="Z1835" s="9">
        <v>0</v>
      </c>
      <c r="AA1835" s="9">
        <v>1</v>
      </c>
      <c r="AB1835" s="9">
        <v>0.69415231541873001</v>
      </c>
      <c r="AC1835" s="9">
        <v>0.10201161753617</v>
      </c>
      <c r="AD1835" s="9">
        <v>279.41295825713797</v>
      </c>
      <c r="AF1835" s="9">
        <v>-1</v>
      </c>
      <c r="AG1835" s="9">
        <v>-1</v>
      </c>
      <c r="AH1835" s="9">
        <v>-1</v>
      </c>
      <c r="AI1835" s="9">
        <v>-1</v>
      </c>
      <c r="AJ1835" s="9">
        <v>0</v>
      </c>
      <c r="AM1835" s="9" t="s">
        <v>309</v>
      </c>
      <c r="AN1835" s="9">
        <v>-1</v>
      </c>
      <c r="AQ1835" s="9">
        <v>580</v>
      </c>
      <c r="AR1835" s="9" t="s">
        <v>302</v>
      </c>
      <c r="AT1835" s="9" t="s">
        <v>195</v>
      </c>
      <c r="AU1835" s="9">
        <v>132.71029999999999</v>
      </c>
      <c r="AV1835" s="9">
        <v>80.344158848061099</v>
      </c>
      <c r="AW1835" s="9">
        <v>292.93260380253997</v>
      </c>
      <c r="AX1835" s="9">
        <v>0.2266122938</v>
      </c>
    </row>
    <row r="1836" spans="1:50" x14ac:dyDescent="0.25">
      <c r="A1836" s="142">
        <v>550000</v>
      </c>
      <c r="B1836" s="142">
        <v>900000</v>
      </c>
      <c r="C1836" s="142">
        <v>900000</v>
      </c>
      <c r="D1836" s="9" t="s">
        <v>305</v>
      </c>
      <c r="E1836" s="9" t="s">
        <v>70</v>
      </c>
      <c r="F1836" s="9" t="s">
        <v>306</v>
      </c>
      <c r="G1836" s="9" t="s">
        <v>307</v>
      </c>
      <c r="H1836" s="9">
        <v>0.36</v>
      </c>
      <c r="I1836" s="9">
        <v>0.48</v>
      </c>
      <c r="J1836" s="9" t="s">
        <v>195</v>
      </c>
      <c r="K1836" s="9">
        <v>2.9212093668460001E-2</v>
      </c>
      <c r="L1836" s="9">
        <v>3860.0828652958398</v>
      </c>
      <c r="M1836" s="9">
        <v>9.5896964670744502</v>
      </c>
      <c r="N1836" s="9">
        <v>1.40928788474486</v>
      </c>
      <c r="O1836" s="9">
        <v>0.28013511144836001</v>
      </c>
      <c r="P1836" s="9">
        <v>4.1168249694999999E-2</v>
      </c>
      <c r="Q1836" s="9">
        <v>112.761102229074</v>
      </c>
      <c r="R1836" s="9">
        <v>1210</v>
      </c>
      <c r="S1836" s="9" t="s">
        <v>310</v>
      </c>
      <c r="T1836" s="9">
        <v>1210</v>
      </c>
      <c r="U1836" s="9" t="s">
        <v>293</v>
      </c>
      <c r="V1836" s="9" t="s">
        <v>195</v>
      </c>
      <c r="Z1836" s="9">
        <v>0</v>
      </c>
      <c r="AA1836" s="9">
        <v>1</v>
      </c>
      <c r="AB1836" s="9">
        <v>0.28013511144836001</v>
      </c>
      <c r="AC1836" s="9">
        <v>4.1168249694999999E-2</v>
      </c>
      <c r="AD1836" s="9">
        <v>112.761102229073</v>
      </c>
      <c r="AF1836" s="9">
        <v>-1</v>
      </c>
      <c r="AG1836" s="9">
        <v>-1</v>
      </c>
      <c r="AH1836" s="9">
        <v>-1</v>
      </c>
      <c r="AI1836" s="9">
        <v>-1</v>
      </c>
      <c r="AJ1836" s="9">
        <v>0</v>
      </c>
      <c r="AM1836" s="9" t="s">
        <v>309</v>
      </c>
      <c r="AN1836" s="9">
        <v>-1</v>
      </c>
      <c r="AQ1836" s="9">
        <v>580</v>
      </c>
      <c r="AR1836" s="9" t="s">
        <v>302</v>
      </c>
      <c r="AT1836" s="9" t="s">
        <v>195</v>
      </c>
      <c r="AU1836" s="9">
        <v>132.71029999999999</v>
      </c>
      <c r="AV1836" s="9">
        <v>47.844685395789298</v>
      </c>
      <c r="AW1836" s="9">
        <v>118.217148873993</v>
      </c>
      <c r="AX1836" s="9">
        <v>9.1452637700000006E-2</v>
      </c>
    </row>
    <row r="1837" spans="1:50" x14ac:dyDescent="0.25">
      <c r="A1837" s="142">
        <v>550000</v>
      </c>
      <c r="B1837" s="142">
        <v>900000</v>
      </c>
      <c r="C1837" s="142">
        <v>900000</v>
      </c>
      <c r="D1837" s="9" t="s">
        <v>305</v>
      </c>
      <c r="E1837" s="9" t="s">
        <v>70</v>
      </c>
      <c r="F1837" s="9" t="s">
        <v>306</v>
      </c>
      <c r="G1837" s="9" t="s">
        <v>307</v>
      </c>
      <c r="H1837" s="9">
        <v>0.36</v>
      </c>
      <c r="I1837" s="9">
        <v>0.48</v>
      </c>
      <c r="J1837" s="9" t="s">
        <v>195</v>
      </c>
      <c r="K1837" s="9">
        <v>7.7895399296099999E-3</v>
      </c>
      <c r="L1837" s="9">
        <v>3860.0828652958398</v>
      </c>
      <c r="M1837" s="9">
        <v>9.5896964670744502</v>
      </c>
      <c r="N1837" s="9">
        <v>1.40928788474486</v>
      </c>
      <c r="O1837" s="9">
        <v>7.4699323543160001E-2</v>
      </c>
      <c r="P1837" s="9">
        <v>1.097770425054E-2</v>
      </c>
      <c r="Q1837" s="9">
        <v>30.068269610844599</v>
      </c>
      <c r="R1837" s="9">
        <v>1210</v>
      </c>
      <c r="S1837" s="9" t="s">
        <v>310</v>
      </c>
      <c r="T1837" s="9">
        <v>1210</v>
      </c>
      <c r="U1837" s="9" t="s">
        <v>293</v>
      </c>
      <c r="V1837" s="9" t="s">
        <v>195</v>
      </c>
      <c r="Z1837" s="9">
        <v>0</v>
      </c>
      <c r="AA1837" s="9">
        <v>1</v>
      </c>
      <c r="AB1837" s="9">
        <v>7.4699323543160001E-2</v>
      </c>
      <c r="AC1837" s="9">
        <v>1.097770425054E-2</v>
      </c>
      <c r="AD1837" s="9">
        <v>30.068269610845</v>
      </c>
      <c r="AF1837" s="9">
        <v>-1</v>
      </c>
      <c r="AG1837" s="9">
        <v>-1</v>
      </c>
      <c r="AH1837" s="9">
        <v>-1</v>
      </c>
      <c r="AI1837" s="9">
        <v>-1</v>
      </c>
      <c r="AJ1837" s="9">
        <v>0</v>
      </c>
      <c r="AM1837" s="9" t="s">
        <v>309</v>
      </c>
      <c r="AN1837" s="9">
        <v>-1</v>
      </c>
      <c r="AQ1837" s="9">
        <v>580</v>
      </c>
      <c r="AR1837" s="9" t="s">
        <v>302</v>
      </c>
      <c r="AT1837" s="9" t="s">
        <v>195</v>
      </c>
      <c r="AU1837" s="9">
        <v>132.71029999999999</v>
      </c>
      <c r="AV1837" s="9">
        <v>31.9799847329081</v>
      </c>
      <c r="AW1837" s="9">
        <v>31.523149691703999</v>
      </c>
      <c r="AX1837" s="9">
        <v>2.4386268900000001E-2</v>
      </c>
    </row>
    <row r="1838" spans="1:50" x14ac:dyDescent="0.25">
      <c r="A1838" s="142">
        <v>550000</v>
      </c>
      <c r="B1838" s="142">
        <v>900000</v>
      </c>
      <c r="C1838" s="142">
        <v>900000</v>
      </c>
      <c r="D1838" s="9" t="s">
        <v>305</v>
      </c>
      <c r="E1838" s="9" t="s">
        <v>70</v>
      </c>
      <c r="F1838" s="9" t="s">
        <v>306</v>
      </c>
      <c r="G1838" s="9" t="s">
        <v>307</v>
      </c>
      <c r="H1838" s="9">
        <v>0.36</v>
      </c>
      <c r="I1838" s="9">
        <v>0.48</v>
      </c>
      <c r="J1838" s="9" t="s">
        <v>195</v>
      </c>
      <c r="K1838" s="9">
        <v>1.9500582492619999E-2</v>
      </c>
      <c r="L1838" s="9">
        <v>3846.05265972917</v>
      </c>
      <c r="M1838" s="9">
        <v>9.5568347559995797</v>
      </c>
      <c r="N1838" s="9">
        <v>1.4045265509937399</v>
      </c>
      <c r="O1838" s="9">
        <v>0.18636384452777999</v>
      </c>
      <c r="P1838" s="9">
        <v>2.7389085870740001E-2</v>
      </c>
      <c r="Q1838" s="9">
        <v>75.000267162040103</v>
      </c>
      <c r="R1838" s="9">
        <v>1210</v>
      </c>
      <c r="S1838" s="9" t="s">
        <v>310</v>
      </c>
      <c r="T1838" s="9">
        <v>1210</v>
      </c>
      <c r="U1838" s="9" t="s">
        <v>293</v>
      </c>
      <c r="V1838" s="9" t="s">
        <v>195</v>
      </c>
      <c r="Z1838" s="9">
        <v>0</v>
      </c>
      <c r="AA1838" s="9">
        <v>1</v>
      </c>
      <c r="AB1838" s="9">
        <v>0.18636384452777999</v>
      </c>
      <c r="AC1838" s="9">
        <v>2.7389085870740001E-2</v>
      </c>
      <c r="AD1838" s="9">
        <v>84.941053014945993</v>
      </c>
      <c r="AF1838" s="9">
        <v>-1</v>
      </c>
      <c r="AG1838" s="9">
        <v>-1</v>
      </c>
      <c r="AH1838" s="9">
        <v>-1</v>
      </c>
      <c r="AI1838" s="9">
        <v>-1</v>
      </c>
      <c r="AJ1838" s="9">
        <v>0</v>
      </c>
      <c r="AM1838" s="9" t="s">
        <v>309</v>
      </c>
      <c r="AN1838" s="9">
        <v>-1</v>
      </c>
      <c r="AQ1838" s="9">
        <v>580</v>
      </c>
      <c r="AR1838" s="9" t="s">
        <v>302</v>
      </c>
      <c r="AT1838" s="9" t="s">
        <v>195</v>
      </c>
      <c r="AU1838" s="9">
        <v>132.71029999999999</v>
      </c>
      <c r="AV1838" s="9">
        <v>51.117226964721098</v>
      </c>
      <c r="AW1838" s="9">
        <v>78.916057500834398</v>
      </c>
      <c r="AX1838" s="9">
        <v>6.8889742899999995E-2</v>
      </c>
    </row>
    <row r="1839" spans="1:50" x14ac:dyDescent="0.25">
      <c r="A1839" s="142">
        <v>550000</v>
      </c>
      <c r="B1839" s="142">
        <v>900000</v>
      </c>
      <c r="C1839" s="142">
        <v>900000</v>
      </c>
      <c r="D1839" s="9" t="s">
        <v>305</v>
      </c>
      <c r="E1839" s="9" t="s">
        <v>70</v>
      </c>
      <c r="F1839" s="9" t="s">
        <v>306</v>
      </c>
      <c r="G1839" s="9" t="s">
        <v>307</v>
      </c>
      <c r="H1839" s="9">
        <v>0.36</v>
      </c>
      <c r="I1839" s="9">
        <v>0.48</v>
      </c>
      <c r="J1839" s="9" t="s">
        <v>195</v>
      </c>
      <c r="K1839" s="9">
        <v>1.992172062E-5</v>
      </c>
      <c r="L1839" s="9">
        <v>3846.05265972917</v>
      </c>
      <c r="M1839" s="9">
        <v>9.5568347559995797</v>
      </c>
      <c r="N1839" s="9">
        <v>1.4045265509937399</v>
      </c>
      <c r="O1839" s="9">
        <v>1.9038859201999999E-4</v>
      </c>
      <c r="P1839" s="9">
        <v>2.7980585550000001E-5</v>
      </c>
      <c r="Q1839" s="9">
        <v>7.6619986576930005E-2</v>
      </c>
      <c r="R1839" s="9">
        <v>1330</v>
      </c>
      <c r="S1839" s="9" t="s">
        <v>311</v>
      </c>
      <c r="T1839" s="9">
        <v>1330</v>
      </c>
      <c r="U1839" s="9" t="s">
        <v>293</v>
      </c>
      <c r="V1839" s="9" t="s">
        <v>195</v>
      </c>
      <c r="Z1839" s="9">
        <v>0</v>
      </c>
      <c r="AA1839" s="9">
        <v>1</v>
      </c>
      <c r="AB1839" s="9">
        <v>1.9038859201999999E-4</v>
      </c>
      <c r="AC1839" s="9">
        <v>2.7980585550000001E-5</v>
      </c>
      <c r="AD1839" s="9">
        <v>0.20932166064964</v>
      </c>
      <c r="AF1839" s="9">
        <v>-1</v>
      </c>
      <c r="AG1839" s="9">
        <v>-1</v>
      </c>
      <c r="AH1839" s="9">
        <v>-1</v>
      </c>
      <c r="AI1839" s="9">
        <v>-1</v>
      </c>
      <c r="AJ1839" s="9">
        <v>0</v>
      </c>
      <c r="AM1839" s="9" t="s">
        <v>309</v>
      </c>
      <c r="AN1839" s="9">
        <v>-1</v>
      </c>
      <c r="AQ1839" s="9">
        <v>580</v>
      </c>
      <c r="AR1839" s="9" t="s">
        <v>302</v>
      </c>
      <c r="AT1839" s="9" t="s">
        <v>195</v>
      </c>
      <c r="AU1839" s="9">
        <v>132.71029999999999</v>
      </c>
      <c r="AV1839" s="9">
        <v>1.59010880249069</v>
      </c>
      <c r="AW1839" s="9">
        <v>8.0620343035109995E-2</v>
      </c>
      <c r="AX1839" s="9">
        <v>1.6976609999999999E-4</v>
      </c>
    </row>
    <row r="1840" spans="1:50" x14ac:dyDescent="0.25">
      <c r="A1840" s="142">
        <v>550000</v>
      </c>
      <c r="B1840" s="142">
        <v>900000</v>
      </c>
      <c r="C1840" s="142">
        <v>900000</v>
      </c>
      <c r="D1840" s="9" t="s">
        <v>305</v>
      </c>
      <c r="E1840" s="9" t="s">
        <v>70</v>
      </c>
      <c r="F1840" s="9" t="s">
        <v>306</v>
      </c>
      <c r="G1840" s="9" t="s">
        <v>307</v>
      </c>
      <c r="H1840" s="9">
        <v>0.36</v>
      </c>
      <c r="I1840" s="9">
        <v>0.48</v>
      </c>
      <c r="J1840" s="9" t="s">
        <v>195</v>
      </c>
      <c r="K1840" s="9">
        <v>0.29892609182696001</v>
      </c>
      <c r="L1840" s="9">
        <v>3855.3464391382099</v>
      </c>
      <c r="M1840" s="9">
        <v>9.5785915880989005</v>
      </c>
      <c r="N1840" s="9">
        <v>1.4076784948961001</v>
      </c>
      <c r="O1840" s="9">
        <v>2.8632909486370699</v>
      </c>
      <c r="P1840" s="9">
        <v>0.42079183102815998</v>
      </c>
      <c r="Q1840" s="9">
        <v>1152.4636436906001</v>
      </c>
      <c r="R1840" s="9">
        <v>1200</v>
      </c>
      <c r="S1840" s="9" t="s">
        <v>308</v>
      </c>
      <c r="T1840" s="9">
        <v>1200</v>
      </c>
      <c r="U1840" s="9" t="s">
        <v>293</v>
      </c>
      <c r="V1840" s="9" t="s">
        <v>195</v>
      </c>
      <c r="Z1840" s="9">
        <v>0</v>
      </c>
      <c r="AA1840" s="9">
        <v>1</v>
      </c>
      <c r="AB1840" s="9">
        <v>2.8632909486370699</v>
      </c>
      <c r="AC1840" s="9">
        <v>0.42079183102815998</v>
      </c>
      <c r="AD1840" s="9">
        <v>1152.4636436906001</v>
      </c>
      <c r="AF1840" s="9">
        <v>-1</v>
      </c>
      <c r="AG1840" s="9">
        <v>-1</v>
      </c>
      <c r="AH1840" s="9">
        <v>-1</v>
      </c>
      <c r="AI1840" s="9">
        <v>-1</v>
      </c>
      <c r="AJ1840" s="9">
        <v>0</v>
      </c>
      <c r="AM1840" s="9" t="s">
        <v>309</v>
      </c>
      <c r="AN1840" s="9">
        <v>-1</v>
      </c>
      <c r="AQ1840" s="9">
        <v>580</v>
      </c>
      <c r="AR1840" s="9" t="s">
        <v>302</v>
      </c>
      <c r="AT1840" s="9" t="s">
        <v>195</v>
      </c>
      <c r="AU1840" s="9">
        <v>132.71029999999999</v>
      </c>
      <c r="AV1840" s="9">
        <v>197.775908562079</v>
      </c>
      <c r="AW1840" s="9">
        <v>1209.7109745328901</v>
      </c>
      <c r="AX1840" s="9">
        <v>0.9346825983</v>
      </c>
    </row>
    <row r="1841" spans="1:50" x14ac:dyDescent="0.25">
      <c r="A1841" s="142">
        <v>550000</v>
      </c>
      <c r="B1841" s="142">
        <v>900000</v>
      </c>
      <c r="C1841" s="142">
        <v>900000</v>
      </c>
      <c r="D1841" s="9" t="s">
        <v>305</v>
      </c>
      <c r="E1841" s="9" t="s">
        <v>70</v>
      </c>
      <c r="F1841" s="9" t="s">
        <v>306</v>
      </c>
      <c r="G1841" s="9" t="s">
        <v>307</v>
      </c>
      <c r="H1841" s="9">
        <v>0.36</v>
      </c>
      <c r="I1841" s="9">
        <v>0.48</v>
      </c>
      <c r="J1841" s="9" t="s">
        <v>195</v>
      </c>
      <c r="K1841" s="9">
        <v>1.6198231505E-4</v>
      </c>
      <c r="L1841" s="9">
        <v>3855.3464391382099</v>
      </c>
      <c r="M1841" s="9">
        <v>9.5785915880989005</v>
      </c>
      <c r="N1841" s="9">
        <v>1.4076784948961001</v>
      </c>
      <c r="O1841" s="9">
        <v>1.55156244042E-3</v>
      </c>
      <c r="P1841" s="9">
        <v>2.2801902144999999E-4</v>
      </c>
      <c r="Q1841" s="9">
        <v>0.62449794155836003</v>
      </c>
      <c r="R1841" s="9">
        <v>1210</v>
      </c>
      <c r="S1841" s="9" t="s">
        <v>310</v>
      </c>
      <c r="T1841" s="9">
        <v>1210</v>
      </c>
      <c r="U1841" s="9" t="s">
        <v>293</v>
      </c>
      <c r="V1841" s="9" t="s">
        <v>195</v>
      </c>
      <c r="Z1841" s="9">
        <v>0</v>
      </c>
      <c r="AA1841" s="9">
        <v>1</v>
      </c>
      <c r="AB1841" s="9">
        <v>1.55156244042E-3</v>
      </c>
      <c r="AC1841" s="9">
        <v>2.2801902144999999E-4</v>
      </c>
      <c r="AD1841" s="9">
        <v>0.62449794155855998</v>
      </c>
      <c r="AF1841" s="9">
        <v>-1</v>
      </c>
      <c r="AG1841" s="9">
        <v>-1</v>
      </c>
      <c r="AH1841" s="9">
        <v>-1</v>
      </c>
      <c r="AI1841" s="9">
        <v>-1</v>
      </c>
      <c r="AJ1841" s="9">
        <v>0</v>
      </c>
      <c r="AM1841" s="9" t="s">
        <v>309</v>
      </c>
      <c r="AN1841" s="9">
        <v>-1</v>
      </c>
      <c r="AQ1841" s="9">
        <v>580</v>
      </c>
      <c r="AR1841" s="9" t="s">
        <v>302</v>
      </c>
      <c r="AT1841" s="9" t="s">
        <v>195</v>
      </c>
      <c r="AU1841" s="9">
        <v>132.71029999999999</v>
      </c>
      <c r="AV1841" s="9">
        <v>4.8567741066137202</v>
      </c>
      <c r="AW1841" s="9">
        <v>0.65551917200385001</v>
      </c>
      <c r="AX1841" s="9">
        <v>5.0648659999999999E-4</v>
      </c>
    </row>
    <row r="1842" spans="1:50" x14ac:dyDescent="0.25">
      <c r="A1842" s="142">
        <v>550000</v>
      </c>
      <c r="B1842" s="142">
        <v>900000</v>
      </c>
      <c r="C1842" s="142">
        <v>900000</v>
      </c>
      <c r="D1842" s="9" t="s">
        <v>305</v>
      </c>
      <c r="E1842" s="9" t="s">
        <v>70</v>
      </c>
      <c r="F1842" s="9" t="s">
        <v>306</v>
      </c>
      <c r="G1842" s="9" t="s">
        <v>307</v>
      </c>
      <c r="H1842" s="9">
        <v>0.36</v>
      </c>
      <c r="I1842" s="9">
        <v>0.48</v>
      </c>
      <c r="J1842" s="9" t="s">
        <v>195</v>
      </c>
      <c r="K1842" s="9">
        <v>5.6935148071670001E-2</v>
      </c>
      <c r="L1842" s="9">
        <v>3855.3464391382099</v>
      </c>
      <c r="M1842" s="9">
        <v>9.5785915880989005</v>
      </c>
      <c r="N1842" s="9">
        <v>1.4076784948961001</v>
      </c>
      <c r="O1842" s="9">
        <v>0.54535853038655002</v>
      </c>
      <c r="P1842" s="9">
        <v>8.0146383544220004E-2</v>
      </c>
      <c r="Q1842" s="9">
        <v>219.50472037995399</v>
      </c>
      <c r="R1842" s="9">
        <v>1210</v>
      </c>
      <c r="S1842" s="9" t="s">
        <v>310</v>
      </c>
      <c r="T1842" s="9">
        <v>1210</v>
      </c>
      <c r="U1842" s="9" t="s">
        <v>293</v>
      </c>
      <c r="V1842" s="9" t="s">
        <v>195</v>
      </c>
      <c r="Z1842" s="9">
        <v>0</v>
      </c>
      <c r="AA1842" s="9">
        <v>1</v>
      </c>
      <c r="AB1842" s="9">
        <v>0.54535853038655002</v>
      </c>
      <c r="AC1842" s="9">
        <v>8.0146383544220004E-2</v>
      </c>
      <c r="AD1842" s="9">
        <v>219.50472037995399</v>
      </c>
      <c r="AF1842" s="9">
        <v>-1</v>
      </c>
      <c r="AG1842" s="9">
        <v>-1</v>
      </c>
      <c r="AH1842" s="9">
        <v>-1</v>
      </c>
      <c r="AI1842" s="9">
        <v>-1</v>
      </c>
      <c r="AJ1842" s="9">
        <v>0</v>
      </c>
      <c r="AM1842" s="9" t="s">
        <v>309</v>
      </c>
      <c r="AN1842" s="9">
        <v>-1</v>
      </c>
      <c r="AQ1842" s="9">
        <v>580</v>
      </c>
      <c r="AR1842" s="9" t="s">
        <v>302</v>
      </c>
      <c r="AT1842" s="9" t="s">
        <v>195</v>
      </c>
      <c r="AU1842" s="9">
        <v>132.71029999999999</v>
      </c>
      <c r="AV1842" s="9">
        <v>65.371757211680304</v>
      </c>
      <c r="AW1842" s="9">
        <v>230.40836963416899</v>
      </c>
      <c r="AX1842" s="9">
        <v>0.17802491519999999</v>
      </c>
    </row>
    <row r="1843" spans="1:50" x14ac:dyDescent="0.25">
      <c r="A1843" s="142">
        <v>550000</v>
      </c>
      <c r="B1843" s="142">
        <v>900000</v>
      </c>
      <c r="C1843" s="142">
        <v>900000</v>
      </c>
      <c r="D1843" s="9" t="s">
        <v>305</v>
      </c>
      <c r="E1843" s="9" t="s">
        <v>70</v>
      </c>
      <c r="F1843" s="9" t="s">
        <v>306</v>
      </c>
      <c r="G1843" s="9" t="s">
        <v>307</v>
      </c>
      <c r="H1843" s="9">
        <v>0.36</v>
      </c>
      <c r="I1843" s="9">
        <v>0.48</v>
      </c>
      <c r="J1843" s="9" t="s">
        <v>195</v>
      </c>
      <c r="K1843" s="9">
        <v>0.21226307935309</v>
      </c>
      <c r="L1843" s="9">
        <v>3855.3464391382099</v>
      </c>
      <c r="M1843" s="9">
        <v>9.5785915880989005</v>
      </c>
      <c r="N1843" s="9">
        <v>1.4076784948961001</v>
      </c>
      <c r="O1843" s="9">
        <v>2.0331813463555402</v>
      </c>
      <c r="P1843" s="9">
        <v>0.29879817206578002</v>
      </c>
      <c r="Q1843" s="9">
        <v>818.34770714447404</v>
      </c>
      <c r="R1843" s="9">
        <v>1210</v>
      </c>
      <c r="S1843" s="9" t="s">
        <v>310</v>
      </c>
      <c r="T1843" s="9">
        <v>1210</v>
      </c>
      <c r="U1843" s="9" t="s">
        <v>293</v>
      </c>
      <c r="V1843" s="9" t="s">
        <v>195</v>
      </c>
      <c r="Z1843" s="9">
        <v>0</v>
      </c>
      <c r="AA1843" s="9">
        <v>1</v>
      </c>
      <c r="AB1843" s="9">
        <v>2.0331813463555402</v>
      </c>
      <c r="AC1843" s="9">
        <v>0.29879817206578002</v>
      </c>
      <c r="AD1843" s="9">
        <v>818.34770714447404</v>
      </c>
      <c r="AF1843" s="9">
        <v>-1</v>
      </c>
      <c r="AG1843" s="9">
        <v>-1</v>
      </c>
      <c r="AH1843" s="9">
        <v>-1</v>
      </c>
      <c r="AI1843" s="9">
        <v>-1</v>
      </c>
      <c r="AJ1843" s="9">
        <v>0</v>
      </c>
      <c r="AM1843" s="9" t="s">
        <v>309</v>
      </c>
      <c r="AN1843" s="9">
        <v>-1</v>
      </c>
      <c r="AQ1843" s="9">
        <v>580</v>
      </c>
      <c r="AR1843" s="9" t="s">
        <v>302</v>
      </c>
      <c r="AT1843" s="9" t="s">
        <v>195</v>
      </c>
      <c r="AU1843" s="9">
        <v>132.71029999999999</v>
      </c>
      <c r="AV1843" s="9">
        <v>118.80426888575001</v>
      </c>
      <c r="AW1843" s="9">
        <v>858.99820591848197</v>
      </c>
      <c r="AX1843" s="9">
        <v>0.66370454759999997</v>
      </c>
    </row>
    <row r="1844" spans="1:50" x14ac:dyDescent="0.25">
      <c r="A1844" s="142">
        <v>550000</v>
      </c>
      <c r="B1844" s="142">
        <v>900000</v>
      </c>
      <c r="C1844" s="142">
        <v>900000</v>
      </c>
      <c r="D1844" s="9" t="s">
        <v>305</v>
      </c>
      <c r="E1844" s="9" t="s">
        <v>70</v>
      </c>
      <c r="F1844" s="9" t="s">
        <v>306</v>
      </c>
      <c r="G1844" s="9" t="s">
        <v>307</v>
      </c>
      <c r="H1844" s="9">
        <v>0.36</v>
      </c>
      <c r="I1844" s="9">
        <v>0.48</v>
      </c>
      <c r="J1844" s="9" t="s">
        <v>195</v>
      </c>
      <c r="K1844" s="9">
        <v>4.9477152216180001E-2</v>
      </c>
      <c r="L1844" s="9">
        <v>3855.3464391382099</v>
      </c>
      <c r="M1844" s="9">
        <v>9.5785915880989005</v>
      </c>
      <c r="N1844" s="9">
        <v>1.4076784948961001</v>
      </c>
      <c r="O1844" s="9">
        <v>0.47392143402099002</v>
      </c>
      <c r="P1844" s="9">
        <v>6.9647923163409994E-2</v>
      </c>
      <c r="Q1844" s="9">
        <v>190.75156261534801</v>
      </c>
      <c r="R1844" s="9">
        <v>1210</v>
      </c>
      <c r="S1844" s="9" t="s">
        <v>310</v>
      </c>
      <c r="T1844" s="9">
        <v>1210</v>
      </c>
      <c r="U1844" s="9" t="s">
        <v>293</v>
      </c>
      <c r="V1844" s="9" t="s">
        <v>195</v>
      </c>
      <c r="Z1844" s="9">
        <v>0</v>
      </c>
      <c r="AA1844" s="9">
        <v>1</v>
      </c>
      <c r="AB1844" s="9">
        <v>0.47392143402099002</v>
      </c>
      <c r="AC1844" s="9">
        <v>6.9647923163409994E-2</v>
      </c>
      <c r="AD1844" s="9">
        <v>190.75156261534701</v>
      </c>
      <c r="AF1844" s="9">
        <v>-1</v>
      </c>
      <c r="AG1844" s="9">
        <v>-1</v>
      </c>
      <c r="AH1844" s="9">
        <v>-1</v>
      </c>
      <c r="AI1844" s="9">
        <v>-1</v>
      </c>
      <c r="AJ1844" s="9">
        <v>0</v>
      </c>
      <c r="AM1844" s="9" t="s">
        <v>309</v>
      </c>
      <c r="AN1844" s="9">
        <v>-1</v>
      </c>
      <c r="AQ1844" s="9">
        <v>580</v>
      </c>
      <c r="AR1844" s="9" t="s">
        <v>302</v>
      </c>
      <c r="AT1844" s="9" t="s">
        <v>195</v>
      </c>
      <c r="AU1844" s="9">
        <v>132.71029999999999</v>
      </c>
      <c r="AV1844" s="9">
        <v>72.124501095540495</v>
      </c>
      <c r="AW1844" s="9">
        <v>200.22693120810899</v>
      </c>
      <c r="AX1844" s="9">
        <v>0.1547052414</v>
      </c>
    </row>
    <row r="1845" spans="1:50" x14ac:dyDescent="0.25">
      <c r="A1845" s="142">
        <v>550000</v>
      </c>
      <c r="B1845" s="142">
        <v>900000</v>
      </c>
      <c r="C1845" s="142">
        <v>900000</v>
      </c>
      <c r="D1845" s="9" t="s">
        <v>305</v>
      </c>
      <c r="E1845" s="9" t="s">
        <v>70</v>
      </c>
      <c r="F1845" s="9" t="s">
        <v>306</v>
      </c>
      <c r="G1845" s="9" t="s">
        <v>307</v>
      </c>
      <c r="H1845" s="9">
        <v>0.36</v>
      </c>
      <c r="I1845" s="9">
        <v>0.48</v>
      </c>
      <c r="J1845" s="9" t="s">
        <v>195</v>
      </c>
      <c r="K1845" s="9">
        <v>0.22634522383132</v>
      </c>
      <c r="L1845" s="9">
        <v>3857.7690409708998</v>
      </c>
      <c r="M1845" s="9">
        <v>9.5843984292453506</v>
      </c>
      <c r="N1845" s="9">
        <v>1.4085246429415601</v>
      </c>
      <c r="O1845" s="9">
        <v>2.1693828077561501</v>
      </c>
      <c r="P1845" s="9">
        <v>0.31881282557854002</v>
      </c>
      <c r="Q1845" s="9">
        <v>873.18759706811898</v>
      </c>
      <c r="R1845" s="9">
        <v>1200</v>
      </c>
      <c r="S1845" s="9" t="s">
        <v>308</v>
      </c>
      <c r="T1845" s="9">
        <v>1200</v>
      </c>
      <c r="U1845" s="9" t="s">
        <v>293</v>
      </c>
      <c r="V1845" s="9" t="s">
        <v>195</v>
      </c>
      <c r="Z1845" s="9">
        <v>0</v>
      </c>
      <c r="AA1845" s="9">
        <v>1</v>
      </c>
      <c r="AB1845" s="9">
        <v>2.1693828077561501</v>
      </c>
      <c r="AC1845" s="9">
        <v>0.31881282557854002</v>
      </c>
      <c r="AD1845" s="9">
        <v>873.18759706811898</v>
      </c>
      <c r="AF1845" s="9">
        <v>-1</v>
      </c>
      <c r="AG1845" s="9">
        <v>-1</v>
      </c>
      <c r="AH1845" s="9">
        <v>-1</v>
      </c>
      <c r="AI1845" s="9">
        <v>-1</v>
      </c>
      <c r="AJ1845" s="9">
        <v>0</v>
      </c>
      <c r="AM1845" s="9" t="s">
        <v>309</v>
      </c>
      <c r="AN1845" s="9">
        <v>-1</v>
      </c>
      <c r="AQ1845" s="9">
        <v>580</v>
      </c>
      <c r="AR1845" s="9" t="s">
        <v>302</v>
      </c>
      <c r="AT1845" s="9" t="s">
        <v>195</v>
      </c>
      <c r="AU1845" s="9">
        <v>132.71029999999999</v>
      </c>
      <c r="AV1845" s="9">
        <v>139.760437698495</v>
      </c>
      <c r="AW1845" s="9">
        <v>915.98662274136495</v>
      </c>
      <c r="AX1845" s="9">
        <v>0.70818134389999998</v>
      </c>
    </row>
    <row r="1846" spans="1:50" x14ac:dyDescent="0.25">
      <c r="A1846" s="142">
        <v>550000</v>
      </c>
      <c r="B1846" s="142">
        <v>900000</v>
      </c>
      <c r="C1846" s="142">
        <v>900000</v>
      </c>
      <c r="D1846" s="9" t="s">
        <v>305</v>
      </c>
      <c r="E1846" s="9" t="s">
        <v>70</v>
      </c>
      <c r="F1846" s="9" t="s">
        <v>306</v>
      </c>
      <c r="G1846" s="9" t="s">
        <v>307</v>
      </c>
      <c r="H1846" s="9">
        <v>0.36</v>
      </c>
      <c r="I1846" s="9">
        <v>0.48</v>
      </c>
      <c r="J1846" s="9" t="s">
        <v>195</v>
      </c>
      <c r="K1846" s="9">
        <v>7.549612955927E-2</v>
      </c>
      <c r="L1846" s="9">
        <v>3857.7690409708998</v>
      </c>
      <c r="M1846" s="9">
        <v>9.5843984292453506</v>
      </c>
      <c r="N1846" s="9">
        <v>1.4085246429415601</v>
      </c>
      <c r="O1846" s="9">
        <v>0.72358498556199002</v>
      </c>
      <c r="P1846" s="9">
        <v>0.10633815893093999</v>
      </c>
      <c r="Q1846" s="9">
        <v>291.24663132688698</v>
      </c>
      <c r="R1846" s="9">
        <v>1210</v>
      </c>
      <c r="S1846" s="9" t="s">
        <v>310</v>
      </c>
      <c r="T1846" s="9">
        <v>1210</v>
      </c>
      <c r="U1846" s="9" t="s">
        <v>293</v>
      </c>
      <c r="V1846" s="9" t="s">
        <v>195</v>
      </c>
      <c r="Z1846" s="9">
        <v>0</v>
      </c>
      <c r="AA1846" s="9">
        <v>1</v>
      </c>
      <c r="AB1846" s="9">
        <v>0.72358498556199002</v>
      </c>
      <c r="AC1846" s="9">
        <v>0.10633815893093999</v>
      </c>
      <c r="AD1846" s="9">
        <v>291.24663132688698</v>
      </c>
      <c r="AF1846" s="9">
        <v>-1</v>
      </c>
      <c r="AG1846" s="9">
        <v>-1</v>
      </c>
      <c r="AH1846" s="9">
        <v>-1</v>
      </c>
      <c r="AI1846" s="9">
        <v>-1</v>
      </c>
      <c r="AJ1846" s="9">
        <v>0</v>
      </c>
      <c r="AM1846" s="9" t="s">
        <v>309</v>
      </c>
      <c r="AN1846" s="9">
        <v>-1</v>
      </c>
      <c r="AQ1846" s="9">
        <v>580</v>
      </c>
      <c r="AR1846" s="9" t="s">
        <v>302</v>
      </c>
      <c r="AT1846" s="9" t="s">
        <v>195</v>
      </c>
      <c r="AU1846" s="9">
        <v>132.71029999999999</v>
      </c>
      <c r="AV1846" s="9">
        <v>82.696405501170204</v>
      </c>
      <c r="AW1846" s="9">
        <v>305.52199677328201</v>
      </c>
      <c r="AX1846" s="9">
        <v>0.2362097578</v>
      </c>
    </row>
    <row r="1847" spans="1:50" x14ac:dyDescent="0.25">
      <c r="A1847" s="142">
        <v>550000</v>
      </c>
      <c r="B1847" s="142">
        <v>900000</v>
      </c>
      <c r="C1847" s="142">
        <v>900000</v>
      </c>
      <c r="D1847" s="9" t="s">
        <v>305</v>
      </c>
      <c r="E1847" s="9" t="s">
        <v>70</v>
      </c>
      <c r="F1847" s="9" t="s">
        <v>306</v>
      </c>
      <c r="G1847" s="9" t="s">
        <v>307</v>
      </c>
      <c r="H1847" s="9">
        <v>0.36</v>
      </c>
      <c r="I1847" s="9">
        <v>0.48</v>
      </c>
      <c r="J1847" s="9" t="s">
        <v>195</v>
      </c>
      <c r="K1847" s="9">
        <v>9.2487427307E-4</v>
      </c>
      <c r="L1847" s="9">
        <v>3857.7690409708998</v>
      </c>
      <c r="M1847" s="9">
        <v>9.5843984292453506</v>
      </c>
      <c r="N1847" s="9">
        <v>1.4085246429415601</v>
      </c>
      <c r="O1847" s="9">
        <v>8.8643635300800008E-3</v>
      </c>
      <c r="P1847" s="9">
        <v>1.30270820524E-3</v>
      </c>
      <c r="Q1847" s="9">
        <v>3.5679513374476302</v>
      </c>
      <c r="R1847" s="9">
        <v>1210</v>
      </c>
      <c r="S1847" s="9" t="s">
        <v>310</v>
      </c>
      <c r="T1847" s="9">
        <v>1210</v>
      </c>
      <c r="U1847" s="9" t="s">
        <v>293</v>
      </c>
      <c r="V1847" s="9" t="s">
        <v>195</v>
      </c>
      <c r="Z1847" s="9">
        <v>0</v>
      </c>
      <c r="AA1847" s="9">
        <v>1</v>
      </c>
      <c r="AB1847" s="9">
        <v>8.8643635300800008E-3</v>
      </c>
      <c r="AC1847" s="9">
        <v>1.30270820524E-3</v>
      </c>
      <c r="AD1847" s="9">
        <v>3.5679513374469201</v>
      </c>
      <c r="AF1847" s="9">
        <v>-1</v>
      </c>
      <c r="AG1847" s="9">
        <v>-1</v>
      </c>
      <c r="AH1847" s="9">
        <v>-1</v>
      </c>
      <c r="AI1847" s="9">
        <v>-1</v>
      </c>
      <c r="AJ1847" s="9">
        <v>0</v>
      </c>
      <c r="AM1847" s="9" t="s">
        <v>309</v>
      </c>
      <c r="AN1847" s="9">
        <v>-1</v>
      </c>
      <c r="AQ1847" s="9">
        <v>580</v>
      </c>
      <c r="AR1847" s="9" t="s">
        <v>302</v>
      </c>
      <c r="AT1847" s="9" t="s">
        <v>195</v>
      </c>
      <c r="AU1847" s="9">
        <v>132.71029999999999</v>
      </c>
      <c r="AV1847" s="9">
        <v>7.9278186985568304</v>
      </c>
      <c r="AW1847" s="9">
        <v>3.74283339189321</v>
      </c>
      <c r="AX1847" s="9">
        <v>2.8937156E-3</v>
      </c>
    </row>
    <row r="1848" spans="1:50" x14ac:dyDescent="0.25">
      <c r="A1848" s="142">
        <v>550000</v>
      </c>
      <c r="B1848" s="142">
        <v>900000</v>
      </c>
      <c r="C1848" s="142">
        <v>900000</v>
      </c>
      <c r="D1848" s="9" t="s">
        <v>305</v>
      </c>
      <c r="E1848" s="9" t="s">
        <v>70</v>
      </c>
      <c r="F1848" s="9" t="s">
        <v>306</v>
      </c>
      <c r="G1848" s="9" t="s">
        <v>307</v>
      </c>
      <c r="H1848" s="9">
        <v>0.36</v>
      </c>
      <c r="I1848" s="9">
        <v>0.48</v>
      </c>
      <c r="J1848" s="9" t="s">
        <v>195</v>
      </c>
      <c r="K1848" s="9">
        <v>6.8313772285359994E-2</v>
      </c>
      <c r="L1848" s="9">
        <v>3857.7690409708998</v>
      </c>
      <c r="M1848" s="9">
        <v>9.5843984292453506</v>
      </c>
      <c r="N1848" s="9">
        <v>1.4085246429415601</v>
      </c>
      <c r="O1848" s="9">
        <v>0.65474641178769</v>
      </c>
      <c r="P1848" s="9">
        <v>9.6221631716229994E-2</v>
      </c>
      <c r="Q1848" s="9">
        <v>263.53875579442501</v>
      </c>
      <c r="R1848" s="9">
        <v>1210</v>
      </c>
      <c r="S1848" s="9" t="s">
        <v>310</v>
      </c>
      <c r="T1848" s="9">
        <v>1210</v>
      </c>
      <c r="U1848" s="9" t="s">
        <v>293</v>
      </c>
      <c r="V1848" s="9" t="s">
        <v>195</v>
      </c>
      <c r="Z1848" s="9">
        <v>0</v>
      </c>
      <c r="AA1848" s="9">
        <v>1</v>
      </c>
      <c r="AB1848" s="9">
        <v>0.65474641178769</v>
      </c>
      <c r="AC1848" s="9">
        <v>9.6221631716229994E-2</v>
      </c>
      <c r="AD1848" s="9">
        <v>263.53875579442303</v>
      </c>
      <c r="AF1848" s="9">
        <v>-1</v>
      </c>
      <c r="AG1848" s="9">
        <v>-1</v>
      </c>
      <c r="AH1848" s="9">
        <v>-1</v>
      </c>
      <c r="AI1848" s="9">
        <v>-1</v>
      </c>
      <c r="AJ1848" s="9">
        <v>0</v>
      </c>
      <c r="AM1848" s="9" t="s">
        <v>309</v>
      </c>
      <c r="AN1848" s="9">
        <v>-1</v>
      </c>
      <c r="AQ1848" s="9">
        <v>580</v>
      </c>
      <c r="AR1848" s="9" t="s">
        <v>302</v>
      </c>
      <c r="AT1848" s="9" t="s">
        <v>195</v>
      </c>
      <c r="AU1848" s="9">
        <v>132.71029999999999</v>
      </c>
      <c r="AV1848" s="9">
        <v>75.777815697744799</v>
      </c>
      <c r="AW1848" s="9">
        <v>276.456028111406</v>
      </c>
      <c r="AX1848" s="9">
        <v>0.2137378392</v>
      </c>
    </row>
    <row r="1849" spans="1:50" x14ac:dyDescent="0.25">
      <c r="A1849" s="142">
        <v>550000</v>
      </c>
      <c r="B1849" s="142">
        <v>900000</v>
      </c>
      <c r="C1849" s="142">
        <v>900000</v>
      </c>
      <c r="D1849" s="9" t="s">
        <v>305</v>
      </c>
      <c r="E1849" s="9" t="s">
        <v>70</v>
      </c>
      <c r="F1849" s="9" t="s">
        <v>306</v>
      </c>
      <c r="G1849" s="9" t="s">
        <v>307</v>
      </c>
      <c r="H1849" s="9">
        <v>0.36</v>
      </c>
      <c r="I1849" s="9">
        <v>0.48</v>
      </c>
      <c r="J1849" s="9" t="s">
        <v>195</v>
      </c>
      <c r="K1849" s="9">
        <v>1.032310445985E-2</v>
      </c>
      <c r="L1849" s="9">
        <v>3857.7690409708998</v>
      </c>
      <c r="M1849" s="9">
        <v>9.5843984292453506</v>
      </c>
      <c r="N1849" s="9">
        <v>1.4085246429415601</v>
      </c>
      <c r="O1849" s="9">
        <v>9.8940746169979998E-2</v>
      </c>
      <c r="P1849" s="9">
        <v>1.454034702336E-2</v>
      </c>
      <c r="Q1849" s="9">
        <v>39.824152791941103</v>
      </c>
      <c r="R1849" s="9">
        <v>1210</v>
      </c>
      <c r="S1849" s="9" t="s">
        <v>310</v>
      </c>
      <c r="T1849" s="9">
        <v>1210</v>
      </c>
      <c r="U1849" s="9" t="s">
        <v>293</v>
      </c>
      <c r="V1849" s="9" t="s">
        <v>195</v>
      </c>
      <c r="Z1849" s="9">
        <v>0</v>
      </c>
      <c r="AA1849" s="9">
        <v>1</v>
      </c>
      <c r="AB1849" s="9">
        <v>9.8940746169979998E-2</v>
      </c>
      <c r="AC1849" s="9">
        <v>1.454034702336E-2</v>
      </c>
      <c r="AD1849" s="9">
        <v>39.824152791942304</v>
      </c>
      <c r="AF1849" s="9">
        <v>-1</v>
      </c>
      <c r="AG1849" s="9">
        <v>-1</v>
      </c>
      <c r="AH1849" s="9">
        <v>-1</v>
      </c>
      <c r="AI1849" s="9">
        <v>-1</v>
      </c>
      <c r="AJ1849" s="9">
        <v>0</v>
      </c>
      <c r="AM1849" s="9" t="s">
        <v>309</v>
      </c>
      <c r="AN1849" s="9">
        <v>-1</v>
      </c>
      <c r="AQ1849" s="9">
        <v>580</v>
      </c>
      <c r="AR1849" s="9" t="s">
        <v>302</v>
      </c>
      <c r="AT1849" s="9" t="s">
        <v>195</v>
      </c>
      <c r="AU1849" s="9">
        <v>132.71029999999999</v>
      </c>
      <c r="AV1849" s="9">
        <v>36.792165457720898</v>
      </c>
      <c r="AW1849" s="9">
        <v>41.776121582475298</v>
      </c>
      <c r="AX1849" s="9">
        <v>3.2298582999999999E-2</v>
      </c>
    </row>
    <row r="1850" spans="1:50" x14ac:dyDescent="0.25">
      <c r="A1850" s="142">
        <v>550000</v>
      </c>
      <c r="B1850" s="142">
        <v>900000</v>
      </c>
      <c r="C1850" s="142">
        <v>900000</v>
      </c>
      <c r="D1850" s="9" t="s">
        <v>305</v>
      </c>
      <c r="E1850" s="9" t="s">
        <v>70</v>
      </c>
      <c r="F1850" s="9" t="s">
        <v>306</v>
      </c>
      <c r="G1850" s="9" t="s">
        <v>307</v>
      </c>
      <c r="H1850" s="9">
        <v>0.36</v>
      </c>
      <c r="I1850" s="9">
        <v>0.48</v>
      </c>
      <c r="J1850" s="9" t="s">
        <v>195</v>
      </c>
      <c r="K1850" s="9">
        <v>5.5726683955400003E-3</v>
      </c>
      <c r="L1850" s="9">
        <v>3857.7690409708998</v>
      </c>
      <c r="M1850" s="9">
        <v>9.5843984292453506</v>
      </c>
      <c r="N1850" s="9">
        <v>1.4085246429415601</v>
      </c>
      <c r="O1850" s="9">
        <v>5.3410674216980002E-2</v>
      </c>
      <c r="P1850" s="9">
        <v>7.8492407620699995E-3</v>
      </c>
      <c r="Q1850" s="9">
        <v>21.4980676119382</v>
      </c>
      <c r="R1850" s="9">
        <v>1210</v>
      </c>
      <c r="S1850" s="9" t="s">
        <v>310</v>
      </c>
      <c r="T1850" s="9">
        <v>1210</v>
      </c>
      <c r="U1850" s="9" t="s">
        <v>293</v>
      </c>
      <c r="V1850" s="9" t="s">
        <v>195</v>
      </c>
      <c r="Z1850" s="9">
        <v>0</v>
      </c>
      <c r="AA1850" s="9">
        <v>1</v>
      </c>
      <c r="AB1850" s="9">
        <v>5.3410674216980002E-2</v>
      </c>
      <c r="AC1850" s="9">
        <v>7.8492407620699995E-3</v>
      </c>
      <c r="AD1850" s="9">
        <v>21.498067611938399</v>
      </c>
      <c r="AF1850" s="9">
        <v>-1</v>
      </c>
      <c r="AG1850" s="9">
        <v>-1</v>
      </c>
      <c r="AH1850" s="9">
        <v>-1</v>
      </c>
      <c r="AI1850" s="9">
        <v>-1</v>
      </c>
      <c r="AJ1850" s="9">
        <v>0</v>
      </c>
      <c r="AM1850" s="9" t="s">
        <v>309</v>
      </c>
      <c r="AN1850" s="9">
        <v>-1</v>
      </c>
      <c r="AQ1850" s="9">
        <v>580</v>
      </c>
      <c r="AR1850" s="9" t="s">
        <v>302</v>
      </c>
      <c r="AT1850" s="9" t="s">
        <v>195</v>
      </c>
      <c r="AU1850" s="9">
        <v>132.71029999999999</v>
      </c>
      <c r="AV1850" s="9">
        <v>27.895137746903799</v>
      </c>
      <c r="AW1850" s="9">
        <v>22.551788886425101</v>
      </c>
      <c r="AX1850" s="9">
        <v>1.7435577899999999E-2</v>
      </c>
    </row>
    <row r="1851" spans="1:50" x14ac:dyDescent="0.25">
      <c r="A1851" s="142">
        <v>550000</v>
      </c>
      <c r="B1851" s="142">
        <v>900000</v>
      </c>
      <c r="C1851" s="142">
        <v>900000</v>
      </c>
      <c r="D1851" s="9" t="s">
        <v>305</v>
      </c>
      <c r="E1851" s="9" t="s">
        <v>70</v>
      </c>
      <c r="F1851" s="9" t="s">
        <v>306</v>
      </c>
      <c r="G1851" s="9" t="s">
        <v>307</v>
      </c>
      <c r="H1851" s="9">
        <v>0.36</v>
      </c>
      <c r="I1851" s="9">
        <v>0.48</v>
      </c>
      <c r="J1851" s="9" t="s">
        <v>195</v>
      </c>
      <c r="K1851" s="9">
        <v>0.23078768086347001</v>
      </c>
      <c r="L1851" s="9">
        <v>3857.7690409708998</v>
      </c>
      <c r="M1851" s="9">
        <v>9.5843984292453506</v>
      </c>
      <c r="N1851" s="9">
        <v>1.4085246429415601</v>
      </c>
      <c r="O1851" s="9">
        <v>2.2119610859570602</v>
      </c>
      <c r="P1851" s="9">
        <v>0.32507013578353</v>
      </c>
      <c r="Q1851" s="9">
        <v>890.32557027258304</v>
      </c>
      <c r="R1851" s="9">
        <v>1210</v>
      </c>
      <c r="S1851" s="9" t="s">
        <v>310</v>
      </c>
      <c r="T1851" s="9">
        <v>1210</v>
      </c>
      <c r="U1851" s="9" t="s">
        <v>293</v>
      </c>
      <c r="V1851" s="9" t="s">
        <v>195</v>
      </c>
      <c r="Z1851" s="9">
        <v>0</v>
      </c>
      <c r="AA1851" s="9">
        <v>1</v>
      </c>
      <c r="AB1851" s="9">
        <v>2.2119610859570602</v>
      </c>
      <c r="AC1851" s="9">
        <v>0.32507013578353</v>
      </c>
      <c r="AD1851" s="9">
        <v>890.32557027258304</v>
      </c>
      <c r="AF1851" s="9">
        <v>-1</v>
      </c>
      <c r="AG1851" s="9">
        <v>-1</v>
      </c>
      <c r="AH1851" s="9">
        <v>-1</v>
      </c>
      <c r="AI1851" s="9">
        <v>-1</v>
      </c>
      <c r="AJ1851" s="9">
        <v>0</v>
      </c>
      <c r="AM1851" s="9" t="s">
        <v>309</v>
      </c>
      <c r="AN1851" s="9">
        <v>-1</v>
      </c>
      <c r="AQ1851" s="9">
        <v>580</v>
      </c>
      <c r="AR1851" s="9" t="s">
        <v>302</v>
      </c>
      <c r="AT1851" s="9" t="s">
        <v>195</v>
      </c>
      <c r="AU1851" s="9">
        <v>132.71029999999999</v>
      </c>
      <c r="AV1851" s="9">
        <v>128.886735938741</v>
      </c>
      <c r="AW1851" s="9">
        <v>933.96460851315203</v>
      </c>
      <c r="AX1851" s="9">
        <v>0.72208075449999998</v>
      </c>
    </row>
    <row r="1852" spans="1:50" x14ac:dyDescent="0.25">
      <c r="A1852" s="142">
        <v>550000</v>
      </c>
      <c r="B1852" s="142">
        <v>900000</v>
      </c>
      <c r="C1852" s="142">
        <v>900000</v>
      </c>
      <c r="D1852" s="9" t="s">
        <v>305</v>
      </c>
      <c r="E1852" s="9" t="s">
        <v>70</v>
      </c>
      <c r="F1852" s="9" t="s">
        <v>306</v>
      </c>
      <c r="G1852" s="9" t="s">
        <v>307</v>
      </c>
      <c r="H1852" s="9">
        <v>0.36</v>
      </c>
      <c r="I1852" s="9">
        <v>0.48</v>
      </c>
      <c r="J1852" s="9" t="s">
        <v>195</v>
      </c>
      <c r="K1852" s="9">
        <v>3.049878443094E-2</v>
      </c>
      <c r="L1852" s="9">
        <v>3855.3464394254502</v>
      </c>
      <c r="M1852" s="9">
        <v>9.5785915888125608</v>
      </c>
      <c r="N1852" s="9">
        <v>1.40767849500098</v>
      </c>
      <c r="O1852" s="9">
        <v>0.29213540001926003</v>
      </c>
      <c r="P1852" s="9">
        <v>4.2932482967109997E-2</v>
      </c>
      <c r="Q1852" s="9">
        <v>117.583379962652</v>
      </c>
      <c r="R1852" s="9">
        <v>1200</v>
      </c>
      <c r="S1852" s="9" t="s">
        <v>308</v>
      </c>
      <c r="T1852" s="9">
        <v>1200</v>
      </c>
      <c r="U1852" s="9" t="s">
        <v>293</v>
      </c>
      <c r="V1852" s="9" t="s">
        <v>195</v>
      </c>
      <c r="Z1852" s="9">
        <v>0</v>
      </c>
      <c r="AA1852" s="9">
        <v>1</v>
      </c>
      <c r="AB1852" s="9">
        <v>0.29213540001926003</v>
      </c>
      <c r="AC1852" s="9">
        <v>4.2932482967109997E-2</v>
      </c>
      <c r="AD1852" s="9">
        <v>117.58337996265401</v>
      </c>
      <c r="AF1852" s="9">
        <v>-1</v>
      </c>
      <c r="AG1852" s="9">
        <v>-1</v>
      </c>
      <c r="AH1852" s="9">
        <v>-1</v>
      </c>
      <c r="AI1852" s="9">
        <v>-1</v>
      </c>
      <c r="AJ1852" s="9">
        <v>0</v>
      </c>
      <c r="AM1852" s="9" t="s">
        <v>309</v>
      </c>
      <c r="AN1852" s="9">
        <v>-1</v>
      </c>
      <c r="AQ1852" s="9">
        <v>580</v>
      </c>
      <c r="AR1852" s="9" t="s">
        <v>302</v>
      </c>
      <c r="AT1852" s="9" t="s">
        <v>195</v>
      </c>
      <c r="AU1852" s="9">
        <v>132.71029999999999</v>
      </c>
      <c r="AV1852" s="9">
        <v>63.340098771664799</v>
      </c>
      <c r="AW1852" s="9">
        <v>123.42420164976799</v>
      </c>
      <c r="AX1852" s="9">
        <v>9.5363649600000003E-2</v>
      </c>
    </row>
    <row r="1853" spans="1:50" x14ac:dyDescent="0.25">
      <c r="A1853" s="142">
        <v>550000</v>
      </c>
      <c r="B1853" s="142">
        <v>900000</v>
      </c>
      <c r="C1853" s="142">
        <v>900000</v>
      </c>
      <c r="D1853" s="9" t="s">
        <v>305</v>
      </c>
      <c r="E1853" s="9" t="s">
        <v>70</v>
      </c>
      <c r="F1853" s="9" t="s">
        <v>306</v>
      </c>
      <c r="G1853" s="9" t="s">
        <v>307</v>
      </c>
      <c r="H1853" s="9">
        <v>0.36</v>
      </c>
      <c r="I1853" s="9">
        <v>0.48</v>
      </c>
      <c r="J1853" s="9" t="s">
        <v>195</v>
      </c>
      <c r="K1853" s="9">
        <v>1.6928417892099999E-3</v>
      </c>
      <c r="L1853" s="9">
        <v>3855.3464394254502</v>
      </c>
      <c r="M1853" s="9">
        <v>9.5785915888125608</v>
      </c>
      <c r="N1853" s="9">
        <v>1.40767849500098</v>
      </c>
      <c r="O1853" s="9">
        <v>1.6215040123310001E-2</v>
      </c>
      <c r="P1853" s="9">
        <v>2.3829769821099999E-3</v>
      </c>
      <c r="Q1853" s="9">
        <v>6.5264915645413897</v>
      </c>
      <c r="R1853" s="9">
        <v>1210</v>
      </c>
      <c r="S1853" s="9" t="s">
        <v>310</v>
      </c>
      <c r="T1853" s="9">
        <v>1210</v>
      </c>
      <c r="U1853" s="9" t="s">
        <v>293</v>
      </c>
      <c r="V1853" s="9" t="s">
        <v>195</v>
      </c>
      <c r="Z1853" s="9">
        <v>0</v>
      </c>
      <c r="AA1853" s="9">
        <v>1</v>
      </c>
      <c r="AB1853" s="9">
        <v>1.6215040123310001E-2</v>
      </c>
      <c r="AC1853" s="9">
        <v>2.3829769821099999E-3</v>
      </c>
      <c r="AD1853" s="9">
        <v>6.5264915645398096</v>
      </c>
      <c r="AF1853" s="9">
        <v>-1</v>
      </c>
      <c r="AG1853" s="9">
        <v>-1</v>
      </c>
      <c r="AH1853" s="9">
        <v>-1</v>
      </c>
      <c r="AI1853" s="9">
        <v>-1</v>
      </c>
      <c r="AJ1853" s="9">
        <v>0</v>
      </c>
      <c r="AM1853" s="9" t="s">
        <v>309</v>
      </c>
      <c r="AN1853" s="9">
        <v>-1</v>
      </c>
      <c r="AQ1853" s="9">
        <v>580</v>
      </c>
      <c r="AR1853" s="9" t="s">
        <v>302</v>
      </c>
      <c r="AT1853" s="9" t="s">
        <v>195</v>
      </c>
      <c r="AU1853" s="9">
        <v>132.71029999999999</v>
      </c>
      <c r="AV1853" s="9">
        <v>15.4361412969401</v>
      </c>
      <c r="AW1853" s="9">
        <v>6.8506876667699297</v>
      </c>
      <c r="AX1853" s="9">
        <v>5.2931805000000004E-3</v>
      </c>
    </row>
    <row r="1854" spans="1:50" x14ac:dyDescent="0.25">
      <c r="A1854" s="142">
        <v>550000</v>
      </c>
      <c r="B1854" s="142">
        <v>900000</v>
      </c>
      <c r="C1854" s="142">
        <v>900000</v>
      </c>
      <c r="D1854" s="9" t="s">
        <v>305</v>
      </c>
      <c r="E1854" s="9" t="s">
        <v>70</v>
      </c>
      <c r="F1854" s="9" t="s">
        <v>306</v>
      </c>
      <c r="G1854" s="9" t="s">
        <v>307</v>
      </c>
      <c r="H1854" s="9">
        <v>0.36</v>
      </c>
      <c r="I1854" s="9">
        <v>0.48</v>
      </c>
      <c r="J1854" s="9" t="s">
        <v>195</v>
      </c>
      <c r="K1854" s="9">
        <v>7.9931124313929999E-2</v>
      </c>
      <c r="L1854" s="9">
        <v>3855.3464394254502</v>
      </c>
      <c r="M1854" s="9">
        <v>9.5785915888125608</v>
      </c>
      <c r="N1854" s="9">
        <v>1.40767849500098</v>
      </c>
      <c r="O1854" s="9">
        <v>0.76562759503780997</v>
      </c>
      <c r="P1854" s="9">
        <v>0.11251732477798</v>
      </c>
      <c r="Q1854" s="9">
        <v>308.16217552301401</v>
      </c>
      <c r="R1854" s="9">
        <v>1210</v>
      </c>
      <c r="S1854" s="9" t="s">
        <v>310</v>
      </c>
      <c r="T1854" s="9">
        <v>1210</v>
      </c>
      <c r="U1854" s="9" t="s">
        <v>293</v>
      </c>
      <c r="V1854" s="9" t="s">
        <v>195</v>
      </c>
      <c r="Z1854" s="9">
        <v>0</v>
      </c>
      <c r="AA1854" s="9">
        <v>1</v>
      </c>
      <c r="AB1854" s="9">
        <v>0.76562759503780997</v>
      </c>
      <c r="AC1854" s="9">
        <v>0.11251732477798</v>
      </c>
      <c r="AD1854" s="9">
        <v>308.16217552301498</v>
      </c>
      <c r="AF1854" s="9">
        <v>-1</v>
      </c>
      <c r="AG1854" s="9">
        <v>-1</v>
      </c>
      <c r="AH1854" s="9">
        <v>-1</v>
      </c>
      <c r="AI1854" s="9">
        <v>-1</v>
      </c>
      <c r="AJ1854" s="9">
        <v>0</v>
      </c>
      <c r="AM1854" s="9" t="s">
        <v>309</v>
      </c>
      <c r="AN1854" s="9">
        <v>-1</v>
      </c>
      <c r="AQ1854" s="9">
        <v>580</v>
      </c>
      <c r="AR1854" s="9" t="s">
        <v>302</v>
      </c>
      <c r="AT1854" s="9" t="s">
        <v>195</v>
      </c>
      <c r="AU1854" s="9">
        <v>132.71029999999999</v>
      </c>
      <c r="AV1854" s="9">
        <v>81.447350786302806</v>
      </c>
      <c r="AW1854" s="9">
        <v>323.46978377951302</v>
      </c>
      <c r="AX1854" s="9">
        <v>0.2499287717</v>
      </c>
    </row>
    <row r="1855" spans="1:50" x14ac:dyDescent="0.25">
      <c r="A1855" s="142">
        <v>550000</v>
      </c>
      <c r="B1855" s="142">
        <v>900000</v>
      </c>
      <c r="C1855" s="142">
        <v>900000</v>
      </c>
      <c r="D1855" s="9" t="s">
        <v>305</v>
      </c>
      <c r="E1855" s="9" t="s">
        <v>70</v>
      </c>
      <c r="F1855" s="9" t="s">
        <v>306</v>
      </c>
      <c r="G1855" s="9" t="s">
        <v>307</v>
      </c>
      <c r="H1855" s="9">
        <v>0.36</v>
      </c>
      <c r="I1855" s="9">
        <v>0.48</v>
      </c>
      <c r="J1855" s="9" t="s">
        <v>195</v>
      </c>
      <c r="K1855" s="9">
        <v>6.5009517117180005E-2</v>
      </c>
      <c r="L1855" s="9">
        <v>3855.3464394254502</v>
      </c>
      <c r="M1855" s="9">
        <v>9.5785915888125608</v>
      </c>
      <c r="N1855" s="9">
        <v>1.40767849500098</v>
      </c>
      <c r="O1855" s="9">
        <v>0.62269961385146</v>
      </c>
      <c r="P1855" s="9">
        <v>9.1512499216259993E-2</v>
      </c>
      <c r="Q1855" s="9">
        <v>250.63421034651901</v>
      </c>
      <c r="R1855" s="9">
        <v>1210</v>
      </c>
      <c r="S1855" s="9" t="s">
        <v>310</v>
      </c>
      <c r="T1855" s="9">
        <v>1210</v>
      </c>
      <c r="U1855" s="9" t="s">
        <v>293</v>
      </c>
      <c r="V1855" s="9" t="s">
        <v>195</v>
      </c>
      <c r="Z1855" s="9">
        <v>0</v>
      </c>
      <c r="AA1855" s="9">
        <v>1</v>
      </c>
      <c r="AB1855" s="9">
        <v>0.62269961385146</v>
      </c>
      <c r="AC1855" s="9">
        <v>9.1512499216259993E-2</v>
      </c>
      <c r="AD1855" s="9">
        <v>250.63421034651901</v>
      </c>
      <c r="AF1855" s="9">
        <v>-1</v>
      </c>
      <c r="AG1855" s="9">
        <v>-1</v>
      </c>
      <c r="AH1855" s="9">
        <v>-1</v>
      </c>
      <c r="AI1855" s="9">
        <v>-1</v>
      </c>
      <c r="AJ1855" s="9">
        <v>0</v>
      </c>
      <c r="AM1855" s="9" t="s">
        <v>309</v>
      </c>
      <c r="AN1855" s="9">
        <v>-1</v>
      </c>
      <c r="AQ1855" s="9">
        <v>580</v>
      </c>
      <c r="AR1855" s="9" t="s">
        <v>302</v>
      </c>
      <c r="AT1855" s="9" t="s">
        <v>195</v>
      </c>
      <c r="AU1855" s="9">
        <v>132.71029999999999</v>
      </c>
      <c r="AV1855" s="9">
        <v>85.374218972247306</v>
      </c>
      <c r="AW1855" s="9">
        <v>263.084181862815</v>
      </c>
      <c r="AX1855" s="9">
        <v>0.2032718657</v>
      </c>
    </row>
    <row r="1856" spans="1:50" x14ac:dyDescent="0.25">
      <c r="A1856" s="142">
        <v>550000</v>
      </c>
      <c r="B1856" s="142">
        <v>900000</v>
      </c>
      <c r="C1856" s="142">
        <v>900000</v>
      </c>
      <c r="D1856" s="9" t="s">
        <v>305</v>
      </c>
      <c r="E1856" s="9" t="s">
        <v>70</v>
      </c>
      <c r="F1856" s="9" t="s">
        <v>306</v>
      </c>
      <c r="G1856" s="9" t="s">
        <v>307</v>
      </c>
      <c r="H1856" s="9">
        <v>0.36</v>
      </c>
      <c r="I1856" s="9">
        <v>0.48</v>
      </c>
      <c r="J1856" s="9" t="s">
        <v>195</v>
      </c>
      <c r="K1856" s="9">
        <v>1.1106074591709999E-2</v>
      </c>
      <c r="L1856" s="9">
        <v>3855.3464394254502</v>
      </c>
      <c r="M1856" s="9">
        <v>9.5785915888125608</v>
      </c>
      <c r="N1856" s="9">
        <v>1.40767849500098</v>
      </c>
      <c r="O1856" s="9">
        <v>0.10638055266887</v>
      </c>
      <c r="P1856" s="9">
        <v>1.5633782366620001E-2</v>
      </c>
      <c r="Q1856" s="9">
        <v>42.817765133142601</v>
      </c>
      <c r="R1856" s="9">
        <v>1210</v>
      </c>
      <c r="S1856" s="9" t="s">
        <v>310</v>
      </c>
      <c r="T1856" s="9">
        <v>1210</v>
      </c>
      <c r="U1856" s="9" t="s">
        <v>293</v>
      </c>
      <c r="V1856" s="9" t="s">
        <v>195</v>
      </c>
      <c r="Z1856" s="9">
        <v>0</v>
      </c>
      <c r="AA1856" s="9">
        <v>1</v>
      </c>
      <c r="AB1856" s="9">
        <v>0.10638055266887</v>
      </c>
      <c r="AC1856" s="9">
        <v>1.5633782366620001E-2</v>
      </c>
      <c r="AD1856" s="9">
        <v>42.817765133143801</v>
      </c>
      <c r="AF1856" s="9">
        <v>-1</v>
      </c>
      <c r="AG1856" s="9">
        <v>-1</v>
      </c>
      <c r="AH1856" s="9">
        <v>-1</v>
      </c>
      <c r="AI1856" s="9">
        <v>-1</v>
      </c>
      <c r="AJ1856" s="9">
        <v>0</v>
      </c>
      <c r="AM1856" s="9" t="s">
        <v>309</v>
      </c>
      <c r="AN1856" s="9">
        <v>-1</v>
      </c>
      <c r="AQ1856" s="9">
        <v>580</v>
      </c>
      <c r="AR1856" s="9" t="s">
        <v>302</v>
      </c>
      <c r="AT1856" s="9" t="s">
        <v>195</v>
      </c>
      <c r="AU1856" s="9">
        <v>132.71029999999999</v>
      </c>
      <c r="AV1856" s="9">
        <v>38.439654986467303</v>
      </c>
      <c r="AW1856" s="9">
        <v>44.944689289116397</v>
      </c>
      <c r="AX1856" s="9">
        <v>3.4726492400000003E-2</v>
      </c>
    </row>
    <row r="1857" spans="1:50" x14ac:dyDescent="0.25">
      <c r="A1857" s="142">
        <v>550000</v>
      </c>
      <c r="B1857" s="142">
        <v>900000</v>
      </c>
      <c r="C1857" s="142">
        <v>900000</v>
      </c>
      <c r="D1857" s="9" t="s">
        <v>305</v>
      </c>
      <c r="E1857" s="9" t="s">
        <v>70</v>
      </c>
      <c r="F1857" s="9" t="s">
        <v>306</v>
      </c>
      <c r="G1857" s="9" t="s">
        <v>307</v>
      </c>
      <c r="H1857" s="9">
        <v>0.36</v>
      </c>
      <c r="I1857" s="9">
        <v>0.48</v>
      </c>
      <c r="J1857" s="9" t="s">
        <v>195</v>
      </c>
      <c r="K1857" s="9">
        <v>0.13236679344473001</v>
      </c>
      <c r="L1857" s="9">
        <v>3855.3464394254502</v>
      </c>
      <c r="M1857" s="9">
        <v>9.5785915888125608</v>
      </c>
      <c r="N1857" s="9">
        <v>1.40767849500098</v>
      </c>
      <c r="O1857" s="9">
        <v>1.26788745432779</v>
      </c>
      <c r="P1857" s="9">
        <v>0.18632988858437999</v>
      </c>
      <c r="Q1857" s="9">
        <v>510.31984580530798</v>
      </c>
      <c r="R1857" s="9">
        <v>1210</v>
      </c>
      <c r="S1857" s="9" t="s">
        <v>310</v>
      </c>
      <c r="T1857" s="9">
        <v>1210</v>
      </c>
      <c r="U1857" s="9" t="s">
        <v>293</v>
      </c>
      <c r="V1857" s="9" t="s">
        <v>195</v>
      </c>
      <c r="Z1857" s="9">
        <v>0</v>
      </c>
      <c r="AA1857" s="9">
        <v>1</v>
      </c>
      <c r="AB1857" s="9">
        <v>1.26788745432779</v>
      </c>
      <c r="AC1857" s="9">
        <v>0.18632988858437999</v>
      </c>
      <c r="AD1857" s="9">
        <v>510.31984580530798</v>
      </c>
      <c r="AF1857" s="9">
        <v>-1</v>
      </c>
      <c r="AG1857" s="9">
        <v>-1</v>
      </c>
      <c r="AH1857" s="9">
        <v>-1</v>
      </c>
      <c r="AI1857" s="9">
        <v>-1</v>
      </c>
      <c r="AJ1857" s="9">
        <v>0</v>
      </c>
      <c r="AM1857" s="9" t="s">
        <v>309</v>
      </c>
      <c r="AN1857" s="9">
        <v>-1</v>
      </c>
      <c r="AQ1857" s="9">
        <v>580</v>
      </c>
      <c r="AR1857" s="9" t="s">
        <v>302</v>
      </c>
      <c r="AT1857" s="9" t="s">
        <v>195</v>
      </c>
      <c r="AU1857" s="9">
        <v>132.71029999999999</v>
      </c>
      <c r="AV1857" s="9">
        <v>107.132063263837</v>
      </c>
      <c r="AW1857" s="9">
        <v>535.66940816430201</v>
      </c>
      <c r="AX1857" s="9">
        <v>0.41388470869999999</v>
      </c>
    </row>
    <row r="1858" spans="1:50" x14ac:dyDescent="0.25">
      <c r="A1858" s="142">
        <v>550000</v>
      </c>
      <c r="B1858" s="142">
        <v>900000</v>
      </c>
      <c r="C1858" s="142">
        <v>900000</v>
      </c>
      <c r="D1858" s="9" t="s">
        <v>305</v>
      </c>
      <c r="E1858" s="9" t="s">
        <v>70</v>
      </c>
      <c r="F1858" s="9" t="s">
        <v>306</v>
      </c>
      <c r="G1858" s="9" t="s">
        <v>307</v>
      </c>
      <c r="H1858" s="9">
        <v>0.36</v>
      </c>
      <c r="I1858" s="9">
        <v>0.48</v>
      </c>
      <c r="J1858" s="9" t="s">
        <v>195</v>
      </c>
      <c r="K1858" s="9">
        <v>0.29715831795717002</v>
      </c>
      <c r="L1858" s="9">
        <v>3855.3464394254502</v>
      </c>
      <c r="M1858" s="9">
        <v>9.5785915888125608</v>
      </c>
      <c r="N1858" s="9">
        <v>1.40767849500098</v>
      </c>
      <c r="O1858" s="9">
        <v>2.8463581649303</v>
      </c>
      <c r="P1858" s="9">
        <v>0.41830337379898003</v>
      </c>
      <c r="Q1858" s="9">
        <v>1145.64826308186</v>
      </c>
      <c r="R1858" s="9">
        <v>1210</v>
      </c>
      <c r="S1858" s="9" t="s">
        <v>310</v>
      </c>
      <c r="T1858" s="9">
        <v>1210</v>
      </c>
      <c r="U1858" s="9" t="s">
        <v>293</v>
      </c>
      <c r="V1858" s="9" t="s">
        <v>195</v>
      </c>
      <c r="Z1858" s="9">
        <v>0</v>
      </c>
      <c r="AA1858" s="9">
        <v>1</v>
      </c>
      <c r="AB1858" s="9">
        <v>2.8463581649303</v>
      </c>
      <c r="AC1858" s="9">
        <v>0.41830337379898003</v>
      </c>
      <c r="AD1858" s="9">
        <v>1145.64826308186</v>
      </c>
      <c r="AF1858" s="9">
        <v>-1</v>
      </c>
      <c r="AG1858" s="9">
        <v>-1</v>
      </c>
      <c r="AH1858" s="9">
        <v>-1</v>
      </c>
      <c r="AI1858" s="9">
        <v>-1</v>
      </c>
      <c r="AJ1858" s="9">
        <v>0</v>
      </c>
      <c r="AM1858" s="9" t="s">
        <v>309</v>
      </c>
      <c r="AN1858" s="9">
        <v>-1</v>
      </c>
      <c r="AQ1858" s="9">
        <v>580</v>
      </c>
      <c r="AR1858" s="9" t="s">
        <v>302</v>
      </c>
      <c r="AT1858" s="9" t="s">
        <v>195</v>
      </c>
      <c r="AU1858" s="9">
        <v>132.71029999999999</v>
      </c>
      <c r="AV1858" s="9">
        <v>137.845164720741</v>
      </c>
      <c r="AW1858" s="9">
        <v>1202.55704749458</v>
      </c>
      <c r="AX1858" s="9">
        <v>0.92915512010000001</v>
      </c>
    </row>
    <row r="1859" spans="1:50" x14ac:dyDescent="0.25">
      <c r="A1859" s="142">
        <v>550000</v>
      </c>
      <c r="B1859" s="142">
        <v>900000</v>
      </c>
      <c r="C1859" s="142">
        <v>900000</v>
      </c>
      <c r="D1859" s="9" t="s">
        <v>305</v>
      </c>
      <c r="E1859" s="9" t="s">
        <v>70</v>
      </c>
      <c r="F1859" s="9" t="s">
        <v>306</v>
      </c>
      <c r="G1859" s="9" t="s">
        <v>307</v>
      </c>
      <c r="H1859" s="9">
        <v>0.36</v>
      </c>
      <c r="I1859" s="9">
        <v>0.48</v>
      </c>
      <c r="J1859" s="9" t="s">
        <v>195</v>
      </c>
      <c r="K1859" s="142">
        <v>7.4921251679999996E-6</v>
      </c>
      <c r="L1859" s="9">
        <v>3858.6945965680502</v>
      </c>
      <c r="M1859" s="9">
        <v>9.5865176947592907</v>
      </c>
      <c r="N1859" s="9">
        <v>1.4088299465937799</v>
      </c>
      <c r="O1859" s="9">
        <v>7.1823390490000002E-5</v>
      </c>
      <c r="P1859" s="9">
        <v>1.05551303E-5</v>
      </c>
      <c r="Q1859" s="9">
        <v>2.890982290257E-2</v>
      </c>
      <c r="R1859" s="9">
        <v>1200</v>
      </c>
      <c r="S1859" s="9" t="s">
        <v>308</v>
      </c>
      <c r="T1859" s="9">
        <v>1200</v>
      </c>
      <c r="U1859" s="9" t="s">
        <v>293</v>
      </c>
      <c r="V1859" s="9" t="s">
        <v>195</v>
      </c>
      <c r="Z1859" s="9">
        <v>0</v>
      </c>
      <c r="AA1859" s="9">
        <v>1</v>
      </c>
      <c r="AB1859" s="9">
        <v>7.1823390490000002E-5</v>
      </c>
      <c r="AC1859" s="9">
        <v>1.05551303E-5</v>
      </c>
      <c r="AD1859" s="9">
        <v>2.890982290194E-2</v>
      </c>
      <c r="AF1859" s="9">
        <v>-1</v>
      </c>
      <c r="AG1859" s="9">
        <v>-1</v>
      </c>
      <c r="AH1859" s="9">
        <v>-1</v>
      </c>
      <c r="AI1859" s="9">
        <v>-1</v>
      </c>
      <c r="AJ1859" s="9">
        <v>0</v>
      </c>
      <c r="AM1859" s="9" t="s">
        <v>309</v>
      </c>
      <c r="AN1859" s="9">
        <v>-1</v>
      </c>
      <c r="AQ1859" s="9">
        <v>580</v>
      </c>
      <c r="AR1859" s="9" t="s">
        <v>302</v>
      </c>
      <c r="AT1859" s="9" t="s">
        <v>195</v>
      </c>
      <c r="AU1859" s="9">
        <v>132.71029999999999</v>
      </c>
      <c r="AV1859" s="9">
        <v>0.99274896252024003</v>
      </c>
      <c r="AW1859" s="9">
        <v>3.0319554852880001E-2</v>
      </c>
      <c r="AX1859" s="9">
        <v>2.34467E-5</v>
      </c>
    </row>
    <row r="1860" spans="1:50" x14ac:dyDescent="0.25">
      <c r="A1860" s="142">
        <v>550000</v>
      </c>
      <c r="B1860" s="142">
        <v>900000</v>
      </c>
      <c r="C1860" s="142">
        <v>900000</v>
      </c>
      <c r="D1860" s="9" t="s">
        <v>305</v>
      </c>
      <c r="E1860" s="9" t="s">
        <v>70</v>
      </c>
      <c r="F1860" s="9" t="s">
        <v>306</v>
      </c>
      <c r="G1860" s="9" t="s">
        <v>307</v>
      </c>
      <c r="H1860" s="9">
        <v>0.36</v>
      </c>
      <c r="I1860" s="9">
        <v>0.48</v>
      </c>
      <c r="J1860" s="9" t="s">
        <v>195</v>
      </c>
      <c r="K1860" s="9">
        <v>6.1005303632000001E-4</v>
      </c>
      <c r="L1860" s="9">
        <v>3858.6945965680502</v>
      </c>
      <c r="M1860" s="9">
        <v>9.5865176947592907</v>
      </c>
      <c r="N1860" s="9">
        <v>1.4088299465937799</v>
      </c>
      <c r="O1860" s="9">
        <v>5.8482842274299998E-3</v>
      </c>
      <c r="P1860" s="9">
        <v>8.5946098657E-4</v>
      </c>
      <c r="Q1860" s="9">
        <v>2.3540083548717701</v>
      </c>
      <c r="R1860" s="9">
        <v>1210</v>
      </c>
      <c r="S1860" s="9" t="s">
        <v>310</v>
      </c>
      <c r="T1860" s="9">
        <v>1210</v>
      </c>
      <c r="U1860" s="9" t="s">
        <v>293</v>
      </c>
      <c r="V1860" s="9" t="s">
        <v>195</v>
      </c>
      <c r="Z1860" s="9">
        <v>0</v>
      </c>
      <c r="AA1860" s="9">
        <v>1</v>
      </c>
      <c r="AB1860" s="9">
        <v>5.8482842274299998E-3</v>
      </c>
      <c r="AC1860" s="9">
        <v>8.5946098657E-4</v>
      </c>
      <c r="AD1860" s="9">
        <v>2.3540083548712598</v>
      </c>
      <c r="AF1860" s="9">
        <v>-1</v>
      </c>
      <c r="AG1860" s="9">
        <v>-1</v>
      </c>
      <c r="AH1860" s="9">
        <v>-1</v>
      </c>
      <c r="AI1860" s="9">
        <v>-1</v>
      </c>
      <c r="AJ1860" s="9">
        <v>0</v>
      </c>
      <c r="AM1860" s="9" t="s">
        <v>309</v>
      </c>
      <c r="AN1860" s="9">
        <v>-1</v>
      </c>
      <c r="AQ1860" s="9">
        <v>580</v>
      </c>
      <c r="AR1860" s="9" t="s">
        <v>302</v>
      </c>
      <c r="AT1860" s="9" t="s">
        <v>195</v>
      </c>
      <c r="AU1860" s="9">
        <v>132.71029999999999</v>
      </c>
      <c r="AV1860" s="9">
        <v>8.06655902950666</v>
      </c>
      <c r="AW1860" s="9">
        <v>2.4687970480397099</v>
      </c>
      <c r="AX1860" s="9">
        <v>1.9091714E-3</v>
      </c>
    </row>
    <row r="1861" spans="1:50" x14ac:dyDescent="0.25">
      <c r="A1861" s="142">
        <v>550000</v>
      </c>
      <c r="B1861" s="142">
        <v>900000</v>
      </c>
      <c r="C1861" s="142">
        <v>900000</v>
      </c>
      <c r="D1861" s="9" t="s">
        <v>305</v>
      </c>
      <c r="E1861" s="9" t="s">
        <v>70</v>
      </c>
      <c r="F1861" s="9" t="s">
        <v>306</v>
      </c>
      <c r="G1861" s="9" t="s">
        <v>307</v>
      </c>
      <c r="H1861" s="9">
        <v>0.36</v>
      </c>
      <c r="I1861" s="9">
        <v>0.48</v>
      </c>
      <c r="J1861" s="9" t="s">
        <v>195</v>
      </c>
      <c r="K1861" s="9">
        <v>0.21931812138494</v>
      </c>
      <c r="L1861" s="9">
        <v>3858.6945965680502</v>
      </c>
      <c r="M1861" s="9">
        <v>9.5865176947592907</v>
      </c>
      <c r="N1861" s="9">
        <v>1.4088299465937799</v>
      </c>
      <c r="O1861" s="9">
        <v>2.1024970514381098</v>
      </c>
      <c r="P1861" s="9">
        <v>0.30898193723778999</v>
      </c>
      <c r="Q1861" s="9">
        <v>846.28164991753295</v>
      </c>
      <c r="R1861" s="9">
        <v>1210</v>
      </c>
      <c r="S1861" s="9" t="s">
        <v>310</v>
      </c>
      <c r="T1861" s="9">
        <v>1210</v>
      </c>
      <c r="U1861" s="9" t="s">
        <v>293</v>
      </c>
      <c r="V1861" s="9" t="s">
        <v>195</v>
      </c>
      <c r="Z1861" s="9">
        <v>0</v>
      </c>
      <c r="AA1861" s="9">
        <v>1</v>
      </c>
      <c r="AB1861" s="9">
        <v>2.1024970514381098</v>
      </c>
      <c r="AC1861" s="9">
        <v>0.30898193723778999</v>
      </c>
      <c r="AD1861" s="9">
        <v>846.28164991753295</v>
      </c>
      <c r="AF1861" s="9">
        <v>-1</v>
      </c>
      <c r="AG1861" s="9">
        <v>-1</v>
      </c>
      <c r="AH1861" s="9">
        <v>-1</v>
      </c>
      <c r="AI1861" s="9">
        <v>-1</v>
      </c>
      <c r="AJ1861" s="9">
        <v>0</v>
      </c>
      <c r="AM1861" s="9" t="s">
        <v>309</v>
      </c>
      <c r="AN1861" s="9">
        <v>-1</v>
      </c>
      <c r="AQ1861" s="9">
        <v>580</v>
      </c>
      <c r="AR1861" s="9" t="s">
        <v>302</v>
      </c>
      <c r="AT1861" s="9" t="s">
        <v>195</v>
      </c>
      <c r="AU1861" s="9">
        <v>132.71029999999999</v>
      </c>
      <c r="AV1861" s="9">
        <v>118.901655072278</v>
      </c>
      <c r="AW1861" s="9">
        <v>887.54894807535698</v>
      </c>
      <c r="AX1861" s="9">
        <v>0.68635981339999996</v>
      </c>
    </row>
    <row r="1862" spans="1:50" x14ac:dyDescent="0.25">
      <c r="A1862" s="142">
        <v>550000</v>
      </c>
      <c r="B1862" s="142">
        <v>900000</v>
      </c>
      <c r="C1862" s="142">
        <v>900000</v>
      </c>
      <c r="D1862" s="9" t="s">
        <v>305</v>
      </c>
      <c r="E1862" s="9" t="s">
        <v>70</v>
      </c>
      <c r="F1862" s="9" t="s">
        <v>306</v>
      </c>
      <c r="G1862" s="9" t="s">
        <v>307</v>
      </c>
      <c r="H1862" s="9">
        <v>0.36</v>
      </c>
      <c r="I1862" s="9">
        <v>0.48</v>
      </c>
      <c r="J1862" s="9" t="s">
        <v>195</v>
      </c>
      <c r="K1862" s="9">
        <v>6.8072404772499999E-3</v>
      </c>
      <c r="L1862" s="9">
        <v>3858.6945965680502</v>
      </c>
      <c r="M1862" s="9">
        <v>9.5865176947592907</v>
      </c>
      <c r="N1862" s="9">
        <v>1.4088299465937799</v>
      </c>
      <c r="O1862" s="9">
        <v>6.5257731287709994E-2</v>
      </c>
      <c r="P1862" s="9">
        <v>9.5902442380200008E-3</v>
      </c>
      <c r="Q1862" s="9">
        <v>26.2670620471348</v>
      </c>
      <c r="R1862" s="9">
        <v>1210</v>
      </c>
      <c r="S1862" s="9" t="s">
        <v>310</v>
      </c>
      <c r="T1862" s="9">
        <v>1210</v>
      </c>
      <c r="U1862" s="9" t="s">
        <v>293</v>
      </c>
      <c r="V1862" s="9" t="s">
        <v>195</v>
      </c>
      <c r="Z1862" s="9">
        <v>0</v>
      </c>
      <c r="AA1862" s="9">
        <v>1</v>
      </c>
      <c r="AB1862" s="9">
        <v>6.5257731287709994E-2</v>
      </c>
      <c r="AC1862" s="9">
        <v>9.5902442380200008E-3</v>
      </c>
      <c r="AD1862" s="9">
        <v>26.267062047134399</v>
      </c>
      <c r="AF1862" s="9">
        <v>-1</v>
      </c>
      <c r="AG1862" s="9">
        <v>-1</v>
      </c>
      <c r="AH1862" s="9">
        <v>-1</v>
      </c>
      <c r="AI1862" s="9">
        <v>-1</v>
      </c>
      <c r="AJ1862" s="9">
        <v>0</v>
      </c>
      <c r="AM1862" s="9" t="s">
        <v>309</v>
      </c>
      <c r="AN1862" s="9">
        <v>-1</v>
      </c>
      <c r="AQ1862" s="9">
        <v>580</v>
      </c>
      <c r="AR1862" s="9" t="s">
        <v>302</v>
      </c>
      <c r="AT1862" s="9" t="s">
        <v>195</v>
      </c>
      <c r="AU1862" s="9">
        <v>132.71029999999999</v>
      </c>
      <c r="AV1862" s="9">
        <v>29.927845625534101</v>
      </c>
      <c r="AW1862" s="9">
        <v>27.5479248442124</v>
      </c>
      <c r="AX1862" s="9">
        <v>2.1303375499999999E-2</v>
      </c>
    </row>
    <row r="1863" spans="1:50" x14ac:dyDescent="0.25">
      <c r="A1863" s="142">
        <v>550000</v>
      </c>
      <c r="B1863" s="142">
        <v>900000</v>
      </c>
      <c r="C1863" s="142">
        <v>900000</v>
      </c>
      <c r="D1863" s="9" t="s">
        <v>305</v>
      </c>
      <c r="E1863" s="9" t="s">
        <v>70</v>
      </c>
      <c r="F1863" s="9" t="s">
        <v>306</v>
      </c>
      <c r="G1863" s="9" t="s">
        <v>307</v>
      </c>
      <c r="H1863" s="9">
        <v>0.36</v>
      </c>
      <c r="I1863" s="9">
        <v>0.48</v>
      </c>
      <c r="J1863" s="9" t="s">
        <v>195</v>
      </c>
      <c r="K1863" s="9">
        <v>4.3073395864309999E-2</v>
      </c>
      <c r="L1863" s="9">
        <v>3858.6945965680502</v>
      </c>
      <c r="M1863" s="9">
        <v>9.5865176947592907</v>
      </c>
      <c r="N1863" s="9">
        <v>1.4088299465937799</v>
      </c>
      <c r="O1863" s="9">
        <v>0.41292387162666</v>
      </c>
      <c r="P1863" s="9">
        <v>6.0683089995140001E-2</v>
      </c>
      <c r="Q1863" s="9">
        <v>166.20707987748401</v>
      </c>
      <c r="R1863" s="9">
        <v>1210</v>
      </c>
      <c r="S1863" s="9" t="s">
        <v>310</v>
      </c>
      <c r="T1863" s="9">
        <v>1210</v>
      </c>
      <c r="U1863" s="9" t="s">
        <v>293</v>
      </c>
      <c r="V1863" s="9" t="s">
        <v>195</v>
      </c>
      <c r="Z1863" s="9">
        <v>0</v>
      </c>
      <c r="AA1863" s="9">
        <v>1</v>
      </c>
      <c r="AB1863" s="9">
        <v>0.41292387162666</v>
      </c>
      <c r="AC1863" s="9">
        <v>6.0683089995140001E-2</v>
      </c>
      <c r="AD1863" s="9">
        <v>166.20707987748401</v>
      </c>
      <c r="AF1863" s="9">
        <v>-1</v>
      </c>
      <c r="AG1863" s="9">
        <v>-1</v>
      </c>
      <c r="AH1863" s="9">
        <v>-1</v>
      </c>
      <c r="AI1863" s="9">
        <v>-1</v>
      </c>
      <c r="AJ1863" s="9">
        <v>0</v>
      </c>
      <c r="AM1863" s="9" t="s">
        <v>309</v>
      </c>
      <c r="AN1863" s="9">
        <v>-1</v>
      </c>
      <c r="AQ1863" s="9">
        <v>580</v>
      </c>
      <c r="AR1863" s="9" t="s">
        <v>302</v>
      </c>
      <c r="AT1863" s="9" t="s">
        <v>195</v>
      </c>
      <c r="AU1863" s="9">
        <v>132.71029999999999</v>
      </c>
      <c r="AV1863" s="9">
        <v>62.327105972378099</v>
      </c>
      <c r="AW1863" s="9">
        <v>174.31184868809601</v>
      </c>
      <c r="AX1863" s="9">
        <v>0.13479892930000001</v>
      </c>
    </row>
    <row r="1864" spans="1:50" x14ac:dyDescent="0.25">
      <c r="A1864" s="142">
        <v>550000</v>
      </c>
      <c r="B1864" s="142">
        <v>900000</v>
      </c>
      <c r="C1864" s="142">
        <v>900000</v>
      </c>
      <c r="D1864" s="9" t="s">
        <v>305</v>
      </c>
      <c r="E1864" s="9" t="s">
        <v>70</v>
      </c>
      <c r="F1864" s="9" t="s">
        <v>306</v>
      </c>
      <c r="G1864" s="9" t="s">
        <v>307</v>
      </c>
      <c r="H1864" s="9">
        <v>0.36</v>
      </c>
      <c r="I1864" s="9">
        <v>0.48</v>
      </c>
      <c r="J1864" s="9" t="s">
        <v>195</v>
      </c>
      <c r="K1864" s="9">
        <v>0.15221883727950999</v>
      </c>
      <c r="L1864" s="9">
        <v>3858.6945965680502</v>
      </c>
      <c r="M1864" s="9">
        <v>9.5865176947592907</v>
      </c>
      <c r="N1864" s="9">
        <v>1.4088299465937799</v>
      </c>
      <c r="O1864" s="9">
        <v>1.4592485770557599</v>
      </c>
      <c r="P1864" s="9">
        <v>0.21445045639506</v>
      </c>
      <c r="Q1864" s="9">
        <v>587.36600490633998</v>
      </c>
      <c r="R1864" s="9">
        <v>1210</v>
      </c>
      <c r="S1864" s="9" t="s">
        <v>310</v>
      </c>
      <c r="T1864" s="9">
        <v>1210</v>
      </c>
      <c r="U1864" s="9" t="s">
        <v>293</v>
      </c>
      <c r="V1864" s="9" t="s">
        <v>195</v>
      </c>
      <c r="Z1864" s="9">
        <v>0</v>
      </c>
      <c r="AA1864" s="9">
        <v>1</v>
      </c>
      <c r="AB1864" s="9">
        <v>1.4592485770557599</v>
      </c>
      <c r="AC1864" s="9">
        <v>0.21445045639506</v>
      </c>
      <c r="AD1864" s="9">
        <v>587.36600490633998</v>
      </c>
      <c r="AF1864" s="9">
        <v>-1</v>
      </c>
      <c r="AG1864" s="9">
        <v>-1</v>
      </c>
      <c r="AH1864" s="9">
        <v>-1</v>
      </c>
      <c r="AI1864" s="9">
        <v>-1</v>
      </c>
      <c r="AJ1864" s="9">
        <v>0</v>
      </c>
      <c r="AM1864" s="9" t="s">
        <v>309</v>
      </c>
      <c r="AN1864" s="9">
        <v>-1</v>
      </c>
      <c r="AQ1864" s="9">
        <v>580</v>
      </c>
      <c r="AR1864" s="9" t="s">
        <v>302</v>
      </c>
      <c r="AT1864" s="9" t="s">
        <v>195</v>
      </c>
      <c r="AU1864" s="9">
        <v>132.71029999999999</v>
      </c>
      <c r="AV1864" s="9">
        <v>115.51825237878001</v>
      </c>
      <c r="AW1864" s="9">
        <v>616.00777925486898</v>
      </c>
      <c r="AX1864" s="9">
        <v>0.4763714557</v>
      </c>
    </row>
    <row r="1865" spans="1:50" x14ac:dyDescent="0.25">
      <c r="A1865" s="142">
        <v>550000</v>
      </c>
      <c r="B1865" s="142">
        <v>900000</v>
      </c>
      <c r="C1865" s="142">
        <v>900000</v>
      </c>
      <c r="D1865" s="9" t="s">
        <v>305</v>
      </c>
      <c r="E1865" s="9" t="s">
        <v>70</v>
      </c>
      <c r="F1865" s="9" t="s">
        <v>306</v>
      </c>
      <c r="G1865" s="9" t="s">
        <v>307</v>
      </c>
      <c r="H1865" s="9">
        <v>0.36</v>
      </c>
      <c r="I1865" s="9">
        <v>0.48</v>
      </c>
      <c r="J1865" s="9" t="s">
        <v>195</v>
      </c>
      <c r="K1865" s="9">
        <v>0.19572831354640999</v>
      </c>
      <c r="L1865" s="9">
        <v>3858.6945965680502</v>
      </c>
      <c r="M1865" s="9">
        <v>9.5865176947592907</v>
      </c>
      <c r="N1865" s="9">
        <v>1.4088299465937799</v>
      </c>
      <c r="O1865" s="9">
        <v>1.8763529411781199</v>
      </c>
      <c r="P1865" s="9">
        <v>0.27574790952049</v>
      </c>
      <c r="Q1865" s="9">
        <v>755.25578587693701</v>
      </c>
      <c r="R1865" s="9">
        <v>1210</v>
      </c>
      <c r="S1865" s="9" t="s">
        <v>310</v>
      </c>
      <c r="T1865" s="9">
        <v>1210</v>
      </c>
      <c r="U1865" s="9" t="s">
        <v>293</v>
      </c>
      <c r="V1865" s="9" t="s">
        <v>195</v>
      </c>
      <c r="Z1865" s="9">
        <v>0</v>
      </c>
      <c r="AA1865" s="9">
        <v>1</v>
      </c>
      <c r="AB1865" s="9">
        <v>1.8763529411781199</v>
      </c>
      <c r="AC1865" s="9">
        <v>0.27574790952049</v>
      </c>
      <c r="AD1865" s="9">
        <v>755.25578587693701</v>
      </c>
      <c r="AF1865" s="9">
        <v>-1</v>
      </c>
      <c r="AG1865" s="9">
        <v>-1</v>
      </c>
      <c r="AH1865" s="9">
        <v>-1</v>
      </c>
      <c r="AI1865" s="9">
        <v>-1</v>
      </c>
      <c r="AJ1865" s="9">
        <v>0</v>
      </c>
      <c r="AM1865" s="9" t="s">
        <v>309</v>
      </c>
      <c r="AN1865" s="9">
        <v>-1</v>
      </c>
      <c r="AQ1865" s="9">
        <v>580</v>
      </c>
      <c r="AR1865" s="9" t="s">
        <v>302</v>
      </c>
      <c r="AT1865" s="9" t="s">
        <v>195</v>
      </c>
      <c r="AU1865" s="9">
        <v>132.71029999999999</v>
      </c>
      <c r="AV1865" s="9">
        <v>120.14269792728599</v>
      </c>
      <c r="AW1865" s="9">
        <v>792.08438272083595</v>
      </c>
      <c r="AX1865" s="9">
        <v>0.61253510609999995</v>
      </c>
    </row>
    <row r="1866" spans="1:50" x14ac:dyDescent="0.25">
      <c r="A1866" s="142">
        <v>550000</v>
      </c>
      <c r="B1866" s="142">
        <v>900000</v>
      </c>
      <c r="C1866" s="142">
        <v>900000</v>
      </c>
      <c r="D1866" s="9" t="s">
        <v>305</v>
      </c>
      <c r="E1866" s="9" t="s">
        <v>70</v>
      </c>
      <c r="F1866" s="9" t="s">
        <v>306</v>
      </c>
      <c r="G1866" s="9" t="s">
        <v>307</v>
      </c>
      <c r="H1866" s="9">
        <v>0.36</v>
      </c>
      <c r="I1866" s="9">
        <v>0.48</v>
      </c>
      <c r="J1866" s="9" t="s">
        <v>195</v>
      </c>
      <c r="K1866" s="9">
        <v>0.22129602116022001</v>
      </c>
      <c r="L1866" s="9">
        <v>3848.3049272817502</v>
      </c>
      <c r="M1866" s="9">
        <v>9.5622750719915892</v>
      </c>
      <c r="N1866" s="9">
        <v>1.4053207660406699</v>
      </c>
      <c r="O1866" s="9">
        <v>2.1160934266713798</v>
      </c>
      <c r="P1866" s="9">
        <v>0.31099189397864002</v>
      </c>
      <c r="Q1866" s="9">
        <v>851.61456861875695</v>
      </c>
      <c r="R1866" s="9">
        <v>1200</v>
      </c>
      <c r="S1866" s="9" t="s">
        <v>308</v>
      </c>
      <c r="T1866" s="9">
        <v>1200</v>
      </c>
      <c r="U1866" s="9" t="s">
        <v>293</v>
      </c>
      <c r="V1866" s="9" t="s">
        <v>195</v>
      </c>
      <c r="Z1866" s="9">
        <v>0</v>
      </c>
      <c r="AA1866" s="9">
        <v>1</v>
      </c>
      <c r="AB1866" s="9">
        <v>2.1160934266713798</v>
      </c>
      <c r="AC1866" s="9">
        <v>0.31099189397864002</v>
      </c>
      <c r="AD1866" s="9">
        <v>851.61456861875695</v>
      </c>
      <c r="AF1866" s="9">
        <v>-1</v>
      </c>
      <c r="AG1866" s="9">
        <v>-1</v>
      </c>
      <c r="AH1866" s="9">
        <v>-1</v>
      </c>
      <c r="AI1866" s="9">
        <v>-1</v>
      </c>
      <c r="AJ1866" s="9">
        <v>0</v>
      </c>
      <c r="AM1866" s="9" t="s">
        <v>309</v>
      </c>
      <c r="AN1866" s="9">
        <v>-1</v>
      </c>
      <c r="AQ1866" s="9">
        <v>580</v>
      </c>
      <c r="AR1866" s="9" t="s">
        <v>302</v>
      </c>
      <c r="AT1866" s="9" t="s">
        <v>195</v>
      </c>
      <c r="AU1866" s="9">
        <v>132.71029999999999</v>
      </c>
      <c r="AV1866" s="9">
        <v>136.072775556349</v>
      </c>
      <c r="AW1866" s="9">
        <v>895.55322448384004</v>
      </c>
      <c r="AX1866" s="9">
        <v>0.6906849705</v>
      </c>
    </row>
    <row r="1867" spans="1:50" x14ac:dyDescent="0.25">
      <c r="A1867" s="142">
        <v>550000</v>
      </c>
      <c r="B1867" s="142">
        <v>900000</v>
      </c>
      <c r="C1867" s="142">
        <v>900000</v>
      </c>
      <c r="D1867" s="9" t="s">
        <v>305</v>
      </c>
      <c r="E1867" s="9" t="s">
        <v>70</v>
      </c>
      <c r="F1867" s="9" t="s">
        <v>306</v>
      </c>
      <c r="G1867" s="9" t="s">
        <v>307</v>
      </c>
      <c r="H1867" s="9">
        <v>0.36</v>
      </c>
      <c r="I1867" s="9">
        <v>0.48</v>
      </c>
      <c r="J1867" s="9" t="s">
        <v>195</v>
      </c>
      <c r="K1867" s="9">
        <v>2.5218745723019999E-2</v>
      </c>
      <c r="L1867" s="9">
        <v>3848.3049272817502</v>
      </c>
      <c r="M1867" s="9">
        <v>9.5622750719915892</v>
      </c>
      <c r="N1867" s="9">
        <v>1.4053207660406699</v>
      </c>
      <c r="O1867" s="9">
        <v>0.24114858357419999</v>
      </c>
      <c r="P1867" s="9">
        <v>3.5440427058069997E-2</v>
      </c>
      <c r="Q1867" s="9">
        <v>97.049423425794402</v>
      </c>
      <c r="R1867" s="9">
        <v>1210</v>
      </c>
      <c r="S1867" s="9" t="s">
        <v>310</v>
      </c>
      <c r="T1867" s="9">
        <v>1210</v>
      </c>
      <c r="U1867" s="9" t="s">
        <v>293</v>
      </c>
      <c r="V1867" s="9" t="s">
        <v>195</v>
      </c>
      <c r="Z1867" s="9">
        <v>0</v>
      </c>
      <c r="AA1867" s="9">
        <v>1</v>
      </c>
      <c r="AB1867" s="9">
        <v>0.24114858357419999</v>
      </c>
      <c r="AC1867" s="9">
        <v>3.5440427058069997E-2</v>
      </c>
      <c r="AD1867" s="9">
        <v>97.049423425793194</v>
      </c>
      <c r="AF1867" s="9">
        <v>-1</v>
      </c>
      <c r="AG1867" s="9">
        <v>-1</v>
      </c>
      <c r="AH1867" s="9">
        <v>-1</v>
      </c>
      <c r="AI1867" s="9">
        <v>-1</v>
      </c>
      <c r="AJ1867" s="9">
        <v>0</v>
      </c>
      <c r="AM1867" s="9" t="s">
        <v>309</v>
      </c>
      <c r="AN1867" s="9">
        <v>-1</v>
      </c>
      <c r="AQ1867" s="9">
        <v>580</v>
      </c>
      <c r="AR1867" s="9" t="s">
        <v>302</v>
      </c>
      <c r="AT1867" s="9" t="s">
        <v>195</v>
      </c>
      <c r="AU1867" s="9">
        <v>132.71029999999999</v>
      </c>
      <c r="AV1867" s="9">
        <v>57.271213742801699</v>
      </c>
      <c r="AW1867" s="9">
        <v>102.056643094107</v>
      </c>
      <c r="AX1867" s="9">
        <v>7.8709994699999994E-2</v>
      </c>
    </row>
    <row r="1868" spans="1:50" x14ac:dyDescent="0.25">
      <c r="A1868" s="142">
        <v>550000</v>
      </c>
      <c r="B1868" s="142">
        <v>900000</v>
      </c>
      <c r="C1868" s="142">
        <v>900000</v>
      </c>
      <c r="D1868" s="9" t="s">
        <v>305</v>
      </c>
      <c r="E1868" s="9" t="s">
        <v>70</v>
      </c>
      <c r="F1868" s="9" t="s">
        <v>306</v>
      </c>
      <c r="G1868" s="9" t="s">
        <v>307</v>
      </c>
      <c r="H1868" s="9">
        <v>0.36</v>
      </c>
      <c r="I1868" s="9">
        <v>0.48</v>
      </c>
      <c r="J1868" s="9" t="s">
        <v>195</v>
      </c>
      <c r="K1868" s="9">
        <v>0.14052345638389999</v>
      </c>
      <c r="L1868" s="9">
        <v>3848.3049272817502</v>
      </c>
      <c r="M1868" s="9">
        <v>9.5622750719915892</v>
      </c>
      <c r="N1868" s="9">
        <v>1.4053207660406699</v>
      </c>
      <c r="O1868" s="9">
        <v>1.34372394400989</v>
      </c>
      <c r="P1868" s="9">
        <v>0.1974805313721</v>
      </c>
      <c r="Q1868" s="9">
        <v>540.77710960083698</v>
      </c>
      <c r="R1868" s="9">
        <v>1210</v>
      </c>
      <c r="S1868" s="9" t="s">
        <v>310</v>
      </c>
      <c r="T1868" s="9">
        <v>1210</v>
      </c>
      <c r="U1868" s="9" t="s">
        <v>293</v>
      </c>
      <c r="V1868" s="9" t="s">
        <v>195</v>
      </c>
      <c r="Z1868" s="9">
        <v>0</v>
      </c>
      <c r="AA1868" s="9">
        <v>1</v>
      </c>
      <c r="AB1868" s="9">
        <v>1.34372394400989</v>
      </c>
      <c r="AC1868" s="9">
        <v>0.1974805313721</v>
      </c>
      <c r="AD1868" s="9">
        <v>540.77710960083698</v>
      </c>
      <c r="AF1868" s="9">
        <v>-1</v>
      </c>
      <c r="AG1868" s="9">
        <v>-1</v>
      </c>
      <c r="AH1868" s="9">
        <v>-1</v>
      </c>
      <c r="AI1868" s="9">
        <v>-1</v>
      </c>
      <c r="AJ1868" s="9">
        <v>0</v>
      </c>
      <c r="AM1868" s="9" t="s">
        <v>309</v>
      </c>
      <c r="AN1868" s="9">
        <v>-1</v>
      </c>
      <c r="AQ1868" s="9">
        <v>580</v>
      </c>
      <c r="AR1868" s="9" t="s">
        <v>302</v>
      </c>
      <c r="AT1868" s="9" t="s">
        <v>195</v>
      </c>
      <c r="AU1868" s="9">
        <v>132.71029999999999</v>
      </c>
      <c r="AV1868" s="9">
        <v>96.986272148498998</v>
      </c>
      <c r="AW1868" s="9">
        <v>568.67825196504498</v>
      </c>
      <c r="AX1868" s="9">
        <v>0.43858646359999998</v>
      </c>
    </row>
    <row r="1869" spans="1:50" x14ac:dyDescent="0.25">
      <c r="A1869" s="142">
        <v>550000</v>
      </c>
      <c r="B1869" s="142">
        <v>900000</v>
      </c>
      <c r="C1869" s="142">
        <v>900000</v>
      </c>
      <c r="D1869" s="9" t="s">
        <v>305</v>
      </c>
      <c r="E1869" s="9" t="s">
        <v>70</v>
      </c>
      <c r="F1869" s="9" t="s">
        <v>306</v>
      </c>
      <c r="G1869" s="9" t="s">
        <v>307</v>
      </c>
      <c r="H1869" s="9">
        <v>0.36</v>
      </c>
      <c r="I1869" s="9">
        <v>0.48</v>
      </c>
      <c r="J1869" s="9" t="s">
        <v>195</v>
      </c>
      <c r="K1869" s="9">
        <v>7.4040033015299999E-3</v>
      </c>
      <c r="L1869" s="9">
        <v>3848.3049272817502</v>
      </c>
      <c r="M1869" s="9">
        <v>9.5622750719915892</v>
      </c>
      <c r="N1869" s="9">
        <v>1.4053207660406699</v>
      </c>
      <c r="O1869" s="9">
        <v>7.0799116203240003E-2</v>
      </c>
      <c r="P1869" s="9">
        <v>1.040499959148E-2</v>
      </c>
      <c r="Q1869" s="9">
        <v>28.492862386919001</v>
      </c>
      <c r="R1869" s="9">
        <v>1210</v>
      </c>
      <c r="S1869" s="9" t="s">
        <v>310</v>
      </c>
      <c r="T1869" s="9">
        <v>1210</v>
      </c>
      <c r="U1869" s="9" t="s">
        <v>293</v>
      </c>
      <c r="V1869" s="9" t="s">
        <v>195</v>
      </c>
      <c r="Z1869" s="9">
        <v>0</v>
      </c>
      <c r="AA1869" s="9">
        <v>1</v>
      </c>
      <c r="AB1869" s="9">
        <v>7.0799116203240003E-2</v>
      </c>
      <c r="AC1869" s="9">
        <v>1.040499959148E-2</v>
      </c>
      <c r="AD1869" s="9">
        <v>28.492862386919999</v>
      </c>
      <c r="AF1869" s="9">
        <v>-1</v>
      </c>
      <c r="AG1869" s="9">
        <v>-1</v>
      </c>
      <c r="AH1869" s="9">
        <v>-1</v>
      </c>
      <c r="AI1869" s="9">
        <v>-1</v>
      </c>
      <c r="AJ1869" s="9">
        <v>0</v>
      </c>
      <c r="AM1869" s="9" t="s">
        <v>309</v>
      </c>
      <c r="AN1869" s="9">
        <v>-1</v>
      </c>
      <c r="AQ1869" s="9">
        <v>580</v>
      </c>
      <c r="AR1869" s="9" t="s">
        <v>302</v>
      </c>
      <c r="AT1869" s="9" t="s">
        <v>195</v>
      </c>
      <c r="AU1869" s="9">
        <v>132.71029999999999</v>
      </c>
      <c r="AV1869" s="9">
        <v>31.0013680821653</v>
      </c>
      <c r="AW1869" s="9">
        <v>29.9629383123008</v>
      </c>
      <c r="AX1869" s="9">
        <v>2.3108566399999999E-2</v>
      </c>
    </row>
    <row r="1870" spans="1:50" x14ac:dyDescent="0.25">
      <c r="A1870" s="142">
        <v>550000</v>
      </c>
      <c r="B1870" s="142">
        <v>900000</v>
      </c>
      <c r="C1870" s="142">
        <v>900000</v>
      </c>
      <c r="D1870" s="9" t="s">
        <v>305</v>
      </c>
      <c r="E1870" s="9" t="s">
        <v>70</v>
      </c>
      <c r="F1870" s="9" t="s">
        <v>306</v>
      </c>
      <c r="G1870" s="9" t="s">
        <v>307</v>
      </c>
      <c r="H1870" s="9">
        <v>0.36</v>
      </c>
      <c r="I1870" s="9">
        <v>0.48</v>
      </c>
      <c r="J1870" s="9" t="s">
        <v>195</v>
      </c>
      <c r="K1870" s="9">
        <v>0.20149425640509</v>
      </c>
      <c r="L1870" s="9">
        <v>3848.3049272817502</v>
      </c>
      <c r="M1870" s="9">
        <v>9.5622750719915892</v>
      </c>
      <c r="N1870" s="9">
        <v>1.4053207660406699</v>
      </c>
      <c r="O1870" s="9">
        <v>1.9267435051719299</v>
      </c>
      <c r="P1870" s="9">
        <v>0.28316406276400002</v>
      </c>
      <c r="Q1870" s="9">
        <v>775.41133974270394</v>
      </c>
      <c r="R1870" s="9">
        <v>1210</v>
      </c>
      <c r="S1870" s="9" t="s">
        <v>310</v>
      </c>
      <c r="T1870" s="9">
        <v>1210</v>
      </c>
      <c r="U1870" s="9" t="s">
        <v>293</v>
      </c>
      <c r="V1870" s="9" t="s">
        <v>195</v>
      </c>
      <c r="Z1870" s="9">
        <v>0</v>
      </c>
      <c r="AA1870" s="9">
        <v>1</v>
      </c>
      <c r="AB1870" s="9">
        <v>1.9267435051719299</v>
      </c>
      <c r="AC1870" s="9">
        <v>0.28316406276400002</v>
      </c>
      <c r="AD1870" s="9">
        <v>775.41133974270394</v>
      </c>
      <c r="AF1870" s="9">
        <v>-1</v>
      </c>
      <c r="AG1870" s="9">
        <v>-1</v>
      </c>
      <c r="AH1870" s="9">
        <v>-1</v>
      </c>
      <c r="AI1870" s="9">
        <v>-1</v>
      </c>
      <c r="AJ1870" s="9">
        <v>0</v>
      </c>
      <c r="AM1870" s="9" t="s">
        <v>309</v>
      </c>
      <c r="AN1870" s="9">
        <v>-1</v>
      </c>
      <c r="AQ1870" s="9">
        <v>580</v>
      </c>
      <c r="AR1870" s="9" t="s">
        <v>302</v>
      </c>
      <c r="AT1870" s="9" t="s">
        <v>195</v>
      </c>
      <c r="AU1870" s="9">
        <v>132.71029999999999</v>
      </c>
      <c r="AV1870" s="9">
        <v>112.591874397512</v>
      </c>
      <c r="AW1870" s="9">
        <v>815.418325609676</v>
      </c>
      <c r="AX1870" s="9">
        <v>0.6288818652</v>
      </c>
    </row>
    <row r="1871" spans="1:50" x14ac:dyDescent="0.25">
      <c r="A1871" s="142">
        <v>550000</v>
      </c>
      <c r="B1871" s="142">
        <v>900000</v>
      </c>
      <c r="C1871" s="142">
        <v>900000</v>
      </c>
      <c r="D1871" s="9" t="s">
        <v>305</v>
      </c>
      <c r="E1871" s="9" t="s">
        <v>70</v>
      </c>
      <c r="F1871" s="9" t="s">
        <v>306</v>
      </c>
      <c r="G1871" s="9" t="s">
        <v>307</v>
      </c>
      <c r="H1871" s="9">
        <v>0.36</v>
      </c>
      <c r="I1871" s="9">
        <v>0.48</v>
      </c>
      <c r="J1871" s="9" t="s">
        <v>195</v>
      </c>
      <c r="K1871" s="9">
        <v>2.1826970855210001E-2</v>
      </c>
      <c r="L1871" s="9">
        <v>3848.3049272817502</v>
      </c>
      <c r="M1871" s="9">
        <v>9.5622750719915892</v>
      </c>
      <c r="N1871" s="9">
        <v>1.4053207660406699</v>
      </c>
      <c r="O1871" s="9">
        <v>0.20871549930589001</v>
      </c>
      <c r="P1871" s="9">
        <v>3.0673895402589999E-2</v>
      </c>
      <c r="Q1871" s="9">
        <v>83.996839489751395</v>
      </c>
      <c r="R1871" s="9">
        <v>1210</v>
      </c>
      <c r="S1871" s="9" t="s">
        <v>310</v>
      </c>
      <c r="T1871" s="9">
        <v>1210</v>
      </c>
      <c r="U1871" s="9" t="s">
        <v>293</v>
      </c>
      <c r="V1871" s="9" t="s">
        <v>195</v>
      </c>
      <c r="Z1871" s="9">
        <v>0</v>
      </c>
      <c r="AA1871" s="9">
        <v>1</v>
      </c>
      <c r="AB1871" s="9">
        <v>0.20871549930589001</v>
      </c>
      <c r="AC1871" s="9">
        <v>3.0673895402589999E-2</v>
      </c>
      <c r="AD1871" s="9">
        <v>83.996839489751096</v>
      </c>
      <c r="AF1871" s="9">
        <v>-1</v>
      </c>
      <c r="AG1871" s="9">
        <v>-1</v>
      </c>
      <c r="AH1871" s="9">
        <v>-1</v>
      </c>
      <c r="AI1871" s="9">
        <v>-1</v>
      </c>
      <c r="AJ1871" s="9">
        <v>0</v>
      </c>
      <c r="AM1871" s="9" t="s">
        <v>309</v>
      </c>
      <c r="AN1871" s="9">
        <v>-1</v>
      </c>
      <c r="AQ1871" s="9">
        <v>580</v>
      </c>
      <c r="AR1871" s="9" t="s">
        <v>302</v>
      </c>
      <c r="AT1871" s="9" t="s">
        <v>195</v>
      </c>
      <c r="AU1871" s="9">
        <v>132.71029999999999</v>
      </c>
      <c r="AV1871" s="9">
        <v>53.076596554607399</v>
      </c>
      <c r="AW1871" s="9">
        <v>88.330617186956005</v>
      </c>
      <c r="AX1871" s="9">
        <v>6.8123957400000004E-2</v>
      </c>
    </row>
    <row r="1872" spans="1:50" x14ac:dyDescent="0.25">
      <c r="A1872" s="142">
        <v>550000</v>
      </c>
      <c r="B1872" s="142">
        <v>900000</v>
      </c>
      <c r="C1872" s="142">
        <v>900000</v>
      </c>
      <c r="D1872" s="9" t="s">
        <v>305</v>
      </c>
      <c r="E1872" s="9" t="s">
        <v>70</v>
      </c>
      <c r="F1872" s="9" t="s">
        <v>306</v>
      </c>
      <c r="G1872" s="9" t="s">
        <v>307</v>
      </c>
      <c r="H1872" s="9">
        <v>0.36</v>
      </c>
      <c r="I1872" s="9">
        <v>0.48</v>
      </c>
      <c r="J1872" s="9" t="s">
        <v>195</v>
      </c>
      <c r="K1872" s="9">
        <v>0.13170197015207999</v>
      </c>
      <c r="L1872" s="9">
        <v>3867.94320697495</v>
      </c>
      <c r="M1872" s="9">
        <v>10.420561697458901</v>
      </c>
      <c r="N1872" s="9">
        <v>1.8070214022505899</v>
      </c>
      <c r="O1872" s="9">
        <v>1.3724085056466899</v>
      </c>
      <c r="P1872" s="9">
        <v>0.23798827878338</v>
      </c>
      <c r="Q1872" s="9">
        <v>509.41574079497099</v>
      </c>
      <c r="R1872" s="9">
        <v>1200</v>
      </c>
      <c r="S1872" s="9" t="s">
        <v>308</v>
      </c>
      <c r="T1872" s="9">
        <v>1200</v>
      </c>
      <c r="U1872" s="9" t="s">
        <v>293</v>
      </c>
      <c r="V1872" s="9" t="s">
        <v>195</v>
      </c>
      <c r="Z1872" s="9">
        <v>0</v>
      </c>
      <c r="AA1872" s="9">
        <v>1</v>
      </c>
      <c r="AB1872" s="9">
        <v>1.3724085056466899</v>
      </c>
      <c r="AC1872" s="9">
        <v>0.23798827878338</v>
      </c>
      <c r="AD1872" s="9">
        <v>533.16966755921101</v>
      </c>
      <c r="AF1872" s="9">
        <v>-1</v>
      </c>
      <c r="AG1872" s="9">
        <v>-1</v>
      </c>
      <c r="AH1872" s="9">
        <v>-1</v>
      </c>
      <c r="AI1872" s="9">
        <v>-1</v>
      </c>
      <c r="AJ1872" s="9">
        <v>0</v>
      </c>
      <c r="AM1872" s="9" t="s">
        <v>309</v>
      </c>
      <c r="AN1872" s="9">
        <v>-1</v>
      </c>
      <c r="AQ1872" s="9">
        <v>580</v>
      </c>
      <c r="AR1872" s="9" t="s">
        <v>302</v>
      </c>
      <c r="AT1872" s="9" t="s">
        <v>195</v>
      </c>
      <c r="AU1872" s="9">
        <v>132.71029999999999</v>
      </c>
      <c r="AV1872" s="9">
        <v>156.12269081784501</v>
      </c>
      <c r="AW1872" s="9">
        <v>532.97896375269397</v>
      </c>
      <c r="AX1872" s="9">
        <v>0.43241659980000002</v>
      </c>
    </row>
    <row r="1873" spans="1:50" x14ac:dyDescent="0.25">
      <c r="A1873" s="142">
        <v>550000</v>
      </c>
      <c r="B1873" s="142">
        <v>900000</v>
      </c>
      <c r="C1873" s="142">
        <v>900000</v>
      </c>
      <c r="D1873" s="9" t="s">
        <v>305</v>
      </c>
      <c r="E1873" s="9" t="s">
        <v>70</v>
      </c>
      <c r="F1873" s="9" t="s">
        <v>306</v>
      </c>
      <c r="G1873" s="9" t="s">
        <v>307</v>
      </c>
      <c r="H1873" s="9">
        <v>0.36</v>
      </c>
      <c r="I1873" s="9">
        <v>0.48</v>
      </c>
      <c r="J1873" s="9" t="s">
        <v>195</v>
      </c>
      <c r="K1873" s="9">
        <v>0.13517628307463</v>
      </c>
      <c r="L1873" s="9">
        <v>3867.94320697495</v>
      </c>
      <c r="M1873" s="9">
        <v>10.420561697458901</v>
      </c>
      <c r="N1873" s="9">
        <v>1.8070214022505899</v>
      </c>
      <c r="O1873" s="9">
        <v>1.4086127978124099</v>
      </c>
      <c r="P1873" s="9">
        <v>0.24426643659255001</v>
      </c>
      <c r="Q1873" s="9">
        <v>522.854185862657</v>
      </c>
      <c r="R1873" s="9">
        <v>1330</v>
      </c>
      <c r="S1873" s="9" t="s">
        <v>311</v>
      </c>
      <c r="T1873" s="9">
        <v>1330</v>
      </c>
      <c r="U1873" s="9" t="s">
        <v>293</v>
      </c>
      <c r="V1873" s="9" t="s">
        <v>195</v>
      </c>
      <c r="Z1873" s="9">
        <v>0</v>
      </c>
      <c r="AA1873" s="9">
        <v>1</v>
      </c>
      <c r="AB1873" s="9">
        <v>1.4086127978124099</v>
      </c>
      <c r="AC1873" s="9">
        <v>0.24426643659255001</v>
      </c>
      <c r="AD1873" s="9">
        <v>522.854185862657</v>
      </c>
      <c r="AF1873" s="9">
        <v>-1</v>
      </c>
      <c r="AG1873" s="9">
        <v>-1</v>
      </c>
      <c r="AH1873" s="9">
        <v>-1</v>
      </c>
      <c r="AI1873" s="9">
        <v>-1</v>
      </c>
      <c r="AJ1873" s="9">
        <v>0</v>
      </c>
      <c r="AM1873" s="9" t="s">
        <v>309</v>
      </c>
      <c r="AN1873" s="9">
        <v>-1</v>
      </c>
      <c r="AQ1873" s="9">
        <v>580</v>
      </c>
      <c r="AR1873" s="9" t="s">
        <v>302</v>
      </c>
      <c r="AT1873" s="9" t="s">
        <v>195</v>
      </c>
      <c r="AU1873" s="9">
        <v>132.71029999999999</v>
      </c>
      <c r="AV1873" s="9">
        <v>97.953756350928998</v>
      </c>
      <c r="AW1873" s="9">
        <v>547.03900931674798</v>
      </c>
      <c r="AX1873" s="9">
        <v>0.42405043460000003</v>
      </c>
    </row>
    <row r="1874" spans="1:50" x14ac:dyDescent="0.25">
      <c r="A1874" s="142">
        <v>550000</v>
      </c>
      <c r="B1874" s="142">
        <v>900000</v>
      </c>
      <c r="C1874" s="142">
        <v>900000</v>
      </c>
      <c r="D1874" s="9" t="s">
        <v>305</v>
      </c>
      <c r="E1874" s="9" t="s">
        <v>70</v>
      </c>
      <c r="F1874" s="9" t="s">
        <v>306</v>
      </c>
      <c r="G1874" s="9" t="s">
        <v>307</v>
      </c>
      <c r="H1874" s="9">
        <v>0.36</v>
      </c>
      <c r="I1874" s="9">
        <v>0.48</v>
      </c>
      <c r="J1874" s="9" t="s">
        <v>195</v>
      </c>
      <c r="K1874" s="9">
        <v>3.0930639456939999E-2</v>
      </c>
      <c r="L1874" s="9">
        <v>3867.94320697495</v>
      </c>
      <c r="M1874" s="9">
        <v>10.420561697458901</v>
      </c>
      <c r="N1874" s="9">
        <v>1.8070214022505899</v>
      </c>
      <c r="O1874" s="9">
        <v>0.32231463680299</v>
      </c>
      <c r="P1874" s="9">
        <v>5.5892327483999998E-2</v>
      </c>
      <c r="Q1874" s="9">
        <v>119.63795677489701</v>
      </c>
      <c r="R1874" s="9">
        <v>1330</v>
      </c>
      <c r="S1874" s="9" t="s">
        <v>311</v>
      </c>
      <c r="T1874" s="9">
        <v>1330</v>
      </c>
      <c r="U1874" s="9" t="s">
        <v>293</v>
      </c>
      <c r="V1874" s="9" t="s">
        <v>195</v>
      </c>
      <c r="Z1874" s="9">
        <v>0</v>
      </c>
      <c r="AA1874" s="9">
        <v>1</v>
      </c>
      <c r="AB1874" s="9">
        <v>0.32231463680299</v>
      </c>
      <c r="AC1874" s="9">
        <v>5.5892327483999998E-2</v>
      </c>
      <c r="AD1874" s="9">
        <v>119.637956774898</v>
      </c>
      <c r="AF1874" s="9">
        <v>-1</v>
      </c>
      <c r="AG1874" s="9">
        <v>-1</v>
      </c>
      <c r="AH1874" s="9">
        <v>-1</v>
      </c>
      <c r="AI1874" s="9">
        <v>-1</v>
      </c>
      <c r="AJ1874" s="9">
        <v>0</v>
      </c>
      <c r="AM1874" s="9" t="s">
        <v>309</v>
      </c>
      <c r="AN1874" s="9">
        <v>-1</v>
      </c>
      <c r="AQ1874" s="9">
        <v>580</v>
      </c>
      <c r="AR1874" s="9" t="s">
        <v>302</v>
      </c>
      <c r="AT1874" s="9" t="s">
        <v>195</v>
      </c>
      <c r="AU1874" s="9">
        <v>132.71029999999999</v>
      </c>
      <c r="AV1874" s="9">
        <v>45.453153769387598</v>
      </c>
      <c r="AW1874" s="9">
        <v>125.17185693529299</v>
      </c>
      <c r="AX1874" s="9">
        <v>9.70299731E-2</v>
      </c>
    </row>
    <row r="1875" spans="1:50" x14ac:dyDescent="0.25">
      <c r="A1875" s="142">
        <v>550000</v>
      </c>
      <c r="B1875" s="142">
        <v>900000</v>
      </c>
      <c r="C1875" s="142">
        <v>900000</v>
      </c>
      <c r="D1875" s="9" t="s">
        <v>305</v>
      </c>
      <c r="E1875" s="9" t="s">
        <v>70</v>
      </c>
      <c r="F1875" s="9" t="s">
        <v>306</v>
      </c>
      <c r="G1875" s="9" t="s">
        <v>307</v>
      </c>
      <c r="H1875" s="9">
        <v>0.36</v>
      </c>
      <c r="I1875" s="9">
        <v>0.48</v>
      </c>
      <c r="J1875" s="9" t="s">
        <v>195</v>
      </c>
      <c r="K1875" s="9">
        <v>0.14463647369789001</v>
      </c>
      <c r="L1875" s="9">
        <v>3931.8048986977401</v>
      </c>
      <c r="M1875" s="9">
        <v>11.0059087368024</v>
      </c>
      <c r="N1875" s="9">
        <v>1.4785501942368799</v>
      </c>
      <c r="O1875" s="9">
        <v>1.591855829532</v>
      </c>
      <c r="P1875" s="9">
        <v>0.21385228627976</v>
      </c>
      <c r="Q1875" s="9">
        <v>568.68239581576597</v>
      </c>
      <c r="R1875" s="9">
        <v>1400</v>
      </c>
      <c r="S1875" s="9" t="s">
        <v>297</v>
      </c>
      <c r="T1875" s="9">
        <v>1400</v>
      </c>
      <c r="U1875" s="9" t="s">
        <v>293</v>
      </c>
      <c r="V1875" s="9" t="s">
        <v>195</v>
      </c>
      <c r="Z1875" s="9">
        <v>0</v>
      </c>
      <c r="AA1875" s="9">
        <v>1</v>
      </c>
      <c r="AB1875" s="9">
        <v>1.591855829532</v>
      </c>
      <c r="AC1875" s="9">
        <v>0.21385228627976</v>
      </c>
      <c r="AD1875" s="9">
        <v>568.68239581576597</v>
      </c>
      <c r="AF1875" s="9">
        <v>-1</v>
      </c>
      <c r="AG1875" s="9">
        <v>-1</v>
      </c>
      <c r="AH1875" s="9">
        <v>-1</v>
      </c>
      <c r="AI1875" s="9">
        <v>-1</v>
      </c>
      <c r="AJ1875" s="9">
        <v>0</v>
      </c>
      <c r="AM1875" s="9" t="s">
        <v>309</v>
      </c>
      <c r="AN1875" s="9">
        <v>-1</v>
      </c>
      <c r="AQ1875" s="9">
        <v>580</v>
      </c>
      <c r="AR1875" s="9" t="s">
        <v>302</v>
      </c>
      <c r="AT1875" s="9" t="s">
        <v>195</v>
      </c>
      <c r="AU1875" s="9">
        <v>132.71029999999999</v>
      </c>
      <c r="AV1875" s="9">
        <v>125.292898439181</v>
      </c>
      <c r="AW1875" s="9">
        <v>585.32304249763001</v>
      </c>
      <c r="AX1875" s="9">
        <v>0.46121848809999999</v>
      </c>
    </row>
    <row r="1876" spans="1:50" x14ac:dyDescent="0.25">
      <c r="A1876" s="142">
        <v>550000</v>
      </c>
      <c r="B1876" s="142">
        <v>900000</v>
      </c>
      <c r="C1876" s="142">
        <v>900000</v>
      </c>
      <c r="D1876" s="9" t="s">
        <v>305</v>
      </c>
      <c r="E1876" s="9" t="s">
        <v>70</v>
      </c>
      <c r="F1876" s="9" t="s">
        <v>306</v>
      </c>
      <c r="G1876" s="9" t="s">
        <v>307</v>
      </c>
      <c r="H1876" s="9">
        <v>0.36</v>
      </c>
      <c r="I1876" s="9">
        <v>0.48</v>
      </c>
      <c r="J1876" s="9" t="s">
        <v>195</v>
      </c>
      <c r="K1876" s="9">
        <v>6.1597868711260002E-2</v>
      </c>
      <c r="L1876" s="9">
        <v>3931.8048986977401</v>
      </c>
      <c r="M1876" s="9">
        <v>11.0059087368024</v>
      </c>
      <c r="N1876" s="9">
        <v>1.4785501942368799</v>
      </c>
      <c r="O1876" s="9">
        <v>0.67794052141768002</v>
      </c>
      <c r="P1876" s="9">
        <v>9.1075540747609998E-2</v>
      </c>
      <c r="Q1876" s="9">
        <v>242.19080194828001</v>
      </c>
      <c r="R1876" s="9">
        <v>1200</v>
      </c>
      <c r="S1876" s="9" t="s">
        <v>308</v>
      </c>
      <c r="T1876" s="9">
        <v>1200</v>
      </c>
      <c r="U1876" s="9" t="s">
        <v>293</v>
      </c>
      <c r="V1876" s="9" t="s">
        <v>195</v>
      </c>
      <c r="Z1876" s="9">
        <v>0</v>
      </c>
      <c r="AA1876" s="9">
        <v>1</v>
      </c>
      <c r="AB1876" s="9">
        <v>0.67794052141768002</v>
      </c>
      <c r="AC1876" s="9">
        <v>9.1075540747609998E-2</v>
      </c>
      <c r="AD1876" s="9">
        <v>242.19080194827899</v>
      </c>
      <c r="AF1876" s="9">
        <v>-1</v>
      </c>
      <c r="AG1876" s="9">
        <v>-1</v>
      </c>
      <c r="AH1876" s="9">
        <v>-1</v>
      </c>
      <c r="AI1876" s="9">
        <v>-1</v>
      </c>
      <c r="AJ1876" s="9">
        <v>0</v>
      </c>
      <c r="AM1876" s="9" t="s">
        <v>309</v>
      </c>
      <c r="AN1876" s="9">
        <v>-1</v>
      </c>
      <c r="AQ1876" s="9">
        <v>580</v>
      </c>
      <c r="AR1876" s="9" t="s">
        <v>302</v>
      </c>
      <c r="AT1876" s="9" t="s">
        <v>195</v>
      </c>
      <c r="AU1876" s="9">
        <v>132.71029999999999</v>
      </c>
      <c r="AV1876" s="9">
        <v>123.97499390325299</v>
      </c>
      <c r="AW1876" s="9">
        <v>249.27773060032101</v>
      </c>
      <c r="AX1876" s="9">
        <v>0.19642400809999999</v>
      </c>
    </row>
    <row r="1877" spans="1:50" x14ac:dyDescent="0.25">
      <c r="A1877" s="142">
        <v>550000</v>
      </c>
      <c r="B1877" s="142">
        <v>900000</v>
      </c>
      <c r="C1877" s="142">
        <v>900000</v>
      </c>
      <c r="D1877" s="9" t="s">
        <v>305</v>
      </c>
      <c r="E1877" s="9" t="s">
        <v>70</v>
      </c>
      <c r="F1877" s="9" t="s">
        <v>306</v>
      </c>
      <c r="G1877" s="9" t="s">
        <v>307</v>
      </c>
      <c r="H1877" s="9">
        <v>0.36</v>
      </c>
      <c r="I1877" s="9">
        <v>0.48</v>
      </c>
      <c r="J1877" s="9" t="s">
        <v>195</v>
      </c>
      <c r="K1877" s="9">
        <v>0.19863274862555999</v>
      </c>
      <c r="L1877" s="9">
        <v>3931.8048986977401</v>
      </c>
      <c r="M1877" s="9">
        <v>11.0059087368024</v>
      </c>
      <c r="N1877" s="9">
        <v>1.4785501942368799</v>
      </c>
      <c r="O1877" s="9">
        <v>2.1861339035132001</v>
      </c>
      <c r="P1877" s="9">
        <v>0.29368848906213002</v>
      </c>
      <c r="Q1877" s="9">
        <v>780.985214087798</v>
      </c>
      <c r="R1877" s="9">
        <v>1430</v>
      </c>
      <c r="S1877" s="9" t="s">
        <v>298</v>
      </c>
      <c r="T1877" s="9">
        <v>1430</v>
      </c>
      <c r="U1877" s="9" t="s">
        <v>293</v>
      </c>
      <c r="V1877" s="9" t="s">
        <v>195</v>
      </c>
      <c r="Z1877" s="9">
        <v>0</v>
      </c>
      <c r="AA1877" s="9">
        <v>1</v>
      </c>
      <c r="AB1877" s="9">
        <v>2.1861339035132001</v>
      </c>
      <c r="AC1877" s="9">
        <v>0.29368848906213002</v>
      </c>
      <c r="AD1877" s="9">
        <v>780.985214087798</v>
      </c>
      <c r="AF1877" s="9">
        <v>-1</v>
      </c>
      <c r="AG1877" s="9">
        <v>-1</v>
      </c>
      <c r="AH1877" s="9">
        <v>-1</v>
      </c>
      <c r="AI1877" s="9">
        <v>-1</v>
      </c>
      <c r="AJ1877" s="9">
        <v>0</v>
      </c>
      <c r="AM1877" s="9" t="s">
        <v>309</v>
      </c>
      <c r="AN1877" s="9">
        <v>-1</v>
      </c>
      <c r="AQ1877" s="9">
        <v>580</v>
      </c>
      <c r="AR1877" s="9" t="s">
        <v>302</v>
      </c>
      <c r="AT1877" s="9" t="s">
        <v>195</v>
      </c>
      <c r="AU1877" s="9">
        <v>132.71029999999999</v>
      </c>
      <c r="AV1877" s="9">
        <v>112.728823608627</v>
      </c>
      <c r="AW1877" s="9">
        <v>803.83821447433502</v>
      </c>
      <c r="AX1877" s="9">
        <v>0.63340244450000005</v>
      </c>
    </row>
    <row r="1878" spans="1:50" x14ac:dyDescent="0.25">
      <c r="A1878" s="142">
        <v>550000</v>
      </c>
      <c r="B1878" s="142">
        <v>900000</v>
      </c>
      <c r="C1878" s="142">
        <v>900000</v>
      </c>
      <c r="D1878" s="9" t="s">
        <v>305</v>
      </c>
      <c r="E1878" s="9" t="s">
        <v>70</v>
      </c>
      <c r="F1878" s="9" t="s">
        <v>306</v>
      </c>
      <c r="G1878" s="9" t="s">
        <v>307</v>
      </c>
      <c r="H1878" s="9">
        <v>0.36</v>
      </c>
      <c r="I1878" s="9">
        <v>0.48</v>
      </c>
      <c r="J1878" s="9" t="s">
        <v>195</v>
      </c>
      <c r="K1878" s="9">
        <v>0.13955560712494</v>
      </c>
      <c r="L1878" s="9">
        <v>3931.8048986977401</v>
      </c>
      <c r="M1878" s="9">
        <v>11.0059087368024</v>
      </c>
      <c r="N1878" s="9">
        <v>1.4785501942368799</v>
      </c>
      <c r="O1878" s="9">
        <v>1.53593627572624</v>
      </c>
      <c r="P1878" s="9">
        <v>0.20633997002144</v>
      </c>
      <c r="Q1878" s="9">
        <v>548.70541973461195</v>
      </c>
      <c r="R1878" s="9">
        <v>1410</v>
      </c>
      <c r="S1878" s="9" t="s">
        <v>299</v>
      </c>
      <c r="T1878" s="9">
        <v>1410</v>
      </c>
      <c r="U1878" s="9" t="s">
        <v>293</v>
      </c>
      <c r="V1878" s="9" t="s">
        <v>195</v>
      </c>
      <c r="Z1878" s="9">
        <v>0</v>
      </c>
      <c r="AA1878" s="9">
        <v>1</v>
      </c>
      <c r="AB1878" s="9">
        <v>1.53593627572624</v>
      </c>
      <c r="AC1878" s="9">
        <v>0.20633997002144</v>
      </c>
      <c r="AD1878" s="9">
        <v>548.70541973461195</v>
      </c>
      <c r="AF1878" s="9">
        <v>-1</v>
      </c>
      <c r="AG1878" s="9">
        <v>-1</v>
      </c>
      <c r="AH1878" s="9">
        <v>-1</v>
      </c>
      <c r="AI1878" s="9">
        <v>-1</v>
      </c>
      <c r="AJ1878" s="9">
        <v>0</v>
      </c>
      <c r="AM1878" s="9" t="s">
        <v>309</v>
      </c>
      <c r="AN1878" s="9">
        <v>-1</v>
      </c>
      <c r="AQ1878" s="9">
        <v>580</v>
      </c>
      <c r="AR1878" s="9" t="s">
        <v>302</v>
      </c>
      <c r="AT1878" s="9" t="s">
        <v>195</v>
      </c>
      <c r="AU1878" s="9">
        <v>132.71029999999999</v>
      </c>
      <c r="AV1878" s="9">
        <v>96.418270570417107</v>
      </c>
      <c r="AW1878" s="9">
        <v>564.76150497553101</v>
      </c>
      <c r="AX1878" s="9">
        <v>0.44501656099999998</v>
      </c>
    </row>
    <row r="1879" spans="1:50" x14ac:dyDescent="0.25">
      <c r="A1879" s="142">
        <v>550000</v>
      </c>
      <c r="B1879" s="142">
        <v>900000</v>
      </c>
      <c r="C1879" s="142">
        <v>900000</v>
      </c>
      <c r="D1879" s="9" t="s">
        <v>305</v>
      </c>
      <c r="E1879" s="9" t="s">
        <v>70</v>
      </c>
      <c r="F1879" s="9" t="s">
        <v>306</v>
      </c>
      <c r="G1879" s="9" t="s">
        <v>307</v>
      </c>
      <c r="H1879" s="9">
        <v>0.36</v>
      </c>
      <c r="I1879" s="9">
        <v>0.48</v>
      </c>
      <c r="J1879" s="9" t="s">
        <v>195</v>
      </c>
      <c r="K1879" s="9">
        <v>5.8714145611260003E-2</v>
      </c>
      <c r="L1879" s="9">
        <v>3931.8048986977401</v>
      </c>
      <c r="M1879" s="9">
        <v>11.0059087368024</v>
      </c>
      <c r="N1879" s="9">
        <v>1.4785501942368799</v>
      </c>
      <c r="O1879" s="9">
        <v>0.64620252815691004</v>
      </c>
      <c r="P1879" s="9">
        <v>8.6811811397979999E-2</v>
      </c>
      <c r="Q1879" s="9">
        <v>230.85256533722401</v>
      </c>
      <c r="R1879" s="9">
        <v>1430</v>
      </c>
      <c r="S1879" s="9" t="s">
        <v>298</v>
      </c>
      <c r="T1879" s="9">
        <v>1430</v>
      </c>
      <c r="U1879" s="9" t="s">
        <v>293</v>
      </c>
      <c r="V1879" s="9" t="s">
        <v>195</v>
      </c>
      <c r="Z1879" s="9">
        <v>0</v>
      </c>
      <c r="AA1879" s="9">
        <v>1</v>
      </c>
      <c r="AB1879" s="9">
        <v>0.64620252815691004</v>
      </c>
      <c r="AC1879" s="9">
        <v>8.6811811397979999E-2</v>
      </c>
      <c r="AD1879" s="9">
        <v>230.85256533722301</v>
      </c>
      <c r="AF1879" s="9">
        <v>-1</v>
      </c>
      <c r="AG1879" s="9">
        <v>-1</v>
      </c>
      <c r="AH1879" s="9">
        <v>-1</v>
      </c>
      <c r="AI1879" s="9">
        <v>-1</v>
      </c>
      <c r="AJ1879" s="9">
        <v>0</v>
      </c>
      <c r="AM1879" s="9" t="s">
        <v>309</v>
      </c>
      <c r="AN1879" s="9">
        <v>-1</v>
      </c>
      <c r="AQ1879" s="9">
        <v>580</v>
      </c>
      <c r="AR1879" s="9" t="s">
        <v>302</v>
      </c>
      <c r="AT1879" s="9" t="s">
        <v>195</v>
      </c>
      <c r="AU1879" s="9">
        <v>132.71029999999999</v>
      </c>
      <c r="AV1879" s="9">
        <v>88.688751424256097</v>
      </c>
      <c r="AW1879" s="9">
        <v>237.607717252675</v>
      </c>
      <c r="AX1879" s="9">
        <v>0.1872283579</v>
      </c>
    </row>
    <row r="1880" spans="1:50" x14ac:dyDescent="0.25">
      <c r="A1880" s="142">
        <v>550000</v>
      </c>
      <c r="B1880" s="142">
        <v>900000</v>
      </c>
      <c r="C1880" s="142">
        <v>900000</v>
      </c>
      <c r="D1880" s="9" t="s">
        <v>305</v>
      </c>
      <c r="E1880" s="9" t="s">
        <v>70</v>
      </c>
      <c r="F1880" s="9" t="s">
        <v>306</v>
      </c>
      <c r="G1880" s="9" t="s">
        <v>307</v>
      </c>
      <c r="H1880" s="9">
        <v>0.36</v>
      </c>
      <c r="I1880" s="9">
        <v>0.48</v>
      </c>
      <c r="J1880" s="9" t="s">
        <v>195</v>
      </c>
      <c r="K1880" s="9">
        <v>1.462660985094E-2</v>
      </c>
      <c r="L1880" s="9">
        <v>3931.8048986977401</v>
      </c>
      <c r="M1880" s="9">
        <v>11.0059087368024</v>
      </c>
      <c r="N1880" s="9">
        <v>1.4785501942368799</v>
      </c>
      <c r="O1880" s="9">
        <v>0.16097913314831999</v>
      </c>
      <c r="P1880" s="9">
        <v>2.1626176836140001E-2</v>
      </c>
      <c r="Q1880" s="9">
        <v>57.508976263290101</v>
      </c>
      <c r="R1880" s="9">
        <v>1210</v>
      </c>
      <c r="S1880" s="9" t="s">
        <v>310</v>
      </c>
      <c r="T1880" s="9">
        <v>1210</v>
      </c>
      <c r="U1880" s="9" t="s">
        <v>293</v>
      </c>
      <c r="V1880" s="9" t="s">
        <v>195</v>
      </c>
      <c r="Z1880" s="9">
        <v>0</v>
      </c>
      <c r="AA1880" s="9">
        <v>1</v>
      </c>
      <c r="AB1880" s="9">
        <v>0.16097913314831999</v>
      </c>
      <c r="AC1880" s="9">
        <v>2.1626176836140001E-2</v>
      </c>
      <c r="AD1880" s="9">
        <v>57.5089762632917</v>
      </c>
      <c r="AF1880" s="9">
        <v>-1</v>
      </c>
      <c r="AG1880" s="9">
        <v>-1</v>
      </c>
      <c r="AH1880" s="9">
        <v>-1</v>
      </c>
      <c r="AI1880" s="9">
        <v>-1</v>
      </c>
      <c r="AJ1880" s="9">
        <v>0</v>
      </c>
      <c r="AM1880" s="9" t="s">
        <v>309</v>
      </c>
      <c r="AN1880" s="9">
        <v>-1</v>
      </c>
      <c r="AQ1880" s="9">
        <v>580</v>
      </c>
      <c r="AR1880" s="9" t="s">
        <v>302</v>
      </c>
      <c r="AT1880" s="9" t="s">
        <v>195</v>
      </c>
      <c r="AU1880" s="9">
        <v>132.71029999999999</v>
      </c>
      <c r="AV1880" s="9">
        <v>43.992606087701901</v>
      </c>
      <c r="AW1880" s="9">
        <v>59.191790013241302</v>
      </c>
      <c r="AX1880" s="9">
        <v>4.66415055E-2</v>
      </c>
    </row>
    <row r="1881" spans="1:50" x14ac:dyDescent="0.25">
      <c r="A1881" s="142">
        <v>550000</v>
      </c>
      <c r="B1881" s="142">
        <v>900000</v>
      </c>
      <c r="C1881" s="142">
        <v>900000</v>
      </c>
      <c r="D1881" s="9" t="s">
        <v>305</v>
      </c>
      <c r="E1881" s="9" t="s">
        <v>70</v>
      </c>
      <c r="F1881" s="9" t="s">
        <v>306</v>
      </c>
      <c r="G1881" s="9" t="s">
        <v>307</v>
      </c>
      <c r="H1881" s="9">
        <v>0.36</v>
      </c>
      <c r="I1881" s="9">
        <v>0.48</v>
      </c>
      <c r="J1881" s="9" t="s">
        <v>195</v>
      </c>
      <c r="K1881" s="9">
        <v>0.28467362545482999</v>
      </c>
      <c r="L1881" s="9">
        <v>3847.42469200289</v>
      </c>
      <c r="M1881" s="9">
        <v>9.5601531223170699</v>
      </c>
      <c r="N1881" s="9">
        <v>1.4050111379433099</v>
      </c>
      <c r="O1881" s="9">
        <v>2.72152344923337</v>
      </c>
      <c r="P1881" s="9">
        <v>0.39996961444273998</v>
      </c>
      <c r="Q1881" s="9">
        <v>1095.2603357369101</v>
      </c>
      <c r="R1881" s="9">
        <v>1200</v>
      </c>
      <c r="S1881" s="9" t="s">
        <v>308</v>
      </c>
      <c r="T1881" s="9">
        <v>1200</v>
      </c>
      <c r="U1881" s="9" t="s">
        <v>293</v>
      </c>
      <c r="V1881" s="9" t="s">
        <v>195</v>
      </c>
      <c r="Z1881" s="9">
        <v>0</v>
      </c>
      <c r="AA1881" s="9">
        <v>1</v>
      </c>
      <c r="AB1881" s="9">
        <v>2.72152344923337</v>
      </c>
      <c r="AC1881" s="9">
        <v>0.39996961444273998</v>
      </c>
      <c r="AD1881" s="9">
        <v>1095.2603357369101</v>
      </c>
      <c r="AF1881" s="9">
        <v>-1</v>
      </c>
      <c r="AG1881" s="9">
        <v>-1</v>
      </c>
      <c r="AH1881" s="9">
        <v>-1</v>
      </c>
      <c r="AI1881" s="9">
        <v>-1</v>
      </c>
      <c r="AJ1881" s="9">
        <v>0</v>
      </c>
      <c r="AM1881" s="9" t="s">
        <v>309</v>
      </c>
      <c r="AN1881" s="9">
        <v>-1</v>
      </c>
      <c r="AQ1881" s="9">
        <v>580</v>
      </c>
      <c r="AR1881" s="9" t="s">
        <v>302</v>
      </c>
      <c r="AT1881" s="9" t="s">
        <v>195</v>
      </c>
      <c r="AU1881" s="9">
        <v>132.71029999999999</v>
      </c>
      <c r="AV1881" s="9">
        <v>156.26321777326999</v>
      </c>
      <c r="AW1881" s="9">
        <v>1152.03328945979</v>
      </c>
      <c r="AX1881" s="9">
        <v>0.88828899900000002</v>
      </c>
    </row>
    <row r="1882" spans="1:50" x14ac:dyDescent="0.25">
      <c r="A1882" s="142">
        <v>550000</v>
      </c>
      <c r="B1882" s="142">
        <v>900000</v>
      </c>
      <c r="C1882" s="142">
        <v>900000</v>
      </c>
      <c r="D1882" s="9" t="s">
        <v>305</v>
      </c>
      <c r="E1882" s="9" t="s">
        <v>70</v>
      </c>
      <c r="F1882" s="9" t="s">
        <v>306</v>
      </c>
      <c r="G1882" s="9" t="s">
        <v>307</v>
      </c>
      <c r="H1882" s="9">
        <v>0.36</v>
      </c>
      <c r="I1882" s="9">
        <v>0.48</v>
      </c>
      <c r="J1882" s="9" t="s">
        <v>195</v>
      </c>
      <c r="K1882" s="9">
        <v>5.0710494517170003E-2</v>
      </c>
      <c r="L1882" s="9">
        <v>3847.42469200289</v>
      </c>
      <c r="M1882" s="9">
        <v>9.5601531223170699</v>
      </c>
      <c r="N1882" s="9">
        <v>1.4050111379433099</v>
      </c>
      <c r="O1882" s="9">
        <v>0.48480009249264</v>
      </c>
      <c r="P1882" s="9">
        <v>7.1248809607240005E-2</v>
      </c>
      <c r="Q1882" s="9">
        <v>195.10480874906699</v>
      </c>
      <c r="R1882" s="9">
        <v>1210</v>
      </c>
      <c r="S1882" s="9" t="s">
        <v>310</v>
      </c>
      <c r="T1882" s="9">
        <v>1210</v>
      </c>
      <c r="U1882" s="9" t="s">
        <v>293</v>
      </c>
      <c r="V1882" s="9" t="s">
        <v>195</v>
      </c>
      <c r="Z1882" s="9">
        <v>0</v>
      </c>
      <c r="AA1882" s="9">
        <v>1</v>
      </c>
      <c r="AB1882" s="9">
        <v>0.48480009249264</v>
      </c>
      <c r="AC1882" s="9">
        <v>7.1248809607240005E-2</v>
      </c>
      <c r="AD1882" s="9">
        <v>195.104808749066</v>
      </c>
      <c r="AF1882" s="9">
        <v>-1</v>
      </c>
      <c r="AG1882" s="9">
        <v>-1</v>
      </c>
      <c r="AH1882" s="9">
        <v>-1</v>
      </c>
      <c r="AI1882" s="9">
        <v>-1</v>
      </c>
      <c r="AJ1882" s="9">
        <v>0</v>
      </c>
      <c r="AM1882" s="9" t="s">
        <v>309</v>
      </c>
      <c r="AN1882" s="9">
        <v>-1</v>
      </c>
      <c r="AQ1882" s="9">
        <v>580</v>
      </c>
      <c r="AR1882" s="9" t="s">
        <v>302</v>
      </c>
      <c r="AT1882" s="9" t="s">
        <v>195</v>
      </c>
      <c r="AU1882" s="9">
        <v>132.71029999999999</v>
      </c>
      <c r="AV1882" s="9">
        <v>58.388133196658202</v>
      </c>
      <c r="AW1882" s="9">
        <v>205.21809041992</v>
      </c>
      <c r="AX1882" s="9">
        <v>0.1582358546</v>
      </c>
    </row>
    <row r="1883" spans="1:50" x14ac:dyDescent="0.25">
      <c r="A1883" s="142">
        <v>550000</v>
      </c>
      <c r="B1883" s="142">
        <v>900000</v>
      </c>
      <c r="C1883" s="142">
        <v>900000</v>
      </c>
      <c r="D1883" s="9" t="s">
        <v>305</v>
      </c>
      <c r="E1883" s="9" t="s">
        <v>70</v>
      </c>
      <c r="F1883" s="9" t="s">
        <v>306</v>
      </c>
      <c r="G1883" s="9" t="s">
        <v>307</v>
      </c>
      <c r="H1883" s="9">
        <v>0.36</v>
      </c>
      <c r="I1883" s="9">
        <v>0.48</v>
      </c>
      <c r="J1883" s="9" t="s">
        <v>195</v>
      </c>
      <c r="K1883" s="9">
        <v>0.13901831778369</v>
      </c>
      <c r="L1883" s="9">
        <v>3847.42469200289</v>
      </c>
      <c r="M1883" s="9">
        <v>9.5601531223170699</v>
      </c>
      <c r="N1883" s="9">
        <v>1.4050111379433099</v>
      </c>
      <c r="O1883" s="9">
        <v>1.32903640481904</v>
      </c>
      <c r="P1883" s="9">
        <v>0.19532228486423001</v>
      </c>
      <c r="Q1883" s="9">
        <v>534.862508481688</v>
      </c>
      <c r="R1883" s="9">
        <v>1210</v>
      </c>
      <c r="S1883" s="9" t="s">
        <v>310</v>
      </c>
      <c r="T1883" s="9">
        <v>1210</v>
      </c>
      <c r="U1883" s="9" t="s">
        <v>293</v>
      </c>
      <c r="V1883" s="9" t="s">
        <v>195</v>
      </c>
      <c r="Z1883" s="9">
        <v>0</v>
      </c>
      <c r="AA1883" s="9">
        <v>1</v>
      </c>
      <c r="AB1883" s="9">
        <v>1.32903640481904</v>
      </c>
      <c r="AC1883" s="9">
        <v>0.19532228486423001</v>
      </c>
      <c r="AD1883" s="9">
        <v>534.862508481688</v>
      </c>
      <c r="AF1883" s="9">
        <v>-1</v>
      </c>
      <c r="AG1883" s="9">
        <v>-1</v>
      </c>
      <c r="AH1883" s="9">
        <v>-1</v>
      </c>
      <c r="AI1883" s="9">
        <v>-1</v>
      </c>
      <c r="AJ1883" s="9">
        <v>0</v>
      </c>
      <c r="AM1883" s="9" t="s">
        <v>309</v>
      </c>
      <c r="AN1883" s="9">
        <v>-1</v>
      </c>
      <c r="AQ1883" s="9">
        <v>580</v>
      </c>
      <c r="AR1883" s="9" t="s">
        <v>302</v>
      </c>
      <c r="AT1883" s="9" t="s">
        <v>195</v>
      </c>
      <c r="AU1883" s="9">
        <v>132.71029999999999</v>
      </c>
      <c r="AV1883" s="9">
        <v>98.607910832835202</v>
      </c>
      <c r="AW1883" s="9">
        <v>562.58717215418403</v>
      </c>
      <c r="AX1883" s="9">
        <v>0.43378954460000002</v>
      </c>
    </row>
    <row r="1884" spans="1:50" x14ac:dyDescent="0.25">
      <c r="A1884" s="142">
        <v>550000</v>
      </c>
      <c r="B1884" s="142">
        <v>900000</v>
      </c>
      <c r="C1884" s="142">
        <v>900000</v>
      </c>
      <c r="D1884" s="9" t="s">
        <v>305</v>
      </c>
      <c r="E1884" s="9" t="s">
        <v>70</v>
      </c>
      <c r="F1884" s="9" t="s">
        <v>306</v>
      </c>
      <c r="G1884" s="9" t="s">
        <v>307</v>
      </c>
      <c r="H1884" s="9">
        <v>0.36</v>
      </c>
      <c r="I1884" s="9">
        <v>0.48</v>
      </c>
      <c r="J1884" s="9" t="s">
        <v>195</v>
      </c>
      <c r="K1884" s="9">
        <v>3.0820576289000001E-4</v>
      </c>
      <c r="L1884" s="9">
        <v>3847.42469200289</v>
      </c>
      <c r="M1884" s="9">
        <v>9.5601531223170699</v>
      </c>
      <c r="N1884" s="9">
        <v>1.4050111379433099</v>
      </c>
      <c r="O1884" s="9">
        <v>2.9464942864599998E-3</v>
      </c>
      <c r="P1884" s="9">
        <v>4.3303252964000001E-4</v>
      </c>
      <c r="Q1884" s="9">
        <v>1.1857984623836499</v>
      </c>
      <c r="R1884" s="9">
        <v>1210</v>
      </c>
      <c r="S1884" s="9" t="s">
        <v>310</v>
      </c>
      <c r="T1884" s="9">
        <v>1210</v>
      </c>
      <c r="U1884" s="9" t="s">
        <v>293</v>
      </c>
      <c r="V1884" s="9" t="s">
        <v>195</v>
      </c>
      <c r="Z1884" s="9">
        <v>0</v>
      </c>
      <c r="AA1884" s="9">
        <v>1</v>
      </c>
      <c r="AB1884" s="9">
        <v>2.9464942864599998E-3</v>
      </c>
      <c r="AC1884" s="9">
        <v>4.3303252964000001E-4</v>
      </c>
      <c r="AD1884" s="9">
        <v>1.1857984623832101</v>
      </c>
      <c r="AF1884" s="9">
        <v>-1</v>
      </c>
      <c r="AG1884" s="9">
        <v>-1</v>
      </c>
      <c r="AH1884" s="9">
        <v>-1</v>
      </c>
      <c r="AI1884" s="9">
        <v>-1</v>
      </c>
      <c r="AJ1884" s="9">
        <v>0</v>
      </c>
      <c r="AM1884" s="9" t="s">
        <v>309</v>
      </c>
      <c r="AN1884" s="9">
        <v>-1</v>
      </c>
      <c r="AQ1884" s="9">
        <v>580</v>
      </c>
      <c r="AR1884" s="9" t="s">
        <v>302</v>
      </c>
      <c r="AT1884" s="9" t="s">
        <v>195</v>
      </c>
      <c r="AU1884" s="9">
        <v>132.71029999999999</v>
      </c>
      <c r="AV1884" s="9">
        <v>6.9618065279879104</v>
      </c>
      <c r="AW1884" s="9">
        <v>1.2472644709959</v>
      </c>
      <c r="AX1884" s="9">
        <v>9.617181E-4</v>
      </c>
    </row>
    <row r="1885" spans="1:50" x14ac:dyDescent="0.25">
      <c r="A1885" s="142">
        <v>550000</v>
      </c>
      <c r="B1885" s="142">
        <v>900000</v>
      </c>
      <c r="C1885" s="142">
        <v>900000</v>
      </c>
      <c r="D1885" s="9" t="s">
        <v>305</v>
      </c>
      <c r="E1885" s="9" t="s">
        <v>70</v>
      </c>
      <c r="F1885" s="9" t="s">
        <v>306</v>
      </c>
      <c r="G1885" s="9" t="s">
        <v>307</v>
      </c>
      <c r="H1885" s="9">
        <v>0.36</v>
      </c>
      <c r="I1885" s="9">
        <v>0.48</v>
      </c>
      <c r="J1885" s="9" t="s">
        <v>195</v>
      </c>
      <c r="K1885" s="9">
        <v>0.14305281010328</v>
      </c>
      <c r="L1885" s="9">
        <v>3847.42469200289</v>
      </c>
      <c r="M1885" s="9">
        <v>9.5601531223170699</v>
      </c>
      <c r="N1885" s="9">
        <v>1.4050111379433099</v>
      </c>
      <c r="O1885" s="9">
        <v>1.3676067691651299</v>
      </c>
      <c r="P1885" s="9">
        <v>0.20099079150919999</v>
      </c>
      <c r="Q1885" s="9">
        <v>550.38491385177099</v>
      </c>
      <c r="R1885" s="9">
        <v>1210</v>
      </c>
      <c r="S1885" s="9" t="s">
        <v>310</v>
      </c>
      <c r="T1885" s="9">
        <v>1210</v>
      </c>
      <c r="U1885" s="9" t="s">
        <v>293</v>
      </c>
      <c r="V1885" s="9" t="s">
        <v>195</v>
      </c>
      <c r="Z1885" s="9">
        <v>0</v>
      </c>
      <c r="AA1885" s="9">
        <v>1</v>
      </c>
      <c r="AB1885" s="9">
        <v>1.3676067691651299</v>
      </c>
      <c r="AC1885" s="9">
        <v>0.20099079150919999</v>
      </c>
      <c r="AD1885" s="9">
        <v>550.38491385177099</v>
      </c>
      <c r="AF1885" s="9">
        <v>-1</v>
      </c>
      <c r="AG1885" s="9">
        <v>-1</v>
      </c>
      <c r="AH1885" s="9">
        <v>-1</v>
      </c>
      <c r="AI1885" s="9">
        <v>-1</v>
      </c>
      <c r="AJ1885" s="9">
        <v>0</v>
      </c>
      <c r="AM1885" s="9" t="s">
        <v>309</v>
      </c>
      <c r="AN1885" s="9">
        <v>-1</v>
      </c>
      <c r="AQ1885" s="9">
        <v>580</v>
      </c>
      <c r="AR1885" s="9" t="s">
        <v>302</v>
      </c>
      <c r="AT1885" s="9" t="s">
        <v>195</v>
      </c>
      <c r="AU1885" s="9">
        <v>132.71029999999999</v>
      </c>
      <c r="AV1885" s="9">
        <v>98.989443736049296</v>
      </c>
      <c r="AW1885" s="9">
        <v>578.91418330883903</v>
      </c>
      <c r="AX1885" s="9">
        <v>0.44637868110000001</v>
      </c>
    </row>
    <row r="1886" spans="1:50" x14ac:dyDescent="0.25">
      <c r="A1886" s="142">
        <v>550000</v>
      </c>
      <c r="B1886" s="142">
        <v>900000</v>
      </c>
      <c r="C1886" s="142">
        <v>900000</v>
      </c>
      <c r="D1886" s="9" t="s">
        <v>305</v>
      </c>
      <c r="E1886" s="9" t="s">
        <v>70</v>
      </c>
      <c r="F1886" s="9" t="s">
        <v>306</v>
      </c>
      <c r="G1886" s="9" t="s">
        <v>307</v>
      </c>
      <c r="H1886" s="9">
        <v>0.36</v>
      </c>
      <c r="I1886" s="9">
        <v>0.48</v>
      </c>
      <c r="J1886" s="9" t="s">
        <v>195</v>
      </c>
      <c r="K1886" s="9">
        <v>0.21026537040254001</v>
      </c>
      <c r="L1886" s="9">
        <v>3860.0828655834398</v>
      </c>
      <c r="M1886" s="9">
        <v>9.5896964677889294</v>
      </c>
      <c r="N1886" s="9">
        <v>1.40928788484986</v>
      </c>
      <c r="O1886" s="9">
        <v>2.0163810798476001</v>
      </c>
      <c r="P1886" s="9">
        <v>0.29632443911176998</v>
      </c>
      <c r="Q1886" s="9">
        <v>811.641753516417</v>
      </c>
      <c r="R1886" s="9">
        <v>1200</v>
      </c>
      <c r="S1886" s="9" t="s">
        <v>308</v>
      </c>
      <c r="T1886" s="9">
        <v>1200</v>
      </c>
      <c r="U1886" s="9" t="s">
        <v>293</v>
      </c>
      <c r="V1886" s="9" t="s">
        <v>195</v>
      </c>
      <c r="Z1886" s="9">
        <v>0</v>
      </c>
      <c r="AA1886" s="9">
        <v>1</v>
      </c>
      <c r="AB1886" s="9">
        <v>2.0163810798476001</v>
      </c>
      <c r="AC1886" s="9">
        <v>0.29632443911176998</v>
      </c>
      <c r="AD1886" s="9">
        <v>811.641753516417</v>
      </c>
      <c r="AF1886" s="9">
        <v>-1</v>
      </c>
      <c r="AG1886" s="9">
        <v>-1</v>
      </c>
      <c r="AH1886" s="9">
        <v>-1</v>
      </c>
      <c r="AI1886" s="9">
        <v>-1</v>
      </c>
      <c r="AJ1886" s="9">
        <v>0</v>
      </c>
      <c r="AM1886" s="9" t="s">
        <v>309</v>
      </c>
      <c r="AN1886" s="9">
        <v>-1</v>
      </c>
      <c r="AQ1886" s="9">
        <v>580</v>
      </c>
      <c r="AR1886" s="9" t="s">
        <v>302</v>
      </c>
      <c r="AT1886" s="9" t="s">
        <v>195</v>
      </c>
      <c r="AU1886" s="9">
        <v>132.71029999999999</v>
      </c>
      <c r="AV1886" s="9">
        <v>137.110050491621</v>
      </c>
      <c r="AW1886" s="9">
        <v>850.91376462184996</v>
      </c>
      <c r="AX1886" s="9">
        <v>0.65826581790000005</v>
      </c>
    </row>
    <row r="1887" spans="1:50" x14ac:dyDescent="0.25">
      <c r="A1887" s="142">
        <v>550000</v>
      </c>
      <c r="B1887" s="142">
        <v>900000</v>
      </c>
      <c r="C1887" s="142">
        <v>900000</v>
      </c>
      <c r="D1887" s="9" t="s">
        <v>305</v>
      </c>
      <c r="E1887" s="9" t="s">
        <v>70</v>
      </c>
      <c r="F1887" s="9" t="s">
        <v>306</v>
      </c>
      <c r="G1887" s="9" t="s">
        <v>307</v>
      </c>
      <c r="H1887" s="9">
        <v>0.36</v>
      </c>
      <c r="I1887" s="9">
        <v>0.48</v>
      </c>
      <c r="J1887" s="9" t="s">
        <v>195</v>
      </c>
      <c r="K1887" s="9">
        <v>3.5943411555599998E-2</v>
      </c>
      <c r="L1887" s="9">
        <v>3860.0828655834398</v>
      </c>
      <c r="M1887" s="9">
        <v>9.5896964677889294</v>
      </c>
      <c r="N1887" s="9">
        <v>1.40928788484986</v>
      </c>
      <c r="O1887" s="9">
        <v>0.34468640683507001</v>
      </c>
      <c r="P1887" s="9">
        <v>5.0654614445480001E-2</v>
      </c>
      <c r="Q1887" s="9">
        <v>138.744547076408</v>
      </c>
      <c r="R1887" s="9">
        <v>1210</v>
      </c>
      <c r="S1887" s="9" t="s">
        <v>310</v>
      </c>
      <c r="T1887" s="9">
        <v>1210</v>
      </c>
      <c r="U1887" s="9" t="s">
        <v>293</v>
      </c>
      <c r="V1887" s="9" t="s">
        <v>195</v>
      </c>
      <c r="Z1887" s="9">
        <v>0</v>
      </c>
      <c r="AA1887" s="9">
        <v>1</v>
      </c>
      <c r="AB1887" s="9">
        <v>0.34468640683507001</v>
      </c>
      <c r="AC1887" s="9">
        <v>5.0654614445480001E-2</v>
      </c>
      <c r="AD1887" s="9">
        <v>138.74454707640899</v>
      </c>
      <c r="AF1887" s="9">
        <v>-1</v>
      </c>
      <c r="AG1887" s="9">
        <v>-1</v>
      </c>
      <c r="AH1887" s="9">
        <v>-1</v>
      </c>
      <c r="AI1887" s="9">
        <v>-1</v>
      </c>
      <c r="AJ1887" s="9">
        <v>0</v>
      </c>
      <c r="AM1887" s="9" t="s">
        <v>309</v>
      </c>
      <c r="AN1887" s="9">
        <v>-1</v>
      </c>
      <c r="AQ1887" s="9">
        <v>580</v>
      </c>
      <c r="AR1887" s="9" t="s">
        <v>302</v>
      </c>
      <c r="AT1887" s="9" t="s">
        <v>195</v>
      </c>
      <c r="AU1887" s="9">
        <v>132.71029999999999</v>
      </c>
      <c r="AV1887" s="9">
        <v>68.691009004405501</v>
      </c>
      <c r="AW1887" s="9">
        <v>145.45782589677</v>
      </c>
      <c r="AX1887" s="9">
        <v>0.1125259911</v>
      </c>
    </row>
    <row r="1888" spans="1:50" x14ac:dyDescent="0.25">
      <c r="A1888" s="142">
        <v>550000</v>
      </c>
      <c r="B1888" s="142">
        <v>900000</v>
      </c>
      <c r="C1888" s="142">
        <v>900000</v>
      </c>
      <c r="D1888" s="9" t="s">
        <v>305</v>
      </c>
      <c r="E1888" s="9" t="s">
        <v>70</v>
      </c>
      <c r="F1888" s="9" t="s">
        <v>306</v>
      </c>
      <c r="G1888" s="9" t="s">
        <v>307</v>
      </c>
      <c r="H1888" s="9">
        <v>0.36</v>
      </c>
      <c r="I1888" s="9">
        <v>0.48</v>
      </c>
      <c r="J1888" s="9" t="s">
        <v>195</v>
      </c>
      <c r="K1888" s="9">
        <v>3.8829905310330003E-2</v>
      </c>
      <c r="L1888" s="9">
        <v>3860.0828655834398</v>
      </c>
      <c r="M1888" s="9">
        <v>9.5896964677889294</v>
      </c>
      <c r="N1888" s="9">
        <v>1.40928788484986</v>
      </c>
      <c r="O1888" s="9">
        <v>0.37236700579908999</v>
      </c>
      <c r="P1888" s="9">
        <v>5.4722515123719999E-2</v>
      </c>
      <c r="Q1888" s="9">
        <v>149.88665216065101</v>
      </c>
      <c r="R1888" s="9">
        <v>1210</v>
      </c>
      <c r="S1888" s="9" t="s">
        <v>310</v>
      </c>
      <c r="T1888" s="9">
        <v>1210</v>
      </c>
      <c r="U1888" s="9" t="s">
        <v>293</v>
      </c>
      <c r="V1888" s="9" t="s">
        <v>195</v>
      </c>
      <c r="Z1888" s="9">
        <v>0</v>
      </c>
      <c r="AA1888" s="9">
        <v>1</v>
      </c>
      <c r="AB1888" s="9">
        <v>0.37236700579908999</v>
      </c>
      <c r="AC1888" s="9">
        <v>5.4722515123719999E-2</v>
      </c>
      <c r="AD1888" s="9">
        <v>149.88665216065201</v>
      </c>
      <c r="AF1888" s="9">
        <v>-1</v>
      </c>
      <c r="AG1888" s="9">
        <v>-1</v>
      </c>
      <c r="AH1888" s="9">
        <v>-1</v>
      </c>
      <c r="AI1888" s="9">
        <v>-1</v>
      </c>
      <c r="AJ1888" s="9">
        <v>0</v>
      </c>
      <c r="AM1888" s="9" t="s">
        <v>309</v>
      </c>
      <c r="AN1888" s="9">
        <v>-1</v>
      </c>
      <c r="AQ1888" s="9">
        <v>580</v>
      </c>
      <c r="AR1888" s="9" t="s">
        <v>302</v>
      </c>
      <c r="AT1888" s="9" t="s">
        <v>195</v>
      </c>
      <c r="AU1888" s="9">
        <v>132.71029999999999</v>
      </c>
      <c r="AV1888" s="9">
        <v>50.890393755464999</v>
      </c>
      <c r="AW1888" s="9">
        <v>157.139051686313</v>
      </c>
      <c r="AX1888" s="9">
        <v>0.1215625727</v>
      </c>
    </row>
    <row r="1889" spans="1:50" x14ac:dyDescent="0.25">
      <c r="A1889" s="142">
        <v>550000</v>
      </c>
      <c r="B1889" s="142">
        <v>900000</v>
      </c>
      <c r="C1889" s="142">
        <v>900000</v>
      </c>
      <c r="D1889" s="9" t="s">
        <v>305</v>
      </c>
      <c r="E1889" s="9" t="s">
        <v>70</v>
      </c>
      <c r="F1889" s="9" t="s">
        <v>306</v>
      </c>
      <c r="G1889" s="9" t="s">
        <v>307</v>
      </c>
      <c r="H1889" s="9">
        <v>0.36</v>
      </c>
      <c r="I1889" s="9">
        <v>0.48</v>
      </c>
      <c r="J1889" s="9" t="s">
        <v>195</v>
      </c>
      <c r="K1889" s="9">
        <v>0.12788809652117999</v>
      </c>
      <c r="L1889" s="9">
        <v>3860.0828655834398</v>
      </c>
      <c r="M1889" s="9">
        <v>9.5896964677889294</v>
      </c>
      <c r="N1889" s="9">
        <v>1.40928788484986</v>
      </c>
      <c r="O1889" s="9">
        <v>1.2264080274814599</v>
      </c>
      <c r="P1889" s="9">
        <v>0.18023114504380999</v>
      </c>
      <c r="Q1889" s="9">
        <v>493.65865009351199</v>
      </c>
      <c r="R1889" s="9">
        <v>1210</v>
      </c>
      <c r="S1889" s="9" t="s">
        <v>310</v>
      </c>
      <c r="T1889" s="9">
        <v>1210</v>
      </c>
      <c r="U1889" s="9" t="s">
        <v>293</v>
      </c>
      <c r="V1889" s="9" t="s">
        <v>195</v>
      </c>
      <c r="Z1889" s="9">
        <v>0</v>
      </c>
      <c r="AA1889" s="9">
        <v>1</v>
      </c>
      <c r="AB1889" s="9">
        <v>1.2264080274814599</v>
      </c>
      <c r="AC1889" s="9">
        <v>0.18023114504380999</v>
      </c>
      <c r="AD1889" s="9">
        <v>493.65865009351199</v>
      </c>
      <c r="AF1889" s="9">
        <v>-1</v>
      </c>
      <c r="AG1889" s="9">
        <v>-1</v>
      </c>
      <c r="AH1889" s="9">
        <v>-1</v>
      </c>
      <c r="AI1889" s="9">
        <v>-1</v>
      </c>
      <c r="AJ1889" s="9">
        <v>0</v>
      </c>
      <c r="AM1889" s="9" t="s">
        <v>309</v>
      </c>
      <c r="AN1889" s="9">
        <v>-1</v>
      </c>
      <c r="AQ1889" s="9">
        <v>580</v>
      </c>
      <c r="AR1889" s="9" t="s">
        <v>302</v>
      </c>
      <c r="AT1889" s="9" t="s">
        <v>195</v>
      </c>
      <c r="AU1889" s="9">
        <v>132.71029999999999</v>
      </c>
      <c r="AV1889" s="9">
        <v>92.436357079610801</v>
      </c>
      <c r="AW1889" s="9">
        <v>517.54476475527201</v>
      </c>
      <c r="AX1889" s="9">
        <v>0.40037197899999999</v>
      </c>
    </row>
    <row r="1890" spans="1:50" x14ac:dyDescent="0.25">
      <c r="A1890" s="142">
        <v>550000</v>
      </c>
      <c r="B1890" s="142">
        <v>900000</v>
      </c>
      <c r="C1890" s="142">
        <v>900000</v>
      </c>
      <c r="D1890" s="9" t="s">
        <v>305</v>
      </c>
      <c r="E1890" s="9" t="s">
        <v>70</v>
      </c>
      <c r="F1890" s="9" t="s">
        <v>306</v>
      </c>
      <c r="G1890" s="9" t="s">
        <v>307</v>
      </c>
      <c r="H1890" s="9">
        <v>0.36</v>
      </c>
      <c r="I1890" s="9">
        <v>0.48</v>
      </c>
      <c r="J1890" s="9" t="s">
        <v>195</v>
      </c>
      <c r="K1890" s="9">
        <v>0.20313124585782999</v>
      </c>
      <c r="L1890" s="9">
        <v>3860.0828655834398</v>
      </c>
      <c r="M1890" s="9">
        <v>9.5896964677889294</v>
      </c>
      <c r="N1890" s="9">
        <v>1.40928788484986</v>
      </c>
      <c r="O1890" s="9">
        <v>1.94796699090045</v>
      </c>
      <c r="P1890" s="9">
        <v>0.2862704038219</v>
      </c>
      <c r="Q1890" s="9">
        <v>784.10344160045099</v>
      </c>
      <c r="R1890" s="9">
        <v>1210</v>
      </c>
      <c r="S1890" s="9" t="s">
        <v>310</v>
      </c>
      <c r="T1890" s="9">
        <v>1210</v>
      </c>
      <c r="U1890" s="9" t="s">
        <v>293</v>
      </c>
      <c r="V1890" s="9" t="s">
        <v>195</v>
      </c>
      <c r="Z1890" s="9">
        <v>0</v>
      </c>
      <c r="AA1890" s="9">
        <v>1</v>
      </c>
      <c r="AB1890" s="9">
        <v>1.94796699090045</v>
      </c>
      <c r="AC1890" s="9">
        <v>0.2862704038219</v>
      </c>
      <c r="AD1890" s="9">
        <v>784.10344160045099</v>
      </c>
      <c r="AF1890" s="9">
        <v>-1</v>
      </c>
      <c r="AG1890" s="9">
        <v>-1</v>
      </c>
      <c r="AH1890" s="9">
        <v>-1</v>
      </c>
      <c r="AI1890" s="9">
        <v>-1</v>
      </c>
      <c r="AJ1890" s="9">
        <v>0</v>
      </c>
      <c r="AM1890" s="9" t="s">
        <v>309</v>
      </c>
      <c r="AN1890" s="9">
        <v>-1</v>
      </c>
      <c r="AQ1890" s="9">
        <v>580</v>
      </c>
      <c r="AR1890" s="9" t="s">
        <v>302</v>
      </c>
      <c r="AT1890" s="9" t="s">
        <v>195</v>
      </c>
      <c r="AU1890" s="9">
        <v>132.71029999999999</v>
      </c>
      <c r="AV1890" s="9">
        <v>114.588671233714</v>
      </c>
      <c r="AW1890" s="9">
        <v>822.04298688989797</v>
      </c>
      <c r="AX1890" s="9">
        <v>0.63593142059999996</v>
      </c>
    </row>
    <row r="1891" spans="1:50" x14ac:dyDescent="0.25">
      <c r="A1891" s="142">
        <v>550000</v>
      </c>
      <c r="B1891" s="142">
        <v>900000</v>
      </c>
      <c r="C1891" s="142">
        <v>900000</v>
      </c>
      <c r="D1891" s="9" t="s">
        <v>305</v>
      </c>
      <c r="E1891" s="9" t="s">
        <v>70</v>
      </c>
      <c r="F1891" s="9" t="s">
        <v>306</v>
      </c>
      <c r="G1891" s="9" t="s">
        <v>307</v>
      </c>
      <c r="H1891" s="9">
        <v>0.36</v>
      </c>
      <c r="I1891" s="9">
        <v>0.48</v>
      </c>
      <c r="J1891" s="9" t="s">
        <v>195</v>
      </c>
      <c r="K1891" s="9">
        <v>1.70542406643E-3</v>
      </c>
      <c r="L1891" s="9">
        <v>3860.0828655834398</v>
      </c>
      <c r="M1891" s="9">
        <v>9.5896964677889294</v>
      </c>
      <c r="N1891" s="9">
        <v>1.40928788484986</v>
      </c>
      <c r="O1891" s="9">
        <v>1.635449914595E-2</v>
      </c>
      <c r="P1891" s="9">
        <v>2.4034334753500002E-3</v>
      </c>
      <c r="Q1891" s="9">
        <v>6.5830782173916704</v>
      </c>
      <c r="R1891" s="9">
        <v>1210</v>
      </c>
      <c r="S1891" s="9" t="s">
        <v>310</v>
      </c>
      <c r="T1891" s="9">
        <v>1210</v>
      </c>
      <c r="U1891" s="9" t="s">
        <v>293</v>
      </c>
      <c r="V1891" s="9" t="s">
        <v>195</v>
      </c>
      <c r="Z1891" s="9">
        <v>0</v>
      </c>
      <c r="AA1891" s="9">
        <v>1</v>
      </c>
      <c r="AB1891" s="9">
        <v>1.635449914595E-2</v>
      </c>
      <c r="AC1891" s="9">
        <v>2.4034334753500002E-3</v>
      </c>
      <c r="AD1891" s="9">
        <v>6.5830782173903097</v>
      </c>
      <c r="AF1891" s="9">
        <v>-1</v>
      </c>
      <c r="AG1891" s="9">
        <v>-1</v>
      </c>
      <c r="AH1891" s="9">
        <v>-1</v>
      </c>
      <c r="AI1891" s="9">
        <v>-1</v>
      </c>
      <c r="AJ1891" s="9">
        <v>0</v>
      </c>
      <c r="AM1891" s="9" t="s">
        <v>309</v>
      </c>
      <c r="AN1891" s="9">
        <v>-1</v>
      </c>
      <c r="AQ1891" s="9">
        <v>580</v>
      </c>
      <c r="AR1891" s="9" t="s">
        <v>302</v>
      </c>
      <c r="AT1891" s="9" t="s">
        <v>195</v>
      </c>
      <c r="AU1891" s="9">
        <v>132.71029999999999</v>
      </c>
      <c r="AV1891" s="9">
        <v>15.231713916165999</v>
      </c>
      <c r="AW1891" s="9">
        <v>6.9016063361584798</v>
      </c>
      <c r="AX1891" s="9">
        <v>5.3390740000000001E-3</v>
      </c>
    </row>
    <row r="1892" spans="1:50" x14ac:dyDescent="0.25">
      <c r="A1892" s="142">
        <v>550000</v>
      </c>
      <c r="B1892" s="142">
        <v>900000</v>
      </c>
      <c r="C1892" s="142">
        <v>900000</v>
      </c>
      <c r="D1892" s="9" t="s">
        <v>305</v>
      </c>
      <c r="E1892" s="9" t="s">
        <v>70</v>
      </c>
      <c r="F1892" s="9" t="s">
        <v>306</v>
      </c>
      <c r="G1892" s="9" t="s">
        <v>307</v>
      </c>
      <c r="H1892" s="9">
        <v>0.36</v>
      </c>
      <c r="I1892" s="9">
        <v>0.48</v>
      </c>
      <c r="J1892" s="9" t="s">
        <v>195</v>
      </c>
      <c r="K1892" s="9">
        <v>6.7116160553979995E-2</v>
      </c>
      <c r="L1892" s="9">
        <v>3860.0828664462401</v>
      </c>
      <c r="M1892" s="9">
        <v>9.5896964699324005</v>
      </c>
      <c r="N1892" s="9">
        <v>1.40928788516486</v>
      </c>
      <c r="O1892" s="9">
        <v>0.64362360793995999</v>
      </c>
      <c r="P1892" s="9">
        <v>9.4585991967509997E-2</v>
      </c>
      <c r="Q1892" s="9">
        <v>259.073941416092</v>
      </c>
      <c r="R1892" s="9">
        <v>1200</v>
      </c>
      <c r="S1892" s="9" t="s">
        <v>308</v>
      </c>
      <c r="T1892" s="9">
        <v>1200</v>
      </c>
      <c r="U1892" s="9" t="s">
        <v>293</v>
      </c>
      <c r="V1892" s="9" t="s">
        <v>195</v>
      </c>
      <c r="Z1892" s="9">
        <v>0</v>
      </c>
      <c r="AA1892" s="9">
        <v>1</v>
      </c>
      <c r="AB1892" s="9">
        <v>0.64362360793995999</v>
      </c>
      <c r="AC1892" s="9">
        <v>9.4585991967509997E-2</v>
      </c>
      <c r="AD1892" s="9">
        <v>259.07394141609302</v>
      </c>
      <c r="AF1892" s="9">
        <v>-1</v>
      </c>
      <c r="AG1892" s="9">
        <v>-1</v>
      </c>
      <c r="AH1892" s="9">
        <v>-1</v>
      </c>
      <c r="AI1892" s="9">
        <v>-1</v>
      </c>
      <c r="AJ1892" s="9">
        <v>0</v>
      </c>
      <c r="AM1892" s="9" t="s">
        <v>309</v>
      </c>
      <c r="AN1892" s="9">
        <v>-1</v>
      </c>
      <c r="AQ1892" s="9">
        <v>580</v>
      </c>
      <c r="AR1892" s="9" t="s">
        <v>302</v>
      </c>
      <c r="AT1892" s="9" t="s">
        <v>195</v>
      </c>
      <c r="AU1892" s="9">
        <v>132.71029999999999</v>
      </c>
      <c r="AV1892" s="9">
        <v>94.050311495623205</v>
      </c>
      <c r="AW1892" s="9">
        <v>271.60946538472399</v>
      </c>
      <c r="AX1892" s="9">
        <v>0.21011674080000001</v>
      </c>
    </row>
    <row r="1893" spans="1:50" x14ac:dyDescent="0.25">
      <c r="A1893" s="142">
        <v>550000</v>
      </c>
      <c r="B1893" s="142">
        <v>900000</v>
      </c>
      <c r="C1893" s="142">
        <v>900000</v>
      </c>
      <c r="D1893" s="9" t="s">
        <v>305</v>
      </c>
      <c r="E1893" s="9" t="s">
        <v>70</v>
      </c>
      <c r="F1893" s="9" t="s">
        <v>306</v>
      </c>
      <c r="G1893" s="9" t="s">
        <v>307</v>
      </c>
      <c r="H1893" s="9">
        <v>0.36</v>
      </c>
      <c r="I1893" s="9">
        <v>0.48</v>
      </c>
      <c r="J1893" s="9" t="s">
        <v>195</v>
      </c>
      <c r="K1893" s="9">
        <v>3.6432638661060002E-2</v>
      </c>
      <c r="L1893" s="9">
        <v>3860.0828664462401</v>
      </c>
      <c r="M1893" s="9">
        <v>9.5896964699324005</v>
      </c>
      <c r="N1893" s="9">
        <v>1.40928788516486</v>
      </c>
      <c r="O1893" s="9">
        <v>0.34937794635829</v>
      </c>
      <c r="P1893" s="9">
        <v>5.1344076289619997E-2</v>
      </c>
      <c r="Q1893" s="9">
        <v>140.633004274988</v>
      </c>
      <c r="R1893" s="9">
        <v>1210</v>
      </c>
      <c r="S1893" s="9" t="s">
        <v>310</v>
      </c>
      <c r="T1893" s="9">
        <v>1210</v>
      </c>
      <c r="U1893" s="9" t="s">
        <v>293</v>
      </c>
      <c r="V1893" s="9" t="s">
        <v>195</v>
      </c>
      <c r="Z1893" s="9">
        <v>0</v>
      </c>
      <c r="AA1893" s="9">
        <v>1</v>
      </c>
      <c r="AB1893" s="9">
        <v>0.34937794635829</v>
      </c>
      <c r="AC1893" s="9">
        <v>5.1344076289619997E-2</v>
      </c>
      <c r="AD1893" s="9">
        <v>140.63300427498999</v>
      </c>
      <c r="AF1893" s="9">
        <v>-1</v>
      </c>
      <c r="AG1893" s="9">
        <v>-1</v>
      </c>
      <c r="AH1893" s="9">
        <v>-1</v>
      </c>
      <c r="AI1893" s="9">
        <v>-1</v>
      </c>
      <c r="AJ1893" s="9">
        <v>0</v>
      </c>
      <c r="AM1893" s="9" t="s">
        <v>309</v>
      </c>
      <c r="AN1893" s="9">
        <v>-1</v>
      </c>
      <c r="AQ1893" s="9">
        <v>580</v>
      </c>
      <c r="AR1893" s="9" t="s">
        <v>302</v>
      </c>
      <c r="AT1893" s="9" t="s">
        <v>195</v>
      </c>
      <c r="AU1893" s="9">
        <v>132.71029999999999</v>
      </c>
      <c r="AV1893" s="9">
        <v>70.372235740742596</v>
      </c>
      <c r="AW1893" s="9">
        <v>147.43765775049499</v>
      </c>
      <c r="AX1893" s="9">
        <v>0.1140575866</v>
      </c>
    </row>
    <row r="1894" spans="1:50" x14ac:dyDescent="0.25">
      <c r="A1894" s="142">
        <v>550000</v>
      </c>
      <c r="B1894" s="142">
        <v>900000</v>
      </c>
      <c r="C1894" s="142">
        <v>900000</v>
      </c>
      <c r="D1894" s="9" t="s">
        <v>305</v>
      </c>
      <c r="E1894" s="9" t="s">
        <v>70</v>
      </c>
      <c r="F1894" s="9" t="s">
        <v>306</v>
      </c>
      <c r="G1894" s="9" t="s">
        <v>307</v>
      </c>
      <c r="H1894" s="9">
        <v>0.36</v>
      </c>
      <c r="I1894" s="9">
        <v>0.48</v>
      </c>
      <c r="J1894" s="9" t="s">
        <v>195</v>
      </c>
      <c r="K1894" s="9">
        <v>0.29496689972558998</v>
      </c>
      <c r="L1894" s="9">
        <v>3860.0828664462401</v>
      </c>
      <c r="M1894" s="9">
        <v>9.5896964699324005</v>
      </c>
      <c r="N1894" s="9">
        <v>1.40928788516486</v>
      </c>
      <c r="O1894" s="9">
        <v>2.8286430370454201</v>
      </c>
      <c r="P1894" s="9">
        <v>0.41569327830790997</v>
      </c>
      <c r="Q1894" s="9">
        <v>1138.59667579952</v>
      </c>
      <c r="R1894" s="9">
        <v>1210</v>
      </c>
      <c r="S1894" s="9" t="s">
        <v>310</v>
      </c>
      <c r="T1894" s="9">
        <v>1210</v>
      </c>
      <c r="U1894" s="9" t="s">
        <v>293</v>
      </c>
      <c r="V1894" s="9" t="s">
        <v>195</v>
      </c>
      <c r="Z1894" s="9">
        <v>0</v>
      </c>
      <c r="AA1894" s="9">
        <v>1</v>
      </c>
      <c r="AB1894" s="9">
        <v>2.8286430370454201</v>
      </c>
      <c r="AC1894" s="9">
        <v>0.41569327830790997</v>
      </c>
      <c r="AD1894" s="9">
        <v>1138.59667579952</v>
      </c>
      <c r="AF1894" s="9">
        <v>-1</v>
      </c>
      <c r="AG1894" s="9">
        <v>-1</v>
      </c>
      <c r="AH1894" s="9">
        <v>-1</v>
      </c>
      <c r="AI1894" s="9">
        <v>-1</v>
      </c>
      <c r="AJ1894" s="9">
        <v>0</v>
      </c>
      <c r="AM1894" s="9" t="s">
        <v>309</v>
      </c>
      <c r="AN1894" s="9">
        <v>-1</v>
      </c>
      <c r="AQ1894" s="9">
        <v>580</v>
      </c>
      <c r="AR1894" s="9" t="s">
        <v>302</v>
      </c>
      <c r="AT1894" s="9" t="s">
        <v>195</v>
      </c>
      <c r="AU1894" s="9">
        <v>132.71029999999999</v>
      </c>
      <c r="AV1894" s="9">
        <v>136.419009977928</v>
      </c>
      <c r="AW1894" s="9">
        <v>1193.68869254993</v>
      </c>
      <c r="AX1894" s="9">
        <v>0.92343607120000004</v>
      </c>
    </row>
    <row r="1895" spans="1:50" x14ac:dyDescent="0.25">
      <c r="A1895" s="142">
        <v>550000</v>
      </c>
      <c r="B1895" s="142">
        <v>900000</v>
      </c>
      <c r="C1895" s="142">
        <v>900000</v>
      </c>
      <c r="D1895" s="9" t="s">
        <v>305</v>
      </c>
      <c r="E1895" s="9" t="s">
        <v>70</v>
      </c>
      <c r="F1895" s="9" t="s">
        <v>306</v>
      </c>
      <c r="G1895" s="9" t="s">
        <v>307</v>
      </c>
      <c r="H1895" s="9">
        <v>0.36</v>
      </c>
      <c r="I1895" s="9">
        <v>0.48</v>
      </c>
      <c r="J1895" s="9" t="s">
        <v>195</v>
      </c>
      <c r="K1895" s="9">
        <v>0.17492941444214999</v>
      </c>
      <c r="L1895" s="9">
        <v>3860.0828664462401</v>
      </c>
      <c r="M1895" s="9">
        <v>9.5896964699324005</v>
      </c>
      <c r="N1895" s="9">
        <v>1.40928788516486</v>
      </c>
      <c r="O1895" s="9">
        <v>1.6775199881632701</v>
      </c>
      <c r="P1895" s="9">
        <v>0.24652590453230999</v>
      </c>
      <c r="Q1895" s="9">
        <v>675.24203552563597</v>
      </c>
      <c r="R1895" s="9">
        <v>1210</v>
      </c>
      <c r="S1895" s="9" t="s">
        <v>310</v>
      </c>
      <c r="T1895" s="9">
        <v>1210</v>
      </c>
      <c r="U1895" s="9" t="s">
        <v>293</v>
      </c>
      <c r="V1895" s="9" t="s">
        <v>195</v>
      </c>
      <c r="Z1895" s="9">
        <v>0</v>
      </c>
      <c r="AA1895" s="9">
        <v>1</v>
      </c>
      <c r="AB1895" s="9">
        <v>1.6775199881632701</v>
      </c>
      <c r="AC1895" s="9">
        <v>0.24652590453230999</v>
      </c>
      <c r="AD1895" s="9">
        <v>675.24203552563597</v>
      </c>
      <c r="AF1895" s="9">
        <v>-1</v>
      </c>
      <c r="AG1895" s="9">
        <v>-1</v>
      </c>
      <c r="AH1895" s="9">
        <v>-1</v>
      </c>
      <c r="AI1895" s="9">
        <v>-1</v>
      </c>
      <c r="AJ1895" s="9">
        <v>0</v>
      </c>
      <c r="AM1895" s="9" t="s">
        <v>309</v>
      </c>
      <c r="AN1895" s="9">
        <v>-1</v>
      </c>
      <c r="AQ1895" s="9">
        <v>580</v>
      </c>
      <c r="AR1895" s="9" t="s">
        <v>302</v>
      </c>
      <c r="AT1895" s="9" t="s">
        <v>195</v>
      </c>
      <c r="AU1895" s="9">
        <v>132.71029999999999</v>
      </c>
      <c r="AV1895" s="9">
        <v>114.35658657101099</v>
      </c>
      <c r="AW1895" s="9">
        <v>707.91422430190505</v>
      </c>
      <c r="AX1895" s="9">
        <v>0.54764155349999999</v>
      </c>
    </row>
    <row r="1896" spans="1:50" x14ac:dyDescent="0.25">
      <c r="A1896" s="142">
        <v>550000</v>
      </c>
      <c r="B1896" s="142">
        <v>900000</v>
      </c>
      <c r="C1896" s="142">
        <v>900000</v>
      </c>
      <c r="D1896" s="9" t="s">
        <v>305</v>
      </c>
      <c r="E1896" s="9" t="s">
        <v>70</v>
      </c>
      <c r="F1896" s="9" t="s">
        <v>306</v>
      </c>
      <c r="G1896" s="9" t="s">
        <v>307</v>
      </c>
      <c r="H1896" s="9">
        <v>0.36</v>
      </c>
      <c r="I1896" s="9">
        <v>0.48</v>
      </c>
      <c r="J1896" s="9" t="s">
        <v>195</v>
      </c>
      <c r="K1896" s="9">
        <v>2.6886578371700001E-3</v>
      </c>
      <c r="L1896" s="9">
        <v>3860.0828664462401</v>
      </c>
      <c r="M1896" s="9">
        <v>9.5896964699324005</v>
      </c>
      <c r="N1896" s="9">
        <v>1.40928788516486</v>
      </c>
      <c r="O1896" s="9">
        <v>2.578341256997E-2</v>
      </c>
      <c r="P1896" s="9">
        <v>3.78909291727E-3</v>
      </c>
      <c r="Q1896" s="9">
        <v>10.3784420510001</v>
      </c>
      <c r="R1896" s="9">
        <v>1210</v>
      </c>
      <c r="S1896" s="9" t="s">
        <v>310</v>
      </c>
      <c r="T1896" s="9">
        <v>1210</v>
      </c>
      <c r="U1896" s="9" t="s">
        <v>293</v>
      </c>
      <c r="V1896" s="9" t="s">
        <v>195</v>
      </c>
      <c r="Z1896" s="9">
        <v>0</v>
      </c>
      <c r="AA1896" s="9">
        <v>1</v>
      </c>
      <c r="AB1896" s="9">
        <v>2.578341256997E-2</v>
      </c>
      <c r="AC1896" s="9">
        <v>3.78909291727E-3</v>
      </c>
      <c r="AD1896" s="9">
        <v>10.378442051001301</v>
      </c>
      <c r="AF1896" s="9">
        <v>-1</v>
      </c>
      <c r="AG1896" s="9">
        <v>-1</v>
      </c>
      <c r="AH1896" s="9">
        <v>-1</v>
      </c>
      <c r="AI1896" s="9">
        <v>-1</v>
      </c>
      <c r="AJ1896" s="9">
        <v>0</v>
      </c>
      <c r="AM1896" s="9" t="s">
        <v>309</v>
      </c>
      <c r="AN1896" s="9">
        <v>-1</v>
      </c>
      <c r="AQ1896" s="9">
        <v>580</v>
      </c>
      <c r="AR1896" s="9" t="s">
        <v>302</v>
      </c>
      <c r="AT1896" s="9" t="s">
        <v>195</v>
      </c>
      <c r="AU1896" s="9">
        <v>132.71029999999999</v>
      </c>
      <c r="AV1896" s="9">
        <v>18.674695740656599</v>
      </c>
      <c r="AW1896" s="9">
        <v>10.8806122359927</v>
      </c>
      <c r="AX1896" s="9">
        <v>8.4172278999999992E-3</v>
      </c>
    </row>
    <row r="1897" spans="1:50" x14ac:dyDescent="0.25">
      <c r="A1897" s="142">
        <v>550000</v>
      </c>
      <c r="B1897" s="142">
        <v>900000</v>
      </c>
      <c r="C1897" s="142">
        <v>900000</v>
      </c>
      <c r="D1897" s="9" t="s">
        <v>305</v>
      </c>
      <c r="E1897" s="9" t="s">
        <v>70</v>
      </c>
      <c r="F1897" s="9" t="s">
        <v>306</v>
      </c>
      <c r="G1897" s="9" t="s">
        <v>307</v>
      </c>
      <c r="H1897" s="9">
        <v>0.36</v>
      </c>
      <c r="I1897" s="9">
        <v>0.48</v>
      </c>
      <c r="J1897" s="9" t="s">
        <v>195</v>
      </c>
      <c r="K1897" s="9">
        <v>4.1629682171780001E-2</v>
      </c>
      <c r="L1897" s="9">
        <v>3860.0828664462401</v>
      </c>
      <c r="M1897" s="9">
        <v>9.5896964699324005</v>
      </c>
      <c r="N1897" s="9">
        <v>1.40928788516486</v>
      </c>
      <c r="O1897" s="9">
        <v>0.39921601616718</v>
      </c>
      <c r="P1897" s="9">
        <v>5.866820674796E-2</v>
      </c>
      <c r="Q1897" s="9">
        <v>160.69402288691299</v>
      </c>
      <c r="R1897" s="9">
        <v>1210</v>
      </c>
      <c r="S1897" s="9" t="s">
        <v>310</v>
      </c>
      <c r="T1897" s="9">
        <v>1210</v>
      </c>
      <c r="U1897" s="9" t="s">
        <v>293</v>
      </c>
      <c r="V1897" s="9" t="s">
        <v>195</v>
      </c>
      <c r="Z1897" s="9">
        <v>0</v>
      </c>
      <c r="AA1897" s="9">
        <v>1</v>
      </c>
      <c r="AB1897" s="9">
        <v>0.39921601616718</v>
      </c>
      <c r="AC1897" s="9">
        <v>5.866820674796E-2</v>
      </c>
      <c r="AD1897" s="9">
        <v>160.69402288691199</v>
      </c>
      <c r="AF1897" s="9">
        <v>-1</v>
      </c>
      <c r="AG1897" s="9">
        <v>-1</v>
      </c>
      <c r="AH1897" s="9">
        <v>-1</v>
      </c>
      <c r="AI1897" s="9">
        <v>-1</v>
      </c>
      <c r="AJ1897" s="9">
        <v>0</v>
      </c>
      <c r="AM1897" s="9" t="s">
        <v>309</v>
      </c>
      <c r="AN1897" s="9">
        <v>-1</v>
      </c>
      <c r="AQ1897" s="9">
        <v>580</v>
      </c>
      <c r="AR1897" s="9" t="s">
        <v>302</v>
      </c>
      <c r="AT1897" s="9" t="s">
        <v>195</v>
      </c>
      <c r="AU1897" s="9">
        <v>132.71029999999999</v>
      </c>
      <c r="AV1897" s="9">
        <v>62.8532909054153</v>
      </c>
      <c r="AW1897" s="9">
        <v>168.46934665936101</v>
      </c>
      <c r="AX1897" s="9">
        <v>0.13032767470000001</v>
      </c>
    </row>
    <row r="1898" spans="1:50" x14ac:dyDescent="0.25">
      <c r="A1898" s="142">
        <v>550000</v>
      </c>
      <c r="B1898" s="142">
        <v>900000</v>
      </c>
      <c r="C1898" s="142">
        <v>900000</v>
      </c>
      <c r="D1898" s="9" t="s">
        <v>305</v>
      </c>
      <c r="E1898" s="9" t="s">
        <v>70</v>
      </c>
      <c r="F1898" s="9" t="s">
        <v>306</v>
      </c>
      <c r="G1898" s="9" t="s">
        <v>307</v>
      </c>
      <c r="H1898" s="9">
        <v>0.36</v>
      </c>
      <c r="I1898" s="9">
        <v>0.48</v>
      </c>
      <c r="J1898" s="9" t="s">
        <v>195</v>
      </c>
      <c r="K1898" s="9">
        <v>0.35992940951187002</v>
      </c>
      <c r="L1898" s="9">
        <v>3916.2712455076398</v>
      </c>
      <c r="M1898" s="9">
        <v>11.0947834927247</v>
      </c>
      <c r="N1898" s="9">
        <v>1.4808351701753499</v>
      </c>
      <c r="O1898" s="9">
        <v>3.9933388711984801</v>
      </c>
      <c r="P1898" s="9">
        <v>0.53299612838562005</v>
      </c>
      <c r="Q1898" s="9">
        <v>1409.58119688389</v>
      </c>
      <c r="R1898" s="9">
        <v>1400</v>
      </c>
      <c r="S1898" s="9" t="s">
        <v>297</v>
      </c>
      <c r="T1898" s="9">
        <v>1400</v>
      </c>
      <c r="U1898" s="9" t="s">
        <v>293</v>
      </c>
      <c r="V1898" s="9" t="s">
        <v>195</v>
      </c>
      <c r="Z1898" s="9">
        <v>0</v>
      </c>
      <c r="AA1898" s="9">
        <v>1</v>
      </c>
      <c r="AB1898" s="9">
        <v>3.9933388711984801</v>
      </c>
      <c r="AC1898" s="9">
        <v>0.53299612838562005</v>
      </c>
      <c r="AD1898" s="9">
        <v>1409.58119688389</v>
      </c>
      <c r="AF1898" s="9">
        <v>-1</v>
      </c>
      <c r="AG1898" s="9">
        <v>-1</v>
      </c>
      <c r="AH1898" s="9">
        <v>-1</v>
      </c>
      <c r="AI1898" s="9">
        <v>-1</v>
      </c>
      <c r="AJ1898" s="9">
        <v>0</v>
      </c>
      <c r="AM1898" s="9" t="s">
        <v>309</v>
      </c>
      <c r="AN1898" s="9">
        <v>-1</v>
      </c>
      <c r="AQ1898" s="9">
        <v>580</v>
      </c>
      <c r="AR1898" s="9" t="s">
        <v>302</v>
      </c>
      <c r="AT1898" s="9" t="s">
        <v>195</v>
      </c>
      <c r="AU1898" s="9">
        <v>132.71029999999999</v>
      </c>
      <c r="AV1898" s="9">
        <v>166.78576384437201</v>
      </c>
      <c r="AW1898" s="9">
        <v>1456.58264249376</v>
      </c>
      <c r="AX1898" s="9">
        <v>1.1432126494999999</v>
      </c>
    </row>
    <row r="1899" spans="1:50" x14ac:dyDescent="0.25">
      <c r="A1899" s="142">
        <v>550000</v>
      </c>
      <c r="B1899" s="142">
        <v>900000</v>
      </c>
      <c r="C1899" s="142">
        <v>900000</v>
      </c>
      <c r="D1899" s="9" t="s">
        <v>305</v>
      </c>
      <c r="E1899" s="9" t="s">
        <v>70</v>
      </c>
      <c r="F1899" s="9" t="s">
        <v>306</v>
      </c>
      <c r="G1899" s="9" t="s">
        <v>307</v>
      </c>
      <c r="H1899" s="9">
        <v>0.36</v>
      </c>
      <c r="I1899" s="9">
        <v>0.48</v>
      </c>
      <c r="J1899" s="9" t="s">
        <v>195</v>
      </c>
      <c r="K1899" s="9">
        <v>4.697505121863E-2</v>
      </c>
      <c r="L1899" s="9">
        <v>3916.2712455076398</v>
      </c>
      <c r="M1899" s="9">
        <v>11.0947834927247</v>
      </c>
      <c r="N1899" s="9">
        <v>1.4808351701753499</v>
      </c>
      <c r="O1899" s="9">
        <v>0.52117802283043002</v>
      </c>
      <c r="P1899" s="9">
        <v>6.9562307965340006E-2</v>
      </c>
      <c r="Q1899" s="9">
        <v>183.967042343797</v>
      </c>
      <c r="R1899" s="9">
        <v>1200</v>
      </c>
      <c r="S1899" s="9" t="s">
        <v>308</v>
      </c>
      <c r="T1899" s="9">
        <v>1200</v>
      </c>
      <c r="U1899" s="9" t="s">
        <v>293</v>
      </c>
      <c r="V1899" s="9" t="s">
        <v>195</v>
      </c>
      <c r="Z1899" s="9">
        <v>0</v>
      </c>
      <c r="AA1899" s="9">
        <v>1</v>
      </c>
      <c r="AB1899" s="9">
        <v>0.52117802283043002</v>
      </c>
      <c r="AC1899" s="9">
        <v>6.9562307965340006E-2</v>
      </c>
      <c r="AD1899" s="9">
        <v>183.967042343797</v>
      </c>
      <c r="AF1899" s="9">
        <v>-1</v>
      </c>
      <c r="AG1899" s="9">
        <v>-1</v>
      </c>
      <c r="AH1899" s="9">
        <v>-1</v>
      </c>
      <c r="AI1899" s="9">
        <v>-1</v>
      </c>
      <c r="AJ1899" s="9">
        <v>0</v>
      </c>
      <c r="AM1899" s="9" t="s">
        <v>309</v>
      </c>
      <c r="AN1899" s="9">
        <v>-1</v>
      </c>
      <c r="AQ1899" s="9">
        <v>580</v>
      </c>
      <c r="AR1899" s="9" t="s">
        <v>302</v>
      </c>
      <c r="AT1899" s="9" t="s">
        <v>195</v>
      </c>
      <c r="AU1899" s="9">
        <v>132.71029999999999</v>
      </c>
      <c r="AV1899" s="9">
        <v>113.883208252092</v>
      </c>
      <c r="AW1899" s="9">
        <v>190.10128771671</v>
      </c>
      <c r="AX1899" s="9">
        <v>0.14920279180000001</v>
      </c>
    </row>
    <row r="1900" spans="1:50" x14ac:dyDescent="0.25">
      <c r="A1900" s="142">
        <v>550000</v>
      </c>
      <c r="B1900" s="142">
        <v>900000</v>
      </c>
      <c r="C1900" s="142">
        <v>900000</v>
      </c>
      <c r="D1900" s="9" t="s">
        <v>305</v>
      </c>
      <c r="E1900" s="9" t="s">
        <v>70</v>
      </c>
      <c r="F1900" s="9" t="s">
        <v>306</v>
      </c>
      <c r="G1900" s="9" t="s">
        <v>307</v>
      </c>
      <c r="H1900" s="9">
        <v>0.36</v>
      </c>
      <c r="I1900" s="9">
        <v>0.48</v>
      </c>
      <c r="J1900" s="9" t="s">
        <v>195</v>
      </c>
      <c r="K1900" s="9">
        <v>0.12460240986439999</v>
      </c>
      <c r="L1900" s="9">
        <v>3916.2712455076398</v>
      </c>
      <c r="M1900" s="9">
        <v>11.0947834927247</v>
      </c>
      <c r="N1900" s="9">
        <v>1.4808351701753499</v>
      </c>
      <c r="O1900" s="9">
        <v>1.38243676011732</v>
      </c>
      <c r="P1900" s="9">
        <v>0.18451563081580999</v>
      </c>
      <c r="Q1900" s="9">
        <v>487.97683487292699</v>
      </c>
      <c r="R1900" s="9">
        <v>1430</v>
      </c>
      <c r="S1900" s="9" t="s">
        <v>298</v>
      </c>
      <c r="T1900" s="9">
        <v>1430</v>
      </c>
      <c r="U1900" s="9" t="s">
        <v>293</v>
      </c>
      <c r="V1900" s="9" t="s">
        <v>195</v>
      </c>
      <c r="Z1900" s="9">
        <v>0</v>
      </c>
      <c r="AA1900" s="9">
        <v>1</v>
      </c>
      <c r="AB1900" s="9">
        <v>1.38243676011732</v>
      </c>
      <c r="AC1900" s="9">
        <v>0.18451563081580999</v>
      </c>
      <c r="AD1900" s="9">
        <v>487.97683487292699</v>
      </c>
      <c r="AF1900" s="9">
        <v>-1</v>
      </c>
      <c r="AG1900" s="9">
        <v>-1</v>
      </c>
      <c r="AH1900" s="9">
        <v>-1</v>
      </c>
      <c r="AI1900" s="9">
        <v>-1</v>
      </c>
      <c r="AJ1900" s="9">
        <v>0</v>
      </c>
      <c r="AM1900" s="9" t="s">
        <v>309</v>
      </c>
      <c r="AN1900" s="9">
        <v>-1</v>
      </c>
      <c r="AQ1900" s="9">
        <v>580</v>
      </c>
      <c r="AR1900" s="9" t="s">
        <v>302</v>
      </c>
      <c r="AT1900" s="9" t="s">
        <v>195</v>
      </c>
      <c r="AU1900" s="9">
        <v>132.71029999999999</v>
      </c>
      <c r="AV1900" s="9">
        <v>92.156392208286306</v>
      </c>
      <c r="AW1900" s="9">
        <v>504.24806260628202</v>
      </c>
      <c r="AX1900" s="9">
        <v>0.39576385629999999</v>
      </c>
    </row>
    <row r="1901" spans="1:50" x14ac:dyDescent="0.25">
      <c r="A1901" s="142">
        <v>550000</v>
      </c>
      <c r="B1901" s="142">
        <v>900000</v>
      </c>
      <c r="C1901" s="142">
        <v>900000</v>
      </c>
      <c r="D1901" s="9" t="s">
        <v>305</v>
      </c>
      <c r="E1901" s="9" t="s">
        <v>70</v>
      </c>
      <c r="F1901" s="9" t="s">
        <v>306</v>
      </c>
      <c r="G1901" s="9" t="s">
        <v>307</v>
      </c>
      <c r="H1901" s="9">
        <v>0.36</v>
      </c>
      <c r="I1901" s="9">
        <v>0.48</v>
      </c>
      <c r="J1901" s="9" t="s">
        <v>195</v>
      </c>
      <c r="K1901" s="9">
        <v>1.9273844478380001E-2</v>
      </c>
      <c r="L1901" s="9">
        <v>3916.2712455076398</v>
      </c>
      <c r="M1901" s="9">
        <v>11.0947834927247</v>
      </c>
      <c r="N1901" s="9">
        <v>1.4808351701753499</v>
      </c>
      <c r="O1901" s="9">
        <v>0.21383913156008</v>
      </c>
      <c r="P1901" s="9">
        <v>2.8541386768069998E-2</v>
      </c>
      <c r="Q1901" s="9">
        <v>75.481602921069793</v>
      </c>
      <c r="R1901" s="9">
        <v>1430</v>
      </c>
      <c r="S1901" s="9" t="s">
        <v>298</v>
      </c>
      <c r="T1901" s="9">
        <v>1430</v>
      </c>
      <c r="U1901" s="9" t="s">
        <v>293</v>
      </c>
      <c r="V1901" s="9" t="s">
        <v>195</v>
      </c>
      <c r="Z1901" s="9">
        <v>0</v>
      </c>
      <c r="AA1901" s="9">
        <v>1</v>
      </c>
      <c r="AB1901" s="9">
        <v>0.21383913156008</v>
      </c>
      <c r="AC1901" s="9">
        <v>2.8541386768069998E-2</v>
      </c>
      <c r="AD1901" s="9">
        <v>75.481602921069793</v>
      </c>
      <c r="AF1901" s="9">
        <v>-1</v>
      </c>
      <c r="AG1901" s="9">
        <v>-1</v>
      </c>
      <c r="AH1901" s="9">
        <v>-1</v>
      </c>
      <c r="AI1901" s="9">
        <v>-1</v>
      </c>
      <c r="AJ1901" s="9">
        <v>0</v>
      </c>
      <c r="AM1901" s="9" t="s">
        <v>309</v>
      </c>
      <c r="AN1901" s="9">
        <v>-1</v>
      </c>
      <c r="AQ1901" s="9">
        <v>580</v>
      </c>
      <c r="AR1901" s="9" t="s">
        <v>302</v>
      </c>
      <c r="AT1901" s="9" t="s">
        <v>195</v>
      </c>
      <c r="AU1901" s="9">
        <v>132.71029999999999</v>
      </c>
      <c r="AV1901" s="9">
        <v>35.962258369781701</v>
      </c>
      <c r="AW1901" s="9">
        <v>77.998481311674894</v>
      </c>
      <c r="AX1901" s="9">
        <v>6.1217845E-2</v>
      </c>
    </row>
    <row r="1902" spans="1:50" x14ac:dyDescent="0.25">
      <c r="A1902" s="142">
        <v>550000</v>
      </c>
      <c r="B1902" s="142">
        <v>900000</v>
      </c>
      <c r="C1902" s="142">
        <v>900000</v>
      </c>
      <c r="D1902" s="9" t="s">
        <v>305</v>
      </c>
      <c r="E1902" s="9" t="s">
        <v>70</v>
      </c>
      <c r="F1902" s="9" t="s">
        <v>306</v>
      </c>
      <c r="G1902" s="9" t="s">
        <v>307</v>
      </c>
      <c r="H1902" s="9">
        <v>0.36</v>
      </c>
      <c r="I1902" s="9">
        <v>0.48</v>
      </c>
      <c r="J1902" s="9" t="s">
        <v>195</v>
      </c>
      <c r="K1902" s="9">
        <v>2.92270787605E-3</v>
      </c>
      <c r="L1902" s="9">
        <v>3916.2712455076398</v>
      </c>
      <c r="M1902" s="9">
        <v>11.0947834927247</v>
      </c>
      <c r="N1902" s="9">
        <v>1.4808351701753499</v>
      </c>
      <c r="O1902" s="9">
        <v>3.2426811097339997E-2</v>
      </c>
      <c r="P1902" s="9">
        <v>4.3280486150099997E-3</v>
      </c>
      <c r="Q1902" s="9">
        <v>11.446116814024601</v>
      </c>
      <c r="R1902" s="9">
        <v>1430</v>
      </c>
      <c r="S1902" s="9" t="s">
        <v>298</v>
      </c>
      <c r="T1902" s="9">
        <v>1430</v>
      </c>
      <c r="U1902" s="9" t="s">
        <v>293</v>
      </c>
      <c r="V1902" s="9" t="s">
        <v>195</v>
      </c>
      <c r="Z1902" s="9">
        <v>0</v>
      </c>
      <c r="AA1902" s="9">
        <v>1</v>
      </c>
      <c r="AB1902" s="9">
        <v>3.2426811097339997E-2</v>
      </c>
      <c r="AC1902" s="9">
        <v>4.3280486150099997E-3</v>
      </c>
      <c r="AD1902" s="9">
        <v>11.4461168140233</v>
      </c>
      <c r="AF1902" s="9">
        <v>-1</v>
      </c>
      <c r="AG1902" s="9">
        <v>-1</v>
      </c>
      <c r="AH1902" s="9">
        <v>-1</v>
      </c>
      <c r="AI1902" s="9">
        <v>-1</v>
      </c>
      <c r="AJ1902" s="9">
        <v>0</v>
      </c>
      <c r="AM1902" s="9" t="s">
        <v>309</v>
      </c>
      <c r="AN1902" s="9">
        <v>-1</v>
      </c>
      <c r="AQ1902" s="9">
        <v>580</v>
      </c>
      <c r="AR1902" s="9" t="s">
        <v>302</v>
      </c>
      <c r="AT1902" s="9" t="s">
        <v>195</v>
      </c>
      <c r="AU1902" s="9">
        <v>132.71029999999999</v>
      </c>
      <c r="AV1902" s="9">
        <v>19.910459771477498</v>
      </c>
      <c r="AW1902" s="9">
        <v>11.827779139023001</v>
      </c>
      <c r="AX1902" s="9">
        <v>9.2831441999999993E-3</v>
      </c>
    </row>
    <row r="1903" spans="1:50" x14ac:dyDescent="0.25">
      <c r="A1903" s="142">
        <v>550000</v>
      </c>
      <c r="B1903" s="142">
        <v>900000</v>
      </c>
      <c r="C1903" s="142">
        <v>900000</v>
      </c>
      <c r="D1903" s="9" t="s">
        <v>305</v>
      </c>
      <c r="E1903" s="9" t="s">
        <v>70</v>
      </c>
      <c r="F1903" s="9" t="s">
        <v>306</v>
      </c>
      <c r="G1903" s="9" t="s">
        <v>307</v>
      </c>
      <c r="H1903" s="9">
        <v>0.36</v>
      </c>
      <c r="I1903" s="9">
        <v>0.48</v>
      </c>
      <c r="J1903" s="9" t="s">
        <v>195</v>
      </c>
      <c r="K1903" s="9">
        <v>6.4059928832249993E-2</v>
      </c>
      <c r="L1903" s="9">
        <v>3916.2712455076398</v>
      </c>
      <c r="M1903" s="9">
        <v>11.0947834927247</v>
      </c>
      <c r="N1903" s="9">
        <v>1.4808351701753499</v>
      </c>
      <c r="O1903" s="9">
        <v>0.71073104095326001</v>
      </c>
      <c r="P1903" s="9">
        <v>9.4862195613729994E-2</v>
      </c>
      <c r="Q1903" s="9">
        <v>250.876057275042</v>
      </c>
      <c r="R1903" s="9">
        <v>1750</v>
      </c>
      <c r="S1903" s="9" t="s">
        <v>315</v>
      </c>
      <c r="T1903" s="9">
        <v>1750</v>
      </c>
      <c r="U1903" s="9" t="s">
        <v>293</v>
      </c>
      <c r="V1903" s="9" t="s">
        <v>195</v>
      </c>
      <c r="Z1903" s="9">
        <v>0</v>
      </c>
      <c r="AA1903" s="9">
        <v>1</v>
      </c>
      <c r="AB1903" s="9">
        <v>0.71073104095326001</v>
      </c>
      <c r="AC1903" s="9">
        <v>9.4862195613729994E-2</v>
      </c>
      <c r="AD1903" s="9">
        <v>250.876057275042</v>
      </c>
      <c r="AF1903" s="9">
        <v>-1</v>
      </c>
      <c r="AG1903" s="9">
        <v>-1</v>
      </c>
      <c r="AH1903" s="9">
        <v>-1</v>
      </c>
      <c r="AI1903" s="9">
        <v>-1</v>
      </c>
      <c r="AJ1903" s="9">
        <v>0</v>
      </c>
      <c r="AM1903" s="9" t="s">
        <v>309</v>
      </c>
      <c r="AN1903" s="9">
        <v>-1</v>
      </c>
      <c r="AQ1903" s="9">
        <v>580</v>
      </c>
      <c r="AR1903" s="9" t="s">
        <v>302</v>
      </c>
      <c r="AT1903" s="9" t="s">
        <v>195</v>
      </c>
      <c r="AU1903" s="9">
        <v>132.71029999999999</v>
      </c>
      <c r="AV1903" s="9">
        <v>71.516497588234799</v>
      </c>
      <c r="AW1903" s="9">
        <v>259.24133441331401</v>
      </c>
      <c r="AX1903" s="9">
        <v>0.20346801079999999</v>
      </c>
    </row>
    <row r="1904" spans="1:50" x14ac:dyDescent="0.25">
      <c r="A1904" s="142">
        <v>550000</v>
      </c>
      <c r="B1904" s="142">
        <v>900000</v>
      </c>
      <c r="C1904" s="142">
        <v>900000</v>
      </c>
      <c r="D1904" s="9" t="s">
        <v>305</v>
      </c>
      <c r="E1904" s="9" t="s">
        <v>70</v>
      </c>
      <c r="F1904" s="9" t="s">
        <v>306</v>
      </c>
      <c r="G1904" s="9" t="s">
        <v>307</v>
      </c>
      <c r="H1904" s="9">
        <v>0.36</v>
      </c>
      <c r="I1904" s="9">
        <v>0.48</v>
      </c>
      <c r="J1904" s="9" t="s">
        <v>195</v>
      </c>
      <c r="K1904" s="9">
        <v>0.15515831903968999</v>
      </c>
      <c r="L1904" s="9">
        <v>3898.05273445391</v>
      </c>
      <c r="M1904" s="9">
        <v>11.212544714819</v>
      </c>
      <c r="N1904" s="9">
        <v>1.72233790072211</v>
      </c>
      <c r="O1904" s="9">
        <v>1.7397195901087401</v>
      </c>
      <c r="P1904" s="9">
        <v>0.26723505349440002</v>
      </c>
      <c r="Q1904" s="9">
        <v>604.81530980595505</v>
      </c>
      <c r="R1904" s="9">
        <v>1400</v>
      </c>
      <c r="S1904" s="9" t="s">
        <v>297</v>
      </c>
      <c r="T1904" s="9">
        <v>1400</v>
      </c>
      <c r="U1904" s="9" t="s">
        <v>293</v>
      </c>
      <c r="V1904" s="9" t="s">
        <v>195</v>
      </c>
      <c r="Z1904" s="9">
        <v>0</v>
      </c>
      <c r="AA1904" s="9">
        <v>1</v>
      </c>
      <c r="AB1904" s="9">
        <v>1.7397195901087401</v>
      </c>
      <c r="AC1904" s="9">
        <v>0.26723505349440002</v>
      </c>
      <c r="AD1904" s="9">
        <v>604.81530980595505</v>
      </c>
      <c r="AF1904" s="9">
        <v>-1</v>
      </c>
      <c r="AG1904" s="9">
        <v>-1</v>
      </c>
      <c r="AH1904" s="9">
        <v>-1</v>
      </c>
      <c r="AI1904" s="9">
        <v>-1</v>
      </c>
      <c r="AJ1904" s="9">
        <v>0</v>
      </c>
      <c r="AM1904" s="9" t="s">
        <v>309</v>
      </c>
      <c r="AN1904" s="9">
        <v>-1</v>
      </c>
      <c r="AQ1904" s="9">
        <v>580</v>
      </c>
      <c r="AR1904" s="9" t="s">
        <v>302</v>
      </c>
      <c r="AT1904" s="9" t="s">
        <v>195</v>
      </c>
      <c r="AU1904" s="9">
        <v>132.71029999999999</v>
      </c>
      <c r="AV1904" s="9">
        <v>144.34983065638301</v>
      </c>
      <c r="AW1904" s="9">
        <v>627.90343989457801</v>
      </c>
      <c r="AX1904" s="9">
        <v>0.49052336559999998</v>
      </c>
    </row>
    <row r="1905" spans="1:50" x14ac:dyDescent="0.25">
      <c r="A1905" s="142">
        <v>550000</v>
      </c>
      <c r="B1905" s="142">
        <v>900000</v>
      </c>
      <c r="C1905" s="142">
        <v>900000</v>
      </c>
      <c r="D1905" s="9" t="s">
        <v>305</v>
      </c>
      <c r="E1905" s="9" t="s">
        <v>70</v>
      </c>
      <c r="F1905" s="9" t="s">
        <v>306</v>
      </c>
      <c r="G1905" s="9" t="s">
        <v>307</v>
      </c>
      <c r="H1905" s="9">
        <v>0.36</v>
      </c>
      <c r="I1905" s="9">
        <v>0.48</v>
      </c>
      <c r="J1905" s="9" t="s">
        <v>195</v>
      </c>
      <c r="K1905" s="9">
        <v>6.6453031582360003E-2</v>
      </c>
      <c r="L1905" s="9">
        <v>3898.05273445391</v>
      </c>
      <c r="M1905" s="9">
        <v>11.212544714819</v>
      </c>
      <c r="N1905" s="9">
        <v>1.72233790072211</v>
      </c>
      <c r="O1905" s="9">
        <v>0.74510758805257005</v>
      </c>
      <c r="P1905" s="9">
        <v>0.11445457491218999</v>
      </c>
      <c r="Q1905" s="9">
        <v>259.037421472397</v>
      </c>
      <c r="R1905" s="9">
        <v>1200</v>
      </c>
      <c r="S1905" s="9" t="s">
        <v>308</v>
      </c>
      <c r="T1905" s="9">
        <v>1200</v>
      </c>
      <c r="U1905" s="9" t="s">
        <v>293</v>
      </c>
      <c r="V1905" s="9" t="s">
        <v>195</v>
      </c>
      <c r="Z1905" s="9">
        <v>0</v>
      </c>
      <c r="AA1905" s="9">
        <v>1</v>
      </c>
      <c r="AB1905" s="9">
        <v>0.74510758805257005</v>
      </c>
      <c r="AC1905" s="9">
        <v>0.11445457491218999</v>
      </c>
      <c r="AD1905" s="9">
        <v>259.037421472397</v>
      </c>
      <c r="AF1905" s="9">
        <v>-1</v>
      </c>
      <c r="AG1905" s="9">
        <v>-1</v>
      </c>
      <c r="AH1905" s="9">
        <v>-1</v>
      </c>
      <c r="AI1905" s="9">
        <v>-1</v>
      </c>
      <c r="AJ1905" s="9">
        <v>0</v>
      </c>
      <c r="AM1905" s="9" t="s">
        <v>309</v>
      </c>
      <c r="AN1905" s="9">
        <v>-1</v>
      </c>
      <c r="AQ1905" s="9">
        <v>580</v>
      </c>
      <c r="AR1905" s="9" t="s">
        <v>302</v>
      </c>
      <c r="AT1905" s="9" t="s">
        <v>195</v>
      </c>
      <c r="AU1905" s="9">
        <v>132.71029999999999</v>
      </c>
      <c r="AV1905" s="9">
        <v>140.11151713291801</v>
      </c>
      <c r="AW1905" s="9">
        <v>268.925877647052</v>
      </c>
      <c r="AX1905" s="9">
        <v>0.21008712199999999</v>
      </c>
    </row>
    <row r="1906" spans="1:50" x14ac:dyDescent="0.25">
      <c r="A1906" s="142">
        <v>550000</v>
      </c>
      <c r="B1906" s="142">
        <v>900000</v>
      </c>
      <c r="C1906" s="142">
        <v>900000</v>
      </c>
      <c r="D1906" s="9" t="s">
        <v>305</v>
      </c>
      <c r="E1906" s="9" t="s">
        <v>70</v>
      </c>
      <c r="F1906" s="9" t="s">
        <v>306</v>
      </c>
      <c r="G1906" s="9" t="s">
        <v>307</v>
      </c>
      <c r="H1906" s="9">
        <v>0.36</v>
      </c>
      <c r="I1906" s="9">
        <v>0.48</v>
      </c>
      <c r="J1906" s="9" t="s">
        <v>195</v>
      </c>
      <c r="K1906" s="9">
        <v>0.13427135203932999</v>
      </c>
      <c r="L1906" s="9">
        <v>3898.05273445391</v>
      </c>
      <c r="M1906" s="9">
        <v>11.212544714819</v>
      </c>
      <c r="N1906" s="9">
        <v>1.72233790072211</v>
      </c>
      <c r="O1906" s="9">
        <v>1.5055235386602099</v>
      </c>
      <c r="P1906" s="9">
        <v>0.23126063859854001</v>
      </c>
      <c r="Q1906" s="9">
        <v>523.39681097573805</v>
      </c>
      <c r="R1906" s="9">
        <v>1430</v>
      </c>
      <c r="S1906" s="9" t="s">
        <v>298</v>
      </c>
      <c r="T1906" s="9">
        <v>1430</v>
      </c>
      <c r="U1906" s="9" t="s">
        <v>293</v>
      </c>
      <c r="V1906" s="9" t="s">
        <v>195</v>
      </c>
      <c r="Z1906" s="9">
        <v>0</v>
      </c>
      <c r="AA1906" s="9">
        <v>1</v>
      </c>
      <c r="AB1906" s="9">
        <v>1.5055235386602099</v>
      </c>
      <c r="AC1906" s="9">
        <v>0.23126063859854001</v>
      </c>
      <c r="AD1906" s="9">
        <v>523.39681097573805</v>
      </c>
      <c r="AF1906" s="9">
        <v>-1</v>
      </c>
      <c r="AG1906" s="9">
        <v>-1</v>
      </c>
      <c r="AH1906" s="9">
        <v>-1</v>
      </c>
      <c r="AI1906" s="9">
        <v>-1</v>
      </c>
      <c r="AJ1906" s="9">
        <v>0</v>
      </c>
      <c r="AM1906" s="9" t="s">
        <v>309</v>
      </c>
      <c r="AN1906" s="9">
        <v>-1</v>
      </c>
      <c r="AQ1906" s="9">
        <v>580</v>
      </c>
      <c r="AR1906" s="9" t="s">
        <v>302</v>
      </c>
      <c r="AT1906" s="9" t="s">
        <v>195</v>
      </c>
      <c r="AU1906" s="9">
        <v>132.71029999999999</v>
      </c>
      <c r="AV1906" s="9">
        <v>94.776243715647396</v>
      </c>
      <c r="AW1906" s="9">
        <v>543.37688334469601</v>
      </c>
      <c r="AX1906" s="9">
        <v>0.42449051989999997</v>
      </c>
    </row>
    <row r="1907" spans="1:50" x14ac:dyDescent="0.25">
      <c r="A1907" s="142">
        <v>550000</v>
      </c>
      <c r="B1907" s="142">
        <v>900000</v>
      </c>
      <c r="C1907" s="142">
        <v>900000</v>
      </c>
      <c r="D1907" s="9" t="s">
        <v>305</v>
      </c>
      <c r="E1907" s="9" t="s">
        <v>70</v>
      </c>
      <c r="F1907" s="9" t="s">
        <v>306</v>
      </c>
      <c r="G1907" s="9" t="s">
        <v>307</v>
      </c>
      <c r="H1907" s="9">
        <v>0.36</v>
      </c>
      <c r="I1907" s="9">
        <v>0.48</v>
      </c>
      <c r="J1907" s="9" t="s">
        <v>195</v>
      </c>
      <c r="K1907" s="9">
        <v>6.8094928743779995E-2</v>
      </c>
      <c r="L1907" s="9">
        <v>3898.05273445391</v>
      </c>
      <c r="M1907" s="9">
        <v>11.212544714819</v>
      </c>
      <c r="N1907" s="9">
        <v>1.72233790072211</v>
      </c>
      <c r="O1907" s="9">
        <v>0.76351743339208</v>
      </c>
      <c r="P1907" s="9">
        <v>0.11728247662239</v>
      </c>
      <c r="Q1907" s="9">
        <v>265.43762319214699</v>
      </c>
      <c r="R1907" s="9">
        <v>1210</v>
      </c>
      <c r="S1907" s="9" t="s">
        <v>310</v>
      </c>
      <c r="T1907" s="9">
        <v>1210</v>
      </c>
      <c r="U1907" s="9" t="s">
        <v>293</v>
      </c>
      <c r="V1907" s="9" t="s">
        <v>195</v>
      </c>
      <c r="Z1907" s="9">
        <v>0</v>
      </c>
      <c r="AA1907" s="9">
        <v>1</v>
      </c>
      <c r="AB1907" s="9">
        <v>0.76351743339208</v>
      </c>
      <c r="AC1907" s="9">
        <v>0.11728247662239</v>
      </c>
      <c r="AD1907" s="9">
        <v>265.43762319214602</v>
      </c>
      <c r="AF1907" s="9">
        <v>-1</v>
      </c>
      <c r="AG1907" s="9">
        <v>-1</v>
      </c>
      <c r="AH1907" s="9">
        <v>-1</v>
      </c>
      <c r="AI1907" s="9">
        <v>-1</v>
      </c>
      <c r="AJ1907" s="9">
        <v>0</v>
      </c>
      <c r="AM1907" s="9" t="s">
        <v>309</v>
      </c>
      <c r="AN1907" s="9">
        <v>-1</v>
      </c>
      <c r="AQ1907" s="9">
        <v>580</v>
      </c>
      <c r="AR1907" s="9" t="s">
        <v>302</v>
      </c>
      <c r="AT1907" s="9" t="s">
        <v>195</v>
      </c>
      <c r="AU1907" s="9">
        <v>132.71029999999999</v>
      </c>
      <c r="AV1907" s="9">
        <v>67.270606924681999</v>
      </c>
      <c r="AW1907" s="9">
        <v>275.57039971964701</v>
      </c>
      <c r="AX1907" s="9">
        <v>0.21527787770000001</v>
      </c>
    </row>
    <row r="1908" spans="1:50" x14ac:dyDescent="0.25">
      <c r="A1908" s="142">
        <v>550000</v>
      </c>
      <c r="B1908" s="142">
        <v>900000</v>
      </c>
      <c r="C1908" s="142">
        <v>900000</v>
      </c>
      <c r="D1908" s="9" t="s">
        <v>305</v>
      </c>
      <c r="E1908" s="9" t="s">
        <v>70</v>
      </c>
      <c r="F1908" s="9" t="s">
        <v>306</v>
      </c>
      <c r="G1908" s="9" t="s">
        <v>307</v>
      </c>
      <c r="H1908" s="9">
        <v>0.36</v>
      </c>
      <c r="I1908" s="9">
        <v>0.48</v>
      </c>
      <c r="J1908" s="9" t="s">
        <v>195</v>
      </c>
      <c r="K1908" s="9">
        <v>0.14108859808067001</v>
      </c>
      <c r="L1908" s="9">
        <v>3898.05273445391</v>
      </c>
      <c r="M1908" s="9">
        <v>11.212544714819</v>
      </c>
      <c r="N1908" s="9">
        <v>1.72233790072211</v>
      </c>
      <c r="O1908" s="9">
        <v>1.58196221473067</v>
      </c>
      <c r="P1908" s="9">
        <v>0.24300223983409</v>
      </c>
      <c r="Q1908" s="9">
        <v>549.97079554863205</v>
      </c>
      <c r="R1908" s="9">
        <v>1330</v>
      </c>
      <c r="S1908" s="9" t="s">
        <v>311</v>
      </c>
      <c r="T1908" s="9">
        <v>1330</v>
      </c>
      <c r="U1908" s="9" t="s">
        <v>293</v>
      </c>
      <c r="V1908" s="9" t="s">
        <v>195</v>
      </c>
      <c r="Z1908" s="9">
        <v>0</v>
      </c>
      <c r="AA1908" s="9">
        <v>1</v>
      </c>
      <c r="AB1908" s="9">
        <v>1.58196221473067</v>
      </c>
      <c r="AC1908" s="9">
        <v>0.24300223983409</v>
      </c>
      <c r="AD1908" s="9">
        <v>549.97079554863205</v>
      </c>
      <c r="AF1908" s="9">
        <v>-1</v>
      </c>
      <c r="AG1908" s="9">
        <v>-1</v>
      </c>
      <c r="AH1908" s="9">
        <v>-1</v>
      </c>
      <c r="AI1908" s="9">
        <v>-1</v>
      </c>
      <c r="AJ1908" s="9">
        <v>0</v>
      </c>
      <c r="AM1908" s="9" t="s">
        <v>309</v>
      </c>
      <c r="AN1908" s="9">
        <v>-1</v>
      </c>
      <c r="AQ1908" s="9">
        <v>580</v>
      </c>
      <c r="AR1908" s="9" t="s">
        <v>302</v>
      </c>
      <c r="AT1908" s="9" t="s">
        <v>195</v>
      </c>
      <c r="AU1908" s="9">
        <v>132.71029999999999</v>
      </c>
      <c r="AV1908" s="9">
        <v>96.992826382717197</v>
      </c>
      <c r="AW1908" s="9">
        <v>570.96529927018105</v>
      </c>
      <c r="AX1908" s="9">
        <v>0.44604281880000002</v>
      </c>
    </row>
    <row r="1909" spans="1:50" x14ac:dyDescent="0.25">
      <c r="A1909" s="142">
        <v>550000</v>
      </c>
      <c r="B1909" s="142">
        <v>900000</v>
      </c>
      <c r="C1909" s="142">
        <v>900000</v>
      </c>
      <c r="D1909" s="9" t="s">
        <v>305</v>
      </c>
      <c r="E1909" s="9" t="s">
        <v>70</v>
      </c>
      <c r="F1909" s="9" t="s">
        <v>306</v>
      </c>
      <c r="G1909" s="9" t="s">
        <v>307</v>
      </c>
      <c r="H1909" s="9">
        <v>0.36</v>
      </c>
      <c r="I1909" s="9">
        <v>0.48</v>
      </c>
      <c r="J1909" s="9" t="s">
        <v>195</v>
      </c>
      <c r="K1909" s="9">
        <v>5.2697224251100003E-2</v>
      </c>
      <c r="L1909" s="9">
        <v>3898.05273445391</v>
      </c>
      <c r="M1909" s="9">
        <v>11.212544714819</v>
      </c>
      <c r="N1909" s="9">
        <v>1.72233790072211</v>
      </c>
      <c r="O1909" s="9">
        <v>0.59086998326236995</v>
      </c>
      <c r="P1909" s="9">
        <v>9.0762426590529993E-2</v>
      </c>
      <c r="Q1909" s="9">
        <v>205.41655909015401</v>
      </c>
      <c r="R1909" s="9">
        <v>1300</v>
      </c>
      <c r="S1909" s="9" t="s">
        <v>296</v>
      </c>
      <c r="T1909" s="9">
        <v>1300</v>
      </c>
      <c r="U1909" s="9" t="s">
        <v>293</v>
      </c>
      <c r="V1909" s="9" t="s">
        <v>195</v>
      </c>
      <c r="Z1909" s="9">
        <v>0</v>
      </c>
      <c r="AA1909" s="9">
        <v>1</v>
      </c>
      <c r="AB1909" s="9">
        <v>0.59086998326236995</v>
      </c>
      <c r="AC1909" s="9">
        <v>9.0762426590529993E-2</v>
      </c>
      <c r="AD1909" s="9">
        <v>205.41655909015401</v>
      </c>
      <c r="AF1909" s="9">
        <v>-1</v>
      </c>
      <c r="AG1909" s="9">
        <v>-1</v>
      </c>
      <c r="AH1909" s="9">
        <v>-1</v>
      </c>
      <c r="AI1909" s="9">
        <v>-1</v>
      </c>
      <c r="AJ1909" s="9">
        <v>0</v>
      </c>
      <c r="AM1909" s="9" t="s">
        <v>309</v>
      </c>
      <c r="AN1909" s="9">
        <v>-1</v>
      </c>
      <c r="AQ1909" s="9">
        <v>580</v>
      </c>
      <c r="AR1909" s="9" t="s">
        <v>302</v>
      </c>
      <c r="AT1909" s="9" t="s">
        <v>195</v>
      </c>
      <c r="AU1909" s="9">
        <v>132.71029999999999</v>
      </c>
      <c r="AV1909" s="9">
        <v>63.513028488997101</v>
      </c>
      <c r="AW1909" s="9">
        <v>213.25810040324001</v>
      </c>
      <c r="AX1909" s="9">
        <v>0.16659899359999999</v>
      </c>
    </row>
    <row r="1910" spans="1:50" x14ac:dyDescent="0.25">
      <c r="A1910" s="142">
        <v>550000</v>
      </c>
      <c r="B1910" s="142">
        <v>900000</v>
      </c>
      <c r="C1910" s="142">
        <v>900000</v>
      </c>
      <c r="D1910" s="9" t="s">
        <v>305</v>
      </c>
      <c r="E1910" s="9" t="s">
        <v>70</v>
      </c>
      <c r="F1910" s="9" t="s">
        <v>306</v>
      </c>
      <c r="G1910" s="9" t="s">
        <v>307</v>
      </c>
      <c r="H1910" s="9">
        <v>0.36</v>
      </c>
      <c r="I1910" s="9">
        <v>0.48</v>
      </c>
      <c r="J1910" s="9" t="s">
        <v>195</v>
      </c>
      <c r="K1910" s="9">
        <v>7.3080999425030005E-2</v>
      </c>
      <c r="L1910" s="9">
        <v>3874.2537879309102</v>
      </c>
      <c r="M1910" s="9">
        <v>10.3806684008152</v>
      </c>
      <c r="N1910" s="9">
        <v>1.7825308369300401</v>
      </c>
      <c r="O1910" s="9">
        <v>0.75862962143148005</v>
      </c>
      <c r="P1910" s="9">
        <v>0.13026913506879001</v>
      </c>
      <c r="Q1910" s="9">
        <v>283.13433884822598</v>
      </c>
      <c r="R1910" s="9">
        <v>1200</v>
      </c>
      <c r="S1910" s="9" t="s">
        <v>308</v>
      </c>
      <c r="T1910" s="9">
        <v>1200</v>
      </c>
      <c r="U1910" s="9" t="s">
        <v>293</v>
      </c>
      <c r="V1910" s="9" t="s">
        <v>195</v>
      </c>
      <c r="Z1910" s="9">
        <v>0</v>
      </c>
      <c r="AA1910" s="9">
        <v>1</v>
      </c>
      <c r="AB1910" s="9">
        <v>0.75862962143148005</v>
      </c>
      <c r="AC1910" s="9">
        <v>0.13026913506879001</v>
      </c>
      <c r="AD1910" s="9">
        <v>283.13433884822399</v>
      </c>
      <c r="AF1910" s="9">
        <v>-1</v>
      </c>
      <c r="AG1910" s="9">
        <v>-1</v>
      </c>
      <c r="AH1910" s="9">
        <v>-1</v>
      </c>
      <c r="AI1910" s="9">
        <v>-1</v>
      </c>
      <c r="AJ1910" s="9">
        <v>0</v>
      </c>
      <c r="AM1910" s="9" t="s">
        <v>309</v>
      </c>
      <c r="AN1910" s="9">
        <v>-1</v>
      </c>
      <c r="AQ1910" s="9">
        <v>580</v>
      </c>
      <c r="AR1910" s="9" t="s">
        <v>302</v>
      </c>
      <c r="AT1910" s="9" t="s">
        <v>195</v>
      </c>
      <c r="AU1910" s="9">
        <v>132.71029999999999</v>
      </c>
      <c r="AV1910" s="9">
        <v>98.329631375271703</v>
      </c>
      <c r="AW1910" s="9">
        <v>295.74831187861901</v>
      </c>
      <c r="AX1910" s="9">
        <v>0.2296304451</v>
      </c>
    </row>
    <row r="1911" spans="1:50" x14ac:dyDescent="0.25">
      <c r="A1911" s="142">
        <v>550000</v>
      </c>
      <c r="B1911" s="142">
        <v>900000</v>
      </c>
      <c r="C1911" s="142">
        <v>900000</v>
      </c>
      <c r="D1911" s="9" t="s">
        <v>305</v>
      </c>
      <c r="E1911" s="9" t="s">
        <v>70</v>
      </c>
      <c r="F1911" s="9" t="s">
        <v>306</v>
      </c>
      <c r="G1911" s="9" t="s">
        <v>307</v>
      </c>
      <c r="H1911" s="9">
        <v>0.36</v>
      </c>
      <c r="I1911" s="9">
        <v>0.48</v>
      </c>
      <c r="J1911" s="9" t="s">
        <v>195</v>
      </c>
      <c r="K1911" s="9">
        <v>0.22630036346112001</v>
      </c>
      <c r="L1911" s="9">
        <v>3874.2537879309102</v>
      </c>
      <c r="M1911" s="9">
        <v>10.3806684008152</v>
      </c>
      <c r="N1911" s="9">
        <v>1.7825308369300401</v>
      </c>
      <c r="O1911" s="9">
        <v>2.3491490320738699</v>
      </c>
      <c r="P1911" s="9">
        <v>0.40338737627791998</v>
      </c>
      <c r="Q1911" s="9">
        <v>876.74504034939105</v>
      </c>
      <c r="R1911" s="9">
        <v>1210</v>
      </c>
      <c r="S1911" s="9" t="s">
        <v>310</v>
      </c>
      <c r="T1911" s="9">
        <v>1210</v>
      </c>
      <c r="U1911" s="9" t="s">
        <v>293</v>
      </c>
      <c r="V1911" s="9" t="s">
        <v>195</v>
      </c>
      <c r="Z1911" s="9">
        <v>0</v>
      </c>
      <c r="AA1911" s="9">
        <v>1</v>
      </c>
      <c r="AB1911" s="9">
        <v>2.3491490320738699</v>
      </c>
      <c r="AC1911" s="9">
        <v>0.40338737627791998</v>
      </c>
      <c r="AD1911" s="9">
        <v>876.74504034939105</v>
      </c>
      <c r="AF1911" s="9">
        <v>-1</v>
      </c>
      <c r="AG1911" s="9">
        <v>-1</v>
      </c>
      <c r="AH1911" s="9">
        <v>-1</v>
      </c>
      <c r="AI1911" s="9">
        <v>-1</v>
      </c>
      <c r="AJ1911" s="9">
        <v>0</v>
      </c>
      <c r="AM1911" s="9" t="s">
        <v>309</v>
      </c>
      <c r="AN1911" s="9">
        <v>-1</v>
      </c>
      <c r="AQ1911" s="9">
        <v>580</v>
      </c>
      <c r="AR1911" s="9" t="s">
        <v>302</v>
      </c>
      <c r="AT1911" s="9" t="s">
        <v>195</v>
      </c>
      <c r="AU1911" s="9">
        <v>132.71029999999999</v>
      </c>
      <c r="AV1911" s="9">
        <v>123.831424701961</v>
      </c>
      <c r="AW1911" s="9">
        <v>915.805079264092</v>
      </c>
      <c r="AX1911" s="9">
        <v>0.71106653720000002</v>
      </c>
    </row>
    <row r="1912" spans="1:50" x14ac:dyDescent="0.25">
      <c r="A1912" s="142">
        <v>550000</v>
      </c>
      <c r="B1912" s="142">
        <v>900000</v>
      </c>
      <c r="C1912" s="142">
        <v>900000</v>
      </c>
      <c r="D1912" s="9" t="s">
        <v>305</v>
      </c>
      <c r="E1912" s="9" t="s">
        <v>70</v>
      </c>
      <c r="F1912" s="9" t="s">
        <v>306</v>
      </c>
      <c r="G1912" s="9" t="s">
        <v>307</v>
      </c>
      <c r="H1912" s="9">
        <v>0.36</v>
      </c>
      <c r="I1912" s="9">
        <v>0.48</v>
      </c>
      <c r="J1912" s="9" t="s">
        <v>195</v>
      </c>
      <c r="K1912" s="9">
        <v>2.6056377940039999E-2</v>
      </c>
      <c r="L1912" s="9">
        <v>3874.2537879309102</v>
      </c>
      <c r="M1912" s="9">
        <v>10.3806684008152</v>
      </c>
      <c r="N1912" s="9">
        <v>1.7825308369300401</v>
      </c>
      <c r="O1912" s="9">
        <v>0.27048261912191002</v>
      </c>
      <c r="P1912" s="9">
        <v>4.644629717683E-2</v>
      </c>
      <c r="Q1912" s="9">
        <v>100.94902093397501</v>
      </c>
      <c r="R1912" s="9">
        <v>1330</v>
      </c>
      <c r="S1912" s="9" t="s">
        <v>311</v>
      </c>
      <c r="T1912" s="9">
        <v>1330</v>
      </c>
      <c r="U1912" s="9" t="s">
        <v>293</v>
      </c>
      <c r="V1912" s="9" t="s">
        <v>195</v>
      </c>
      <c r="Z1912" s="9">
        <v>0</v>
      </c>
      <c r="AA1912" s="9">
        <v>1</v>
      </c>
      <c r="AB1912" s="9">
        <v>0.27048261912191002</v>
      </c>
      <c r="AC1912" s="9">
        <v>4.644629717683E-2</v>
      </c>
      <c r="AD1912" s="9">
        <v>100.949020933976</v>
      </c>
      <c r="AF1912" s="9">
        <v>-1</v>
      </c>
      <c r="AG1912" s="9">
        <v>-1</v>
      </c>
      <c r="AH1912" s="9">
        <v>-1</v>
      </c>
      <c r="AI1912" s="9">
        <v>-1</v>
      </c>
      <c r="AJ1912" s="9">
        <v>0</v>
      </c>
      <c r="AM1912" s="9" t="s">
        <v>309</v>
      </c>
      <c r="AN1912" s="9">
        <v>-1</v>
      </c>
      <c r="AQ1912" s="9">
        <v>580</v>
      </c>
      <c r="AR1912" s="9" t="s">
        <v>302</v>
      </c>
      <c r="AT1912" s="9" t="s">
        <v>195</v>
      </c>
      <c r="AU1912" s="9">
        <v>132.71029999999999</v>
      </c>
      <c r="AV1912" s="9">
        <v>58.544897156250002</v>
      </c>
      <c r="AW1912" s="9">
        <v>105.44642041115</v>
      </c>
      <c r="AX1912" s="9">
        <v>8.1872685299999998E-2</v>
      </c>
    </row>
    <row r="1913" spans="1:50" x14ac:dyDescent="0.25">
      <c r="A1913" s="142">
        <v>550000</v>
      </c>
      <c r="B1913" s="142">
        <v>900000</v>
      </c>
      <c r="C1913" s="142">
        <v>900000</v>
      </c>
      <c r="D1913" s="9" t="s">
        <v>305</v>
      </c>
      <c r="E1913" s="9" t="s">
        <v>70</v>
      </c>
      <c r="F1913" s="9" t="s">
        <v>306</v>
      </c>
      <c r="G1913" s="9" t="s">
        <v>307</v>
      </c>
      <c r="H1913" s="9">
        <v>0.36</v>
      </c>
      <c r="I1913" s="9">
        <v>0.48</v>
      </c>
      <c r="J1913" s="9" t="s">
        <v>195</v>
      </c>
      <c r="K1913" s="9">
        <v>0.27748765881463</v>
      </c>
      <c r="L1913" s="9">
        <v>3874.2537879309102</v>
      </c>
      <c r="M1913" s="9">
        <v>10.3806684008152</v>
      </c>
      <c r="N1913" s="9">
        <v>1.7825308369300401</v>
      </c>
      <c r="O1913" s="9">
        <v>2.8805073714732701</v>
      </c>
      <c r="P1913" s="9">
        <v>0.49463030870460001</v>
      </c>
      <c r="Q1913" s="9">
        <v>1075.0576132666699</v>
      </c>
      <c r="R1913" s="9">
        <v>1330</v>
      </c>
      <c r="S1913" s="9" t="s">
        <v>311</v>
      </c>
      <c r="T1913" s="9">
        <v>1330</v>
      </c>
      <c r="U1913" s="9" t="s">
        <v>293</v>
      </c>
      <c r="V1913" s="9" t="s">
        <v>195</v>
      </c>
      <c r="Z1913" s="9">
        <v>0</v>
      </c>
      <c r="AA1913" s="9">
        <v>1</v>
      </c>
      <c r="AB1913" s="9">
        <v>2.8805073714732701</v>
      </c>
      <c r="AC1913" s="9">
        <v>0.49463030870460001</v>
      </c>
      <c r="AD1913" s="9">
        <v>1075.0576132666699</v>
      </c>
      <c r="AF1913" s="9">
        <v>-1</v>
      </c>
      <c r="AG1913" s="9">
        <v>-1</v>
      </c>
      <c r="AH1913" s="9">
        <v>-1</v>
      </c>
      <c r="AI1913" s="9">
        <v>-1</v>
      </c>
      <c r="AJ1913" s="9">
        <v>0</v>
      </c>
      <c r="AM1913" s="9" t="s">
        <v>309</v>
      </c>
      <c r="AN1913" s="9">
        <v>-1</v>
      </c>
      <c r="AQ1913" s="9">
        <v>580</v>
      </c>
      <c r="AR1913" s="9" t="s">
        <v>302</v>
      </c>
      <c r="AT1913" s="9" t="s">
        <v>195</v>
      </c>
      <c r="AU1913" s="9">
        <v>132.71029999999999</v>
      </c>
      <c r="AV1913" s="9">
        <v>133.81734604920001</v>
      </c>
      <c r="AW1913" s="9">
        <v>1122.9527142107299</v>
      </c>
      <c r="AX1913" s="9">
        <v>0.87190398479999998</v>
      </c>
    </row>
    <row r="1914" spans="1:50" x14ac:dyDescent="0.25">
      <c r="A1914" s="142">
        <v>550000</v>
      </c>
      <c r="B1914" s="142">
        <v>900000</v>
      </c>
      <c r="C1914" s="142">
        <v>900000</v>
      </c>
      <c r="D1914" s="9" t="s">
        <v>305</v>
      </c>
      <c r="E1914" s="9" t="s">
        <v>70</v>
      </c>
      <c r="F1914" s="9" t="s">
        <v>306</v>
      </c>
      <c r="G1914" s="9" t="s">
        <v>307</v>
      </c>
      <c r="H1914" s="9">
        <v>0.36</v>
      </c>
      <c r="I1914" s="9">
        <v>0.48</v>
      </c>
      <c r="J1914" s="9" t="s">
        <v>195</v>
      </c>
      <c r="K1914" s="9">
        <v>4.0896182748800004E-3</v>
      </c>
      <c r="L1914" s="9">
        <v>3874.2537879309102</v>
      </c>
      <c r="M1914" s="9">
        <v>10.3806684008152</v>
      </c>
      <c r="N1914" s="9">
        <v>1.7825308369300401</v>
      </c>
      <c r="O1914" s="9">
        <v>4.2452971197479997E-2</v>
      </c>
      <c r="P1914" s="9">
        <v>7.2898706862499999E-3</v>
      </c>
      <c r="Q1914" s="9">
        <v>15.844219092660801</v>
      </c>
      <c r="R1914" s="9">
        <v>1210</v>
      </c>
      <c r="S1914" s="9" t="s">
        <v>310</v>
      </c>
      <c r="T1914" s="9">
        <v>1210</v>
      </c>
      <c r="U1914" s="9" t="s">
        <v>293</v>
      </c>
      <c r="V1914" s="9" t="s">
        <v>195</v>
      </c>
      <c r="Z1914" s="9">
        <v>0</v>
      </c>
      <c r="AA1914" s="9">
        <v>1</v>
      </c>
      <c r="AB1914" s="9">
        <v>4.2452971197479997E-2</v>
      </c>
      <c r="AC1914" s="9">
        <v>7.2898706862499999E-3</v>
      </c>
      <c r="AD1914" s="9">
        <v>15.8442190926609</v>
      </c>
      <c r="AF1914" s="9">
        <v>-1</v>
      </c>
      <c r="AG1914" s="9">
        <v>-1</v>
      </c>
      <c r="AH1914" s="9">
        <v>-1</v>
      </c>
      <c r="AI1914" s="9">
        <v>-1</v>
      </c>
      <c r="AJ1914" s="9">
        <v>0</v>
      </c>
      <c r="AM1914" s="9" t="s">
        <v>309</v>
      </c>
      <c r="AN1914" s="9">
        <v>-1</v>
      </c>
      <c r="AQ1914" s="9">
        <v>580</v>
      </c>
      <c r="AR1914" s="9" t="s">
        <v>302</v>
      </c>
      <c r="AT1914" s="9" t="s">
        <v>195</v>
      </c>
      <c r="AU1914" s="9">
        <v>132.71029999999999</v>
      </c>
      <c r="AV1914" s="9">
        <v>23.7528430794336</v>
      </c>
      <c r="AW1914" s="9">
        <v>16.5500979808788</v>
      </c>
      <c r="AX1914" s="9">
        <v>1.2850137100000001E-2</v>
      </c>
    </row>
    <row r="1915" spans="1:50" x14ac:dyDescent="0.25">
      <c r="A1915" s="142">
        <v>550000</v>
      </c>
      <c r="B1915" s="142">
        <v>900000</v>
      </c>
      <c r="C1915" s="142">
        <v>900000</v>
      </c>
      <c r="D1915" s="9" t="s">
        <v>305</v>
      </c>
      <c r="E1915" s="9" t="s">
        <v>70</v>
      </c>
      <c r="F1915" s="9" t="s">
        <v>306</v>
      </c>
      <c r="G1915" s="9" t="s">
        <v>307</v>
      </c>
      <c r="H1915" s="9">
        <v>0.36</v>
      </c>
      <c r="I1915" s="9">
        <v>0.48</v>
      </c>
      <c r="J1915" s="9" t="s">
        <v>195</v>
      </c>
      <c r="K1915" s="9">
        <v>1.074843575219E-2</v>
      </c>
      <c r="L1915" s="9">
        <v>3874.2537879309102</v>
      </c>
      <c r="M1915" s="9">
        <v>10.3806684008152</v>
      </c>
      <c r="N1915" s="9">
        <v>1.7825308369300401</v>
      </c>
      <c r="O1915" s="9">
        <v>0.111575947371</v>
      </c>
      <c r="P1915" s="9">
        <v>1.9159418177040002E-2</v>
      </c>
      <c r="Q1915" s="9">
        <v>41.642167927273498</v>
      </c>
      <c r="R1915" s="9">
        <v>1330</v>
      </c>
      <c r="S1915" s="9" t="s">
        <v>311</v>
      </c>
      <c r="T1915" s="9">
        <v>1330</v>
      </c>
      <c r="U1915" s="9" t="s">
        <v>293</v>
      </c>
      <c r="V1915" s="9" t="s">
        <v>195</v>
      </c>
      <c r="Z1915" s="9">
        <v>0</v>
      </c>
      <c r="AA1915" s="9">
        <v>1</v>
      </c>
      <c r="AB1915" s="9">
        <v>0.111575947371</v>
      </c>
      <c r="AC1915" s="9">
        <v>1.9159418177040002E-2</v>
      </c>
      <c r="AD1915" s="9">
        <v>41.642167927272403</v>
      </c>
      <c r="AF1915" s="9">
        <v>-1</v>
      </c>
      <c r="AG1915" s="9">
        <v>-1</v>
      </c>
      <c r="AH1915" s="9">
        <v>-1</v>
      </c>
      <c r="AI1915" s="9">
        <v>-1</v>
      </c>
      <c r="AJ1915" s="9">
        <v>0</v>
      </c>
      <c r="AM1915" s="9" t="s">
        <v>309</v>
      </c>
      <c r="AN1915" s="9">
        <v>-1</v>
      </c>
      <c r="AQ1915" s="9">
        <v>580</v>
      </c>
      <c r="AR1915" s="9" t="s">
        <v>302</v>
      </c>
      <c r="AT1915" s="9" t="s">
        <v>195</v>
      </c>
      <c r="AU1915" s="9">
        <v>132.71029999999999</v>
      </c>
      <c r="AV1915" s="9">
        <v>28.5625457160547</v>
      </c>
      <c r="AW1915" s="9">
        <v>43.497376254522898</v>
      </c>
      <c r="AX1915" s="9">
        <v>3.3773047799999997E-2</v>
      </c>
    </row>
    <row r="1916" spans="1:50" x14ac:dyDescent="0.25">
      <c r="A1916" s="142">
        <v>550000</v>
      </c>
      <c r="B1916" s="142">
        <v>900000</v>
      </c>
      <c r="C1916" s="142">
        <v>900000</v>
      </c>
      <c r="D1916" s="9" t="s">
        <v>305</v>
      </c>
      <c r="E1916" s="9" t="s">
        <v>70</v>
      </c>
      <c r="F1916" s="9" t="s">
        <v>306</v>
      </c>
      <c r="G1916" s="9" t="s">
        <v>307</v>
      </c>
      <c r="H1916" s="9">
        <v>0.36</v>
      </c>
      <c r="I1916" s="9">
        <v>0.48</v>
      </c>
      <c r="J1916" s="9" t="s">
        <v>195</v>
      </c>
      <c r="K1916" s="9">
        <v>0.14134043850608999</v>
      </c>
      <c r="L1916" s="9">
        <v>3850.8298267279001</v>
      </c>
      <c r="M1916" s="9">
        <v>8.8778619380063901</v>
      </c>
      <c r="N1916" s="9">
        <v>1.27776361962605</v>
      </c>
      <c r="O1916" s="9">
        <v>1.2548008993144</v>
      </c>
      <c r="P1916" s="9">
        <v>0.18059967030508001</v>
      </c>
      <c r="Q1916" s="9">
        <v>544.27797632207603</v>
      </c>
      <c r="R1916" s="9">
        <v>1200</v>
      </c>
      <c r="S1916" s="9" t="s">
        <v>308</v>
      </c>
      <c r="T1916" s="9">
        <v>1200</v>
      </c>
      <c r="U1916" s="9" t="s">
        <v>293</v>
      </c>
      <c r="V1916" s="9" t="s">
        <v>195</v>
      </c>
      <c r="Z1916" s="9">
        <v>0</v>
      </c>
      <c r="AA1916" s="9">
        <v>1</v>
      </c>
      <c r="AB1916" s="9">
        <v>1.2548008993144</v>
      </c>
      <c r="AC1916" s="9">
        <v>0.18059967030508001</v>
      </c>
      <c r="AD1916" s="9">
        <v>544.27797632207603</v>
      </c>
      <c r="AF1916" s="9">
        <v>-1</v>
      </c>
      <c r="AG1916" s="9">
        <v>-1</v>
      </c>
      <c r="AH1916" s="9">
        <v>-1</v>
      </c>
      <c r="AI1916" s="9">
        <v>-1</v>
      </c>
      <c r="AJ1916" s="9">
        <v>0</v>
      </c>
      <c r="AM1916" s="9" t="s">
        <v>309</v>
      </c>
      <c r="AN1916" s="9">
        <v>-1</v>
      </c>
      <c r="AQ1916" s="9">
        <v>580</v>
      </c>
      <c r="AR1916" s="9" t="s">
        <v>302</v>
      </c>
      <c r="AT1916" s="9" t="s">
        <v>195</v>
      </c>
      <c r="AU1916" s="9">
        <v>132.71029999999999</v>
      </c>
      <c r="AV1916" s="9">
        <v>132.901740674189</v>
      </c>
      <c r="AW1916" s="9">
        <v>571.98446131322805</v>
      </c>
      <c r="AX1916" s="9">
        <v>0.44142577160000002</v>
      </c>
    </row>
    <row r="1917" spans="1:50" x14ac:dyDescent="0.25">
      <c r="A1917" s="142">
        <v>550000</v>
      </c>
      <c r="B1917" s="142">
        <v>900000</v>
      </c>
      <c r="C1917" s="142">
        <v>900000</v>
      </c>
      <c r="D1917" s="9" t="s">
        <v>305</v>
      </c>
      <c r="E1917" s="9" t="s">
        <v>70</v>
      </c>
      <c r="F1917" s="9" t="s">
        <v>306</v>
      </c>
      <c r="G1917" s="9" t="s">
        <v>307</v>
      </c>
      <c r="H1917" s="9">
        <v>0.36</v>
      </c>
      <c r="I1917" s="9">
        <v>0.48</v>
      </c>
      <c r="J1917" s="9" t="s">
        <v>195</v>
      </c>
      <c r="K1917" s="9">
        <v>3.0312165388200001E-3</v>
      </c>
      <c r="L1917" s="9">
        <v>3850.8298267279001</v>
      </c>
      <c r="M1917" s="9">
        <v>8.8778619380063901</v>
      </c>
      <c r="N1917" s="9">
        <v>1.27776361962605</v>
      </c>
      <c r="O1917" s="9">
        <v>2.6910721935840001E-2</v>
      </c>
      <c r="P1917" s="9">
        <v>3.8731782165100002E-3</v>
      </c>
      <c r="Q1917" s="9">
        <v>11.6726990589589</v>
      </c>
      <c r="R1917" s="9">
        <v>1410</v>
      </c>
      <c r="S1917" s="9" t="s">
        <v>299</v>
      </c>
      <c r="T1917" s="9">
        <v>1410</v>
      </c>
      <c r="U1917" s="9" t="s">
        <v>293</v>
      </c>
      <c r="V1917" s="9" t="s">
        <v>195</v>
      </c>
      <c r="Z1917" s="9">
        <v>0</v>
      </c>
      <c r="AA1917" s="9">
        <v>1</v>
      </c>
      <c r="AB1917" s="9">
        <v>2.6910721935840001E-2</v>
      </c>
      <c r="AC1917" s="9">
        <v>3.8731782165100002E-3</v>
      </c>
      <c r="AD1917" s="9">
        <v>11.6726990589606</v>
      </c>
      <c r="AF1917" s="9">
        <v>-1</v>
      </c>
      <c r="AG1917" s="9">
        <v>-1</v>
      </c>
      <c r="AH1917" s="9">
        <v>-1</v>
      </c>
      <c r="AI1917" s="9">
        <v>-1</v>
      </c>
      <c r="AJ1917" s="9">
        <v>0</v>
      </c>
      <c r="AM1917" s="9" t="s">
        <v>309</v>
      </c>
      <c r="AN1917" s="9">
        <v>-1</v>
      </c>
      <c r="AQ1917" s="9">
        <v>580</v>
      </c>
      <c r="AR1917" s="9" t="s">
        <v>302</v>
      </c>
      <c r="AT1917" s="9" t="s">
        <v>195</v>
      </c>
      <c r="AU1917" s="9">
        <v>132.71029999999999</v>
      </c>
      <c r="AV1917" s="9">
        <v>20.77702032466</v>
      </c>
      <c r="AW1917" s="9">
        <v>12.2668981178105</v>
      </c>
      <c r="AX1917" s="9">
        <v>9.4669092E-3</v>
      </c>
    </row>
    <row r="1918" spans="1:50" x14ac:dyDescent="0.25">
      <c r="A1918" s="142">
        <v>550000</v>
      </c>
      <c r="B1918" s="142">
        <v>900000</v>
      </c>
      <c r="C1918" s="142">
        <v>900000</v>
      </c>
      <c r="D1918" s="9" t="s">
        <v>305</v>
      </c>
      <c r="E1918" s="9" t="s">
        <v>70</v>
      </c>
      <c r="F1918" s="9" t="s">
        <v>306</v>
      </c>
      <c r="G1918" s="9" t="s">
        <v>307</v>
      </c>
      <c r="H1918" s="9">
        <v>0.36</v>
      </c>
      <c r="I1918" s="9">
        <v>0.48</v>
      </c>
      <c r="J1918" s="9" t="s">
        <v>195</v>
      </c>
      <c r="K1918" s="9">
        <v>7.2664795477740005E-2</v>
      </c>
      <c r="L1918" s="9">
        <v>3850.8298267279001</v>
      </c>
      <c r="M1918" s="9">
        <v>8.8778619380063901</v>
      </c>
      <c r="N1918" s="9">
        <v>1.27776361962605</v>
      </c>
      <c r="O1918" s="9">
        <v>0.64510802200492001</v>
      </c>
      <c r="P1918" s="9">
        <v>9.284843208903E-2</v>
      </c>
      <c r="Q1918" s="9">
        <v>279.81976177879801</v>
      </c>
      <c r="R1918" s="9">
        <v>1210</v>
      </c>
      <c r="S1918" s="9" t="s">
        <v>310</v>
      </c>
      <c r="T1918" s="9">
        <v>1210</v>
      </c>
      <c r="U1918" s="9" t="s">
        <v>293</v>
      </c>
      <c r="V1918" s="9" t="s">
        <v>195</v>
      </c>
      <c r="Z1918" s="9">
        <v>0</v>
      </c>
      <c r="AA1918" s="9">
        <v>1</v>
      </c>
      <c r="AB1918" s="9">
        <v>0.64510802200492001</v>
      </c>
      <c r="AC1918" s="9">
        <v>9.284843208903E-2</v>
      </c>
      <c r="AD1918" s="9">
        <v>279.8197617788</v>
      </c>
      <c r="AF1918" s="9">
        <v>-1</v>
      </c>
      <c r="AG1918" s="9">
        <v>-1</v>
      </c>
      <c r="AH1918" s="9">
        <v>-1</v>
      </c>
      <c r="AI1918" s="9">
        <v>-1</v>
      </c>
      <c r="AJ1918" s="9">
        <v>0</v>
      </c>
      <c r="AM1918" s="9" t="s">
        <v>309</v>
      </c>
      <c r="AN1918" s="9">
        <v>-1</v>
      </c>
      <c r="AQ1918" s="9">
        <v>580</v>
      </c>
      <c r="AR1918" s="9" t="s">
        <v>302</v>
      </c>
      <c r="AT1918" s="9" t="s">
        <v>195</v>
      </c>
      <c r="AU1918" s="9">
        <v>132.71029999999999</v>
      </c>
      <c r="AV1918" s="9">
        <v>83.380540462128806</v>
      </c>
      <c r="AW1918" s="9">
        <v>294.06399426151199</v>
      </c>
      <c r="AX1918" s="9">
        <v>0.2269422237</v>
      </c>
    </row>
    <row r="1919" spans="1:50" x14ac:dyDescent="0.25">
      <c r="A1919" s="142">
        <v>550000</v>
      </c>
      <c r="B1919" s="142">
        <v>900000</v>
      </c>
      <c r="C1919" s="142">
        <v>900000</v>
      </c>
      <c r="D1919" s="9" t="s">
        <v>305</v>
      </c>
      <c r="E1919" s="9" t="s">
        <v>70</v>
      </c>
      <c r="F1919" s="9" t="s">
        <v>306</v>
      </c>
      <c r="G1919" s="9" t="s">
        <v>307</v>
      </c>
      <c r="H1919" s="9">
        <v>0.36</v>
      </c>
      <c r="I1919" s="9">
        <v>0.48</v>
      </c>
      <c r="J1919" s="9" t="s">
        <v>195</v>
      </c>
      <c r="K1919" s="9">
        <v>0.22093200793564</v>
      </c>
      <c r="L1919" s="9">
        <v>3850.8298267279001</v>
      </c>
      <c r="M1919" s="9">
        <v>8.8778619380063901</v>
      </c>
      <c r="N1919" s="9">
        <v>1.27776361962605</v>
      </c>
      <c r="O1919" s="9">
        <v>1.9614038641392</v>
      </c>
      <c r="P1919" s="9">
        <v>0.28229888215109999</v>
      </c>
      <c r="Q1919" s="9">
        <v>850.77156583747603</v>
      </c>
      <c r="R1919" s="9">
        <v>1210</v>
      </c>
      <c r="S1919" s="9" t="s">
        <v>310</v>
      </c>
      <c r="T1919" s="9">
        <v>1210</v>
      </c>
      <c r="U1919" s="9" t="s">
        <v>293</v>
      </c>
      <c r="V1919" s="9" t="s">
        <v>195</v>
      </c>
      <c r="Z1919" s="9">
        <v>0</v>
      </c>
      <c r="AA1919" s="9">
        <v>1</v>
      </c>
      <c r="AB1919" s="9">
        <v>1.9614038641392</v>
      </c>
      <c r="AC1919" s="9">
        <v>0.28229888215109999</v>
      </c>
      <c r="AD1919" s="9">
        <v>850.77156583747603</v>
      </c>
      <c r="AF1919" s="9">
        <v>-1</v>
      </c>
      <c r="AG1919" s="9">
        <v>-1</v>
      </c>
      <c r="AH1919" s="9">
        <v>-1</v>
      </c>
      <c r="AI1919" s="9">
        <v>-1</v>
      </c>
      <c r="AJ1919" s="9">
        <v>0</v>
      </c>
      <c r="AM1919" s="9" t="s">
        <v>309</v>
      </c>
      <c r="AN1919" s="9">
        <v>-1</v>
      </c>
      <c r="AQ1919" s="9">
        <v>580</v>
      </c>
      <c r="AR1919" s="9" t="s">
        <v>302</v>
      </c>
      <c r="AT1919" s="9" t="s">
        <v>195</v>
      </c>
      <c r="AU1919" s="9">
        <v>132.71029999999999</v>
      </c>
      <c r="AV1919" s="9">
        <v>117.984500218167</v>
      </c>
      <c r="AW1919" s="9">
        <v>894.08011522810102</v>
      </c>
      <c r="AX1919" s="9">
        <v>0.69000126989999999</v>
      </c>
    </row>
    <row r="1920" spans="1:50" x14ac:dyDescent="0.25">
      <c r="A1920" s="142">
        <v>550000</v>
      </c>
      <c r="B1920" s="142">
        <v>900000</v>
      </c>
      <c r="C1920" s="142">
        <v>900000</v>
      </c>
      <c r="D1920" s="9" t="s">
        <v>305</v>
      </c>
      <c r="E1920" s="9" t="s">
        <v>70</v>
      </c>
      <c r="F1920" s="9" t="s">
        <v>306</v>
      </c>
      <c r="G1920" s="9" t="s">
        <v>307</v>
      </c>
      <c r="H1920" s="9">
        <v>0.36</v>
      </c>
      <c r="I1920" s="9">
        <v>0.48</v>
      </c>
      <c r="J1920" s="9" t="s">
        <v>195</v>
      </c>
      <c r="K1920" s="9">
        <v>6.1619161807019998E-2</v>
      </c>
      <c r="L1920" s="9">
        <v>3850.8298267279001</v>
      </c>
      <c r="M1920" s="9">
        <v>8.8778619380063901</v>
      </c>
      <c r="N1920" s="9">
        <v>1.27776361962605</v>
      </c>
      <c r="O1920" s="9">
        <v>0.54704641125847997</v>
      </c>
      <c r="P1920" s="9">
        <v>7.8734723228869999E-2</v>
      </c>
      <c r="Q1920" s="9">
        <v>237.28490618448001</v>
      </c>
      <c r="R1920" s="9">
        <v>1210</v>
      </c>
      <c r="S1920" s="9" t="s">
        <v>310</v>
      </c>
      <c r="T1920" s="9">
        <v>1210</v>
      </c>
      <c r="U1920" s="9" t="s">
        <v>293</v>
      </c>
      <c r="V1920" s="9" t="s">
        <v>195</v>
      </c>
      <c r="Z1920" s="9">
        <v>0</v>
      </c>
      <c r="AA1920" s="9">
        <v>1</v>
      </c>
      <c r="AB1920" s="9">
        <v>0.54704641125847997</v>
      </c>
      <c r="AC1920" s="9">
        <v>7.8734723228869999E-2</v>
      </c>
      <c r="AD1920" s="9">
        <v>237.28490618448001</v>
      </c>
      <c r="AF1920" s="9">
        <v>-1</v>
      </c>
      <c r="AG1920" s="9">
        <v>-1</v>
      </c>
      <c r="AH1920" s="9">
        <v>-1</v>
      </c>
      <c r="AI1920" s="9">
        <v>-1</v>
      </c>
      <c r="AJ1920" s="9">
        <v>0</v>
      </c>
      <c r="AM1920" s="9" t="s">
        <v>309</v>
      </c>
      <c r="AN1920" s="9">
        <v>-1</v>
      </c>
      <c r="AQ1920" s="9">
        <v>580</v>
      </c>
      <c r="AR1920" s="9" t="s">
        <v>302</v>
      </c>
      <c r="AT1920" s="9" t="s">
        <v>195</v>
      </c>
      <c r="AU1920" s="9">
        <v>132.71029999999999</v>
      </c>
      <c r="AV1920" s="9">
        <v>67.655268529588596</v>
      </c>
      <c r="AW1920" s="9">
        <v>249.36390070168</v>
      </c>
      <c r="AX1920" s="9">
        <v>0.1924451794</v>
      </c>
    </row>
    <row r="1921" spans="1:50" x14ac:dyDescent="0.25">
      <c r="A1921" s="142">
        <v>550000</v>
      </c>
      <c r="B1921" s="142">
        <v>900000</v>
      </c>
      <c r="C1921" s="142">
        <v>900000</v>
      </c>
      <c r="D1921" s="9" t="s">
        <v>305</v>
      </c>
      <c r="E1921" s="9" t="s">
        <v>70</v>
      </c>
      <c r="F1921" s="9" t="s">
        <v>306</v>
      </c>
      <c r="G1921" s="9" t="s">
        <v>307</v>
      </c>
      <c r="H1921" s="9">
        <v>0.36</v>
      </c>
      <c r="I1921" s="9">
        <v>0.48</v>
      </c>
      <c r="J1921" s="9" t="s">
        <v>195</v>
      </c>
      <c r="K1921" s="9">
        <v>0.11817595857379</v>
      </c>
      <c r="L1921" s="9">
        <v>3850.8298267279001</v>
      </c>
      <c r="M1921" s="9">
        <v>8.8778619380063901</v>
      </c>
      <c r="N1921" s="9">
        <v>1.27776361962605</v>
      </c>
      <c r="O1921" s="9">
        <v>1.04914984460974</v>
      </c>
      <c r="P1921" s="9">
        <v>0.15100094058003</v>
      </c>
      <c r="Q1921" s="9">
        <v>455.07550607814198</v>
      </c>
      <c r="R1921" s="9">
        <v>1750</v>
      </c>
      <c r="S1921" s="9" t="s">
        <v>315</v>
      </c>
      <c r="T1921" s="9">
        <v>1750</v>
      </c>
      <c r="U1921" s="9" t="s">
        <v>293</v>
      </c>
      <c r="V1921" s="9" t="s">
        <v>195</v>
      </c>
      <c r="Z1921" s="9">
        <v>0</v>
      </c>
      <c r="AA1921" s="9">
        <v>1</v>
      </c>
      <c r="AB1921" s="9">
        <v>1.04914984460974</v>
      </c>
      <c r="AC1921" s="9">
        <v>0.15100094058003</v>
      </c>
      <c r="AD1921" s="9">
        <v>455.07550607814198</v>
      </c>
      <c r="AF1921" s="9">
        <v>-1</v>
      </c>
      <c r="AG1921" s="9">
        <v>-1</v>
      </c>
      <c r="AH1921" s="9">
        <v>-1</v>
      </c>
      <c r="AI1921" s="9">
        <v>-1</v>
      </c>
      <c r="AJ1921" s="9">
        <v>0</v>
      </c>
      <c r="AM1921" s="9" t="s">
        <v>309</v>
      </c>
      <c r="AN1921" s="9">
        <v>-1</v>
      </c>
      <c r="AQ1921" s="9">
        <v>580</v>
      </c>
      <c r="AR1921" s="9" t="s">
        <v>302</v>
      </c>
      <c r="AT1921" s="9" t="s">
        <v>195</v>
      </c>
      <c r="AU1921" s="9">
        <v>132.71029999999999</v>
      </c>
      <c r="AV1921" s="9">
        <v>90.080007577044</v>
      </c>
      <c r="AW1921" s="9">
        <v>478.24113692765002</v>
      </c>
      <c r="AX1921" s="9">
        <v>0.36907989140000003</v>
      </c>
    </row>
    <row r="1922" spans="1:50" x14ac:dyDescent="0.25">
      <c r="A1922" s="142">
        <v>550000</v>
      </c>
      <c r="B1922" s="142">
        <v>900000</v>
      </c>
      <c r="C1922" s="142">
        <v>900000</v>
      </c>
      <c r="D1922" s="9" t="s">
        <v>305</v>
      </c>
      <c r="E1922" s="9" t="s">
        <v>70</v>
      </c>
      <c r="F1922" s="9" t="s">
        <v>306</v>
      </c>
      <c r="G1922" s="9" t="s">
        <v>307</v>
      </c>
      <c r="H1922" s="9">
        <v>0.36</v>
      </c>
      <c r="I1922" s="9">
        <v>0.48</v>
      </c>
      <c r="J1922" s="9" t="s">
        <v>195</v>
      </c>
      <c r="K1922" s="9">
        <v>0.25213445160036002</v>
      </c>
      <c r="L1922" s="9">
        <v>3852.5613760786</v>
      </c>
      <c r="M1922" s="9">
        <v>9.5721902032681392</v>
      </c>
      <c r="N1922" s="9">
        <v>1.40675540337343</v>
      </c>
      <c r="O1922" s="9">
        <v>2.4134789275154098</v>
      </c>
      <c r="P1922" s="9">
        <v>0.35469150216541001</v>
      </c>
      <c r="Q1922" s="9">
        <v>971.36344981433103</v>
      </c>
      <c r="R1922" s="9">
        <v>1200</v>
      </c>
      <c r="S1922" s="9" t="s">
        <v>308</v>
      </c>
      <c r="T1922" s="9">
        <v>1200</v>
      </c>
      <c r="U1922" s="9" t="s">
        <v>293</v>
      </c>
      <c r="V1922" s="9" t="s">
        <v>195</v>
      </c>
      <c r="Z1922" s="9">
        <v>0</v>
      </c>
      <c r="AA1922" s="9">
        <v>1</v>
      </c>
      <c r="AB1922" s="9">
        <v>2.4134789275154098</v>
      </c>
      <c r="AC1922" s="9">
        <v>0.35469150216541001</v>
      </c>
      <c r="AD1922" s="9">
        <v>971.36344981433103</v>
      </c>
      <c r="AF1922" s="9">
        <v>-1</v>
      </c>
      <c r="AG1922" s="9">
        <v>-1</v>
      </c>
      <c r="AH1922" s="9">
        <v>-1</v>
      </c>
      <c r="AI1922" s="9">
        <v>-1</v>
      </c>
      <c r="AJ1922" s="9">
        <v>0</v>
      </c>
      <c r="AM1922" s="9" t="s">
        <v>309</v>
      </c>
      <c r="AN1922" s="9">
        <v>-1</v>
      </c>
      <c r="AQ1922" s="9">
        <v>580</v>
      </c>
      <c r="AR1922" s="9" t="s">
        <v>302</v>
      </c>
      <c r="AT1922" s="9" t="s">
        <v>195</v>
      </c>
      <c r="AU1922" s="9">
        <v>132.71029999999999</v>
      </c>
      <c r="AV1922" s="9">
        <v>147.17531914655899</v>
      </c>
      <c r="AW1922" s="9">
        <v>1020.35192476724</v>
      </c>
      <c r="AX1922" s="9">
        <v>0.78780490660000002</v>
      </c>
    </row>
    <row r="1923" spans="1:50" x14ac:dyDescent="0.25">
      <c r="A1923" s="142">
        <v>550000</v>
      </c>
      <c r="B1923" s="142">
        <v>900000</v>
      </c>
      <c r="C1923" s="142">
        <v>900000</v>
      </c>
      <c r="D1923" s="9" t="s">
        <v>305</v>
      </c>
      <c r="E1923" s="9" t="s">
        <v>70</v>
      </c>
      <c r="F1923" s="9" t="s">
        <v>306</v>
      </c>
      <c r="G1923" s="9" t="s">
        <v>307</v>
      </c>
      <c r="H1923" s="9">
        <v>0.36</v>
      </c>
      <c r="I1923" s="9">
        <v>0.48</v>
      </c>
      <c r="J1923" s="9" t="s">
        <v>195</v>
      </c>
      <c r="K1923" s="9">
        <v>5.6784978349239998E-2</v>
      </c>
      <c r="L1923" s="9">
        <v>3852.5613760786</v>
      </c>
      <c r="M1923" s="9">
        <v>9.5721902032681392</v>
      </c>
      <c r="N1923" s="9">
        <v>1.40675540337343</v>
      </c>
      <c r="O1923" s="9">
        <v>0.54355661344742001</v>
      </c>
      <c r="P1923" s="9">
        <v>7.9882575123239999E-2</v>
      </c>
      <c r="Q1923" s="9">
        <v>218.76761432975701</v>
      </c>
      <c r="R1923" s="9">
        <v>1210</v>
      </c>
      <c r="S1923" s="9" t="s">
        <v>310</v>
      </c>
      <c r="T1923" s="9">
        <v>1210</v>
      </c>
      <c r="U1923" s="9" t="s">
        <v>293</v>
      </c>
      <c r="V1923" s="9" t="s">
        <v>195</v>
      </c>
      <c r="Z1923" s="9">
        <v>0</v>
      </c>
      <c r="AA1923" s="9">
        <v>1</v>
      </c>
      <c r="AB1923" s="9">
        <v>0.54355661344742001</v>
      </c>
      <c r="AC1923" s="9">
        <v>7.9882575123239999E-2</v>
      </c>
      <c r="AD1923" s="9">
        <v>218.767614329758</v>
      </c>
      <c r="AF1923" s="9">
        <v>-1</v>
      </c>
      <c r="AG1923" s="9">
        <v>-1</v>
      </c>
      <c r="AH1923" s="9">
        <v>-1</v>
      </c>
      <c r="AI1923" s="9">
        <v>-1</v>
      </c>
      <c r="AJ1923" s="9">
        <v>0</v>
      </c>
      <c r="AM1923" s="9" t="s">
        <v>309</v>
      </c>
      <c r="AN1923" s="9">
        <v>-1</v>
      </c>
      <c r="AQ1923" s="9">
        <v>580</v>
      </c>
      <c r="AR1923" s="9" t="s">
        <v>302</v>
      </c>
      <c r="AT1923" s="9" t="s">
        <v>195</v>
      </c>
      <c r="AU1923" s="9">
        <v>132.71029999999999</v>
      </c>
      <c r="AV1923" s="9">
        <v>68.370359228561199</v>
      </c>
      <c r="AW1923" s="9">
        <v>229.800654328484</v>
      </c>
      <c r="AX1923" s="9">
        <v>0.1774271</v>
      </c>
    </row>
    <row r="1924" spans="1:50" x14ac:dyDescent="0.25">
      <c r="A1924" s="142">
        <v>550000</v>
      </c>
      <c r="B1924" s="142">
        <v>900000</v>
      </c>
      <c r="C1924" s="142">
        <v>900000</v>
      </c>
      <c r="D1924" s="9" t="s">
        <v>305</v>
      </c>
      <c r="E1924" s="9" t="s">
        <v>70</v>
      </c>
      <c r="F1924" s="9" t="s">
        <v>306</v>
      </c>
      <c r="G1924" s="9" t="s">
        <v>307</v>
      </c>
      <c r="H1924" s="9">
        <v>0.36</v>
      </c>
      <c r="I1924" s="9">
        <v>0.48</v>
      </c>
      <c r="J1924" s="9" t="s">
        <v>195</v>
      </c>
      <c r="K1924" s="9">
        <v>2.791749899337E-2</v>
      </c>
      <c r="L1924" s="9">
        <v>3852.5613760786</v>
      </c>
      <c r="M1924" s="9">
        <v>9.5721902032681392</v>
      </c>
      <c r="N1924" s="9">
        <v>1.40675540337343</v>
      </c>
      <c r="O1924" s="9">
        <v>0.26723161036413001</v>
      </c>
      <c r="P1924" s="9">
        <v>3.9273092557600003E-2</v>
      </c>
      <c r="Q1924" s="9">
        <v>107.553878338589</v>
      </c>
      <c r="R1924" s="9">
        <v>1210</v>
      </c>
      <c r="S1924" s="9" t="s">
        <v>310</v>
      </c>
      <c r="T1924" s="9">
        <v>1210</v>
      </c>
      <c r="U1924" s="9" t="s">
        <v>293</v>
      </c>
      <c r="V1924" s="9" t="s">
        <v>195</v>
      </c>
      <c r="Z1924" s="9">
        <v>0</v>
      </c>
      <c r="AA1924" s="9">
        <v>1</v>
      </c>
      <c r="AB1924" s="9">
        <v>0.26723161036413001</v>
      </c>
      <c r="AC1924" s="9">
        <v>3.9273092557600003E-2</v>
      </c>
      <c r="AD1924" s="9">
        <v>107.55387833858801</v>
      </c>
      <c r="AF1924" s="9">
        <v>-1</v>
      </c>
      <c r="AG1924" s="9">
        <v>-1</v>
      </c>
      <c r="AH1924" s="9">
        <v>-1</v>
      </c>
      <c r="AI1924" s="9">
        <v>-1</v>
      </c>
      <c r="AJ1924" s="9">
        <v>0</v>
      </c>
      <c r="AM1924" s="9" t="s">
        <v>309</v>
      </c>
      <c r="AN1924" s="9">
        <v>-1</v>
      </c>
      <c r="AQ1924" s="9">
        <v>580</v>
      </c>
      <c r="AR1924" s="9" t="s">
        <v>302</v>
      </c>
      <c r="AT1924" s="9" t="s">
        <v>195</v>
      </c>
      <c r="AU1924" s="9">
        <v>132.71029999999999</v>
      </c>
      <c r="AV1924" s="9">
        <v>43.141816754615903</v>
      </c>
      <c r="AW1924" s="9">
        <v>112.978110098683</v>
      </c>
      <c r="AX1924" s="9">
        <v>8.7229422799999998E-2</v>
      </c>
    </row>
    <row r="1925" spans="1:50" x14ac:dyDescent="0.25">
      <c r="A1925" s="142">
        <v>550000</v>
      </c>
      <c r="B1925" s="142">
        <v>900000</v>
      </c>
      <c r="C1925" s="142">
        <v>900000</v>
      </c>
      <c r="D1925" s="9" t="s">
        <v>305</v>
      </c>
      <c r="E1925" s="9" t="s">
        <v>70</v>
      </c>
      <c r="F1925" s="9" t="s">
        <v>306</v>
      </c>
      <c r="G1925" s="9" t="s">
        <v>307</v>
      </c>
      <c r="H1925" s="9">
        <v>0.36</v>
      </c>
      <c r="I1925" s="9">
        <v>0.48</v>
      </c>
      <c r="J1925" s="9" t="s">
        <v>195</v>
      </c>
      <c r="K1925" s="9">
        <v>4.2536701087260001E-2</v>
      </c>
      <c r="L1925" s="9">
        <v>3852.5613760786</v>
      </c>
      <c r="M1925" s="9">
        <v>9.5721902032681392</v>
      </c>
      <c r="N1925" s="9">
        <v>1.40675540337343</v>
      </c>
      <c r="O1925" s="9">
        <v>0.40716939342690001</v>
      </c>
      <c r="P1925" s="9">
        <v>5.9838734096189998E-2</v>
      </c>
      <c r="Q1925" s="9">
        <v>163.875251674613</v>
      </c>
      <c r="R1925" s="9">
        <v>1210</v>
      </c>
      <c r="S1925" s="9" t="s">
        <v>310</v>
      </c>
      <c r="T1925" s="9">
        <v>1210</v>
      </c>
      <c r="U1925" s="9" t="s">
        <v>293</v>
      </c>
      <c r="V1925" s="9" t="s">
        <v>195</v>
      </c>
      <c r="Z1925" s="9">
        <v>0</v>
      </c>
      <c r="AA1925" s="9">
        <v>1</v>
      </c>
      <c r="AB1925" s="9">
        <v>0.40716939342690001</v>
      </c>
      <c r="AC1925" s="9">
        <v>5.9838734096189998E-2</v>
      </c>
      <c r="AD1925" s="9">
        <v>163.87525167461499</v>
      </c>
      <c r="AF1925" s="9">
        <v>-1</v>
      </c>
      <c r="AG1925" s="9">
        <v>-1</v>
      </c>
      <c r="AH1925" s="9">
        <v>-1</v>
      </c>
      <c r="AI1925" s="9">
        <v>-1</v>
      </c>
      <c r="AJ1925" s="9">
        <v>0</v>
      </c>
      <c r="AM1925" s="9" t="s">
        <v>309</v>
      </c>
      <c r="AN1925" s="9">
        <v>-1</v>
      </c>
      <c r="AQ1925" s="9">
        <v>580</v>
      </c>
      <c r="AR1925" s="9" t="s">
        <v>302</v>
      </c>
      <c r="AT1925" s="9" t="s">
        <v>195</v>
      </c>
      <c r="AU1925" s="9">
        <v>132.71029999999999</v>
      </c>
      <c r="AV1925" s="9">
        <v>62.8667226701983</v>
      </c>
      <c r="AW1925" s="9">
        <v>172.13992198272501</v>
      </c>
      <c r="AX1925" s="9">
        <v>0.1329077467</v>
      </c>
    </row>
    <row r="1926" spans="1:50" x14ac:dyDescent="0.25">
      <c r="A1926" s="142">
        <v>550000</v>
      </c>
      <c r="B1926" s="142">
        <v>900000</v>
      </c>
      <c r="C1926" s="142">
        <v>900000</v>
      </c>
      <c r="D1926" s="9" t="s">
        <v>305</v>
      </c>
      <c r="E1926" s="9" t="s">
        <v>70</v>
      </c>
      <c r="F1926" s="9" t="s">
        <v>306</v>
      </c>
      <c r="G1926" s="9" t="s">
        <v>307</v>
      </c>
      <c r="H1926" s="9">
        <v>0.36</v>
      </c>
      <c r="I1926" s="9">
        <v>0.48</v>
      </c>
      <c r="J1926" s="9" t="s">
        <v>195</v>
      </c>
      <c r="K1926" s="9">
        <v>0.10816315694167999</v>
      </c>
      <c r="L1926" s="9">
        <v>3852.5613760786</v>
      </c>
      <c r="M1926" s="9">
        <v>9.5721902032681392</v>
      </c>
      <c r="N1926" s="9">
        <v>1.40675540337343</v>
      </c>
      <c r="O1926" s="9">
        <v>1.0353583112317599</v>
      </c>
      <c r="P1926" s="9">
        <v>0.15215910547364001</v>
      </c>
      <c r="Q1926" s="9">
        <v>416.705200748268</v>
      </c>
      <c r="R1926" s="9">
        <v>1210</v>
      </c>
      <c r="S1926" s="9" t="s">
        <v>310</v>
      </c>
      <c r="T1926" s="9">
        <v>1210</v>
      </c>
      <c r="U1926" s="9" t="s">
        <v>293</v>
      </c>
      <c r="V1926" s="9" t="s">
        <v>195</v>
      </c>
      <c r="Z1926" s="9">
        <v>0</v>
      </c>
      <c r="AA1926" s="9">
        <v>1</v>
      </c>
      <c r="AB1926" s="9">
        <v>1.0353583112317599</v>
      </c>
      <c r="AC1926" s="9">
        <v>0.15215910547364001</v>
      </c>
      <c r="AD1926" s="9">
        <v>416.705200748268</v>
      </c>
      <c r="AF1926" s="9">
        <v>-1</v>
      </c>
      <c r="AG1926" s="9">
        <v>-1</v>
      </c>
      <c r="AH1926" s="9">
        <v>-1</v>
      </c>
      <c r="AI1926" s="9">
        <v>-1</v>
      </c>
      <c r="AJ1926" s="9">
        <v>0</v>
      </c>
      <c r="AM1926" s="9" t="s">
        <v>309</v>
      </c>
      <c r="AN1926" s="9">
        <v>-1</v>
      </c>
      <c r="AQ1926" s="9">
        <v>580</v>
      </c>
      <c r="AR1926" s="9" t="s">
        <v>302</v>
      </c>
      <c r="AT1926" s="9" t="s">
        <v>195</v>
      </c>
      <c r="AU1926" s="9">
        <v>132.71029999999999</v>
      </c>
      <c r="AV1926" s="9">
        <v>87.285698691087006</v>
      </c>
      <c r="AW1926" s="9">
        <v>437.72076633652102</v>
      </c>
      <c r="AX1926" s="9">
        <v>0.33796042230000001</v>
      </c>
    </row>
    <row r="1927" spans="1:50" x14ac:dyDescent="0.25">
      <c r="A1927" s="142">
        <v>550000</v>
      </c>
      <c r="B1927" s="142">
        <v>900000</v>
      </c>
      <c r="C1927" s="142">
        <v>900000</v>
      </c>
      <c r="D1927" s="9" t="s">
        <v>305</v>
      </c>
      <c r="E1927" s="9" t="s">
        <v>70</v>
      </c>
      <c r="F1927" s="9" t="s">
        <v>306</v>
      </c>
      <c r="G1927" s="9" t="s">
        <v>307</v>
      </c>
      <c r="H1927" s="9">
        <v>0.36</v>
      </c>
      <c r="I1927" s="9">
        <v>0.48</v>
      </c>
      <c r="J1927" s="9" t="s">
        <v>195</v>
      </c>
      <c r="K1927" s="9">
        <v>8.6560688990000006E-5</v>
      </c>
      <c r="L1927" s="9">
        <v>3852.5613760786</v>
      </c>
      <c r="M1927" s="9">
        <v>9.5721902032681392</v>
      </c>
      <c r="N1927" s="9">
        <v>1.40675540337343</v>
      </c>
      <c r="O1927" s="9">
        <v>8.2857537915000004E-4</v>
      </c>
      <c r="P1927" s="9">
        <v>1.2176971695E-4</v>
      </c>
      <c r="Q1927" s="9">
        <v>0.33348036709732998</v>
      </c>
      <c r="R1927" s="9">
        <v>1210</v>
      </c>
      <c r="S1927" s="9" t="s">
        <v>310</v>
      </c>
      <c r="T1927" s="9">
        <v>1210</v>
      </c>
      <c r="U1927" s="9" t="s">
        <v>293</v>
      </c>
      <c r="V1927" s="9" t="s">
        <v>195</v>
      </c>
      <c r="Z1927" s="9">
        <v>0</v>
      </c>
      <c r="AA1927" s="9">
        <v>1</v>
      </c>
      <c r="AB1927" s="9">
        <v>8.2857537915000004E-4</v>
      </c>
      <c r="AC1927" s="9">
        <v>1.2176971695E-4</v>
      </c>
      <c r="AD1927" s="9">
        <v>0.33348036709586998</v>
      </c>
      <c r="AF1927" s="9">
        <v>-1</v>
      </c>
      <c r="AG1927" s="9">
        <v>-1</v>
      </c>
      <c r="AH1927" s="9">
        <v>-1</v>
      </c>
      <c r="AI1927" s="9">
        <v>-1</v>
      </c>
      <c r="AJ1927" s="9">
        <v>0</v>
      </c>
      <c r="AM1927" s="9" t="s">
        <v>309</v>
      </c>
      <c r="AN1927" s="9">
        <v>-1</v>
      </c>
      <c r="AQ1927" s="9">
        <v>580</v>
      </c>
      <c r="AR1927" s="9" t="s">
        <v>302</v>
      </c>
      <c r="AT1927" s="9" t="s">
        <v>195</v>
      </c>
      <c r="AU1927" s="9">
        <v>132.71029999999999</v>
      </c>
      <c r="AV1927" s="9">
        <v>3.4841417882335999</v>
      </c>
      <c r="AW1927" s="9">
        <v>0.35029868017311</v>
      </c>
      <c r="AX1927" s="9">
        <v>2.704626E-4</v>
      </c>
    </row>
    <row r="1928" spans="1:50" x14ac:dyDescent="0.25">
      <c r="A1928" s="142">
        <v>550000</v>
      </c>
      <c r="B1928" s="142">
        <v>900000</v>
      </c>
      <c r="C1928" s="142">
        <v>900000</v>
      </c>
      <c r="D1928" s="9" t="s">
        <v>305</v>
      </c>
      <c r="E1928" s="9" t="s">
        <v>70</v>
      </c>
      <c r="F1928" s="9" t="s">
        <v>306</v>
      </c>
      <c r="G1928" s="9" t="s">
        <v>307</v>
      </c>
      <c r="H1928" s="9">
        <v>0.36</v>
      </c>
      <c r="I1928" s="9">
        <v>0.48</v>
      </c>
      <c r="J1928" s="9" t="s">
        <v>195</v>
      </c>
      <c r="K1928" s="9">
        <v>0.13014010589191</v>
      </c>
      <c r="L1928" s="9">
        <v>3852.5613760786</v>
      </c>
      <c r="M1928" s="9">
        <v>9.5721902032681392</v>
      </c>
      <c r="N1928" s="9">
        <v>1.40675540337343</v>
      </c>
      <c r="O1928" s="9">
        <v>1.2457258466708501</v>
      </c>
      <c r="P1928" s="9">
        <v>0.18307529715904</v>
      </c>
      <c r="Q1928" s="9">
        <v>501.37274543796798</v>
      </c>
      <c r="R1928" s="9">
        <v>1210</v>
      </c>
      <c r="S1928" s="9" t="s">
        <v>310</v>
      </c>
      <c r="T1928" s="9">
        <v>1210</v>
      </c>
      <c r="U1928" s="9" t="s">
        <v>293</v>
      </c>
      <c r="V1928" s="9" t="s">
        <v>195</v>
      </c>
      <c r="Z1928" s="9">
        <v>0</v>
      </c>
      <c r="AA1928" s="9">
        <v>1</v>
      </c>
      <c r="AB1928" s="9">
        <v>1.2457258466708501</v>
      </c>
      <c r="AC1928" s="9">
        <v>0.18307529715904</v>
      </c>
      <c r="AD1928" s="9">
        <v>501.37274543796798</v>
      </c>
      <c r="AF1928" s="9">
        <v>-1</v>
      </c>
      <c r="AG1928" s="9">
        <v>-1</v>
      </c>
      <c r="AH1928" s="9">
        <v>-1</v>
      </c>
      <c r="AI1928" s="9">
        <v>-1</v>
      </c>
      <c r="AJ1928" s="9">
        <v>0</v>
      </c>
      <c r="AM1928" s="9" t="s">
        <v>309</v>
      </c>
      <c r="AN1928" s="9">
        <v>-1</v>
      </c>
      <c r="AQ1928" s="9">
        <v>580</v>
      </c>
      <c r="AR1928" s="9" t="s">
        <v>302</v>
      </c>
      <c r="AT1928" s="9" t="s">
        <v>195</v>
      </c>
      <c r="AU1928" s="9">
        <v>132.71029999999999</v>
      </c>
      <c r="AV1928" s="9">
        <v>96.553245006242804</v>
      </c>
      <c r="AW1928" s="9">
        <v>526.65832334050901</v>
      </c>
      <c r="AX1928" s="9">
        <v>0.40662834180000001</v>
      </c>
    </row>
    <row r="1929" spans="1:50" x14ac:dyDescent="0.25">
      <c r="A1929" s="142">
        <v>550000</v>
      </c>
      <c r="B1929" s="142">
        <v>900000</v>
      </c>
      <c r="C1929" s="142">
        <v>900000</v>
      </c>
      <c r="D1929" s="9" t="s">
        <v>305</v>
      </c>
      <c r="E1929" s="9" t="s">
        <v>70</v>
      </c>
      <c r="F1929" s="9" t="s">
        <v>306</v>
      </c>
      <c r="G1929" s="9" t="s">
        <v>307</v>
      </c>
      <c r="H1929" s="9">
        <v>0.36</v>
      </c>
      <c r="I1929" s="9">
        <v>0.48</v>
      </c>
      <c r="J1929" s="9" t="s">
        <v>195</v>
      </c>
      <c r="K1929" s="9">
        <v>0.14891100244347</v>
      </c>
      <c r="L1929" s="9">
        <v>3850.5067681590099</v>
      </c>
      <c r="M1929" s="9">
        <v>9.5673754992163609</v>
      </c>
      <c r="N1929" s="9">
        <v>1.40605771486994</v>
      </c>
      <c r="O1929" s="9">
        <v>1.4246874763414199</v>
      </c>
      <c r="P1929" s="9">
        <v>0.20937746381465999</v>
      </c>
      <c r="Q1929" s="9">
        <v>573.38282276193195</v>
      </c>
      <c r="R1929" s="9">
        <v>1200</v>
      </c>
      <c r="S1929" s="9" t="s">
        <v>308</v>
      </c>
      <c r="T1929" s="9">
        <v>1200</v>
      </c>
      <c r="U1929" s="9" t="s">
        <v>293</v>
      </c>
      <c r="V1929" s="9" t="s">
        <v>195</v>
      </c>
      <c r="Z1929" s="9">
        <v>0</v>
      </c>
      <c r="AA1929" s="9">
        <v>1</v>
      </c>
      <c r="AB1929" s="9">
        <v>1.4246874763414199</v>
      </c>
      <c r="AC1929" s="9">
        <v>0.20937746381465999</v>
      </c>
      <c r="AD1929" s="9">
        <v>573.38282276193195</v>
      </c>
      <c r="AF1929" s="9">
        <v>-1</v>
      </c>
      <c r="AG1929" s="9">
        <v>-1</v>
      </c>
      <c r="AH1929" s="9">
        <v>-1</v>
      </c>
      <c r="AI1929" s="9">
        <v>-1</v>
      </c>
      <c r="AJ1929" s="9">
        <v>0</v>
      </c>
      <c r="AM1929" s="9" t="s">
        <v>309</v>
      </c>
      <c r="AN1929" s="9">
        <v>-1</v>
      </c>
      <c r="AQ1929" s="9">
        <v>580</v>
      </c>
      <c r="AR1929" s="9" t="s">
        <v>302</v>
      </c>
      <c r="AT1929" s="9" t="s">
        <v>195</v>
      </c>
      <c r="AU1929" s="9">
        <v>132.71029999999999</v>
      </c>
      <c r="AV1929" s="9">
        <v>125.424740085373</v>
      </c>
      <c r="AW1929" s="9">
        <v>602.62144660438798</v>
      </c>
      <c r="AX1929" s="9">
        <v>0.46503067539999998</v>
      </c>
    </row>
    <row r="1930" spans="1:50" x14ac:dyDescent="0.25">
      <c r="A1930" s="142">
        <v>550000</v>
      </c>
      <c r="B1930" s="142">
        <v>900000</v>
      </c>
      <c r="C1930" s="142">
        <v>900000</v>
      </c>
      <c r="D1930" s="9" t="s">
        <v>305</v>
      </c>
      <c r="E1930" s="9" t="s">
        <v>70</v>
      </c>
      <c r="F1930" s="9" t="s">
        <v>306</v>
      </c>
      <c r="G1930" s="9" t="s">
        <v>307</v>
      </c>
      <c r="H1930" s="9">
        <v>0.36</v>
      </c>
      <c r="I1930" s="9">
        <v>0.48</v>
      </c>
      <c r="J1930" s="9" t="s">
        <v>195</v>
      </c>
      <c r="K1930" s="9">
        <v>0.21723954275637</v>
      </c>
      <c r="L1930" s="9">
        <v>3850.5067681590099</v>
      </c>
      <c r="M1930" s="9">
        <v>9.5673754992163609</v>
      </c>
      <c r="N1930" s="9">
        <v>1.40605771486994</v>
      </c>
      <c r="O1930" s="9">
        <v>2.07841227882827</v>
      </c>
      <c r="P1930" s="9">
        <v>0.30545133506741001</v>
      </c>
      <c r="Q1930" s="9">
        <v>836.48232969517505</v>
      </c>
      <c r="R1930" s="9">
        <v>1210</v>
      </c>
      <c r="S1930" s="9" t="s">
        <v>310</v>
      </c>
      <c r="T1930" s="9">
        <v>1210</v>
      </c>
      <c r="U1930" s="9" t="s">
        <v>293</v>
      </c>
      <c r="V1930" s="9" t="s">
        <v>195</v>
      </c>
      <c r="Z1930" s="9">
        <v>0</v>
      </c>
      <c r="AA1930" s="9">
        <v>1</v>
      </c>
      <c r="AB1930" s="9">
        <v>2.07841227882827</v>
      </c>
      <c r="AC1930" s="9">
        <v>0.30545133506741001</v>
      </c>
      <c r="AD1930" s="9">
        <v>836.48232969517505</v>
      </c>
      <c r="AF1930" s="9">
        <v>-1</v>
      </c>
      <c r="AG1930" s="9">
        <v>-1</v>
      </c>
      <c r="AH1930" s="9">
        <v>-1</v>
      </c>
      <c r="AI1930" s="9">
        <v>-1</v>
      </c>
      <c r="AJ1930" s="9">
        <v>0</v>
      </c>
      <c r="AM1930" s="9" t="s">
        <v>309</v>
      </c>
      <c r="AN1930" s="9">
        <v>-1</v>
      </c>
      <c r="AQ1930" s="9">
        <v>580</v>
      </c>
      <c r="AR1930" s="9" t="s">
        <v>302</v>
      </c>
      <c r="AT1930" s="9" t="s">
        <v>195</v>
      </c>
      <c r="AU1930" s="9">
        <v>132.71029999999999</v>
      </c>
      <c r="AV1930" s="9">
        <v>118.185884593691</v>
      </c>
      <c r="AW1930" s="9">
        <v>879.13723880286102</v>
      </c>
      <c r="AX1930" s="9">
        <v>0.67841227059999998</v>
      </c>
    </row>
    <row r="1931" spans="1:50" x14ac:dyDescent="0.25">
      <c r="A1931" s="142">
        <v>550000</v>
      </c>
      <c r="B1931" s="142">
        <v>900000</v>
      </c>
      <c r="C1931" s="142">
        <v>900000</v>
      </c>
      <c r="D1931" s="9" t="s">
        <v>305</v>
      </c>
      <c r="E1931" s="9" t="s">
        <v>70</v>
      </c>
      <c r="F1931" s="9" t="s">
        <v>306</v>
      </c>
      <c r="G1931" s="9" t="s">
        <v>307</v>
      </c>
      <c r="H1931" s="9">
        <v>0.36</v>
      </c>
      <c r="I1931" s="9">
        <v>0.48</v>
      </c>
      <c r="J1931" s="9" t="s">
        <v>195</v>
      </c>
      <c r="K1931" s="9">
        <v>3.5504388355950003E-2</v>
      </c>
      <c r="L1931" s="9">
        <v>3850.5067681590099</v>
      </c>
      <c r="M1931" s="9">
        <v>9.5673754992163609</v>
      </c>
      <c r="N1931" s="9">
        <v>1.40605771486994</v>
      </c>
      <c r="O1931" s="9">
        <v>0.33968381527142999</v>
      </c>
      <c r="P1931" s="9">
        <v>4.992121915963E-2</v>
      </c>
      <c r="Q1931" s="9">
        <v>136.70988766395399</v>
      </c>
      <c r="R1931" s="9">
        <v>1210</v>
      </c>
      <c r="S1931" s="9" t="s">
        <v>310</v>
      </c>
      <c r="T1931" s="9">
        <v>1210</v>
      </c>
      <c r="U1931" s="9" t="s">
        <v>293</v>
      </c>
      <c r="V1931" s="9" t="s">
        <v>195</v>
      </c>
      <c r="Z1931" s="9">
        <v>0</v>
      </c>
      <c r="AA1931" s="9">
        <v>1</v>
      </c>
      <c r="AB1931" s="9">
        <v>0.33968381527142999</v>
      </c>
      <c r="AC1931" s="9">
        <v>4.992121915963E-2</v>
      </c>
      <c r="AD1931" s="9">
        <v>136.709887663953</v>
      </c>
      <c r="AF1931" s="9">
        <v>-1</v>
      </c>
      <c r="AG1931" s="9">
        <v>-1</v>
      </c>
      <c r="AH1931" s="9">
        <v>-1</v>
      </c>
      <c r="AI1931" s="9">
        <v>-1</v>
      </c>
      <c r="AJ1931" s="9">
        <v>0</v>
      </c>
      <c r="AM1931" s="9" t="s">
        <v>309</v>
      </c>
      <c r="AN1931" s="9">
        <v>-1</v>
      </c>
      <c r="AQ1931" s="9">
        <v>580</v>
      </c>
      <c r="AR1931" s="9" t="s">
        <v>302</v>
      </c>
      <c r="AT1931" s="9" t="s">
        <v>195</v>
      </c>
      <c r="AU1931" s="9">
        <v>132.71029999999999</v>
      </c>
      <c r="AV1931" s="9">
        <v>68.697684952081005</v>
      </c>
      <c r="AW1931" s="9">
        <v>143.681162041682</v>
      </c>
      <c r="AX1931" s="9">
        <v>0.1108758213</v>
      </c>
    </row>
    <row r="1932" spans="1:50" x14ac:dyDescent="0.25">
      <c r="A1932" s="142">
        <v>550000</v>
      </c>
      <c r="B1932" s="142">
        <v>900000</v>
      </c>
      <c r="C1932" s="142">
        <v>900000</v>
      </c>
      <c r="D1932" s="9" t="s">
        <v>305</v>
      </c>
      <c r="E1932" s="9" t="s">
        <v>70</v>
      </c>
      <c r="F1932" s="9" t="s">
        <v>306</v>
      </c>
      <c r="G1932" s="9" t="s">
        <v>307</v>
      </c>
      <c r="H1932" s="9">
        <v>0.36</v>
      </c>
      <c r="I1932" s="9">
        <v>0.48</v>
      </c>
      <c r="J1932" s="9" t="s">
        <v>195</v>
      </c>
      <c r="K1932" s="9">
        <v>0.21504635907674</v>
      </c>
      <c r="L1932" s="9">
        <v>3850.5067681590099</v>
      </c>
      <c r="M1932" s="9">
        <v>9.5673754992163609</v>
      </c>
      <c r="N1932" s="9">
        <v>1.40605771486994</v>
      </c>
      <c r="O1932" s="9">
        <v>2.0574292670265502</v>
      </c>
      <c r="P1932" s="9">
        <v>0.30236759223455001</v>
      </c>
      <c r="Q1932" s="9">
        <v>828.03746109296696</v>
      </c>
      <c r="R1932" s="9">
        <v>1210</v>
      </c>
      <c r="S1932" s="9" t="s">
        <v>310</v>
      </c>
      <c r="T1932" s="9">
        <v>1210</v>
      </c>
      <c r="U1932" s="9" t="s">
        <v>293</v>
      </c>
      <c r="V1932" s="9" t="s">
        <v>195</v>
      </c>
      <c r="Z1932" s="9">
        <v>0</v>
      </c>
      <c r="AA1932" s="9">
        <v>1</v>
      </c>
      <c r="AB1932" s="9">
        <v>2.0574292670265502</v>
      </c>
      <c r="AC1932" s="9">
        <v>0.30236759223455001</v>
      </c>
      <c r="AD1932" s="9">
        <v>828.03746109296696</v>
      </c>
      <c r="AF1932" s="9">
        <v>-1</v>
      </c>
      <c r="AG1932" s="9">
        <v>-1</v>
      </c>
      <c r="AH1932" s="9">
        <v>-1</v>
      </c>
      <c r="AI1932" s="9">
        <v>-1</v>
      </c>
      <c r="AJ1932" s="9">
        <v>0</v>
      </c>
      <c r="AM1932" s="9" t="s">
        <v>309</v>
      </c>
      <c r="AN1932" s="9">
        <v>-1</v>
      </c>
      <c r="AQ1932" s="9">
        <v>580</v>
      </c>
      <c r="AR1932" s="9" t="s">
        <v>302</v>
      </c>
      <c r="AT1932" s="9" t="s">
        <v>195</v>
      </c>
      <c r="AU1932" s="9">
        <v>132.71029999999999</v>
      </c>
      <c r="AV1932" s="9">
        <v>127.26960253017</v>
      </c>
      <c r="AW1932" s="9">
        <v>870.26173934346798</v>
      </c>
      <c r="AX1932" s="9">
        <v>0.67156322879999997</v>
      </c>
    </row>
    <row r="1933" spans="1:50" x14ac:dyDescent="0.25">
      <c r="A1933" s="142">
        <v>550000</v>
      </c>
      <c r="B1933" s="142">
        <v>900000</v>
      </c>
      <c r="C1933" s="142">
        <v>900000</v>
      </c>
      <c r="D1933" s="9" t="s">
        <v>305</v>
      </c>
      <c r="E1933" s="9" t="s">
        <v>70</v>
      </c>
      <c r="F1933" s="9" t="s">
        <v>306</v>
      </c>
      <c r="G1933" s="9" t="s">
        <v>307</v>
      </c>
      <c r="H1933" s="9">
        <v>0.36</v>
      </c>
      <c r="I1933" s="9">
        <v>0.48</v>
      </c>
      <c r="J1933" s="9" t="s">
        <v>195</v>
      </c>
      <c r="K1933" s="9">
        <v>1.06216108139E-3</v>
      </c>
      <c r="L1933" s="9">
        <v>3850.5067681590099</v>
      </c>
      <c r="M1933" s="9">
        <v>9.5673754992163609</v>
      </c>
      <c r="N1933" s="9">
        <v>1.40605771486994</v>
      </c>
      <c r="O1933" s="9">
        <v>1.0162093906350001E-2</v>
      </c>
      <c r="P1933" s="9">
        <v>1.49345978292E-3</v>
      </c>
      <c r="Q1933" s="9">
        <v>4.0898584327826901</v>
      </c>
      <c r="R1933" s="9">
        <v>1210</v>
      </c>
      <c r="S1933" s="9" t="s">
        <v>310</v>
      </c>
      <c r="T1933" s="9">
        <v>1210</v>
      </c>
      <c r="U1933" s="9" t="s">
        <v>293</v>
      </c>
      <c r="V1933" s="9" t="s">
        <v>195</v>
      </c>
      <c r="Z1933" s="9">
        <v>0</v>
      </c>
      <c r="AA1933" s="9">
        <v>1</v>
      </c>
      <c r="AB1933" s="9">
        <v>1.0162093906350001E-2</v>
      </c>
      <c r="AC1933" s="9">
        <v>1.49345978292E-3</v>
      </c>
      <c r="AD1933" s="9">
        <v>4.0898584327837302</v>
      </c>
      <c r="AF1933" s="9">
        <v>-1</v>
      </c>
      <c r="AG1933" s="9">
        <v>-1</v>
      </c>
      <c r="AH1933" s="9">
        <v>-1</v>
      </c>
      <c r="AI1933" s="9">
        <v>-1</v>
      </c>
      <c r="AJ1933" s="9">
        <v>0</v>
      </c>
      <c r="AM1933" s="9" t="s">
        <v>309</v>
      </c>
      <c r="AN1933" s="9">
        <v>-1</v>
      </c>
      <c r="AQ1933" s="9">
        <v>580</v>
      </c>
      <c r="AR1933" s="9" t="s">
        <v>302</v>
      </c>
      <c r="AT1933" s="9" t="s">
        <v>195</v>
      </c>
      <c r="AU1933" s="9">
        <v>132.71029999999999</v>
      </c>
      <c r="AV1933" s="9">
        <v>12.118929036938599</v>
      </c>
      <c r="AW1933" s="9">
        <v>4.2984133938637301</v>
      </c>
      <c r="AX1933" s="9">
        <v>3.3169978999999998E-3</v>
      </c>
    </row>
    <row r="1934" spans="1:50" x14ac:dyDescent="0.25">
      <c r="A1934" s="142">
        <v>550000</v>
      </c>
      <c r="B1934" s="142">
        <v>900000</v>
      </c>
      <c r="C1934" s="142">
        <v>900000</v>
      </c>
      <c r="D1934" s="9" t="s">
        <v>305</v>
      </c>
      <c r="E1934" s="9" t="s">
        <v>70</v>
      </c>
      <c r="F1934" s="9" t="s">
        <v>306</v>
      </c>
      <c r="G1934" s="9" t="s">
        <v>307</v>
      </c>
      <c r="H1934" s="9">
        <v>0.36</v>
      </c>
      <c r="I1934" s="9">
        <v>0.48</v>
      </c>
      <c r="J1934" s="9" t="s">
        <v>195</v>
      </c>
      <c r="K1934" s="9">
        <v>8.3753178725570004E-2</v>
      </c>
      <c r="L1934" s="9">
        <v>3862.9581212931898</v>
      </c>
      <c r="M1934" s="9">
        <v>9.5964413920397007</v>
      </c>
      <c r="N1934" s="9">
        <v>1.4102655355028499</v>
      </c>
      <c r="O1934" s="9">
        <v>0.80373247103703005</v>
      </c>
      <c r="P1934" s="9">
        <v>0.11811422144549</v>
      </c>
      <c r="Q1934" s="9">
        <v>323.53502194209102</v>
      </c>
      <c r="R1934" s="9">
        <v>1200</v>
      </c>
      <c r="S1934" s="9" t="s">
        <v>308</v>
      </c>
      <c r="T1934" s="9">
        <v>1200</v>
      </c>
      <c r="U1934" s="9" t="s">
        <v>293</v>
      </c>
      <c r="V1934" s="9" t="s">
        <v>195</v>
      </c>
      <c r="Z1934" s="9">
        <v>0</v>
      </c>
      <c r="AA1934" s="9">
        <v>1</v>
      </c>
      <c r="AB1934" s="9">
        <v>0.80373247103703005</v>
      </c>
      <c r="AC1934" s="9">
        <v>0.11811422144549</v>
      </c>
      <c r="AD1934" s="9">
        <v>323.53502194209301</v>
      </c>
      <c r="AF1934" s="9">
        <v>-1</v>
      </c>
      <c r="AG1934" s="9">
        <v>-1</v>
      </c>
      <c r="AH1934" s="9">
        <v>-1</v>
      </c>
      <c r="AI1934" s="9">
        <v>-1</v>
      </c>
      <c r="AJ1934" s="9">
        <v>0</v>
      </c>
      <c r="AM1934" s="9" t="s">
        <v>309</v>
      </c>
      <c r="AN1934" s="9">
        <v>-1</v>
      </c>
      <c r="AQ1934" s="9">
        <v>580</v>
      </c>
      <c r="AR1934" s="9" t="s">
        <v>302</v>
      </c>
      <c r="AT1934" s="9" t="s">
        <v>195</v>
      </c>
      <c r="AU1934" s="9">
        <v>132.71029999999999</v>
      </c>
      <c r="AV1934" s="9">
        <v>104.96297603364199</v>
      </c>
      <c r="AW1934" s="9">
        <v>338.93708922202097</v>
      </c>
      <c r="AX1934" s="9">
        <v>0.26239661149999999</v>
      </c>
    </row>
    <row r="1935" spans="1:50" x14ac:dyDescent="0.25">
      <c r="A1935" s="142">
        <v>550000</v>
      </c>
      <c r="B1935" s="142">
        <v>900000</v>
      </c>
      <c r="C1935" s="142">
        <v>900000</v>
      </c>
      <c r="D1935" s="9" t="s">
        <v>305</v>
      </c>
      <c r="E1935" s="9" t="s">
        <v>70</v>
      </c>
      <c r="F1935" s="9" t="s">
        <v>306</v>
      </c>
      <c r="G1935" s="9" t="s">
        <v>307</v>
      </c>
      <c r="H1935" s="9">
        <v>0.36</v>
      </c>
      <c r="I1935" s="9">
        <v>0.48</v>
      </c>
      <c r="J1935" s="9" t="s">
        <v>195</v>
      </c>
      <c r="K1935" s="9">
        <v>2.814407666418E-2</v>
      </c>
      <c r="L1935" s="9">
        <v>3862.9581212931898</v>
      </c>
      <c r="M1935" s="9">
        <v>9.5964413920397007</v>
      </c>
      <c r="N1935" s="9">
        <v>1.4102655355028499</v>
      </c>
      <c r="O1935" s="9">
        <v>0.27008298224088001</v>
      </c>
      <c r="P1935" s="9">
        <v>3.9690621348040002E-2</v>
      </c>
      <c r="Q1935" s="9">
        <v>108.719389516196</v>
      </c>
      <c r="R1935" s="9">
        <v>1210</v>
      </c>
      <c r="S1935" s="9" t="s">
        <v>310</v>
      </c>
      <c r="T1935" s="9">
        <v>1210</v>
      </c>
      <c r="U1935" s="9" t="s">
        <v>293</v>
      </c>
      <c r="V1935" s="9" t="s">
        <v>195</v>
      </c>
      <c r="Z1935" s="9">
        <v>0</v>
      </c>
      <c r="AA1935" s="9">
        <v>1</v>
      </c>
      <c r="AB1935" s="9">
        <v>0.27008298224088001</v>
      </c>
      <c r="AC1935" s="9">
        <v>3.9690621348040002E-2</v>
      </c>
      <c r="AD1935" s="9">
        <v>108.719389516196</v>
      </c>
      <c r="AF1935" s="9">
        <v>-1</v>
      </c>
      <c r="AG1935" s="9">
        <v>-1</v>
      </c>
      <c r="AH1935" s="9">
        <v>-1</v>
      </c>
      <c r="AI1935" s="9">
        <v>-1</v>
      </c>
      <c r="AJ1935" s="9">
        <v>0</v>
      </c>
      <c r="AM1935" s="9" t="s">
        <v>309</v>
      </c>
      <c r="AN1935" s="9">
        <v>-1</v>
      </c>
      <c r="AQ1935" s="9">
        <v>580</v>
      </c>
      <c r="AR1935" s="9" t="s">
        <v>302</v>
      </c>
      <c r="AT1935" s="9" t="s">
        <v>195</v>
      </c>
      <c r="AU1935" s="9">
        <v>132.71029999999999</v>
      </c>
      <c r="AV1935" s="9">
        <v>61.278398744163198</v>
      </c>
      <c r="AW1935" s="9">
        <v>113.895037400959</v>
      </c>
      <c r="AX1935" s="9">
        <v>8.8174687400000007E-2</v>
      </c>
    </row>
    <row r="1936" spans="1:50" x14ac:dyDescent="0.25">
      <c r="A1936" s="142">
        <v>550000</v>
      </c>
      <c r="B1936" s="142">
        <v>900000</v>
      </c>
      <c r="C1936" s="142">
        <v>900000</v>
      </c>
      <c r="D1936" s="9" t="s">
        <v>305</v>
      </c>
      <c r="E1936" s="9" t="s">
        <v>70</v>
      </c>
      <c r="F1936" s="9" t="s">
        <v>306</v>
      </c>
      <c r="G1936" s="9" t="s">
        <v>307</v>
      </c>
      <c r="H1936" s="9">
        <v>0.36</v>
      </c>
      <c r="I1936" s="9">
        <v>0.48</v>
      </c>
      <c r="J1936" s="9" t="s">
        <v>195</v>
      </c>
      <c r="K1936" s="9">
        <v>0.10783043767504</v>
      </c>
      <c r="L1936" s="9">
        <v>3862.9581212931898</v>
      </c>
      <c r="M1936" s="9">
        <v>9.5964413920397007</v>
      </c>
      <c r="N1936" s="9">
        <v>1.4102655355028499</v>
      </c>
      <c r="O1936" s="9">
        <v>1.03478847542652</v>
      </c>
      <c r="P1936" s="9">
        <v>0.15206954993128999</v>
      </c>
      <c r="Q1936" s="9">
        <v>416.54446493939901</v>
      </c>
      <c r="R1936" s="9">
        <v>1210</v>
      </c>
      <c r="S1936" s="9" t="s">
        <v>310</v>
      </c>
      <c r="T1936" s="9">
        <v>1210</v>
      </c>
      <c r="U1936" s="9" t="s">
        <v>293</v>
      </c>
      <c r="V1936" s="9" t="s">
        <v>195</v>
      </c>
      <c r="Z1936" s="9">
        <v>0</v>
      </c>
      <c r="AA1936" s="9">
        <v>1</v>
      </c>
      <c r="AB1936" s="9">
        <v>1.03478847542652</v>
      </c>
      <c r="AC1936" s="9">
        <v>0.15206954993128999</v>
      </c>
      <c r="AD1936" s="9">
        <v>416.54446493939901</v>
      </c>
      <c r="AF1936" s="9">
        <v>-1</v>
      </c>
      <c r="AG1936" s="9">
        <v>-1</v>
      </c>
      <c r="AH1936" s="9">
        <v>-1</v>
      </c>
      <c r="AI1936" s="9">
        <v>-1</v>
      </c>
      <c r="AJ1936" s="9">
        <v>0</v>
      </c>
      <c r="AM1936" s="9" t="s">
        <v>309</v>
      </c>
      <c r="AN1936" s="9">
        <v>-1</v>
      </c>
      <c r="AQ1936" s="9">
        <v>580</v>
      </c>
      <c r="AR1936" s="9" t="s">
        <v>302</v>
      </c>
      <c r="AT1936" s="9" t="s">
        <v>195</v>
      </c>
      <c r="AU1936" s="9">
        <v>132.71029999999999</v>
      </c>
      <c r="AV1936" s="9">
        <v>101.773562299232</v>
      </c>
      <c r="AW1936" s="9">
        <v>436.37429923544403</v>
      </c>
      <c r="AX1936" s="9">
        <v>0.3378300608</v>
      </c>
    </row>
    <row r="1937" spans="1:50" x14ac:dyDescent="0.25">
      <c r="A1937" s="142">
        <v>550000</v>
      </c>
      <c r="B1937" s="142">
        <v>900000</v>
      </c>
      <c r="C1937" s="142">
        <v>900000</v>
      </c>
      <c r="D1937" s="9" t="s">
        <v>305</v>
      </c>
      <c r="E1937" s="9" t="s">
        <v>70</v>
      </c>
      <c r="F1937" s="9" t="s">
        <v>306</v>
      </c>
      <c r="G1937" s="9" t="s">
        <v>307</v>
      </c>
      <c r="H1937" s="9">
        <v>0.36</v>
      </c>
      <c r="I1937" s="9">
        <v>0.48</v>
      </c>
      <c r="J1937" s="9" t="s">
        <v>195</v>
      </c>
      <c r="K1937" s="9">
        <v>6.7709974112400003E-3</v>
      </c>
      <c r="L1937" s="9">
        <v>3862.9581212931898</v>
      </c>
      <c r="M1937" s="9">
        <v>9.5964413920397007</v>
      </c>
      <c r="N1937" s="9">
        <v>1.4102655355028499</v>
      </c>
      <c r="O1937" s="9">
        <v>6.4977479822620005E-2</v>
      </c>
      <c r="P1937" s="9">
        <v>9.5489042900500001E-3</v>
      </c>
      <c r="Q1937" s="9">
        <v>26.1560794390086</v>
      </c>
      <c r="R1937" s="9">
        <v>1210</v>
      </c>
      <c r="S1937" s="9" t="s">
        <v>310</v>
      </c>
      <c r="T1937" s="9">
        <v>1210</v>
      </c>
      <c r="U1937" s="9" t="s">
        <v>293</v>
      </c>
      <c r="V1937" s="9" t="s">
        <v>195</v>
      </c>
      <c r="Z1937" s="9">
        <v>0</v>
      </c>
      <c r="AA1937" s="9">
        <v>1</v>
      </c>
      <c r="AB1937" s="9">
        <v>6.4977479822620005E-2</v>
      </c>
      <c r="AC1937" s="9">
        <v>9.5489042900500001E-3</v>
      </c>
      <c r="AD1937" s="9">
        <v>26.1560794390093</v>
      </c>
      <c r="AF1937" s="9">
        <v>-1</v>
      </c>
      <c r="AG1937" s="9">
        <v>-1</v>
      </c>
      <c r="AH1937" s="9">
        <v>-1</v>
      </c>
      <c r="AI1937" s="9">
        <v>-1</v>
      </c>
      <c r="AJ1937" s="9">
        <v>0</v>
      </c>
      <c r="AM1937" s="9" t="s">
        <v>309</v>
      </c>
      <c r="AN1937" s="9">
        <v>-1</v>
      </c>
      <c r="AQ1937" s="9">
        <v>580</v>
      </c>
      <c r="AR1937" s="9" t="s">
        <v>302</v>
      </c>
      <c r="AT1937" s="9" t="s">
        <v>195</v>
      </c>
      <c r="AU1937" s="9">
        <v>132.71029999999999</v>
      </c>
      <c r="AV1937" s="9">
        <v>24.857123345977399</v>
      </c>
      <c r="AW1937" s="9">
        <v>27.401254359735098</v>
      </c>
      <c r="AX1937" s="9">
        <v>2.1213365299999998E-2</v>
      </c>
    </row>
    <row r="1938" spans="1:50" x14ac:dyDescent="0.25">
      <c r="A1938" s="142">
        <v>550000</v>
      </c>
      <c r="B1938" s="142">
        <v>900000</v>
      </c>
      <c r="C1938" s="142">
        <v>900000</v>
      </c>
      <c r="D1938" s="9" t="s">
        <v>305</v>
      </c>
      <c r="E1938" s="9" t="s">
        <v>70</v>
      </c>
      <c r="F1938" s="9" t="s">
        <v>306</v>
      </c>
      <c r="G1938" s="9" t="s">
        <v>307</v>
      </c>
      <c r="H1938" s="9">
        <v>0.36</v>
      </c>
      <c r="I1938" s="9">
        <v>0.48</v>
      </c>
      <c r="J1938" s="9" t="s">
        <v>195</v>
      </c>
      <c r="K1938" s="9">
        <v>0.39126476326090998</v>
      </c>
      <c r="L1938" s="9">
        <v>3862.9581212931898</v>
      </c>
      <c r="M1938" s="9">
        <v>9.5964413920397007</v>
      </c>
      <c r="N1938" s="9">
        <v>1.4102655355028499</v>
      </c>
      <c r="O1938" s="9">
        <v>3.7547493694036298</v>
      </c>
      <c r="P1938" s="9">
        <v>0.55178721088353999</v>
      </c>
      <c r="Q1938" s="9">
        <v>1511.4393948145901</v>
      </c>
      <c r="R1938" s="9">
        <v>1210</v>
      </c>
      <c r="S1938" s="9" t="s">
        <v>310</v>
      </c>
      <c r="T1938" s="9">
        <v>1210</v>
      </c>
      <c r="U1938" s="9" t="s">
        <v>293</v>
      </c>
      <c r="V1938" s="9" t="s">
        <v>195</v>
      </c>
      <c r="Z1938" s="9">
        <v>0</v>
      </c>
      <c r="AA1938" s="9">
        <v>1</v>
      </c>
      <c r="AB1938" s="9">
        <v>3.7547493694036298</v>
      </c>
      <c r="AC1938" s="9">
        <v>0.55178721088353999</v>
      </c>
      <c r="AD1938" s="9">
        <v>1511.4393948145901</v>
      </c>
      <c r="AF1938" s="9">
        <v>-1</v>
      </c>
      <c r="AG1938" s="9">
        <v>-1</v>
      </c>
      <c r="AH1938" s="9">
        <v>-1</v>
      </c>
      <c r="AI1938" s="9">
        <v>-1</v>
      </c>
      <c r="AJ1938" s="9">
        <v>0</v>
      </c>
      <c r="AM1938" s="9" t="s">
        <v>309</v>
      </c>
      <c r="AN1938" s="9">
        <v>-1</v>
      </c>
      <c r="AQ1938" s="9">
        <v>580</v>
      </c>
      <c r="AR1938" s="9" t="s">
        <v>302</v>
      </c>
      <c r="AT1938" s="9" t="s">
        <v>195</v>
      </c>
      <c r="AU1938" s="9">
        <v>132.71029999999999</v>
      </c>
      <c r="AV1938" s="9">
        <v>156.837320568378</v>
      </c>
      <c r="AW1938" s="9">
        <v>1583.3923200612301</v>
      </c>
      <c r="AX1938" s="9">
        <v>1.2258227046000001</v>
      </c>
    </row>
    <row r="1939" spans="1:50" x14ac:dyDescent="0.25">
      <c r="A1939" s="142">
        <v>550000</v>
      </c>
      <c r="B1939" s="142">
        <v>900000</v>
      </c>
      <c r="C1939" s="142">
        <v>900000</v>
      </c>
      <c r="D1939" s="9" t="s">
        <v>305</v>
      </c>
      <c r="E1939" s="9" t="s">
        <v>70</v>
      </c>
      <c r="F1939" s="9" t="s">
        <v>306</v>
      </c>
      <c r="G1939" s="9" t="s">
        <v>307</v>
      </c>
      <c r="H1939" s="9">
        <v>0.36</v>
      </c>
      <c r="I1939" s="9">
        <v>0.48</v>
      </c>
      <c r="J1939" s="9" t="s">
        <v>195</v>
      </c>
      <c r="K1939" s="9">
        <v>3.1182559493299999E-3</v>
      </c>
      <c r="L1939" s="9">
        <v>3857.7690402523299</v>
      </c>
      <c r="M1939" s="9">
        <v>9.5843984274601208</v>
      </c>
      <c r="N1939" s="9">
        <v>1.4085246426792</v>
      </c>
      <c r="O1939" s="9">
        <v>2.9886607417169999E-2</v>
      </c>
      <c r="P1939" s="9">
        <v>4.3921403468100001E-3</v>
      </c>
      <c r="Q1939" s="9">
        <v>12.029511260907899</v>
      </c>
      <c r="R1939" s="9">
        <v>1200</v>
      </c>
      <c r="S1939" s="9" t="s">
        <v>308</v>
      </c>
      <c r="T1939" s="9">
        <v>1200</v>
      </c>
      <c r="U1939" s="9" t="s">
        <v>293</v>
      </c>
      <c r="V1939" s="9" t="s">
        <v>195</v>
      </c>
      <c r="Z1939" s="9">
        <v>0</v>
      </c>
      <c r="AA1939" s="9">
        <v>1</v>
      </c>
      <c r="AB1939" s="9">
        <v>2.9886607417169999E-2</v>
      </c>
      <c r="AC1939" s="9">
        <v>4.3921403468100001E-3</v>
      </c>
      <c r="AD1939" s="9">
        <v>12.0295112609098</v>
      </c>
      <c r="AF1939" s="9">
        <v>-1</v>
      </c>
      <c r="AG1939" s="9">
        <v>-1</v>
      </c>
      <c r="AH1939" s="9">
        <v>-1</v>
      </c>
      <c r="AI1939" s="9">
        <v>-1</v>
      </c>
      <c r="AJ1939" s="9">
        <v>0</v>
      </c>
      <c r="AM1939" s="9" t="s">
        <v>309</v>
      </c>
      <c r="AN1939" s="9">
        <v>-1</v>
      </c>
      <c r="AQ1939" s="9">
        <v>580</v>
      </c>
      <c r="AR1939" s="9" t="s">
        <v>302</v>
      </c>
      <c r="AT1939" s="9" t="s">
        <v>195</v>
      </c>
      <c r="AU1939" s="9">
        <v>132.71029999999999</v>
      </c>
      <c r="AV1939" s="9">
        <v>20.173569006001699</v>
      </c>
      <c r="AW1939" s="9">
        <v>12.6191341152351</v>
      </c>
      <c r="AX1939" s="9">
        <v>9.7562945999999998E-3</v>
      </c>
    </row>
    <row r="1940" spans="1:50" x14ac:dyDescent="0.25">
      <c r="A1940" s="142">
        <v>550000</v>
      </c>
      <c r="B1940" s="142">
        <v>900000</v>
      </c>
      <c r="C1940" s="142">
        <v>900000</v>
      </c>
      <c r="D1940" s="9" t="s">
        <v>305</v>
      </c>
      <c r="E1940" s="9" t="s">
        <v>70</v>
      </c>
      <c r="F1940" s="9" t="s">
        <v>306</v>
      </c>
      <c r="G1940" s="9" t="s">
        <v>307</v>
      </c>
      <c r="H1940" s="9">
        <v>0.36</v>
      </c>
      <c r="I1940" s="9">
        <v>0.48</v>
      </c>
      <c r="J1940" s="9" t="s">
        <v>195</v>
      </c>
      <c r="K1940" s="9">
        <v>0.20871398213025999</v>
      </c>
      <c r="L1940" s="9">
        <v>3857.7690402523299</v>
      </c>
      <c r="M1940" s="9">
        <v>9.5843984274601208</v>
      </c>
      <c r="N1940" s="9">
        <v>1.4085246426792</v>
      </c>
      <c r="O1940" s="9">
        <v>2.0003979621182899</v>
      </c>
      <c r="P1940" s="9">
        <v>0.29397878710219</v>
      </c>
      <c r="Q1940" s="9">
        <v>805.17033852993097</v>
      </c>
      <c r="R1940" s="9">
        <v>1210</v>
      </c>
      <c r="S1940" s="9" t="s">
        <v>310</v>
      </c>
      <c r="T1940" s="9">
        <v>1210</v>
      </c>
      <c r="U1940" s="9" t="s">
        <v>293</v>
      </c>
      <c r="V1940" s="9" t="s">
        <v>195</v>
      </c>
      <c r="Z1940" s="9">
        <v>0</v>
      </c>
      <c r="AA1940" s="9">
        <v>1</v>
      </c>
      <c r="AB1940" s="9">
        <v>2.0003979621182899</v>
      </c>
      <c r="AC1940" s="9">
        <v>0.29397878710219</v>
      </c>
      <c r="AD1940" s="9">
        <v>805.17033852993097</v>
      </c>
      <c r="AF1940" s="9">
        <v>-1</v>
      </c>
      <c r="AG1940" s="9">
        <v>-1</v>
      </c>
      <c r="AH1940" s="9">
        <v>-1</v>
      </c>
      <c r="AI1940" s="9">
        <v>-1</v>
      </c>
      <c r="AJ1940" s="9">
        <v>0</v>
      </c>
      <c r="AM1940" s="9" t="s">
        <v>309</v>
      </c>
      <c r="AN1940" s="9">
        <v>-1</v>
      </c>
      <c r="AQ1940" s="9">
        <v>580</v>
      </c>
      <c r="AR1940" s="9" t="s">
        <v>302</v>
      </c>
      <c r="AT1940" s="9" t="s">
        <v>195</v>
      </c>
      <c r="AU1940" s="9">
        <v>132.71029999999999</v>
      </c>
      <c r="AV1940" s="9">
        <v>136.71708405883001</v>
      </c>
      <c r="AW1940" s="9">
        <v>844.63551902855704</v>
      </c>
      <c r="AX1940" s="9">
        <v>0.65301730619999998</v>
      </c>
    </row>
    <row r="1941" spans="1:50" x14ac:dyDescent="0.25">
      <c r="A1941" s="142">
        <v>550000</v>
      </c>
      <c r="B1941" s="142">
        <v>900000</v>
      </c>
      <c r="C1941" s="142">
        <v>900000</v>
      </c>
      <c r="D1941" s="9" t="s">
        <v>305</v>
      </c>
      <c r="E1941" s="9" t="s">
        <v>70</v>
      </c>
      <c r="F1941" s="9" t="s">
        <v>306</v>
      </c>
      <c r="G1941" s="9" t="s">
        <v>307</v>
      </c>
      <c r="H1941" s="9">
        <v>0.36</v>
      </c>
      <c r="I1941" s="9">
        <v>0.48</v>
      </c>
      <c r="J1941" s="9" t="s">
        <v>195</v>
      </c>
      <c r="K1941" s="9">
        <v>0.12892828870170001</v>
      </c>
      <c r="L1941" s="9">
        <v>3857.7690402523299</v>
      </c>
      <c r="M1941" s="9">
        <v>9.5843984274601208</v>
      </c>
      <c r="N1941" s="9">
        <v>1.4085246426792</v>
      </c>
      <c r="O1941" s="9">
        <v>1.2357000874877699</v>
      </c>
      <c r="P1941" s="9">
        <v>0.18159867177481001</v>
      </c>
      <c r="Q1941" s="9">
        <v>497.37556056616398</v>
      </c>
      <c r="R1941" s="9">
        <v>1210</v>
      </c>
      <c r="S1941" s="9" t="s">
        <v>310</v>
      </c>
      <c r="T1941" s="9">
        <v>1210</v>
      </c>
      <c r="U1941" s="9" t="s">
        <v>293</v>
      </c>
      <c r="V1941" s="9" t="s">
        <v>195</v>
      </c>
      <c r="Z1941" s="9">
        <v>0</v>
      </c>
      <c r="AA1941" s="9">
        <v>1</v>
      </c>
      <c r="AB1941" s="9">
        <v>1.2357000874877699</v>
      </c>
      <c r="AC1941" s="9">
        <v>0.18159867177481001</v>
      </c>
      <c r="AD1941" s="9">
        <v>497.37556056616398</v>
      </c>
      <c r="AF1941" s="9">
        <v>-1</v>
      </c>
      <c r="AG1941" s="9">
        <v>-1</v>
      </c>
      <c r="AH1941" s="9">
        <v>-1</v>
      </c>
      <c r="AI1941" s="9">
        <v>-1</v>
      </c>
      <c r="AJ1941" s="9">
        <v>0</v>
      </c>
      <c r="AM1941" s="9" t="s">
        <v>309</v>
      </c>
      <c r="AN1941" s="9">
        <v>-1</v>
      </c>
      <c r="AQ1941" s="9">
        <v>580</v>
      </c>
      <c r="AR1941" s="9" t="s">
        <v>302</v>
      </c>
      <c r="AT1941" s="9" t="s">
        <v>195</v>
      </c>
      <c r="AU1941" s="9">
        <v>132.71029999999999</v>
      </c>
      <c r="AV1941" s="9">
        <v>94.700346351488903</v>
      </c>
      <c r="AW1941" s="9">
        <v>521.75427316155003</v>
      </c>
      <c r="AX1941" s="9">
        <v>0.4033865049</v>
      </c>
    </row>
    <row r="1942" spans="1:50" x14ac:dyDescent="0.25">
      <c r="A1942" s="142">
        <v>550000</v>
      </c>
      <c r="B1942" s="142">
        <v>900000</v>
      </c>
      <c r="C1942" s="142">
        <v>900000</v>
      </c>
      <c r="D1942" s="9" t="s">
        <v>305</v>
      </c>
      <c r="E1942" s="9" t="s">
        <v>70</v>
      </c>
      <c r="F1942" s="9" t="s">
        <v>306</v>
      </c>
      <c r="G1942" s="9" t="s">
        <v>307</v>
      </c>
      <c r="H1942" s="9">
        <v>0.36</v>
      </c>
      <c r="I1942" s="9">
        <v>0.48</v>
      </c>
      <c r="J1942" s="9" t="s">
        <v>195</v>
      </c>
      <c r="K1942" s="9">
        <v>0.27700292700167001</v>
      </c>
      <c r="L1942" s="9">
        <v>3857.7690402523299</v>
      </c>
      <c r="M1942" s="9">
        <v>9.5843984274601208</v>
      </c>
      <c r="N1942" s="9">
        <v>1.4085246426792</v>
      </c>
      <c r="O1942" s="9">
        <v>2.6549064179566799</v>
      </c>
      <c r="P1942" s="9">
        <v>0.39016544877612003</v>
      </c>
      <c r="Q1942" s="9">
        <v>1068.6133158463299</v>
      </c>
      <c r="R1942" s="9">
        <v>1210</v>
      </c>
      <c r="S1942" s="9" t="s">
        <v>310</v>
      </c>
      <c r="T1942" s="9">
        <v>1210</v>
      </c>
      <c r="U1942" s="9" t="s">
        <v>293</v>
      </c>
      <c r="V1942" s="9" t="s">
        <v>195</v>
      </c>
      <c r="Z1942" s="9">
        <v>0</v>
      </c>
      <c r="AA1942" s="9">
        <v>1</v>
      </c>
      <c r="AB1942" s="9">
        <v>2.6549064179566799</v>
      </c>
      <c r="AC1942" s="9">
        <v>0.39016544877612003</v>
      </c>
      <c r="AD1942" s="9">
        <v>1068.6133158463299</v>
      </c>
      <c r="AF1942" s="9">
        <v>-1</v>
      </c>
      <c r="AG1942" s="9">
        <v>-1</v>
      </c>
      <c r="AH1942" s="9">
        <v>-1</v>
      </c>
      <c r="AI1942" s="9">
        <v>-1</v>
      </c>
      <c r="AJ1942" s="9">
        <v>0</v>
      </c>
      <c r="AM1942" s="9" t="s">
        <v>309</v>
      </c>
      <c r="AN1942" s="9">
        <v>-1</v>
      </c>
      <c r="AQ1942" s="9">
        <v>580</v>
      </c>
      <c r="AR1942" s="9" t="s">
        <v>302</v>
      </c>
      <c r="AT1942" s="9" t="s">
        <v>195</v>
      </c>
      <c r="AU1942" s="9">
        <v>132.71029999999999</v>
      </c>
      <c r="AV1942" s="9">
        <v>134.93005180656999</v>
      </c>
      <c r="AW1942" s="9">
        <v>1120.9910741603101</v>
      </c>
      <c r="AX1942" s="9">
        <v>0.86667746619999997</v>
      </c>
    </row>
    <row r="1943" spans="1:50" x14ac:dyDescent="0.25">
      <c r="A1943" s="142">
        <v>550000</v>
      </c>
      <c r="B1943" s="142">
        <v>900000</v>
      </c>
      <c r="C1943" s="142">
        <v>900000</v>
      </c>
      <c r="D1943" s="9" t="s">
        <v>305</v>
      </c>
      <c r="E1943" s="9" t="s">
        <v>70</v>
      </c>
      <c r="F1943" s="9" t="s">
        <v>306</v>
      </c>
      <c r="G1943" s="9" t="s">
        <v>307</v>
      </c>
      <c r="H1943" s="9">
        <v>0.36</v>
      </c>
      <c r="I1943" s="9">
        <v>0.48</v>
      </c>
      <c r="J1943" s="9" t="s">
        <v>195</v>
      </c>
      <c r="K1943" s="9">
        <v>0.20415482271171001</v>
      </c>
      <c r="L1943" s="9">
        <v>3856.0760556976502</v>
      </c>
      <c r="M1943" s="9">
        <v>10.0124044288576</v>
      </c>
      <c r="N1943" s="9">
        <v>1.6180354805811901</v>
      </c>
      <c r="O1943" s="9">
        <v>2.0440806510913898</v>
      </c>
      <c r="P1943" s="9">
        <v>0.33032974667930998</v>
      </c>
      <c r="Q1943" s="9">
        <v>787.23652351383203</v>
      </c>
      <c r="R1943" s="9">
        <v>1200</v>
      </c>
      <c r="S1943" s="9" t="s">
        <v>308</v>
      </c>
      <c r="T1943" s="9">
        <v>1200</v>
      </c>
      <c r="U1943" s="9" t="s">
        <v>293</v>
      </c>
      <c r="V1943" s="9" t="s">
        <v>195</v>
      </c>
      <c r="Z1943" s="9">
        <v>0</v>
      </c>
      <c r="AA1943" s="9">
        <v>1</v>
      </c>
      <c r="AB1943" s="9">
        <v>2.0440806510913898</v>
      </c>
      <c r="AC1943" s="9">
        <v>0.33032974667930998</v>
      </c>
      <c r="AD1943" s="9">
        <v>787.23652351383203</v>
      </c>
      <c r="AF1943" s="9">
        <v>-1</v>
      </c>
      <c r="AG1943" s="9">
        <v>-1</v>
      </c>
      <c r="AH1943" s="9">
        <v>-1</v>
      </c>
      <c r="AI1943" s="9">
        <v>-1</v>
      </c>
      <c r="AJ1943" s="9">
        <v>0</v>
      </c>
      <c r="AM1943" s="9" t="s">
        <v>309</v>
      </c>
      <c r="AN1943" s="9">
        <v>-1</v>
      </c>
      <c r="AQ1943" s="9">
        <v>580</v>
      </c>
      <c r="AR1943" s="9" t="s">
        <v>302</v>
      </c>
      <c r="AT1943" s="9" t="s">
        <v>195</v>
      </c>
      <c r="AU1943" s="9">
        <v>132.71029999999999</v>
      </c>
      <c r="AV1943" s="9">
        <v>178.38175049575699</v>
      </c>
      <c r="AW1943" s="9">
        <v>826.18525545482498</v>
      </c>
      <c r="AX1943" s="9">
        <v>0.63847244410000004</v>
      </c>
    </row>
    <row r="1944" spans="1:50" x14ac:dyDescent="0.25">
      <c r="A1944" s="142">
        <v>550000</v>
      </c>
      <c r="B1944" s="142">
        <v>900000</v>
      </c>
      <c r="C1944" s="142">
        <v>900000</v>
      </c>
      <c r="D1944" s="9" t="s">
        <v>305</v>
      </c>
      <c r="E1944" s="9" t="s">
        <v>70</v>
      </c>
      <c r="F1944" s="9" t="s">
        <v>306</v>
      </c>
      <c r="G1944" s="9" t="s">
        <v>307</v>
      </c>
      <c r="H1944" s="9">
        <v>0.36</v>
      </c>
      <c r="I1944" s="9">
        <v>0.48</v>
      </c>
      <c r="J1944" s="9" t="s">
        <v>195</v>
      </c>
      <c r="K1944" s="142">
        <v>9.10905359E-7</v>
      </c>
      <c r="L1944" s="9">
        <v>3856.0760556976502</v>
      </c>
      <c r="M1944" s="9">
        <v>10.0124044288576</v>
      </c>
      <c r="N1944" s="9">
        <v>1.6180354805811901</v>
      </c>
      <c r="O1944" s="142">
        <v>9.1203528507219997E-6</v>
      </c>
      <c r="P1944" s="142">
        <v>1.473877190314E-6</v>
      </c>
      <c r="Q1944" s="9">
        <v>3.5125203438400002E-3</v>
      </c>
      <c r="R1944" s="9">
        <v>1210</v>
      </c>
      <c r="S1944" s="9" t="s">
        <v>310</v>
      </c>
      <c r="T1944" s="9">
        <v>1210</v>
      </c>
      <c r="U1944" s="9" t="s">
        <v>293</v>
      </c>
      <c r="V1944" s="9" t="s">
        <v>195</v>
      </c>
      <c r="Z1944" s="9">
        <v>0</v>
      </c>
      <c r="AA1944" s="9">
        <v>1</v>
      </c>
      <c r="AB1944" s="142">
        <v>9.1203528507219997E-6</v>
      </c>
      <c r="AC1944" s="142">
        <v>1.473877190314E-6</v>
      </c>
      <c r="AD1944" s="9">
        <v>3.51252034206E-3</v>
      </c>
      <c r="AF1944" s="9">
        <v>-1</v>
      </c>
      <c r="AG1944" s="9">
        <v>-1</v>
      </c>
      <c r="AH1944" s="9">
        <v>-1</v>
      </c>
      <c r="AI1944" s="9">
        <v>-1</v>
      </c>
      <c r="AJ1944" s="9">
        <v>0</v>
      </c>
      <c r="AM1944" s="9" t="s">
        <v>309</v>
      </c>
      <c r="AN1944" s="9">
        <v>-1</v>
      </c>
      <c r="AQ1944" s="9">
        <v>580</v>
      </c>
      <c r="AR1944" s="9" t="s">
        <v>302</v>
      </c>
      <c r="AT1944" s="9" t="s">
        <v>195</v>
      </c>
      <c r="AU1944" s="9">
        <v>132.71029999999999</v>
      </c>
      <c r="AV1944" s="9">
        <v>0.34491501712234002</v>
      </c>
      <c r="AW1944" s="9">
        <v>3.6863032003899999E-3</v>
      </c>
      <c r="AX1944" s="142">
        <v>2.8487593999999998E-6</v>
      </c>
    </row>
    <row r="1945" spans="1:50" x14ac:dyDescent="0.25">
      <c r="A1945" s="142">
        <v>550000</v>
      </c>
      <c r="B1945" s="142">
        <v>900000</v>
      </c>
      <c r="C1945" s="142">
        <v>900000</v>
      </c>
      <c r="D1945" s="9" t="s">
        <v>305</v>
      </c>
      <c r="E1945" s="9" t="s">
        <v>70</v>
      </c>
      <c r="F1945" s="9" t="s">
        <v>306</v>
      </c>
      <c r="G1945" s="9" t="s">
        <v>307</v>
      </c>
      <c r="H1945" s="9">
        <v>0.36</v>
      </c>
      <c r="I1945" s="9">
        <v>0.48</v>
      </c>
      <c r="J1945" s="9" t="s">
        <v>195</v>
      </c>
      <c r="K1945" s="9">
        <v>9.7126420500000005E-4</v>
      </c>
      <c r="L1945" s="9">
        <v>3856.0760556976502</v>
      </c>
      <c r="M1945" s="9">
        <v>10.0124044288576</v>
      </c>
      <c r="N1945" s="9">
        <v>1.6180354805811901</v>
      </c>
      <c r="O1945" s="9">
        <v>9.7246900278100002E-3</v>
      </c>
      <c r="P1945" s="9">
        <v>1.57153994472E-3</v>
      </c>
      <c r="Q1945" s="9">
        <v>3.74526864468756</v>
      </c>
      <c r="R1945" s="9">
        <v>1330</v>
      </c>
      <c r="S1945" s="9" t="s">
        <v>311</v>
      </c>
      <c r="T1945" s="9">
        <v>1330</v>
      </c>
      <c r="U1945" s="9" t="s">
        <v>293</v>
      </c>
      <c r="V1945" s="9" t="s">
        <v>195</v>
      </c>
      <c r="Z1945" s="9">
        <v>0</v>
      </c>
      <c r="AA1945" s="9">
        <v>1</v>
      </c>
      <c r="AB1945" s="9">
        <v>9.7246900278100002E-3</v>
      </c>
      <c r="AC1945" s="9">
        <v>1.57153994472E-3</v>
      </c>
      <c r="AD1945" s="9">
        <v>3.7452686446894101</v>
      </c>
      <c r="AF1945" s="9">
        <v>-1</v>
      </c>
      <c r="AG1945" s="9">
        <v>-1</v>
      </c>
      <c r="AH1945" s="9">
        <v>-1</v>
      </c>
      <c r="AI1945" s="9">
        <v>-1</v>
      </c>
      <c r="AJ1945" s="9">
        <v>0</v>
      </c>
      <c r="AM1945" s="9" t="s">
        <v>309</v>
      </c>
      <c r="AN1945" s="9">
        <v>-1</v>
      </c>
      <c r="AQ1945" s="9">
        <v>580</v>
      </c>
      <c r="AR1945" s="9" t="s">
        <v>302</v>
      </c>
      <c r="AT1945" s="9" t="s">
        <v>195</v>
      </c>
      <c r="AU1945" s="9">
        <v>132.71029999999999</v>
      </c>
      <c r="AV1945" s="9">
        <v>11.033891020183701</v>
      </c>
      <c r="AW1945" s="9">
        <v>3.93056678588579</v>
      </c>
      <c r="AX1945" s="9">
        <v>3.0375252999999998E-3</v>
      </c>
    </row>
    <row r="1946" spans="1:50" x14ac:dyDescent="0.25">
      <c r="A1946" s="142">
        <v>550000</v>
      </c>
      <c r="B1946" s="142">
        <v>900000</v>
      </c>
      <c r="C1946" s="142">
        <v>900000</v>
      </c>
      <c r="D1946" s="9" t="s">
        <v>305</v>
      </c>
      <c r="E1946" s="9" t="s">
        <v>70</v>
      </c>
      <c r="F1946" s="9" t="s">
        <v>306</v>
      </c>
      <c r="G1946" s="9" t="s">
        <v>307</v>
      </c>
      <c r="H1946" s="9">
        <v>0.36</v>
      </c>
      <c r="I1946" s="9">
        <v>0.48</v>
      </c>
      <c r="J1946" s="9" t="s">
        <v>195</v>
      </c>
      <c r="K1946" s="9">
        <v>6.4884892147569997E-2</v>
      </c>
      <c r="L1946" s="9">
        <v>3856.0760556976502</v>
      </c>
      <c r="M1946" s="9">
        <v>10.0124044288576</v>
      </c>
      <c r="N1946" s="9">
        <v>1.6180354805811901</v>
      </c>
      <c r="O1946" s="9">
        <v>0.64965378150434006</v>
      </c>
      <c r="P1946" s="9">
        <v>0.10498605764846</v>
      </c>
      <c r="Q1946" s="9">
        <v>250.201078986792</v>
      </c>
      <c r="R1946" s="9">
        <v>1210</v>
      </c>
      <c r="S1946" s="9" t="s">
        <v>310</v>
      </c>
      <c r="T1946" s="9">
        <v>1210</v>
      </c>
      <c r="U1946" s="9" t="s">
        <v>293</v>
      </c>
      <c r="V1946" s="9" t="s">
        <v>195</v>
      </c>
      <c r="Z1946" s="9">
        <v>0</v>
      </c>
      <c r="AA1946" s="9">
        <v>1</v>
      </c>
      <c r="AB1946" s="9">
        <v>0.64965378150434006</v>
      </c>
      <c r="AC1946" s="9">
        <v>0.10498605764846</v>
      </c>
      <c r="AD1946" s="9">
        <v>250.20107898679299</v>
      </c>
      <c r="AF1946" s="9">
        <v>-1</v>
      </c>
      <c r="AG1946" s="9">
        <v>-1</v>
      </c>
      <c r="AH1946" s="9">
        <v>-1</v>
      </c>
      <c r="AI1946" s="9">
        <v>-1</v>
      </c>
      <c r="AJ1946" s="9">
        <v>0</v>
      </c>
      <c r="AM1946" s="9" t="s">
        <v>309</v>
      </c>
      <c r="AN1946" s="9">
        <v>-1</v>
      </c>
      <c r="AQ1946" s="9">
        <v>580</v>
      </c>
      <c r="AR1946" s="9" t="s">
        <v>302</v>
      </c>
      <c r="AT1946" s="9" t="s">
        <v>195</v>
      </c>
      <c r="AU1946" s="9">
        <v>132.71029999999999</v>
      </c>
      <c r="AV1946" s="9">
        <v>77.8977698662801</v>
      </c>
      <c r="AW1946" s="9">
        <v>262.57984250414898</v>
      </c>
      <c r="AX1946" s="9">
        <v>0.2029205831</v>
      </c>
    </row>
    <row r="1947" spans="1:50" x14ac:dyDescent="0.25">
      <c r="A1947" s="142">
        <v>550000</v>
      </c>
      <c r="B1947" s="142">
        <v>900000</v>
      </c>
      <c r="C1947" s="142">
        <v>900000</v>
      </c>
      <c r="D1947" s="9" t="s">
        <v>305</v>
      </c>
      <c r="E1947" s="9" t="s">
        <v>70</v>
      </c>
      <c r="F1947" s="9" t="s">
        <v>306</v>
      </c>
      <c r="G1947" s="9" t="s">
        <v>307</v>
      </c>
      <c r="H1947" s="9">
        <v>0.36</v>
      </c>
      <c r="I1947" s="9">
        <v>0.48</v>
      </c>
      <c r="J1947" s="9" t="s">
        <v>195</v>
      </c>
      <c r="K1947" s="9">
        <v>0.16917684850163001</v>
      </c>
      <c r="L1947" s="9">
        <v>3856.0760556976502</v>
      </c>
      <c r="M1947" s="9">
        <v>10.0124044288576</v>
      </c>
      <c r="N1947" s="9">
        <v>1.6180354805811901</v>
      </c>
      <c r="O1947" s="9">
        <v>1.6938670271979599</v>
      </c>
      <c r="P1947" s="9">
        <v>0.27373414336855001</v>
      </c>
      <c r="Q1947" s="9">
        <v>652.35879468554799</v>
      </c>
      <c r="R1947" s="9">
        <v>1210</v>
      </c>
      <c r="S1947" s="9" t="s">
        <v>310</v>
      </c>
      <c r="T1947" s="9">
        <v>1210</v>
      </c>
      <c r="U1947" s="9" t="s">
        <v>293</v>
      </c>
      <c r="V1947" s="9" t="s">
        <v>195</v>
      </c>
      <c r="Z1947" s="9">
        <v>0</v>
      </c>
      <c r="AA1947" s="9">
        <v>1</v>
      </c>
      <c r="AB1947" s="9">
        <v>1.6938670271979599</v>
      </c>
      <c r="AC1947" s="9">
        <v>0.27373414336855001</v>
      </c>
      <c r="AD1947" s="9">
        <v>652.35879468554799</v>
      </c>
      <c r="AF1947" s="9">
        <v>-1</v>
      </c>
      <c r="AG1947" s="9">
        <v>-1</v>
      </c>
      <c r="AH1947" s="9">
        <v>-1</v>
      </c>
      <c r="AI1947" s="9">
        <v>-1</v>
      </c>
      <c r="AJ1947" s="9">
        <v>0</v>
      </c>
      <c r="AM1947" s="9" t="s">
        <v>309</v>
      </c>
      <c r="AN1947" s="9">
        <v>-1</v>
      </c>
      <c r="AQ1947" s="9">
        <v>580</v>
      </c>
      <c r="AR1947" s="9" t="s">
        <v>302</v>
      </c>
      <c r="AT1947" s="9" t="s">
        <v>195</v>
      </c>
      <c r="AU1947" s="9">
        <v>132.71029999999999</v>
      </c>
      <c r="AV1947" s="9">
        <v>105.699662615165</v>
      </c>
      <c r="AW1947" s="9">
        <v>684.63441588023795</v>
      </c>
      <c r="AX1947" s="9">
        <v>0.52908255849999997</v>
      </c>
    </row>
    <row r="1948" spans="1:50" x14ac:dyDescent="0.25">
      <c r="A1948" s="142">
        <v>550000</v>
      </c>
      <c r="B1948" s="142">
        <v>900000</v>
      </c>
      <c r="C1948" s="142">
        <v>900000</v>
      </c>
      <c r="D1948" s="9" t="s">
        <v>305</v>
      </c>
      <c r="E1948" s="9" t="s">
        <v>70</v>
      </c>
      <c r="F1948" s="9" t="s">
        <v>306</v>
      </c>
      <c r="G1948" s="9" t="s">
        <v>307</v>
      </c>
      <c r="H1948" s="9">
        <v>0.36</v>
      </c>
      <c r="I1948" s="9">
        <v>0.48</v>
      </c>
      <c r="J1948" s="9" t="s">
        <v>195</v>
      </c>
      <c r="K1948" s="9">
        <v>1.5536512460590001E-2</v>
      </c>
      <c r="L1948" s="9">
        <v>3856.0760556976502</v>
      </c>
      <c r="M1948" s="9">
        <v>10.0124044288576</v>
      </c>
      <c r="N1948" s="9">
        <v>1.6180354805811901</v>
      </c>
      <c r="O1948" s="9">
        <v>0.15555784616942001</v>
      </c>
      <c r="P1948" s="9">
        <v>2.5138628405719999E-2</v>
      </c>
      <c r="Q1948" s="9">
        <v>59.909973688333203</v>
      </c>
      <c r="R1948" s="9">
        <v>1330</v>
      </c>
      <c r="S1948" s="9" t="s">
        <v>311</v>
      </c>
      <c r="T1948" s="9">
        <v>1330</v>
      </c>
      <c r="U1948" s="9" t="s">
        <v>293</v>
      </c>
      <c r="V1948" s="9" t="s">
        <v>195</v>
      </c>
      <c r="Z1948" s="9">
        <v>0</v>
      </c>
      <c r="AA1948" s="9">
        <v>1</v>
      </c>
      <c r="AB1948" s="9">
        <v>0.15555784616942001</v>
      </c>
      <c r="AC1948" s="9">
        <v>2.5138628405719999E-2</v>
      </c>
      <c r="AD1948" s="9">
        <v>59.909973688333203</v>
      </c>
      <c r="AF1948" s="9">
        <v>-1</v>
      </c>
      <c r="AG1948" s="9">
        <v>-1</v>
      </c>
      <c r="AH1948" s="9">
        <v>-1</v>
      </c>
      <c r="AI1948" s="9">
        <v>-1</v>
      </c>
      <c r="AJ1948" s="9">
        <v>0</v>
      </c>
      <c r="AM1948" s="9" t="s">
        <v>309</v>
      </c>
      <c r="AN1948" s="9">
        <v>-1</v>
      </c>
      <c r="AQ1948" s="9">
        <v>580</v>
      </c>
      <c r="AR1948" s="9" t="s">
        <v>302</v>
      </c>
      <c r="AT1948" s="9" t="s">
        <v>195</v>
      </c>
      <c r="AU1948" s="9">
        <v>132.71029999999999</v>
      </c>
      <c r="AV1948" s="9">
        <v>37.233232432025801</v>
      </c>
      <c r="AW1948" s="9">
        <v>62.874035232840299</v>
      </c>
      <c r="AX1948" s="9">
        <v>4.85887864E-2</v>
      </c>
    </row>
    <row r="1949" spans="1:50" x14ac:dyDescent="0.25">
      <c r="A1949" s="142">
        <v>550000</v>
      </c>
      <c r="B1949" s="142">
        <v>900000</v>
      </c>
      <c r="C1949" s="142">
        <v>900000</v>
      </c>
      <c r="D1949" s="9" t="s">
        <v>305</v>
      </c>
      <c r="E1949" s="9" t="s">
        <v>70</v>
      </c>
      <c r="F1949" s="9" t="s">
        <v>306</v>
      </c>
      <c r="G1949" s="9" t="s">
        <v>307</v>
      </c>
      <c r="H1949" s="9">
        <v>0.36</v>
      </c>
      <c r="I1949" s="9">
        <v>0.48</v>
      </c>
      <c r="J1949" s="9" t="s">
        <v>195</v>
      </c>
      <c r="K1949" s="9">
        <v>3.2383324824409997E-2</v>
      </c>
      <c r="L1949" s="9">
        <v>3856.0760556976502</v>
      </c>
      <c r="M1949" s="9">
        <v>10.0124044288576</v>
      </c>
      <c r="N1949" s="9">
        <v>1.6180354805811901</v>
      </c>
      <c r="O1949" s="9">
        <v>0.32423494489312998</v>
      </c>
      <c r="P1949" s="9">
        <v>5.2397368545090001E-2</v>
      </c>
      <c r="Q1949" s="9">
        <v>124.87256345931701</v>
      </c>
      <c r="R1949" s="9">
        <v>1330</v>
      </c>
      <c r="S1949" s="9" t="s">
        <v>311</v>
      </c>
      <c r="T1949" s="9">
        <v>1330</v>
      </c>
      <c r="U1949" s="9" t="s">
        <v>293</v>
      </c>
      <c r="V1949" s="9" t="s">
        <v>195</v>
      </c>
      <c r="Z1949" s="9">
        <v>0</v>
      </c>
      <c r="AA1949" s="9">
        <v>1</v>
      </c>
      <c r="AB1949" s="9">
        <v>0.32423494489312998</v>
      </c>
      <c r="AC1949" s="9">
        <v>5.2397368545090001E-2</v>
      </c>
      <c r="AD1949" s="9">
        <v>124.872563459318</v>
      </c>
      <c r="AF1949" s="9">
        <v>-1</v>
      </c>
      <c r="AG1949" s="9">
        <v>-1</v>
      </c>
      <c r="AH1949" s="9">
        <v>-1</v>
      </c>
      <c r="AI1949" s="9">
        <v>-1</v>
      </c>
      <c r="AJ1949" s="9">
        <v>0</v>
      </c>
      <c r="AM1949" s="9" t="s">
        <v>309</v>
      </c>
      <c r="AN1949" s="9">
        <v>-1</v>
      </c>
      <c r="AQ1949" s="9">
        <v>580</v>
      </c>
      <c r="AR1949" s="9" t="s">
        <v>302</v>
      </c>
      <c r="AT1949" s="9" t="s">
        <v>195</v>
      </c>
      <c r="AU1949" s="9">
        <v>132.71029999999999</v>
      </c>
      <c r="AV1949" s="9">
        <v>46.389850631653999</v>
      </c>
      <c r="AW1949" s="9">
        <v>131.050666044362</v>
      </c>
      <c r="AX1949" s="9">
        <v>0.10127539620000001</v>
      </c>
    </row>
    <row r="1950" spans="1:50" x14ac:dyDescent="0.25">
      <c r="A1950" s="142">
        <v>550000</v>
      </c>
      <c r="B1950" s="142">
        <v>900000</v>
      </c>
      <c r="C1950" s="142">
        <v>900000</v>
      </c>
      <c r="D1950" s="9" t="s">
        <v>305</v>
      </c>
      <c r="E1950" s="9" t="s">
        <v>70</v>
      </c>
      <c r="F1950" s="9" t="s">
        <v>306</v>
      </c>
      <c r="G1950" s="9" t="s">
        <v>307</v>
      </c>
      <c r="H1950" s="9">
        <v>0.36</v>
      </c>
      <c r="I1950" s="9">
        <v>0.48</v>
      </c>
      <c r="J1950" s="9" t="s">
        <v>195</v>
      </c>
      <c r="K1950" s="9">
        <v>2.5702720869010001E-2</v>
      </c>
      <c r="L1950" s="9">
        <v>3856.0760556976502</v>
      </c>
      <c r="M1950" s="9">
        <v>10.0124044288576</v>
      </c>
      <c r="N1950" s="9">
        <v>1.6180354805811901</v>
      </c>
      <c r="O1950" s="9">
        <v>0.25734603626265001</v>
      </c>
      <c r="P1950" s="9">
        <v>4.1587914313540003E-2</v>
      </c>
      <c r="Q1950" s="9">
        <v>99.111646509304606</v>
      </c>
      <c r="R1950" s="9">
        <v>1330</v>
      </c>
      <c r="S1950" s="9" t="s">
        <v>311</v>
      </c>
      <c r="T1950" s="9">
        <v>1330</v>
      </c>
      <c r="U1950" s="9" t="s">
        <v>293</v>
      </c>
      <c r="V1950" s="9" t="s">
        <v>195</v>
      </c>
      <c r="Z1950" s="9">
        <v>0</v>
      </c>
      <c r="AA1950" s="9">
        <v>1</v>
      </c>
      <c r="AB1950" s="9">
        <v>0.25734603626265001</v>
      </c>
      <c r="AC1950" s="9">
        <v>4.1587914313540003E-2</v>
      </c>
      <c r="AD1950" s="9">
        <v>99.111646509304194</v>
      </c>
      <c r="AF1950" s="9">
        <v>-1</v>
      </c>
      <c r="AG1950" s="9">
        <v>-1</v>
      </c>
      <c r="AH1950" s="9">
        <v>-1</v>
      </c>
      <c r="AI1950" s="9">
        <v>-1</v>
      </c>
      <c r="AJ1950" s="9">
        <v>0</v>
      </c>
      <c r="AM1950" s="9" t="s">
        <v>309</v>
      </c>
      <c r="AN1950" s="9">
        <v>-1</v>
      </c>
      <c r="AQ1950" s="9">
        <v>580</v>
      </c>
      <c r="AR1950" s="9" t="s">
        <v>302</v>
      </c>
      <c r="AT1950" s="9" t="s">
        <v>195</v>
      </c>
      <c r="AU1950" s="9">
        <v>132.71029999999999</v>
      </c>
      <c r="AV1950" s="9">
        <v>57.356095783580301</v>
      </c>
      <c r="AW1950" s="9">
        <v>104.01522102194301</v>
      </c>
      <c r="AX1950" s="9">
        <v>8.0382519499999999E-2</v>
      </c>
    </row>
    <row r="1951" spans="1:50" x14ac:dyDescent="0.25">
      <c r="A1951" s="142">
        <v>550000</v>
      </c>
      <c r="B1951" s="142">
        <v>900000</v>
      </c>
      <c r="C1951" s="142">
        <v>900000</v>
      </c>
      <c r="D1951" s="9" t="s">
        <v>305</v>
      </c>
      <c r="E1951" s="9" t="s">
        <v>70</v>
      </c>
      <c r="F1951" s="9" t="s">
        <v>306</v>
      </c>
      <c r="G1951" s="9" t="s">
        <v>307</v>
      </c>
      <c r="H1951" s="9">
        <v>0.36</v>
      </c>
      <c r="I1951" s="9">
        <v>0.48</v>
      </c>
      <c r="J1951" s="9" t="s">
        <v>195</v>
      </c>
      <c r="K1951" s="9">
        <v>0.10495215690451</v>
      </c>
      <c r="L1951" s="9">
        <v>3856.0760556976502</v>
      </c>
      <c r="M1951" s="9">
        <v>10.0124044288576</v>
      </c>
      <c r="N1951" s="9">
        <v>1.6180354805811901</v>
      </c>
      <c r="O1951" s="9">
        <v>1.0508234406089101</v>
      </c>
      <c r="P1951" s="9">
        <v>0.16981631363502001</v>
      </c>
      <c r="Q1951" s="9">
        <v>404.70349923331497</v>
      </c>
      <c r="R1951" s="9">
        <v>1330</v>
      </c>
      <c r="S1951" s="9" t="s">
        <v>311</v>
      </c>
      <c r="T1951" s="9">
        <v>1330</v>
      </c>
      <c r="U1951" s="9" t="s">
        <v>293</v>
      </c>
      <c r="V1951" s="9" t="s">
        <v>195</v>
      </c>
      <c r="Z1951" s="9">
        <v>0</v>
      </c>
      <c r="AA1951" s="9">
        <v>1</v>
      </c>
      <c r="AB1951" s="9">
        <v>1.0508234406089101</v>
      </c>
      <c r="AC1951" s="9">
        <v>0.16981631363502001</v>
      </c>
      <c r="AD1951" s="9">
        <v>404.70349923331497</v>
      </c>
      <c r="AF1951" s="9">
        <v>-1</v>
      </c>
      <c r="AG1951" s="9">
        <v>-1</v>
      </c>
      <c r="AH1951" s="9">
        <v>-1</v>
      </c>
      <c r="AI1951" s="9">
        <v>-1</v>
      </c>
      <c r="AJ1951" s="9">
        <v>0</v>
      </c>
      <c r="AM1951" s="9" t="s">
        <v>309</v>
      </c>
      <c r="AN1951" s="9">
        <v>-1</v>
      </c>
      <c r="AQ1951" s="9">
        <v>580</v>
      </c>
      <c r="AR1951" s="9" t="s">
        <v>302</v>
      </c>
      <c r="AT1951" s="9" t="s">
        <v>195</v>
      </c>
      <c r="AU1951" s="9">
        <v>132.71029999999999</v>
      </c>
      <c r="AV1951" s="9">
        <v>87.582982547793705</v>
      </c>
      <c r="AW1951" s="9">
        <v>424.72631021375997</v>
      </c>
      <c r="AX1951" s="9">
        <v>0.32822668230000002</v>
      </c>
    </row>
    <row r="1952" spans="1:50" x14ac:dyDescent="0.25">
      <c r="A1952" s="142">
        <v>550000</v>
      </c>
      <c r="B1952" s="142">
        <v>900000</v>
      </c>
      <c r="C1952" s="142">
        <v>900000</v>
      </c>
      <c r="D1952" s="9" t="s">
        <v>305</v>
      </c>
      <c r="E1952" s="9" t="s">
        <v>70</v>
      </c>
      <c r="F1952" s="9" t="s">
        <v>306</v>
      </c>
      <c r="G1952" s="9" t="s">
        <v>307</v>
      </c>
      <c r="H1952" s="9">
        <v>0.36</v>
      </c>
      <c r="I1952" s="9">
        <v>0.48</v>
      </c>
      <c r="J1952" s="9" t="s">
        <v>195</v>
      </c>
      <c r="K1952" s="9">
        <v>9.2533511727600007E-2</v>
      </c>
      <c r="L1952" s="9">
        <v>3861.82305897681</v>
      </c>
      <c r="M1952" s="9">
        <v>10.209399323855701</v>
      </c>
      <c r="N1952" s="9">
        <v>1.7092356771069099</v>
      </c>
      <c r="O1952" s="9">
        <v>0.94471157206578005</v>
      </c>
      <c r="P1952" s="9">
        <v>0.15816157957280999</v>
      </c>
      <c r="Q1952" s="9">
        <v>357.34804931775801</v>
      </c>
      <c r="R1952" s="9">
        <v>1200</v>
      </c>
      <c r="S1952" s="9" t="s">
        <v>308</v>
      </c>
      <c r="T1952" s="9">
        <v>1200</v>
      </c>
      <c r="U1952" s="9" t="s">
        <v>293</v>
      </c>
      <c r="V1952" s="9" t="s">
        <v>195</v>
      </c>
      <c r="Z1952" s="9">
        <v>0</v>
      </c>
      <c r="AA1952" s="9">
        <v>1</v>
      </c>
      <c r="AB1952" s="9">
        <v>0.94471157206578005</v>
      </c>
      <c r="AC1952" s="9">
        <v>0.15816157957280999</v>
      </c>
      <c r="AD1952" s="9">
        <v>357.34804931775699</v>
      </c>
      <c r="AF1952" s="9">
        <v>-1</v>
      </c>
      <c r="AG1952" s="9">
        <v>-1</v>
      </c>
      <c r="AH1952" s="9">
        <v>-1</v>
      </c>
      <c r="AI1952" s="9">
        <v>-1</v>
      </c>
      <c r="AJ1952" s="9">
        <v>0</v>
      </c>
      <c r="AM1952" s="9" t="s">
        <v>309</v>
      </c>
      <c r="AN1952" s="9">
        <v>-1</v>
      </c>
      <c r="AQ1952" s="9">
        <v>580</v>
      </c>
      <c r="AR1952" s="9" t="s">
        <v>302</v>
      </c>
      <c r="AT1952" s="9" t="s">
        <v>195</v>
      </c>
      <c r="AU1952" s="9">
        <v>132.71029999999999</v>
      </c>
      <c r="AV1952" s="9">
        <v>109.98435416287499</v>
      </c>
      <c r="AW1952" s="9">
        <v>374.46983622207398</v>
      </c>
      <c r="AX1952" s="9">
        <v>0.28981999130000002</v>
      </c>
    </row>
    <row r="1953" spans="1:50" x14ac:dyDescent="0.25">
      <c r="A1953" s="142">
        <v>550000</v>
      </c>
      <c r="B1953" s="142">
        <v>900000</v>
      </c>
      <c r="C1953" s="142">
        <v>900000</v>
      </c>
      <c r="D1953" s="9" t="s">
        <v>305</v>
      </c>
      <c r="E1953" s="9" t="s">
        <v>70</v>
      </c>
      <c r="F1953" s="9" t="s">
        <v>306</v>
      </c>
      <c r="G1953" s="9" t="s">
        <v>307</v>
      </c>
      <c r="H1953" s="9">
        <v>0.36</v>
      </c>
      <c r="I1953" s="9">
        <v>0.48</v>
      </c>
      <c r="J1953" s="9" t="s">
        <v>195</v>
      </c>
      <c r="K1953" s="9">
        <v>0.17391275340039999</v>
      </c>
      <c r="L1953" s="9">
        <v>3861.82305897681</v>
      </c>
      <c r="M1953" s="9">
        <v>10.209399323855701</v>
      </c>
      <c r="N1953" s="9">
        <v>1.7092356771069099</v>
      </c>
      <c r="O1953" s="9">
        <v>1.77554474697593</v>
      </c>
      <c r="P1953" s="9">
        <v>0.29725788281586002</v>
      </c>
      <c r="Q1953" s="9">
        <v>671.62028133181605</v>
      </c>
      <c r="R1953" s="9">
        <v>1330</v>
      </c>
      <c r="S1953" s="9" t="s">
        <v>311</v>
      </c>
      <c r="T1953" s="9">
        <v>1330</v>
      </c>
      <c r="U1953" s="9" t="s">
        <v>293</v>
      </c>
      <c r="V1953" s="9" t="s">
        <v>195</v>
      </c>
      <c r="Z1953" s="9">
        <v>0</v>
      </c>
      <c r="AA1953" s="9">
        <v>1</v>
      </c>
      <c r="AB1953" s="9">
        <v>1.77554474697593</v>
      </c>
      <c r="AC1953" s="9">
        <v>0.29725788281586002</v>
      </c>
      <c r="AD1953" s="9">
        <v>671.62028133181605</v>
      </c>
      <c r="AF1953" s="9">
        <v>-1</v>
      </c>
      <c r="AG1953" s="9">
        <v>-1</v>
      </c>
      <c r="AH1953" s="9">
        <v>-1</v>
      </c>
      <c r="AI1953" s="9">
        <v>-1</v>
      </c>
      <c r="AJ1953" s="9">
        <v>0</v>
      </c>
      <c r="AM1953" s="9" t="s">
        <v>309</v>
      </c>
      <c r="AN1953" s="9">
        <v>-1</v>
      </c>
      <c r="AQ1953" s="9">
        <v>580</v>
      </c>
      <c r="AR1953" s="9" t="s">
        <v>302</v>
      </c>
      <c r="AT1953" s="9" t="s">
        <v>195</v>
      </c>
      <c r="AU1953" s="9">
        <v>132.71029999999999</v>
      </c>
      <c r="AV1953" s="9">
        <v>108.907041638718</v>
      </c>
      <c r="AW1953" s="9">
        <v>703.79994303568105</v>
      </c>
      <c r="AX1953" s="9">
        <v>0.54470420220000004</v>
      </c>
    </row>
    <row r="1954" spans="1:50" x14ac:dyDescent="0.25">
      <c r="A1954" s="142">
        <v>550000</v>
      </c>
      <c r="B1954" s="142">
        <v>900000</v>
      </c>
      <c r="C1954" s="142">
        <v>900000</v>
      </c>
      <c r="D1954" s="9" t="s">
        <v>305</v>
      </c>
      <c r="E1954" s="9" t="s">
        <v>70</v>
      </c>
      <c r="F1954" s="9" t="s">
        <v>306</v>
      </c>
      <c r="G1954" s="9" t="s">
        <v>307</v>
      </c>
      <c r="H1954" s="9">
        <v>0.36</v>
      </c>
      <c r="I1954" s="9">
        <v>0.48</v>
      </c>
      <c r="J1954" s="9" t="s">
        <v>195</v>
      </c>
      <c r="K1954" s="9">
        <v>0.21608219041509</v>
      </c>
      <c r="L1954" s="9">
        <v>3861.82305897681</v>
      </c>
      <c r="M1954" s="9">
        <v>10.209399323855701</v>
      </c>
      <c r="N1954" s="9">
        <v>1.7092356771069099</v>
      </c>
      <c r="O1954" s="9">
        <v>2.2060693687211699</v>
      </c>
      <c r="P1954" s="9">
        <v>0.36933538904488999</v>
      </c>
      <c r="Q1954" s="9">
        <v>834.47118557924705</v>
      </c>
      <c r="R1954" s="9">
        <v>1210</v>
      </c>
      <c r="S1954" s="9" t="s">
        <v>310</v>
      </c>
      <c r="T1954" s="9">
        <v>1210</v>
      </c>
      <c r="U1954" s="9" t="s">
        <v>293</v>
      </c>
      <c r="V1954" s="9" t="s">
        <v>195</v>
      </c>
      <c r="Z1954" s="9">
        <v>0</v>
      </c>
      <c r="AA1954" s="9">
        <v>1</v>
      </c>
      <c r="AB1954" s="9">
        <v>2.2060693687211699</v>
      </c>
      <c r="AC1954" s="9">
        <v>0.36933538904488999</v>
      </c>
      <c r="AD1954" s="9">
        <v>834.47118557924705</v>
      </c>
      <c r="AF1954" s="9">
        <v>-1</v>
      </c>
      <c r="AG1954" s="9">
        <v>-1</v>
      </c>
      <c r="AH1954" s="9">
        <v>-1</v>
      </c>
      <c r="AI1954" s="9">
        <v>-1</v>
      </c>
      <c r="AJ1954" s="9">
        <v>0</v>
      </c>
      <c r="AM1954" s="9" t="s">
        <v>309</v>
      </c>
      <c r="AN1954" s="9">
        <v>-1</v>
      </c>
      <c r="AQ1954" s="9">
        <v>580</v>
      </c>
      <c r="AR1954" s="9" t="s">
        <v>302</v>
      </c>
      <c r="AT1954" s="9" t="s">
        <v>195</v>
      </c>
      <c r="AU1954" s="9">
        <v>132.71029999999999</v>
      </c>
      <c r="AV1954" s="9">
        <v>116.63121319602</v>
      </c>
      <c r="AW1954" s="9">
        <v>874.45360004760198</v>
      </c>
      <c r="AX1954" s="9">
        <v>0.67678117240000002</v>
      </c>
    </row>
    <row r="1955" spans="1:50" x14ac:dyDescent="0.25">
      <c r="A1955" s="142">
        <v>550000</v>
      </c>
      <c r="B1955" s="142">
        <v>900000</v>
      </c>
      <c r="C1955" s="142">
        <v>900000</v>
      </c>
      <c r="D1955" s="9" t="s">
        <v>305</v>
      </c>
      <c r="E1955" s="9" t="s">
        <v>70</v>
      </c>
      <c r="F1955" s="9" t="s">
        <v>306</v>
      </c>
      <c r="G1955" s="9" t="s">
        <v>307</v>
      </c>
      <c r="H1955" s="9">
        <v>0.36</v>
      </c>
      <c r="I1955" s="9">
        <v>0.48</v>
      </c>
      <c r="J1955" s="9" t="s">
        <v>195</v>
      </c>
      <c r="K1955" s="9">
        <v>7.2935702688600003E-3</v>
      </c>
      <c r="L1955" s="9">
        <v>3861.82305897681</v>
      </c>
      <c r="M1955" s="9">
        <v>10.209399323855701</v>
      </c>
      <c r="N1955" s="9">
        <v>1.7092356771069099</v>
      </c>
      <c r="O1955" s="9">
        <v>7.4462971371390005E-2</v>
      </c>
      <c r="P1955" s="9">
        <v>1.246643051702E-2</v>
      </c>
      <c r="Q1955" s="9">
        <v>28.166477846551199</v>
      </c>
      <c r="R1955" s="9">
        <v>1330</v>
      </c>
      <c r="S1955" s="9" t="s">
        <v>311</v>
      </c>
      <c r="T1955" s="9">
        <v>1330</v>
      </c>
      <c r="U1955" s="9" t="s">
        <v>293</v>
      </c>
      <c r="V1955" s="9" t="s">
        <v>195</v>
      </c>
      <c r="Z1955" s="9">
        <v>0</v>
      </c>
      <c r="AA1955" s="9">
        <v>1</v>
      </c>
      <c r="AB1955" s="9">
        <v>7.4462971371390005E-2</v>
      </c>
      <c r="AC1955" s="9">
        <v>1.246643051702E-2</v>
      </c>
      <c r="AD1955" s="9">
        <v>28.166477846549299</v>
      </c>
      <c r="AF1955" s="9">
        <v>-1</v>
      </c>
      <c r="AG1955" s="9">
        <v>-1</v>
      </c>
      <c r="AH1955" s="9">
        <v>-1</v>
      </c>
      <c r="AI1955" s="9">
        <v>-1</v>
      </c>
      <c r="AJ1955" s="9">
        <v>0</v>
      </c>
      <c r="AM1955" s="9" t="s">
        <v>309</v>
      </c>
      <c r="AN1955" s="9">
        <v>-1</v>
      </c>
      <c r="AQ1955" s="9">
        <v>580</v>
      </c>
      <c r="AR1955" s="9" t="s">
        <v>302</v>
      </c>
      <c r="AT1955" s="9" t="s">
        <v>195</v>
      </c>
      <c r="AU1955" s="9">
        <v>132.71029999999999</v>
      </c>
      <c r="AV1955" s="9">
        <v>31.535015684126801</v>
      </c>
      <c r="AW1955" s="9">
        <v>29.516031684759799</v>
      </c>
      <c r="AX1955" s="9">
        <v>2.2843858799999998E-2</v>
      </c>
    </row>
    <row r="1956" spans="1:50" x14ac:dyDescent="0.25">
      <c r="A1956" s="142">
        <v>550000</v>
      </c>
      <c r="B1956" s="142">
        <v>900000</v>
      </c>
      <c r="C1956" s="142">
        <v>900000</v>
      </c>
      <c r="D1956" s="9" t="s">
        <v>305</v>
      </c>
      <c r="E1956" s="9" t="s">
        <v>70</v>
      </c>
      <c r="F1956" s="9" t="s">
        <v>306</v>
      </c>
      <c r="G1956" s="9" t="s">
        <v>307</v>
      </c>
      <c r="H1956" s="9">
        <v>0.36</v>
      </c>
      <c r="I1956" s="9">
        <v>0.48</v>
      </c>
      <c r="J1956" s="9" t="s">
        <v>195</v>
      </c>
      <c r="K1956" s="9">
        <v>5.3332083379869999E-2</v>
      </c>
      <c r="L1956" s="9">
        <v>3861.82305897681</v>
      </c>
      <c r="M1956" s="9">
        <v>10.209399323855701</v>
      </c>
      <c r="N1956" s="9">
        <v>1.7092356771069099</v>
      </c>
      <c r="O1956" s="9">
        <v>0.54448853599832003</v>
      </c>
      <c r="P1956" s="9">
        <v>9.1157099647319995E-2</v>
      </c>
      <c r="Q1956" s="9">
        <v>205.95906937967899</v>
      </c>
      <c r="R1956" s="9">
        <v>1210</v>
      </c>
      <c r="S1956" s="9" t="s">
        <v>310</v>
      </c>
      <c r="T1956" s="9">
        <v>1210</v>
      </c>
      <c r="U1956" s="9" t="s">
        <v>293</v>
      </c>
      <c r="V1956" s="9" t="s">
        <v>195</v>
      </c>
      <c r="Z1956" s="9">
        <v>0</v>
      </c>
      <c r="AA1956" s="9">
        <v>1</v>
      </c>
      <c r="AB1956" s="9">
        <v>0.54448853599832003</v>
      </c>
      <c r="AC1956" s="9">
        <v>9.1157099647319995E-2</v>
      </c>
      <c r="AD1956" s="9">
        <v>205.95906937967999</v>
      </c>
      <c r="AF1956" s="9">
        <v>-1</v>
      </c>
      <c r="AG1956" s="9">
        <v>-1</v>
      </c>
      <c r="AH1956" s="9">
        <v>-1</v>
      </c>
      <c r="AI1956" s="9">
        <v>-1</v>
      </c>
      <c r="AJ1956" s="9">
        <v>0</v>
      </c>
      <c r="AM1956" s="9" t="s">
        <v>309</v>
      </c>
      <c r="AN1956" s="9">
        <v>-1</v>
      </c>
      <c r="AQ1956" s="9">
        <v>580</v>
      </c>
      <c r="AR1956" s="9" t="s">
        <v>302</v>
      </c>
      <c r="AT1956" s="9" t="s">
        <v>195</v>
      </c>
      <c r="AU1956" s="9">
        <v>132.71029999999999</v>
      </c>
      <c r="AV1956" s="9">
        <v>59.659535487616999</v>
      </c>
      <c r="AW1956" s="9">
        <v>215.827284145824</v>
      </c>
      <c r="AX1956" s="9">
        <v>0.1670389857</v>
      </c>
    </row>
    <row r="1957" spans="1:50" x14ac:dyDescent="0.25">
      <c r="A1957" s="142">
        <v>550000</v>
      </c>
      <c r="B1957" s="142">
        <v>900000</v>
      </c>
      <c r="C1957" s="142">
        <v>900000</v>
      </c>
      <c r="D1957" s="9" t="s">
        <v>305</v>
      </c>
      <c r="E1957" s="9" t="s">
        <v>70</v>
      </c>
      <c r="F1957" s="9" t="s">
        <v>306</v>
      </c>
      <c r="G1957" s="9" t="s">
        <v>307</v>
      </c>
      <c r="H1957" s="9">
        <v>0.36</v>
      </c>
      <c r="I1957" s="9">
        <v>0.48</v>
      </c>
      <c r="J1957" s="9" t="s">
        <v>195</v>
      </c>
      <c r="K1957" s="9">
        <v>4.7030845743909998E-2</v>
      </c>
      <c r="L1957" s="9">
        <v>3861.82305897681</v>
      </c>
      <c r="M1957" s="9">
        <v>10.209399323855701</v>
      </c>
      <c r="N1957" s="9">
        <v>1.7092356771069099</v>
      </c>
      <c r="O1957" s="9">
        <v>0.48015668473827999</v>
      </c>
      <c r="P1957" s="9">
        <v>8.0386799470009998E-2</v>
      </c>
      <c r="Q1957" s="9">
        <v>181.62480457703199</v>
      </c>
      <c r="R1957" s="9">
        <v>1330</v>
      </c>
      <c r="S1957" s="9" t="s">
        <v>311</v>
      </c>
      <c r="T1957" s="9">
        <v>1330</v>
      </c>
      <c r="U1957" s="9" t="s">
        <v>293</v>
      </c>
      <c r="V1957" s="9" t="s">
        <v>195</v>
      </c>
      <c r="Z1957" s="9">
        <v>0</v>
      </c>
      <c r="AA1957" s="9">
        <v>1</v>
      </c>
      <c r="AB1957" s="9">
        <v>0.48015668473827999</v>
      </c>
      <c r="AC1957" s="9">
        <v>8.0386799470009998E-2</v>
      </c>
      <c r="AD1957" s="9">
        <v>181.62480457703401</v>
      </c>
      <c r="AF1957" s="9">
        <v>-1</v>
      </c>
      <c r="AG1957" s="9">
        <v>-1</v>
      </c>
      <c r="AH1957" s="9">
        <v>-1</v>
      </c>
      <c r="AI1957" s="9">
        <v>-1</v>
      </c>
      <c r="AJ1957" s="9">
        <v>0</v>
      </c>
      <c r="AM1957" s="9" t="s">
        <v>309</v>
      </c>
      <c r="AN1957" s="9">
        <v>-1</v>
      </c>
      <c r="AQ1957" s="9">
        <v>580</v>
      </c>
      <c r="AR1957" s="9" t="s">
        <v>302</v>
      </c>
      <c r="AT1957" s="9" t="s">
        <v>195</v>
      </c>
      <c r="AU1957" s="9">
        <v>132.71029999999999</v>
      </c>
      <c r="AV1957" s="9">
        <v>72.621982626667702</v>
      </c>
      <c r="AW1957" s="9">
        <v>190.32708014966801</v>
      </c>
      <c r="AX1957" s="9">
        <v>0.14730316669999999</v>
      </c>
    </row>
    <row r="1958" spans="1:50" x14ac:dyDescent="0.25">
      <c r="A1958" s="142">
        <v>550000</v>
      </c>
      <c r="B1958" s="142">
        <v>900000</v>
      </c>
      <c r="C1958" s="142">
        <v>900000</v>
      </c>
      <c r="D1958" s="9" t="s">
        <v>305</v>
      </c>
      <c r="E1958" s="9" t="s">
        <v>70</v>
      </c>
      <c r="F1958" s="9" t="s">
        <v>306</v>
      </c>
      <c r="G1958" s="9" t="s">
        <v>307</v>
      </c>
      <c r="H1958" s="9">
        <v>0.36</v>
      </c>
      <c r="I1958" s="9">
        <v>0.48</v>
      </c>
      <c r="J1958" s="9" t="s">
        <v>195</v>
      </c>
      <c r="K1958" s="9">
        <v>2.757849870914E-2</v>
      </c>
      <c r="L1958" s="9">
        <v>3861.82305897681</v>
      </c>
      <c r="M1958" s="9">
        <v>10.209399323855701</v>
      </c>
      <c r="N1958" s="9">
        <v>1.7092356771069099</v>
      </c>
      <c r="O1958" s="9">
        <v>0.28155990607411002</v>
      </c>
      <c r="P1958" s="9">
        <v>4.7138153914709997E-2</v>
      </c>
      <c r="Q1958" s="9">
        <v>106.50328224694201</v>
      </c>
      <c r="R1958" s="9">
        <v>1330</v>
      </c>
      <c r="S1958" s="9" t="s">
        <v>311</v>
      </c>
      <c r="T1958" s="9">
        <v>1330</v>
      </c>
      <c r="U1958" s="9" t="s">
        <v>293</v>
      </c>
      <c r="V1958" s="9" t="s">
        <v>195</v>
      </c>
      <c r="Z1958" s="9">
        <v>0</v>
      </c>
      <c r="AA1958" s="9">
        <v>1</v>
      </c>
      <c r="AB1958" s="9">
        <v>0.28155990607411002</v>
      </c>
      <c r="AC1958" s="9">
        <v>4.7138153914709997E-2</v>
      </c>
      <c r="AD1958" s="9">
        <v>106.503282246941</v>
      </c>
      <c r="AF1958" s="9">
        <v>-1</v>
      </c>
      <c r="AG1958" s="9">
        <v>-1</v>
      </c>
      <c r="AH1958" s="9">
        <v>-1</v>
      </c>
      <c r="AI1958" s="9">
        <v>-1</v>
      </c>
      <c r="AJ1958" s="9">
        <v>0</v>
      </c>
      <c r="AM1958" s="9" t="s">
        <v>309</v>
      </c>
      <c r="AN1958" s="9">
        <v>-1</v>
      </c>
      <c r="AQ1958" s="9">
        <v>580</v>
      </c>
      <c r="AR1958" s="9" t="s">
        <v>302</v>
      </c>
      <c r="AT1958" s="9" t="s">
        <v>195</v>
      </c>
      <c r="AU1958" s="9">
        <v>132.71029999999999</v>
      </c>
      <c r="AV1958" s="9">
        <v>48.9729601467156</v>
      </c>
      <c r="AW1958" s="9">
        <v>111.606224621257</v>
      </c>
      <c r="AX1958" s="9">
        <v>8.6377357900000007E-2</v>
      </c>
    </row>
    <row r="1959" spans="1:50" x14ac:dyDescent="0.25">
      <c r="A1959" s="142">
        <v>550000</v>
      </c>
      <c r="B1959" s="142">
        <v>900000</v>
      </c>
      <c r="C1959" s="142">
        <v>900000</v>
      </c>
      <c r="D1959" s="9" t="s">
        <v>305</v>
      </c>
      <c r="E1959" s="9" t="s">
        <v>70</v>
      </c>
      <c r="F1959" s="9" t="s">
        <v>306</v>
      </c>
      <c r="G1959" s="9" t="s">
        <v>307</v>
      </c>
      <c r="H1959" s="9">
        <v>0.36</v>
      </c>
      <c r="I1959" s="9">
        <v>0.48</v>
      </c>
      <c r="J1959" s="9" t="s">
        <v>195</v>
      </c>
      <c r="K1959" s="9">
        <v>8.6340841871000002E-4</v>
      </c>
      <c r="L1959" s="9">
        <v>3858.6945968555501</v>
      </c>
      <c r="M1959" s="9">
        <v>9.5865176954735407</v>
      </c>
      <c r="N1959" s="9">
        <v>1.4088299466987499</v>
      </c>
      <c r="O1959" s="9">
        <v>8.2770800844E-3</v>
      </c>
      <c r="P1959" s="9">
        <v>1.21639563651E-3</v>
      </c>
      <c r="Q1959" s="9">
        <v>3.3316294001635902</v>
      </c>
      <c r="R1959" s="9">
        <v>1200</v>
      </c>
      <c r="S1959" s="9" t="s">
        <v>308</v>
      </c>
      <c r="T1959" s="9">
        <v>1200</v>
      </c>
      <c r="U1959" s="9" t="s">
        <v>293</v>
      </c>
      <c r="V1959" s="9" t="s">
        <v>195</v>
      </c>
      <c r="Z1959" s="9">
        <v>0</v>
      </c>
      <c r="AA1959" s="9">
        <v>1</v>
      </c>
      <c r="AB1959" s="9">
        <v>8.2770800844E-3</v>
      </c>
      <c r="AC1959" s="9">
        <v>1.21639563651E-3</v>
      </c>
      <c r="AD1959" s="9">
        <v>3.3316294001617202</v>
      </c>
      <c r="AF1959" s="9">
        <v>-1</v>
      </c>
      <c r="AG1959" s="9">
        <v>-1</v>
      </c>
      <c r="AH1959" s="9">
        <v>-1</v>
      </c>
      <c r="AI1959" s="9">
        <v>-1</v>
      </c>
      <c r="AJ1959" s="9">
        <v>0</v>
      </c>
      <c r="AM1959" s="9" t="s">
        <v>309</v>
      </c>
      <c r="AN1959" s="9">
        <v>-1</v>
      </c>
      <c r="AQ1959" s="9">
        <v>580</v>
      </c>
      <c r="AR1959" s="9" t="s">
        <v>302</v>
      </c>
      <c r="AT1959" s="9" t="s">
        <v>195</v>
      </c>
      <c r="AU1959" s="9">
        <v>132.71029999999999</v>
      </c>
      <c r="AV1959" s="9">
        <v>10.631120470219599</v>
      </c>
      <c r="AW1959" s="9">
        <v>3.49408990441693</v>
      </c>
      <c r="AX1959" s="9">
        <v>2.7020514000000002E-3</v>
      </c>
    </row>
    <row r="1960" spans="1:50" x14ac:dyDescent="0.25">
      <c r="A1960" s="142">
        <v>550000</v>
      </c>
      <c r="B1960" s="142">
        <v>900000</v>
      </c>
      <c r="C1960" s="142">
        <v>900000</v>
      </c>
      <c r="D1960" s="9" t="s">
        <v>305</v>
      </c>
      <c r="E1960" s="9" t="s">
        <v>70</v>
      </c>
      <c r="F1960" s="9" t="s">
        <v>306</v>
      </c>
      <c r="G1960" s="9" t="s">
        <v>307</v>
      </c>
      <c r="H1960" s="9">
        <v>0.36</v>
      </c>
      <c r="I1960" s="9">
        <v>0.48</v>
      </c>
      <c r="J1960" s="9" t="s">
        <v>195</v>
      </c>
      <c r="K1960" s="9">
        <v>6.33537307924E-3</v>
      </c>
      <c r="L1960" s="9">
        <v>3858.6945968555501</v>
      </c>
      <c r="M1960" s="9">
        <v>9.5865176954735407</v>
      </c>
      <c r="N1960" s="9">
        <v>1.4088299466987499</v>
      </c>
      <c r="O1960" s="9">
        <v>6.0734166131590002E-2</v>
      </c>
      <c r="P1960" s="9">
        <v>8.9254633175399993E-3</v>
      </c>
      <c r="Q1960" s="9">
        <v>24.446269869939002</v>
      </c>
      <c r="R1960" s="9">
        <v>1210</v>
      </c>
      <c r="S1960" s="9" t="s">
        <v>310</v>
      </c>
      <c r="T1960" s="9">
        <v>1210</v>
      </c>
      <c r="U1960" s="9" t="s">
        <v>293</v>
      </c>
      <c r="V1960" s="9" t="s">
        <v>195</v>
      </c>
      <c r="Z1960" s="9">
        <v>0</v>
      </c>
      <c r="AA1960" s="9">
        <v>1</v>
      </c>
      <c r="AB1960" s="9">
        <v>6.0734166131590002E-2</v>
      </c>
      <c r="AC1960" s="9">
        <v>8.9254633175399993E-3</v>
      </c>
      <c r="AD1960" s="9">
        <v>24.4462698699406</v>
      </c>
      <c r="AF1960" s="9">
        <v>-1</v>
      </c>
      <c r="AG1960" s="9">
        <v>-1</v>
      </c>
      <c r="AH1960" s="9">
        <v>-1</v>
      </c>
      <c r="AI1960" s="9">
        <v>-1</v>
      </c>
      <c r="AJ1960" s="9">
        <v>0</v>
      </c>
      <c r="AM1960" s="9" t="s">
        <v>309</v>
      </c>
      <c r="AN1960" s="9">
        <v>-1</v>
      </c>
      <c r="AQ1960" s="9">
        <v>580</v>
      </c>
      <c r="AR1960" s="9" t="s">
        <v>302</v>
      </c>
      <c r="AT1960" s="9" t="s">
        <v>195</v>
      </c>
      <c r="AU1960" s="9">
        <v>132.71029999999999</v>
      </c>
      <c r="AV1960" s="9">
        <v>28.883694486227899</v>
      </c>
      <c r="AW1960" s="9">
        <v>25.638345234036201</v>
      </c>
      <c r="AX1960" s="9">
        <v>1.98266585E-2</v>
      </c>
    </row>
    <row r="1961" spans="1:50" x14ac:dyDescent="0.25">
      <c r="A1961" s="142">
        <v>550000</v>
      </c>
      <c r="B1961" s="142">
        <v>900000</v>
      </c>
      <c r="C1961" s="142">
        <v>900000</v>
      </c>
      <c r="D1961" s="9" t="s">
        <v>305</v>
      </c>
      <c r="E1961" s="9" t="s">
        <v>70</v>
      </c>
      <c r="F1961" s="9" t="s">
        <v>306</v>
      </c>
      <c r="G1961" s="9" t="s">
        <v>307</v>
      </c>
      <c r="H1961" s="9">
        <v>0.36</v>
      </c>
      <c r="I1961" s="9">
        <v>0.48</v>
      </c>
      <c r="J1961" s="9" t="s">
        <v>195</v>
      </c>
      <c r="K1961" s="9">
        <v>0.14037463021977001</v>
      </c>
      <c r="L1961" s="9">
        <v>3858.6945968555501</v>
      </c>
      <c r="M1961" s="9">
        <v>9.5865176954735407</v>
      </c>
      <c r="N1961" s="9">
        <v>1.4088299466987499</v>
      </c>
      <c r="O1961" s="9">
        <v>1.3457038765974101</v>
      </c>
      <c r="P1961" s="9">
        <v>0.19776398281037999</v>
      </c>
      <c r="Q1961" s="9">
        <v>541.66282716463797</v>
      </c>
      <c r="R1961" s="9">
        <v>1210</v>
      </c>
      <c r="S1961" s="9" t="s">
        <v>310</v>
      </c>
      <c r="T1961" s="9">
        <v>1210</v>
      </c>
      <c r="U1961" s="9" t="s">
        <v>293</v>
      </c>
      <c r="V1961" s="9" t="s">
        <v>195</v>
      </c>
      <c r="Z1961" s="9">
        <v>0</v>
      </c>
      <c r="AA1961" s="9">
        <v>1</v>
      </c>
      <c r="AB1961" s="9">
        <v>1.3457038765974101</v>
      </c>
      <c r="AC1961" s="9">
        <v>0.19776398281037999</v>
      </c>
      <c r="AD1961" s="9">
        <v>541.66282716463797</v>
      </c>
      <c r="AF1961" s="9">
        <v>-1</v>
      </c>
      <c r="AG1961" s="9">
        <v>-1</v>
      </c>
      <c r="AH1961" s="9">
        <v>-1</v>
      </c>
      <c r="AI1961" s="9">
        <v>-1</v>
      </c>
      <c r="AJ1961" s="9">
        <v>0</v>
      </c>
      <c r="AM1961" s="9" t="s">
        <v>309</v>
      </c>
      <c r="AN1961" s="9">
        <v>-1</v>
      </c>
      <c r="AQ1961" s="9">
        <v>580</v>
      </c>
      <c r="AR1961" s="9" t="s">
        <v>302</v>
      </c>
      <c r="AT1961" s="9" t="s">
        <v>195</v>
      </c>
      <c r="AU1961" s="9">
        <v>132.71029999999999</v>
      </c>
      <c r="AV1961" s="9">
        <v>96.268814112768396</v>
      </c>
      <c r="AW1961" s="9">
        <v>568.07597384691803</v>
      </c>
      <c r="AX1961" s="9">
        <v>0.43930480710000003</v>
      </c>
    </row>
    <row r="1962" spans="1:50" x14ac:dyDescent="0.25">
      <c r="A1962" s="142">
        <v>550000</v>
      </c>
      <c r="B1962" s="142">
        <v>900000</v>
      </c>
      <c r="C1962" s="142">
        <v>900000</v>
      </c>
      <c r="D1962" s="9" t="s">
        <v>305</v>
      </c>
      <c r="E1962" s="9" t="s">
        <v>70</v>
      </c>
      <c r="F1962" s="9" t="s">
        <v>306</v>
      </c>
      <c r="G1962" s="9" t="s">
        <v>307</v>
      </c>
      <c r="H1962" s="9">
        <v>0.36</v>
      </c>
      <c r="I1962" s="9">
        <v>0.48</v>
      </c>
      <c r="J1962" s="9" t="s">
        <v>195</v>
      </c>
      <c r="K1962" s="9">
        <v>5.2014037443899999E-2</v>
      </c>
      <c r="L1962" s="9">
        <v>3858.6945968555501</v>
      </c>
      <c r="M1962" s="9">
        <v>9.5865176954735407</v>
      </c>
      <c r="N1962" s="9">
        <v>1.4088299466987499</v>
      </c>
      <c r="O1962" s="9">
        <v>0.49863349036900001</v>
      </c>
      <c r="P1962" s="9">
        <v>7.3278933599680005E-2</v>
      </c>
      <c r="Q1962" s="9">
        <v>200.706285245434</v>
      </c>
      <c r="R1962" s="9">
        <v>1210</v>
      </c>
      <c r="S1962" s="9" t="s">
        <v>310</v>
      </c>
      <c r="T1962" s="9">
        <v>1210</v>
      </c>
      <c r="U1962" s="9" t="s">
        <v>293</v>
      </c>
      <c r="V1962" s="9" t="s">
        <v>195</v>
      </c>
      <c r="Z1962" s="9">
        <v>0</v>
      </c>
      <c r="AA1962" s="9">
        <v>1</v>
      </c>
      <c r="AB1962" s="9">
        <v>0.49863349036900001</v>
      </c>
      <c r="AC1962" s="9">
        <v>7.3278933599680005E-2</v>
      </c>
      <c r="AD1962" s="9">
        <v>200.706285245435</v>
      </c>
      <c r="AF1962" s="9">
        <v>-1</v>
      </c>
      <c r="AG1962" s="9">
        <v>-1</v>
      </c>
      <c r="AH1962" s="9">
        <v>-1</v>
      </c>
      <c r="AI1962" s="9">
        <v>-1</v>
      </c>
      <c r="AJ1962" s="9">
        <v>0</v>
      </c>
      <c r="AM1962" s="9" t="s">
        <v>309</v>
      </c>
      <c r="AN1962" s="9">
        <v>-1</v>
      </c>
      <c r="AQ1962" s="9">
        <v>580</v>
      </c>
      <c r="AR1962" s="9" t="s">
        <v>302</v>
      </c>
      <c r="AT1962" s="9" t="s">
        <v>195</v>
      </c>
      <c r="AU1962" s="9">
        <v>132.71029999999999</v>
      </c>
      <c r="AV1962" s="9">
        <v>62.032500398412303</v>
      </c>
      <c r="AW1962" s="9">
        <v>210.49334148481699</v>
      </c>
      <c r="AX1962" s="9">
        <v>0.16277882020000001</v>
      </c>
    </row>
    <row r="1963" spans="1:50" x14ac:dyDescent="0.25">
      <c r="A1963" s="142">
        <v>550000</v>
      </c>
      <c r="B1963" s="142">
        <v>900000</v>
      </c>
      <c r="C1963" s="142">
        <v>900000</v>
      </c>
      <c r="D1963" s="9" t="s">
        <v>305</v>
      </c>
      <c r="E1963" s="9" t="s">
        <v>70</v>
      </c>
      <c r="F1963" s="9" t="s">
        <v>306</v>
      </c>
      <c r="G1963" s="9" t="s">
        <v>307</v>
      </c>
      <c r="H1963" s="9">
        <v>0.36</v>
      </c>
      <c r="I1963" s="9">
        <v>0.48</v>
      </c>
      <c r="J1963" s="9" t="s">
        <v>195</v>
      </c>
      <c r="K1963" s="9">
        <v>0.16389056128759</v>
      </c>
      <c r="L1963" s="9">
        <v>3858.6945968555501</v>
      </c>
      <c r="M1963" s="9">
        <v>9.5865176954735407</v>
      </c>
      <c r="N1963" s="9">
        <v>1.4088299466987499</v>
      </c>
      <c r="O1963" s="9">
        <v>1.57113976590463</v>
      </c>
      <c r="P1963" s="9">
        <v>0.23089393072323</v>
      </c>
      <c r="Q1963" s="9">
        <v>632.40362331607002</v>
      </c>
      <c r="R1963" s="9">
        <v>1210</v>
      </c>
      <c r="S1963" s="9" t="s">
        <v>310</v>
      </c>
      <c r="T1963" s="9">
        <v>1210</v>
      </c>
      <c r="U1963" s="9" t="s">
        <v>293</v>
      </c>
      <c r="V1963" s="9" t="s">
        <v>195</v>
      </c>
      <c r="Z1963" s="9">
        <v>0</v>
      </c>
      <c r="AA1963" s="9">
        <v>1</v>
      </c>
      <c r="AB1963" s="9">
        <v>1.57113976590463</v>
      </c>
      <c r="AC1963" s="9">
        <v>0.23089393072323</v>
      </c>
      <c r="AD1963" s="9">
        <v>632.40362331607002</v>
      </c>
      <c r="AF1963" s="9">
        <v>-1</v>
      </c>
      <c r="AG1963" s="9">
        <v>-1</v>
      </c>
      <c r="AH1963" s="9">
        <v>-1</v>
      </c>
      <c r="AI1963" s="9">
        <v>-1</v>
      </c>
      <c r="AJ1963" s="9">
        <v>0</v>
      </c>
      <c r="AM1963" s="9" t="s">
        <v>309</v>
      </c>
      <c r="AN1963" s="9">
        <v>-1</v>
      </c>
      <c r="AQ1963" s="9">
        <v>580</v>
      </c>
      <c r="AR1963" s="9" t="s">
        <v>302</v>
      </c>
      <c r="AT1963" s="9" t="s">
        <v>195</v>
      </c>
      <c r="AU1963" s="9">
        <v>132.71029999999999</v>
      </c>
      <c r="AV1963" s="9">
        <v>104.996351338392</v>
      </c>
      <c r="AW1963" s="9">
        <v>663.24157051744805</v>
      </c>
      <c r="AX1963" s="9">
        <v>0.5128983157</v>
      </c>
    </row>
    <row r="1964" spans="1:50" x14ac:dyDescent="0.25">
      <c r="A1964" s="142">
        <v>550000</v>
      </c>
      <c r="B1964" s="142">
        <v>900000</v>
      </c>
      <c r="C1964" s="142">
        <v>900000</v>
      </c>
      <c r="D1964" s="9" t="s">
        <v>305</v>
      </c>
      <c r="E1964" s="9" t="s">
        <v>70</v>
      </c>
      <c r="F1964" s="9" t="s">
        <v>306</v>
      </c>
      <c r="G1964" s="9" t="s">
        <v>307</v>
      </c>
      <c r="H1964" s="9">
        <v>0.36</v>
      </c>
      <c r="I1964" s="9">
        <v>0.48</v>
      </c>
      <c r="J1964" s="9" t="s">
        <v>195</v>
      </c>
      <c r="K1964" s="9">
        <v>0.24841347828148999</v>
      </c>
      <c r="L1964" s="9">
        <v>3858.6945968555501</v>
      </c>
      <c r="M1964" s="9">
        <v>9.5865176954735407</v>
      </c>
      <c r="N1964" s="9">
        <v>1.4088299466987499</v>
      </c>
      <c r="O1964" s="9">
        <v>2.3814202053396598</v>
      </c>
      <c r="P1964" s="9">
        <v>0.34997234736656002</v>
      </c>
      <c r="Q1964" s="9">
        <v>958.55174643089094</v>
      </c>
      <c r="R1964" s="9">
        <v>1210</v>
      </c>
      <c r="S1964" s="9" t="s">
        <v>310</v>
      </c>
      <c r="T1964" s="9">
        <v>1210</v>
      </c>
      <c r="U1964" s="9" t="s">
        <v>293</v>
      </c>
      <c r="V1964" s="9" t="s">
        <v>195</v>
      </c>
      <c r="Z1964" s="9">
        <v>0</v>
      </c>
      <c r="AA1964" s="9">
        <v>1</v>
      </c>
      <c r="AB1964" s="9">
        <v>2.3814202053396598</v>
      </c>
      <c r="AC1964" s="9">
        <v>0.34997234736656002</v>
      </c>
      <c r="AD1964" s="9">
        <v>958.55174643089094</v>
      </c>
      <c r="AF1964" s="9">
        <v>-1</v>
      </c>
      <c r="AG1964" s="9">
        <v>-1</v>
      </c>
      <c r="AH1964" s="9">
        <v>-1</v>
      </c>
      <c r="AI1964" s="9">
        <v>-1</v>
      </c>
      <c r="AJ1964" s="9">
        <v>0</v>
      </c>
      <c r="AM1964" s="9" t="s">
        <v>309</v>
      </c>
      <c r="AN1964" s="9">
        <v>-1</v>
      </c>
      <c r="AQ1964" s="9">
        <v>580</v>
      </c>
      <c r="AR1964" s="9" t="s">
        <v>302</v>
      </c>
      <c r="AT1964" s="9" t="s">
        <v>195</v>
      </c>
      <c r="AU1964" s="9">
        <v>132.71029999999999</v>
      </c>
      <c r="AV1964" s="9">
        <v>125.84388537812799</v>
      </c>
      <c r="AW1964" s="9">
        <v>1005.29367999418</v>
      </c>
      <c r="AX1964" s="9">
        <v>0.77741423070000004</v>
      </c>
    </row>
    <row r="1965" spans="1:50" x14ac:dyDescent="0.25">
      <c r="A1965" s="142">
        <v>550000</v>
      </c>
      <c r="B1965" s="142">
        <v>900000</v>
      </c>
      <c r="C1965" s="142">
        <v>900000</v>
      </c>
      <c r="D1965" s="9" t="s">
        <v>305</v>
      </c>
      <c r="E1965" s="9" t="s">
        <v>70</v>
      </c>
      <c r="F1965" s="9" t="s">
        <v>306</v>
      </c>
      <c r="G1965" s="9" t="s">
        <v>307</v>
      </c>
      <c r="H1965" s="9">
        <v>0.36</v>
      </c>
      <c r="I1965" s="9">
        <v>0.48</v>
      </c>
      <c r="J1965" s="9" t="s">
        <v>195</v>
      </c>
      <c r="K1965" s="9">
        <v>5.87196502924E-3</v>
      </c>
      <c r="L1965" s="9">
        <v>3858.6945968555501</v>
      </c>
      <c r="M1965" s="9">
        <v>9.5865176954735407</v>
      </c>
      <c r="N1965" s="9">
        <v>1.4088299466987499</v>
      </c>
      <c r="O1965" s="9">
        <v>5.6291696660050003E-2</v>
      </c>
      <c r="P1965" s="9">
        <v>8.2726001791600008E-3</v>
      </c>
      <c r="Q1965" s="9">
        <v>22.6581197312724</v>
      </c>
      <c r="R1965" s="9">
        <v>1210</v>
      </c>
      <c r="S1965" s="9" t="s">
        <v>310</v>
      </c>
      <c r="T1965" s="9">
        <v>1210</v>
      </c>
      <c r="U1965" s="9" t="s">
        <v>293</v>
      </c>
      <c r="V1965" s="9" t="s">
        <v>195</v>
      </c>
      <c r="Z1965" s="9">
        <v>0</v>
      </c>
      <c r="AA1965" s="9">
        <v>1</v>
      </c>
      <c r="AB1965" s="9">
        <v>5.6291696660050003E-2</v>
      </c>
      <c r="AC1965" s="9">
        <v>8.2726001791600008E-3</v>
      </c>
      <c r="AD1965" s="9">
        <v>22.658119731271199</v>
      </c>
      <c r="AF1965" s="9">
        <v>-1</v>
      </c>
      <c r="AG1965" s="9">
        <v>-1</v>
      </c>
      <c r="AH1965" s="9">
        <v>-1</v>
      </c>
      <c r="AI1965" s="9">
        <v>-1</v>
      </c>
      <c r="AJ1965" s="9">
        <v>0</v>
      </c>
      <c r="AM1965" s="9" t="s">
        <v>309</v>
      </c>
      <c r="AN1965" s="9">
        <v>-1</v>
      </c>
      <c r="AQ1965" s="9">
        <v>580</v>
      </c>
      <c r="AR1965" s="9" t="s">
        <v>302</v>
      </c>
      <c r="AT1965" s="9" t="s">
        <v>195</v>
      </c>
      <c r="AU1965" s="9">
        <v>132.71029999999999</v>
      </c>
      <c r="AV1965" s="9">
        <v>28.667188365735399</v>
      </c>
      <c r="AW1965" s="9">
        <v>23.762999390707101</v>
      </c>
      <c r="AX1965" s="9">
        <v>1.8376415E-2</v>
      </c>
    </row>
    <row r="1966" spans="1:50" x14ac:dyDescent="0.25">
      <c r="A1966" s="142">
        <v>550000</v>
      </c>
      <c r="B1966" s="142">
        <v>900000</v>
      </c>
      <c r="C1966" s="142">
        <v>900000</v>
      </c>
      <c r="D1966" s="9" t="s">
        <v>305</v>
      </c>
      <c r="E1966" s="9" t="s">
        <v>70</v>
      </c>
      <c r="F1966" s="9" t="s">
        <v>306</v>
      </c>
      <c r="G1966" s="9" t="s">
        <v>307</v>
      </c>
      <c r="H1966" s="9">
        <v>0.36</v>
      </c>
      <c r="I1966" s="9">
        <v>0.48</v>
      </c>
      <c r="J1966" s="9" t="s">
        <v>195</v>
      </c>
      <c r="K1966" s="9">
        <v>0.34102557286211999</v>
      </c>
      <c r="L1966" s="9">
        <v>3864.4938441255699</v>
      </c>
      <c r="M1966" s="9">
        <v>10.203361759209301</v>
      </c>
      <c r="N1966" s="9">
        <v>1.6981570225317599</v>
      </c>
      <c r="O1966" s="9">
        <v>3.4796072890538698</v>
      </c>
      <c r="P1966" s="9">
        <v>0.57911497141873003</v>
      </c>
      <c r="Q1966" s="9">
        <v>1317.8912270150799</v>
      </c>
      <c r="R1966" s="9">
        <v>1200</v>
      </c>
      <c r="S1966" s="9" t="s">
        <v>308</v>
      </c>
      <c r="T1966" s="9">
        <v>1200</v>
      </c>
      <c r="U1966" s="9" t="s">
        <v>293</v>
      </c>
      <c r="V1966" s="9" t="s">
        <v>195</v>
      </c>
      <c r="Z1966" s="9">
        <v>0</v>
      </c>
      <c r="AA1966" s="9">
        <v>1</v>
      </c>
      <c r="AB1966" s="9">
        <v>3.4796072890538698</v>
      </c>
      <c r="AC1966" s="9">
        <v>0.57911497141873003</v>
      </c>
      <c r="AD1966" s="9">
        <v>1317.8912270150799</v>
      </c>
      <c r="AF1966" s="9">
        <v>-1</v>
      </c>
      <c r="AG1966" s="9">
        <v>-1</v>
      </c>
      <c r="AH1966" s="9">
        <v>-1</v>
      </c>
      <c r="AI1966" s="9">
        <v>-1</v>
      </c>
      <c r="AJ1966" s="9">
        <v>0</v>
      </c>
      <c r="AM1966" s="9" t="s">
        <v>309</v>
      </c>
      <c r="AN1966" s="9">
        <v>-1</v>
      </c>
      <c r="AQ1966" s="9">
        <v>580</v>
      </c>
      <c r="AR1966" s="9" t="s">
        <v>302</v>
      </c>
      <c r="AT1966" s="9" t="s">
        <v>195</v>
      </c>
      <c r="AU1966" s="9">
        <v>132.71029999999999</v>
      </c>
      <c r="AV1966" s="9">
        <v>222.31390836344099</v>
      </c>
      <c r="AW1966" s="9">
        <v>1380.0815297397201</v>
      </c>
      <c r="AX1966" s="9">
        <v>1.0688493324999999</v>
      </c>
    </row>
    <row r="1967" spans="1:50" x14ac:dyDescent="0.25">
      <c r="A1967" s="142">
        <v>550000</v>
      </c>
      <c r="B1967" s="142">
        <v>900000</v>
      </c>
      <c r="C1967" s="142">
        <v>900000</v>
      </c>
      <c r="D1967" s="9" t="s">
        <v>305</v>
      </c>
      <c r="E1967" s="9" t="s">
        <v>70</v>
      </c>
      <c r="F1967" s="9" t="s">
        <v>306</v>
      </c>
      <c r="G1967" s="9" t="s">
        <v>307</v>
      </c>
      <c r="H1967" s="9">
        <v>0.36</v>
      </c>
      <c r="I1967" s="9">
        <v>0.48</v>
      </c>
      <c r="J1967" s="9" t="s">
        <v>195</v>
      </c>
      <c r="K1967" s="9">
        <v>3.8970867677299999E-3</v>
      </c>
      <c r="L1967" s="9">
        <v>3864.4938441255699</v>
      </c>
      <c r="M1967" s="9">
        <v>10.203361759209301</v>
      </c>
      <c r="N1967" s="9">
        <v>1.6981570225317599</v>
      </c>
      <c r="O1967" s="9">
        <v>3.976338609821E-2</v>
      </c>
      <c r="P1967" s="9">
        <v>6.6178652620399996E-3</v>
      </c>
      <c r="Q1967" s="9">
        <v>15.0602678239312</v>
      </c>
      <c r="R1967" s="9">
        <v>1430</v>
      </c>
      <c r="S1967" s="9" t="s">
        <v>298</v>
      </c>
      <c r="T1967" s="9">
        <v>1430</v>
      </c>
      <c r="U1967" s="9" t="s">
        <v>293</v>
      </c>
      <c r="V1967" s="9" t="s">
        <v>195</v>
      </c>
      <c r="Z1967" s="9">
        <v>0</v>
      </c>
      <c r="AA1967" s="9">
        <v>1</v>
      </c>
      <c r="AB1967" s="9">
        <v>3.976338609821E-2</v>
      </c>
      <c r="AC1967" s="9">
        <v>6.6178652620399996E-3</v>
      </c>
      <c r="AD1967" s="9">
        <v>15.0602678239296</v>
      </c>
      <c r="AF1967" s="9">
        <v>-1</v>
      </c>
      <c r="AG1967" s="9">
        <v>-1</v>
      </c>
      <c r="AH1967" s="9">
        <v>-1</v>
      </c>
      <c r="AI1967" s="9">
        <v>-1</v>
      </c>
      <c r="AJ1967" s="9">
        <v>0</v>
      </c>
      <c r="AM1967" s="9" t="s">
        <v>309</v>
      </c>
      <c r="AN1967" s="9">
        <v>-1</v>
      </c>
      <c r="AQ1967" s="9">
        <v>580</v>
      </c>
      <c r="AR1967" s="9" t="s">
        <v>302</v>
      </c>
      <c r="AT1967" s="9" t="s">
        <v>195</v>
      </c>
      <c r="AU1967" s="9">
        <v>132.71029999999999</v>
      </c>
      <c r="AV1967" s="9">
        <v>22.358865443928099</v>
      </c>
      <c r="AW1967" s="9">
        <v>15.770950614652699</v>
      </c>
      <c r="AX1967" s="9">
        <v>1.2214329100000001E-2</v>
      </c>
    </row>
    <row r="1968" spans="1:50" x14ac:dyDescent="0.25">
      <c r="A1968" s="142">
        <v>550000</v>
      </c>
      <c r="B1968" s="142">
        <v>900000</v>
      </c>
      <c r="C1968" s="142">
        <v>900000</v>
      </c>
      <c r="D1968" s="9" t="s">
        <v>305</v>
      </c>
      <c r="E1968" s="9" t="s">
        <v>70</v>
      </c>
      <c r="F1968" s="9" t="s">
        <v>306</v>
      </c>
      <c r="G1968" s="9" t="s">
        <v>307</v>
      </c>
      <c r="H1968" s="9">
        <v>0.36</v>
      </c>
      <c r="I1968" s="9">
        <v>0.48</v>
      </c>
      <c r="J1968" s="9" t="s">
        <v>195</v>
      </c>
      <c r="K1968" s="9">
        <v>2.826615197685E-2</v>
      </c>
      <c r="L1968" s="9">
        <v>3864.4938441255699</v>
      </c>
      <c r="M1968" s="9">
        <v>10.203361759209301</v>
      </c>
      <c r="N1968" s="9">
        <v>1.6981570225317599</v>
      </c>
      <c r="O1968" s="9">
        <v>0.28840977416060998</v>
      </c>
      <c r="P1968" s="9">
        <v>4.8000364479439998E-2</v>
      </c>
      <c r="Q1968" s="9">
        <v>109.234370311662</v>
      </c>
      <c r="R1968" s="9">
        <v>1210</v>
      </c>
      <c r="S1968" s="9" t="s">
        <v>310</v>
      </c>
      <c r="T1968" s="9">
        <v>1210</v>
      </c>
      <c r="U1968" s="9" t="s">
        <v>293</v>
      </c>
      <c r="V1968" s="9" t="s">
        <v>195</v>
      </c>
      <c r="Z1968" s="9">
        <v>0</v>
      </c>
      <c r="AA1968" s="9">
        <v>1</v>
      </c>
      <c r="AB1968" s="9">
        <v>0.28840977416060998</v>
      </c>
      <c r="AC1968" s="9">
        <v>4.8000364479439998E-2</v>
      </c>
      <c r="AD1968" s="9">
        <v>109.234370311662</v>
      </c>
      <c r="AF1968" s="9">
        <v>-1</v>
      </c>
      <c r="AG1968" s="9">
        <v>-1</v>
      </c>
      <c r="AH1968" s="9">
        <v>-1</v>
      </c>
      <c r="AI1968" s="9">
        <v>-1</v>
      </c>
      <c r="AJ1968" s="9">
        <v>0</v>
      </c>
      <c r="AM1968" s="9" t="s">
        <v>309</v>
      </c>
      <c r="AN1968" s="9">
        <v>-1</v>
      </c>
      <c r="AQ1968" s="9">
        <v>580</v>
      </c>
      <c r="AR1968" s="9" t="s">
        <v>302</v>
      </c>
      <c r="AT1968" s="9" t="s">
        <v>195</v>
      </c>
      <c r="AU1968" s="9">
        <v>132.71029999999999</v>
      </c>
      <c r="AV1968" s="9">
        <v>47.536252198533901</v>
      </c>
      <c r="AW1968" s="9">
        <v>114.389058664058</v>
      </c>
      <c r="AX1968" s="9">
        <v>8.8592352200000002E-2</v>
      </c>
    </row>
    <row r="1969" spans="1:50" x14ac:dyDescent="0.25">
      <c r="A1969" s="142">
        <v>550000</v>
      </c>
      <c r="B1969" s="142">
        <v>900000</v>
      </c>
      <c r="C1969" s="142">
        <v>900000</v>
      </c>
      <c r="D1969" s="9" t="s">
        <v>305</v>
      </c>
      <c r="E1969" s="9" t="s">
        <v>70</v>
      </c>
      <c r="F1969" s="9" t="s">
        <v>306</v>
      </c>
      <c r="G1969" s="9" t="s">
        <v>307</v>
      </c>
      <c r="H1969" s="9">
        <v>0.36</v>
      </c>
      <c r="I1969" s="9">
        <v>0.48</v>
      </c>
      <c r="J1969" s="9" t="s">
        <v>195</v>
      </c>
      <c r="K1969" s="9">
        <v>5.656972851869E-2</v>
      </c>
      <c r="L1969" s="9">
        <v>3864.4938441255699</v>
      </c>
      <c r="M1969" s="9">
        <v>10.203361759209301</v>
      </c>
      <c r="N1969" s="9">
        <v>1.6981570225317599</v>
      </c>
      <c r="O1969" s="9">
        <v>0.57720140469644998</v>
      </c>
      <c r="P1969" s="9">
        <v>9.6064281746720007E-2</v>
      </c>
      <c r="Q1969" s="9">
        <v>218.613367624332</v>
      </c>
      <c r="R1969" s="9">
        <v>1330</v>
      </c>
      <c r="S1969" s="9" t="s">
        <v>311</v>
      </c>
      <c r="T1969" s="9">
        <v>1330</v>
      </c>
      <c r="U1969" s="9" t="s">
        <v>293</v>
      </c>
      <c r="V1969" s="9" t="s">
        <v>195</v>
      </c>
      <c r="Z1969" s="9">
        <v>0</v>
      </c>
      <c r="AA1969" s="9">
        <v>1</v>
      </c>
      <c r="AB1969" s="9">
        <v>0.57720140469644998</v>
      </c>
      <c r="AC1969" s="9">
        <v>9.6064281746720007E-2</v>
      </c>
      <c r="AD1969" s="9">
        <v>218.613367624331</v>
      </c>
      <c r="AF1969" s="9">
        <v>-1</v>
      </c>
      <c r="AG1969" s="9">
        <v>-1</v>
      </c>
      <c r="AH1969" s="9">
        <v>-1</v>
      </c>
      <c r="AI1969" s="9">
        <v>-1</v>
      </c>
      <c r="AJ1969" s="9">
        <v>0</v>
      </c>
      <c r="AM1969" s="9" t="s">
        <v>309</v>
      </c>
      <c r="AN1969" s="9">
        <v>-1</v>
      </c>
      <c r="AQ1969" s="9">
        <v>580</v>
      </c>
      <c r="AR1969" s="9" t="s">
        <v>302</v>
      </c>
      <c r="AT1969" s="9" t="s">
        <v>195</v>
      </c>
      <c r="AU1969" s="9">
        <v>132.71029999999999</v>
      </c>
      <c r="AV1969" s="9">
        <v>61.833209256253703</v>
      </c>
      <c r="AW1969" s="9">
        <v>228.92956916928401</v>
      </c>
      <c r="AX1969" s="9">
        <v>0.17730200130000001</v>
      </c>
    </row>
    <row r="1970" spans="1:50" x14ac:dyDescent="0.25">
      <c r="A1970" s="142">
        <v>550000</v>
      </c>
      <c r="B1970" s="142">
        <v>900000</v>
      </c>
      <c r="C1970" s="142">
        <v>900000</v>
      </c>
      <c r="D1970" s="9" t="s">
        <v>305</v>
      </c>
      <c r="E1970" s="9" t="s">
        <v>70</v>
      </c>
      <c r="F1970" s="9" t="s">
        <v>306</v>
      </c>
      <c r="G1970" s="9" t="s">
        <v>307</v>
      </c>
      <c r="H1970" s="9">
        <v>0.36</v>
      </c>
      <c r="I1970" s="9">
        <v>0.48</v>
      </c>
      <c r="J1970" s="9" t="s">
        <v>195</v>
      </c>
      <c r="K1970" s="9">
        <v>0.18800491370360001</v>
      </c>
      <c r="L1970" s="9">
        <v>3864.4938441255699</v>
      </c>
      <c r="M1970" s="9">
        <v>10.203361759209301</v>
      </c>
      <c r="N1970" s="9">
        <v>1.6981570225317599</v>
      </c>
      <c r="O1970" s="9">
        <v>1.9182821470268401</v>
      </c>
      <c r="P1970" s="9">
        <v>0.31926186447624999</v>
      </c>
      <c r="Q1970" s="9">
        <v>726.54383167294895</v>
      </c>
      <c r="R1970" s="9">
        <v>1330</v>
      </c>
      <c r="S1970" s="9" t="s">
        <v>311</v>
      </c>
      <c r="T1970" s="9">
        <v>1330</v>
      </c>
      <c r="U1970" s="9" t="s">
        <v>293</v>
      </c>
      <c r="V1970" s="9" t="s">
        <v>195</v>
      </c>
      <c r="Z1970" s="9">
        <v>0</v>
      </c>
      <c r="AA1970" s="9">
        <v>1</v>
      </c>
      <c r="AB1970" s="9">
        <v>1.9182821470268401</v>
      </c>
      <c r="AC1970" s="9">
        <v>0.31926186447624999</v>
      </c>
      <c r="AD1970" s="9">
        <v>726.54383167294895</v>
      </c>
      <c r="AF1970" s="9">
        <v>-1</v>
      </c>
      <c r="AG1970" s="9">
        <v>-1</v>
      </c>
      <c r="AH1970" s="9">
        <v>-1</v>
      </c>
      <c r="AI1970" s="9">
        <v>-1</v>
      </c>
      <c r="AJ1970" s="9">
        <v>0</v>
      </c>
      <c r="AM1970" s="9" t="s">
        <v>309</v>
      </c>
      <c r="AN1970" s="9">
        <v>-1</v>
      </c>
      <c r="AQ1970" s="9">
        <v>580</v>
      </c>
      <c r="AR1970" s="9" t="s">
        <v>302</v>
      </c>
      <c r="AT1970" s="9" t="s">
        <v>195</v>
      </c>
      <c r="AU1970" s="9">
        <v>132.71029999999999</v>
      </c>
      <c r="AV1970" s="9">
        <v>113.032477228215</v>
      </c>
      <c r="AW1970" s="9">
        <v>760.82889246419995</v>
      </c>
      <c r="AX1970" s="9">
        <v>0.58924884970000002</v>
      </c>
    </row>
    <row r="1971" spans="1:50" x14ac:dyDescent="0.25">
      <c r="A1971" s="142">
        <v>550000</v>
      </c>
      <c r="B1971" s="142">
        <v>900000</v>
      </c>
      <c r="C1971" s="142">
        <v>900000</v>
      </c>
      <c r="D1971" s="9" t="s">
        <v>305</v>
      </c>
      <c r="E1971" s="9" t="s">
        <v>70</v>
      </c>
      <c r="F1971" s="9" t="s">
        <v>306</v>
      </c>
      <c r="G1971" s="9" t="s">
        <v>307</v>
      </c>
      <c r="H1971" s="9">
        <v>0.36</v>
      </c>
      <c r="I1971" s="9">
        <v>0.48</v>
      </c>
      <c r="J1971" s="9" t="s">
        <v>195</v>
      </c>
      <c r="K1971" s="9">
        <v>0.11055736492226</v>
      </c>
      <c r="L1971" s="9">
        <v>3855.3464395690798</v>
      </c>
      <c r="M1971" s="9">
        <v>9.57859158916939</v>
      </c>
      <c r="N1971" s="9">
        <v>1.40767849505342</v>
      </c>
      <c r="O1971" s="9">
        <v>1.0589838457651199</v>
      </c>
      <c r="P1971" s="9">
        <v>0.15562922507084001</v>
      </c>
      <c r="Q1971" s="9">
        <v>426.23694322119002</v>
      </c>
      <c r="R1971" s="9">
        <v>1200</v>
      </c>
      <c r="S1971" s="9" t="s">
        <v>308</v>
      </c>
      <c r="T1971" s="9">
        <v>1200</v>
      </c>
      <c r="U1971" s="9" t="s">
        <v>293</v>
      </c>
      <c r="V1971" s="9" t="s">
        <v>195</v>
      </c>
      <c r="Z1971" s="9">
        <v>0</v>
      </c>
      <c r="AA1971" s="9">
        <v>1</v>
      </c>
      <c r="AB1971" s="9">
        <v>1.0589838457651199</v>
      </c>
      <c r="AC1971" s="9">
        <v>0.15562922507084001</v>
      </c>
      <c r="AD1971" s="9">
        <v>829.63483858317102</v>
      </c>
      <c r="AF1971" s="9">
        <v>-1</v>
      </c>
      <c r="AG1971" s="9">
        <v>-1</v>
      </c>
      <c r="AH1971" s="9">
        <v>-1</v>
      </c>
      <c r="AI1971" s="9">
        <v>-1</v>
      </c>
      <c r="AJ1971" s="9">
        <v>0</v>
      </c>
      <c r="AM1971" s="9" t="s">
        <v>309</v>
      </c>
      <c r="AN1971" s="9">
        <v>-1</v>
      </c>
      <c r="AQ1971" s="9">
        <v>580</v>
      </c>
      <c r="AR1971" s="9" t="s">
        <v>302</v>
      </c>
      <c r="AT1971" s="9" t="s">
        <v>195</v>
      </c>
      <c r="AU1971" s="9">
        <v>132.71029999999999</v>
      </c>
      <c r="AV1971" s="9">
        <v>117.918509059787</v>
      </c>
      <c r="AW1971" s="9">
        <v>447.40978227928201</v>
      </c>
      <c r="AX1971" s="9">
        <v>0.67285874990000005</v>
      </c>
    </row>
    <row r="1972" spans="1:50" x14ac:dyDescent="0.25">
      <c r="A1972" s="142">
        <v>550000</v>
      </c>
      <c r="B1972" s="142">
        <v>900000</v>
      </c>
      <c r="C1972" s="142">
        <v>900000</v>
      </c>
      <c r="D1972" s="9" t="s">
        <v>305</v>
      </c>
      <c r="E1972" s="9" t="s">
        <v>70</v>
      </c>
      <c r="F1972" s="9" t="s">
        <v>306</v>
      </c>
      <c r="G1972" s="9" t="s">
        <v>307</v>
      </c>
      <c r="H1972" s="9">
        <v>0.36</v>
      </c>
      <c r="I1972" s="9">
        <v>0.48</v>
      </c>
      <c r="J1972" s="9" t="s">
        <v>195</v>
      </c>
      <c r="K1972" s="9">
        <v>0.11328157024915</v>
      </c>
      <c r="L1972" s="9">
        <v>3861.75198628818</v>
      </c>
      <c r="M1972" s="9">
        <v>9.5936829193710498</v>
      </c>
      <c r="N1972" s="9">
        <v>1.40986826690085</v>
      </c>
      <c r="O1972" s="9">
        <v>1.0867874655788601</v>
      </c>
      <c r="P1972" s="9">
        <v>0.15971209111897999</v>
      </c>
      <c r="Q1972" s="9">
        <v>437.46532891952597</v>
      </c>
      <c r="R1972" s="9">
        <v>1200</v>
      </c>
      <c r="S1972" s="9" t="s">
        <v>308</v>
      </c>
      <c r="T1972" s="9">
        <v>1200</v>
      </c>
      <c r="U1972" s="9" t="s">
        <v>293</v>
      </c>
      <c r="V1972" s="9" t="s">
        <v>195</v>
      </c>
      <c r="Z1972" s="9">
        <v>0</v>
      </c>
      <c r="AA1972" s="9">
        <v>1</v>
      </c>
      <c r="AB1972" s="9">
        <v>1.0867874655788601</v>
      </c>
      <c r="AC1972" s="9">
        <v>0.15971209111897999</v>
      </c>
      <c r="AD1972" s="9">
        <v>437.46532891952597</v>
      </c>
      <c r="AF1972" s="9">
        <v>-1</v>
      </c>
      <c r="AG1972" s="9">
        <v>-1</v>
      </c>
      <c r="AH1972" s="9">
        <v>-1</v>
      </c>
      <c r="AI1972" s="9">
        <v>-1</v>
      </c>
      <c r="AJ1972" s="9">
        <v>0</v>
      </c>
      <c r="AM1972" s="9" t="s">
        <v>309</v>
      </c>
      <c r="AN1972" s="9">
        <v>-1</v>
      </c>
      <c r="AQ1972" s="9">
        <v>580</v>
      </c>
      <c r="AR1972" s="9" t="s">
        <v>302</v>
      </c>
      <c r="AT1972" s="9" t="s">
        <v>195</v>
      </c>
      <c r="AU1972" s="9">
        <v>132.71029999999999</v>
      </c>
      <c r="AV1972" s="9">
        <v>121.02493681846801</v>
      </c>
      <c r="AW1972" s="9">
        <v>458.43425010235597</v>
      </c>
      <c r="AX1972" s="9">
        <v>0.35479750929999998</v>
      </c>
    </row>
    <row r="1973" spans="1:50" x14ac:dyDescent="0.25">
      <c r="A1973" s="142">
        <v>550000</v>
      </c>
      <c r="B1973" s="142">
        <v>900000</v>
      </c>
      <c r="C1973" s="142">
        <v>900000</v>
      </c>
      <c r="D1973" s="9" t="s">
        <v>305</v>
      </c>
      <c r="E1973" s="9" t="s">
        <v>70</v>
      </c>
      <c r="F1973" s="9" t="s">
        <v>306</v>
      </c>
      <c r="G1973" s="9" t="s">
        <v>307</v>
      </c>
      <c r="H1973" s="9">
        <v>0.36</v>
      </c>
      <c r="I1973" s="9">
        <v>0.48</v>
      </c>
      <c r="J1973" s="9" t="s">
        <v>195</v>
      </c>
      <c r="K1973" s="9">
        <v>1.0530764593E-4</v>
      </c>
      <c r="L1973" s="9">
        <v>3861.75198628818</v>
      </c>
      <c r="M1973" s="9">
        <v>9.5936829193710498</v>
      </c>
      <c r="N1973" s="9">
        <v>1.40986826690085</v>
      </c>
      <c r="O1973" s="9">
        <v>1.0102881640299999E-3</v>
      </c>
      <c r="P1973" s="9">
        <v>1.4846990825000001E-4</v>
      </c>
      <c r="Q1973" s="9">
        <v>0.40667201084151</v>
      </c>
      <c r="R1973" s="9">
        <v>1210</v>
      </c>
      <c r="S1973" s="9" t="s">
        <v>310</v>
      </c>
      <c r="T1973" s="9">
        <v>1210</v>
      </c>
      <c r="U1973" s="9" t="s">
        <v>293</v>
      </c>
      <c r="V1973" s="9" t="s">
        <v>195</v>
      </c>
      <c r="Z1973" s="9">
        <v>0</v>
      </c>
      <c r="AA1973" s="9">
        <v>1</v>
      </c>
      <c r="AB1973" s="9">
        <v>1.0102881640299999E-3</v>
      </c>
      <c r="AC1973" s="9">
        <v>1.4846990825000001E-4</v>
      </c>
      <c r="AD1973" s="9">
        <v>0.40667201084007998</v>
      </c>
      <c r="AF1973" s="9">
        <v>-1</v>
      </c>
      <c r="AG1973" s="9">
        <v>-1</v>
      </c>
      <c r="AH1973" s="9">
        <v>-1</v>
      </c>
      <c r="AI1973" s="9">
        <v>-1</v>
      </c>
      <c r="AJ1973" s="9">
        <v>0</v>
      </c>
      <c r="AM1973" s="9" t="s">
        <v>309</v>
      </c>
      <c r="AN1973" s="9">
        <v>-1</v>
      </c>
      <c r="AQ1973" s="9">
        <v>580</v>
      </c>
      <c r="AR1973" s="9" t="s">
        <v>302</v>
      </c>
      <c r="AT1973" s="9" t="s">
        <v>195</v>
      </c>
      <c r="AU1973" s="9">
        <v>132.71029999999999</v>
      </c>
      <c r="AV1973" s="9">
        <v>3.7610500290245898</v>
      </c>
      <c r="AW1973" s="9">
        <v>0.42616492325813998</v>
      </c>
      <c r="AX1973" s="9">
        <v>3.2982319999999999E-4</v>
      </c>
    </row>
    <row r="1974" spans="1:50" x14ac:dyDescent="0.25">
      <c r="A1974" s="142">
        <v>550000</v>
      </c>
      <c r="B1974" s="142">
        <v>900000</v>
      </c>
      <c r="C1974" s="142">
        <v>900000</v>
      </c>
      <c r="D1974" s="9" t="s">
        <v>305</v>
      </c>
      <c r="E1974" s="9" t="s">
        <v>70</v>
      </c>
      <c r="F1974" s="9" t="s">
        <v>306</v>
      </c>
      <c r="G1974" s="9" t="s">
        <v>307</v>
      </c>
      <c r="H1974" s="9">
        <v>0.36</v>
      </c>
      <c r="I1974" s="9">
        <v>0.48</v>
      </c>
      <c r="J1974" s="9" t="s">
        <v>195</v>
      </c>
      <c r="K1974" s="9">
        <v>0.38480693999792998</v>
      </c>
      <c r="L1974" s="9">
        <v>3861.75198628818</v>
      </c>
      <c r="M1974" s="9">
        <v>9.5936829193710498</v>
      </c>
      <c r="N1974" s="9">
        <v>1.40986826690085</v>
      </c>
      <c r="O1974" s="9">
        <v>3.6917157675136401</v>
      </c>
      <c r="P1974" s="9">
        <v>0.54252709358631002</v>
      </c>
      <c r="Q1974" s="9">
        <v>1486.0289648744999</v>
      </c>
      <c r="R1974" s="9">
        <v>1210</v>
      </c>
      <c r="S1974" s="9" t="s">
        <v>310</v>
      </c>
      <c r="T1974" s="9">
        <v>1210</v>
      </c>
      <c r="U1974" s="9" t="s">
        <v>293</v>
      </c>
      <c r="V1974" s="9" t="s">
        <v>195</v>
      </c>
      <c r="Z1974" s="9">
        <v>0</v>
      </c>
      <c r="AA1974" s="9">
        <v>1</v>
      </c>
      <c r="AB1974" s="9">
        <v>3.6917157675136401</v>
      </c>
      <c r="AC1974" s="9">
        <v>0.54252709358631002</v>
      </c>
      <c r="AD1974" s="9">
        <v>1486.0289648744999</v>
      </c>
      <c r="AF1974" s="9">
        <v>-1</v>
      </c>
      <c r="AG1974" s="9">
        <v>-1</v>
      </c>
      <c r="AH1974" s="9">
        <v>-1</v>
      </c>
      <c r="AI1974" s="9">
        <v>-1</v>
      </c>
      <c r="AJ1974" s="9">
        <v>0</v>
      </c>
      <c r="AM1974" s="9" t="s">
        <v>309</v>
      </c>
      <c r="AN1974" s="9">
        <v>-1</v>
      </c>
      <c r="AQ1974" s="9">
        <v>580</v>
      </c>
      <c r="AR1974" s="9" t="s">
        <v>302</v>
      </c>
      <c r="AT1974" s="9" t="s">
        <v>195</v>
      </c>
      <c r="AU1974" s="9">
        <v>132.71029999999999</v>
      </c>
      <c r="AV1974" s="9">
        <v>160.53719503491999</v>
      </c>
      <c r="AW1974" s="9">
        <v>1557.25843651474</v>
      </c>
      <c r="AX1974" s="9">
        <v>1.2052140834</v>
      </c>
    </row>
    <row r="1975" spans="1:50" x14ac:dyDescent="0.25">
      <c r="A1975" s="142">
        <v>550000</v>
      </c>
      <c r="B1975" s="142">
        <v>900000</v>
      </c>
      <c r="C1975" s="142">
        <v>900000</v>
      </c>
      <c r="D1975" s="9" t="s">
        <v>305</v>
      </c>
      <c r="E1975" s="9" t="s">
        <v>70</v>
      </c>
      <c r="F1975" s="9" t="s">
        <v>306</v>
      </c>
      <c r="G1975" s="9" t="s">
        <v>307</v>
      </c>
      <c r="H1975" s="9">
        <v>0.36</v>
      </c>
      <c r="I1975" s="9">
        <v>0.48</v>
      </c>
      <c r="J1975" s="9" t="s">
        <v>195</v>
      </c>
      <c r="K1975" s="9">
        <v>8.2925133522000001E-4</v>
      </c>
      <c r="L1975" s="9">
        <v>3861.75198628818</v>
      </c>
      <c r="M1975" s="9">
        <v>9.5936829193710498</v>
      </c>
      <c r="N1975" s="9">
        <v>1.40986826690085</v>
      </c>
      <c r="O1975" s="9">
        <v>7.9555743705800007E-3</v>
      </c>
      <c r="P1975" s="9">
        <v>1.1691351428099999E-3</v>
      </c>
      <c r="Q1975" s="9">
        <v>3.2023629909256801</v>
      </c>
      <c r="R1975" s="9">
        <v>1210</v>
      </c>
      <c r="S1975" s="9" t="s">
        <v>310</v>
      </c>
      <c r="T1975" s="9">
        <v>1210</v>
      </c>
      <c r="U1975" s="9" t="s">
        <v>293</v>
      </c>
      <c r="V1975" s="9" t="s">
        <v>195</v>
      </c>
      <c r="Z1975" s="9">
        <v>0</v>
      </c>
      <c r="AA1975" s="9">
        <v>1</v>
      </c>
      <c r="AB1975" s="9">
        <v>7.9555743705800007E-3</v>
      </c>
      <c r="AC1975" s="9">
        <v>1.1691351428099999E-3</v>
      </c>
      <c r="AD1975" s="9">
        <v>3.2023629909272699</v>
      </c>
      <c r="AF1975" s="9">
        <v>-1</v>
      </c>
      <c r="AG1975" s="9">
        <v>-1</v>
      </c>
      <c r="AH1975" s="9">
        <v>-1</v>
      </c>
      <c r="AI1975" s="9">
        <v>-1</v>
      </c>
      <c r="AJ1975" s="9">
        <v>0</v>
      </c>
      <c r="AM1975" s="9" t="s">
        <v>309</v>
      </c>
      <c r="AN1975" s="9">
        <v>-1</v>
      </c>
      <c r="AQ1975" s="9">
        <v>580</v>
      </c>
      <c r="AR1975" s="9" t="s">
        <v>302</v>
      </c>
      <c r="AT1975" s="9" t="s">
        <v>195</v>
      </c>
      <c r="AU1975" s="9">
        <v>132.71029999999999</v>
      </c>
      <c r="AV1975" s="9">
        <v>9.3358448227726907</v>
      </c>
      <c r="AW1975" s="9">
        <v>3.35586109172859</v>
      </c>
      <c r="AX1975" s="9">
        <v>2.5972125E-3</v>
      </c>
    </row>
    <row r="1976" spans="1:50" x14ac:dyDescent="0.25">
      <c r="A1976" s="142">
        <v>550000</v>
      </c>
      <c r="B1976" s="142">
        <v>900000</v>
      </c>
      <c r="C1976" s="142">
        <v>900000</v>
      </c>
      <c r="D1976" s="9" t="s">
        <v>305</v>
      </c>
      <c r="E1976" s="9" t="s">
        <v>70</v>
      </c>
      <c r="F1976" s="9" t="s">
        <v>306</v>
      </c>
      <c r="G1976" s="9" t="s">
        <v>307</v>
      </c>
      <c r="H1976" s="9">
        <v>0.36</v>
      </c>
      <c r="I1976" s="9">
        <v>0.48</v>
      </c>
      <c r="J1976" s="9" t="s">
        <v>195</v>
      </c>
      <c r="K1976" s="9">
        <v>0.11874038443965999</v>
      </c>
      <c r="L1976" s="9">
        <v>3861.75198628818</v>
      </c>
      <c r="M1976" s="9">
        <v>9.5936829193710498</v>
      </c>
      <c r="N1976" s="9">
        <v>1.40986826690085</v>
      </c>
      <c r="O1976" s="9">
        <v>1.1391575980383899</v>
      </c>
      <c r="P1976" s="9">
        <v>0.16740830002109</v>
      </c>
      <c r="Q1976" s="9">
        <v>458.54591546250998</v>
      </c>
      <c r="R1976" s="9">
        <v>1210</v>
      </c>
      <c r="S1976" s="9" t="s">
        <v>310</v>
      </c>
      <c r="T1976" s="9">
        <v>1210</v>
      </c>
      <c r="U1976" s="9" t="s">
        <v>293</v>
      </c>
      <c r="V1976" s="9" t="s">
        <v>195</v>
      </c>
      <c r="Z1976" s="9">
        <v>0</v>
      </c>
      <c r="AA1976" s="9">
        <v>1</v>
      </c>
      <c r="AB1976" s="9">
        <v>1.1391575980383899</v>
      </c>
      <c r="AC1976" s="9">
        <v>0.16740830002109</v>
      </c>
      <c r="AD1976" s="9">
        <v>458.54591546250998</v>
      </c>
      <c r="AF1976" s="9">
        <v>-1</v>
      </c>
      <c r="AG1976" s="9">
        <v>-1</v>
      </c>
      <c r="AH1976" s="9">
        <v>-1</v>
      </c>
      <c r="AI1976" s="9">
        <v>-1</v>
      </c>
      <c r="AJ1976" s="9">
        <v>0</v>
      </c>
      <c r="AM1976" s="9" t="s">
        <v>309</v>
      </c>
      <c r="AN1976" s="9">
        <v>-1</v>
      </c>
      <c r="AQ1976" s="9">
        <v>580</v>
      </c>
      <c r="AR1976" s="9" t="s">
        <v>302</v>
      </c>
      <c r="AT1976" s="9" t="s">
        <v>195</v>
      </c>
      <c r="AU1976" s="9">
        <v>132.71029999999999</v>
      </c>
      <c r="AV1976" s="9">
        <v>107.592831582363</v>
      </c>
      <c r="AW1976" s="9">
        <v>480.52528736791697</v>
      </c>
      <c r="AX1976" s="9">
        <v>0.37189449749999998</v>
      </c>
    </row>
    <row r="1977" spans="1:50" x14ac:dyDescent="0.25">
      <c r="A1977" s="142">
        <v>550000</v>
      </c>
      <c r="B1977" s="142">
        <v>900000</v>
      </c>
      <c r="C1977" s="142">
        <v>900000</v>
      </c>
      <c r="D1977" s="9" t="s">
        <v>305</v>
      </c>
      <c r="E1977" s="9" t="s">
        <v>70</v>
      </c>
      <c r="F1977" s="9" t="s">
        <v>306</v>
      </c>
      <c r="G1977" s="9" t="s">
        <v>307</v>
      </c>
      <c r="H1977" s="9">
        <v>0.36</v>
      </c>
      <c r="I1977" s="9">
        <v>0.48</v>
      </c>
      <c r="J1977" s="9" t="s">
        <v>195</v>
      </c>
      <c r="K1977" s="9">
        <v>0.28350510329114997</v>
      </c>
      <c r="L1977" s="9">
        <v>3857.2261323955599</v>
      </c>
      <c r="M1977" s="9">
        <v>9.5117797937586204</v>
      </c>
      <c r="N1977" s="9">
        <v>1.39062823680007</v>
      </c>
      <c r="O1977" s="9">
        <v>2.6966381129122099</v>
      </c>
      <c r="P1977" s="9">
        <v>0.39425020191359</v>
      </c>
      <c r="Q1977" s="9">
        <v>1093.54329308212</v>
      </c>
      <c r="R1977" s="9">
        <v>1200</v>
      </c>
      <c r="S1977" s="9" t="s">
        <v>308</v>
      </c>
      <c r="T1977" s="9">
        <v>1200</v>
      </c>
      <c r="U1977" s="9" t="s">
        <v>293</v>
      </c>
      <c r="V1977" s="9" t="s">
        <v>195</v>
      </c>
      <c r="Z1977" s="9">
        <v>0</v>
      </c>
      <c r="AA1977" s="9">
        <v>1</v>
      </c>
      <c r="AB1977" s="9">
        <v>2.6966381129122099</v>
      </c>
      <c r="AC1977" s="9">
        <v>0.39425020191359</v>
      </c>
      <c r="AD1977" s="9">
        <v>1093.54329308212</v>
      </c>
      <c r="AF1977" s="9">
        <v>-1</v>
      </c>
      <c r="AG1977" s="9">
        <v>-1</v>
      </c>
      <c r="AH1977" s="9">
        <v>-1</v>
      </c>
      <c r="AI1977" s="9">
        <v>-1</v>
      </c>
      <c r="AJ1977" s="9">
        <v>0</v>
      </c>
      <c r="AM1977" s="9" t="s">
        <v>309</v>
      </c>
      <c r="AN1977" s="9">
        <v>-1</v>
      </c>
      <c r="AQ1977" s="9">
        <v>580</v>
      </c>
      <c r="AR1977" s="9" t="s">
        <v>302</v>
      </c>
      <c r="AT1977" s="9" t="s">
        <v>195</v>
      </c>
      <c r="AU1977" s="9">
        <v>132.71029999999999</v>
      </c>
      <c r="AV1977" s="9">
        <v>199.73313948603001</v>
      </c>
      <c r="AW1977" s="9">
        <v>1147.3044480369599</v>
      </c>
      <c r="AX1977" s="9">
        <v>0.88689642589999995</v>
      </c>
    </row>
    <row r="1978" spans="1:50" x14ac:dyDescent="0.25">
      <c r="A1978" s="142">
        <v>550000</v>
      </c>
      <c r="B1978" s="142">
        <v>900000</v>
      </c>
      <c r="C1978" s="142">
        <v>900000</v>
      </c>
      <c r="D1978" s="9" t="s">
        <v>305</v>
      </c>
      <c r="E1978" s="9" t="s">
        <v>70</v>
      </c>
      <c r="F1978" s="9" t="s">
        <v>306</v>
      </c>
      <c r="G1978" s="9" t="s">
        <v>307</v>
      </c>
      <c r="H1978" s="9">
        <v>0.36</v>
      </c>
      <c r="I1978" s="9">
        <v>0.48</v>
      </c>
      <c r="J1978" s="9" t="s">
        <v>195</v>
      </c>
      <c r="K1978" s="9">
        <v>3.2496903047799998E-3</v>
      </c>
      <c r="L1978" s="9">
        <v>3857.2261323955599</v>
      </c>
      <c r="M1978" s="9">
        <v>9.5117797937586204</v>
      </c>
      <c r="N1978" s="9">
        <v>1.39062823680007</v>
      </c>
      <c r="O1978" s="9">
        <v>3.0910338577029999E-2</v>
      </c>
      <c r="P1978" s="9">
        <v>4.5191110986899999E-3</v>
      </c>
      <c r="Q1978" s="9">
        <v>12.534790365813</v>
      </c>
      <c r="R1978" s="9">
        <v>1210</v>
      </c>
      <c r="S1978" s="9" t="s">
        <v>310</v>
      </c>
      <c r="T1978" s="9">
        <v>1210</v>
      </c>
      <c r="U1978" s="9" t="s">
        <v>293</v>
      </c>
      <c r="V1978" s="9" t="s">
        <v>195</v>
      </c>
      <c r="Z1978" s="9">
        <v>0</v>
      </c>
      <c r="AA1978" s="9">
        <v>1</v>
      </c>
      <c r="AB1978" s="9">
        <v>3.0910338577029999E-2</v>
      </c>
      <c r="AC1978" s="9">
        <v>4.5191110986899999E-3</v>
      </c>
      <c r="AD1978" s="9">
        <v>12.5347903658138</v>
      </c>
      <c r="AF1978" s="9">
        <v>-1</v>
      </c>
      <c r="AG1978" s="9">
        <v>-1</v>
      </c>
      <c r="AH1978" s="9">
        <v>-1</v>
      </c>
      <c r="AI1978" s="9">
        <v>-1</v>
      </c>
      <c r="AJ1978" s="9">
        <v>0</v>
      </c>
      <c r="AM1978" s="9" t="s">
        <v>309</v>
      </c>
      <c r="AN1978" s="9">
        <v>-1</v>
      </c>
      <c r="AQ1978" s="9">
        <v>580</v>
      </c>
      <c r="AR1978" s="9" t="s">
        <v>302</v>
      </c>
      <c r="AT1978" s="9" t="s">
        <v>195</v>
      </c>
      <c r="AU1978" s="9">
        <v>132.71029999999999</v>
      </c>
      <c r="AV1978" s="9">
        <v>15.418846328412</v>
      </c>
      <c r="AW1978" s="9">
        <v>13.151030080735</v>
      </c>
      <c r="AX1978" s="9">
        <v>1.01660911E-2</v>
      </c>
    </row>
    <row r="1979" spans="1:50" x14ac:dyDescent="0.25">
      <c r="A1979" s="142">
        <v>550000</v>
      </c>
      <c r="B1979" s="142">
        <v>900000</v>
      </c>
      <c r="C1979" s="142">
        <v>900000</v>
      </c>
      <c r="D1979" s="9" t="s">
        <v>305</v>
      </c>
      <c r="E1979" s="9" t="s">
        <v>70</v>
      </c>
      <c r="F1979" s="9" t="s">
        <v>306</v>
      </c>
      <c r="G1979" s="9" t="s">
        <v>307</v>
      </c>
      <c r="H1979" s="9">
        <v>0.36</v>
      </c>
      <c r="I1979" s="9">
        <v>0.48</v>
      </c>
      <c r="J1979" s="9" t="s">
        <v>195</v>
      </c>
      <c r="K1979" s="9">
        <v>5.5616910469999999E-4</v>
      </c>
      <c r="L1979" s="9">
        <v>3857.2261323955599</v>
      </c>
      <c r="M1979" s="9">
        <v>9.5117797937586204</v>
      </c>
      <c r="N1979" s="9">
        <v>1.39062823680007</v>
      </c>
      <c r="O1979" s="9">
        <v>5.2901580520600001E-3</v>
      </c>
      <c r="P1979" s="9">
        <v>7.7342446144000002E-4</v>
      </c>
      <c r="Q1979" s="9">
        <v>2.1452700047068798</v>
      </c>
      <c r="R1979" s="9">
        <v>1430</v>
      </c>
      <c r="S1979" s="9" t="s">
        <v>298</v>
      </c>
      <c r="T1979" s="9">
        <v>1430</v>
      </c>
      <c r="U1979" s="9" t="s">
        <v>293</v>
      </c>
      <c r="V1979" s="9" t="s">
        <v>195</v>
      </c>
      <c r="Z1979" s="9">
        <v>0</v>
      </c>
      <c r="AA1979" s="9">
        <v>1</v>
      </c>
      <c r="AB1979" s="9">
        <v>5.2901580520600001E-3</v>
      </c>
      <c r="AC1979" s="9">
        <v>7.7342446144000002E-4</v>
      </c>
      <c r="AD1979" s="9">
        <v>2.1452700047064002</v>
      </c>
      <c r="AF1979" s="9">
        <v>-1</v>
      </c>
      <c r="AG1979" s="9">
        <v>-1</v>
      </c>
      <c r="AH1979" s="9">
        <v>-1</v>
      </c>
      <c r="AI1979" s="9">
        <v>-1</v>
      </c>
      <c r="AJ1979" s="9">
        <v>0</v>
      </c>
      <c r="AM1979" s="9" t="s">
        <v>309</v>
      </c>
      <c r="AN1979" s="9">
        <v>-1</v>
      </c>
      <c r="AQ1979" s="9">
        <v>580</v>
      </c>
      <c r="AR1979" s="9" t="s">
        <v>302</v>
      </c>
      <c r="AT1979" s="9" t="s">
        <v>195</v>
      </c>
      <c r="AU1979" s="9">
        <v>132.71029999999999</v>
      </c>
      <c r="AV1979" s="9">
        <v>8.5721823380622997</v>
      </c>
      <c r="AW1979" s="9">
        <v>2.25073651332348</v>
      </c>
      <c r="AX1979" s="9">
        <v>1.7398782999999999E-3</v>
      </c>
    </row>
    <row r="1980" spans="1:50" x14ac:dyDescent="0.25">
      <c r="A1980" s="142">
        <v>550000</v>
      </c>
      <c r="B1980" s="142">
        <v>900000</v>
      </c>
      <c r="C1980" s="142">
        <v>900000</v>
      </c>
      <c r="D1980" s="9" t="s">
        <v>305</v>
      </c>
      <c r="E1980" s="9" t="s">
        <v>70</v>
      </c>
      <c r="F1980" s="9" t="s">
        <v>306</v>
      </c>
      <c r="G1980" s="9" t="s">
        <v>307</v>
      </c>
      <c r="H1980" s="9">
        <v>0.36</v>
      </c>
      <c r="I1980" s="9">
        <v>0.48</v>
      </c>
      <c r="J1980" s="9" t="s">
        <v>195</v>
      </c>
      <c r="K1980" s="9">
        <v>4.403431349689E-2</v>
      </c>
      <c r="L1980" s="9">
        <v>3857.2261323955599</v>
      </c>
      <c r="M1980" s="9">
        <v>9.5117797937586204</v>
      </c>
      <c r="N1980" s="9">
        <v>1.39062823680007</v>
      </c>
      <c r="O1980" s="9">
        <v>0.41884469335182001</v>
      </c>
      <c r="P1980" s="9">
        <v>6.1235359736889997E-2</v>
      </c>
      <c r="Q1980" s="9">
        <v>169.85030474233301</v>
      </c>
      <c r="R1980" s="9">
        <v>1410</v>
      </c>
      <c r="S1980" s="9" t="s">
        <v>299</v>
      </c>
      <c r="T1980" s="9">
        <v>1410</v>
      </c>
      <c r="U1980" s="9" t="s">
        <v>293</v>
      </c>
      <c r="V1980" s="9" t="s">
        <v>195</v>
      </c>
      <c r="Z1980" s="9">
        <v>0</v>
      </c>
      <c r="AA1980" s="9">
        <v>1</v>
      </c>
      <c r="AB1980" s="9">
        <v>0.41884469335182001</v>
      </c>
      <c r="AC1980" s="9">
        <v>6.1235359736889997E-2</v>
      </c>
      <c r="AD1980" s="9">
        <v>169.85030474233099</v>
      </c>
      <c r="AF1980" s="9">
        <v>-1</v>
      </c>
      <c r="AG1980" s="9">
        <v>-1</v>
      </c>
      <c r="AH1980" s="9">
        <v>-1</v>
      </c>
      <c r="AI1980" s="9">
        <v>-1</v>
      </c>
      <c r="AJ1980" s="9">
        <v>0</v>
      </c>
      <c r="AM1980" s="9" t="s">
        <v>309</v>
      </c>
      <c r="AN1980" s="9">
        <v>-1</v>
      </c>
      <c r="AQ1980" s="9">
        <v>580</v>
      </c>
      <c r="AR1980" s="9" t="s">
        <v>302</v>
      </c>
      <c r="AT1980" s="9" t="s">
        <v>195</v>
      </c>
      <c r="AU1980" s="9">
        <v>132.71029999999999</v>
      </c>
      <c r="AV1980" s="9">
        <v>69.944254036256197</v>
      </c>
      <c r="AW1980" s="9">
        <v>178.200544380895</v>
      </c>
      <c r="AX1980" s="9">
        <v>0.13775369400000001</v>
      </c>
    </row>
    <row r="1981" spans="1:50" x14ac:dyDescent="0.25">
      <c r="A1981" s="142">
        <v>550000</v>
      </c>
      <c r="B1981" s="142">
        <v>900000</v>
      </c>
      <c r="C1981" s="142">
        <v>900000</v>
      </c>
      <c r="D1981" s="9" t="s">
        <v>305</v>
      </c>
      <c r="E1981" s="9" t="s">
        <v>70</v>
      </c>
      <c r="F1981" s="9" t="s">
        <v>306</v>
      </c>
      <c r="G1981" s="9" t="s">
        <v>307</v>
      </c>
      <c r="H1981" s="9">
        <v>0.36</v>
      </c>
      <c r="I1981" s="9">
        <v>0.48</v>
      </c>
      <c r="J1981" s="9" t="s">
        <v>195</v>
      </c>
      <c r="K1981" s="9">
        <v>0.16389026208789001</v>
      </c>
      <c r="L1981" s="9">
        <v>3857.2261323955599</v>
      </c>
      <c r="M1981" s="9">
        <v>9.5117797937586204</v>
      </c>
      <c r="N1981" s="9">
        <v>1.39062823680007</v>
      </c>
      <c r="O1981" s="9">
        <v>1.5588880833213901</v>
      </c>
      <c r="P1981" s="9">
        <v>0.22791042619598001</v>
      </c>
      <c r="Q1981" s="9">
        <v>632.16180177056594</v>
      </c>
      <c r="R1981" s="9">
        <v>1210</v>
      </c>
      <c r="S1981" s="9" t="s">
        <v>310</v>
      </c>
      <c r="T1981" s="9">
        <v>1210</v>
      </c>
      <c r="U1981" s="9" t="s">
        <v>293</v>
      </c>
      <c r="V1981" s="9" t="s">
        <v>195</v>
      </c>
      <c r="Z1981" s="9">
        <v>0</v>
      </c>
      <c r="AA1981" s="9">
        <v>1</v>
      </c>
      <c r="AB1981" s="9">
        <v>1.5588880833213901</v>
      </c>
      <c r="AC1981" s="9">
        <v>0.22791042619598001</v>
      </c>
      <c r="AD1981" s="9">
        <v>632.16180177056594</v>
      </c>
      <c r="AF1981" s="9">
        <v>-1</v>
      </c>
      <c r="AG1981" s="9">
        <v>-1</v>
      </c>
      <c r="AH1981" s="9">
        <v>-1</v>
      </c>
      <c r="AI1981" s="9">
        <v>-1</v>
      </c>
      <c r="AJ1981" s="9">
        <v>0</v>
      </c>
      <c r="AM1981" s="9" t="s">
        <v>309</v>
      </c>
      <c r="AN1981" s="9">
        <v>-1</v>
      </c>
      <c r="AQ1981" s="9">
        <v>580</v>
      </c>
      <c r="AR1981" s="9" t="s">
        <v>302</v>
      </c>
      <c r="AT1981" s="9" t="s">
        <v>195</v>
      </c>
      <c r="AU1981" s="9">
        <v>132.71029999999999</v>
      </c>
      <c r="AV1981" s="9">
        <v>106.898845011614</v>
      </c>
      <c r="AW1981" s="9">
        <v>663.24035969919703</v>
      </c>
      <c r="AX1981" s="9">
        <v>0.51270219120000005</v>
      </c>
    </row>
    <row r="1982" spans="1:50" x14ac:dyDescent="0.25">
      <c r="A1982" s="142">
        <v>550000</v>
      </c>
      <c r="B1982" s="142">
        <v>900000</v>
      </c>
      <c r="C1982" s="142">
        <v>900000</v>
      </c>
      <c r="D1982" s="9" t="s">
        <v>305</v>
      </c>
      <c r="E1982" s="9" t="s">
        <v>70</v>
      </c>
      <c r="F1982" s="9" t="s">
        <v>306</v>
      </c>
      <c r="G1982" s="9" t="s">
        <v>307</v>
      </c>
      <c r="H1982" s="9">
        <v>0.36</v>
      </c>
      <c r="I1982" s="9">
        <v>0.48</v>
      </c>
      <c r="J1982" s="9" t="s">
        <v>195</v>
      </c>
      <c r="K1982" s="9">
        <v>0.12252791545152</v>
      </c>
      <c r="L1982" s="9">
        <v>3857.2261323955599</v>
      </c>
      <c r="M1982" s="9">
        <v>9.5117797937586204</v>
      </c>
      <c r="N1982" s="9">
        <v>1.39062823680007</v>
      </c>
      <c r="O1982" s="9">
        <v>1.16545855036316</v>
      </c>
      <c r="P1982" s="9">
        <v>0.17039077902314001</v>
      </c>
      <c r="Q1982" s="9">
        <v>472.61787742756798</v>
      </c>
      <c r="R1982" s="9">
        <v>1210</v>
      </c>
      <c r="S1982" s="9" t="s">
        <v>310</v>
      </c>
      <c r="T1982" s="9">
        <v>1210</v>
      </c>
      <c r="U1982" s="9" t="s">
        <v>293</v>
      </c>
      <c r="V1982" s="9" t="s">
        <v>195</v>
      </c>
      <c r="Z1982" s="9">
        <v>0</v>
      </c>
      <c r="AA1982" s="9">
        <v>1</v>
      </c>
      <c r="AB1982" s="9">
        <v>1.16545855036316</v>
      </c>
      <c r="AC1982" s="9">
        <v>0.17039077902314001</v>
      </c>
      <c r="AD1982" s="9">
        <v>472.61787742756798</v>
      </c>
      <c r="AF1982" s="9">
        <v>-1</v>
      </c>
      <c r="AG1982" s="9">
        <v>-1</v>
      </c>
      <c r="AH1982" s="9">
        <v>-1</v>
      </c>
      <c r="AI1982" s="9">
        <v>-1</v>
      </c>
      <c r="AJ1982" s="9">
        <v>0</v>
      </c>
      <c r="AM1982" s="9" t="s">
        <v>309</v>
      </c>
      <c r="AN1982" s="9">
        <v>-1</v>
      </c>
      <c r="AQ1982" s="9">
        <v>580</v>
      </c>
      <c r="AR1982" s="9" t="s">
        <v>302</v>
      </c>
      <c r="AT1982" s="9" t="s">
        <v>195</v>
      </c>
      <c r="AU1982" s="9">
        <v>132.71029999999999</v>
      </c>
      <c r="AV1982" s="9">
        <v>92.285744839031196</v>
      </c>
      <c r="AW1982" s="9">
        <v>495.85288156828</v>
      </c>
      <c r="AX1982" s="9">
        <v>0.383307281</v>
      </c>
    </row>
    <row r="1983" spans="1:50" x14ac:dyDescent="0.25">
      <c r="A1983" s="142">
        <v>550000</v>
      </c>
      <c r="B1983" s="142">
        <v>900000</v>
      </c>
      <c r="C1983" s="142">
        <v>900000</v>
      </c>
      <c r="D1983" s="9" t="s">
        <v>305</v>
      </c>
      <c r="E1983" s="9" t="s">
        <v>70</v>
      </c>
      <c r="F1983" s="9" t="s">
        <v>306</v>
      </c>
      <c r="G1983" s="9" t="s">
        <v>307</v>
      </c>
      <c r="H1983" s="9">
        <v>0.36</v>
      </c>
      <c r="I1983" s="9">
        <v>0.48</v>
      </c>
      <c r="J1983" s="9" t="s">
        <v>195</v>
      </c>
      <c r="K1983" s="9">
        <v>5.6527502878900002E-2</v>
      </c>
      <c r="L1983" s="9">
        <v>3879.5913889141698</v>
      </c>
      <c r="M1983" s="9">
        <v>10.703178972448701</v>
      </c>
      <c r="N1983" s="9">
        <v>1.9153521084393199</v>
      </c>
      <c r="O1983" s="9">
        <v>0.60502398017849002</v>
      </c>
      <c r="P1983" s="9">
        <v>0.10827007182391001</v>
      </c>
      <c r="Q1983" s="9">
        <v>219.30361340580501</v>
      </c>
      <c r="R1983" s="9">
        <v>1200</v>
      </c>
      <c r="S1983" s="9" t="s">
        <v>308</v>
      </c>
      <c r="T1983" s="9">
        <v>1200</v>
      </c>
      <c r="U1983" s="9" t="s">
        <v>293</v>
      </c>
      <c r="V1983" s="9" t="s">
        <v>195</v>
      </c>
      <c r="Z1983" s="9">
        <v>0</v>
      </c>
      <c r="AA1983" s="9">
        <v>1</v>
      </c>
      <c r="AB1983" s="9">
        <v>0.60502398017849002</v>
      </c>
      <c r="AC1983" s="9">
        <v>0.10827007182391001</v>
      </c>
      <c r="AD1983" s="9">
        <v>225.675590680818</v>
      </c>
      <c r="AF1983" s="9">
        <v>-1</v>
      </c>
      <c r="AG1983" s="9">
        <v>-1</v>
      </c>
      <c r="AH1983" s="9">
        <v>-1</v>
      </c>
      <c r="AI1983" s="9">
        <v>-1</v>
      </c>
      <c r="AJ1983" s="9">
        <v>0</v>
      </c>
      <c r="AM1983" s="9" t="s">
        <v>309</v>
      </c>
      <c r="AN1983" s="9">
        <v>-1</v>
      </c>
      <c r="AQ1983" s="9">
        <v>580</v>
      </c>
      <c r="AR1983" s="9" t="s">
        <v>302</v>
      </c>
      <c r="AT1983" s="9" t="s">
        <v>195</v>
      </c>
      <c r="AU1983" s="9">
        <v>132.71029999999999</v>
      </c>
      <c r="AV1983" s="9">
        <v>66.577508846117098</v>
      </c>
      <c r="AW1983" s="9">
        <v>228.75868806771601</v>
      </c>
      <c r="AX1983" s="9">
        <v>0.18302967610000001</v>
      </c>
    </row>
    <row r="1984" spans="1:50" x14ac:dyDescent="0.25">
      <c r="A1984" s="142">
        <v>550000</v>
      </c>
      <c r="B1984" s="142">
        <v>900000</v>
      </c>
      <c r="C1984" s="142">
        <v>900000</v>
      </c>
      <c r="D1984" s="9" t="s">
        <v>305</v>
      </c>
      <c r="E1984" s="9" t="s">
        <v>70</v>
      </c>
      <c r="F1984" s="9" t="s">
        <v>306</v>
      </c>
      <c r="G1984" s="9" t="s">
        <v>307</v>
      </c>
      <c r="H1984" s="9">
        <v>0.36</v>
      </c>
      <c r="I1984" s="9">
        <v>0.48</v>
      </c>
      <c r="J1984" s="9" t="s">
        <v>195</v>
      </c>
      <c r="K1984" s="9">
        <v>2.1229824627900002E-3</v>
      </c>
      <c r="L1984" s="9">
        <v>3879.5913889141698</v>
      </c>
      <c r="M1984" s="9">
        <v>10.703178972448701</v>
      </c>
      <c r="N1984" s="9">
        <v>1.9153521084393199</v>
      </c>
      <c r="O1984" s="9">
        <v>2.2722661254680001E-2</v>
      </c>
      <c r="P1984" s="9">
        <v>4.0662589362900001E-3</v>
      </c>
      <c r="Q1984" s="9">
        <v>8.2363044814830406</v>
      </c>
      <c r="R1984" s="9">
        <v>1210</v>
      </c>
      <c r="S1984" s="9" t="s">
        <v>310</v>
      </c>
      <c r="T1984" s="9">
        <v>1210</v>
      </c>
      <c r="U1984" s="9" t="s">
        <v>293</v>
      </c>
      <c r="V1984" s="9" t="s">
        <v>195</v>
      </c>
      <c r="Z1984" s="9">
        <v>0</v>
      </c>
      <c r="AA1984" s="9">
        <v>1</v>
      </c>
      <c r="AB1984" s="9">
        <v>2.2722661254680001E-2</v>
      </c>
      <c r="AC1984" s="9">
        <v>4.0662589362900001E-3</v>
      </c>
      <c r="AD1984" s="9">
        <v>8.2363044814811399</v>
      </c>
      <c r="AF1984" s="9">
        <v>-1</v>
      </c>
      <c r="AG1984" s="9">
        <v>-1</v>
      </c>
      <c r="AH1984" s="9">
        <v>-1</v>
      </c>
      <c r="AI1984" s="9">
        <v>-1</v>
      </c>
      <c r="AJ1984" s="9">
        <v>0</v>
      </c>
      <c r="AM1984" s="9" t="s">
        <v>309</v>
      </c>
      <c r="AN1984" s="9">
        <v>-1</v>
      </c>
      <c r="AQ1984" s="9">
        <v>580</v>
      </c>
      <c r="AR1984" s="9" t="s">
        <v>302</v>
      </c>
      <c r="AT1984" s="9" t="s">
        <v>195</v>
      </c>
      <c r="AU1984" s="9">
        <v>132.71029999999999</v>
      </c>
      <c r="AV1984" s="9">
        <v>16.432813661627499</v>
      </c>
      <c r="AW1984" s="9">
        <v>8.5914052142106101</v>
      </c>
      <c r="AX1984" s="9">
        <v>6.6798901000000004E-3</v>
      </c>
    </row>
    <row r="1985" spans="1:50" x14ac:dyDescent="0.25">
      <c r="A1985" s="142">
        <v>550000</v>
      </c>
      <c r="B1985" s="142">
        <v>900000</v>
      </c>
      <c r="C1985" s="142">
        <v>900000</v>
      </c>
      <c r="D1985" s="9" t="s">
        <v>305</v>
      </c>
      <c r="E1985" s="9" t="s">
        <v>70</v>
      </c>
      <c r="F1985" s="9" t="s">
        <v>306</v>
      </c>
      <c r="G1985" s="9" t="s">
        <v>307</v>
      </c>
      <c r="H1985" s="9">
        <v>0.36</v>
      </c>
      <c r="I1985" s="9">
        <v>0.48</v>
      </c>
      <c r="J1985" s="9" t="s">
        <v>195</v>
      </c>
      <c r="K1985" s="9">
        <v>3.6637025111999999E-4</v>
      </c>
      <c r="L1985" s="9">
        <v>3879.5913889141698</v>
      </c>
      <c r="M1985" s="9">
        <v>10.703178972448701</v>
      </c>
      <c r="N1985" s="9">
        <v>1.9153521084393199</v>
      </c>
      <c r="O1985" s="9">
        <v>3.9213263679700001E-3</v>
      </c>
      <c r="P1985" s="9">
        <v>7.0172803295999995E-4</v>
      </c>
      <c r="Q1985" s="9">
        <v>1.4213668714188701</v>
      </c>
      <c r="R1985" s="9">
        <v>1410</v>
      </c>
      <c r="S1985" s="9" t="s">
        <v>299</v>
      </c>
      <c r="T1985" s="9">
        <v>1410</v>
      </c>
      <c r="U1985" s="9" t="s">
        <v>293</v>
      </c>
      <c r="V1985" s="9" t="s">
        <v>195</v>
      </c>
      <c r="Z1985" s="9">
        <v>0</v>
      </c>
      <c r="AA1985" s="9">
        <v>1</v>
      </c>
      <c r="AB1985" s="9">
        <v>3.9213263679700001E-3</v>
      </c>
      <c r="AC1985" s="9">
        <v>7.0172803295999995E-4</v>
      </c>
      <c r="AD1985" s="9">
        <v>16.589822241901</v>
      </c>
      <c r="AF1985" s="9">
        <v>-1</v>
      </c>
      <c r="AG1985" s="9">
        <v>-1</v>
      </c>
      <c r="AH1985" s="9">
        <v>-1</v>
      </c>
      <c r="AI1985" s="9">
        <v>-1</v>
      </c>
      <c r="AJ1985" s="9">
        <v>0</v>
      </c>
      <c r="AM1985" s="9" t="s">
        <v>309</v>
      </c>
      <c r="AN1985" s="9">
        <v>-1</v>
      </c>
      <c r="AQ1985" s="9">
        <v>580</v>
      </c>
      <c r="AR1985" s="9" t="s">
        <v>302</v>
      </c>
      <c r="AT1985" s="9" t="s">
        <v>195</v>
      </c>
      <c r="AU1985" s="9">
        <v>132.71029999999999</v>
      </c>
      <c r="AV1985" s="9">
        <v>26.547120479914199</v>
      </c>
      <c r="AW1985" s="9">
        <v>1.4826478037433299</v>
      </c>
      <c r="AX1985" s="9">
        <v>1.34548437E-2</v>
      </c>
    </row>
    <row r="1986" spans="1:50" x14ac:dyDescent="0.25">
      <c r="A1986" s="142">
        <v>550000</v>
      </c>
      <c r="B1986" s="142">
        <v>900000</v>
      </c>
      <c r="C1986" s="142">
        <v>900000</v>
      </c>
      <c r="D1986" s="9" t="s">
        <v>305</v>
      </c>
      <c r="E1986" s="9" t="s">
        <v>70</v>
      </c>
      <c r="F1986" s="9" t="s">
        <v>306</v>
      </c>
      <c r="G1986" s="9" t="s">
        <v>307</v>
      </c>
      <c r="H1986" s="9">
        <v>0.36</v>
      </c>
      <c r="I1986" s="9">
        <v>0.48</v>
      </c>
      <c r="J1986" s="9" t="s">
        <v>195</v>
      </c>
      <c r="K1986" s="9">
        <v>0.13962756770238999</v>
      </c>
      <c r="L1986" s="9">
        <v>3879.5913889141698</v>
      </c>
      <c r="M1986" s="9">
        <v>10.703178972448701</v>
      </c>
      <c r="N1986" s="9">
        <v>1.9153521084393199</v>
      </c>
      <c r="O1986" s="9">
        <v>1.4944588466064701</v>
      </c>
      <c r="P1986" s="9">
        <v>0.26743595619504001</v>
      </c>
      <c r="Q1986" s="9">
        <v>541.69790931325304</v>
      </c>
      <c r="R1986" s="9">
        <v>1330</v>
      </c>
      <c r="S1986" s="9" t="s">
        <v>311</v>
      </c>
      <c r="T1986" s="9">
        <v>1330</v>
      </c>
      <c r="U1986" s="9" t="s">
        <v>293</v>
      </c>
      <c r="V1986" s="9" t="s">
        <v>195</v>
      </c>
      <c r="Z1986" s="9">
        <v>0</v>
      </c>
      <c r="AA1986" s="9">
        <v>1</v>
      </c>
      <c r="AB1986" s="9">
        <v>1.4944588466064701</v>
      </c>
      <c r="AC1986" s="9">
        <v>0.26743595619504001</v>
      </c>
      <c r="AD1986" s="9">
        <v>546.99724026273805</v>
      </c>
      <c r="AF1986" s="9">
        <v>-1</v>
      </c>
      <c r="AG1986" s="9">
        <v>-1</v>
      </c>
      <c r="AH1986" s="9">
        <v>-1</v>
      </c>
      <c r="AI1986" s="9">
        <v>-1</v>
      </c>
      <c r="AJ1986" s="9">
        <v>0</v>
      </c>
      <c r="AM1986" s="9" t="s">
        <v>309</v>
      </c>
      <c r="AN1986" s="9">
        <v>-1</v>
      </c>
      <c r="AQ1986" s="9">
        <v>580</v>
      </c>
      <c r="AR1986" s="9" t="s">
        <v>302</v>
      </c>
      <c r="AT1986" s="9" t="s">
        <v>195</v>
      </c>
      <c r="AU1986" s="9">
        <v>132.71029999999999</v>
      </c>
      <c r="AV1986" s="9">
        <v>108.96695571721</v>
      </c>
      <c r="AW1986" s="9">
        <v>565.05271910053898</v>
      </c>
      <c r="AX1986" s="9">
        <v>0.44363117619999998</v>
      </c>
    </row>
    <row r="1987" spans="1:50" x14ac:dyDescent="0.25">
      <c r="A1987" s="142">
        <v>550000</v>
      </c>
      <c r="B1987" s="142">
        <v>900000</v>
      </c>
      <c r="C1987" s="142">
        <v>900000</v>
      </c>
      <c r="D1987" s="9" t="s">
        <v>305</v>
      </c>
      <c r="E1987" s="9" t="s">
        <v>70</v>
      </c>
      <c r="F1987" s="9" t="s">
        <v>306</v>
      </c>
      <c r="G1987" s="9" t="s">
        <v>307</v>
      </c>
      <c r="H1987" s="9">
        <v>0.36</v>
      </c>
      <c r="I1987" s="9">
        <v>0.48</v>
      </c>
      <c r="J1987" s="9" t="s">
        <v>195</v>
      </c>
      <c r="K1987" s="9">
        <v>0.11943454592053999</v>
      </c>
      <c r="L1987" s="9">
        <v>3857.838410155</v>
      </c>
      <c r="M1987" s="9">
        <v>9.64389438563631</v>
      </c>
      <c r="N1987" s="9">
        <v>1.4373792507110701</v>
      </c>
      <c r="O1987" s="9">
        <v>1.1518141468541201</v>
      </c>
      <c r="P1987" s="9">
        <v>0.17167273812427999</v>
      </c>
      <c r="Q1987" s="9">
        <v>460.75917875168398</v>
      </c>
      <c r="R1987" s="9">
        <v>1200</v>
      </c>
      <c r="S1987" s="9" t="s">
        <v>308</v>
      </c>
      <c r="T1987" s="9">
        <v>1200</v>
      </c>
      <c r="U1987" s="9" t="s">
        <v>293</v>
      </c>
      <c r="V1987" s="9" t="s">
        <v>195</v>
      </c>
      <c r="Z1987" s="9">
        <v>0</v>
      </c>
      <c r="AA1987" s="9">
        <v>1</v>
      </c>
      <c r="AB1987" s="9">
        <v>1.1518141468541201</v>
      </c>
      <c r="AC1987" s="9">
        <v>0.17167273812427999</v>
      </c>
      <c r="AD1987" s="9">
        <v>460.75917875168398</v>
      </c>
      <c r="AF1987" s="9">
        <v>-1</v>
      </c>
      <c r="AG1987" s="9">
        <v>-1</v>
      </c>
      <c r="AH1987" s="9">
        <v>-1</v>
      </c>
      <c r="AI1987" s="9">
        <v>-1</v>
      </c>
      <c r="AJ1987" s="9">
        <v>0</v>
      </c>
      <c r="AM1987" s="9" t="s">
        <v>309</v>
      </c>
      <c r="AN1987" s="9">
        <v>-1</v>
      </c>
      <c r="AQ1987" s="9">
        <v>580</v>
      </c>
      <c r="AR1987" s="9" t="s">
        <v>302</v>
      </c>
      <c r="AT1987" s="9" t="s">
        <v>195</v>
      </c>
      <c r="AU1987" s="9">
        <v>132.71029999999999</v>
      </c>
      <c r="AV1987" s="9">
        <v>122.25662916888599</v>
      </c>
      <c r="AW1987" s="9">
        <v>483.33445921496701</v>
      </c>
      <c r="AX1987" s="9">
        <v>0.37368952049999998</v>
      </c>
    </row>
    <row r="1988" spans="1:50" x14ac:dyDescent="0.25">
      <c r="A1988" s="142">
        <v>550000</v>
      </c>
      <c r="B1988" s="142">
        <v>900000</v>
      </c>
      <c r="C1988" s="142">
        <v>900000</v>
      </c>
      <c r="D1988" s="9" t="s">
        <v>305</v>
      </c>
      <c r="E1988" s="9" t="s">
        <v>70</v>
      </c>
      <c r="F1988" s="9" t="s">
        <v>306</v>
      </c>
      <c r="G1988" s="9" t="s">
        <v>307</v>
      </c>
      <c r="H1988" s="9">
        <v>0.36</v>
      </c>
      <c r="I1988" s="9">
        <v>0.48</v>
      </c>
      <c r="J1988" s="9" t="s">
        <v>195</v>
      </c>
      <c r="K1988" s="9">
        <v>2.4556795778260001E-2</v>
      </c>
      <c r="L1988" s="9">
        <v>3857.838410155</v>
      </c>
      <c r="M1988" s="9">
        <v>9.64389438563631</v>
      </c>
      <c r="N1988" s="9">
        <v>1.4373792507110701</v>
      </c>
      <c r="O1988" s="9">
        <v>0.23682314493519999</v>
      </c>
      <c r="P1988" s="9">
        <v>3.529742871562E-2</v>
      </c>
      <c r="Q1988" s="9">
        <v>94.736149983715194</v>
      </c>
      <c r="R1988" s="9">
        <v>1330</v>
      </c>
      <c r="S1988" s="9" t="s">
        <v>311</v>
      </c>
      <c r="T1988" s="9">
        <v>1330</v>
      </c>
      <c r="U1988" s="9" t="s">
        <v>293</v>
      </c>
      <c r="V1988" s="9" t="s">
        <v>195</v>
      </c>
      <c r="Z1988" s="9">
        <v>0</v>
      </c>
      <c r="AA1988" s="9">
        <v>1</v>
      </c>
      <c r="AB1988" s="9">
        <v>0.23682314493519999</v>
      </c>
      <c r="AC1988" s="9">
        <v>3.529742871562E-2</v>
      </c>
      <c r="AD1988" s="9">
        <v>94.736149983714398</v>
      </c>
      <c r="AF1988" s="9">
        <v>-1</v>
      </c>
      <c r="AG1988" s="9">
        <v>-1</v>
      </c>
      <c r="AH1988" s="9">
        <v>-1</v>
      </c>
      <c r="AI1988" s="9">
        <v>-1</v>
      </c>
      <c r="AJ1988" s="9">
        <v>0</v>
      </c>
      <c r="AM1988" s="9" t="s">
        <v>309</v>
      </c>
      <c r="AN1988" s="9">
        <v>-1</v>
      </c>
      <c r="AQ1988" s="9">
        <v>580</v>
      </c>
      <c r="AR1988" s="9" t="s">
        <v>302</v>
      </c>
      <c r="AT1988" s="9" t="s">
        <v>195</v>
      </c>
      <c r="AU1988" s="9">
        <v>132.71029999999999</v>
      </c>
      <c r="AV1988" s="9">
        <v>58.369515145402801</v>
      </c>
      <c r="AW1988" s="9">
        <v>99.377826708828096</v>
      </c>
      <c r="AX1988" s="9">
        <v>7.6833860500000004E-2</v>
      </c>
    </row>
    <row r="1989" spans="1:50" x14ac:dyDescent="0.25">
      <c r="A1989" s="142">
        <v>550000</v>
      </c>
      <c r="B1989" s="142">
        <v>900000</v>
      </c>
      <c r="C1989" s="142">
        <v>900000</v>
      </c>
      <c r="D1989" s="9" t="s">
        <v>305</v>
      </c>
      <c r="E1989" s="9" t="s">
        <v>70</v>
      </c>
      <c r="F1989" s="9" t="s">
        <v>306</v>
      </c>
      <c r="G1989" s="9" t="s">
        <v>307</v>
      </c>
      <c r="H1989" s="9">
        <v>0.36</v>
      </c>
      <c r="I1989" s="9">
        <v>0.48</v>
      </c>
      <c r="J1989" s="9" t="s">
        <v>195</v>
      </c>
      <c r="K1989" s="9">
        <v>6.0786771197449997E-2</v>
      </c>
      <c r="L1989" s="9">
        <v>3857.838410155</v>
      </c>
      <c r="M1989" s="9">
        <v>9.64389438563631</v>
      </c>
      <c r="N1989" s="9">
        <v>1.4373792507110701</v>
      </c>
      <c r="O1989" s="9">
        <v>0.58622120147207002</v>
      </c>
      <c r="P1989" s="9">
        <v>8.7373643636940002E-2</v>
      </c>
      <c r="Q1989" s="9">
        <v>234.50554075483799</v>
      </c>
      <c r="R1989" s="9">
        <v>1210</v>
      </c>
      <c r="S1989" s="9" t="s">
        <v>310</v>
      </c>
      <c r="T1989" s="9">
        <v>1210</v>
      </c>
      <c r="U1989" s="9" t="s">
        <v>293</v>
      </c>
      <c r="V1989" s="9" t="s">
        <v>195</v>
      </c>
      <c r="Z1989" s="9">
        <v>0</v>
      </c>
      <c r="AA1989" s="9">
        <v>1</v>
      </c>
      <c r="AB1989" s="9">
        <v>0.58622120147207002</v>
      </c>
      <c r="AC1989" s="9">
        <v>8.7373643636940002E-2</v>
      </c>
      <c r="AD1989" s="9">
        <v>234.505540754837</v>
      </c>
      <c r="AF1989" s="9">
        <v>-1</v>
      </c>
      <c r="AG1989" s="9">
        <v>-1</v>
      </c>
      <c r="AH1989" s="9">
        <v>-1</v>
      </c>
      <c r="AI1989" s="9">
        <v>-1</v>
      </c>
      <c r="AJ1989" s="9">
        <v>0</v>
      </c>
      <c r="AM1989" s="9" t="s">
        <v>309</v>
      </c>
      <c r="AN1989" s="9">
        <v>-1</v>
      </c>
      <c r="AQ1989" s="9">
        <v>580</v>
      </c>
      <c r="AR1989" s="9" t="s">
        <v>302</v>
      </c>
      <c r="AT1989" s="9" t="s">
        <v>195</v>
      </c>
      <c r="AU1989" s="9">
        <v>132.71029999999999</v>
      </c>
      <c r="AV1989" s="9">
        <v>78.242260708505597</v>
      </c>
      <c r="AW1989" s="9">
        <v>245.995335417371</v>
      </c>
      <c r="AX1989" s="9">
        <v>0.19019103060000001</v>
      </c>
    </row>
    <row r="1990" spans="1:50" x14ac:dyDescent="0.25">
      <c r="A1990" s="142">
        <v>550000</v>
      </c>
      <c r="B1990" s="142">
        <v>900000</v>
      </c>
      <c r="C1990" s="142">
        <v>900000</v>
      </c>
      <c r="D1990" s="9" t="s">
        <v>305</v>
      </c>
      <c r="E1990" s="9" t="s">
        <v>70</v>
      </c>
      <c r="F1990" s="9" t="s">
        <v>306</v>
      </c>
      <c r="G1990" s="9" t="s">
        <v>307</v>
      </c>
      <c r="H1990" s="9">
        <v>0.36</v>
      </c>
      <c r="I1990" s="9">
        <v>0.48</v>
      </c>
      <c r="J1990" s="9" t="s">
        <v>195</v>
      </c>
      <c r="K1990" s="9">
        <v>0.22930052417065999</v>
      </c>
      <c r="L1990" s="9">
        <v>3857.838410155</v>
      </c>
      <c r="M1990" s="9">
        <v>9.64389438563631</v>
      </c>
      <c r="N1990" s="9">
        <v>1.4373792507110701</v>
      </c>
      <c r="O1990" s="9">
        <v>2.21135003767295</v>
      </c>
      <c r="P1990" s="9">
        <v>0.32959181562008</v>
      </c>
      <c r="Q1990" s="9">
        <v>884.60436961427104</v>
      </c>
      <c r="R1990" s="9">
        <v>1210</v>
      </c>
      <c r="S1990" s="9" t="s">
        <v>310</v>
      </c>
      <c r="T1990" s="9">
        <v>1210</v>
      </c>
      <c r="U1990" s="9" t="s">
        <v>293</v>
      </c>
      <c r="V1990" s="9" t="s">
        <v>195</v>
      </c>
      <c r="Z1990" s="9">
        <v>0</v>
      </c>
      <c r="AA1990" s="9">
        <v>1</v>
      </c>
      <c r="AB1990" s="9">
        <v>2.21135003767295</v>
      </c>
      <c r="AC1990" s="9">
        <v>0.32959181562008</v>
      </c>
      <c r="AD1990" s="9">
        <v>884.60436961427104</v>
      </c>
      <c r="AF1990" s="9">
        <v>-1</v>
      </c>
      <c r="AG1990" s="9">
        <v>-1</v>
      </c>
      <c r="AH1990" s="9">
        <v>-1</v>
      </c>
      <c r="AI1990" s="9">
        <v>-1</v>
      </c>
      <c r="AJ1990" s="9">
        <v>0</v>
      </c>
      <c r="AM1990" s="9" t="s">
        <v>309</v>
      </c>
      <c r="AN1990" s="9">
        <v>-1</v>
      </c>
      <c r="AQ1990" s="9">
        <v>580</v>
      </c>
      <c r="AR1990" s="9" t="s">
        <v>302</v>
      </c>
      <c r="AT1990" s="9" t="s">
        <v>195</v>
      </c>
      <c r="AU1990" s="9">
        <v>132.71029999999999</v>
      </c>
      <c r="AV1990" s="9">
        <v>121.696189890209</v>
      </c>
      <c r="AW1990" s="9">
        <v>927.94629889974397</v>
      </c>
      <c r="AX1990" s="9">
        <v>0.71744068910000003</v>
      </c>
    </row>
    <row r="1991" spans="1:50" x14ac:dyDescent="0.25">
      <c r="A1991" s="142">
        <v>550000</v>
      </c>
      <c r="B1991" s="142">
        <v>900000</v>
      </c>
      <c r="C1991" s="142">
        <v>900000</v>
      </c>
      <c r="D1991" s="9" t="s">
        <v>305</v>
      </c>
      <c r="E1991" s="9" t="s">
        <v>70</v>
      </c>
      <c r="F1991" s="9" t="s">
        <v>306</v>
      </c>
      <c r="G1991" s="9" t="s">
        <v>307</v>
      </c>
      <c r="H1991" s="9">
        <v>0.36</v>
      </c>
      <c r="I1991" s="9">
        <v>0.48</v>
      </c>
      <c r="J1991" s="9" t="s">
        <v>195</v>
      </c>
      <c r="K1991" s="9">
        <v>0.11117702019375</v>
      </c>
      <c r="L1991" s="9">
        <v>3857.838410155</v>
      </c>
      <c r="M1991" s="9">
        <v>9.64389438563631</v>
      </c>
      <c r="N1991" s="9">
        <v>1.4373792507110701</v>
      </c>
      <c r="O1991" s="9">
        <v>1.07217944085834</v>
      </c>
      <c r="P1991" s="9">
        <v>0.15980354198239</v>
      </c>
      <c r="Q1991" s="9">
        <v>428.902978830054</v>
      </c>
      <c r="R1991" s="9">
        <v>1210</v>
      </c>
      <c r="S1991" s="9" t="s">
        <v>310</v>
      </c>
      <c r="T1991" s="9">
        <v>1210</v>
      </c>
      <c r="U1991" s="9" t="s">
        <v>293</v>
      </c>
      <c r="V1991" s="9" t="s">
        <v>195</v>
      </c>
      <c r="Z1991" s="9">
        <v>0</v>
      </c>
      <c r="AA1991" s="9">
        <v>1</v>
      </c>
      <c r="AB1991" s="9">
        <v>1.07217944085834</v>
      </c>
      <c r="AC1991" s="9">
        <v>0.15980354198239</v>
      </c>
      <c r="AD1991" s="9">
        <v>428.902978830054</v>
      </c>
      <c r="AF1991" s="9">
        <v>-1</v>
      </c>
      <c r="AG1991" s="9">
        <v>-1</v>
      </c>
      <c r="AH1991" s="9">
        <v>-1</v>
      </c>
      <c r="AI1991" s="9">
        <v>-1</v>
      </c>
      <c r="AJ1991" s="9">
        <v>0</v>
      </c>
      <c r="AM1991" s="9" t="s">
        <v>309</v>
      </c>
      <c r="AN1991" s="9">
        <v>-1</v>
      </c>
      <c r="AQ1991" s="9">
        <v>580</v>
      </c>
      <c r="AR1991" s="9" t="s">
        <v>302</v>
      </c>
      <c r="AT1991" s="9" t="s">
        <v>195</v>
      </c>
      <c r="AU1991" s="9">
        <v>132.71029999999999</v>
      </c>
      <c r="AV1991" s="9">
        <v>92.487974510145094</v>
      </c>
      <c r="AW1991" s="9">
        <v>449.91743819439802</v>
      </c>
      <c r="AX1991" s="9">
        <v>0.34785318640000001</v>
      </c>
    </row>
    <row r="1992" spans="1:50" x14ac:dyDescent="0.25">
      <c r="A1992" s="142">
        <v>550000</v>
      </c>
      <c r="B1992" s="142">
        <v>900000</v>
      </c>
      <c r="C1992" s="142">
        <v>900000</v>
      </c>
      <c r="D1992" s="9" t="s">
        <v>305</v>
      </c>
      <c r="E1992" s="9" t="s">
        <v>70</v>
      </c>
      <c r="F1992" s="9" t="s">
        <v>306</v>
      </c>
      <c r="G1992" s="9" t="s">
        <v>307</v>
      </c>
      <c r="H1992" s="9">
        <v>0.36</v>
      </c>
      <c r="I1992" s="9">
        <v>0.48</v>
      </c>
      <c r="J1992" s="9" t="s">
        <v>195</v>
      </c>
      <c r="K1992" s="9">
        <v>7.2507796246139997E-2</v>
      </c>
      <c r="L1992" s="9">
        <v>3857.838410155</v>
      </c>
      <c r="M1992" s="9">
        <v>9.64389438563631</v>
      </c>
      <c r="N1992" s="9">
        <v>1.4373792507110701</v>
      </c>
      <c r="O1992" s="9">
        <v>0.69925752913301997</v>
      </c>
      <c r="P1992" s="9">
        <v>0.10422120183898</v>
      </c>
      <c r="Q1992" s="9">
        <v>279.72336139405502</v>
      </c>
      <c r="R1992" s="9">
        <v>1210</v>
      </c>
      <c r="S1992" s="9" t="s">
        <v>310</v>
      </c>
      <c r="T1992" s="9">
        <v>1210</v>
      </c>
      <c r="U1992" s="9" t="s">
        <v>293</v>
      </c>
      <c r="V1992" s="9" t="s">
        <v>195</v>
      </c>
      <c r="Z1992" s="9">
        <v>0</v>
      </c>
      <c r="AA1992" s="9">
        <v>1</v>
      </c>
      <c r="AB1992" s="9">
        <v>0.69925752913301997</v>
      </c>
      <c r="AC1992" s="9">
        <v>0.10422120183898</v>
      </c>
      <c r="AD1992" s="9">
        <v>279.72336139405297</v>
      </c>
      <c r="AF1992" s="9">
        <v>-1</v>
      </c>
      <c r="AG1992" s="9">
        <v>-1</v>
      </c>
      <c r="AH1992" s="9">
        <v>-1</v>
      </c>
      <c r="AI1992" s="9">
        <v>-1</v>
      </c>
      <c r="AJ1992" s="9">
        <v>0</v>
      </c>
      <c r="AM1992" s="9" t="s">
        <v>309</v>
      </c>
      <c r="AN1992" s="9">
        <v>-1</v>
      </c>
      <c r="AQ1992" s="9">
        <v>580</v>
      </c>
      <c r="AR1992" s="9" t="s">
        <v>302</v>
      </c>
      <c r="AT1992" s="9" t="s">
        <v>195</v>
      </c>
      <c r="AU1992" s="9">
        <v>132.71029999999999</v>
      </c>
      <c r="AV1992" s="9">
        <v>72.911814539534802</v>
      </c>
      <c r="AW1992" s="9">
        <v>293.42864091276402</v>
      </c>
      <c r="AX1992" s="9">
        <v>0.2268640401</v>
      </c>
    </row>
    <row r="1993" spans="1:50" x14ac:dyDescent="0.25">
      <c r="A1993" s="142">
        <v>550000</v>
      </c>
      <c r="B1993" s="142">
        <v>900000</v>
      </c>
      <c r="C1993" s="142">
        <v>910000</v>
      </c>
      <c r="D1993" s="9" t="s">
        <v>305</v>
      </c>
      <c r="E1993" s="9" t="s">
        <v>70</v>
      </c>
      <c r="F1993" s="9" t="s">
        <v>306</v>
      </c>
      <c r="G1993" s="9" t="s">
        <v>307</v>
      </c>
      <c r="H1993" s="9">
        <v>0.36</v>
      </c>
      <c r="I1993" s="9">
        <v>0.48</v>
      </c>
      <c r="J1993" s="9" t="s">
        <v>195</v>
      </c>
      <c r="K1993" s="9">
        <v>1.22400225769E-2</v>
      </c>
      <c r="L1993" s="9">
        <v>3849.08674214959</v>
      </c>
      <c r="M1993" s="9">
        <v>9.5641461430011798</v>
      </c>
      <c r="N1993" s="9">
        <v>1.40559330818843</v>
      </c>
      <c r="O1993" s="9">
        <v>0.11706536471913</v>
      </c>
      <c r="P1993" s="9">
        <v>1.7204493826170002E-2</v>
      </c>
      <c r="Q1993" s="9">
        <v>47.112908624368998</v>
      </c>
      <c r="R1993" s="9">
        <v>1200</v>
      </c>
      <c r="S1993" s="9" t="s">
        <v>308</v>
      </c>
      <c r="T1993" s="9">
        <v>1200</v>
      </c>
      <c r="U1993" s="9" t="s">
        <v>293</v>
      </c>
      <c r="V1993" s="9" t="s">
        <v>195</v>
      </c>
      <c r="Z1993" s="9">
        <v>0</v>
      </c>
      <c r="AA1993" s="9">
        <v>1</v>
      </c>
      <c r="AB1993" s="9">
        <v>0.11706536471913</v>
      </c>
      <c r="AC1993" s="9">
        <v>1.7204493826170002E-2</v>
      </c>
      <c r="AD1993" s="9">
        <v>47.112908624367499</v>
      </c>
      <c r="AF1993" s="9">
        <v>-1</v>
      </c>
      <c r="AG1993" s="9">
        <v>-1</v>
      </c>
      <c r="AH1993" s="9">
        <v>-1</v>
      </c>
      <c r="AI1993" s="9">
        <v>-1</v>
      </c>
      <c r="AJ1993" s="9">
        <v>0</v>
      </c>
      <c r="AM1993" s="9" t="s">
        <v>309</v>
      </c>
      <c r="AN1993" s="9">
        <v>-1</v>
      </c>
      <c r="AQ1993" s="9">
        <v>580</v>
      </c>
      <c r="AR1993" s="9" t="s">
        <v>302</v>
      </c>
      <c r="AT1993" s="9" t="s">
        <v>195</v>
      </c>
      <c r="AU1993" s="9">
        <v>132.71029999999999</v>
      </c>
      <c r="AV1993" s="9">
        <v>39.945360762635502</v>
      </c>
      <c r="AW1993" s="9">
        <v>49.5336139756592</v>
      </c>
      <c r="AX1993" s="9">
        <v>3.8209982699999999E-2</v>
      </c>
    </row>
    <row r="1994" spans="1:50" x14ac:dyDescent="0.25">
      <c r="A1994" s="142">
        <v>550000</v>
      </c>
      <c r="B1994" s="142">
        <v>900000</v>
      </c>
      <c r="C1994" s="142">
        <v>910000</v>
      </c>
      <c r="D1994" s="9" t="s">
        <v>305</v>
      </c>
      <c r="E1994" s="9" t="s">
        <v>70</v>
      </c>
      <c r="F1994" s="9" t="s">
        <v>306</v>
      </c>
      <c r="G1994" s="9" t="s">
        <v>307</v>
      </c>
      <c r="H1994" s="9">
        <v>0.36</v>
      </c>
      <c r="I1994" s="9">
        <v>0.48</v>
      </c>
      <c r="J1994" s="9" t="s">
        <v>195</v>
      </c>
      <c r="K1994" s="9">
        <v>7.6493610475780002E-2</v>
      </c>
      <c r="L1994" s="9">
        <v>3849.08674214959</v>
      </c>
      <c r="M1994" s="9">
        <v>9.5641461430011798</v>
      </c>
      <c r="N1994" s="9">
        <v>1.40559330818843</v>
      </c>
      <c r="O1994" s="9">
        <v>0.73159606959616996</v>
      </c>
      <c r="P1994" s="9">
        <v>0.10751890700393001</v>
      </c>
      <c r="Q1994" s="9">
        <v>294.430541941483</v>
      </c>
      <c r="R1994" s="9">
        <v>1210</v>
      </c>
      <c r="S1994" s="9" t="s">
        <v>310</v>
      </c>
      <c r="T1994" s="9">
        <v>1210</v>
      </c>
      <c r="U1994" s="9" t="s">
        <v>293</v>
      </c>
      <c r="V1994" s="9" t="s">
        <v>195</v>
      </c>
      <c r="Z1994" s="9">
        <v>0</v>
      </c>
      <c r="AA1994" s="9">
        <v>1</v>
      </c>
      <c r="AB1994" s="9">
        <v>0.73159606959616996</v>
      </c>
      <c r="AC1994" s="9">
        <v>0.10751890700393001</v>
      </c>
      <c r="AD1994" s="9">
        <v>294.43054194148198</v>
      </c>
      <c r="AF1994" s="9">
        <v>-1</v>
      </c>
      <c r="AG1994" s="9">
        <v>-1</v>
      </c>
      <c r="AH1994" s="9">
        <v>-1</v>
      </c>
      <c r="AI1994" s="9">
        <v>-1</v>
      </c>
      <c r="AJ1994" s="9">
        <v>0</v>
      </c>
      <c r="AM1994" s="9" t="s">
        <v>309</v>
      </c>
      <c r="AN1994" s="9">
        <v>-1</v>
      </c>
      <c r="AQ1994" s="9">
        <v>580</v>
      </c>
      <c r="AR1994" s="9" t="s">
        <v>302</v>
      </c>
      <c r="AT1994" s="9" t="s">
        <v>195</v>
      </c>
      <c r="AU1994" s="9">
        <v>132.71029999999999</v>
      </c>
      <c r="AV1994" s="9">
        <v>79.015591936959495</v>
      </c>
      <c r="AW1994" s="9">
        <v>309.55865882647601</v>
      </c>
      <c r="AX1994" s="9">
        <v>0.23879200480000001</v>
      </c>
    </row>
    <row r="1995" spans="1:50" x14ac:dyDescent="0.25">
      <c r="A1995" s="142">
        <v>550000</v>
      </c>
      <c r="B1995" s="142">
        <v>900000</v>
      </c>
      <c r="C1995" s="142">
        <v>910000</v>
      </c>
      <c r="D1995" s="9" t="s">
        <v>305</v>
      </c>
      <c r="E1995" s="9" t="s">
        <v>70</v>
      </c>
      <c r="F1995" s="9" t="s">
        <v>306</v>
      </c>
      <c r="G1995" s="9" t="s">
        <v>307</v>
      </c>
      <c r="H1995" s="9">
        <v>0.36</v>
      </c>
      <c r="I1995" s="9">
        <v>0.48</v>
      </c>
      <c r="J1995" s="9" t="s">
        <v>195</v>
      </c>
      <c r="K1995" s="9">
        <v>0.51214479610329999</v>
      </c>
      <c r="L1995" s="9">
        <v>3849.08674214959</v>
      </c>
      <c r="M1995" s="9">
        <v>9.5641461430011798</v>
      </c>
      <c r="N1995" s="9">
        <v>1.40559330818843</v>
      </c>
      <c r="O1995" s="9">
        <v>4.8982276763095198</v>
      </c>
      <c r="P1995" s="9">
        <v>0.71986729822633</v>
      </c>
      <c r="Q1995" s="9">
        <v>1971.2897447421201</v>
      </c>
      <c r="R1995" s="9">
        <v>1210</v>
      </c>
      <c r="S1995" s="9" t="s">
        <v>310</v>
      </c>
      <c r="T1995" s="9">
        <v>1210</v>
      </c>
      <c r="U1995" s="9" t="s">
        <v>293</v>
      </c>
      <c r="V1995" s="9" t="s">
        <v>195</v>
      </c>
      <c r="Z1995" s="9">
        <v>0</v>
      </c>
      <c r="AA1995" s="9">
        <v>1</v>
      </c>
      <c r="AB1995" s="9">
        <v>4.8982276763095198</v>
      </c>
      <c r="AC1995" s="9">
        <v>0.71986729822633</v>
      </c>
      <c r="AD1995" s="9">
        <v>1971.2897447421201</v>
      </c>
      <c r="AF1995" s="9">
        <v>-1</v>
      </c>
      <c r="AG1995" s="9">
        <v>-1</v>
      </c>
      <c r="AH1995" s="9">
        <v>-1</v>
      </c>
      <c r="AI1995" s="9">
        <v>-1</v>
      </c>
      <c r="AJ1995" s="9">
        <v>0</v>
      </c>
      <c r="AM1995" s="9" t="s">
        <v>309</v>
      </c>
      <c r="AN1995" s="9">
        <v>-1</v>
      </c>
      <c r="AQ1995" s="9">
        <v>580</v>
      </c>
      <c r="AR1995" s="9" t="s">
        <v>302</v>
      </c>
      <c r="AT1995" s="9" t="s">
        <v>195</v>
      </c>
      <c r="AU1995" s="9">
        <v>132.71029999999999</v>
      </c>
      <c r="AV1995" s="9">
        <v>194.78891138753301</v>
      </c>
      <c r="AW1995" s="9">
        <v>2072.5764573093802</v>
      </c>
      <c r="AX1995" s="9">
        <v>1.5987751376999999</v>
      </c>
    </row>
    <row r="1996" spans="1:50" x14ac:dyDescent="0.25">
      <c r="A1996" s="142">
        <v>550000</v>
      </c>
      <c r="B1996" s="142">
        <v>900000</v>
      </c>
      <c r="C1996" s="142">
        <v>910000</v>
      </c>
      <c r="D1996" s="9" t="s">
        <v>305</v>
      </c>
      <c r="E1996" s="9" t="s">
        <v>70</v>
      </c>
      <c r="F1996" s="9" t="s">
        <v>306</v>
      </c>
      <c r="G1996" s="9" t="s">
        <v>307</v>
      </c>
      <c r="H1996" s="9">
        <v>0.36</v>
      </c>
      <c r="I1996" s="9">
        <v>0.48</v>
      </c>
      <c r="J1996" s="9" t="s">
        <v>195</v>
      </c>
      <c r="K1996" s="9">
        <v>1.6885024373839999E-2</v>
      </c>
      <c r="L1996" s="9">
        <v>3849.08674214959</v>
      </c>
      <c r="M1996" s="9">
        <v>9.5641461430011798</v>
      </c>
      <c r="N1996" s="9">
        <v>1.40559330818843</v>
      </c>
      <c r="O1996" s="9">
        <v>0.16149084073961001</v>
      </c>
      <c r="P1996" s="9">
        <v>2.3733477268469999E-2</v>
      </c>
      <c r="Q1996" s="9">
        <v>64.9919234582472</v>
      </c>
      <c r="R1996" s="9">
        <v>1210</v>
      </c>
      <c r="S1996" s="9" t="s">
        <v>310</v>
      </c>
      <c r="T1996" s="9">
        <v>1210</v>
      </c>
      <c r="U1996" s="9" t="s">
        <v>293</v>
      </c>
      <c r="V1996" s="9" t="s">
        <v>195</v>
      </c>
      <c r="Z1996" s="9">
        <v>0</v>
      </c>
      <c r="AA1996" s="9">
        <v>1</v>
      </c>
      <c r="AB1996" s="9">
        <v>0.16149084073961001</v>
      </c>
      <c r="AC1996" s="9">
        <v>2.3733477268469999E-2</v>
      </c>
      <c r="AD1996" s="9">
        <v>64.991923458247598</v>
      </c>
      <c r="AF1996" s="9">
        <v>-1</v>
      </c>
      <c r="AG1996" s="9">
        <v>-1</v>
      </c>
      <c r="AH1996" s="9">
        <v>-1</v>
      </c>
      <c r="AI1996" s="9">
        <v>-1</v>
      </c>
      <c r="AJ1996" s="9">
        <v>0</v>
      </c>
      <c r="AM1996" s="9" t="s">
        <v>309</v>
      </c>
      <c r="AN1996" s="9">
        <v>-1</v>
      </c>
      <c r="AQ1996" s="9">
        <v>580</v>
      </c>
      <c r="AR1996" s="9" t="s">
        <v>302</v>
      </c>
      <c r="AT1996" s="9" t="s">
        <v>195</v>
      </c>
      <c r="AU1996" s="9">
        <v>132.71029999999999</v>
      </c>
      <c r="AV1996" s="9">
        <v>47.436065906313303</v>
      </c>
      <c r="AW1996" s="9">
        <v>68.331269329683494</v>
      </c>
      <c r="AX1996" s="9">
        <v>5.27104002E-2</v>
      </c>
    </row>
    <row r="1997" spans="1:50" x14ac:dyDescent="0.25">
      <c r="A1997" s="142">
        <v>550000</v>
      </c>
      <c r="B1997" s="142">
        <v>900000</v>
      </c>
      <c r="C1997" s="142">
        <v>910000</v>
      </c>
      <c r="D1997" s="9" t="s">
        <v>305</v>
      </c>
      <c r="E1997" s="9" t="s">
        <v>70</v>
      </c>
      <c r="F1997" s="9" t="s">
        <v>306</v>
      </c>
      <c r="G1997" s="9" t="s">
        <v>307</v>
      </c>
      <c r="H1997" s="9">
        <v>0.36</v>
      </c>
      <c r="I1997" s="9">
        <v>0.48</v>
      </c>
      <c r="J1997" s="9" t="s">
        <v>195</v>
      </c>
      <c r="K1997" s="9">
        <v>0.24301916141430999</v>
      </c>
      <c r="L1997" s="9">
        <v>3871.1081095999698</v>
      </c>
      <c r="M1997" s="9">
        <v>10.524669680960001</v>
      </c>
      <c r="N1997" s="9">
        <v>1.8429092526078199</v>
      </c>
      <c r="O1997" s="9">
        <v>2.5576964000295499</v>
      </c>
      <c r="P1997" s="9">
        <v>0.44786226113143002</v>
      </c>
      <c r="Q1997" s="9">
        <v>940.75344653913203</v>
      </c>
      <c r="R1997" s="9">
        <v>1200</v>
      </c>
      <c r="S1997" s="9" t="s">
        <v>308</v>
      </c>
      <c r="T1997" s="9">
        <v>1200</v>
      </c>
      <c r="U1997" s="9" t="s">
        <v>293</v>
      </c>
      <c r="V1997" s="9" t="s">
        <v>195</v>
      </c>
      <c r="Z1997" s="9">
        <v>0</v>
      </c>
      <c r="AA1997" s="9">
        <v>1</v>
      </c>
      <c r="AB1997" s="9">
        <v>2.5576964000295499</v>
      </c>
      <c r="AC1997" s="9">
        <v>0.44786226113143002</v>
      </c>
      <c r="AD1997" s="9">
        <v>940.75344653913203</v>
      </c>
      <c r="AF1997" s="9">
        <v>-1</v>
      </c>
      <c r="AG1997" s="9">
        <v>-1</v>
      </c>
      <c r="AH1997" s="9">
        <v>-1</v>
      </c>
      <c r="AI1997" s="9">
        <v>-1</v>
      </c>
      <c r="AJ1997" s="9">
        <v>0</v>
      </c>
      <c r="AM1997" s="9" t="s">
        <v>309</v>
      </c>
      <c r="AN1997" s="9">
        <v>-1</v>
      </c>
      <c r="AQ1997" s="9">
        <v>580</v>
      </c>
      <c r="AR1997" s="9" t="s">
        <v>302</v>
      </c>
      <c r="AT1997" s="9" t="s">
        <v>195</v>
      </c>
      <c r="AU1997" s="9">
        <v>132.71029999999999</v>
      </c>
      <c r="AV1997" s="9">
        <v>145.87947025455301</v>
      </c>
      <c r="AW1997" s="9">
        <v>983.46365413577405</v>
      </c>
      <c r="AX1997" s="9">
        <v>0.76297927539999999</v>
      </c>
    </row>
    <row r="1998" spans="1:50" x14ac:dyDescent="0.25">
      <c r="A1998" s="142">
        <v>550000</v>
      </c>
      <c r="B1998" s="142">
        <v>900000</v>
      </c>
      <c r="C1998" s="142">
        <v>910000</v>
      </c>
      <c r="D1998" s="9" t="s">
        <v>305</v>
      </c>
      <c r="E1998" s="9" t="s">
        <v>70</v>
      </c>
      <c r="F1998" s="9" t="s">
        <v>306</v>
      </c>
      <c r="G1998" s="9" t="s">
        <v>307</v>
      </c>
      <c r="H1998" s="9">
        <v>0.36</v>
      </c>
      <c r="I1998" s="9">
        <v>0.48</v>
      </c>
      <c r="J1998" s="9" t="s">
        <v>195</v>
      </c>
      <c r="K1998" s="9">
        <v>4.0925563364489999E-2</v>
      </c>
      <c r="L1998" s="9">
        <v>3871.1081095999698</v>
      </c>
      <c r="M1998" s="9">
        <v>10.524669680960001</v>
      </c>
      <c r="N1998" s="9">
        <v>1.8429092526078199</v>
      </c>
      <c r="O1998" s="9">
        <v>0.43072803591853998</v>
      </c>
      <c r="P1998" s="9">
        <v>7.5422099392619998E-2</v>
      </c>
      <c r="Q1998" s="9">
        <v>158.42728023025501</v>
      </c>
      <c r="R1998" s="9">
        <v>1330</v>
      </c>
      <c r="S1998" s="9" t="s">
        <v>311</v>
      </c>
      <c r="T1998" s="9">
        <v>1330</v>
      </c>
      <c r="U1998" s="9" t="s">
        <v>293</v>
      </c>
      <c r="V1998" s="9" t="s">
        <v>195</v>
      </c>
      <c r="Z1998" s="9">
        <v>0</v>
      </c>
      <c r="AA1998" s="9">
        <v>1</v>
      </c>
      <c r="AB1998" s="9">
        <v>0.43072803591853998</v>
      </c>
      <c r="AC1998" s="9">
        <v>7.5422099392619998E-2</v>
      </c>
      <c r="AD1998" s="9">
        <v>158.427280230257</v>
      </c>
      <c r="AF1998" s="9">
        <v>-1</v>
      </c>
      <c r="AG1998" s="9">
        <v>-1</v>
      </c>
      <c r="AH1998" s="9">
        <v>-1</v>
      </c>
      <c r="AI1998" s="9">
        <v>-1</v>
      </c>
      <c r="AJ1998" s="9">
        <v>0</v>
      </c>
      <c r="AM1998" s="9" t="s">
        <v>309</v>
      </c>
      <c r="AN1998" s="9">
        <v>-1</v>
      </c>
      <c r="AQ1998" s="9">
        <v>580</v>
      </c>
      <c r="AR1998" s="9" t="s">
        <v>302</v>
      </c>
      <c r="AT1998" s="9" t="s">
        <v>195</v>
      </c>
      <c r="AU1998" s="9">
        <v>132.71029999999999</v>
      </c>
      <c r="AV1998" s="9">
        <v>66.064210004181504</v>
      </c>
      <c r="AW1998" s="9">
        <v>165.61987894195801</v>
      </c>
      <c r="AX1998" s="9">
        <v>0.12848927839999999</v>
      </c>
    </row>
    <row r="1999" spans="1:50" x14ac:dyDescent="0.25">
      <c r="A1999" s="142">
        <v>550000</v>
      </c>
      <c r="B1999" s="142">
        <v>900000</v>
      </c>
      <c r="C1999" s="142">
        <v>910000</v>
      </c>
      <c r="D1999" s="9" t="s">
        <v>305</v>
      </c>
      <c r="E1999" s="9" t="s">
        <v>70</v>
      </c>
      <c r="F1999" s="9" t="s">
        <v>306</v>
      </c>
      <c r="G1999" s="9" t="s">
        <v>307</v>
      </c>
      <c r="H1999" s="9">
        <v>0.36</v>
      </c>
      <c r="I1999" s="9">
        <v>0.48</v>
      </c>
      <c r="J1999" s="9" t="s">
        <v>195</v>
      </c>
      <c r="K1999" s="9">
        <v>6.8106762809599999E-3</v>
      </c>
      <c r="L1999" s="9">
        <v>3871.1081095999698</v>
      </c>
      <c r="M1999" s="9">
        <v>10.524669680960001</v>
      </c>
      <c r="N1999" s="9">
        <v>1.8429092526078199</v>
      </c>
      <c r="O1999" s="9">
        <v>7.1680118161129999E-2</v>
      </c>
      <c r="P1999" s="9">
        <v>1.2551458334710001E-2</v>
      </c>
      <c r="Q1999" s="9">
        <v>26.364864183115401</v>
      </c>
      <c r="R1999" s="9">
        <v>1410</v>
      </c>
      <c r="S1999" s="9" t="s">
        <v>299</v>
      </c>
      <c r="T1999" s="9">
        <v>1410</v>
      </c>
      <c r="U1999" s="9" t="s">
        <v>293</v>
      </c>
      <c r="V1999" s="9" t="s">
        <v>195</v>
      </c>
      <c r="Z1999" s="9">
        <v>0</v>
      </c>
      <c r="AA1999" s="9">
        <v>1</v>
      </c>
      <c r="AB1999" s="9">
        <v>7.1680118161129999E-2</v>
      </c>
      <c r="AC1999" s="9">
        <v>1.2551458334710001E-2</v>
      </c>
      <c r="AD1999" s="9">
        <v>30.619988304382701</v>
      </c>
      <c r="AF1999" s="9">
        <v>-1</v>
      </c>
      <c r="AG1999" s="9">
        <v>-1</v>
      </c>
      <c r="AH1999" s="9">
        <v>-1</v>
      </c>
      <c r="AI1999" s="9">
        <v>-1</v>
      </c>
      <c r="AJ1999" s="9">
        <v>0</v>
      </c>
      <c r="AM1999" s="9" t="s">
        <v>309</v>
      </c>
      <c r="AN1999" s="9">
        <v>-1</v>
      </c>
      <c r="AQ1999" s="9">
        <v>580</v>
      </c>
      <c r="AR1999" s="9" t="s">
        <v>302</v>
      </c>
      <c r="AT1999" s="9" t="s">
        <v>195</v>
      </c>
      <c r="AU1999" s="9">
        <v>132.71029999999999</v>
      </c>
      <c r="AV1999" s="9">
        <v>27.195051709762101</v>
      </c>
      <c r="AW1999" s="9">
        <v>27.561829048524601</v>
      </c>
      <c r="AX1999" s="9">
        <v>2.4833729400000001E-2</v>
      </c>
    </row>
    <row r="2000" spans="1:50" x14ac:dyDescent="0.25">
      <c r="A2000" s="142">
        <v>550000</v>
      </c>
      <c r="B2000" s="142">
        <v>900000</v>
      </c>
      <c r="C2000" s="142">
        <v>910000</v>
      </c>
      <c r="D2000" s="9" t="s">
        <v>305</v>
      </c>
      <c r="E2000" s="9" t="s">
        <v>70</v>
      </c>
      <c r="F2000" s="9" t="s">
        <v>306</v>
      </c>
      <c r="G2000" s="9" t="s">
        <v>307</v>
      </c>
      <c r="H2000" s="9">
        <v>0.36</v>
      </c>
      <c r="I2000" s="9">
        <v>0.48</v>
      </c>
      <c r="J2000" s="9" t="s">
        <v>195</v>
      </c>
      <c r="K2000" s="9">
        <v>9.2642332374160002E-2</v>
      </c>
      <c r="L2000" s="9">
        <v>3871.1081095999698</v>
      </c>
      <c r="M2000" s="9">
        <v>10.524669680960001</v>
      </c>
      <c r="N2000" s="9">
        <v>1.8429092526078199</v>
      </c>
      <c r="O2000" s="9">
        <v>0.97502994671181997</v>
      </c>
      <c r="P2000" s="9">
        <v>0.17073141151551999</v>
      </c>
      <c r="Q2000" s="9">
        <v>358.628484145897</v>
      </c>
      <c r="R2000" s="9">
        <v>1330</v>
      </c>
      <c r="S2000" s="9" t="s">
        <v>311</v>
      </c>
      <c r="T2000" s="9">
        <v>1330</v>
      </c>
      <c r="U2000" s="9" t="s">
        <v>293</v>
      </c>
      <c r="V2000" s="9" t="s">
        <v>195</v>
      </c>
      <c r="Z2000" s="9">
        <v>0</v>
      </c>
      <c r="AA2000" s="9">
        <v>1</v>
      </c>
      <c r="AB2000" s="9">
        <v>0.97502994671181997</v>
      </c>
      <c r="AC2000" s="9">
        <v>0.17073141151551999</v>
      </c>
      <c r="AD2000" s="9">
        <v>358.62848414589598</v>
      </c>
      <c r="AF2000" s="9">
        <v>-1</v>
      </c>
      <c r="AG2000" s="9">
        <v>-1</v>
      </c>
      <c r="AH2000" s="9">
        <v>-1</v>
      </c>
      <c r="AI2000" s="9">
        <v>-1</v>
      </c>
      <c r="AJ2000" s="9">
        <v>0</v>
      </c>
      <c r="AM2000" s="9" t="s">
        <v>309</v>
      </c>
      <c r="AN2000" s="9">
        <v>-1</v>
      </c>
      <c r="AQ2000" s="9">
        <v>580</v>
      </c>
      <c r="AR2000" s="9" t="s">
        <v>302</v>
      </c>
      <c r="AT2000" s="9" t="s">
        <v>195</v>
      </c>
      <c r="AU2000" s="9">
        <v>132.71029999999999</v>
      </c>
      <c r="AV2000" s="9">
        <v>80.859690127343896</v>
      </c>
      <c r="AW2000" s="9">
        <v>374.91021775451497</v>
      </c>
      <c r="AX2000" s="9">
        <v>0.29085846240000002</v>
      </c>
    </row>
    <row r="2001" spans="1:50" x14ac:dyDescent="0.25">
      <c r="A2001" s="142">
        <v>550000</v>
      </c>
      <c r="B2001" s="142">
        <v>900000</v>
      </c>
      <c r="C2001" s="142">
        <v>910000</v>
      </c>
      <c r="D2001" s="9" t="s">
        <v>305</v>
      </c>
      <c r="E2001" s="9" t="s">
        <v>70</v>
      </c>
      <c r="F2001" s="9" t="s">
        <v>306</v>
      </c>
      <c r="G2001" s="9" t="s">
        <v>307</v>
      </c>
      <c r="H2001" s="9">
        <v>0.36</v>
      </c>
      <c r="I2001" s="9">
        <v>0.48</v>
      </c>
      <c r="J2001" s="9" t="s">
        <v>195</v>
      </c>
      <c r="K2001" s="9">
        <v>9.8079942259000005E-2</v>
      </c>
      <c r="L2001" s="9">
        <v>3871.1081095999698</v>
      </c>
      <c r="M2001" s="9">
        <v>10.524669680960001</v>
      </c>
      <c r="N2001" s="9">
        <v>1.8429092526078199</v>
      </c>
      <c r="O2001" s="9">
        <v>1.0322589946036</v>
      </c>
      <c r="P2001" s="9">
        <v>0.18075243308434999</v>
      </c>
      <c r="Q2001" s="9">
        <v>379.678059867912</v>
      </c>
      <c r="R2001" s="9">
        <v>1330</v>
      </c>
      <c r="S2001" s="9" t="s">
        <v>311</v>
      </c>
      <c r="T2001" s="9">
        <v>1330</v>
      </c>
      <c r="U2001" s="9" t="s">
        <v>293</v>
      </c>
      <c r="V2001" s="9" t="s">
        <v>195</v>
      </c>
      <c r="Z2001" s="9">
        <v>0</v>
      </c>
      <c r="AA2001" s="9">
        <v>1</v>
      </c>
      <c r="AB2001" s="9">
        <v>1.0322589946036</v>
      </c>
      <c r="AC2001" s="9">
        <v>0.18075243308434999</v>
      </c>
      <c r="AD2001" s="9">
        <v>379.67805986791001</v>
      </c>
      <c r="AF2001" s="9">
        <v>-1</v>
      </c>
      <c r="AG2001" s="9">
        <v>-1</v>
      </c>
      <c r="AH2001" s="9">
        <v>-1</v>
      </c>
      <c r="AI2001" s="9">
        <v>-1</v>
      </c>
      <c r="AJ2001" s="9">
        <v>0</v>
      </c>
      <c r="AM2001" s="9" t="s">
        <v>309</v>
      </c>
      <c r="AN2001" s="9">
        <v>-1</v>
      </c>
      <c r="AQ2001" s="9">
        <v>580</v>
      </c>
      <c r="AR2001" s="9" t="s">
        <v>302</v>
      </c>
      <c r="AT2001" s="9" t="s">
        <v>195</v>
      </c>
      <c r="AU2001" s="9">
        <v>132.71029999999999</v>
      </c>
      <c r="AV2001" s="9">
        <v>83.3700297092265</v>
      </c>
      <c r="AW2001" s="9">
        <v>396.915444239453</v>
      </c>
      <c r="AX2001" s="9">
        <v>0.30793029999999999</v>
      </c>
    </row>
    <row r="2002" spans="1:50" x14ac:dyDescent="0.25">
      <c r="A2002" s="142">
        <v>550000</v>
      </c>
      <c r="B2002" s="142">
        <v>900000</v>
      </c>
      <c r="C2002" s="142">
        <v>910000</v>
      </c>
      <c r="D2002" s="9" t="s">
        <v>305</v>
      </c>
      <c r="E2002" s="9" t="s">
        <v>70</v>
      </c>
      <c r="F2002" s="9" t="s">
        <v>306</v>
      </c>
      <c r="G2002" s="9" t="s">
        <v>307</v>
      </c>
      <c r="H2002" s="9">
        <v>0.36</v>
      </c>
      <c r="I2002" s="9">
        <v>0.48</v>
      </c>
      <c r="J2002" s="9" t="s">
        <v>195</v>
      </c>
      <c r="K2002" s="9">
        <v>0.13228389510854</v>
      </c>
      <c r="L2002" s="9">
        <v>3871.1081095999698</v>
      </c>
      <c r="M2002" s="9">
        <v>10.524669680960001</v>
      </c>
      <c r="N2002" s="9">
        <v>1.8429092526078199</v>
      </c>
      <c r="O2002" s="9">
        <v>1.3922443001281899</v>
      </c>
      <c r="P2002" s="9">
        <v>0.24378721426653999</v>
      </c>
      <c r="Q2002" s="9">
        <v>512.08525912415996</v>
      </c>
      <c r="R2002" s="9">
        <v>1330</v>
      </c>
      <c r="S2002" s="9" t="s">
        <v>311</v>
      </c>
      <c r="T2002" s="9">
        <v>1330</v>
      </c>
      <c r="U2002" s="9" t="s">
        <v>293</v>
      </c>
      <c r="V2002" s="9" t="s">
        <v>195</v>
      </c>
      <c r="Z2002" s="9">
        <v>0</v>
      </c>
      <c r="AA2002" s="9">
        <v>1</v>
      </c>
      <c r="AB2002" s="9">
        <v>1.3922443001281899</v>
      </c>
      <c r="AC2002" s="9">
        <v>0.24378721426653999</v>
      </c>
      <c r="AD2002" s="9">
        <v>512.08525912415996</v>
      </c>
      <c r="AF2002" s="9">
        <v>-1</v>
      </c>
      <c r="AG2002" s="9">
        <v>-1</v>
      </c>
      <c r="AH2002" s="9">
        <v>-1</v>
      </c>
      <c r="AI2002" s="9">
        <v>-1</v>
      </c>
      <c r="AJ2002" s="9">
        <v>0</v>
      </c>
      <c r="AM2002" s="9" t="s">
        <v>309</v>
      </c>
      <c r="AN2002" s="9">
        <v>-1</v>
      </c>
      <c r="AQ2002" s="9">
        <v>580</v>
      </c>
      <c r="AR2002" s="9" t="s">
        <v>302</v>
      </c>
      <c r="AT2002" s="9" t="s">
        <v>195</v>
      </c>
      <c r="AU2002" s="9">
        <v>132.71029999999999</v>
      </c>
      <c r="AV2002" s="9">
        <v>98.104566010353096</v>
      </c>
      <c r="AW2002" s="9">
        <v>535.33393050010204</v>
      </c>
      <c r="AX2002" s="9">
        <v>0.41531651190000002</v>
      </c>
    </row>
    <row r="2003" spans="1:50" x14ac:dyDescent="0.25">
      <c r="A2003" s="142">
        <v>550000</v>
      </c>
      <c r="B2003" s="142">
        <v>900000</v>
      </c>
      <c r="C2003" s="142">
        <v>910000</v>
      </c>
      <c r="D2003" s="9" t="s">
        <v>305</v>
      </c>
      <c r="E2003" s="9" t="s">
        <v>70</v>
      </c>
      <c r="F2003" s="9" t="s">
        <v>306</v>
      </c>
      <c r="G2003" s="9" t="s">
        <v>307</v>
      </c>
      <c r="H2003" s="9">
        <v>0.36</v>
      </c>
      <c r="I2003" s="9">
        <v>0.48</v>
      </c>
      <c r="J2003" s="9" t="s">
        <v>195</v>
      </c>
      <c r="K2003" s="9">
        <v>4.0661412962990001E-2</v>
      </c>
      <c r="L2003" s="9">
        <v>3853.4581381551998</v>
      </c>
      <c r="M2003" s="9">
        <v>9.5741736737001695</v>
      </c>
      <c r="N2003" s="9">
        <v>1.4070385599095001</v>
      </c>
      <c r="O2003" s="9">
        <v>0.38929942952571001</v>
      </c>
      <c r="P2003" s="9">
        <v>5.721217593933E-2</v>
      </c>
      <c r="Q2003" s="9">
        <v>156.68705269112701</v>
      </c>
      <c r="R2003" s="9">
        <v>1210</v>
      </c>
      <c r="S2003" s="9" t="s">
        <v>310</v>
      </c>
      <c r="T2003" s="9">
        <v>1210</v>
      </c>
      <c r="U2003" s="9" t="s">
        <v>293</v>
      </c>
      <c r="V2003" s="9" t="s">
        <v>195</v>
      </c>
      <c r="Z2003" s="9">
        <v>0</v>
      </c>
      <c r="AA2003" s="9">
        <v>1</v>
      </c>
      <c r="AB2003" s="9">
        <v>0.38929942952571001</v>
      </c>
      <c r="AC2003" s="9">
        <v>5.721217593933E-2</v>
      </c>
      <c r="AD2003" s="9">
        <v>156.68705269112499</v>
      </c>
      <c r="AF2003" s="9">
        <v>-1</v>
      </c>
      <c r="AG2003" s="9">
        <v>-1</v>
      </c>
      <c r="AH2003" s="9">
        <v>-1</v>
      </c>
      <c r="AI2003" s="9">
        <v>-1</v>
      </c>
      <c r="AJ2003" s="9">
        <v>0</v>
      </c>
      <c r="AM2003" s="9" t="s">
        <v>309</v>
      </c>
      <c r="AN2003" s="9">
        <v>-1</v>
      </c>
      <c r="AQ2003" s="9">
        <v>580</v>
      </c>
      <c r="AR2003" s="9" t="s">
        <v>302</v>
      </c>
      <c r="AT2003" s="9" t="s">
        <v>195</v>
      </c>
      <c r="AU2003" s="9">
        <v>132.71029999999999</v>
      </c>
      <c r="AV2003" s="9">
        <v>52.191045111322403</v>
      </c>
      <c r="AW2003" s="9">
        <v>164.55090019313701</v>
      </c>
      <c r="AX2003" s="9">
        <v>0.12707790159999999</v>
      </c>
    </row>
    <row r="2004" spans="1:50" x14ac:dyDescent="0.25">
      <c r="A2004" s="142">
        <v>550000</v>
      </c>
      <c r="B2004" s="142">
        <v>900000</v>
      </c>
      <c r="C2004" s="142">
        <v>910000</v>
      </c>
      <c r="D2004" s="9" t="s">
        <v>305</v>
      </c>
      <c r="E2004" s="9" t="s">
        <v>70</v>
      </c>
      <c r="F2004" s="9" t="s">
        <v>306</v>
      </c>
      <c r="G2004" s="9" t="s">
        <v>307</v>
      </c>
      <c r="H2004" s="9">
        <v>0.36</v>
      </c>
      <c r="I2004" s="9">
        <v>0.48</v>
      </c>
      <c r="J2004" s="9" t="s">
        <v>195</v>
      </c>
      <c r="K2004" s="9">
        <v>8.3564859648040002E-2</v>
      </c>
      <c r="L2004" s="9">
        <v>3853.4581381551998</v>
      </c>
      <c r="M2004" s="9">
        <v>9.5741736737001695</v>
      </c>
      <c r="N2004" s="9">
        <v>1.4070385599095001</v>
      </c>
      <c r="O2004" s="9">
        <v>0.80006447928872004</v>
      </c>
      <c r="P2004" s="9">
        <v>0.11757897977822</v>
      </c>
      <c r="Q2004" s="9">
        <v>322.01368847454103</v>
      </c>
      <c r="R2004" s="9">
        <v>1210</v>
      </c>
      <c r="S2004" s="9" t="s">
        <v>310</v>
      </c>
      <c r="T2004" s="9">
        <v>1210</v>
      </c>
      <c r="U2004" s="9" t="s">
        <v>293</v>
      </c>
      <c r="V2004" s="9" t="s">
        <v>195</v>
      </c>
      <c r="Z2004" s="9">
        <v>0</v>
      </c>
      <c r="AA2004" s="9">
        <v>1</v>
      </c>
      <c r="AB2004" s="9">
        <v>0.80006447928872004</v>
      </c>
      <c r="AC2004" s="9">
        <v>0.11757897977822</v>
      </c>
      <c r="AD2004" s="9">
        <v>322.01368847454</v>
      </c>
      <c r="AF2004" s="9">
        <v>-1</v>
      </c>
      <c r="AG2004" s="9">
        <v>-1</v>
      </c>
      <c r="AH2004" s="9">
        <v>-1</v>
      </c>
      <c r="AI2004" s="9">
        <v>-1</v>
      </c>
      <c r="AJ2004" s="9">
        <v>0</v>
      </c>
      <c r="AM2004" s="9" t="s">
        <v>309</v>
      </c>
      <c r="AN2004" s="9">
        <v>-1</v>
      </c>
      <c r="AQ2004" s="9">
        <v>580</v>
      </c>
      <c r="AR2004" s="9" t="s">
        <v>302</v>
      </c>
      <c r="AT2004" s="9" t="s">
        <v>195</v>
      </c>
      <c r="AU2004" s="9">
        <v>132.71029999999999</v>
      </c>
      <c r="AV2004" s="9">
        <v>75.912120624596596</v>
      </c>
      <c r="AW2004" s="9">
        <v>338.17498895362797</v>
      </c>
      <c r="AX2004" s="9">
        <v>0.26116276440000002</v>
      </c>
    </row>
    <row r="2005" spans="1:50" x14ac:dyDescent="0.25">
      <c r="A2005" s="142">
        <v>550000</v>
      </c>
      <c r="B2005" s="142">
        <v>900000</v>
      </c>
      <c r="C2005" s="142">
        <v>910000</v>
      </c>
      <c r="D2005" s="9" t="s">
        <v>305</v>
      </c>
      <c r="E2005" s="9" t="s">
        <v>70</v>
      </c>
      <c r="F2005" s="9" t="s">
        <v>306</v>
      </c>
      <c r="G2005" s="9" t="s">
        <v>307</v>
      </c>
      <c r="H2005" s="9">
        <v>0.36</v>
      </c>
      <c r="I2005" s="9">
        <v>0.48</v>
      </c>
      <c r="J2005" s="9" t="s">
        <v>195</v>
      </c>
      <c r="K2005" s="9">
        <v>0.16702877136248001</v>
      </c>
      <c r="L2005" s="9">
        <v>3853.4581381551998</v>
      </c>
      <c r="M2005" s="9">
        <v>9.5741736737001695</v>
      </c>
      <c r="N2005" s="9">
        <v>1.4070385599095001</v>
      </c>
      <c r="O2005" s="9">
        <v>1.5991624655292001</v>
      </c>
      <c r="P2005" s="9">
        <v>0.23501592192132001</v>
      </c>
      <c r="Q2005" s="9">
        <v>643.63837831284002</v>
      </c>
      <c r="R2005" s="9">
        <v>1210</v>
      </c>
      <c r="S2005" s="9" t="s">
        <v>310</v>
      </c>
      <c r="T2005" s="9">
        <v>1210</v>
      </c>
      <c r="U2005" s="9" t="s">
        <v>293</v>
      </c>
      <c r="V2005" s="9" t="s">
        <v>195</v>
      </c>
      <c r="Z2005" s="9">
        <v>0</v>
      </c>
      <c r="AA2005" s="9">
        <v>1</v>
      </c>
      <c r="AB2005" s="9">
        <v>1.5991624655292001</v>
      </c>
      <c r="AC2005" s="9">
        <v>0.23501592192132001</v>
      </c>
      <c r="AD2005" s="9">
        <v>643.63837831284002</v>
      </c>
      <c r="AF2005" s="9">
        <v>-1</v>
      </c>
      <c r="AG2005" s="9">
        <v>-1</v>
      </c>
      <c r="AH2005" s="9">
        <v>-1</v>
      </c>
      <c r="AI2005" s="9">
        <v>-1</v>
      </c>
      <c r="AJ2005" s="9">
        <v>0</v>
      </c>
      <c r="AM2005" s="9" t="s">
        <v>309</v>
      </c>
      <c r="AN2005" s="9">
        <v>-1</v>
      </c>
      <c r="AQ2005" s="9">
        <v>580</v>
      </c>
      <c r="AR2005" s="9" t="s">
        <v>302</v>
      </c>
      <c r="AT2005" s="9" t="s">
        <v>195</v>
      </c>
      <c r="AU2005" s="9">
        <v>132.71029999999999</v>
      </c>
      <c r="AV2005" s="9">
        <v>107.292440498912</v>
      </c>
      <c r="AW2005" s="9">
        <v>675.94145611386102</v>
      </c>
      <c r="AX2005" s="9">
        <v>0.5220100392</v>
      </c>
    </row>
    <row r="2006" spans="1:50" x14ac:dyDescent="0.25">
      <c r="A2006" s="142">
        <v>550000</v>
      </c>
      <c r="B2006" s="142">
        <v>900000</v>
      </c>
      <c r="C2006" s="142">
        <v>910000</v>
      </c>
      <c r="D2006" s="9" t="s">
        <v>305</v>
      </c>
      <c r="E2006" s="9" t="s">
        <v>70</v>
      </c>
      <c r="F2006" s="9" t="s">
        <v>306</v>
      </c>
      <c r="G2006" s="9" t="s">
        <v>307</v>
      </c>
      <c r="H2006" s="9">
        <v>0.36</v>
      </c>
      <c r="I2006" s="9">
        <v>0.48</v>
      </c>
      <c r="J2006" s="9" t="s">
        <v>195</v>
      </c>
      <c r="K2006" s="9">
        <v>0.23792506256911999</v>
      </c>
      <c r="L2006" s="9">
        <v>3853.4581381551998</v>
      </c>
      <c r="M2006" s="9">
        <v>9.5741736737001695</v>
      </c>
      <c r="N2006" s="9">
        <v>1.4070385599095001</v>
      </c>
      <c r="O2006" s="9">
        <v>2.2779358703627799</v>
      </c>
      <c r="P2006" s="9">
        <v>0.33476973740364002</v>
      </c>
      <c r="Q2006" s="9">
        <v>916.83426862808096</v>
      </c>
      <c r="R2006" s="9">
        <v>1210</v>
      </c>
      <c r="S2006" s="9" t="s">
        <v>310</v>
      </c>
      <c r="T2006" s="9">
        <v>1210</v>
      </c>
      <c r="U2006" s="9" t="s">
        <v>293</v>
      </c>
      <c r="V2006" s="9" t="s">
        <v>195</v>
      </c>
      <c r="Z2006" s="9">
        <v>0</v>
      </c>
      <c r="AA2006" s="9">
        <v>1</v>
      </c>
      <c r="AB2006" s="9">
        <v>2.2779358703627799</v>
      </c>
      <c r="AC2006" s="9">
        <v>0.33476973740364002</v>
      </c>
      <c r="AD2006" s="9">
        <v>916.83426862808096</v>
      </c>
      <c r="AF2006" s="9">
        <v>-1</v>
      </c>
      <c r="AG2006" s="9">
        <v>-1</v>
      </c>
      <c r="AH2006" s="9">
        <v>-1</v>
      </c>
      <c r="AI2006" s="9">
        <v>-1</v>
      </c>
      <c r="AJ2006" s="9">
        <v>0</v>
      </c>
      <c r="AM2006" s="9" t="s">
        <v>309</v>
      </c>
      <c r="AN2006" s="9">
        <v>-1</v>
      </c>
      <c r="AQ2006" s="9">
        <v>580</v>
      </c>
      <c r="AR2006" s="9" t="s">
        <v>302</v>
      </c>
      <c r="AT2006" s="9" t="s">
        <v>195</v>
      </c>
      <c r="AU2006" s="9">
        <v>132.71029999999999</v>
      </c>
      <c r="AV2006" s="9">
        <v>123.90271969468</v>
      </c>
      <c r="AW2006" s="9">
        <v>962.84856750778499</v>
      </c>
      <c r="AX2006" s="9">
        <v>0.74358010429999999</v>
      </c>
    </row>
    <row r="2007" spans="1:50" x14ac:dyDescent="0.25">
      <c r="A2007" s="142">
        <v>550000</v>
      </c>
      <c r="B2007" s="142">
        <v>900000</v>
      </c>
      <c r="C2007" s="142">
        <v>910000</v>
      </c>
      <c r="D2007" s="9" t="s">
        <v>305</v>
      </c>
      <c r="E2007" s="9" t="s">
        <v>70</v>
      </c>
      <c r="F2007" s="9" t="s">
        <v>306</v>
      </c>
      <c r="G2007" s="9" t="s">
        <v>307</v>
      </c>
      <c r="H2007" s="9">
        <v>0.36</v>
      </c>
      <c r="I2007" s="9">
        <v>0.48</v>
      </c>
      <c r="J2007" s="9" t="s">
        <v>195</v>
      </c>
      <c r="K2007" s="9">
        <v>3.6819070591390002E-2</v>
      </c>
      <c r="L2007" s="9">
        <v>3853.4581381551998</v>
      </c>
      <c r="M2007" s="9">
        <v>9.5741736737001695</v>
      </c>
      <c r="N2007" s="9">
        <v>1.4070385599095001</v>
      </c>
      <c r="O2007" s="9">
        <v>0.35251217634625998</v>
      </c>
      <c r="P2007" s="9">
        <v>5.1805852062120003E-2</v>
      </c>
      <c r="Q2007" s="9">
        <v>141.88074720972901</v>
      </c>
      <c r="R2007" s="9">
        <v>1210</v>
      </c>
      <c r="S2007" s="9" t="s">
        <v>310</v>
      </c>
      <c r="T2007" s="9">
        <v>1210</v>
      </c>
      <c r="U2007" s="9" t="s">
        <v>293</v>
      </c>
      <c r="V2007" s="9" t="s">
        <v>195</v>
      </c>
      <c r="Z2007" s="9">
        <v>0</v>
      </c>
      <c r="AA2007" s="9">
        <v>1</v>
      </c>
      <c r="AB2007" s="9">
        <v>0.35251217634625998</v>
      </c>
      <c r="AC2007" s="9">
        <v>5.1805852062120003E-2</v>
      </c>
      <c r="AD2007" s="9">
        <v>141.88074720972901</v>
      </c>
      <c r="AF2007" s="9">
        <v>-1</v>
      </c>
      <c r="AG2007" s="9">
        <v>-1</v>
      </c>
      <c r="AH2007" s="9">
        <v>-1</v>
      </c>
      <c r="AI2007" s="9">
        <v>-1</v>
      </c>
      <c r="AJ2007" s="9">
        <v>0</v>
      </c>
      <c r="AM2007" s="9" t="s">
        <v>309</v>
      </c>
      <c r="AN2007" s="9">
        <v>-1</v>
      </c>
      <c r="AQ2007" s="9">
        <v>580</v>
      </c>
      <c r="AR2007" s="9" t="s">
        <v>302</v>
      </c>
      <c r="AT2007" s="9" t="s">
        <v>195</v>
      </c>
      <c r="AU2007" s="9">
        <v>132.71029999999999</v>
      </c>
      <c r="AV2007" s="9">
        <v>72.375691285369101</v>
      </c>
      <c r="AW2007" s="9">
        <v>149.00149228959299</v>
      </c>
      <c r="AX2007" s="9">
        <v>0.1150695436</v>
      </c>
    </row>
    <row r="2008" spans="1:50" x14ac:dyDescent="0.25">
      <c r="A2008" s="142">
        <v>550000</v>
      </c>
      <c r="B2008" s="142">
        <v>900000</v>
      </c>
      <c r="C2008" s="142">
        <v>910000</v>
      </c>
      <c r="D2008" s="9" t="s">
        <v>305</v>
      </c>
      <c r="E2008" s="9" t="s">
        <v>70</v>
      </c>
      <c r="F2008" s="9" t="s">
        <v>306</v>
      </c>
      <c r="G2008" s="9" t="s">
        <v>307</v>
      </c>
      <c r="H2008" s="9">
        <v>0.36</v>
      </c>
      <c r="I2008" s="9">
        <v>0.48</v>
      </c>
      <c r="J2008" s="9" t="s">
        <v>195</v>
      </c>
      <c r="K2008" s="9">
        <v>5.1764276579900001E-2</v>
      </c>
      <c r="L2008" s="9">
        <v>3853.4581381551998</v>
      </c>
      <c r="M2008" s="9">
        <v>9.5741736737001695</v>
      </c>
      <c r="N2008" s="9">
        <v>1.4070385599095001</v>
      </c>
      <c r="O2008" s="9">
        <v>0.49560017406940998</v>
      </c>
      <c r="P2008" s="9">
        <v>7.2834333173739996E-2</v>
      </c>
      <c r="Q2008" s="9">
        <v>199.471472852532</v>
      </c>
      <c r="R2008" s="9">
        <v>1210</v>
      </c>
      <c r="S2008" s="9" t="s">
        <v>310</v>
      </c>
      <c r="T2008" s="9">
        <v>1210</v>
      </c>
      <c r="U2008" s="9" t="s">
        <v>293</v>
      </c>
      <c r="V2008" s="9" t="s">
        <v>195</v>
      </c>
      <c r="Z2008" s="9">
        <v>0</v>
      </c>
      <c r="AA2008" s="9">
        <v>1</v>
      </c>
      <c r="AB2008" s="9">
        <v>0.49560017406940998</v>
      </c>
      <c r="AC2008" s="9">
        <v>7.2834333173739996E-2</v>
      </c>
      <c r="AD2008" s="9">
        <v>199.471472852532</v>
      </c>
      <c r="AF2008" s="9">
        <v>-1</v>
      </c>
      <c r="AG2008" s="9">
        <v>-1</v>
      </c>
      <c r="AH2008" s="9">
        <v>-1</v>
      </c>
      <c r="AI2008" s="9">
        <v>-1</v>
      </c>
      <c r="AJ2008" s="9">
        <v>0</v>
      </c>
      <c r="AM2008" s="9" t="s">
        <v>309</v>
      </c>
      <c r="AN2008" s="9">
        <v>-1</v>
      </c>
      <c r="AQ2008" s="9">
        <v>580</v>
      </c>
      <c r="AR2008" s="9" t="s">
        <v>302</v>
      </c>
      <c r="AT2008" s="9" t="s">
        <v>195</v>
      </c>
      <c r="AU2008" s="9">
        <v>132.71029999999999</v>
      </c>
      <c r="AV2008" s="9">
        <v>72.425657758549505</v>
      </c>
      <c r="AW2008" s="9">
        <v>209.482595128258</v>
      </c>
      <c r="AX2008" s="9">
        <v>0.1617773502</v>
      </c>
    </row>
    <row r="2009" spans="1:50" x14ac:dyDescent="0.25">
      <c r="A2009" s="142">
        <v>550000</v>
      </c>
      <c r="B2009" s="142">
        <v>910000</v>
      </c>
      <c r="C2009" s="142">
        <v>910000</v>
      </c>
      <c r="D2009" s="9" t="s">
        <v>305</v>
      </c>
      <c r="E2009" s="9" t="s">
        <v>70</v>
      </c>
      <c r="F2009" s="9" t="s">
        <v>306</v>
      </c>
      <c r="G2009" s="9" t="s">
        <v>307</v>
      </c>
      <c r="H2009" s="9">
        <v>0.36</v>
      </c>
      <c r="I2009" s="9">
        <v>0.48</v>
      </c>
      <c r="J2009" s="9" t="s">
        <v>195</v>
      </c>
      <c r="K2009" s="9">
        <v>0.19315012579511001</v>
      </c>
      <c r="L2009" s="9">
        <v>3903.4058798378901</v>
      </c>
      <c r="M2009" s="9">
        <v>11.808178734824899</v>
      </c>
      <c r="N2009" s="9">
        <v>1.5648286213312601</v>
      </c>
      <c r="O2009" s="9">
        <v>2.2807512080426702</v>
      </c>
      <c r="P2009" s="9">
        <v>0.30224684505792998</v>
      </c>
      <c r="Q2009" s="9">
        <v>753.94333672008804</v>
      </c>
      <c r="R2009" s="9">
        <v>1400</v>
      </c>
      <c r="S2009" s="9" t="s">
        <v>297</v>
      </c>
      <c r="T2009" s="9">
        <v>1400</v>
      </c>
      <c r="U2009" s="9" t="s">
        <v>293</v>
      </c>
      <c r="V2009" s="9" t="s">
        <v>195</v>
      </c>
      <c r="Z2009" s="9">
        <v>0</v>
      </c>
      <c r="AA2009" s="9">
        <v>1</v>
      </c>
      <c r="AB2009" s="9">
        <v>2.2807512080426702</v>
      </c>
      <c r="AC2009" s="9">
        <v>0.30224684505792998</v>
      </c>
      <c r="AD2009" s="9">
        <v>753.94333672008804</v>
      </c>
      <c r="AF2009" s="9">
        <v>-1</v>
      </c>
      <c r="AG2009" s="9">
        <v>-1</v>
      </c>
      <c r="AH2009" s="9">
        <v>-1</v>
      </c>
      <c r="AI2009" s="9">
        <v>-1</v>
      </c>
      <c r="AJ2009" s="9">
        <v>0</v>
      </c>
      <c r="AM2009" s="9" t="s">
        <v>309</v>
      </c>
      <c r="AN2009" s="9">
        <v>-1</v>
      </c>
      <c r="AQ2009" s="9">
        <v>580</v>
      </c>
      <c r="AR2009" s="9" t="s">
        <v>302</v>
      </c>
      <c r="AT2009" s="9" t="s">
        <v>195</v>
      </c>
      <c r="AU2009" s="9">
        <v>132.71029999999999</v>
      </c>
      <c r="AV2009" s="9">
        <v>217.055590754625</v>
      </c>
      <c r="AW2009" s="9">
        <v>781.65082706133705</v>
      </c>
      <c r="AX2009" s="9">
        <v>0.61147067050000004</v>
      </c>
    </row>
    <row r="2010" spans="1:50" x14ac:dyDescent="0.25">
      <c r="A2010" s="142">
        <v>550000</v>
      </c>
      <c r="B2010" s="142">
        <v>910000</v>
      </c>
      <c r="C2010" s="142">
        <v>910000</v>
      </c>
      <c r="D2010" s="9" t="s">
        <v>305</v>
      </c>
      <c r="E2010" s="9" t="s">
        <v>70</v>
      </c>
      <c r="F2010" s="9" t="s">
        <v>306</v>
      </c>
      <c r="G2010" s="9" t="s">
        <v>307</v>
      </c>
      <c r="H2010" s="9">
        <v>0.36</v>
      </c>
      <c r="I2010" s="9">
        <v>0.48</v>
      </c>
      <c r="J2010" s="9" t="s">
        <v>195</v>
      </c>
      <c r="K2010" s="9">
        <v>2.312446548644E-2</v>
      </c>
      <c r="L2010" s="9">
        <v>3903.4058798378901</v>
      </c>
      <c r="M2010" s="9">
        <v>11.808178734824899</v>
      </c>
      <c r="N2010" s="9">
        <v>1.5648286213312601</v>
      </c>
      <c r="O2010" s="9">
        <v>0.27305782161119002</v>
      </c>
      <c r="P2010" s="9">
        <v>3.6185825446170002E-2</v>
      </c>
      <c r="Q2010" s="9">
        <v>90.2641745478861</v>
      </c>
      <c r="R2010" s="9">
        <v>1200</v>
      </c>
      <c r="S2010" s="9" t="s">
        <v>308</v>
      </c>
      <c r="T2010" s="9">
        <v>1200</v>
      </c>
      <c r="U2010" s="9" t="s">
        <v>293</v>
      </c>
      <c r="V2010" s="9" t="s">
        <v>195</v>
      </c>
      <c r="Z2010" s="9">
        <v>0</v>
      </c>
      <c r="AA2010" s="9">
        <v>1</v>
      </c>
      <c r="AB2010" s="9">
        <v>0.27305782161119002</v>
      </c>
      <c r="AC2010" s="9">
        <v>3.6185825446170002E-2</v>
      </c>
      <c r="AD2010" s="9">
        <v>90.264174547885304</v>
      </c>
      <c r="AF2010" s="9">
        <v>-1</v>
      </c>
      <c r="AG2010" s="9">
        <v>-1</v>
      </c>
      <c r="AH2010" s="9">
        <v>-1</v>
      </c>
      <c r="AI2010" s="9">
        <v>-1</v>
      </c>
      <c r="AJ2010" s="9">
        <v>0</v>
      </c>
      <c r="AM2010" s="9" t="s">
        <v>309</v>
      </c>
      <c r="AN2010" s="9">
        <v>-1</v>
      </c>
      <c r="AQ2010" s="9">
        <v>580</v>
      </c>
      <c r="AR2010" s="9" t="s">
        <v>302</v>
      </c>
      <c r="AT2010" s="9" t="s">
        <v>195</v>
      </c>
      <c r="AU2010" s="9">
        <v>132.71029999999999</v>
      </c>
      <c r="AV2010" s="9">
        <v>64.207070821918506</v>
      </c>
      <c r="AW2010" s="9">
        <v>93.581391668373996</v>
      </c>
      <c r="AX2010" s="9">
        <v>7.3206954199999993E-2</v>
      </c>
    </row>
    <row r="2011" spans="1:50" x14ac:dyDescent="0.25">
      <c r="A2011" s="142">
        <v>550000</v>
      </c>
      <c r="B2011" s="142">
        <v>910000</v>
      </c>
      <c r="C2011" s="142">
        <v>910000</v>
      </c>
      <c r="D2011" s="9" t="s">
        <v>305</v>
      </c>
      <c r="E2011" s="9" t="s">
        <v>70</v>
      </c>
      <c r="F2011" s="9" t="s">
        <v>306</v>
      </c>
      <c r="G2011" s="9" t="s">
        <v>307</v>
      </c>
      <c r="H2011" s="9">
        <v>0.36</v>
      </c>
      <c r="I2011" s="9">
        <v>0.48</v>
      </c>
      <c r="J2011" s="9" t="s">
        <v>195</v>
      </c>
      <c r="K2011" s="9">
        <v>3.077640029697E-2</v>
      </c>
      <c r="L2011" s="9">
        <v>3903.4058798378901</v>
      </c>
      <c r="M2011" s="9">
        <v>11.808178734824899</v>
      </c>
      <c r="N2011" s="9">
        <v>1.5648286213312601</v>
      </c>
      <c r="O2011" s="9">
        <v>0.36341323552122001</v>
      </c>
      <c r="P2011" s="9">
        <v>4.8159792046249997E-2</v>
      </c>
      <c r="Q2011" s="9">
        <v>120.13278187946401</v>
      </c>
      <c r="R2011" s="9">
        <v>1410</v>
      </c>
      <c r="S2011" s="9" t="s">
        <v>299</v>
      </c>
      <c r="T2011" s="9">
        <v>1410</v>
      </c>
      <c r="U2011" s="9" t="s">
        <v>293</v>
      </c>
      <c r="V2011" s="9" t="s">
        <v>195</v>
      </c>
      <c r="Z2011" s="9">
        <v>0</v>
      </c>
      <c r="AA2011" s="9">
        <v>1</v>
      </c>
      <c r="AB2011" s="9">
        <v>0.36341323552122001</v>
      </c>
      <c r="AC2011" s="9">
        <v>4.8159792046249997E-2</v>
      </c>
      <c r="AD2011" s="9">
        <v>120.132781879465</v>
      </c>
      <c r="AF2011" s="9">
        <v>-1</v>
      </c>
      <c r="AG2011" s="9">
        <v>-1</v>
      </c>
      <c r="AH2011" s="9">
        <v>-1</v>
      </c>
      <c r="AI2011" s="9">
        <v>-1</v>
      </c>
      <c r="AJ2011" s="9">
        <v>0</v>
      </c>
      <c r="AM2011" s="9" t="s">
        <v>309</v>
      </c>
      <c r="AN2011" s="9">
        <v>-1</v>
      </c>
      <c r="AQ2011" s="9">
        <v>580</v>
      </c>
      <c r="AR2011" s="9" t="s">
        <v>302</v>
      </c>
      <c r="AT2011" s="9" t="s">
        <v>195</v>
      </c>
      <c r="AU2011" s="9">
        <v>132.71029999999999</v>
      </c>
      <c r="AV2011" s="9">
        <v>45.742648540831397</v>
      </c>
      <c r="AW2011" s="9">
        <v>124.547673200175</v>
      </c>
      <c r="AX2011" s="9">
        <v>9.7431291099999998E-2</v>
      </c>
    </row>
    <row r="2012" spans="1:50" x14ac:dyDescent="0.25">
      <c r="A2012" s="142">
        <v>550000</v>
      </c>
      <c r="B2012" s="142">
        <v>910000</v>
      </c>
      <c r="C2012" s="142">
        <v>910000</v>
      </c>
      <c r="D2012" s="9" t="s">
        <v>305</v>
      </c>
      <c r="E2012" s="9" t="s">
        <v>70</v>
      </c>
      <c r="F2012" s="9" t="s">
        <v>306</v>
      </c>
      <c r="G2012" s="9" t="s">
        <v>307</v>
      </c>
      <c r="H2012" s="9">
        <v>0.36</v>
      </c>
      <c r="I2012" s="9">
        <v>0.48</v>
      </c>
      <c r="J2012" s="9" t="s">
        <v>195</v>
      </c>
      <c r="K2012" s="9">
        <v>0.11654313902672001</v>
      </c>
      <c r="L2012" s="9">
        <v>3903.4058798378901</v>
      </c>
      <c r="M2012" s="9">
        <v>11.808178734824899</v>
      </c>
      <c r="N2012" s="9">
        <v>1.5648286213312601</v>
      </c>
      <c r="O2012" s="9">
        <v>1.3761622159450899</v>
      </c>
      <c r="P2012" s="9">
        <v>0.18237003956879999</v>
      </c>
      <c r="Q2012" s="9">
        <v>454.91517413167099</v>
      </c>
      <c r="R2012" s="9">
        <v>1430</v>
      </c>
      <c r="S2012" s="9" t="s">
        <v>298</v>
      </c>
      <c r="T2012" s="9">
        <v>1430</v>
      </c>
      <c r="U2012" s="9" t="s">
        <v>293</v>
      </c>
      <c r="V2012" s="9" t="s">
        <v>195</v>
      </c>
      <c r="Z2012" s="9">
        <v>0</v>
      </c>
      <c r="AA2012" s="9">
        <v>1</v>
      </c>
      <c r="AB2012" s="9">
        <v>1.3761622159450899</v>
      </c>
      <c r="AC2012" s="9">
        <v>0.18237003956879999</v>
      </c>
      <c r="AD2012" s="9">
        <v>454.91517413167099</v>
      </c>
      <c r="AF2012" s="9">
        <v>-1</v>
      </c>
      <c r="AG2012" s="9">
        <v>-1</v>
      </c>
      <c r="AH2012" s="9">
        <v>-1</v>
      </c>
      <c r="AI2012" s="9">
        <v>-1</v>
      </c>
      <c r="AJ2012" s="9">
        <v>0</v>
      </c>
      <c r="AM2012" s="9" t="s">
        <v>309</v>
      </c>
      <c r="AN2012" s="9">
        <v>-1</v>
      </c>
      <c r="AQ2012" s="9">
        <v>580</v>
      </c>
      <c r="AR2012" s="9" t="s">
        <v>302</v>
      </c>
      <c r="AT2012" s="9" t="s">
        <v>195</v>
      </c>
      <c r="AU2012" s="9">
        <v>132.71029999999999</v>
      </c>
      <c r="AV2012" s="9">
        <v>90.308925366880501</v>
      </c>
      <c r="AW2012" s="9">
        <v>471.63335065694503</v>
      </c>
      <c r="AX2012" s="9">
        <v>0.36894985740000003</v>
      </c>
    </row>
    <row r="2013" spans="1:50" x14ac:dyDescent="0.25">
      <c r="A2013" s="142">
        <v>550000</v>
      </c>
      <c r="B2013" s="142">
        <v>910000</v>
      </c>
      <c r="C2013" s="142">
        <v>910000</v>
      </c>
      <c r="D2013" s="9" t="s">
        <v>305</v>
      </c>
      <c r="E2013" s="9" t="s">
        <v>70</v>
      </c>
      <c r="F2013" s="9" t="s">
        <v>306</v>
      </c>
      <c r="G2013" s="9" t="s">
        <v>307</v>
      </c>
      <c r="H2013" s="9">
        <v>0.36</v>
      </c>
      <c r="I2013" s="9">
        <v>0.48</v>
      </c>
      <c r="J2013" s="9" t="s">
        <v>195</v>
      </c>
      <c r="K2013" s="9">
        <v>0.22324468489501001</v>
      </c>
      <c r="L2013" s="9">
        <v>3903.4058798378901</v>
      </c>
      <c r="M2013" s="9">
        <v>11.808178734824899</v>
      </c>
      <c r="N2013" s="9">
        <v>1.5648286213312601</v>
      </c>
      <c r="O2013" s="9">
        <v>2.6361131408400298</v>
      </c>
      <c r="P2013" s="9">
        <v>0.34933967248379999</v>
      </c>
      <c r="Q2013" s="9">
        <v>871.41461566176304</v>
      </c>
      <c r="R2013" s="9">
        <v>1430</v>
      </c>
      <c r="S2013" s="9" t="s">
        <v>298</v>
      </c>
      <c r="T2013" s="9">
        <v>1430</v>
      </c>
      <c r="U2013" s="9" t="s">
        <v>293</v>
      </c>
      <c r="V2013" s="9" t="s">
        <v>195</v>
      </c>
      <c r="Z2013" s="9">
        <v>0</v>
      </c>
      <c r="AA2013" s="9">
        <v>1</v>
      </c>
      <c r="AB2013" s="9">
        <v>2.6361131408400298</v>
      </c>
      <c r="AC2013" s="9">
        <v>0.34933967248379999</v>
      </c>
      <c r="AD2013" s="9">
        <v>871.41461566176304</v>
      </c>
      <c r="AF2013" s="9">
        <v>-1</v>
      </c>
      <c r="AG2013" s="9">
        <v>-1</v>
      </c>
      <c r="AH2013" s="9">
        <v>-1</v>
      </c>
      <c r="AI2013" s="9">
        <v>-1</v>
      </c>
      <c r="AJ2013" s="9">
        <v>0</v>
      </c>
      <c r="AM2013" s="9" t="s">
        <v>309</v>
      </c>
      <c r="AN2013" s="9">
        <v>-1</v>
      </c>
      <c r="AQ2013" s="9">
        <v>580</v>
      </c>
      <c r="AR2013" s="9" t="s">
        <v>302</v>
      </c>
      <c r="AT2013" s="9" t="s">
        <v>195</v>
      </c>
      <c r="AU2013" s="9">
        <v>132.71029999999999</v>
      </c>
      <c r="AV2013" s="9">
        <v>119.915205086451</v>
      </c>
      <c r="AW2013" s="9">
        <v>903.43918683405798</v>
      </c>
      <c r="AX2013" s="9">
        <v>0.70674340280000003</v>
      </c>
    </row>
    <row r="2014" spans="1:50" x14ac:dyDescent="0.25">
      <c r="A2014" s="142">
        <v>550000</v>
      </c>
      <c r="B2014" s="142">
        <v>910000</v>
      </c>
      <c r="C2014" s="142">
        <v>910000</v>
      </c>
      <c r="D2014" s="9" t="s">
        <v>305</v>
      </c>
      <c r="E2014" s="9" t="s">
        <v>70</v>
      </c>
      <c r="F2014" s="9" t="s">
        <v>306</v>
      </c>
      <c r="G2014" s="9" t="s">
        <v>307</v>
      </c>
      <c r="H2014" s="9">
        <v>0.36</v>
      </c>
      <c r="I2014" s="9">
        <v>0.48</v>
      </c>
      <c r="J2014" s="9" t="s">
        <v>195</v>
      </c>
      <c r="K2014" s="9">
        <v>1.2977656397989999E-2</v>
      </c>
      <c r="L2014" s="9">
        <v>3903.4058798378901</v>
      </c>
      <c r="M2014" s="9">
        <v>11.808178734824899</v>
      </c>
      <c r="N2014" s="9">
        <v>1.5648286213312601</v>
      </c>
      <c r="O2014" s="9">
        <v>0.15324248630671</v>
      </c>
      <c r="P2014" s="9">
        <v>2.0307808169389999E-2</v>
      </c>
      <c r="Q2014" s="9">
        <v>50.657060290465097</v>
      </c>
      <c r="R2014" s="9">
        <v>1750</v>
      </c>
      <c r="S2014" s="9" t="s">
        <v>315</v>
      </c>
      <c r="T2014" s="9">
        <v>1750</v>
      </c>
      <c r="U2014" s="9" t="s">
        <v>293</v>
      </c>
      <c r="V2014" s="9" t="s">
        <v>195</v>
      </c>
      <c r="Z2014" s="9">
        <v>0</v>
      </c>
      <c r="AA2014" s="9">
        <v>1</v>
      </c>
      <c r="AB2014" s="9">
        <v>0.15324248630671</v>
      </c>
      <c r="AC2014" s="9">
        <v>2.0307808169389999E-2</v>
      </c>
      <c r="AD2014" s="9">
        <v>50.657060290463498</v>
      </c>
      <c r="AF2014" s="9">
        <v>-1</v>
      </c>
      <c r="AG2014" s="9">
        <v>-1</v>
      </c>
      <c r="AH2014" s="9">
        <v>-1</v>
      </c>
      <c r="AI2014" s="9">
        <v>-1</v>
      </c>
      <c r="AJ2014" s="9">
        <v>0</v>
      </c>
      <c r="AM2014" s="9" t="s">
        <v>309</v>
      </c>
      <c r="AN2014" s="9">
        <v>-1</v>
      </c>
      <c r="AQ2014" s="9">
        <v>580</v>
      </c>
      <c r="AR2014" s="9" t="s">
        <v>302</v>
      </c>
      <c r="AT2014" s="9" t="s">
        <v>195</v>
      </c>
      <c r="AU2014" s="9">
        <v>132.71029999999999</v>
      </c>
      <c r="AV2014" s="9">
        <v>41.245084396194798</v>
      </c>
      <c r="AW2014" s="9">
        <v>52.518712141940902</v>
      </c>
      <c r="AX2014" s="9">
        <v>4.1084396000000002E-2</v>
      </c>
    </row>
    <row r="2015" spans="1:50" x14ac:dyDescent="0.25">
      <c r="A2015" s="142">
        <v>550000</v>
      </c>
      <c r="B2015" s="142">
        <v>910000</v>
      </c>
      <c r="C2015" s="142">
        <v>910000</v>
      </c>
      <c r="D2015" s="9" t="s">
        <v>305</v>
      </c>
      <c r="E2015" s="9" t="s">
        <v>70</v>
      </c>
      <c r="F2015" s="9" t="s">
        <v>306</v>
      </c>
      <c r="G2015" s="9" t="s">
        <v>307</v>
      </c>
      <c r="H2015" s="9">
        <v>0.36</v>
      </c>
      <c r="I2015" s="9">
        <v>0.48</v>
      </c>
      <c r="J2015" s="9" t="s">
        <v>195</v>
      </c>
      <c r="K2015" s="9">
        <v>1.794695967509E-2</v>
      </c>
      <c r="L2015" s="9">
        <v>3903.4058798378901</v>
      </c>
      <c r="M2015" s="9">
        <v>11.808178734824899</v>
      </c>
      <c r="N2015" s="9">
        <v>1.5648286213312601</v>
      </c>
      <c r="O2015" s="9">
        <v>0.21192090759016999</v>
      </c>
      <c r="P2015" s="9">
        <v>2.808391616546E-2</v>
      </c>
      <c r="Q2015" s="9">
        <v>70.054267920963696</v>
      </c>
      <c r="R2015" s="9">
        <v>1410</v>
      </c>
      <c r="S2015" s="9" t="s">
        <v>299</v>
      </c>
      <c r="T2015" s="9">
        <v>1410</v>
      </c>
      <c r="U2015" s="9" t="s">
        <v>293</v>
      </c>
      <c r="V2015" s="9" t="s">
        <v>195</v>
      </c>
      <c r="Z2015" s="9">
        <v>0</v>
      </c>
      <c r="AA2015" s="9">
        <v>1</v>
      </c>
      <c r="AB2015" s="9">
        <v>0.21192090759016999</v>
      </c>
      <c r="AC2015" s="9">
        <v>2.808391616546E-2</v>
      </c>
      <c r="AD2015" s="9">
        <v>70.054267920963696</v>
      </c>
      <c r="AF2015" s="9">
        <v>-1</v>
      </c>
      <c r="AG2015" s="9">
        <v>-1</v>
      </c>
      <c r="AH2015" s="9">
        <v>-1</v>
      </c>
      <c r="AI2015" s="9">
        <v>-1</v>
      </c>
      <c r="AJ2015" s="9">
        <v>0</v>
      </c>
      <c r="AM2015" s="9" t="s">
        <v>309</v>
      </c>
      <c r="AN2015" s="9">
        <v>-1</v>
      </c>
      <c r="AQ2015" s="9">
        <v>580</v>
      </c>
      <c r="AR2015" s="9" t="s">
        <v>302</v>
      </c>
      <c r="AT2015" s="9" t="s">
        <v>195</v>
      </c>
      <c r="AU2015" s="9">
        <v>132.71029999999999</v>
      </c>
      <c r="AV2015" s="9">
        <v>40.023127297556996</v>
      </c>
      <c r="AW2015" s="9">
        <v>72.628769023695796</v>
      </c>
      <c r="AX2015" s="9">
        <v>5.6816113500000001E-2</v>
      </c>
    </row>
    <row r="2016" spans="1:50" x14ac:dyDescent="0.25">
      <c r="A2016" s="142">
        <v>550000</v>
      </c>
      <c r="B2016" s="142">
        <v>910000</v>
      </c>
      <c r="C2016" s="142">
        <v>910000</v>
      </c>
      <c r="D2016" s="9" t="s">
        <v>305</v>
      </c>
      <c r="E2016" s="9" t="s">
        <v>70</v>
      </c>
      <c r="F2016" s="9" t="s">
        <v>306</v>
      </c>
      <c r="G2016" s="9" t="s">
        <v>307</v>
      </c>
      <c r="H2016" s="9">
        <v>0.36</v>
      </c>
      <c r="I2016" s="9">
        <v>0.48</v>
      </c>
      <c r="J2016" s="9" t="s">
        <v>195</v>
      </c>
      <c r="K2016" s="9">
        <v>0.23054405892738</v>
      </c>
      <c r="L2016" s="9">
        <v>3866.8134012263299</v>
      </c>
      <c r="M2016" s="9">
        <v>10.335629996410701</v>
      </c>
      <c r="N2016" s="9">
        <v>1.76662458183602</v>
      </c>
      <c r="O2016" s="9">
        <v>2.3828180909441201</v>
      </c>
      <c r="P2016" s="9">
        <v>0.40728480169735998</v>
      </c>
      <c r="Q2016" s="9">
        <v>891.47085663351504</v>
      </c>
      <c r="R2016" s="9">
        <v>1200</v>
      </c>
      <c r="S2016" s="9" t="s">
        <v>308</v>
      </c>
      <c r="T2016" s="9">
        <v>1200</v>
      </c>
      <c r="U2016" s="9" t="s">
        <v>293</v>
      </c>
      <c r="V2016" s="9" t="s">
        <v>195</v>
      </c>
      <c r="Z2016" s="9">
        <v>0</v>
      </c>
      <c r="AA2016" s="9">
        <v>1</v>
      </c>
      <c r="AB2016" s="9">
        <v>2.3828180909441201</v>
      </c>
      <c r="AC2016" s="9">
        <v>0.40728480169735998</v>
      </c>
      <c r="AD2016" s="9">
        <v>891.47085663351504</v>
      </c>
      <c r="AF2016" s="9">
        <v>-1</v>
      </c>
      <c r="AG2016" s="9">
        <v>-1</v>
      </c>
      <c r="AH2016" s="9">
        <v>-1</v>
      </c>
      <c r="AI2016" s="9">
        <v>-1</v>
      </c>
      <c r="AJ2016" s="9">
        <v>0</v>
      </c>
      <c r="AM2016" s="9" t="s">
        <v>309</v>
      </c>
      <c r="AN2016" s="9">
        <v>-1</v>
      </c>
      <c r="AQ2016" s="9">
        <v>580</v>
      </c>
      <c r="AR2016" s="9" t="s">
        <v>302</v>
      </c>
      <c r="AT2016" s="9" t="s">
        <v>195</v>
      </c>
      <c r="AU2016" s="9">
        <v>132.71029999999999</v>
      </c>
      <c r="AV2016" s="9">
        <v>138.54384448718801</v>
      </c>
      <c r="AW2016" s="9">
        <v>932.97870551643996</v>
      </c>
      <c r="AX2016" s="9">
        <v>0.72300961610000003</v>
      </c>
    </row>
    <row r="2017" spans="1:50" x14ac:dyDescent="0.25">
      <c r="A2017" s="142">
        <v>550000</v>
      </c>
      <c r="B2017" s="142">
        <v>910000</v>
      </c>
      <c r="C2017" s="142">
        <v>910000</v>
      </c>
      <c r="D2017" s="9" t="s">
        <v>305</v>
      </c>
      <c r="E2017" s="9" t="s">
        <v>70</v>
      </c>
      <c r="F2017" s="9" t="s">
        <v>306</v>
      </c>
      <c r="G2017" s="9" t="s">
        <v>307</v>
      </c>
      <c r="H2017" s="9">
        <v>0.36</v>
      </c>
      <c r="I2017" s="9">
        <v>0.48</v>
      </c>
      <c r="J2017" s="9" t="s">
        <v>195</v>
      </c>
      <c r="K2017" s="9">
        <v>1.992750168383E-2</v>
      </c>
      <c r="L2017" s="9">
        <v>3866.8134012263299</v>
      </c>
      <c r="M2017" s="9">
        <v>10.335629996410701</v>
      </c>
      <c r="N2017" s="9">
        <v>1.76662458183602</v>
      </c>
      <c r="O2017" s="9">
        <v>0.20596328415694001</v>
      </c>
      <c r="P2017" s="9">
        <v>3.5204414329230001E-2</v>
      </c>
      <c r="Q2017" s="9">
        <v>77.055930564005806</v>
      </c>
      <c r="R2017" s="9">
        <v>1330</v>
      </c>
      <c r="S2017" s="9" t="s">
        <v>311</v>
      </c>
      <c r="T2017" s="9">
        <v>1330</v>
      </c>
      <c r="U2017" s="9" t="s">
        <v>293</v>
      </c>
      <c r="V2017" s="9" t="s">
        <v>195</v>
      </c>
      <c r="Z2017" s="9">
        <v>0</v>
      </c>
      <c r="AA2017" s="9">
        <v>1</v>
      </c>
      <c r="AB2017" s="9">
        <v>0.20596328415694001</v>
      </c>
      <c r="AC2017" s="9">
        <v>3.5204414329230001E-2</v>
      </c>
      <c r="AD2017" s="9">
        <v>77.0559305640042</v>
      </c>
      <c r="AF2017" s="9">
        <v>-1</v>
      </c>
      <c r="AG2017" s="9">
        <v>-1</v>
      </c>
      <c r="AH2017" s="9">
        <v>-1</v>
      </c>
      <c r="AI2017" s="9">
        <v>-1</v>
      </c>
      <c r="AJ2017" s="9">
        <v>0</v>
      </c>
      <c r="AM2017" s="9" t="s">
        <v>309</v>
      </c>
      <c r="AN2017" s="9">
        <v>-1</v>
      </c>
      <c r="AQ2017" s="9">
        <v>580</v>
      </c>
      <c r="AR2017" s="9" t="s">
        <v>302</v>
      </c>
      <c r="AT2017" s="9" t="s">
        <v>195</v>
      </c>
      <c r="AU2017" s="9">
        <v>132.71029999999999</v>
      </c>
      <c r="AV2017" s="9">
        <v>51.161570959181802</v>
      </c>
      <c r="AW2017" s="9">
        <v>80.643738171604795</v>
      </c>
      <c r="AX2017" s="9">
        <v>6.2494672000000001E-2</v>
      </c>
    </row>
    <row r="2018" spans="1:50" x14ac:dyDescent="0.25">
      <c r="A2018" s="142">
        <v>550000</v>
      </c>
      <c r="B2018" s="142">
        <v>910000</v>
      </c>
      <c r="C2018" s="142">
        <v>910000</v>
      </c>
      <c r="D2018" s="9" t="s">
        <v>305</v>
      </c>
      <c r="E2018" s="9" t="s">
        <v>70</v>
      </c>
      <c r="F2018" s="9" t="s">
        <v>306</v>
      </c>
      <c r="G2018" s="9" t="s">
        <v>307</v>
      </c>
      <c r="H2018" s="9">
        <v>0.36</v>
      </c>
      <c r="I2018" s="9">
        <v>0.48</v>
      </c>
      <c r="J2018" s="9" t="s">
        <v>195</v>
      </c>
      <c r="K2018" s="9">
        <v>1.84539192693E-3</v>
      </c>
      <c r="L2018" s="9">
        <v>3866.8134012263299</v>
      </c>
      <c r="M2018" s="9">
        <v>10.335629996410701</v>
      </c>
      <c r="N2018" s="9">
        <v>1.76662458183602</v>
      </c>
      <c r="O2018" s="9">
        <v>1.9073288155120001E-2</v>
      </c>
      <c r="P2018" s="9">
        <v>3.2601147412299998E-3</v>
      </c>
      <c r="Q2018" s="9">
        <v>7.1357862335716797</v>
      </c>
      <c r="R2018" s="9">
        <v>1330</v>
      </c>
      <c r="S2018" s="9" t="s">
        <v>311</v>
      </c>
      <c r="T2018" s="9">
        <v>1330</v>
      </c>
      <c r="U2018" s="9" t="s">
        <v>293</v>
      </c>
      <c r="V2018" s="9" t="s">
        <v>195</v>
      </c>
      <c r="Z2018" s="9">
        <v>0</v>
      </c>
      <c r="AA2018" s="9">
        <v>1</v>
      </c>
      <c r="AB2018" s="9">
        <v>1.9073288155120001E-2</v>
      </c>
      <c r="AC2018" s="9">
        <v>3.2601147412299998E-3</v>
      </c>
      <c r="AD2018" s="9">
        <v>7.1357862335729596</v>
      </c>
      <c r="AF2018" s="9">
        <v>-1</v>
      </c>
      <c r="AG2018" s="9">
        <v>-1</v>
      </c>
      <c r="AH2018" s="9">
        <v>-1</v>
      </c>
      <c r="AI2018" s="9">
        <v>-1</v>
      </c>
      <c r="AJ2018" s="9">
        <v>0</v>
      </c>
      <c r="AM2018" s="9" t="s">
        <v>309</v>
      </c>
      <c r="AN2018" s="9">
        <v>-1</v>
      </c>
      <c r="AQ2018" s="9">
        <v>580</v>
      </c>
      <c r="AR2018" s="9" t="s">
        <v>302</v>
      </c>
      <c r="AT2018" s="9" t="s">
        <v>195</v>
      </c>
      <c r="AU2018" s="9">
        <v>132.71029999999999</v>
      </c>
      <c r="AV2018" s="9">
        <v>15.807279429072</v>
      </c>
      <c r="AW2018" s="9">
        <v>7.4680361713471504</v>
      </c>
      <c r="AX2018" s="9">
        <v>5.7873368E-3</v>
      </c>
    </row>
    <row r="2019" spans="1:50" x14ac:dyDescent="0.25">
      <c r="A2019" s="142">
        <v>550000</v>
      </c>
      <c r="B2019" s="142">
        <v>910000</v>
      </c>
      <c r="C2019" s="142">
        <v>910000</v>
      </c>
      <c r="D2019" s="9" t="s">
        <v>305</v>
      </c>
      <c r="E2019" s="9" t="s">
        <v>70</v>
      </c>
      <c r="F2019" s="9" t="s">
        <v>306</v>
      </c>
      <c r="G2019" s="9" t="s">
        <v>307</v>
      </c>
      <c r="H2019" s="9">
        <v>0.36</v>
      </c>
      <c r="I2019" s="9">
        <v>0.48</v>
      </c>
      <c r="J2019" s="9" t="s">
        <v>195</v>
      </c>
      <c r="K2019" s="9">
        <v>5.3765105980069998E-2</v>
      </c>
      <c r="L2019" s="9">
        <v>3866.8134012263299</v>
      </c>
      <c r="M2019" s="9">
        <v>10.335629996410701</v>
      </c>
      <c r="N2019" s="9">
        <v>1.76662458183602</v>
      </c>
      <c r="O2019" s="9">
        <v>0.55569624212780999</v>
      </c>
      <c r="P2019" s="9">
        <v>9.4982757869410003E-2</v>
      </c>
      <c r="Q2019" s="9">
        <v>207.899632322088</v>
      </c>
      <c r="R2019" s="9">
        <v>1330</v>
      </c>
      <c r="S2019" s="9" t="s">
        <v>311</v>
      </c>
      <c r="T2019" s="9">
        <v>1330</v>
      </c>
      <c r="U2019" s="9" t="s">
        <v>293</v>
      </c>
      <c r="V2019" s="9" t="s">
        <v>195</v>
      </c>
      <c r="Z2019" s="9">
        <v>0</v>
      </c>
      <c r="AA2019" s="9">
        <v>1</v>
      </c>
      <c r="AB2019" s="9">
        <v>0.55569624212780999</v>
      </c>
      <c r="AC2019" s="9">
        <v>9.4982757869410003E-2</v>
      </c>
      <c r="AD2019" s="9">
        <v>207.899632322088</v>
      </c>
      <c r="AF2019" s="9">
        <v>-1</v>
      </c>
      <c r="AG2019" s="9">
        <v>-1</v>
      </c>
      <c r="AH2019" s="9">
        <v>-1</v>
      </c>
      <c r="AI2019" s="9">
        <v>-1</v>
      </c>
      <c r="AJ2019" s="9">
        <v>0</v>
      </c>
      <c r="AM2019" s="9" t="s">
        <v>309</v>
      </c>
      <c r="AN2019" s="9">
        <v>-1</v>
      </c>
      <c r="AQ2019" s="9">
        <v>580</v>
      </c>
      <c r="AR2019" s="9" t="s">
        <v>302</v>
      </c>
      <c r="AT2019" s="9" t="s">
        <v>195</v>
      </c>
      <c r="AU2019" s="9">
        <v>132.71029999999999</v>
      </c>
      <c r="AV2019" s="9">
        <v>61.478103790706797</v>
      </c>
      <c r="AW2019" s="9">
        <v>217.57966443646299</v>
      </c>
      <c r="AX2019" s="9">
        <v>0.1686128405</v>
      </c>
    </row>
    <row r="2020" spans="1:50" x14ac:dyDescent="0.25">
      <c r="A2020" s="142">
        <v>550000</v>
      </c>
      <c r="B2020" s="142">
        <v>910000</v>
      </c>
      <c r="C2020" s="142">
        <v>910000</v>
      </c>
      <c r="D2020" s="9" t="s">
        <v>305</v>
      </c>
      <c r="E2020" s="9" t="s">
        <v>70</v>
      </c>
      <c r="F2020" s="9" t="s">
        <v>306</v>
      </c>
      <c r="G2020" s="9" t="s">
        <v>307</v>
      </c>
      <c r="H2020" s="9">
        <v>0.36</v>
      </c>
      <c r="I2020" s="9">
        <v>0.48</v>
      </c>
      <c r="J2020" s="9" t="s">
        <v>195</v>
      </c>
      <c r="K2020" s="9">
        <v>0.19379951426708</v>
      </c>
      <c r="L2020" s="9">
        <v>3866.8134012263299</v>
      </c>
      <c r="M2020" s="9">
        <v>10.335629996410701</v>
      </c>
      <c r="N2020" s="9">
        <v>1.76662458183602</v>
      </c>
      <c r="O2020" s="9">
        <v>2.0030400729486999</v>
      </c>
      <c r="P2020" s="9">
        <v>0.34237098585211001</v>
      </c>
      <c r="Q2020" s="9">
        <v>749.38655891911799</v>
      </c>
      <c r="R2020" s="9">
        <v>1330</v>
      </c>
      <c r="S2020" s="9" t="s">
        <v>311</v>
      </c>
      <c r="T2020" s="9">
        <v>1330</v>
      </c>
      <c r="U2020" s="9" t="s">
        <v>293</v>
      </c>
      <c r="V2020" s="9" t="s">
        <v>195</v>
      </c>
      <c r="Z2020" s="9">
        <v>0</v>
      </c>
      <c r="AA2020" s="9">
        <v>1</v>
      </c>
      <c r="AB2020" s="9">
        <v>2.0030400729486999</v>
      </c>
      <c r="AC2020" s="9">
        <v>0.34237098585211001</v>
      </c>
      <c r="AD2020" s="9">
        <v>749.38655891911799</v>
      </c>
      <c r="AF2020" s="9">
        <v>-1</v>
      </c>
      <c r="AG2020" s="9">
        <v>-1</v>
      </c>
      <c r="AH2020" s="9">
        <v>-1</v>
      </c>
      <c r="AI2020" s="9">
        <v>-1</v>
      </c>
      <c r="AJ2020" s="9">
        <v>0</v>
      </c>
      <c r="AM2020" s="9" t="s">
        <v>309</v>
      </c>
      <c r="AN2020" s="9">
        <v>-1</v>
      </c>
      <c r="AQ2020" s="9">
        <v>580</v>
      </c>
      <c r="AR2020" s="9" t="s">
        <v>302</v>
      </c>
      <c r="AT2020" s="9" t="s">
        <v>195</v>
      </c>
      <c r="AU2020" s="9">
        <v>132.71029999999999</v>
      </c>
      <c r="AV2020" s="9">
        <v>111.912116590472</v>
      </c>
      <c r="AW2020" s="9">
        <v>784.278808969755</v>
      </c>
      <c r="AX2020" s="9">
        <v>0.60777498699999999</v>
      </c>
    </row>
    <row r="2021" spans="1:50" x14ac:dyDescent="0.25">
      <c r="A2021" s="142">
        <v>550000</v>
      </c>
      <c r="B2021" s="142">
        <v>910000</v>
      </c>
      <c r="C2021" s="142">
        <v>910000</v>
      </c>
      <c r="D2021" s="9" t="s">
        <v>305</v>
      </c>
      <c r="E2021" s="9" t="s">
        <v>70</v>
      </c>
      <c r="F2021" s="9" t="s">
        <v>306</v>
      </c>
      <c r="G2021" s="9" t="s">
        <v>307</v>
      </c>
      <c r="H2021" s="9">
        <v>0.36</v>
      </c>
      <c r="I2021" s="9">
        <v>0.48</v>
      </c>
      <c r="J2021" s="9" t="s">
        <v>195</v>
      </c>
      <c r="K2021" s="9">
        <v>1.1059311709E-4</v>
      </c>
      <c r="L2021" s="9">
        <v>3866.8134012263299</v>
      </c>
      <c r="M2021" s="9">
        <v>10.335629996410701</v>
      </c>
      <c r="N2021" s="9">
        <v>1.76662458183602</v>
      </c>
      <c r="O2021" s="9">
        <v>1.14304953839E-3</v>
      </c>
      <c r="P2021" s="9">
        <v>1.9537651922999999E-4</v>
      </c>
      <c r="Q2021" s="9">
        <v>0.42764294724700003</v>
      </c>
      <c r="R2021" s="9">
        <v>1330</v>
      </c>
      <c r="S2021" s="9" t="s">
        <v>311</v>
      </c>
      <c r="T2021" s="9">
        <v>1330</v>
      </c>
      <c r="U2021" s="9" t="s">
        <v>293</v>
      </c>
      <c r="V2021" s="9" t="s">
        <v>195</v>
      </c>
      <c r="Z2021" s="9">
        <v>0</v>
      </c>
      <c r="AA2021" s="9">
        <v>1</v>
      </c>
      <c r="AB2021" s="9">
        <v>1.14304953839E-3</v>
      </c>
      <c r="AC2021" s="9">
        <v>1.9537651922999999E-4</v>
      </c>
      <c r="AD2021" s="9">
        <v>0.42764294724874002</v>
      </c>
      <c r="AF2021" s="9">
        <v>-1</v>
      </c>
      <c r="AG2021" s="9">
        <v>-1</v>
      </c>
      <c r="AH2021" s="9">
        <v>-1</v>
      </c>
      <c r="AI2021" s="9">
        <v>-1</v>
      </c>
      <c r="AJ2021" s="9">
        <v>0</v>
      </c>
      <c r="AM2021" s="9" t="s">
        <v>309</v>
      </c>
      <c r="AN2021" s="9">
        <v>-1</v>
      </c>
      <c r="AQ2021" s="9">
        <v>580</v>
      </c>
      <c r="AR2021" s="9" t="s">
        <v>302</v>
      </c>
      <c r="AT2021" s="9" t="s">
        <v>195</v>
      </c>
      <c r="AU2021" s="9">
        <v>132.71029999999999</v>
      </c>
      <c r="AV2021" s="9">
        <v>3.9113458725724302</v>
      </c>
      <c r="AW2021" s="9">
        <v>0.44755446617071998</v>
      </c>
      <c r="AX2021" s="9">
        <v>3.4683130000000002E-4</v>
      </c>
    </row>
    <row r="2022" spans="1:50" x14ac:dyDescent="0.25">
      <c r="A2022" s="142">
        <v>550000</v>
      </c>
      <c r="B2022" s="142">
        <v>910000</v>
      </c>
      <c r="C2022" s="142">
        <v>910000</v>
      </c>
      <c r="D2022" s="9" t="s">
        <v>305</v>
      </c>
      <c r="E2022" s="9" t="s">
        <v>70</v>
      </c>
      <c r="F2022" s="9" t="s">
        <v>306</v>
      </c>
      <c r="G2022" s="9" t="s">
        <v>307</v>
      </c>
      <c r="H2022" s="9">
        <v>0.36</v>
      </c>
      <c r="I2022" s="9">
        <v>0.48</v>
      </c>
      <c r="J2022" s="9" t="s">
        <v>195</v>
      </c>
      <c r="K2022" s="9">
        <v>8.3898608393630003E-2</v>
      </c>
      <c r="L2022" s="9">
        <v>3866.8134012263299</v>
      </c>
      <c r="M2022" s="9">
        <v>10.335629996410701</v>
      </c>
      <c r="N2022" s="9">
        <v>1.76662458183602</v>
      </c>
      <c r="O2022" s="9">
        <v>0.86714497357035003</v>
      </c>
      <c r="P2022" s="9">
        <v>0.14821734397002001</v>
      </c>
      <c r="Q2022" s="9">
        <v>324.420263280744</v>
      </c>
      <c r="R2022" s="9">
        <v>1210</v>
      </c>
      <c r="S2022" s="9" t="s">
        <v>310</v>
      </c>
      <c r="T2022" s="9">
        <v>1210</v>
      </c>
      <c r="U2022" s="9" t="s">
        <v>293</v>
      </c>
      <c r="V2022" s="9" t="s">
        <v>195</v>
      </c>
      <c r="Z2022" s="9">
        <v>0</v>
      </c>
      <c r="AA2022" s="9">
        <v>1</v>
      </c>
      <c r="AB2022" s="9">
        <v>0.86714497357035003</v>
      </c>
      <c r="AC2022" s="9">
        <v>0.14821734397002001</v>
      </c>
      <c r="AD2022" s="9">
        <v>324.42026328074598</v>
      </c>
      <c r="AF2022" s="9">
        <v>-1</v>
      </c>
      <c r="AG2022" s="9">
        <v>-1</v>
      </c>
      <c r="AH2022" s="9">
        <v>-1</v>
      </c>
      <c r="AI2022" s="9">
        <v>-1</v>
      </c>
      <c r="AJ2022" s="9">
        <v>0</v>
      </c>
      <c r="AM2022" s="9" t="s">
        <v>309</v>
      </c>
      <c r="AN2022" s="9">
        <v>-1</v>
      </c>
      <c r="AQ2022" s="9">
        <v>580</v>
      </c>
      <c r="AR2022" s="9" t="s">
        <v>302</v>
      </c>
      <c r="AT2022" s="9" t="s">
        <v>195</v>
      </c>
      <c r="AU2022" s="9">
        <v>132.71029999999999</v>
      </c>
      <c r="AV2022" s="9">
        <v>85.023697150848804</v>
      </c>
      <c r="AW2022" s="9">
        <v>339.52562220820198</v>
      </c>
      <c r="AX2022" s="9">
        <v>0.2631145688</v>
      </c>
    </row>
    <row r="2023" spans="1:50" x14ac:dyDescent="0.25">
      <c r="A2023" s="142">
        <v>550000</v>
      </c>
      <c r="B2023" s="142">
        <v>910000</v>
      </c>
      <c r="C2023" s="142">
        <v>910000</v>
      </c>
      <c r="D2023" s="9" t="s">
        <v>305</v>
      </c>
      <c r="E2023" s="9" t="s">
        <v>70</v>
      </c>
      <c r="F2023" s="9" t="s">
        <v>306</v>
      </c>
      <c r="G2023" s="9" t="s">
        <v>307</v>
      </c>
      <c r="H2023" s="9">
        <v>0.36</v>
      </c>
      <c r="I2023" s="9">
        <v>0.48</v>
      </c>
      <c r="J2023" s="9" t="s">
        <v>195</v>
      </c>
      <c r="K2023" s="9">
        <v>4.6969551806500002E-3</v>
      </c>
      <c r="L2023" s="9">
        <v>3866.8134012263299</v>
      </c>
      <c r="M2023" s="9">
        <v>10.335629996410701</v>
      </c>
      <c r="N2023" s="9">
        <v>1.76662458183602</v>
      </c>
      <c r="O2023" s="9">
        <v>4.8545990856919997E-2</v>
      </c>
      <c r="P2023" s="9">
        <v>8.2977564819099996E-3</v>
      </c>
      <c r="Q2023" s="9">
        <v>18.162249237496798</v>
      </c>
      <c r="R2023" s="9">
        <v>1330</v>
      </c>
      <c r="S2023" s="9" t="s">
        <v>311</v>
      </c>
      <c r="T2023" s="9">
        <v>1330</v>
      </c>
      <c r="U2023" s="9" t="s">
        <v>293</v>
      </c>
      <c r="V2023" s="9" t="s">
        <v>195</v>
      </c>
      <c r="Z2023" s="9">
        <v>0</v>
      </c>
      <c r="AA2023" s="9">
        <v>1</v>
      </c>
      <c r="AB2023" s="9">
        <v>4.8545990856919997E-2</v>
      </c>
      <c r="AC2023" s="9">
        <v>8.2977564819099996E-3</v>
      </c>
      <c r="AD2023" s="9">
        <v>18.1622492374978</v>
      </c>
      <c r="AF2023" s="9">
        <v>-1</v>
      </c>
      <c r="AG2023" s="9">
        <v>-1</v>
      </c>
      <c r="AH2023" s="9">
        <v>-1</v>
      </c>
      <c r="AI2023" s="9">
        <v>-1</v>
      </c>
      <c r="AJ2023" s="9">
        <v>0</v>
      </c>
      <c r="AM2023" s="9" t="s">
        <v>309</v>
      </c>
      <c r="AN2023" s="9">
        <v>-1</v>
      </c>
      <c r="AQ2023" s="9">
        <v>580</v>
      </c>
      <c r="AR2023" s="9" t="s">
        <v>302</v>
      </c>
      <c r="AT2023" s="9" t="s">
        <v>195</v>
      </c>
      <c r="AU2023" s="9">
        <v>132.71029999999999</v>
      </c>
      <c r="AV2023" s="9">
        <v>24.4698111524396</v>
      </c>
      <c r="AW2023" s="9">
        <v>19.007903238539399</v>
      </c>
      <c r="AX2023" s="9">
        <v>1.4730129099999999E-2</v>
      </c>
    </row>
    <row r="2024" spans="1:50" x14ac:dyDescent="0.25">
      <c r="A2024" s="142">
        <v>550000</v>
      </c>
      <c r="B2024" s="142">
        <v>910000</v>
      </c>
      <c r="C2024" s="142">
        <v>910000</v>
      </c>
      <c r="D2024" s="9" t="s">
        <v>305</v>
      </c>
      <c r="E2024" s="9" t="s">
        <v>70</v>
      </c>
      <c r="F2024" s="9" t="s">
        <v>306</v>
      </c>
      <c r="G2024" s="9" t="s">
        <v>307</v>
      </c>
      <c r="H2024" s="9">
        <v>0.36</v>
      </c>
      <c r="I2024" s="9">
        <v>0.48</v>
      </c>
      <c r="J2024" s="9" t="s">
        <v>195</v>
      </c>
      <c r="K2024" s="9">
        <v>2.9175724099180001E-2</v>
      </c>
      <c r="L2024" s="9">
        <v>3866.8134012263299</v>
      </c>
      <c r="M2024" s="9">
        <v>10.335629996410701</v>
      </c>
      <c r="N2024" s="9">
        <v>1.76662458183602</v>
      </c>
      <c r="O2024" s="9">
        <v>0.30154948916650998</v>
      </c>
      <c r="P2024" s="9">
        <v>5.154255138648E-2</v>
      </c>
      <c r="Q2024" s="9">
        <v>112.817080937203</v>
      </c>
      <c r="R2024" s="9">
        <v>1330</v>
      </c>
      <c r="S2024" s="9" t="s">
        <v>311</v>
      </c>
      <c r="T2024" s="9">
        <v>1330</v>
      </c>
      <c r="U2024" s="9" t="s">
        <v>293</v>
      </c>
      <c r="V2024" s="9" t="s">
        <v>195</v>
      </c>
      <c r="Z2024" s="9">
        <v>0</v>
      </c>
      <c r="AA2024" s="9">
        <v>1</v>
      </c>
      <c r="AB2024" s="9">
        <v>0.30154948916650998</v>
      </c>
      <c r="AC2024" s="9">
        <v>5.154255138648E-2</v>
      </c>
      <c r="AD2024" s="9">
        <v>112.81708093720199</v>
      </c>
      <c r="AF2024" s="9">
        <v>-1</v>
      </c>
      <c r="AG2024" s="9">
        <v>-1</v>
      </c>
      <c r="AH2024" s="9">
        <v>-1</v>
      </c>
      <c r="AI2024" s="9">
        <v>-1</v>
      </c>
      <c r="AJ2024" s="9">
        <v>0</v>
      </c>
      <c r="AM2024" s="9" t="s">
        <v>309</v>
      </c>
      <c r="AN2024" s="9">
        <v>-1</v>
      </c>
      <c r="AQ2024" s="9">
        <v>580</v>
      </c>
      <c r="AR2024" s="9" t="s">
        <v>302</v>
      </c>
      <c r="AT2024" s="9" t="s">
        <v>195</v>
      </c>
      <c r="AU2024" s="9">
        <v>132.71029999999999</v>
      </c>
      <c r="AV2024" s="9">
        <v>44.425656823878498</v>
      </c>
      <c r="AW2024" s="9">
        <v>118.06996644894799</v>
      </c>
      <c r="AX2024" s="9">
        <v>9.1498038099999998E-2</v>
      </c>
    </row>
    <row r="2025" spans="1:50" x14ac:dyDescent="0.25">
      <c r="A2025" s="142">
        <v>550000</v>
      </c>
      <c r="B2025" s="142">
        <v>910000</v>
      </c>
      <c r="C2025" s="142">
        <v>910000</v>
      </c>
      <c r="D2025" s="9" t="s">
        <v>305</v>
      </c>
      <c r="E2025" s="9" t="s">
        <v>70</v>
      </c>
      <c r="F2025" s="9" t="s">
        <v>306</v>
      </c>
      <c r="G2025" s="9" t="s">
        <v>307</v>
      </c>
      <c r="H2025" s="9">
        <v>0.36</v>
      </c>
      <c r="I2025" s="9">
        <v>0.48</v>
      </c>
      <c r="J2025" s="9" t="s">
        <v>195</v>
      </c>
      <c r="K2025" s="9">
        <v>3.9558967154900001E-3</v>
      </c>
      <c r="L2025" s="9">
        <v>3848.7050639391</v>
      </c>
      <c r="M2025" s="9">
        <v>9.5631105431828196</v>
      </c>
      <c r="N2025" s="9">
        <v>1.40543813869209</v>
      </c>
      <c r="O2025" s="9">
        <v>3.7830677587680002E-2</v>
      </c>
      <c r="P2025" s="9">
        <v>5.5597681166800004E-3</v>
      </c>
      <c r="Q2025" s="9">
        <v>15.2250797213418</v>
      </c>
      <c r="R2025" s="9">
        <v>1200</v>
      </c>
      <c r="S2025" s="9" t="s">
        <v>308</v>
      </c>
      <c r="T2025" s="9">
        <v>1200</v>
      </c>
      <c r="U2025" s="9" t="s">
        <v>293</v>
      </c>
      <c r="V2025" s="9" t="s">
        <v>195</v>
      </c>
      <c r="Z2025" s="9">
        <v>0</v>
      </c>
      <c r="AA2025" s="9">
        <v>1</v>
      </c>
      <c r="AB2025" s="9">
        <v>3.7830677587680002E-2</v>
      </c>
      <c r="AC2025" s="9">
        <v>5.5597681166800004E-3</v>
      </c>
      <c r="AD2025" s="9">
        <v>15.2250797213414</v>
      </c>
      <c r="AF2025" s="9">
        <v>-1</v>
      </c>
      <c r="AG2025" s="9">
        <v>-1</v>
      </c>
      <c r="AH2025" s="9">
        <v>-1</v>
      </c>
      <c r="AI2025" s="9">
        <v>-1</v>
      </c>
      <c r="AJ2025" s="9">
        <v>0</v>
      </c>
      <c r="AM2025" s="9" t="s">
        <v>309</v>
      </c>
      <c r="AN2025" s="9">
        <v>-1</v>
      </c>
      <c r="AQ2025" s="9">
        <v>580</v>
      </c>
      <c r="AR2025" s="9" t="s">
        <v>302</v>
      </c>
      <c r="AT2025" s="9" t="s">
        <v>195</v>
      </c>
      <c r="AU2025" s="9">
        <v>132.71029999999999</v>
      </c>
      <c r="AV2025" s="9">
        <v>31.484868108682399</v>
      </c>
      <c r="AW2025" s="9">
        <v>16.0089460294475</v>
      </c>
      <c r="AX2025" s="9">
        <v>1.23479965E-2</v>
      </c>
    </row>
    <row r="2026" spans="1:50" x14ac:dyDescent="0.25">
      <c r="A2026" s="142">
        <v>550000</v>
      </c>
      <c r="B2026" s="142">
        <v>910000</v>
      </c>
      <c r="C2026" s="142">
        <v>910000</v>
      </c>
      <c r="D2026" s="9" t="s">
        <v>305</v>
      </c>
      <c r="E2026" s="9" t="s">
        <v>70</v>
      </c>
      <c r="F2026" s="9" t="s">
        <v>306</v>
      </c>
      <c r="G2026" s="9" t="s">
        <v>307</v>
      </c>
      <c r="H2026" s="9">
        <v>0.36</v>
      </c>
      <c r="I2026" s="9">
        <v>0.48</v>
      </c>
      <c r="J2026" s="9" t="s">
        <v>195</v>
      </c>
      <c r="K2026" s="9">
        <v>9.8117454701929993E-2</v>
      </c>
      <c r="L2026" s="9">
        <v>3848.7050639391</v>
      </c>
      <c r="M2026" s="9">
        <v>9.5631105431828196</v>
      </c>
      <c r="N2026" s="9">
        <v>1.40543813869209</v>
      </c>
      <c r="O2026" s="9">
        <v>0.93830806553031998</v>
      </c>
      <c r="P2026" s="9">
        <v>0.13789801290949</v>
      </c>
      <c r="Q2026" s="9">
        <v>377.62514477214899</v>
      </c>
      <c r="R2026" s="9">
        <v>1210</v>
      </c>
      <c r="S2026" s="9" t="s">
        <v>310</v>
      </c>
      <c r="T2026" s="9">
        <v>1210</v>
      </c>
      <c r="U2026" s="9" t="s">
        <v>293</v>
      </c>
      <c r="V2026" s="9" t="s">
        <v>195</v>
      </c>
      <c r="Z2026" s="9">
        <v>0</v>
      </c>
      <c r="AA2026" s="9">
        <v>1</v>
      </c>
      <c r="AB2026" s="9">
        <v>0.93830806553031998</v>
      </c>
      <c r="AC2026" s="9">
        <v>0.13789801290949</v>
      </c>
      <c r="AD2026" s="9">
        <v>377.625144772147</v>
      </c>
      <c r="AF2026" s="9">
        <v>-1</v>
      </c>
      <c r="AG2026" s="9">
        <v>-1</v>
      </c>
      <c r="AH2026" s="9">
        <v>-1</v>
      </c>
      <c r="AI2026" s="9">
        <v>-1</v>
      </c>
      <c r="AJ2026" s="9">
        <v>0</v>
      </c>
      <c r="AM2026" s="9" t="s">
        <v>309</v>
      </c>
      <c r="AN2026" s="9">
        <v>-1</v>
      </c>
      <c r="AQ2026" s="9">
        <v>580</v>
      </c>
      <c r="AR2026" s="9" t="s">
        <v>302</v>
      </c>
      <c r="AT2026" s="9" t="s">
        <v>195</v>
      </c>
      <c r="AU2026" s="9">
        <v>132.71029999999999</v>
      </c>
      <c r="AV2026" s="9">
        <v>81.366433098654696</v>
      </c>
      <c r="AW2026" s="9">
        <v>397.06725171006002</v>
      </c>
      <c r="AX2026" s="9">
        <v>0.30626532420000002</v>
      </c>
    </row>
    <row r="2027" spans="1:50" x14ac:dyDescent="0.25">
      <c r="A2027" s="142">
        <v>550000</v>
      </c>
      <c r="B2027" s="142">
        <v>910000</v>
      </c>
      <c r="C2027" s="142">
        <v>910000</v>
      </c>
      <c r="D2027" s="9" t="s">
        <v>305</v>
      </c>
      <c r="E2027" s="9" t="s">
        <v>70</v>
      </c>
      <c r="F2027" s="9" t="s">
        <v>306</v>
      </c>
      <c r="G2027" s="9" t="s">
        <v>307</v>
      </c>
      <c r="H2027" s="9">
        <v>0.36</v>
      </c>
      <c r="I2027" s="9">
        <v>0.48</v>
      </c>
      <c r="J2027" s="9" t="s">
        <v>195</v>
      </c>
      <c r="K2027" s="9">
        <v>6.5267914408960001E-2</v>
      </c>
      <c r="L2027" s="9">
        <v>3848.7050639391</v>
      </c>
      <c r="M2027" s="9">
        <v>9.5631105431828196</v>
      </c>
      <c r="N2027" s="9">
        <v>1.40543813869209</v>
      </c>
      <c r="O2027" s="9">
        <v>0.62416428041594996</v>
      </c>
      <c r="P2027" s="9">
        <v>9.1730016143250007E-2</v>
      </c>
      <c r="Q2027" s="9">
        <v>251.19695269853901</v>
      </c>
      <c r="R2027" s="9">
        <v>1210</v>
      </c>
      <c r="S2027" s="9" t="s">
        <v>310</v>
      </c>
      <c r="T2027" s="9">
        <v>1210</v>
      </c>
      <c r="U2027" s="9" t="s">
        <v>293</v>
      </c>
      <c r="V2027" s="9" t="s">
        <v>195</v>
      </c>
      <c r="Z2027" s="9">
        <v>0</v>
      </c>
      <c r="AA2027" s="9">
        <v>1</v>
      </c>
      <c r="AB2027" s="9">
        <v>0.62416428041594996</v>
      </c>
      <c r="AC2027" s="9">
        <v>9.1730016143250007E-2</v>
      </c>
      <c r="AD2027" s="9">
        <v>251.19695269853699</v>
      </c>
      <c r="AF2027" s="9">
        <v>-1</v>
      </c>
      <c r="AG2027" s="9">
        <v>-1</v>
      </c>
      <c r="AH2027" s="9">
        <v>-1</v>
      </c>
      <c r="AI2027" s="9">
        <v>-1</v>
      </c>
      <c r="AJ2027" s="9">
        <v>0</v>
      </c>
      <c r="AM2027" s="9" t="s">
        <v>309</v>
      </c>
      <c r="AN2027" s="9">
        <v>-1</v>
      </c>
      <c r="AQ2027" s="9">
        <v>580</v>
      </c>
      <c r="AR2027" s="9" t="s">
        <v>302</v>
      </c>
      <c r="AT2027" s="9" t="s">
        <v>195</v>
      </c>
      <c r="AU2027" s="9">
        <v>132.71029999999999</v>
      </c>
      <c r="AV2027" s="9">
        <v>95.059820135376697</v>
      </c>
      <c r="AW2027" s="9">
        <v>264.12987860258301</v>
      </c>
      <c r="AX2027" s="9">
        <v>0.20372826660000001</v>
      </c>
    </row>
    <row r="2028" spans="1:50" x14ac:dyDescent="0.25">
      <c r="A2028" s="142">
        <v>550000</v>
      </c>
      <c r="B2028" s="142">
        <v>910000</v>
      </c>
      <c r="C2028" s="142">
        <v>910000</v>
      </c>
      <c r="D2028" s="9" t="s">
        <v>305</v>
      </c>
      <c r="E2028" s="9" t="s">
        <v>70</v>
      </c>
      <c r="F2028" s="9" t="s">
        <v>306</v>
      </c>
      <c r="G2028" s="9" t="s">
        <v>307</v>
      </c>
      <c r="H2028" s="9">
        <v>0.36</v>
      </c>
      <c r="I2028" s="9">
        <v>0.48</v>
      </c>
      <c r="J2028" s="9" t="s">
        <v>195</v>
      </c>
      <c r="K2028" s="9">
        <v>0.38570834231317003</v>
      </c>
      <c r="L2028" s="9">
        <v>3848.7050639391</v>
      </c>
      <c r="M2028" s="9">
        <v>9.5631105431828196</v>
      </c>
      <c r="N2028" s="9">
        <v>1.40543813869209</v>
      </c>
      <c r="O2028" s="9">
        <v>3.6885715149686802</v>
      </c>
      <c r="P2028" s="9">
        <v>0.54208921469864002</v>
      </c>
      <c r="Q2028" s="9">
        <v>1484.4776502642701</v>
      </c>
      <c r="R2028" s="9">
        <v>1210</v>
      </c>
      <c r="S2028" s="9" t="s">
        <v>310</v>
      </c>
      <c r="T2028" s="9">
        <v>1210</v>
      </c>
      <c r="U2028" s="9" t="s">
        <v>293</v>
      </c>
      <c r="V2028" s="9" t="s">
        <v>195</v>
      </c>
      <c r="Z2028" s="9">
        <v>0</v>
      </c>
      <c r="AA2028" s="9">
        <v>1</v>
      </c>
      <c r="AB2028" s="9">
        <v>3.6885715149686802</v>
      </c>
      <c r="AC2028" s="9">
        <v>0.54208921469864002</v>
      </c>
      <c r="AD2028" s="9">
        <v>1484.4776502642701</v>
      </c>
      <c r="AF2028" s="9">
        <v>-1</v>
      </c>
      <c r="AG2028" s="9">
        <v>-1</v>
      </c>
      <c r="AH2028" s="9">
        <v>-1</v>
      </c>
      <c r="AI2028" s="9">
        <v>-1</v>
      </c>
      <c r="AJ2028" s="9">
        <v>0</v>
      </c>
      <c r="AM2028" s="9" t="s">
        <v>309</v>
      </c>
      <c r="AN2028" s="9">
        <v>-1</v>
      </c>
      <c r="AQ2028" s="9">
        <v>580</v>
      </c>
      <c r="AR2028" s="9" t="s">
        <v>302</v>
      </c>
      <c r="AT2028" s="9" t="s">
        <v>195</v>
      </c>
      <c r="AU2028" s="9">
        <v>132.71029999999999</v>
      </c>
      <c r="AV2028" s="9">
        <v>157.11464671019101</v>
      </c>
      <c r="AW2028" s="9">
        <v>1560.90628226332</v>
      </c>
      <c r="AX2028" s="9">
        <v>1.2039559206999999</v>
      </c>
    </row>
    <row r="2029" spans="1:50" x14ac:dyDescent="0.25">
      <c r="A2029" s="142">
        <v>550000</v>
      </c>
      <c r="B2029" s="142">
        <v>910000</v>
      </c>
      <c r="C2029" s="142">
        <v>910000</v>
      </c>
      <c r="D2029" s="9" t="s">
        <v>305</v>
      </c>
      <c r="E2029" s="9" t="s">
        <v>70</v>
      </c>
      <c r="F2029" s="9" t="s">
        <v>306</v>
      </c>
      <c r="G2029" s="9" t="s">
        <v>307</v>
      </c>
      <c r="H2029" s="9">
        <v>0.36</v>
      </c>
      <c r="I2029" s="9">
        <v>0.48</v>
      </c>
      <c r="J2029" s="9" t="s">
        <v>195</v>
      </c>
      <c r="K2029" s="9">
        <v>6.4713845528340003E-2</v>
      </c>
      <c r="L2029" s="9">
        <v>3848.7050639391</v>
      </c>
      <c r="M2029" s="9">
        <v>9.5631105431828196</v>
      </c>
      <c r="N2029" s="9">
        <v>1.40543813869209</v>
      </c>
      <c r="O2029" s="9">
        <v>0.61886565846201003</v>
      </c>
      <c r="P2029" s="9">
        <v>9.0951306606960006E-2</v>
      </c>
      <c r="Q2029" s="9">
        <v>249.06450499191001</v>
      </c>
      <c r="R2029" s="9">
        <v>1210</v>
      </c>
      <c r="S2029" s="9" t="s">
        <v>310</v>
      </c>
      <c r="T2029" s="9">
        <v>1210</v>
      </c>
      <c r="U2029" s="9" t="s">
        <v>293</v>
      </c>
      <c r="V2029" s="9" t="s">
        <v>195</v>
      </c>
      <c r="Z2029" s="9">
        <v>0</v>
      </c>
      <c r="AA2029" s="9">
        <v>1</v>
      </c>
      <c r="AB2029" s="9">
        <v>0.61886565846201003</v>
      </c>
      <c r="AC2029" s="9">
        <v>9.0951306606960006E-2</v>
      </c>
      <c r="AD2029" s="9">
        <v>249.06450499191001</v>
      </c>
      <c r="AF2029" s="9">
        <v>-1</v>
      </c>
      <c r="AG2029" s="9">
        <v>-1</v>
      </c>
      <c r="AH2029" s="9">
        <v>-1</v>
      </c>
      <c r="AI2029" s="9">
        <v>-1</v>
      </c>
      <c r="AJ2029" s="9">
        <v>0</v>
      </c>
      <c r="AM2029" s="9" t="s">
        <v>309</v>
      </c>
      <c r="AN2029" s="9">
        <v>-1</v>
      </c>
      <c r="AQ2029" s="9">
        <v>580</v>
      </c>
      <c r="AR2029" s="9" t="s">
        <v>302</v>
      </c>
      <c r="AT2029" s="9" t="s">
        <v>195</v>
      </c>
      <c r="AU2029" s="9">
        <v>132.71029999999999</v>
      </c>
      <c r="AV2029" s="9">
        <v>76.992743033303995</v>
      </c>
      <c r="AW2029" s="9">
        <v>261.88764139458101</v>
      </c>
      <c r="AX2029" s="9">
        <v>0.2019987875</v>
      </c>
    </row>
    <row r="2030" spans="1:50" x14ac:dyDescent="0.25">
      <c r="A2030" s="142">
        <v>550000</v>
      </c>
      <c r="B2030" s="142">
        <v>910000</v>
      </c>
      <c r="C2030" s="142">
        <v>910000</v>
      </c>
      <c r="D2030" s="9" t="s">
        <v>305</v>
      </c>
      <c r="E2030" s="9" t="s">
        <v>70</v>
      </c>
      <c r="F2030" s="9" t="s">
        <v>306</v>
      </c>
      <c r="G2030" s="9" t="s">
        <v>307</v>
      </c>
      <c r="H2030" s="9">
        <v>0.36</v>
      </c>
      <c r="I2030" s="9">
        <v>0.48</v>
      </c>
      <c r="J2030" s="9" t="s">
        <v>195</v>
      </c>
      <c r="K2030" s="9">
        <v>8.1323873564700007E-3</v>
      </c>
      <c r="L2030" s="9">
        <v>3854.78049424442</v>
      </c>
      <c r="M2030" s="9">
        <v>9.57749166613136</v>
      </c>
      <c r="N2030" s="9">
        <v>1.40752728656882</v>
      </c>
      <c r="O2030" s="9">
        <v>7.7887872132350003E-2</v>
      </c>
      <c r="P2030" s="9">
        <v>1.144655710918E-2</v>
      </c>
      <c r="Q2030" s="9">
        <v>31.348568153364301</v>
      </c>
      <c r="R2030" s="9">
        <v>1200</v>
      </c>
      <c r="S2030" s="9" t="s">
        <v>308</v>
      </c>
      <c r="T2030" s="9">
        <v>1200</v>
      </c>
      <c r="U2030" s="9" t="s">
        <v>293</v>
      </c>
      <c r="V2030" s="9" t="s">
        <v>195</v>
      </c>
      <c r="Z2030" s="9">
        <v>0</v>
      </c>
      <c r="AA2030" s="9">
        <v>1</v>
      </c>
      <c r="AB2030" s="9">
        <v>7.7887872132350003E-2</v>
      </c>
      <c r="AC2030" s="9">
        <v>1.144655710918E-2</v>
      </c>
      <c r="AD2030" s="9">
        <v>31.348568153362599</v>
      </c>
      <c r="AF2030" s="9">
        <v>-1</v>
      </c>
      <c r="AG2030" s="9">
        <v>-1</v>
      </c>
      <c r="AH2030" s="9">
        <v>-1</v>
      </c>
      <c r="AI2030" s="9">
        <v>-1</v>
      </c>
      <c r="AJ2030" s="9">
        <v>0</v>
      </c>
      <c r="AM2030" s="9" t="s">
        <v>309</v>
      </c>
      <c r="AN2030" s="9">
        <v>-1</v>
      </c>
      <c r="AQ2030" s="9">
        <v>580</v>
      </c>
      <c r="AR2030" s="9" t="s">
        <v>302</v>
      </c>
      <c r="AT2030" s="9" t="s">
        <v>195</v>
      </c>
      <c r="AU2030" s="9">
        <v>132.71029999999999</v>
      </c>
      <c r="AV2030" s="9">
        <v>42.945775784347397</v>
      </c>
      <c r="AW2030" s="9">
        <v>32.910604002977401</v>
      </c>
      <c r="AX2030" s="9">
        <v>2.54246295E-2</v>
      </c>
    </row>
    <row r="2031" spans="1:50" x14ac:dyDescent="0.25">
      <c r="A2031" s="142">
        <v>550000</v>
      </c>
      <c r="B2031" s="142">
        <v>910000</v>
      </c>
      <c r="C2031" s="142">
        <v>910000</v>
      </c>
      <c r="D2031" s="9" t="s">
        <v>305</v>
      </c>
      <c r="E2031" s="9" t="s">
        <v>70</v>
      </c>
      <c r="F2031" s="9" t="s">
        <v>306</v>
      </c>
      <c r="G2031" s="9" t="s">
        <v>307</v>
      </c>
      <c r="H2031" s="9">
        <v>0.36</v>
      </c>
      <c r="I2031" s="9">
        <v>0.48</v>
      </c>
      <c r="J2031" s="9" t="s">
        <v>195</v>
      </c>
      <c r="K2031" s="9">
        <v>7.4397336509000002E-3</v>
      </c>
      <c r="L2031" s="9">
        <v>3854.78049424442</v>
      </c>
      <c r="M2031" s="9">
        <v>9.57749166613136</v>
      </c>
      <c r="N2031" s="9">
        <v>1.40752728656882</v>
      </c>
      <c r="O2031" s="9">
        <v>7.1253987039760006E-2</v>
      </c>
      <c r="P2031" s="9">
        <v>1.047162811845E-2</v>
      </c>
      <c r="Q2031" s="9">
        <v>28.6785401598747</v>
      </c>
      <c r="R2031" s="9">
        <v>1210</v>
      </c>
      <c r="S2031" s="9" t="s">
        <v>310</v>
      </c>
      <c r="T2031" s="9">
        <v>1210</v>
      </c>
      <c r="U2031" s="9" t="s">
        <v>293</v>
      </c>
      <c r="V2031" s="9" t="s">
        <v>195</v>
      </c>
      <c r="Z2031" s="9">
        <v>0</v>
      </c>
      <c r="AA2031" s="9">
        <v>1</v>
      </c>
      <c r="AB2031" s="9">
        <v>7.1253987039760006E-2</v>
      </c>
      <c r="AC2031" s="9">
        <v>1.047162811845E-2</v>
      </c>
      <c r="AD2031" s="9">
        <v>28.678540159875102</v>
      </c>
      <c r="AF2031" s="9">
        <v>-1</v>
      </c>
      <c r="AG2031" s="9">
        <v>-1</v>
      </c>
      <c r="AH2031" s="9">
        <v>-1</v>
      </c>
      <c r="AI2031" s="9">
        <v>-1</v>
      </c>
      <c r="AJ2031" s="9">
        <v>0</v>
      </c>
      <c r="AM2031" s="9" t="s">
        <v>309</v>
      </c>
      <c r="AN2031" s="9">
        <v>-1</v>
      </c>
      <c r="AQ2031" s="9">
        <v>580</v>
      </c>
      <c r="AR2031" s="9" t="s">
        <v>302</v>
      </c>
      <c r="AT2031" s="9" t="s">
        <v>195</v>
      </c>
      <c r="AU2031" s="9">
        <v>132.71029999999999</v>
      </c>
      <c r="AV2031" s="9">
        <v>32.141903827259497</v>
      </c>
      <c r="AW2031" s="9">
        <v>30.107533906102599</v>
      </c>
      <c r="AX2031" s="9">
        <v>2.3259156699999999E-2</v>
      </c>
    </row>
    <row r="2032" spans="1:50" x14ac:dyDescent="0.25">
      <c r="A2032" s="142">
        <v>550000</v>
      </c>
      <c r="B2032" s="142">
        <v>910000</v>
      </c>
      <c r="C2032" s="142">
        <v>910000</v>
      </c>
      <c r="D2032" s="9" t="s">
        <v>305</v>
      </c>
      <c r="E2032" s="9" t="s">
        <v>70</v>
      </c>
      <c r="F2032" s="9" t="s">
        <v>306</v>
      </c>
      <c r="G2032" s="9" t="s">
        <v>307</v>
      </c>
      <c r="H2032" s="9">
        <v>0.36</v>
      </c>
      <c r="I2032" s="9">
        <v>0.48</v>
      </c>
      <c r="J2032" s="9" t="s">
        <v>195</v>
      </c>
      <c r="K2032" s="9">
        <v>0.17809836331272</v>
      </c>
      <c r="L2032" s="9">
        <v>3854.78049424442</v>
      </c>
      <c r="M2032" s="9">
        <v>9.57749166613136</v>
      </c>
      <c r="N2032" s="9">
        <v>1.40752728656882</v>
      </c>
      <c r="O2032" s="9">
        <v>1.7057355903792699</v>
      </c>
      <c r="P2032" s="9">
        <v>0.25067830605591002</v>
      </c>
      <c r="Q2032" s="9">
        <v>686.53009695475203</v>
      </c>
      <c r="R2032" s="9">
        <v>1210</v>
      </c>
      <c r="S2032" s="9" t="s">
        <v>310</v>
      </c>
      <c r="T2032" s="9">
        <v>1210</v>
      </c>
      <c r="U2032" s="9" t="s">
        <v>293</v>
      </c>
      <c r="V2032" s="9" t="s">
        <v>195</v>
      </c>
      <c r="Z2032" s="9">
        <v>0</v>
      </c>
      <c r="AA2032" s="9">
        <v>1</v>
      </c>
      <c r="AB2032" s="9">
        <v>1.7057355903792699</v>
      </c>
      <c r="AC2032" s="9">
        <v>0.25067830605591002</v>
      </c>
      <c r="AD2032" s="9">
        <v>686.53009695475203</v>
      </c>
      <c r="AF2032" s="9">
        <v>-1</v>
      </c>
      <c r="AG2032" s="9">
        <v>-1</v>
      </c>
      <c r="AH2032" s="9">
        <v>-1</v>
      </c>
      <c r="AI2032" s="9">
        <v>-1</v>
      </c>
      <c r="AJ2032" s="9">
        <v>0</v>
      </c>
      <c r="AM2032" s="9" t="s">
        <v>309</v>
      </c>
      <c r="AN2032" s="9">
        <v>-1</v>
      </c>
      <c r="AQ2032" s="9">
        <v>580</v>
      </c>
      <c r="AR2032" s="9" t="s">
        <v>302</v>
      </c>
      <c r="AT2032" s="9" t="s">
        <v>195</v>
      </c>
      <c r="AU2032" s="9">
        <v>132.71029999999999</v>
      </c>
      <c r="AV2032" s="9">
        <v>109.36181634163501</v>
      </c>
      <c r="AW2032" s="9">
        <v>720.73850539103296</v>
      </c>
      <c r="AX2032" s="9">
        <v>0.55679651009999998</v>
      </c>
    </row>
    <row r="2033" spans="1:50" x14ac:dyDescent="0.25">
      <c r="A2033" s="142">
        <v>550000</v>
      </c>
      <c r="B2033" s="142">
        <v>910000</v>
      </c>
      <c r="C2033" s="142">
        <v>910000</v>
      </c>
      <c r="D2033" s="9" t="s">
        <v>305</v>
      </c>
      <c r="E2033" s="9" t="s">
        <v>70</v>
      </c>
      <c r="F2033" s="9" t="s">
        <v>306</v>
      </c>
      <c r="G2033" s="9" t="s">
        <v>307</v>
      </c>
      <c r="H2033" s="9">
        <v>0.36</v>
      </c>
      <c r="I2033" s="9">
        <v>0.48</v>
      </c>
      <c r="J2033" s="9" t="s">
        <v>195</v>
      </c>
      <c r="K2033" s="9">
        <v>0.13069356609075999</v>
      </c>
      <c r="L2033" s="9">
        <v>3854.78049424442</v>
      </c>
      <c r="M2033" s="9">
        <v>9.57749166613136</v>
      </c>
      <c r="N2033" s="9">
        <v>1.40752728656882</v>
      </c>
      <c r="O2033" s="9">
        <v>1.2517165400513</v>
      </c>
      <c r="P2033" s="9">
        <v>0.18395476045173001</v>
      </c>
      <c r="Q2033" s="9">
        <v>503.79500928992798</v>
      </c>
      <c r="R2033" s="9">
        <v>1210</v>
      </c>
      <c r="S2033" s="9" t="s">
        <v>310</v>
      </c>
      <c r="T2033" s="9">
        <v>1210</v>
      </c>
      <c r="U2033" s="9" t="s">
        <v>293</v>
      </c>
      <c r="V2033" s="9" t="s">
        <v>195</v>
      </c>
      <c r="Z2033" s="9">
        <v>0</v>
      </c>
      <c r="AA2033" s="9">
        <v>1</v>
      </c>
      <c r="AB2033" s="9">
        <v>1.2517165400513</v>
      </c>
      <c r="AC2033" s="9">
        <v>0.18395476045173001</v>
      </c>
      <c r="AD2033" s="9">
        <v>503.79500928992798</v>
      </c>
      <c r="AF2033" s="9">
        <v>-1</v>
      </c>
      <c r="AG2033" s="9">
        <v>-1</v>
      </c>
      <c r="AH2033" s="9">
        <v>-1</v>
      </c>
      <c r="AI2033" s="9">
        <v>-1</v>
      </c>
      <c r="AJ2033" s="9">
        <v>0</v>
      </c>
      <c r="AM2033" s="9" t="s">
        <v>309</v>
      </c>
      <c r="AN2033" s="9">
        <v>-1</v>
      </c>
      <c r="AQ2033" s="9">
        <v>580</v>
      </c>
      <c r="AR2033" s="9" t="s">
        <v>302</v>
      </c>
      <c r="AT2033" s="9" t="s">
        <v>195</v>
      </c>
      <c r="AU2033" s="9">
        <v>132.71029999999999</v>
      </c>
      <c r="AV2033" s="9">
        <v>96.173794056875707</v>
      </c>
      <c r="AW2033" s="9">
        <v>528.89809730077695</v>
      </c>
      <c r="AX2033" s="9">
        <v>0.40859287049999998</v>
      </c>
    </row>
    <row r="2034" spans="1:50" x14ac:dyDescent="0.25">
      <c r="A2034" s="142">
        <v>550000</v>
      </c>
      <c r="B2034" s="142">
        <v>910000</v>
      </c>
      <c r="C2034" s="142">
        <v>910000</v>
      </c>
      <c r="D2034" s="9" t="s">
        <v>305</v>
      </c>
      <c r="E2034" s="9" t="s">
        <v>70</v>
      </c>
      <c r="F2034" s="9" t="s">
        <v>306</v>
      </c>
      <c r="G2034" s="9" t="s">
        <v>307</v>
      </c>
      <c r="H2034" s="9">
        <v>0.36</v>
      </c>
      <c r="I2034" s="9">
        <v>0.48</v>
      </c>
      <c r="J2034" s="9" t="s">
        <v>195</v>
      </c>
      <c r="K2034" s="9">
        <v>0.29339940291184002</v>
      </c>
      <c r="L2034" s="9">
        <v>3854.78049424442</v>
      </c>
      <c r="M2034" s="9">
        <v>9.57749166613136</v>
      </c>
      <c r="N2034" s="9">
        <v>1.40752728656882</v>
      </c>
      <c r="O2034" s="9">
        <v>2.8100303362361099</v>
      </c>
      <c r="P2034" s="9">
        <v>0.41296766546142</v>
      </c>
      <c r="Q2034" s="9">
        <v>1130.9902953675401</v>
      </c>
      <c r="R2034" s="9">
        <v>1210</v>
      </c>
      <c r="S2034" s="9" t="s">
        <v>310</v>
      </c>
      <c r="T2034" s="9">
        <v>1210</v>
      </c>
      <c r="U2034" s="9" t="s">
        <v>293</v>
      </c>
      <c r="V2034" s="9" t="s">
        <v>195</v>
      </c>
      <c r="Z2034" s="9">
        <v>0</v>
      </c>
      <c r="AA2034" s="9">
        <v>1</v>
      </c>
      <c r="AB2034" s="9">
        <v>2.8100303362361099</v>
      </c>
      <c r="AC2034" s="9">
        <v>0.41296766546142</v>
      </c>
      <c r="AD2034" s="9">
        <v>1130.9902953675401</v>
      </c>
      <c r="AF2034" s="9">
        <v>-1</v>
      </c>
      <c r="AG2034" s="9">
        <v>-1</v>
      </c>
      <c r="AH2034" s="9">
        <v>-1</v>
      </c>
      <c r="AI2034" s="9">
        <v>-1</v>
      </c>
      <c r="AJ2034" s="9">
        <v>0</v>
      </c>
      <c r="AM2034" s="9" t="s">
        <v>309</v>
      </c>
      <c r="AN2034" s="9">
        <v>-1</v>
      </c>
      <c r="AQ2034" s="9">
        <v>580</v>
      </c>
      <c r="AR2034" s="9" t="s">
        <v>302</v>
      </c>
      <c r="AT2034" s="9" t="s">
        <v>195</v>
      </c>
      <c r="AU2034" s="9">
        <v>132.71029999999999</v>
      </c>
      <c r="AV2034" s="9">
        <v>147.85597121310099</v>
      </c>
      <c r="AW2034" s="9">
        <v>1187.3452580021201</v>
      </c>
      <c r="AX2034" s="9">
        <v>0.91726706840000005</v>
      </c>
    </row>
    <row r="2035" spans="1:50" x14ac:dyDescent="0.25">
      <c r="A2035" s="142">
        <v>550000</v>
      </c>
      <c r="B2035" s="142">
        <v>910000</v>
      </c>
      <c r="C2035" s="142">
        <v>910000</v>
      </c>
      <c r="D2035" s="9" t="s">
        <v>305</v>
      </c>
      <c r="E2035" s="9" t="s">
        <v>70</v>
      </c>
      <c r="F2035" s="9" t="s">
        <v>306</v>
      </c>
      <c r="G2035" s="9" t="s">
        <v>307</v>
      </c>
      <c r="H2035" s="9">
        <v>0.36</v>
      </c>
      <c r="I2035" s="9">
        <v>0.48</v>
      </c>
      <c r="J2035" s="9" t="s">
        <v>195</v>
      </c>
      <c r="K2035" s="9">
        <v>2.0822633512949999E-2</v>
      </c>
      <c r="L2035" s="9">
        <v>3903.12747503729</v>
      </c>
      <c r="M2035" s="9">
        <v>10.290256448487099</v>
      </c>
      <c r="N2035" s="9">
        <v>1.4553658551809601</v>
      </c>
      <c r="O2035" s="9">
        <v>0.21427023878120999</v>
      </c>
      <c r="P2035" s="9">
        <v>3.03045498297E-2</v>
      </c>
      <c r="Q2035" s="9">
        <v>81.273392967062605</v>
      </c>
      <c r="R2035" s="9">
        <v>8140</v>
      </c>
      <c r="S2035" s="9" t="s">
        <v>292</v>
      </c>
      <c r="T2035" s="9">
        <v>8140</v>
      </c>
      <c r="U2035" s="9" t="s">
        <v>293</v>
      </c>
      <c r="V2035" s="9" t="s">
        <v>195</v>
      </c>
      <c r="Z2035" s="9">
        <v>0</v>
      </c>
      <c r="AA2035" s="9">
        <v>1</v>
      </c>
      <c r="AB2035" s="9">
        <v>0.21427023878120999</v>
      </c>
      <c r="AC2035" s="9">
        <v>3.03045498297E-2</v>
      </c>
      <c r="AD2035" s="9">
        <v>85.652136262195597</v>
      </c>
      <c r="AF2035" s="9">
        <v>-1</v>
      </c>
      <c r="AG2035" s="9">
        <v>-1</v>
      </c>
      <c r="AH2035" s="9">
        <v>-1</v>
      </c>
      <c r="AI2035" s="9">
        <v>-1</v>
      </c>
      <c r="AJ2035" s="9">
        <v>0</v>
      </c>
      <c r="AM2035" s="9" t="s">
        <v>309</v>
      </c>
      <c r="AN2035" s="9">
        <v>-1</v>
      </c>
      <c r="AQ2035" s="9">
        <v>580</v>
      </c>
      <c r="AR2035" s="9" t="s">
        <v>302</v>
      </c>
      <c r="AT2035" s="9" t="s">
        <v>195</v>
      </c>
      <c r="AU2035" s="9">
        <v>132.71029999999999</v>
      </c>
      <c r="AV2035" s="9">
        <v>109.395957625126</v>
      </c>
      <c r="AW2035" s="9">
        <v>84.266208163201398</v>
      </c>
      <c r="AX2035" s="9">
        <v>6.9466452799999995E-2</v>
      </c>
    </row>
    <row r="2036" spans="1:50" x14ac:dyDescent="0.25">
      <c r="A2036" s="142">
        <v>550000</v>
      </c>
      <c r="B2036" s="142">
        <v>910000</v>
      </c>
      <c r="C2036" s="142">
        <v>910000</v>
      </c>
      <c r="D2036" s="9" t="s">
        <v>305</v>
      </c>
      <c r="E2036" s="9" t="s">
        <v>70</v>
      </c>
      <c r="F2036" s="9" t="s">
        <v>306</v>
      </c>
      <c r="G2036" s="9" t="s">
        <v>307</v>
      </c>
      <c r="H2036" s="9">
        <v>0.36</v>
      </c>
      <c r="I2036" s="9">
        <v>0.48</v>
      </c>
      <c r="J2036" s="9" t="s">
        <v>195</v>
      </c>
      <c r="K2036" s="9">
        <v>0.11843539729776</v>
      </c>
      <c r="L2036" s="9">
        <v>3903.12747503729</v>
      </c>
      <c r="M2036" s="9">
        <v>10.290256448487099</v>
      </c>
      <c r="N2036" s="9">
        <v>1.4553658551809601</v>
      </c>
      <c r="O2036" s="9">
        <v>1.21873061077246</v>
      </c>
      <c r="P2036" s="9">
        <v>0.17236683327196001</v>
      </c>
      <c r="Q2036" s="9">
        <v>462.26845320986803</v>
      </c>
      <c r="R2036" s="9">
        <v>1410</v>
      </c>
      <c r="S2036" s="9" t="s">
        <v>299</v>
      </c>
      <c r="T2036" s="9">
        <v>1410</v>
      </c>
      <c r="U2036" s="9" t="s">
        <v>293</v>
      </c>
      <c r="V2036" s="9" t="s">
        <v>195</v>
      </c>
      <c r="Z2036" s="9">
        <v>0</v>
      </c>
      <c r="AA2036" s="9">
        <v>1</v>
      </c>
      <c r="AB2036" s="9">
        <v>1.21873061077246</v>
      </c>
      <c r="AC2036" s="9">
        <v>0.17236683327196001</v>
      </c>
      <c r="AD2036" s="9">
        <v>462.26845320986803</v>
      </c>
      <c r="AF2036" s="9">
        <v>-1</v>
      </c>
      <c r="AG2036" s="9">
        <v>-1</v>
      </c>
      <c r="AH2036" s="9">
        <v>-1</v>
      </c>
      <c r="AI2036" s="9">
        <v>-1</v>
      </c>
      <c r="AJ2036" s="9">
        <v>0</v>
      </c>
      <c r="AM2036" s="9" t="s">
        <v>309</v>
      </c>
      <c r="AN2036" s="9">
        <v>-1</v>
      </c>
      <c r="AQ2036" s="9">
        <v>580</v>
      </c>
      <c r="AR2036" s="9" t="s">
        <v>302</v>
      </c>
      <c r="AT2036" s="9" t="s">
        <v>195</v>
      </c>
      <c r="AU2036" s="9">
        <v>132.71029999999999</v>
      </c>
      <c r="AV2036" s="9">
        <v>88.896071823936595</v>
      </c>
      <c r="AW2036" s="9">
        <v>479.291048193959</v>
      </c>
      <c r="AX2036" s="9">
        <v>0.37491358740000003</v>
      </c>
    </row>
    <row r="2037" spans="1:50" x14ac:dyDescent="0.25">
      <c r="A2037" s="142">
        <v>550000</v>
      </c>
      <c r="B2037" s="142">
        <v>910000</v>
      </c>
      <c r="C2037" s="142">
        <v>910000</v>
      </c>
      <c r="D2037" s="9" t="s">
        <v>305</v>
      </c>
      <c r="E2037" s="9" t="s">
        <v>70</v>
      </c>
      <c r="F2037" s="9" t="s">
        <v>306</v>
      </c>
      <c r="G2037" s="9" t="s">
        <v>307</v>
      </c>
      <c r="H2037" s="9">
        <v>0.36</v>
      </c>
      <c r="I2037" s="9">
        <v>0.48</v>
      </c>
      <c r="J2037" s="9" t="s">
        <v>195</v>
      </c>
      <c r="K2037" s="9">
        <v>9.4381029856840007E-2</v>
      </c>
      <c r="L2037" s="9">
        <v>3903.12747503729</v>
      </c>
      <c r="M2037" s="9">
        <v>10.290256448487099</v>
      </c>
      <c r="N2037" s="9">
        <v>1.4553658551809601</v>
      </c>
      <c r="O2037" s="9">
        <v>0.97120500109920005</v>
      </c>
      <c r="P2037" s="9">
        <v>0.13735892823046</v>
      </c>
      <c r="Q2037" s="9">
        <v>368.38119075654703</v>
      </c>
      <c r="R2037" s="9">
        <v>1300</v>
      </c>
      <c r="S2037" s="9" t="s">
        <v>296</v>
      </c>
      <c r="T2037" s="9">
        <v>1300</v>
      </c>
      <c r="U2037" s="9" t="s">
        <v>293</v>
      </c>
      <c r="V2037" s="9" t="s">
        <v>195</v>
      </c>
      <c r="Z2037" s="9">
        <v>0</v>
      </c>
      <c r="AA2037" s="9">
        <v>1</v>
      </c>
      <c r="AB2037" s="9">
        <v>0.97120500109920005</v>
      </c>
      <c r="AC2037" s="9">
        <v>0.13735892823046</v>
      </c>
      <c r="AD2037" s="9">
        <v>368.38119075654902</v>
      </c>
      <c r="AF2037" s="9">
        <v>-1</v>
      </c>
      <c r="AG2037" s="9">
        <v>-1</v>
      </c>
      <c r="AH2037" s="9">
        <v>-1</v>
      </c>
      <c r="AI2037" s="9">
        <v>-1</v>
      </c>
      <c r="AJ2037" s="9">
        <v>0</v>
      </c>
      <c r="AM2037" s="9" t="s">
        <v>309</v>
      </c>
      <c r="AN2037" s="9">
        <v>-1</v>
      </c>
      <c r="AQ2037" s="9">
        <v>580</v>
      </c>
      <c r="AR2037" s="9" t="s">
        <v>302</v>
      </c>
      <c r="AT2037" s="9" t="s">
        <v>195</v>
      </c>
      <c r="AU2037" s="9">
        <v>132.71029999999999</v>
      </c>
      <c r="AV2037" s="9">
        <v>85.536199233268107</v>
      </c>
      <c r="AW2037" s="9">
        <v>381.94647682888001</v>
      </c>
      <c r="AX2037" s="9">
        <v>0.29876820009999999</v>
      </c>
    </row>
    <row r="2038" spans="1:50" x14ac:dyDescent="0.25">
      <c r="A2038" s="142">
        <v>550000</v>
      </c>
      <c r="B2038" s="142">
        <v>910000</v>
      </c>
      <c r="C2038" s="142">
        <v>910000</v>
      </c>
      <c r="D2038" s="9" t="s">
        <v>305</v>
      </c>
      <c r="E2038" s="9" t="s">
        <v>70</v>
      </c>
      <c r="F2038" s="9" t="s">
        <v>306</v>
      </c>
      <c r="G2038" s="9" t="s">
        <v>307</v>
      </c>
      <c r="H2038" s="9">
        <v>0.36</v>
      </c>
      <c r="I2038" s="9">
        <v>0.48</v>
      </c>
      <c r="J2038" s="9" t="s">
        <v>195</v>
      </c>
      <c r="K2038" s="9">
        <v>1.8006433730699999E-2</v>
      </c>
      <c r="L2038" s="9">
        <v>3910.3521194611099</v>
      </c>
      <c r="M2038" s="9">
        <v>11.107763382770701</v>
      </c>
      <c r="N2038" s="9">
        <v>1.463068660697</v>
      </c>
      <c r="O2038" s="9">
        <v>0.20001120524818999</v>
      </c>
      <c r="P2038" s="9">
        <v>2.6344648882299999E-2</v>
      </c>
      <c r="Q2038" s="9">
        <v>70.411496302790596</v>
      </c>
      <c r="R2038" s="9">
        <v>8140</v>
      </c>
      <c r="S2038" s="9" t="s">
        <v>292</v>
      </c>
      <c r="T2038" s="9">
        <v>8140</v>
      </c>
      <c r="U2038" s="9" t="s">
        <v>293</v>
      </c>
      <c r="V2038" s="9" t="s">
        <v>195</v>
      </c>
      <c r="Z2038" s="9">
        <v>0</v>
      </c>
      <c r="AA2038" s="9">
        <v>1</v>
      </c>
      <c r="AB2038" s="9">
        <v>0.20001120524818999</v>
      </c>
      <c r="AC2038" s="9">
        <v>2.6344648882299999E-2</v>
      </c>
      <c r="AD2038" s="9">
        <v>70.411266683369803</v>
      </c>
      <c r="AF2038" s="9">
        <v>-1</v>
      </c>
      <c r="AG2038" s="9">
        <v>-1</v>
      </c>
      <c r="AH2038" s="9">
        <v>-1</v>
      </c>
      <c r="AI2038" s="9">
        <v>-1</v>
      </c>
      <c r="AJ2038" s="9">
        <v>0</v>
      </c>
      <c r="AM2038" s="9" t="s">
        <v>309</v>
      </c>
      <c r="AN2038" s="9">
        <v>-1</v>
      </c>
      <c r="AQ2038" s="9">
        <v>580</v>
      </c>
      <c r="AR2038" s="9" t="s">
        <v>302</v>
      </c>
      <c r="AT2038" s="9" t="s">
        <v>195</v>
      </c>
      <c r="AU2038" s="9">
        <v>132.71029999999999</v>
      </c>
      <c r="AV2038" s="9">
        <v>108.960165905434</v>
      </c>
      <c r="AW2038" s="9">
        <v>72.8694519876165</v>
      </c>
      <c r="AX2038" s="9">
        <v>5.7105650199999997E-2</v>
      </c>
    </row>
    <row r="2039" spans="1:50" x14ac:dyDescent="0.25">
      <c r="A2039" s="142">
        <v>550000</v>
      </c>
      <c r="B2039" s="142">
        <v>910000</v>
      </c>
      <c r="C2039" s="142">
        <v>910000</v>
      </c>
      <c r="D2039" s="9" t="s">
        <v>305</v>
      </c>
      <c r="E2039" s="9" t="s">
        <v>70</v>
      </c>
      <c r="F2039" s="9" t="s">
        <v>306</v>
      </c>
      <c r="G2039" s="9" t="s">
        <v>307</v>
      </c>
      <c r="H2039" s="9">
        <v>0.36</v>
      </c>
      <c r="I2039" s="9">
        <v>0.48</v>
      </c>
      <c r="J2039" s="9" t="s">
        <v>195</v>
      </c>
      <c r="K2039" s="9">
        <v>3.9200890245710003E-2</v>
      </c>
      <c r="L2039" s="9">
        <v>3910.3521194611099</v>
      </c>
      <c r="M2039" s="9">
        <v>11.107763382770701</v>
      </c>
      <c r="N2039" s="9">
        <v>1.463068660697</v>
      </c>
      <c r="O2039" s="9">
        <v>0.43543421324331999</v>
      </c>
      <c r="P2039" s="9">
        <v>5.7353593989920001E-2</v>
      </c>
      <c r="Q2039" s="9">
        <v>153.28928425707801</v>
      </c>
      <c r="R2039" s="9">
        <v>1410</v>
      </c>
      <c r="S2039" s="9" t="s">
        <v>299</v>
      </c>
      <c r="T2039" s="9">
        <v>1410</v>
      </c>
      <c r="U2039" s="9" t="s">
        <v>293</v>
      </c>
      <c r="V2039" s="9" t="s">
        <v>195</v>
      </c>
      <c r="Z2039" s="9">
        <v>0</v>
      </c>
      <c r="AA2039" s="9">
        <v>1</v>
      </c>
      <c r="AB2039" s="9">
        <v>0.43543421324331999</v>
      </c>
      <c r="AC2039" s="9">
        <v>5.7353593989920001E-2</v>
      </c>
      <c r="AD2039" s="9">
        <v>153.28928425708</v>
      </c>
      <c r="AF2039" s="9">
        <v>-1</v>
      </c>
      <c r="AG2039" s="9">
        <v>-1</v>
      </c>
      <c r="AH2039" s="9">
        <v>-1</v>
      </c>
      <c r="AI2039" s="9">
        <v>-1</v>
      </c>
      <c r="AJ2039" s="9">
        <v>0</v>
      </c>
      <c r="AM2039" s="9" t="s">
        <v>309</v>
      </c>
      <c r="AN2039" s="9">
        <v>-1</v>
      </c>
      <c r="AQ2039" s="9">
        <v>580</v>
      </c>
      <c r="AR2039" s="9" t="s">
        <v>302</v>
      </c>
      <c r="AT2039" s="9" t="s">
        <v>195</v>
      </c>
      <c r="AU2039" s="9">
        <v>132.71029999999999</v>
      </c>
      <c r="AV2039" s="9">
        <v>72.385299410945606</v>
      </c>
      <c r="AW2039" s="9">
        <v>158.64037445465399</v>
      </c>
      <c r="AX2039" s="9">
        <v>0.1243222095</v>
      </c>
    </row>
    <row r="2040" spans="1:50" x14ac:dyDescent="0.25">
      <c r="A2040" s="142">
        <v>550000</v>
      </c>
      <c r="B2040" s="142">
        <v>910000</v>
      </c>
      <c r="C2040" s="142">
        <v>910000</v>
      </c>
      <c r="D2040" s="9" t="s">
        <v>305</v>
      </c>
      <c r="E2040" s="9" t="s">
        <v>70</v>
      </c>
      <c r="F2040" s="9" t="s">
        <v>306</v>
      </c>
      <c r="G2040" s="9" t="s">
        <v>307</v>
      </c>
      <c r="H2040" s="9">
        <v>0.36</v>
      </c>
      <c r="I2040" s="9">
        <v>0.48</v>
      </c>
      <c r="J2040" s="9" t="s">
        <v>195</v>
      </c>
      <c r="K2040" s="9">
        <v>0.39318076159817</v>
      </c>
      <c r="L2040" s="9">
        <v>3910.3521194611099</v>
      </c>
      <c r="M2040" s="9">
        <v>11.107763382770701</v>
      </c>
      <c r="N2040" s="9">
        <v>1.463068660697</v>
      </c>
      <c r="O2040" s="9">
        <v>4.36735886649012</v>
      </c>
      <c r="P2040" s="9">
        <v>0.57525045028327004</v>
      </c>
      <c r="Q2040" s="9">
        <v>1537.47522444676</v>
      </c>
      <c r="R2040" s="9">
        <v>1410</v>
      </c>
      <c r="S2040" s="9" t="s">
        <v>299</v>
      </c>
      <c r="T2040" s="9">
        <v>1410</v>
      </c>
      <c r="U2040" s="9" t="s">
        <v>293</v>
      </c>
      <c r="V2040" s="9" t="s">
        <v>195</v>
      </c>
      <c r="Z2040" s="9">
        <v>0</v>
      </c>
      <c r="AA2040" s="9">
        <v>1</v>
      </c>
      <c r="AB2040" s="9">
        <v>4.36735886649012</v>
      </c>
      <c r="AC2040" s="9">
        <v>0.57525045028327004</v>
      </c>
      <c r="AD2040" s="9">
        <v>1537.47522444676</v>
      </c>
      <c r="AF2040" s="9">
        <v>-1</v>
      </c>
      <c r="AG2040" s="9">
        <v>-1</v>
      </c>
      <c r="AH2040" s="9">
        <v>-1</v>
      </c>
      <c r="AI2040" s="9">
        <v>-1</v>
      </c>
      <c r="AJ2040" s="9">
        <v>0</v>
      </c>
      <c r="AM2040" s="9" t="s">
        <v>309</v>
      </c>
      <c r="AN2040" s="9">
        <v>-1</v>
      </c>
      <c r="AQ2040" s="9">
        <v>580</v>
      </c>
      <c r="AR2040" s="9" t="s">
        <v>302</v>
      </c>
      <c r="AT2040" s="9" t="s">
        <v>195</v>
      </c>
      <c r="AU2040" s="9">
        <v>132.71029999999999</v>
      </c>
      <c r="AV2040" s="9">
        <v>160.63620814610599</v>
      </c>
      <c r="AW2040" s="9">
        <v>1591.1460902377</v>
      </c>
      <c r="AX2040" s="9">
        <v>1.2469385438</v>
      </c>
    </row>
    <row r="2041" spans="1:50" x14ac:dyDescent="0.25">
      <c r="A2041" s="142">
        <v>550000</v>
      </c>
      <c r="B2041" s="142">
        <v>910000</v>
      </c>
      <c r="C2041" s="142">
        <v>910000</v>
      </c>
      <c r="D2041" s="9" t="s">
        <v>305</v>
      </c>
      <c r="E2041" s="9" t="s">
        <v>70</v>
      </c>
      <c r="F2041" s="9" t="s">
        <v>306</v>
      </c>
      <c r="G2041" s="9" t="s">
        <v>307</v>
      </c>
      <c r="H2041" s="9">
        <v>0.36</v>
      </c>
      <c r="I2041" s="9">
        <v>0.48</v>
      </c>
      <c r="J2041" s="9" t="s">
        <v>195</v>
      </c>
      <c r="K2041" s="9">
        <v>0.21168693136496999</v>
      </c>
      <c r="L2041" s="9">
        <v>3850.7764038733699</v>
      </c>
      <c r="M2041" s="9">
        <v>9.6105422008137005</v>
      </c>
      <c r="N2041" s="9">
        <v>1.4090583146409701</v>
      </c>
      <c r="O2041" s="9">
        <v>2.03442618724385</v>
      </c>
      <c r="P2041" s="9">
        <v>0.29827923074064999</v>
      </c>
      <c r="Q2041" s="9">
        <v>815.159040308611</v>
      </c>
      <c r="R2041" s="9">
        <v>1200</v>
      </c>
      <c r="S2041" s="9" t="s">
        <v>308</v>
      </c>
      <c r="T2041" s="9">
        <v>1200</v>
      </c>
      <c r="U2041" s="9" t="s">
        <v>293</v>
      </c>
      <c r="V2041" s="9" t="s">
        <v>195</v>
      </c>
      <c r="Z2041" s="9">
        <v>0</v>
      </c>
      <c r="AA2041" s="9">
        <v>1</v>
      </c>
      <c r="AB2041" s="9">
        <v>2.03442618724385</v>
      </c>
      <c r="AC2041" s="9">
        <v>0.29827923074064999</v>
      </c>
      <c r="AD2041" s="9">
        <v>815.159040308611</v>
      </c>
      <c r="AF2041" s="9">
        <v>-1</v>
      </c>
      <c r="AG2041" s="9">
        <v>-1</v>
      </c>
      <c r="AH2041" s="9">
        <v>-1</v>
      </c>
      <c r="AI2041" s="9">
        <v>-1</v>
      </c>
      <c r="AJ2041" s="9">
        <v>0</v>
      </c>
      <c r="AM2041" s="9" t="s">
        <v>309</v>
      </c>
      <c r="AN2041" s="9">
        <v>-1</v>
      </c>
      <c r="AQ2041" s="9">
        <v>580</v>
      </c>
      <c r="AR2041" s="9" t="s">
        <v>302</v>
      </c>
      <c r="AT2041" s="9" t="s">
        <v>195</v>
      </c>
      <c r="AU2041" s="9">
        <v>132.71029999999999</v>
      </c>
      <c r="AV2041" s="9">
        <v>134.24048338910501</v>
      </c>
      <c r="AW2041" s="9">
        <v>856.666617732502</v>
      </c>
      <c r="AX2041" s="9">
        <v>0.66111844310000001</v>
      </c>
    </row>
    <row r="2042" spans="1:50" x14ac:dyDescent="0.25">
      <c r="A2042" s="142">
        <v>550000</v>
      </c>
      <c r="B2042" s="142">
        <v>910000</v>
      </c>
      <c r="C2042" s="142">
        <v>910000</v>
      </c>
      <c r="D2042" s="9" t="s">
        <v>305</v>
      </c>
      <c r="E2042" s="9" t="s">
        <v>70</v>
      </c>
      <c r="F2042" s="9" t="s">
        <v>306</v>
      </c>
      <c r="G2042" s="9" t="s">
        <v>307</v>
      </c>
      <c r="H2042" s="9">
        <v>0.36</v>
      </c>
      <c r="I2042" s="9">
        <v>0.48</v>
      </c>
      <c r="J2042" s="9" t="s">
        <v>195</v>
      </c>
      <c r="K2042" s="9">
        <v>6.0833324933599999E-3</v>
      </c>
      <c r="L2042" s="9">
        <v>3850.7764038733699</v>
      </c>
      <c r="M2042" s="9">
        <v>9.6105422008137005</v>
      </c>
      <c r="N2042" s="9">
        <v>1.4090583146409701</v>
      </c>
      <c r="O2042" s="9">
        <v>5.8464123649100003E-2</v>
      </c>
      <c r="P2042" s="9">
        <v>8.5717702305000004E-3</v>
      </c>
      <c r="Q2042" s="9">
        <v>23.425553222381499</v>
      </c>
      <c r="R2042" s="9">
        <v>1210</v>
      </c>
      <c r="S2042" s="9" t="s">
        <v>310</v>
      </c>
      <c r="T2042" s="9">
        <v>1210</v>
      </c>
      <c r="U2042" s="9" t="s">
        <v>293</v>
      </c>
      <c r="V2042" s="9" t="s">
        <v>195</v>
      </c>
      <c r="Z2042" s="9">
        <v>0</v>
      </c>
      <c r="AA2042" s="9">
        <v>1</v>
      </c>
      <c r="AB2042" s="9">
        <v>5.8464123649100003E-2</v>
      </c>
      <c r="AC2042" s="9">
        <v>8.5717702305000004E-3</v>
      </c>
      <c r="AD2042" s="9">
        <v>23.4255532223833</v>
      </c>
      <c r="AF2042" s="9">
        <v>-1</v>
      </c>
      <c r="AG2042" s="9">
        <v>-1</v>
      </c>
      <c r="AH2042" s="9">
        <v>-1</v>
      </c>
      <c r="AI2042" s="9">
        <v>-1</v>
      </c>
      <c r="AJ2042" s="9">
        <v>0</v>
      </c>
      <c r="AM2042" s="9" t="s">
        <v>309</v>
      </c>
      <c r="AN2042" s="9">
        <v>-1</v>
      </c>
      <c r="AQ2042" s="9">
        <v>580</v>
      </c>
      <c r="AR2042" s="9" t="s">
        <v>302</v>
      </c>
      <c r="AT2042" s="9" t="s">
        <v>195</v>
      </c>
      <c r="AU2042" s="9">
        <v>132.71029999999999</v>
      </c>
      <c r="AV2042" s="9">
        <v>28.094527986003701</v>
      </c>
      <c r="AW2042" s="9">
        <v>24.6183731703868</v>
      </c>
      <c r="AX2042" s="9">
        <v>1.8998826600000001E-2</v>
      </c>
    </row>
    <row r="2043" spans="1:50" x14ac:dyDescent="0.25">
      <c r="A2043" s="142">
        <v>550000</v>
      </c>
      <c r="B2043" s="142">
        <v>910000</v>
      </c>
      <c r="C2043" s="142">
        <v>910000</v>
      </c>
      <c r="D2043" s="9" t="s">
        <v>305</v>
      </c>
      <c r="E2043" s="9" t="s">
        <v>70</v>
      </c>
      <c r="F2043" s="9" t="s">
        <v>306</v>
      </c>
      <c r="G2043" s="9" t="s">
        <v>307</v>
      </c>
      <c r="H2043" s="9">
        <v>0.36</v>
      </c>
      <c r="I2043" s="9">
        <v>0.48</v>
      </c>
      <c r="J2043" s="9" t="s">
        <v>195</v>
      </c>
      <c r="K2043" s="9">
        <v>1.154888000533E-2</v>
      </c>
      <c r="L2043" s="9">
        <v>3850.7764038733699</v>
      </c>
      <c r="M2043" s="9">
        <v>9.6105422008137005</v>
      </c>
      <c r="N2043" s="9">
        <v>1.4090583146409701</v>
      </c>
      <c r="O2043" s="9">
        <v>0.11099099866334999</v>
      </c>
      <c r="P2043" s="9">
        <v>1.62730453963E-2</v>
      </c>
      <c r="Q2043" s="9">
        <v>44.472154615689703</v>
      </c>
      <c r="R2043" s="9">
        <v>1430</v>
      </c>
      <c r="S2043" s="9" t="s">
        <v>298</v>
      </c>
      <c r="T2043" s="9">
        <v>1430</v>
      </c>
      <c r="U2043" s="9" t="s">
        <v>293</v>
      </c>
      <c r="V2043" s="9" t="s">
        <v>195</v>
      </c>
      <c r="Z2043" s="9">
        <v>0</v>
      </c>
      <c r="AA2043" s="9">
        <v>1</v>
      </c>
      <c r="AB2043" s="9">
        <v>0.11099099866334999</v>
      </c>
      <c r="AC2043" s="9">
        <v>1.62730453963E-2</v>
      </c>
      <c r="AD2043" s="9">
        <v>44.472154615688197</v>
      </c>
      <c r="AF2043" s="9">
        <v>-1</v>
      </c>
      <c r="AG2043" s="9">
        <v>-1</v>
      </c>
      <c r="AH2043" s="9">
        <v>-1</v>
      </c>
      <c r="AI2043" s="9">
        <v>-1</v>
      </c>
      <c r="AJ2043" s="9">
        <v>0</v>
      </c>
      <c r="AM2043" s="9" t="s">
        <v>309</v>
      </c>
      <c r="AN2043" s="9">
        <v>-1</v>
      </c>
      <c r="AQ2043" s="9">
        <v>580</v>
      </c>
      <c r="AR2043" s="9" t="s">
        <v>302</v>
      </c>
      <c r="AT2043" s="9" t="s">
        <v>195</v>
      </c>
      <c r="AU2043" s="9">
        <v>132.71029999999999</v>
      </c>
      <c r="AV2043" s="9">
        <v>28.265422709688899</v>
      </c>
      <c r="AW2043" s="9">
        <v>46.736659221095103</v>
      </c>
      <c r="AX2043" s="9">
        <v>3.6068251900000001E-2</v>
      </c>
    </row>
    <row r="2044" spans="1:50" x14ac:dyDescent="0.25">
      <c r="A2044" s="142">
        <v>550000</v>
      </c>
      <c r="B2044" s="142">
        <v>910000</v>
      </c>
      <c r="C2044" s="142">
        <v>910000</v>
      </c>
      <c r="D2044" s="9" t="s">
        <v>305</v>
      </c>
      <c r="E2044" s="9" t="s">
        <v>70</v>
      </c>
      <c r="F2044" s="9" t="s">
        <v>306</v>
      </c>
      <c r="G2044" s="9" t="s">
        <v>307</v>
      </c>
      <c r="H2044" s="9">
        <v>0.36</v>
      </c>
      <c r="I2044" s="9">
        <v>0.48</v>
      </c>
      <c r="J2044" s="9" t="s">
        <v>195</v>
      </c>
      <c r="K2044" s="9">
        <v>0.23378385335818999</v>
      </c>
      <c r="L2044" s="9">
        <v>3850.7764038733699</v>
      </c>
      <c r="M2044" s="9">
        <v>9.6105422008137005</v>
      </c>
      <c r="N2044" s="9">
        <v>1.4090583146409701</v>
      </c>
      <c r="O2044" s="9">
        <v>2.24678958856774</v>
      </c>
      <c r="P2044" s="9">
        <v>0.32941508240315998</v>
      </c>
      <c r="Q2044" s="9">
        <v>900.24934611831804</v>
      </c>
      <c r="R2044" s="9">
        <v>1210</v>
      </c>
      <c r="S2044" s="9" t="s">
        <v>310</v>
      </c>
      <c r="T2044" s="9">
        <v>1210</v>
      </c>
      <c r="U2044" s="9" t="s">
        <v>293</v>
      </c>
      <c r="V2044" s="9" t="s">
        <v>195</v>
      </c>
      <c r="Z2044" s="9">
        <v>0</v>
      </c>
      <c r="AA2044" s="9">
        <v>1</v>
      </c>
      <c r="AB2044" s="9">
        <v>2.24678958856774</v>
      </c>
      <c r="AC2044" s="9">
        <v>0.32941508240315998</v>
      </c>
      <c r="AD2044" s="9">
        <v>900.24934611831804</v>
      </c>
      <c r="AF2044" s="9">
        <v>-1</v>
      </c>
      <c r="AG2044" s="9">
        <v>-1</v>
      </c>
      <c r="AH2044" s="9">
        <v>-1</v>
      </c>
      <c r="AI2044" s="9">
        <v>-1</v>
      </c>
      <c r="AJ2044" s="9">
        <v>0</v>
      </c>
      <c r="AM2044" s="9" t="s">
        <v>309</v>
      </c>
      <c r="AN2044" s="9">
        <v>-1</v>
      </c>
      <c r="AQ2044" s="9">
        <v>580</v>
      </c>
      <c r="AR2044" s="9" t="s">
        <v>302</v>
      </c>
      <c r="AT2044" s="9" t="s">
        <v>195</v>
      </c>
      <c r="AU2044" s="9">
        <v>132.71029999999999</v>
      </c>
      <c r="AV2044" s="9">
        <v>121.647867196701</v>
      </c>
      <c r="AW2044" s="9">
        <v>946.08968841601995</v>
      </c>
      <c r="AX2044" s="9">
        <v>0.7301292345</v>
      </c>
    </row>
    <row r="2045" spans="1:50" x14ac:dyDescent="0.25">
      <c r="A2045" s="142">
        <v>550000</v>
      </c>
      <c r="B2045" s="142">
        <v>910000</v>
      </c>
      <c r="C2045" s="142">
        <v>910000</v>
      </c>
      <c r="D2045" s="9" t="s">
        <v>305</v>
      </c>
      <c r="E2045" s="9" t="s">
        <v>70</v>
      </c>
      <c r="F2045" s="9" t="s">
        <v>306</v>
      </c>
      <c r="G2045" s="9" t="s">
        <v>307</v>
      </c>
      <c r="H2045" s="9">
        <v>0.36</v>
      </c>
      <c r="I2045" s="9">
        <v>0.48</v>
      </c>
      <c r="J2045" s="9" t="s">
        <v>195</v>
      </c>
      <c r="K2045" s="9">
        <v>2.5420819402910001E-2</v>
      </c>
      <c r="L2045" s="9">
        <v>3850.7764038733699</v>
      </c>
      <c r="M2045" s="9">
        <v>9.6105422008137005</v>
      </c>
      <c r="N2045" s="9">
        <v>1.4090583146409701</v>
      </c>
      <c r="O2045" s="9">
        <v>0.24430785765094001</v>
      </c>
      <c r="P2045" s="9">
        <v>3.5819416944649997E-2</v>
      </c>
      <c r="Q2045" s="9">
        <v>97.889891523855994</v>
      </c>
      <c r="R2045" s="9">
        <v>1210</v>
      </c>
      <c r="S2045" s="9" t="s">
        <v>310</v>
      </c>
      <c r="T2045" s="9">
        <v>1210</v>
      </c>
      <c r="U2045" s="9" t="s">
        <v>293</v>
      </c>
      <c r="V2045" s="9" t="s">
        <v>195</v>
      </c>
      <c r="Z2045" s="9">
        <v>0</v>
      </c>
      <c r="AA2045" s="9">
        <v>1</v>
      </c>
      <c r="AB2045" s="9">
        <v>0.24430785765094001</v>
      </c>
      <c r="AC2045" s="9">
        <v>3.5819416944649997E-2</v>
      </c>
      <c r="AD2045" s="9">
        <v>97.8898915238576</v>
      </c>
      <c r="AF2045" s="9">
        <v>-1</v>
      </c>
      <c r="AG2045" s="9">
        <v>-1</v>
      </c>
      <c r="AH2045" s="9">
        <v>-1</v>
      </c>
      <c r="AI2045" s="9">
        <v>-1</v>
      </c>
      <c r="AJ2045" s="9">
        <v>0</v>
      </c>
      <c r="AM2045" s="9" t="s">
        <v>309</v>
      </c>
      <c r="AN2045" s="9">
        <v>-1</v>
      </c>
      <c r="AQ2045" s="9">
        <v>580</v>
      </c>
      <c r="AR2045" s="9" t="s">
        <v>302</v>
      </c>
      <c r="AT2045" s="9" t="s">
        <v>195</v>
      </c>
      <c r="AU2045" s="9">
        <v>132.71029999999999</v>
      </c>
      <c r="AV2045" s="9">
        <v>55.2082702379778</v>
      </c>
      <c r="AW2045" s="9">
        <v>102.874406263342</v>
      </c>
      <c r="AX2045" s="9">
        <v>7.93916395E-2</v>
      </c>
    </row>
    <row r="2046" spans="1:50" x14ac:dyDescent="0.25">
      <c r="A2046" s="142">
        <v>550000</v>
      </c>
      <c r="B2046" s="142">
        <v>910000</v>
      </c>
      <c r="C2046" s="142">
        <v>910000</v>
      </c>
      <c r="D2046" s="9" t="s">
        <v>305</v>
      </c>
      <c r="E2046" s="9" t="s">
        <v>70</v>
      </c>
      <c r="F2046" s="9" t="s">
        <v>306</v>
      </c>
      <c r="G2046" s="9" t="s">
        <v>307</v>
      </c>
      <c r="H2046" s="9">
        <v>0.36</v>
      </c>
      <c r="I2046" s="9">
        <v>0.48</v>
      </c>
      <c r="J2046" s="9" t="s">
        <v>195</v>
      </c>
      <c r="K2046" s="9">
        <v>1.9654125228459999E-2</v>
      </c>
      <c r="L2046" s="9">
        <v>3850.7764038733699</v>
      </c>
      <c r="M2046" s="9">
        <v>9.6105422008137005</v>
      </c>
      <c r="N2046" s="9">
        <v>1.4090583146409701</v>
      </c>
      <c r="O2046" s="9">
        <v>0.18888679992818999</v>
      </c>
      <c r="P2046" s="9">
        <v>2.769380857015E-2</v>
      </c>
      <c r="Q2046" s="9">
        <v>75.683641668526107</v>
      </c>
      <c r="R2046" s="9">
        <v>1210</v>
      </c>
      <c r="S2046" s="9" t="s">
        <v>310</v>
      </c>
      <c r="T2046" s="9">
        <v>1210</v>
      </c>
      <c r="U2046" s="9" t="s">
        <v>293</v>
      </c>
      <c r="V2046" s="9" t="s">
        <v>195</v>
      </c>
      <c r="Z2046" s="9">
        <v>0</v>
      </c>
      <c r="AA2046" s="9">
        <v>1</v>
      </c>
      <c r="AB2046" s="9">
        <v>0.18888679992818999</v>
      </c>
      <c r="AC2046" s="9">
        <v>2.769380857015E-2</v>
      </c>
      <c r="AD2046" s="9">
        <v>75.683641668525695</v>
      </c>
      <c r="AF2046" s="9">
        <v>-1</v>
      </c>
      <c r="AG2046" s="9">
        <v>-1</v>
      </c>
      <c r="AH2046" s="9">
        <v>-1</v>
      </c>
      <c r="AI2046" s="9">
        <v>-1</v>
      </c>
      <c r="AJ2046" s="9">
        <v>0</v>
      </c>
      <c r="AM2046" s="9" t="s">
        <v>309</v>
      </c>
      <c r="AN2046" s="9">
        <v>-1</v>
      </c>
      <c r="AQ2046" s="9">
        <v>580</v>
      </c>
      <c r="AR2046" s="9" t="s">
        <v>302</v>
      </c>
      <c r="AT2046" s="9" t="s">
        <v>195</v>
      </c>
      <c r="AU2046" s="9">
        <v>132.71029999999999</v>
      </c>
      <c r="AV2046" s="9">
        <v>50.564968428706599</v>
      </c>
      <c r="AW2046" s="9">
        <v>79.537422907446597</v>
      </c>
      <c r="AX2046" s="9">
        <v>6.1381704500000002E-2</v>
      </c>
    </row>
    <row r="2047" spans="1:50" x14ac:dyDescent="0.25">
      <c r="A2047" s="142">
        <v>550000</v>
      </c>
      <c r="B2047" s="142">
        <v>910000</v>
      </c>
      <c r="C2047" s="142">
        <v>910000</v>
      </c>
      <c r="D2047" s="9" t="s">
        <v>305</v>
      </c>
      <c r="E2047" s="9" t="s">
        <v>70</v>
      </c>
      <c r="F2047" s="9" t="s">
        <v>306</v>
      </c>
      <c r="G2047" s="9" t="s">
        <v>307</v>
      </c>
      <c r="H2047" s="9">
        <v>0.36</v>
      </c>
      <c r="I2047" s="9">
        <v>0.48</v>
      </c>
      <c r="J2047" s="9" t="s">
        <v>195</v>
      </c>
      <c r="K2047" s="9">
        <v>0.10958551181466999</v>
      </c>
      <c r="L2047" s="9">
        <v>3850.7764038733699</v>
      </c>
      <c r="M2047" s="9">
        <v>9.6105422008137005</v>
      </c>
      <c r="N2047" s="9">
        <v>1.4090583146409701</v>
      </c>
      <c r="O2047" s="9">
        <v>1.05317618589269</v>
      </c>
      <c r="P2047" s="9">
        <v>0.15441237658665</v>
      </c>
      <c r="Q2047" s="9">
        <v>421.989303102333</v>
      </c>
      <c r="R2047" s="9">
        <v>1210</v>
      </c>
      <c r="S2047" s="9" t="s">
        <v>310</v>
      </c>
      <c r="T2047" s="9">
        <v>1210</v>
      </c>
      <c r="U2047" s="9" t="s">
        <v>293</v>
      </c>
      <c r="V2047" s="9" t="s">
        <v>195</v>
      </c>
      <c r="Z2047" s="9">
        <v>0</v>
      </c>
      <c r="AA2047" s="9">
        <v>1</v>
      </c>
      <c r="AB2047" s="9">
        <v>1.05317618589269</v>
      </c>
      <c r="AC2047" s="9">
        <v>0.15441237658665</v>
      </c>
      <c r="AD2047" s="9">
        <v>421.989303102333</v>
      </c>
      <c r="AF2047" s="9">
        <v>-1</v>
      </c>
      <c r="AG2047" s="9">
        <v>-1</v>
      </c>
      <c r="AH2047" s="9">
        <v>-1</v>
      </c>
      <c r="AI2047" s="9">
        <v>-1</v>
      </c>
      <c r="AJ2047" s="9">
        <v>0</v>
      </c>
      <c r="AM2047" s="9" t="s">
        <v>309</v>
      </c>
      <c r="AN2047" s="9">
        <v>-1</v>
      </c>
      <c r="AQ2047" s="9">
        <v>580</v>
      </c>
      <c r="AR2047" s="9" t="s">
        <v>302</v>
      </c>
      <c r="AT2047" s="9" t="s">
        <v>195</v>
      </c>
      <c r="AU2047" s="9">
        <v>132.71029999999999</v>
      </c>
      <c r="AV2047" s="9">
        <v>92.780758594835305</v>
      </c>
      <c r="AW2047" s="9">
        <v>443.47683228920602</v>
      </c>
      <c r="AX2047" s="9">
        <v>0.34224598789999999</v>
      </c>
    </row>
    <row r="2048" spans="1:50" x14ac:dyDescent="0.25">
      <c r="A2048" s="142">
        <v>550000</v>
      </c>
      <c r="B2048" s="142">
        <v>910000</v>
      </c>
      <c r="C2048" s="142">
        <v>910000</v>
      </c>
      <c r="D2048" s="9" t="s">
        <v>305</v>
      </c>
      <c r="E2048" s="9" t="s">
        <v>70</v>
      </c>
      <c r="F2048" s="9" t="s">
        <v>306</v>
      </c>
      <c r="G2048" s="9" t="s">
        <v>307</v>
      </c>
      <c r="H2048" s="9">
        <v>0.36</v>
      </c>
      <c r="I2048" s="9">
        <v>0.48</v>
      </c>
      <c r="J2048" s="9" t="s">
        <v>195</v>
      </c>
      <c r="K2048" s="9">
        <v>0.22369311343316001</v>
      </c>
      <c r="L2048" s="9">
        <v>3875.0752197392999</v>
      </c>
      <c r="M2048" s="9">
        <v>10.573871113645801</v>
      </c>
      <c r="N2048" s="9">
        <v>1.87583063797836</v>
      </c>
      <c r="O2048" s="9">
        <v>2.3653021504524201</v>
      </c>
      <c r="P2048" s="9">
        <v>0.41961039568268999</v>
      </c>
      <c r="Q2048" s="9">
        <v>866.827640691179</v>
      </c>
      <c r="R2048" s="9">
        <v>1200</v>
      </c>
      <c r="S2048" s="9" t="s">
        <v>308</v>
      </c>
      <c r="T2048" s="9">
        <v>1200</v>
      </c>
      <c r="U2048" s="9" t="s">
        <v>293</v>
      </c>
      <c r="V2048" s="9" t="s">
        <v>195</v>
      </c>
      <c r="Z2048" s="9">
        <v>0</v>
      </c>
      <c r="AA2048" s="9">
        <v>1</v>
      </c>
      <c r="AB2048" s="9">
        <v>2.3653021504524201</v>
      </c>
      <c r="AC2048" s="9">
        <v>0.41961039568268999</v>
      </c>
      <c r="AD2048" s="9">
        <v>866.827640691179</v>
      </c>
      <c r="AF2048" s="9">
        <v>-1</v>
      </c>
      <c r="AG2048" s="9">
        <v>-1</v>
      </c>
      <c r="AH2048" s="9">
        <v>-1</v>
      </c>
      <c r="AI2048" s="9">
        <v>-1</v>
      </c>
      <c r="AJ2048" s="9">
        <v>0</v>
      </c>
      <c r="AM2048" s="9" t="s">
        <v>309</v>
      </c>
      <c r="AN2048" s="9">
        <v>-1</v>
      </c>
      <c r="AQ2048" s="9">
        <v>580</v>
      </c>
      <c r="AR2048" s="9" t="s">
        <v>302</v>
      </c>
      <c r="AT2048" s="9" t="s">
        <v>195</v>
      </c>
      <c r="AU2048" s="9">
        <v>132.71029999999999</v>
      </c>
      <c r="AV2048" s="9">
        <v>202.969431612981</v>
      </c>
      <c r="AW2048" s="9">
        <v>905.25391274364301</v>
      </c>
      <c r="AX2048" s="9">
        <v>0.70302322849999999</v>
      </c>
    </row>
    <row r="2049" spans="1:50" x14ac:dyDescent="0.25">
      <c r="A2049" s="142">
        <v>550000</v>
      </c>
      <c r="B2049" s="142">
        <v>910000</v>
      </c>
      <c r="C2049" s="142">
        <v>910000</v>
      </c>
      <c r="D2049" s="9" t="s">
        <v>305</v>
      </c>
      <c r="E2049" s="9" t="s">
        <v>70</v>
      </c>
      <c r="F2049" s="9" t="s">
        <v>306</v>
      </c>
      <c r="G2049" s="9" t="s">
        <v>307</v>
      </c>
      <c r="H2049" s="9">
        <v>0.36</v>
      </c>
      <c r="I2049" s="9">
        <v>0.48</v>
      </c>
      <c r="J2049" s="9" t="s">
        <v>195</v>
      </c>
      <c r="K2049" s="9">
        <v>0.29149588844117003</v>
      </c>
      <c r="L2049" s="9">
        <v>3875.0752197392999</v>
      </c>
      <c r="M2049" s="9">
        <v>10.573871113645801</v>
      </c>
      <c r="N2049" s="9">
        <v>1.87583063797836</v>
      </c>
      <c r="O2049" s="9">
        <v>3.0822399545346899</v>
      </c>
      <c r="P2049" s="9">
        <v>0.54679691838267996</v>
      </c>
      <c r="Q2049" s="9">
        <v>1129.56849395429</v>
      </c>
      <c r="R2049" s="9">
        <v>1330</v>
      </c>
      <c r="S2049" s="9" t="s">
        <v>311</v>
      </c>
      <c r="T2049" s="9">
        <v>1330</v>
      </c>
      <c r="U2049" s="9" t="s">
        <v>293</v>
      </c>
      <c r="V2049" s="9" t="s">
        <v>195</v>
      </c>
      <c r="Z2049" s="9">
        <v>0</v>
      </c>
      <c r="AA2049" s="9">
        <v>1</v>
      </c>
      <c r="AB2049" s="9">
        <v>3.0822399545346899</v>
      </c>
      <c r="AC2049" s="9">
        <v>0.54679691838267996</v>
      </c>
      <c r="AD2049" s="9">
        <v>1129.56849395429</v>
      </c>
      <c r="AF2049" s="9">
        <v>-1</v>
      </c>
      <c r="AG2049" s="9">
        <v>-1</v>
      </c>
      <c r="AH2049" s="9">
        <v>-1</v>
      </c>
      <c r="AI2049" s="9">
        <v>-1</v>
      </c>
      <c r="AJ2049" s="9">
        <v>0</v>
      </c>
      <c r="AM2049" s="9" t="s">
        <v>309</v>
      </c>
      <c r="AN2049" s="9">
        <v>-1</v>
      </c>
      <c r="AQ2049" s="9">
        <v>580</v>
      </c>
      <c r="AR2049" s="9" t="s">
        <v>302</v>
      </c>
      <c r="AT2049" s="9" t="s">
        <v>195</v>
      </c>
      <c r="AU2049" s="9">
        <v>132.71029999999999</v>
      </c>
      <c r="AV2049" s="9">
        <v>137.08599779369601</v>
      </c>
      <c r="AW2049" s="9">
        <v>1179.6420082413599</v>
      </c>
      <c r="AX2049" s="9">
        <v>0.91611394479999997</v>
      </c>
    </row>
    <row r="2050" spans="1:50" x14ac:dyDescent="0.25">
      <c r="A2050" s="142">
        <v>550000</v>
      </c>
      <c r="B2050" s="142">
        <v>910000</v>
      </c>
      <c r="C2050" s="142">
        <v>910000</v>
      </c>
      <c r="D2050" s="9" t="s">
        <v>305</v>
      </c>
      <c r="E2050" s="9" t="s">
        <v>70</v>
      </c>
      <c r="F2050" s="9" t="s">
        <v>306</v>
      </c>
      <c r="G2050" s="9" t="s">
        <v>307</v>
      </c>
      <c r="H2050" s="9">
        <v>0.36</v>
      </c>
      <c r="I2050" s="9">
        <v>0.48</v>
      </c>
      <c r="J2050" s="9" t="s">
        <v>195</v>
      </c>
      <c r="K2050" s="9">
        <v>8.0999728844929994E-2</v>
      </c>
      <c r="L2050" s="9">
        <v>3875.0752197392999</v>
      </c>
      <c r="M2050" s="9">
        <v>10.573871113645801</v>
      </c>
      <c r="N2050" s="9">
        <v>1.87583063797836</v>
      </c>
      <c r="O2050" s="9">
        <v>0.85648069304662</v>
      </c>
      <c r="P2050" s="9">
        <v>0.15194177303527001</v>
      </c>
      <c r="Q2050" s="9">
        <v>313.88004205261802</v>
      </c>
      <c r="R2050" s="9">
        <v>1330</v>
      </c>
      <c r="S2050" s="9" t="s">
        <v>311</v>
      </c>
      <c r="T2050" s="9">
        <v>1330</v>
      </c>
      <c r="U2050" s="9" t="s">
        <v>293</v>
      </c>
      <c r="V2050" s="9" t="s">
        <v>195</v>
      </c>
      <c r="Z2050" s="9">
        <v>0</v>
      </c>
      <c r="AA2050" s="9">
        <v>1</v>
      </c>
      <c r="AB2050" s="9">
        <v>0.85648069304662</v>
      </c>
      <c r="AC2050" s="9">
        <v>0.15194177303527001</v>
      </c>
      <c r="AD2050" s="9">
        <v>313.88004205261598</v>
      </c>
      <c r="AF2050" s="9">
        <v>-1</v>
      </c>
      <c r="AG2050" s="9">
        <v>-1</v>
      </c>
      <c r="AH2050" s="9">
        <v>-1</v>
      </c>
      <c r="AI2050" s="9">
        <v>-1</v>
      </c>
      <c r="AJ2050" s="9">
        <v>0</v>
      </c>
      <c r="AM2050" s="9" t="s">
        <v>309</v>
      </c>
      <c r="AN2050" s="9">
        <v>-1</v>
      </c>
      <c r="AQ2050" s="9">
        <v>580</v>
      </c>
      <c r="AR2050" s="9" t="s">
        <v>302</v>
      </c>
      <c r="AT2050" s="9" t="s">
        <v>195</v>
      </c>
      <c r="AU2050" s="9">
        <v>132.71029999999999</v>
      </c>
      <c r="AV2050" s="9">
        <v>103.265962538034</v>
      </c>
      <c r="AW2050" s="9">
        <v>327.79427288878998</v>
      </c>
      <c r="AX2050" s="9">
        <v>0.25456613309999998</v>
      </c>
    </row>
    <row r="2051" spans="1:50" x14ac:dyDescent="0.25">
      <c r="A2051" s="142">
        <v>550000</v>
      </c>
      <c r="B2051" s="142">
        <v>910000</v>
      </c>
      <c r="C2051" s="142">
        <v>910000</v>
      </c>
      <c r="D2051" s="9" t="s">
        <v>305</v>
      </c>
      <c r="E2051" s="9" t="s">
        <v>70</v>
      </c>
      <c r="F2051" s="9" t="s">
        <v>306</v>
      </c>
      <c r="G2051" s="9" t="s">
        <v>307</v>
      </c>
      <c r="H2051" s="9">
        <v>0.36</v>
      </c>
      <c r="I2051" s="9">
        <v>0.48</v>
      </c>
      <c r="J2051" s="9" t="s">
        <v>195</v>
      </c>
      <c r="K2051" s="9">
        <v>2.1574722925619998E-2</v>
      </c>
      <c r="L2051" s="9">
        <v>3875.0752197392999</v>
      </c>
      <c r="M2051" s="9">
        <v>10.573871113645801</v>
      </c>
      <c r="N2051" s="9">
        <v>1.87583063797836</v>
      </c>
      <c r="O2051" s="9">
        <v>0.22812833952816999</v>
      </c>
      <c r="P2051" s="9">
        <v>4.0470526269779997E-2</v>
      </c>
      <c r="Q2051" s="9">
        <v>83.603674181830897</v>
      </c>
      <c r="R2051" s="9">
        <v>1330</v>
      </c>
      <c r="S2051" s="9" t="s">
        <v>311</v>
      </c>
      <c r="T2051" s="9">
        <v>1330</v>
      </c>
      <c r="U2051" s="9" t="s">
        <v>293</v>
      </c>
      <c r="V2051" s="9" t="s">
        <v>195</v>
      </c>
      <c r="Z2051" s="9">
        <v>0</v>
      </c>
      <c r="AA2051" s="9">
        <v>1</v>
      </c>
      <c r="AB2051" s="9">
        <v>0.22812833952816999</v>
      </c>
      <c r="AC2051" s="9">
        <v>4.0470526269779997E-2</v>
      </c>
      <c r="AD2051" s="9">
        <v>83.603674181831707</v>
      </c>
      <c r="AF2051" s="9">
        <v>-1</v>
      </c>
      <c r="AG2051" s="9">
        <v>-1</v>
      </c>
      <c r="AH2051" s="9">
        <v>-1</v>
      </c>
      <c r="AI2051" s="9">
        <v>-1</v>
      </c>
      <c r="AJ2051" s="9">
        <v>0</v>
      </c>
      <c r="AM2051" s="9" t="s">
        <v>309</v>
      </c>
      <c r="AN2051" s="9">
        <v>-1</v>
      </c>
      <c r="AQ2051" s="9">
        <v>580</v>
      </c>
      <c r="AR2051" s="9" t="s">
        <v>302</v>
      </c>
      <c r="AT2051" s="9" t="s">
        <v>195</v>
      </c>
      <c r="AU2051" s="9">
        <v>132.71029999999999</v>
      </c>
      <c r="AV2051" s="9">
        <v>53.262427716333001</v>
      </c>
      <c r="AW2051" s="9">
        <v>87.309806033066707</v>
      </c>
      <c r="AX2051" s="9">
        <v>6.7805088499999999E-2</v>
      </c>
    </row>
    <row r="2052" spans="1:50" x14ac:dyDescent="0.25">
      <c r="A2052" s="142">
        <v>550000</v>
      </c>
      <c r="B2052" s="142">
        <v>910000</v>
      </c>
      <c r="C2052" s="142">
        <v>910000</v>
      </c>
      <c r="D2052" s="9" t="s">
        <v>305</v>
      </c>
      <c r="E2052" s="9" t="s">
        <v>70</v>
      </c>
      <c r="F2052" s="9" t="s">
        <v>306</v>
      </c>
      <c r="G2052" s="9" t="s">
        <v>307</v>
      </c>
      <c r="H2052" s="9">
        <v>0.36</v>
      </c>
      <c r="I2052" s="9">
        <v>0.48</v>
      </c>
      <c r="J2052" s="9" t="s">
        <v>195</v>
      </c>
      <c r="K2052" s="9">
        <v>8.0120884104219997E-2</v>
      </c>
      <c r="L2052" s="9">
        <v>3847.42469200289</v>
      </c>
      <c r="M2052" s="9">
        <v>9.5601531223170699</v>
      </c>
      <c r="N2052" s="9">
        <v>1.4050111379433099</v>
      </c>
      <c r="O2052" s="9">
        <v>0.76596792033179995</v>
      </c>
      <c r="P2052" s="9">
        <v>0.11257073454829999</v>
      </c>
      <c r="Q2052" s="9">
        <v>308.25906784769302</v>
      </c>
      <c r="R2052" s="9">
        <v>1200</v>
      </c>
      <c r="S2052" s="9" t="s">
        <v>308</v>
      </c>
      <c r="T2052" s="9">
        <v>1200</v>
      </c>
      <c r="U2052" s="9" t="s">
        <v>293</v>
      </c>
      <c r="V2052" s="9" t="s">
        <v>195</v>
      </c>
      <c r="Z2052" s="9">
        <v>0</v>
      </c>
      <c r="AA2052" s="9">
        <v>1</v>
      </c>
      <c r="AB2052" s="9">
        <v>0.76596792033179995</v>
      </c>
      <c r="AC2052" s="9">
        <v>0.11257073454829999</v>
      </c>
      <c r="AD2052" s="9">
        <v>308.25906784769302</v>
      </c>
      <c r="AF2052" s="9">
        <v>-1</v>
      </c>
      <c r="AG2052" s="9">
        <v>-1</v>
      </c>
      <c r="AH2052" s="9">
        <v>-1</v>
      </c>
      <c r="AI2052" s="9">
        <v>-1</v>
      </c>
      <c r="AJ2052" s="9">
        <v>0</v>
      </c>
      <c r="AM2052" s="9" t="s">
        <v>309</v>
      </c>
      <c r="AN2052" s="9">
        <v>-1</v>
      </c>
      <c r="AQ2052" s="9">
        <v>580</v>
      </c>
      <c r="AR2052" s="9" t="s">
        <v>302</v>
      </c>
      <c r="AT2052" s="9" t="s">
        <v>195</v>
      </c>
      <c r="AU2052" s="9">
        <v>132.71029999999999</v>
      </c>
      <c r="AV2052" s="9">
        <v>102.352127772969</v>
      </c>
      <c r="AW2052" s="9">
        <v>324.23771440554498</v>
      </c>
      <c r="AX2052" s="9">
        <v>0.25000735429999998</v>
      </c>
    </row>
    <row r="2053" spans="1:50" x14ac:dyDescent="0.25">
      <c r="A2053" s="142">
        <v>550000</v>
      </c>
      <c r="B2053" s="142">
        <v>910000</v>
      </c>
      <c r="C2053" s="142">
        <v>910000</v>
      </c>
      <c r="D2053" s="9" t="s">
        <v>305</v>
      </c>
      <c r="E2053" s="9" t="s">
        <v>70</v>
      </c>
      <c r="F2053" s="9" t="s">
        <v>306</v>
      </c>
      <c r="G2053" s="9" t="s">
        <v>307</v>
      </c>
      <c r="H2053" s="9">
        <v>0.36</v>
      </c>
      <c r="I2053" s="9">
        <v>0.48</v>
      </c>
      <c r="J2053" s="9" t="s">
        <v>195</v>
      </c>
      <c r="K2053" s="9">
        <v>9.4884063304000003E-4</v>
      </c>
      <c r="L2053" s="9">
        <v>3847.42469200289</v>
      </c>
      <c r="M2053" s="9">
        <v>9.5601531223170699</v>
      </c>
      <c r="N2053" s="9">
        <v>1.4050111379433099</v>
      </c>
      <c r="O2053" s="9">
        <v>9.0710617406100005E-3</v>
      </c>
      <c r="P2053" s="9">
        <v>1.3331316575599999E-3</v>
      </c>
      <c r="Q2053" s="9">
        <v>3.65059288036452</v>
      </c>
      <c r="R2053" s="9">
        <v>1210</v>
      </c>
      <c r="S2053" s="9" t="s">
        <v>310</v>
      </c>
      <c r="T2053" s="9">
        <v>1210</v>
      </c>
      <c r="U2053" s="9" t="s">
        <v>293</v>
      </c>
      <c r="V2053" s="9" t="s">
        <v>195</v>
      </c>
      <c r="Z2053" s="9">
        <v>0</v>
      </c>
      <c r="AA2053" s="9">
        <v>1</v>
      </c>
      <c r="AB2053" s="9">
        <v>9.0710617406100005E-3</v>
      </c>
      <c r="AC2053" s="9">
        <v>1.3331316575599999E-3</v>
      </c>
      <c r="AD2053" s="9">
        <v>3.65059288036477</v>
      </c>
      <c r="AF2053" s="9">
        <v>-1</v>
      </c>
      <c r="AG2053" s="9">
        <v>-1</v>
      </c>
      <c r="AH2053" s="9">
        <v>-1</v>
      </c>
      <c r="AI2053" s="9">
        <v>-1</v>
      </c>
      <c r="AJ2053" s="9">
        <v>0</v>
      </c>
      <c r="AM2053" s="9" t="s">
        <v>309</v>
      </c>
      <c r="AN2053" s="9">
        <v>-1</v>
      </c>
      <c r="AQ2053" s="9">
        <v>580</v>
      </c>
      <c r="AR2053" s="9" t="s">
        <v>302</v>
      </c>
      <c r="AT2053" s="9" t="s">
        <v>195</v>
      </c>
      <c r="AU2053" s="9">
        <v>132.71029999999999</v>
      </c>
      <c r="AV2053" s="9">
        <v>11.0921763501323</v>
      </c>
      <c r="AW2053" s="9">
        <v>3.8398218096846302</v>
      </c>
      <c r="AX2053" s="9">
        <v>2.9607404E-3</v>
      </c>
    </row>
    <row r="2054" spans="1:50" x14ac:dyDescent="0.25">
      <c r="A2054" s="142">
        <v>550000</v>
      </c>
      <c r="B2054" s="142">
        <v>910000</v>
      </c>
      <c r="C2054" s="142">
        <v>910000</v>
      </c>
      <c r="D2054" s="9" t="s">
        <v>305</v>
      </c>
      <c r="E2054" s="9" t="s">
        <v>70</v>
      </c>
      <c r="F2054" s="9" t="s">
        <v>306</v>
      </c>
      <c r="G2054" s="9" t="s">
        <v>307</v>
      </c>
      <c r="H2054" s="9">
        <v>0.36</v>
      </c>
      <c r="I2054" s="9">
        <v>0.48</v>
      </c>
      <c r="J2054" s="9" t="s">
        <v>195</v>
      </c>
      <c r="K2054" s="9">
        <v>1.7440583419E-3</v>
      </c>
      <c r="L2054" s="9">
        <v>3847.42469200289</v>
      </c>
      <c r="M2054" s="9">
        <v>9.5601531223170699</v>
      </c>
      <c r="N2054" s="9">
        <v>1.4050111379433099</v>
      </c>
      <c r="O2054" s="9">
        <v>1.6673464802869999E-2</v>
      </c>
      <c r="P2054" s="9">
        <v>2.4504213956000002E-3</v>
      </c>
      <c r="Q2054" s="9">
        <v>6.7101331289427604</v>
      </c>
      <c r="R2054" s="9">
        <v>1210</v>
      </c>
      <c r="S2054" s="9" t="s">
        <v>310</v>
      </c>
      <c r="T2054" s="9">
        <v>1210</v>
      </c>
      <c r="U2054" s="9" t="s">
        <v>293</v>
      </c>
      <c r="V2054" s="9" t="s">
        <v>195</v>
      </c>
      <c r="Z2054" s="9">
        <v>0</v>
      </c>
      <c r="AA2054" s="9">
        <v>1</v>
      </c>
      <c r="AB2054" s="9">
        <v>1.6673464802869999E-2</v>
      </c>
      <c r="AC2054" s="9">
        <v>2.4504213956000002E-3</v>
      </c>
      <c r="AD2054" s="9">
        <v>6.7101331289413002</v>
      </c>
      <c r="AF2054" s="9">
        <v>-1</v>
      </c>
      <c r="AG2054" s="9">
        <v>-1</v>
      </c>
      <c r="AH2054" s="9">
        <v>-1</v>
      </c>
      <c r="AI2054" s="9">
        <v>-1</v>
      </c>
      <c r="AJ2054" s="9">
        <v>0</v>
      </c>
      <c r="AM2054" s="9" t="s">
        <v>309</v>
      </c>
      <c r="AN2054" s="9">
        <v>-1</v>
      </c>
      <c r="AQ2054" s="9">
        <v>580</v>
      </c>
      <c r="AR2054" s="9" t="s">
        <v>302</v>
      </c>
      <c r="AT2054" s="9" t="s">
        <v>195</v>
      </c>
      <c r="AU2054" s="9">
        <v>132.71029999999999</v>
      </c>
      <c r="AV2054" s="9">
        <v>15.220453203778501</v>
      </c>
      <c r="AW2054" s="9">
        <v>7.0579537019810497</v>
      </c>
      <c r="AX2054" s="9">
        <v>5.4421193000000001E-3</v>
      </c>
    </row>
    <row r="2055" spans="1:50" x14ac:dyDescent="0.25">
      <c r="A2055" s="142">
        <v>550000</v>
      </c>
      <c r="B2055" s="142">
        <v>910000</v>
      </c>
      <c r="C2055" s="142">
        <v>910000</v>
      </c>
      <c r="D2055" s="9" t="s">
        <v>305</v>
      </c>
      <c r="E2055" s="9" t="s">
        <v>70</v>
      </c>
      <c r="F2055" s="9" t="s">
        <v>306</v>
      </c>
      <c r="G2055" s="9" t="s">
        <v>307</v>
      </c>
      <c r="H2055" s="9">
        <v>0.36</v>
      </c>
      <c r="I2055" s="9">
        <v>0.48</v>
      </c>
      <c r="J2055" s="9" t="s">
        <v>195</v>
      </c>
      <c r="K2055" s="9">
        <v>0.47259588938885</v>
      </c>
      <c r="L2055" s="9">
        <v>3847.42469200289</v>
      </c>
      <c r="M2055" s="9">
        <v>9.5601531223170699</v>
      </c>
      <c r="N2055" s="9">
        <v>1.4050111379433099</v>
      </c>
      <c r="O2055" s="9">
        <v>4.5180890675351097</v>
      </c>
      <c r="P2055" s="9">
        <v>0.66400248833757003</v>
      </c>
      <c r="Q2055" s="9">
        <v>1818.2770941737599</v>
      </c>
      <c r="R2055" s="9">
        <v>1210</v>
      </c>
      <c r="S2055" s="9" t="s">
        <v>310</v>
      </c>
      <c r="T2055" s="9">
        <v>1210</v>
      </c>
      <c r="U2055" s="9" t="s">
        <v>293</v>
      </c>
      <c r="V2055" s="9" t="s">
        <v>195</v>
      </c>
      <c r="Z2055" s="9">
        <v>0</v>
      </c>
      <c r="AA2055" s="9">
        <v>1</v>
      </c>
      <c r="AB2055" s="9">
        <v>4.5180890675351097</v>
      </c>
      <c r="AC2055" s="9">
        <v>0.66400248833757003</v>
      </c>
      <c r="AD2055" s="9">
        <v>1818.2770941737599</v>
      </c>
      <c r="AF2055" s="9">
        <v>-1</v>
      </c>
      <c r="AG2055" s="9">
        <v>-1</v>
      </c>
      <c r="AH2055" s="9">
        <v>-1</v>
      </c>
      <c r="AI2055" s="9">
        <v>-1</v>
      </c>
      <c r="AJ2055" s="9">
        <v>0</v>
      </c>
      <c r="AM2055" s="9" t="s">
        <v>309</v>
      </c>
      <c r="AN2055" s="9">
        <v>-1</v>
      </c>
      <c r="AQ2055" s="9">
        <v>580</v>
      </c>
      <c r="AR2055" s="9" t="s">
        <v>302</v>
      </c>
      <c r="AT2055" s="9" t="s">
        <v>195</v>
      </c>
      <c r="AU2055" s="9">
        <v>132.71029999999999</v>
      </c>
      <c r="AV2055" s="9">
        <v>173.50793617519901</v>
      </c>
      <c r="AW2055" s="9">
        <v>1912.5277101731399</v>
      </c>
      <c r="AX2055" s="9">
        <v>1.4746772864</v>
      </c>
    </row>
    <row r="2056" spans="1:50" x14ac:dyDescent="0.25">
      <c r="A2056" s="142">
        <v>550000</v>
      </c>
      <c r="B2056" s="142">
        <v>910000</v>
      </c>
      <c r="C2056" s="142">
        <v>910000</v>
      </c>
      <c r="D2056" s="9" t="s">
        <v>305</v>
      </c>
      <c r="E2056" s="9" t="s">
        <v>70</v>
      </c>
      <c r="F2056" s="9" t="s">
        <v>306</v>
      </c>
      <c r="G2056" s="9" t="s">
        <v>307</v>
      </c>
      <c r="H2056" s="9">
        <v>0.36</v>
      </c>
      <c r="I2056" s="9">
        <v>0.48</v>
      </c>
      <c r="J2056" s="9" t="s">
        <v>195</v>
      </c>
      <c r="K2056" s="9">
        <v>1.1640922444E-2</v>
      </c>
      <c r="L2056" s="9">
        <v>3847.42469200289</v>
      </c>
      <c r="M2056" s="9">
        <v>9.5601531223170699</v>
      </c>
      <c r="N2056" s="9">
        <v>1.4050111379433099</v>
      </c>
      <c r="O2056" s="9">
        <v>0.11128900104974</v>
      </c>
      <c r="P2056" s="9">
        <v>1.6355625689760001E-2</v>
      </c>
      <c r="Q2056" s="9">
        <v>44.787572448770803</v>
      </c>
      <c r="R2056" s="9">
        <v>1210</v>
      </c>
      <c r="S2056" s="9" t="s">
        <v>310</v>
      </c>
      <c r="T2056" s="9">
        <v>1210</v>
      </c>
      <c r="U2056" s="9" t="s">
        <v>293</v>
      </c>
      <c r="V2056" s="9" t="s">
        <v>195</v>
      </c>
      <c r="Z2056" s="9">
        <v>0</v>
      </c>
      <c r="AA2056" s="9">
        <v>1</v>
      </c>
      <c r="AB2056" s="9">
        <v>0.11128900104974</v>
      </c>
      <c r="AC2056" s="9">
        <v>1.6355625689760001E-2</v>
      </c>
      <c r="AD2056" s="9">
        <v>44.787572448771201</v>
      </c>
      <c r="AF2056" s="9">
        <v>-1</v>
      </c>
      <c r="AG2056" s="9">
        <v>-1</v>
      </c>
      <c r="AH2056" s="9">
        <v>-1</v>
      </c>
      <c r="AI2056" s="9">
        <v>-1</v>
      </c>
      <c r="AJ2056" s="9">
        <v>0</v>
      </c>
      <c r="AM2056" s="9" t="s">
        <v>309</v>
      </c>
      <c r="AN2056" s="9">
        <v>-1</v>
      </c>
      <c r="AQ2056" s="9">
        <v>580</v>
      </c>
      <c r="AR2056" s="9" t="s">
        <v>302</v>
      </c>
      <c r="AT2056" s="9" t="s">
        <v>195</v>
      </c>
      <c r="AU2056" s="9">
        <v>132.71029999999999</v>
      </c>
      <c r="AV2056" s="9">
        <v>33.180818521188598</v>
      </c>
      <c r="AW2056" s="9">
        <v>47.1091417551986</v>
      </c>
      <c r="AX2056" s="9">
        <v>3.6324065199999998E-2</v>
      </c>
    </row>
    <row r="2057" spans="1:50" x14ac:dyDescent="0.25">
      <c r="A2057" s="142">
        <v>550000</v>
      </c>
      <c r="B2057" s="142">
        <v>910000</v>
      </c>
      <c r="C2057" s="142">
        <v>910000</v>
      </c>
      <c r="D2057" s="9" t="s">
        <v>305</v>
      </c>
      <c r="E2057" s="9" t="s">
        <v>70</v>
      </c>
      <c r="F2057" s="9" t="s">
        <v>306</v>
      </c>
      <c r="G2057" s="9" t="s">
        <v>307</v>
      </c>
      <c r="H2057" s="9">
        <v>0.36</v>
      </c>
      <c r="I2057" s="9">
        <v>0.48</v>
      </c>
      <c r="J2057" s="9" t="s">
        <v>195</v>
      </c>
      <c r="K2057" s="9">
        <v>5.0408200226480002E-2</v>
      </c>
      <c r="L2057" s="9">
        <v>3847.42469200289</v>
      </c>
      <c r="M2057" s="9">
        <v>9.5601531223170699</v>
      </c>
      <c r="N2057" s="9">
        <v>1.4050111379433099</v>
      </c>
      <c r="O2057" s="9">
        <v>0.48191011278564</v>
      </c>
      <c r="P2057" s="9">
        <v>7.0824082761890006E-2</v>
      </c>
      <c r="Q2057" s="9">
        <v>193.94175423081501</v>
      </c>
      <c r="R2057" s="9">
        <v>1210</v>
      </c>
      <c r="S2057" s="9" t="s">
        <v>310</v>
      </c>
      <c r="T2057" s="9">
        <v>1210</v>
      </c>
      <c r="U2057" s="9" t="s">
        <v>293</v>
      </c>
      <c r="V2057" s="9" t="s">
        <v>195</v>
      </c>
      <c r="Z2057" s="9">
        <v>0</v>
      </c>
      <c r="AA2057" s="9">
        <v>1</v>
      </c>
      <c r="AB2057" s="9">
        <v>0.48191011278564</v>
      </c>
      <c r="AC2057" s="9">
        <v>7.0824082761890006E-2</v>
      </c>
      <c r="AD2057" s="9">
        <v>193.941754230816</v>
      </c>
      <c r="AF2057" s="9">
        <v>-1</v>
      </c>
      <c r="AG2057" s="9">
        <v>-1</v>
      </c>
      <c r="AH2057" s="9">
        <v>-1</v>
      </c>
      <c r="AI2057" s="9">
        <v>-1</v>
      </c>
      <c r="AJ2057" s="9">
        <v>0</v>
      </c>
      <c r="AM2057" s="9" t="s">
        <v>309</v>
      </c>
      <c r="AN2057" s="9">
        <v>-1</v>
      </c>
      <c r="AQ2057" s="9">
        <v>580</v>
      </c>
      <c r="AR2057" s="9" t="s">
        <v>302</v>
      </c>
      <c r="AT2057" s="9" t="s">
        <v>195</v>
      </c>
      <c r="AU2057" s="9">
        <v>132.71029999999999</v>
      </c>
      <c r="AV2057" s="9">
        <v>74.933644538236194</v>
      </c>
      <c r="AW2057" s="9">
        <v>203.99474882818799</v>
      </c>
      <c r="AX2057" s="9">
        <v>0.1572925825</v>
      </c>
    </row>
    <row r="2058" spans="1:50" x14ac:dyDescent="0.25">
      <c r="A2058" s="142">
        <v>550000</v>
      </c>
      <c r="B2058" s="142">
        <v>910000</v>
      </c>
      <c r="C2058" s="142">
        <v>910000</v>
      </c>
      <c r="D2058" s="9" t="s">
        <v>305</v>
      </c>
      <c r="E2058" s="9" t="s">
        <v>70</v>
      </c>
      <c r="F2058" s="9" t="s">
        <v>306</v>
      </c>
      <c r="G2058" s="9" t="s">
        <v>307</v>
      </c>
      <c r="H2058" s="9">
        <v>0.36</v>
      </c>
      <c r="I2058" s="9">
        <v>0.48</v>
      </c>
      <c r="J2058" s="9" t="s">
        <v>195</v>
      </c>
      <c r="K2058" s="9">
        <v>3.0465839128999999E-4</v>
      </c>
      <c r="L2058" s="9">
        <v>3847.42469200289</v>
      </c>
      <c r="M2058" s="9">
        <v>9.5601531223170699</v>
      </c>
      <c r="N2058" s="9">
        <v>1.4050111379433099</v>
      </c>
      <c r="O2058" s="9">
        <v>2.9125808707999999E-3</v>
      </c>
      <c r="P2058" s="9">
        <v>4.2804843304000001E-4</v>
      </c>
      <c r="Q2058" s="9">
        <v>1.1721502173058</v>
      </c>
      <c r="R2058" s="9">
        <v>1210</v>
      </c>
      <c r="S2058" s="9" t="s">
        <v>310</v>
      </c>
      <c r="T2058" s="9">
        <v>1210</v>
      </c>
      <c r="U2058" s="9" t="s">
        <v>293</v>
      </c>
      <c r="V2058" s="9" t="s">
        <v>195</v>
      </c>
      <c r="Z2058" s="9">
        <v>0</v>
      </c>
      <c r="AA2058" s="9">
        <v>1</v>
      </c>
      <c r="AB2058" s="9">
        <v>2.9125808707999999E-3</v>
      </c>
      <c r="AC2058" s="9">
        <v>4.2804843304000001E-4</v>
      </c>
      <c r="AD2058" s="9">
        <v>1.1721502173056499</v>
      </c>
      <c r="AF2058" s="9">
        <v>-1</v>
      </c>
      <c r="AG2058" s="9">
        <v>-1</v>
      </c>
      <c r="AH2058" s="9">
        <v>-1</v>
      </c>
      <c r="AI2058" s="9">
        <v>-1</v>
      </c>
      <c r="AJ2058" s="9">
        <v>0</v>
      </c>
      <c r="AM2058" s="9" t="s">
        <v>309</v>
      </c>
      <c r="AN2058" s="9">
        <v>-1</v>
      </c>
      <c r="AQ2058" s="9">
        <v>580</v>
      </c>
      <c r="AR2058" s="9" t="s">
        <v>302</v>
      </c>
      <c r="AT2058" s="9" t="s">
        <v>195</v>
      </c>
      <c r="AU2058" s="9">
        <v>132.71029999999999</v>
      </c>
      <c r="AV2058" s="9">
        <v>6.3941379784972598</v>
      </c>
      <c r="AW2058" s="9">
        <v>1.2329087674621999</v>
      </c>
      <c r="AX2058" s="9">
        <v>9.5064900000000003E-4</v>
      </c>
    </row>
    <row r="2059" spans="1:50" x14ac:dyDescent="0.25">
      <c r="A2059" s="142">
        <v>550000</v>
      </c>
      <c r="B2059" s="142">
        <v>910000</v>
      </c>
      <c r="C2059" s="142">
        <v>910000</v>
      </c>
      <c r="D2059" s="9" t="s">
        <v>305</v>
      </c>
      <c r="E2059" s="9" t="s">
        <v>70</v>
      </c>
      <c r="F2059" s="9" t="s">
        <v>306</v>
      </c>
      <c r="G2059" s="9" t="s">
        <v>307</v>
      </c>
      <c r="H2059" s="9">
        <v>0.36</v>
      </c>
      <c r="I2059" s="9">
        <v>0.48</v>
      </c>
      <c r="J2059" s="9" t="s">
        <v>195</v>
      </c>
      <c r="K2059" s="9">
        <v>2.4471988810300001E-3</v>
      </c>
      <c r="L2059" s="9">
        <v>3860.0828652958398</v>
      </c>
      <c r="M2059" s="9">
        <v>9.5896964670744502</v>
      </c>
      <c r="N2059" s="9">
        <v>1.40928788474486</v>
      </c>
      <c r="O2059" s="9">
        <v>2.346789446365E-2</v>
      </c>
      <c r="P2059" s="9">
        <v>3.4488077345899999E-3</v>
      </c>
      <c r="Q2059" s="9">
        <v>9.4463904686389295</v>
      </c>
      <c r="R2059" s="9">
        <v>1200</v>
      </c>
      <c r="S2059" s="9" t="s">
        <v>308</v>
      </c>
      <c r="T2059" s="9">
        <v>1200</v>
      </c>
      <c r="U2059" s="9" t="s">
        <v>293</v>
      </c>
      <c r="V2059" s="9" t="s">
        <v>195</v>
      </c>
      <c r="Z2059" s="9">
        <v>0</v>
      </c>
      <c r="AA2059" s="9">
        <v>1</v>
      </c>
      <c r="AB2059" s="9">
        <v>2.346789446365E-2</v>
      </c>
      <c r="AC2059" s="9">
        <v>3.4488077345899999E-3</v>
      </c>
      <c r="AD2059" s="9">
        <v>354.58509520146902</v>
      </c>
      <c r="AF2059" s="9">
        <v>-1</v>
      </c>
      <c r="AG2059" s="9">
        <v>-1</v>
      </c>
      <c r="AH2059" s="9">
        <v>-1</v>
      </c>
      <c r="AI2059" s="9">
        <v>-1</v>
      </c>
      <c r="AJ2059" s="9">
        <v>0</v>
      </c>
      <c r="AM2059" s="9" t="s">
        <v>309</v>
      </c>
      <c r="AN2059" s="9">
        <v>-1</v>
      </c>
      <c r="AQ2059" s="9">
        <v>580</v>
      </c>
      <c r="AR2059" s="9" t="s">
        <v>302</v>
      </c>
      <c r="AT2059" s="9" t="s">
        <v>195</v>
      </c>
      <c r="AU2059" s="9">
        <v>132.71029999999999</v>
      </c>
      <c r="AV2059" s="9">
        <v>52.386319151882901</v>
      </c>
      <c r="AW2059" s="9">
        <v>9.9034625085919998</v>
      </c>
      <c r="AX2059" s="9">
        <v>0.2875791526</v>
      </c>
    </row>
    <row r="2060" spans="1:50" x14ac:dyDescent="0.25">
      <c r="A2060" s="142">
        <v>550000</v>
      </c>
      <c r="B2060" s="142">
        <v>910000</v>
      </c>
      <c r="C2060" s="142">
        <v>910000</v>
      </c>
      <c r="D2060" s="9" t="s">
        <v>305</v>
      </c>
      <c r="E2060" s="9" t="s">
        <v>70</v>
      </c>
      <c r="F2060" s="9" t="s">
        <v>306</v>
      </c>
      <c r="G2060" s="9" t="s">
        <v>307</v>
      </c>
      <c r="H2060" s="9">
        <v>0.36</v>
      </c>
      <c r="I2060" s="9">
        <v>0.48</v>
      </c>
      <c r="J2060" s="9" t="s">
        <v>195</v>
      </c>
      <c r="K2060" s="9">
        <v>3.894615721097E-2</v>
      </c>
      <c r="L2060" s="9">
        <v>3850.4766351762501</v>
      </c>
      <c r="M2060" s="9">
        <v>9.5673638437771604</v>
      </c>
      <c r="N2060" s="9">
        <v>1.4060581568017501</v>
      </c>
      <c r="O2060" s="9">
        <v>0.3726120563543</v>
      </c>
      <c r="P2060" s="9">
        <v>5.4760562022560001E-2</v>
      </c>
      <c r="Q2060" s="9">
        <v>149.96126837074499</v>
      </c>
      <c r="R2060" s="9">
        <v>1200</v>
      </c>
      <c r="S2060" s="9" t="s">
        <v>308</v>
      </c>
      <c r="T2060" s="9">
        <v>1200</v>
      </c>
      <c r="U2060" s="9" t="s">
        <v>293</v>
      </c>
      <c r="V2060" s="9" t="s">
        <v>195</v>
      </c>
      <c r="Z2060" s="9">
        <v>0</v>
      </c>
      <c r="AA2060" s="9">
        <v>1</v>
      </c>
      <c r="AB2060" s="9">
        <v>0.3726120563543</v>
      </c>
      <c r="AC2060" s="9">
        <v>5.4760562022560001E-2</v>
      </c>
      <c r="AD2060" s="9">
        <v>149.961268370743</v>
      </c>
      <c r="AF2060" s="9">
        <v>-1</v>
      </c>
      <c r="AG2060" s="9">
        <v>-1</v>
      </c>
      <c r="AH2060" s="9">
        <v>-1</v>
      </c>
      <c r="AI2060" s="9">
        <v>-1</v>
      </c>
      <c r="AJ2060" s="9">
        <v>0</v>
      </c>
      <c r="AM2060" s="9" t="s">
        <v>309</v>
      </c>
      <c r="AN2060" s="9">
        <v>-1</v>
      </c>
      <c r="AQ2060" s="9">
        <v>580</v>
      </c>
      <c r="AR2060" s="9" t="s">
        <v>302</v>
      </c>
      <c r="AT2060" s="9" t="s">
        <v>195</v>
      </c>
      <c r="AU2060" s="9">
        <v>132.71029999999999</v>
      </c>
      <c r="AV2060" s="9">
        <v>71.172034577793696</v>
      </c>
      <c r="AW2060" s="9">
        <v>157.60950643701599</v>
      </c>
      <c r="AX2060" s="9">
        <v>0.12162308870000001</v>
      </c>
    </row>
    <row r="2061" spans="1:50" x14ac:dyDescent="0.25">
      <c r="A2061" s="142">
        <v>550000</v>
      </c>
      <c r="B2061" s="142">
        <v>910000</v>
      </c>
      <c r="C2061" s="142">
        <v>910000</v>
      </c>
      <c r="D2061" s="9" t="s">
        <v>305</v>
      </c>
      <c r="E2061" s="9" t="s">
        <v>70</v>
      </c>
      <c r="F2061" s="9" t="s">
        <v>306</v>
      </c>
      <c r="G2061" s="9" t="s">
        <v>307</v>
      </c>
      <c r="H2061" s="9">
        <v>0.36</v>
      </c>
      <c r="I2061" s="9">
        <v>0.48</v>
      </c>
      <c r="J2061" s="9" t="s">
        <v>195</v>
      </c>
      <c r="K2061" s="9">
        <v>7.4967615957879999E-2</v>
      </c>
      <c r="L2061" s="9">
        <v>3850.4766351762501</v>
      </c>
      <c r="M2061" s="9">
        <v>9.5673638437771604</v>
      </c>
      <c r="N2061" s="9">
        <v>1.4060581568017501</v>
      </c>
      <c r="O2061" s="9">
        <v>0.71724245836966005</v>
      </c>
      <c r="P2061" s="9">
        <v>0.10540882791356</v>
      </c>
      <c r="Q2061" s="9">
        <v>288.66105364071001</v>
      </c>
      <c r="R2061" s="9">
        <v>1210</v>
      </c>
      <c r="S2061" s="9" t="s">
        <v>310</v>
      </c>
      <c r="T2061" s="9">
        <v>1210</v>
      </c>
      <c r="U2061" s="9" t="s">
        <v>293</v>
      </c>
      <c r="V2061" s="9" t="s">
        <v>195</v>
      </c>
      <c r="Z2061" s="9">
        <v>0</v>
      </c>
      <c r="AA2061" s="9">
        <v>1</v>
      </c>
      <c r="AB2061" s="9">
        <v>0.71724245836966005</v>
      </c>
      <c r="AC2061" s="9">
        <v>0.10540882791356</v>
      </c>
      <c r="AD2061" s="9">
        <v>288.66105364071097</v>
      </c>
      <c r="AF2061" s="9">
        <v>-1</v>
      </c>
      <c r="AG2061" s="9">
        <v>-1</v>
      </c>
      <c r="AH2061" s="9">
        <v>-1</v>
      </c>
      <c r="AI2061" s="9">
        <v>-1</v>
      </c>
      <c r="AJ2061" s="9">
        <v>0</v>
      </c>
      <c r="AM2061" s="9" t="s">
        <v>309</v>
      </c>
      <c r="AN2061" s="9">
        <v>-1</v>
      </c>
      <c r="AQ2061" s="9">
        <v>580</v>
      </c>
      <c r="AR2061" s="9" t="s">
        <v>302</v>
      </c>
      <c r="AT2061" s="9" t="s">
        <v>195</v>
      </c>
      <c r="AU2061" s="9">
        <v>132.71029999999999</v>
      </c>
      <c r="AV2061" s="9">
        <v>73.951165172515601</v>
      </c>
      <c r="AW2061" s="9">
        <v>303.38317811119202</v>
      </c>
      <c r="AX2061" s="9">
        <v>0.2341127767</v>
      </c>
    </row>
    <row r="2062" spans="1:50" x14ac:dyDescent="0.25">
      <c r="A2062" s="142">
        <v>550000</v>
      </c>
      <c r="B2062" s="142">
        <v>910000</v>
      </c>
      <c r="C2062" s="142">
        <v>910000</v>
      </c>
      <c r="D2062" s="9" t="s">
        <v>305</v>
      </c>
      <c r="E2062" s="9" t="s">
        <v>70</v>
      </c>
      <c r="F2062" s="9" t="s">
        <v>306</v>
      </c>
      <c r="G2062" s="9" t="s">
        <v>307</v>
      </c>
      <c r="H2062" s="9">
        <v>0.36</v>
      </c>
      <c r="I2062" s="9">
        <v>0.48</v>
      </c>
      <c r="J2062" s="9" t="s">
        <v>195</v>
      </c>
      <c r="K2062" s="9">
        <v>0.13963757199804</v>
      </c>
      <c r="L2062" s="9">
        <v>3850.4766351762501</v>
      </c>
      <c r="M2062" s="9">
        <v>9.5673638437771604</v>
      </c>
      <c r="N2062" s="9">
        <v>1.4060581568017501</v>
      </c>
      <c r="O2062" s="9">
        <v>1.3359634575669199</v>
      </c>
      <c r="P2062" s="9">
        <v>0.19633854710383999</v>
      </c>
      <c r="Q2062" s="9">
        <v>537.67120837121399</v>
      </c>
      <c r="R2062" s="9">
        <v>1210</v>
      </c>
      <c r="S2062" s="9" t="s">
        <v>310</v>
      </c>
      <c r="T2062" s="9">
        <v>1210</v>
      </c>
      <c r="U2062" s="9" t="s">
        <v>293</v>
      </c>
      <c r="V2062" s="9" t="s">
        <v>195</v>
      </c>
      <c r="Z2062" s="9">
        <v>0</v>
      </c>
      <c r="AA2062" s="9">
        <v>1</v>
      </c>
      <c r="AB2062" s="9">
        <v>1.3359634575669199</v>
      </c>
      <c r="AC2062" s="9">
        <v>0.19633854710383999</v>
      </c>
      <c r="AD2062" s="9">
        <v>537.67120837121399</v>
      </c>
      <c r="AF2062" s="9">
        <v>-1</v>
      </c>
      <c r="AG2062" s="9">
        <v>-1</v>
      </c>
      <c r="AH2062" s="9">
        <v>-1</v>
      </c>
      <c r="AI2062" s="9">
        <v>-1</v>
      </c>
      <c r="AJ2062" s="9">
        <v>0</v>
      </c>
      <c r="AM2062" s="9" t="s">
        <v>309</v>
      </c>
      <c r="AN2062" s="9">
        <v>-1</v>
      </c>
      <c r="AQ2062" s="9">
        <v>580</v>
      </c>
      <c r="AR2062" s="9" t="s">
        <v>302</v>
      </c>
      <c r="AT2062" s="9" t="s">
        <v>195</v>
      </c>
      <c r="AU2062" s="9">
        <v>132.71029999999999</v>
      </c>
      <c r="AV2062" s="9">
        <v>95.566986225227794</v>
      </c>
      <c r="AW2062" s="9">
        <v>565.09320504863103</v>
      </c>
      <c r="AX2062" s="9">
        <v>0.43606748449999999</v>
      </c>
    </row>
    <row r="2063" spans="1:50" x14ac:dyDescent="0.25">
      <c r="A2063" s="142">
        <v>550000</v>
      </c>
      <c r="B2063" s="142">
        <v>910000</v>
      </c>
      <c r="C2063" s="142">
        <v>910000</v>
      </c>
      <c r="D2063" s="9" t="s">
        <v>305</v>
      </c>
      <c r="E2063" s="9" t="s">
        <v>70</v>
      </c>
      <c r="F2063" s="9" t="s">
        <v>306</v>
      </c>
      <c r="G2063" s="9" t="s">
        <v>307</v>
      </c>
      <c r="H2063" s="9">
        <v>0.36</v>
      </c>
      <c r="I2063" s="9">
        <v>0.48</v>
      </c>
      <c r="J2063" s="9" t="s">
        <v>195</v>
      </c>
      <c r="K2063" s="9">
        <v>0.21410709392790001</v>
      </c>
      <c r="L2063" s="9">
        <v>3850.4766351762501</v>
      </c>
      <c r="M2063" s="9">
        <v>9.5673638437771604</v>
      </c>
      <c r="N2063" s="9">
        <v>1.4060581568017501</v>
      </c>
      <c r="O2063" s="9">
        <v>2.0484404691420401</v>
      </c>
      <c r="P2063" s="9">
        <v>0.30104702584644999</v>
      </c>
      <c r="Q2063" s="9">
        <v>824.41436259488898</v>
      </c>
      <c r="R2063" s="9">
        <v>1210</v>
      </c>
      <c r="S2063" s="9" t="s">
        <v>310</v>
      </c>
      <c r="T2063" s="9">
        <v>1210</v>
      </c>
      <c r="U2063" s="9" t="s">
        <v>293</v>
      </c>
      <c r="V2063" s="9" t="s">
        <v>195</v>
      </c>
      <c r="Z2063" s="9">
        <v>0</v>
      </c>
      <c r="AA2063" s="9">
        <v>1</v>
      </c>
      <c r="AB2063" s="9">
        <v>2.0484404691420401</v>
      </c>
      <c r="AC2063" s="9">
        <v>0.30104702584644999</v>
      </c>
      <c r="AD2063" s="9">
        <v>824.41436259488898</v>
      </c>
      <c r="AF2063" s="9">
        <v>-1</v>
      </c>
      <c r="AG2063" s="9">
        <v>-1</v>
      </c>
      <c r="AH2063" s="9">
        <v>-1</v>
      </c>
      <c r="AI2063" s="9">
        <v>-1</v>
      </c>
      <c r="AJ2063" s="9">
        <v>0</v>
      </c>
      <c r="AM2063" s="9" t="s">
        <v>309</v>
      </c>
      <c r="AN2063" s="9">
        <v>-1</v>
      </c>
      <c r="AQ2063" s="9">
        <v>580</v>
      </c>
      <c r="AR2063" s="9" t="s">
        <v>302</v>
      </c>
      <c r="AT2063" s="9" t="s">
        <v>195</v>
      </c>
      <c r="AU2063" s="9">
        <v>132.71029999999999</v>
      </c>
      <c r="AV2063" s="9">
        <v>115.939784258053</v>
      </c>
      <c r="AW2063" s="9">
        <v>866.46066814354594</v>
      </c>
      <c r="AX2063" s="9">
        <v>0.66862478719999996</v>
      </c>
    </row>
    <row r="2064" spans="1:50" x14ac:dyDescent="0.25">
      <c r="A2064" s="142">
        <v>550000</v>
      </c>
      <c r="B2064" s="142">
        <v>910000</v>
      </c>
      <c r="C2064" s="142">
        <v>910000</v>
      </c>
      <c r="D2064" s="9" t="s">
        <v>305</v>
      </c>
      <c r="E2064" s="9" t="s">
        <v>70</v>
      </c>
      <c r="F2064" s="9" t="s">
        <v>306</v>
      </c>
      <c r="G2064" s="9" t="s">
        <v>307</v>
      </c>
      <c r="H2064" s="9">
        <v>0.36</v>
      </c>
      <c r="I2064" s="9">
        <v>0.48</v>
      </c>
      <c r="J2064" s="9" t="s">
        <v>195</v>
      </c>
      <c r="K2064" s="9">
        <v>1.233573154381E-2</v>
      </c>
      <c r="L2064" s="9">
        <v>3850.4766351762501</v>
      </c>
      <c r="M2064" s="9">
        <v>9.5673638437771604</v>
      </c>
      <c r="N2064" s="9">
        <v>1.4060581568017501</v>
      </c>
      <c r="O2064" s="9">
        <v>0.11802043195884999</v>
      </c>
      <c r="P2064" s="9">
        <v>1.73447559573E-2</v>
      </c>
      <c r="Q2064" s="9">
        <v>47.498446087273997</v>
      </c>
      <c r="R2064" s="9">
        <v>1210</v>
      </c>
      <c r="S2064" s="9" t="s">
        <v>310</v>
      </c>
      <c r="T2064" s="9">
        <v>1210</v>
      </c>
      <c r="U2064" s="9" t="s">
        <v>293</v>
      </c>
      <c r="V2064" s="9" t="s">
        <v>195</v>
      </c>
      <c r="Z2064" s="9">
        <v>0</v>
      </c>
      <c r="AA2064" s="9">
        <v>1</v>
      </c>
      <c r="AB2064" s="9">
        <v>0.11802043195884999</v>
      </c>
      <c r="AC2064" s="9">
        <v>1.73447559573E-2</v>
      </c>
      <c r="AD2064" s="9">
        <v>47.498446087272903</v>
      </c>
      <c r="AF2064" s="9">
        <v>-1</v>
      </c>
      <c r="AG2064" s="9">
        <v>-1</v>
      </c>
      <c r="AH2064" s="9">
        <v>-1</v>
      </c>
      <c r="AI2064" s="9">
        <v>-1</v>
      </c>
      <c r="AJ2064" s="9">
        <v>0</v>
      </c>
      <c r="AM2064" s="9" t="s">
        <v>309</v>
      </c>
      <c r="AN2064" s="9">
        <v>-1</v>
      </c>
      <c r="AQ2064" s="9">
        <v>580</v>
      </c>
      <c r="AR2064" s="9" t="s">
        <v>302</v>
      </c>
      <c r="AT2064" s="9" t="s">
        <v>195</v>
      </c>
      <c r="AU2064" s="9">
        <v>132.71029999999999</v>
      </c>
      <c r="AV2064" s="9">
        <v>40.021261478576299</v>
      </c>
      <c r="AW2064" s="9">
        <v>49.920934423096803</v>
      </c>
      <c r="AX2064" s="9">
        <v>3.8522665099999999E-2</v>
      </c>
    </row>
    <row r="2065" spans="1:50" x14ac:dyDescent="0.25">
      <c r="A2065" s="142">
        <v>550000</v>
      </c>
      <c r="B2065" s="142">
        <v>910000</v>
      </c>
      <c r="C2065" s="142">
        <v>910000</v>
      </c>
      <c r="D2065" s="9" t="s">
        <v>305</v>
      </c>
      <c r="E2065" s="9" t="s">
        <v>70</v>
      </c>
      <c r="F2065" s="9" t="s">
        <v>306</v>
      </c>
      <c r="G2065" s="9" t="s">
        <v>307</v>
      </c>
      <c r="H2065" s="9">
        <v>0.36</v>
      </c>
      <c r="I2065" s="9">
        <v>0.48</v>
      </c>
      <c r="J2065" s="9" t="s">
        <v>195</v>
      </c>
      <c r="K2065" s="9">
        <v>0.12065444580776</v>
      </c>
      <c r="L2065" s="9">
        <v>3850.4766351762501</v>
      </c>
      <c r="M2065" s="9">
        <v>9.5673638437771604</v>
      </c>
      <c r="N2065" s="9">
        <v>1.4060581568017501</v>
      </c>
      <c r="O2065" s="9">
        <v>1.1543449824121399</v>
      </c>
      <c r="P2065" s="9">
        <v>0.16964716768238999</v>
      </c>
      <c r="Q2065" s="9">
        <v>464.57712451292298</v>
      </c>
      <c r="R2065" s="9">
        <v>1210</v>
      </c>
      <c r="S2065" s="9" t="s">
        <v>310</v>
      </c>
      <c r="T2065" s="9">
        <v>1210</v>
      </c>
      <c r="U2065" s="9" t="s">
        <v>293</v>
      </c>
      <c r="V2065" s="9" t="s">
        <v>195</v>
      </c>
      <c r="Z2065" s="9">
        <v>0</v>
      </c>
      <c r="AA2065" s="9">
        <v>1</v>
      </c>
      <c r="AB2065" s="9">
        <v>1.1543449824121399</v>
      </c>
      <c r="AC2065" s="9">
        <v>0.16964716768238999</v>
      </c>
      <c r="AD2065" s="9">
        <v>464.57712451292298</v>
      </c>
      <c r="AF2065" s="9">
        <v>-1</v>
      </c>
      <c r="AG2065" s="9">
        <v>-1</v>
      </c>
      <c r="AH2065" s="9">
        <v>-1</v>
      </c>
      <c r="AI2065" s="9">
        <v>-1</v>
      </c>
      <c r="AJ2065" s="9">
        <v>0</v>
      </c>
      <c r="AM2065" s="9" t="s">
        <v>309</v>
      </c>
      <c r="AN2065" s="9">
        <v>-1</v>
      </c>
      <c r="AQ2065" s="9">
        <v>580</v>
      </c>
      <c r="AR2065" s="9" t="s">
        <v>302</v>
      </c>
      <c r="AT2065" s="9" t="s">
        <v>195</v>
      </c>
      <c r="AU2065" s="9">
        <v>132.71029999999999</v>
      </c>
      <c r="AV2065" s="9">
        <v>94.315697318324794</v>
      </c>
      <c r="AW2065" s="9">
        <v>488.271218908251</v>
      </c>
      <c r="AX2065" s="9">
        <v>0.3767859891</v>
      </c>
    </row>
    <row r="2066" spans="1:50" x14ac:dyDescent="0.25">
      <c r="A2066" s="142">
        <v>550000</v>
      </c>
      <c r="B2066" s="142">
        <v>910000</v>
      </c>
      <c r="C2066" s="142">
        <v>910000</v>
      </c>
      <c r="D2066" s="9" t="s">
        <v>305</v>
      </c>
      <c r="E2066" s="9" t="s">
        <v>70</v>
      </c>
      <c r="F2066" s="9" t="s">
        <v>306</v>
      </c>
      <c r="G2066" s="9" t="s">
        <v>307</v>
      </c>
      <c r="H2066" s="9">
        <v>0.36</v>
      </c>
      <c r="I2066" s="9">
        <v>0.48</v>
      </c>
      <c r="J2066" s="9" t="s">
        <v>195</v>
      </c>
      <c r="K2066" s="9">
        <v>1.711483733659E-2</v>
      </c>
      <c r="L2066" s="9">
        <v>3850.4766351762501</v>
      </c>
      <c r="M2066" s="9">
        <v>9.5673638437771604</v>
      </c>
      <c r="N2066" s="9">
        <v>1.4060581568017501</v>
      </c>
      <c r="O2066" s="9">
        <v>0.16374387592625</v>
      </c>
      <c r="P2066" s="9">
        <v>2.4064456639450001E-2</v>
      </c>
      <c r="Q2066" s="9">
        <v>65.900281279397404</v>
      </c>
      <c r="R2066" s="9">
        <v>1210</v>
      </c>
      <c r="S2066" s="9" t="s">
        <v>310</v>
      </c>
      <c r="T2066" s="9">
        <v>1210</v>
      </c>
      <c r="U2066" s="9" t="s">
        <v>293</v>
      </c>
      <c r="V2066" s="9" t="s">
        <v>195</v>
      </c>
      <c r="Z2066" s="9">
        <v>0</v>
      </c>
      <c r="AA2066" s="9">
        <v>1</v>
      </c>
      <c r="AB2066" s="9">
        <v>0.16374387592625</v>
      </c>
      <c r="AC2066" s="9">
        <v>2.4064456639450001E-2</v>
      </c>
      <c r="AD2066" s="9">
        <v>65.900281279397007</v>
      </c>
      <c r="AF2066" s="9">
        <v>-1</v>
      </c>
      <c r="AG2066" s="9">
        <v>-1</v>
      </c>
      <c r="AH2066" s="9">
        <v>-1</v>
      </c>
      <c r="AI2066" s="9">
        <v>-1</v>
      </c>
      <c r="AJ2066" s="9">
        <v>0</v>
      </c>
      <c r="AM2066" s="9" t="s">
        <v>309</v>
      </c>
      <c r="AN2066" s="9">
        <v>-1</v>
      </c>
      <c r="AQ2066" s="9">
        <v>580</v>
      </c>
      <c r="AR2066" s="9" t="s">
        <v>302</v>
      </c>
      <c r="AT2066" s="9" t="s">
        <v>195</v>
      </c>
      <c r="AU2066" s="9">
        <v>132.71029999999999</v>
      </c>
      <c r="AV2066" s="9">
        <v>33.973033898681301</v>
      </c>
      <c r="AW2066" s="9">
        <v>69.261289393926504</v>
      </c>
      <c r="AX2066" s="9">
        <v>5.3447105699999997E-2</v>
      </c>
    </row>
    <row r="2067" spans="1:50" x14ac:dyDescent="0.25">
      <c r="A2067" s="142">
        <v>550000</v>
      </c>
      <c r="B2067" s="142">
        <v>910000</v>
      </c>
      <c r="C2067" s="142">
        <v>910000</v>
      </c>
      <c r="D2067" s="9" t="s">
        <v>305</v>
      </c>
      <c r="E2067" s="9" t="s">
        <v>70</v>
      </c>
      <c r="F2067" s="9" t="s">
        <v>306</v>
      </c>
      <c r="G2067" s="9" t="s">
        <v>307</v>
      </c>
      <c r="H2067" s="9">
        <v>0.36</v>
      </c>
      <c r="I2067" s="9">
        <v>0.48</v>
      </c>
      <c r="J2067" s="9" t="s">
        <v>195</v>
      </c>
      <c r="K2067" s="9">
        <v>2.9366827934239999E-2</v>
      </c>
      <c r="L2067" s="9">
        <v>3982.34170711458</v>
      </c>
      <c r="M2067" s="9">
        <v>9.1133902766509909</v>
      </c>
      <c r="N2067" s="9">
        <v>1.22659486212748</v>
      </c>
      <c r="O2067" s="9">
        <v>0.26763136415203997</v>
      </c>
      <c r="P2067" s="9">
        <v>3.6021200261119997E-2</v>
      </c>
      <c r="Q2067" s="9">
        <v>116.948743688205</v>
      </c>
      <c r="R2067" s="9">
        <v>1400</v>
      </c>
      <c r="S2067" s="9" t="s">
        <v>297</v>
      </c>
      <c r="T2067" s="9">
        <v>1400</v>
      </c>
      <c r="U2067" s="9" t="s">
        <v>293</v>
      </c>
      <c r="V2067" s="9" t="s">
        <v>195</v>
      </c>
      <c r="Z2067" s="9">
        <v>0</v>
      </c>
      <c r="AA2067" s="9">
        <v>1</v>
      </c>
      <c r="AB2067" s="9">
        <v>0.26763136415203997</v>
      </c>
      <c r="AC2067" s="9">
        <v>3.6021200261119997E-2</v>
      </c>
      <c r="AD2067" s="9">
        <v>128.727877646536</v>
      </c>
      <c r="AF2067" s="9">
        <v>-1</v>
      </c>
      <c r="AG2067" s="9">
        <v>-1</v>
      </c>
      <c r="AH2067" s="9">
        <v>-1</v>
      </c>
      <c r="AI2067" s="9">
        <v>-1</v>
      </c>
      <c r="AJ2067" s="9">
        <v>0</v>
      </c>
      <c r="AM2067" s="9" t="s">
        <v>309</v>
      </c>
      <c r="AN2067" s="9">
        <v>-1</v>
      </c>
      <c r="AQ2067" s="9">
        <v>580</v>
      </c>
      <c r="AR2067" s="9" t="s">
        <v>302</v>
      </c>
      <c r="AT2067" s="9" t="s">
        <v>195</v>
      </c>
      <c r="AU2067" s="9">
        <v>132.71029999999999</v>
      </c>
      <c r="AV2067" s="9">
        <v>110.197118271683</v>
      </c>
      <c r="AW2067" s="9">
        <v>118.84333623121999</v>
      </c>
      <c r="AX2067" s="9">
        <v>0.1044021717</v>
      </c>
    </row>
    <row r="2068" spans="1:50" x14ac:dyDescent="0.25">
      <c r="A2068" s="142">
        <v>550000</v>
      </c>
      <c r="B2068" s="142">
        <v>910000</v>
      </c>
      <c r="C2068" s="142">
        <v>910000</v>
      </c>
      <c r="D2068" s="9" t="s">
        <v>305</v>
      </c>
      <c r="E2068" s="9" t="s">
        <v>70</v>
      </c>
      <c r="F2068" s="9" t="s">
        <v>306</v>
      </c>
      <c r="G2068" s="9" t="s">
        <v>307</v>
      </c>
      <c r="H2068" s="9">
        <v>0.36</v>
      </c>
      <c r="I2068" s="9">
        <v>0.48</v>
      </c>
      <c r="J2068" s="9" t="s">
        <v>195</v>
      </c>
      <c r="K2068" s="9">
        <v>1.08788647243E-3</v>
      </c>
      <c r="L2068" s="9">
        <v>3982.34170711458</v>
      </c>
      <c r="M2068" s="9">
        <v>9.1133902766509909</v>
      </c>
      <c r="N2068" s="9">
        <v>1.22659486212748</v>
      </c>
      <c r="O2068" s="9">
        <v>9.9143339999599994E-3</v>
      </c>
      <c r="P2068" s="9">
        <v>1.3343959576600001E-3</v>
      </c>
      <c r="Q2068" s="9">
        <v>4.3323356717717001</v>
      </c>
      <c r="R2068" s="9">
        <v>8140</v>
      </c>
      <c r="S2068" s="9" t="s">
        <v>292</v>
      </c>
      <c r="T2068" s="9">
        <v>8140</v>
      </c>
      <c r="U2068" s="9" t="s">
        <v>293</v>
      </c>
      <c r="V2068" s="9" t="s">
        <v>195</v>
      </c>
      <c r="Z2068" s="9">
        <v>0</v>
      </c>
      <c r="AA2068" s="9">
        <v>1</v>
      </c>
      <c r="AB2068" s="9">
        <v>9.9143339999599994E-3</v>
      </c>
      <c r="AC2068" s="9">
        <v>1.3343959576600001E-3</v>
      </c>
      <c r="AD2068" s="9">
        <v>5.4224583002998701</v>
      </c>
      <c r="AF2068" s="9">
        <v>-1</v>
      </c>
      <c r="AG2068" s="9">
        <v>-1</v>
      </c>
      <c r="AH2068" s="9">
        <v>-1</v>
      </c>
      <c r="AI2068" s="9">
        <v>-1</v>
      </c>
      <c r="AJ2068" s="9">
        <v>0</v>
      </c>
      <c r="AM2068" s="9" t="s">
        <v>309</v>
      </c>
      <c r="AN2068" s="9">
        <v>-1</v>
      </c>
      <c r="AQ2068" s="9">
        <v>580</v>
      </c>
      <c r="AR2068" s="9" t="s">
        <v>302</v>
      </c>
      <c r="AT2068" s="9" t="s">
        <v>195</v>
      </c>
      <c r="AU2068" s="9">
        <v>132.71029999999999</v>
      </c>
      <c r="AV2068" s="9">
        <v>37.747567107375197</v>
      </c>
      <c r="AW2068" s="9">
        <v>4.4025203578049599</v>
      </c>
      <c r="AX2068" s="9">
        <v>4.3977764000000001E-3</v>
      </c>
    </row>
    <row r="2069" spans="1:50" x14ac:dyDescent="0.25">
      <c r="A2069" s="142">
        <v>550000</v>
      </c>
      <c r="B2069" s="142">
        <v>910000</v>
      </c>
      <c r="C2069" s="142">
        <v>910000</v>
      </c>
      <c r="D2069" s="9" t="s">
        <v>305</v>
      </c>
      <c r="E2069" s="9" t="s">
        <v>70</v>
      </c>
      <c r="F2069" s="9" t="s">
        <v>306</v>
      </c>
      <c r="G2069" s="9" t="s">
        <v>307</v>
      </c>
      <c r="H2069" s="9">
        <v>0.36</v>
      </c>
      <c r="I2069" s="9">
        <v>0.48</v>
      </c>
      <c r="J2069" s="9" t="s">
        <v>195</v>
      </c>
      <c r="K2069" s="9">
        <v>0.41654901778332998</v>
      </c>
      <c r="L2069" s="9">
        <v>3982.34170711458</v>
      </c>
      <c r="M2069" s="9">
        <v>9.1133902766509909</v>
      </c>
      <c r="N2069" s="9">
        <v>1.22659486212748</v>
      </c>
      <c r="O2069" s="9">
        <v>3.7961737684151999</v>
      </c>
      <c r="P2069" s="9">
        <v>0.51093688503728996</v>
      </c>
      <c r="Q2069" s="9">
        <v>1658.8405265762001</v>
      </c>
      <c r="R2069" s="9">
        <v>1410</v>
      </c>
      <c r="S2069" s="9" t="s">
        <v>299</v>
      </c>
      <c r="T2069" s="9">
        <v>1410</v>
      </c>
      <c r="U2069" s="9" t="s">
        <v>293</v>
      </c>
      <c r="V2069" s="9" t="s">
        <v>195</v>
      </c>
      <c r="Z2069" s="9">
        <v>0</v>
      </c>
      <c r="AA2069" s="9">
        <v>1</v>
      </c>
      <c r="AB2069" s="9">
        <v>3.7961737684151999</v>
      </c>
      <c r="AC2069" s="9">
        <v>0.51093688503728996</v>
      </c>
      <c r="AD2069" s="9">
        <v>1682.20992820692</v>
      </c>
      <c r="AF2069" s="9">
        <v>-1</v>
      </c>
      <c r="AG2069" s="9">
        <v>-1</v>
      </c>
      <c r="AH2069" s="9">
        <v>-1</v>
      </c>
      <c r="AI2069" s="9">
        <v>-1</v>
      </c>
      <c r="AJ2069" s="9">
        <v>0</v>
      </c>
      <c r="AM2069" s="9" t="s">
        <v>309</v>
      </c>
      <c r="AN2069" s="9">
        <v>-1</v>
      </c>
      <c r="AQ2069" s="9">
        <v>580</v>
      </c>
      <c r="AR2069" s="9" t="s">
        <v>302</v>
      </c>
      <c r="AT2069" s="9" t="s">
        <v>195</v>
      </c>
      <c r="AU2069" s="9">
        <v>132.71029999999999</v>
      </c>
      <c r="AV2069" s="9">
        <v>168.972280023228</v>
      </c>
      <c r="AW2069" s="9">
        <v>1685.7140678609101</v>
      </c>
      <c r="AX2069" s="9">
        <v>1.3643227317</v>
      </c>
    </row>
    <row r="2070" spans="1:50" x14ac:dyDescent="0.25">
      <c r="A2070" s="142">
        <v>550000</v>
      </c>
      <c r="B2070" s="142">
        <v>910000</v>
      </c>
      <c r="C2070" s="142">
        <v>910000</v>
      </c>
      <c r="D2070" s="9" t="s">
        <v>305</v>
      </c>
      <c r="E2070" s="9" t="s">
        <v>70</v>
      </c>
      <c r="F2070" s="9" t="s">
        <v>306</v>
      </c>
      <c r="G2070" s="9" t="s">
        <v>307</v>
      </c>
      <c r="H2070" s="9">
        <v>0.36</v>
      </c>
      <c r="I2070" s="9">
        <v>0.48</v>
      </c>
      <c r="J2070" s="9" t="s">
        <v>195</v>
      </c>
      <c r="K2070" s="9">
        <v>0.34863483978608001</v>
      </c>
      <c r="L2070" s="9">
        <v>3848.7957917539702</v>
      </c>
      <c r="M2070" s="9">
        <v>9.5632603050280505</v>
      </c>
      <c r="N2070" s="9">
        <v>1.4054575688819799</v>
      </c>
      <c r="O2070" s="9">
        <v>3.33408572427606</v>
      </c>
      <c r="P2070" s="9">
        <v>0.48999147435329998</v>
      </c>
      <c r="Q2070" s="9">
        <v>1341.8243042274901</v>
      </c>
      <c r="R2070" s="9">
        <v>1200</v>
      </c>
      <c r="S2070" s="9" t="s">
        <v>308</v>
      </c>
      <c r="T2070" s="9">
        <v>1200</v>
      </c>
      <c r="U2070" s="9" t="s">
        <v>293</v>
      </c>
      <c r="V2070" s="9" t="s">
        <v>195</v>
      </c>
      <c r="Z2070" s="9">
        <v>0</v>
      </c>
      <c r="AA2070" s="9">
        <v>1</v>
      </c>
      <c r="AB2070" s="9">
        <v>3.33408572427606</v>
      </c>
      <c r="AC2070" s="9">
        <v>0.48999147435329998</v>
      </c>
      <c r="AD2070" s="9">
        <v>1341.8243042274901</v>
      </c>
      <c r="AF2070" s="9">
        <v>-1</v>
      </c>
      <c r="AG2070" s="9">
        <v>-1</v>
      </c>
      <c r="AH2070" s="9">
        <v>-1</v>
      </c>
      <c r="AI2070" s="9">
        <v>-1</v>
      </c>
      <c r="AJ2070" s="9">
        <v>0</v>
      </c>
      <c r="AM2070" s="9" t="s">
        <v>309</v>
      </c>
      <c r="AN2070" s="9">
        <v>-1</v>
      </c>
      <c r="AQ2070" s="9">
        <v>580</v>
      </c>
      <c r="AR2070" s="9" t="s">
        <v>302</v>
      </c>
      <c r="AT2070" s="9" t="s">
        <v>195</v>
      </c>
      <c r="AU2070" s="9">
        <v>132.71029999999999</v>
      </c>
      <c r="AV2070" s="9">
        <v>178.84122107410499</v>
      </c>
      <c r="AW2070" s="9">
        <v>1410.8751404607001</v>
      </c>
      <c r="AX2070" s="9">
        <v>1.0882597762999999</v>
      </c>
    </row>
    <row r="2071" spans="1:50" x14ac:dyDescent="0.25">
      <c r="A2071" s="142">
        <v>550000</v>
      </c>
      <c r="B2071" s="142">
        <v>910000</v>
      </c>
      <c r="C2071" s="142">
        <v>910000</v>
      </c>
      <c r="D2071" s="9" t="s">
        <v>305</v>
      </c>
      <c r="E2071" s="9" t="s">
        <v>70</v>
      </c>
      <c r="F2071" s="9" t="s">
        <v>306</v>
      </c>
      <c r="G2071" s="9" t="s">
        <v>307</v>
      </c>
      <c r="H2071" s="9">
        <v>0.36</v>
      </c>
      <c r="I2071" s="9">
        <v>0.48</v>
      </c>
      <c r="J2071" s="9" t="s">
        <v>195</v>
      </c>
      <c r="K2071" s="9">
        <v>1.316427938885E-2</v>
      </c>
      <c r="L2071" s="9">
        <v>3848.7957917539702</v>
      </c>
      <c r="M2071" s="9">
        <v>9.5632603050280505</v>
      </c>
      <c r="N2071" s="9">
        <v>1.4054575688819799</v>
      </c>
      <c r="O2071" s="9">
        <v>0.1258934305237</v>
      </c>
      <c r="P2071" s="9">
        <v>1.8501836105930002E-2</v>
      </c>
      <c r="Q2071" s="9">
        <v>50.666623113287102</v>
      </c>
      <c r="R2071" s="9">
        <v>1210</v>
      </c>
      <c r="S2071" s="9" t="s">
        <v>310</v>
      </c>
      <c r="T2071" s="9">
        <v>1210</v>
      </c>
      <c r="U2071" s="9" t="s">
        <v>293</v>
      </c>
      <c r="V2071" s="9" t="s">
        <v>195</v>
      </c>
      <c r="Z2071" s="9">
        <v>0</v>
      </c>
      <c r="AA2071" s="9">
        <v>1</v>
      </c>
      <c r="AB2071" s="9">
        <v>0.1258934305237</v>
      </c>
      <c r="AC2071" s="9">
        <v>1.8501836105930002E-2</v>
      </c>
      <c r="AD2071" s="9">
        <v>50.666623113285901</v>
      </c>
      <c r="AF2071" s="9">
        <v>-1</v>
      </c>
      <c r="AG2071" s="9">
        <v>-1</v>
      </c>
      <c r="AH2071" s="9">
        <v>-1</v>
      </c>
      <c r="AI2071" s="9">
        <v>-1</v>
      </c>
      <c r="AJ2071" s="9">
        <v>0</v>
      </c>
      <c r="AM2071" s="9" t="s">
        <v>309</v>
      </c>
      <c r="AN2071" s="9">
        <v>-1</v>
      </c>
      <c r="AQ2071" s="9">
        <v>580</v>
      </c>
      <c r="AR2071" s="9" t="s">
        <v>302</v>
      </c>
      <c r="AT2071" s="9" t="s">
        <v>195</v>
      </c>
      <c r="AU2071" s="9">
        <v>132.71029999999999</v>
      </c>
      <c r="AV2071" s="9">
        <v>33.375057731773403</v>
      </c>
      <c r="AW2071" s="9">
        <v>53.273948591042299</v>
      </c>
      <c r="AX2071" s="9">
        <v>4.1092151799999997E-2</v>
      </c>
    </row>
    <row r="2072" spans="1:50" x14ac:dyDescent="0.25">
      <c r="A2072" s="142">
        <v>550000</v>
      </c>
      <c r="B2072" s="142">
        <v>910000</v>
      </c>
      <c r="C2072" s="142">
        <v>910000</v>
      </c>
      <c r="D2072" s="9" t="s">
        <v>305</v>
      </c>
      <c r="E2072" s="9" t="s">
        <v>70</v>
      </c>
      <c r="F2072" s="9" t="s">
        <v>306</v>
      </c>
      <c r="G2072" s="9" t="s">
        <v>307</v>
      </c>
      <c r="H2072" s="9">
        <v>0.36</v>
      </c>
      <c r="I2072" s="9">
        <v>0.48</v>
      </c>
      <c r="J2072" s="9" t="s">
        <v>195</v>
      </c>
      <c r="K2072" s="9">
        <v>5.29449068797E-2</v>
      </c>
      <c r="L2072" s="9">
        <v>3848.7957917539702</v>
      </c>
      <c r="M2072" s="9">
        <v>9.5632603050280505</v>
      </c>
      <c r="N2072" s="9">
        <v>1.4054575688819799</v>
      </c>
      <c r="O2072" s="9">
        <v>0.50632592631611995</v>
      </c>
      <c r="P2072" s="9">
        <v>7.4411820107829998E-2</v>
      </c>
      <c r="Q2072" s="9">
        <v>203.774134793429</v>
      </c>
      <c r="R2072" s="9">
        <v>1210</v>
      </c>
      <c r="S2072" s="9" t="s">
        <v>310</v>
      </c>
      <c r="T2072" s="9">
        <v>1210</v>
      </c>
      <c r="U2072" s="9" t="s">
        <v>293</v>
      </c>
      <c r="V2072" s="9" t="s">
        <v>195</v>
      </c>
      <c r="Z2072" s="9">
        <v>0</v>
      </c>
      <c r="AA2072" s="9">
        <v>1</v>
      </c>
      <c r="AB2072" s="9">
        <v>0.50632592631611995</v>
      </c>
      <c r="AC2072" s="9">
        <v>7.4411820107829998E-2</v>
      </c>
      <c r="AD2072" s="9">
        <v>203.774134793429</v>
      </c>
      <c r="AF2072" s="9">
        <v>-1</v>
      </c>
      <c r="AG2072" s="9">
        <v>-1</v>
      </c>
      <c r="AH2072" s="9">
        <v>-1</v>
      </c>
      <c r="AI2072" s="9">
        <v>-1</v>
      </c>
      <c r="AJ2072" s="9">
        <v>0</v>
      </c>
      <c r="AM2072" s="9" t="s">
        <v>309</v>
      </c>
      <c r="AN2072" s="9">
        <v>-1</v>
      </c>
      <c r="AQ2072" s="9">
        <v>580</v>
      </c>
      <c r="AR2072" s="9" t="s">
        <v>302</v>
      </c>
      <c r="AT2072" s="9" t="s">
        <v>195</v>
      </c>
      <c r="AU2072" s="9">
        <v>132.71029999999999</v>
      </c>
      <c r="AV2072" s="9">
        <v>70.646626640476697</v>
      </c>
      <c r="AW2072" s="9">
        <v>214.26043643951999</v>
      </c>
      <c r="AX2072" s="9">
        <v>0.16526693819999999</v>
      </c>
    </row>
    <row r="2073" spans="1:50" x14ac:dyDescent="0.25">
      <c r="A2073" s="142">
        <v>550000</v>
      </c>
      <c r="B2073" s="142">
        <v>910000</v>
      </c>
      <c r="C2073" s="142">
        <v>910000</v>
      </c>
      <c r="D2073" s="9" t="s">
        <v>305</v>
      </c>
      <c r="E2073" s="9" t="s">
        <v>70</v>
      </c>
      <c r="F2073" s="9" t="s">
        <v>306</v>
      </c>
      <c r="G2073" s="9" t="s">
        <v>307</v>
      </c>
      <c r="H2073" s="9">
        <v>0.36</v>
      </c>
      <c r="I2073" s="9">
        <v>0.48</v>
      </c>
      <c r="J2073" s="9" t="s">
        <v>195</v>
      </c>
      <c r="K2073" s="9">
        <v>9.9864794154760003E-2</v>
      </c>
      <c r="L2073" s="9">
        <v>3848.7957917539702</v>
      </c>
      <c r="M2073" s="9">
        <v>9.5632603050280505</v>
      </c>
      <c r="N2073" s="9">
        <v>1.4054575688819799</v>
      </c>
      <c r="O2073" s="9">
        <v>0.95503302181004002</v>
      </c>
      <c r="P2073" s="9">
        <v>0.14035573080965</v>
      </c>
      <c r="Q2073" s="9">
        <v>384.35919948722801</v>
      </c>
      <c r="R2073" s="9">
        <v>1200</v>
      </c>
      <c r="S2073" s="9" t="s">
        <v>308</v>
      </c>
      <c r="T2073" s="9">
        <v>1200</v>
      </c>
      <c r="U2073" s="9" t="s">
        <v>293</v>
      </c>
      <c r="V2073" s="9" t="s">
        <v>195</v>
      </c>
      <c r="Z2073" s="9">
        <v>0</v>
      </c>
      <c r="AA2073" s="9">
        <v>1</v>
      </c>
      <c r="AB2073" s="9">
        <v>0.95503302181004002</v>
      </c>
      <c r="AC2073" s="9">
        <v>0.14035573080965</v>
      </c>
      <c r="AD2073" s="9">
        <v>384.35919948722898</v>
      </c>
      <c r="AF2073" s="9">
        <v>-1</v>
      </c>
      <c r="AG2073" s="9">
        <v>-1</v>
      </c>
      <c r="AH2073" s="9">
        <v>-1</v>
      </c>
      <c r="AI2073" s="9">
        <v>-1</v>
      </c>
      <c r="AJ2073" s="9">
        <v>0</v>
      </c>
      <c r="AM2073" s="9" t="s">
        <v>309</v>
      </c>
      <c r="AN2073" s="9">
        <v>-1</v>
      </c>
      <c r="AQ2073" s="9">
        <v>580</v>
      </c>
      <c r="AR2073" s="9" t="s">
        <v>302</v>
      </c>
      <c r="AT2073" s="9" t="s">
        <v>195</v>
      </c>
      <c r="AU2073" s="9">
        <v>132.71029999999999</v>
      </c>
      <c r="AV2073" s="9">
        <v>82.920934761736007</v>
      </c>
      <c r="AW2073" s="9">
        <v>404.13848359685699</v>
      </c>
      <c r="AX2073" s="9">
        <v>0.31172684470000001</v>
      </c>
    </row>
    <row r="2074" spans="1:50" x14ac:dyDescent="0.25">
      <c r="A2074" s="142">
        <v>550000</v>
      </c>
      <c r="B2074" s="142">
        <v>910000</v>
      </c>
      <c r="C2074" s="142">
        <v>910000</v>
      </c>
      <c r="D2074" s="9" t="s">
        <v>305</v>
      </c>
      <c r="E2074" s="9" t="s">
        <v>70</v>
      </c>
      <c r="F2074" s="9" t="s">
        <v>306</v>
      </c>
      <c r="G2074" s="9" t="s">
        <v>307</v>
      </c>
      <c r="H2074" s="9">
        <v>0.36</v>
      </c>
      <c r="I2074" s="9">
        <v>0.48</v>
      </c>
      <c r="J2074" s="9" t="s">
        <v>195</v>
      </c>
      <c r="K2074" s="9">
        <v>0.10315463361960001</v>
      </c>
      <c r="L2074" s="9">
        <v>3848.7957917539702</v>
      </c>
      <c r="M2074" s="9">
        <v>9.5632603050280505</v>
      </c>
      <c r="N2074" s="9">
        <v>1.4054575688819799</v>
      </c>
      <c r="O2074" s="9">
        <v>0.98649461297403995</v>
      </c>
      <c r="P2074" s="9">
        <v>0.14497946058590999</v>
      </c>
      <c r="Q2074" s="9">
        <v>397.02111977504302</v>
      </c>
      <c r="R2074" s="9">
        <v>1210</v>
      </c>
      <c r="S2074" s="9" t="s">
        <v>310</v>
      </c>
      <c r="T2074" s="9">
        <v>1210</v>
      </c>
      <c r="U2074" s="9" t="s">
        <v>293</v>
      </c>
      <c r="V2074" s="9" t="s">
        <v>195</v>
      </c>
      <c r="Z2074" s="9">
        <v>0</v>
      </c>
      <c r="AA2074" s="9">
        <v>1</v>
      </c>
      <c r="AB2074" s="9">
        <v>0.98649461297403995</v>
      </c>
      <c r="AC2074" s="9">
        <v>0.14497946058590999</v>
      </c>
      <c r="AD2074" s="9">
        <v>397.02111977504302</v>
      </c>
      <c r="AF2074" s="9">
        <v>-1</v>
      </c>
      <c r="AG2074" s="9">
        <v>-1</v>
      </c>
      <c r="AH2074" s="9">
        <v>-1</v>
      </c>
      <c r="AI2074" s="9">
        <v>-1</v>
      </c>
      <c r="AJ2074" s="9">
        <v>0</v>
      </c>
      <c r="AM2074" s="9" t="s">
        <v>309</v>
      </c>
      <c r="AN2074" s="9">
        <v>-1</v>
      </c>
      <c r="AQ2074" s="9">
        <v>580</v>
      </c>
      <c r="AR2074" s="9" t="s">
        <v>302</v>
      </c>
      <c r="AT2074" s="9" t="s">
        <v>195</v>
      </c>
      <c r="AU2074" s="9">
        <v>132.71029999999999</v>
      </c>
      <c r="AV2074" s="9">
        <v>85.847135838130498</v>
      </c>
      <c r="AW2074" s="9">
        <v>417.45199156379999</v>
      </c>
      <c r="AX2074" s="9">
        <v>0.32199604199999998</v>
      </c>
    </row>
    <row r="2075" spans="1:50" x14ac:dyDescent="0.25">
      <c r="A2075" s="142">
        <v>550000</v>
      </c>
      <c r="B2075" s="142">
        <v>910000</v>
      </c>
      <c r="C2075" s="142">
        <v>910000</v>
      </c>
      <c r="D2075" s="9" t="s">
        <v>305</v>
      </c>
      <c r="E2075" s="9" t="s">
        <v>70</v>
      </c>
      <c r="F2075" s="9" t="s">
        <v>306</v>
      </c>
      <c r="G2075" s="9" t="s">
        <v>307</v>
      </c>
      <c r="H2075" s="9">
        <v>0.36</v>
      </c>
      <c r="I2075" s="9">
        <v>0.48</v>
      </c>
      <c r="J2075" s="9" t="s">
        <v>195</v>
      </c>
      <c r="K2075" s="9">
        <v>0.21359438294765001</v>
      </c>
      <c r="L2075" s="9">
        <v>3852.5613749304498</v>
      </c>
      <c r="M2075" s="9">
        <v>9.5721902004154096</v>
      </c>
      <c r="N2075" s="9">
        <v>1.40675540295418</v>
      </c>
      <c r="O2075" s="9">
        <v>2.0445660593152799</v>
      </c>
      <c r="P2075" s="9">
        <v>0.30047505225227</v>
      </c>
      <c r="Q2075" s="9">
        <v>822.88546964622401</v>
      </c>
      <c r="R2075" s="9">
        <v>1200</v>
      </c>
      <c r="S2075" s="9" t="s">
        <v>308</v>
      </c>
      <c r="T2075" s="9">
        <v>1200</v>
      </c>
      <c r="U2075" s="9" t="s">
        <v>293</v>
      </c>
      <c r="V2075" s="9" t="s">
        <v>195</v>
      </c>
      <c r="Z2075" s="9">
        <v>0</v>
      </c>
      <c r="AA2075" s="9">
        <v>1</v>
      </c>
      <c r="AB2075" s="9">
        <v>2.0445660593152799</v>
      </c>
      <c r="AC2075" s="9">
        <v>0.30047505225227</v>
      </c>
      <c r="AD2075" s="9">
        <v>822.88546964622401</v>
      </c>
      <c r="AF2075" s="9">
        <v>-1</v>
      </c>
      <c r="AG2075" s="9">
        <v>-1</v>
      </c>
      <c r="AH2075" s="9">
        <v>-1</v>
      </c>
      <c r="AI2075" s="9">
        <v>-1</v>
      </c>
      <c r="AJ2075" s="9">
        <v>0</v>
      </c>
      <c r="AM2075" s="9" t="s">
        <v>309</v>
      </c>
      <c r="AN2075" s="9">
        <v>-1</v>
      </c>
      <c r="AQ2075" s="9">
        <v>580</v>
      </c>
      <c r="AR2075" s="9" t="s">
        <v>302</v>
      </c>
      <c r="AT2075" s="9" t="s">
        <v>195</v>
      </c>
      <c r="AU2075" s="9">
        <v>132.71029999999999</v>
      </c>
      <c r="AV2075" s="9">
        <v>134.69195926859501</v>
      </c>
      <c r="AW2075" s="9">
        <v>864.38580042026797</v>
      </c>
      <c r="AX2075" s="9">
        <v>0.66738480909999998</v>
      </c>
    </row>
    <row r="2076" spans="1:50" x14ac:dyDescent="0.25">
      <c r="A2076" s="142">
        <v>550000</v>
      </c>
      <c r="B2076" s="142">
        <v>910000</v>
      </c>
      <c r="C2076" s="142">
        <v>910000</v>
      </c>
      <c r="D2076" s="9" t="s">
        <v>305</v>
      </c>
      <c r="E2076" s="9" t="s">
        <v>70</v>
      </c>
      <c r="F2076" s="9" t="s">
        <v>306</v>
      </c>
      <c r="G2076" s="9" t="s">
        <v>307</v>
      </c>
      <c r="H2076" s="9">
        <v>0.36</v>
      </c>
      <c r="I2076" s="9">
        <v>0.48</v>
      </c>
      <c r="J2076" s="9" t="s">
        <v>195</v>
      </c>
      <c r="K2076" s="9">
        <v>5.3733714799700004E-3</v>
      </c>
      <c r="L2076" s="9">
        <v>3852.5613749304498</v>
      </c>
      <c r="M2076" s="9">
        <v>9.5721902004154096</v>
      </c>
      <c r="N2076" s="9">
        <v>1.40675540295418</v>
      </c>
      <c r="O2076" s="9">
        <v>5.1434933823789997E-2</v>
      </c>
      <c r="P2076" s="9">
        <v>7.5590193615299997E-3</v>
      </c>
      <c r="Q2076" s="9">
        <v>20.701243416900699</v>
      </c>
      <c r="R2076" s="9">
        <v>1210</v>
      </c>
      <c r="S2076" s="9" t="s">
        <v>310</v>
      </c>
      <c r="T2076" s="9">
        <v>1210</v>
      </c>
      <c r="U2076" s="9" t="s">
        <v>293</v>
      </c>
      <c r="V2076" s="9" t="s">
        <v>195</v>
      </c>
      <c r="Z2076" s="9">
        <v>0</v>
      </c>
      <c r="AA2076" s="9">
        <v>1</v>
      </c>
      <c r="AB2076" s="9">
        <v>5.1434933823789997E-2</v>
      </c>
      <c r="AC2076" s="9">
        <v>7.5590193615299997E-3</v>
      </c>
      <c r="AD2076" s="9">
        <v>20.7012434169012</v>
      </c>
      <c r="AF2076" s="9">
        <v>-1</v>
      </c>
      <c r="AG2076" s="9">
        <v>-1</v>
      </c>
      <c r="AH2076" s="9">
        <v>-1</v>
      </c>
      <c r="AI2076" s="9">
        <v>-1</v>
      </c>
      <c r="AJ2076" s="9">
        <v>0</v>
      </c>
      <c r="AM2076" s="9" t="s">
        <v>309</v>
      </c>
      <c r="AN2076" s="9">
        <v>-1</v>
      </c>
      <c r="AQ2076" s="9">
        <v>580</v>
      </c>
      <c r="AR2076" s="9" t="s">
        <v>302</v>
      </c>
      <c r="AT2076" s="9" t="s">
        <v>195</v>
      </c>
      <c r="AU2076" s="9">
        <v>132.71029999999999</v>
      </c>
      <c r="AV2076" s="9">
        <v>26.383281996623101</v>
      </c>
      <c r="AW2076" s="9">
        <v>21.7452628836743</v>
      </c>
      <c r="AX2076" s="9">
        <v>1.67893296E-2</v>
      </c>
    </row>
    <row r="2077" spans="1:50" x14ac:dyDescent="0.25">
      <c r="A2077" s="142">
        <v>550000</v>
      </c>
      <c r="B2077" s="142">
        <v>910000</v>
      </c>
      <c r="C2077" s="142">
        <v>910000</v>
      </c>
      <c r="D2077" s="9" t="s">
        <v>305</v>
      </c>
      <c r="E2077" s="9" t="s">
        <v>70</v>
      </c>
      <c r="F2077" s="9" t="s">
        <v>306</v>
      </c>
      <c r="G2077" s="9" t="s">
        <v>307</v>
      </c>
      <c r="H2077" s="9">
        <v>0.36</v>
      </c>
      <c r="I2077" s="9">
        <v>0.48</v>
      </c>
      <c r="J2077" s="9" t="s">
        <v>195</v>
      </c>
      <c r="K2077" s="9">
        <v>1.5972096827270001E-2</v>
      </c>
      <c r="L2077" s="9">
        <v>3852.5613749304498</v>
      </c>
      <c r="M2077" s="9">
        <v>9.5721902004154096</v>
      </c>
      <c r="N2077" s="9">
        <v>1.40675540295418</v>
      </c>
      <c r="O2077" s="9">
        <v>0.15288794873016001</v>
      </c>
      <c r="P2077" s="9">
        <v>2.2468833508279999E-2</v>
      </c>
      <c r="Q2077" s="9">
        <v>61.533483313424298</v>
      </c>
      <c r="R2077" s="9">
        <v>1210</v>
      </c>
      <c r="S2077" s="9" t="s">
        <v>310</v>
      </c>
      <c r="T2077" s="9">
        <v>1210</v>
      </c>
      <c r="U2077" s="9" t="s">
        <v>293</v>
      </c>
      <c r="V2077" s="9" t="s">
        <v>195</v>
      </c>
      <c r="Z2077" s="9">
        <v>0</v>
      </c>
      <c r="AA2077" s="9">
        <v>1</v>
      </c>
      <c r="AB2077" s="9">
        <v>0.15288794873016001</v>
      </c>
      <c r="AC2077" s="9">
        <v>2.2468833508279999E-2</v>
      </c>
      <c r="AD2077" s="9">
        <v>61.533483313422799</v>
      </c>
      <c r="AF2077" s="9">
        <v>-1</v>
      </c>
      <c r="AG2077" s="9">
        <v>-1</v>
      </c>
      <c r="AH2077" s="9">
        <v>-1</v>
      </c>
      <c r="AI2077" s="9">
        <v>-1</v>
      </c>
      <c r="AJ2077" s="9">
        <v>0</v>
      </c>
      <c r="AM2077" s="9" t="s">
        <v>309</v>
      </c>
      <c r="AN2077" s="9">
        <v>-1</v>
      </c>
      <c r="AQ2077" s="9">
        <v>580</v>
      </c>
      <c r="AR2077" s="9" t="s">
        <v>302</v>
      </c>
      <c r="AT2077" s="9" t="s">
        <v>195</v>
      </c>
      <c r="AU2077" s="9">
        <v>132.71029999999999</v>
      </c>
      <c r="AV2077" s="9">
        <v>34.165297430899599</v>
      </c>
      <c r="AW2077" s="9">
        <v>64.636782624666907</v>
      </c>
      <c r="AX2077" s="9">
        <v>4.9905501499999998E-2</v>
      </c>
    </row>
    <row r="2078" spans="1:50" x14ac:dyDescent="0.25">
      <c r="A2078" s="142">
        <v>550000</v>
      </c>
      <c r="B2078" s="142">
        <v>910000</v>
      </c>
      <c r="C2078" s="142">
        <v>910000</v>
      </c>
      <c r="D2078" s="9" t="s">
        <v>305</v>
      </c>
      <c r="E2078" s="9" t="s">
        <v>70</v>
      </c>
      <c r="F2078" s="9" t="s">
        <v>306</v>
      </c>
      <c r="G2078" s="9" t="s">
        <v>307</v>
      </c>
      <c r="H2078" s="9">
        <v>0.36</v>
      </c>
      <c r="I2078" s="9">
        <v>0.48</v>
      </c>
      <c r="J2078" s="9" t="s">
        <v>195</v>
      </c>
      <c r="K2078" s="9">
        <v>5.1734668279999999E-5</v>
      </c>
      <c r="L2078" s="9">
        <v>3852.5613749304498</v>
      </c>
      <c r="M2078" s="9">
        <v>9.5721902004154096</v>
      </c>
      <c r="N2078" s="9">
        <v>1.40675540295418</v>
      </c>
      <c r="O2078" s="9">
        <v>4.9521408480000004E-4</v>
      </c>
      <c r="P2078" s="9">
        <v>7.277802413E-5</v>
      </c>
      <c r="Q2078" s="9">
        <v>0.19931098479118001</v>
      </c>
      <c r="R2078" s="9">
        <v>1210</v>
      </c>
      <c r="S2078" s="9" t="s">
        <v>310</v>
      </c>
      <c r="T2078" s="9">
        <v>1210</v>
      </c>
      <c r="U2078" s="9" t="s">
        <v>293</v>
      </c>
      <c r="V2078" s="9" t="s">
        <v>195</v>
      </c>
      <c r="Z2078" s="9">
        <v>0</v>
      </c>
      <c r="AA2078" s="9">
        <v>1</v>
      </c>
      <c r="AB2078" s="9">
        <v>4.9521408480000004E-4</v>
      </c>
      <c r="AC2078" s="9">
        <v>7.277802413E-5</v>
      </c>
      <c r="AD2078" s="9">
        <v>0.19931098479122999</v>
      </c>
      <c r="AF2078" s="9">
        <v>-1</v>
      </c>
      <c r="AG2078" s="9">
        <v>-1</v>
      </c>
      <c r="AH2078" s="9">
        <v>-1</v>
      </c>
      <c r="AI2078" s="9">
        <v>-1</v>
      </c>
      <c r="AJ2078" s="9">
        <v>0</v>
      </c>
      <c r="AM2078" s="9" t="s">
        <v>309</v>
      </c>
      <c r="AN2078" s="9">
        <v>-1</v>
      </c>
      <c r="AQ2078" s="9">
        <v>580</v>
      </c>
      <c r="AR2078" s="9" t="s">
        <v>302</v>
      </c>
      <c r="AT2078" s="9" t="s">
        <v>195</v>
      </c>
      <c r="AU2078" s="9">
        <v>132.71029999999999</v>
      </c>
      <c r="AV2078" s="9">
        <v>2.54939689143304</v>
      </c>
      <c r="AW2078" s="9">
        <v>0.20936277462207001</v>
      </c>
      <c r="AX2078" s="9">
        <v>1.6164719999999999E-4</v>
      </c>
    </row>
    <row r="2079" spans="1:50" x14ac:dyDescent="0.25">
      <c r="A2079" s="142">
        <v>550000</v>
      </c>
      <c r="B2079" s="142">
        <v>910000</v>
      </c>
      <c r="C2079" s="142">
        <v>910000</v>
      </c>
      <c r="D2079" s="9" t="s">
        <v>305</v>
      </c>
      <c r="E2079" s="9" t="s">
        <v>70</v>
      </c>
      <c r="F2079" s="9" t="s">
        <v>306</v>
      </c>
      <c r="G2079" s="9" t="s">
        <v>307</v>
      </c>
      <c r="H2079" s="9">
        <v>0.36</v>
      </c>
      <c r="I2079" s="9">
        <v>0.48</v>
      </c>
      <c r="J2079" s="9" t="s">
        <v>195</v>
      </c>
      <c r="K2079" s="9">
        <v>0.20946142490721001</v>
      </c>
      <c r="L2079" s="9">
        <v>3852.5613749304498</v>
      </c>
      <c r="M2079" s="9">
        <v>9.5721902004154096</v>
      </c>
      <c r="N2079" s="9">
        <v>1.40675540295418</v>
      </c>
      <c r="O2079" s="9">
        <v>2.0050045988619298</v>
      </c>
      <c r="P2079" s="9">
        <v>0.29466099119870998</v>
      </c>
      <c r="Q2079" s="9">
        <v>806.96299513544704</v>
      </c>
      <c r="R2079" s="9">
        <v>1210</v>
      </c>
      <c r="S2079" s="9" t="s">
        <v>310</v>
      </c>
      <c r="T2079" s="9">
        <v>1210</v>
      </c>
      <c r="U2079" s="9" t="s">
        <v>293</v>
      </c>
      <c r="V2079" s="9" t="s">
        <v>195</v>
      </c>
      <c r="Z2079" s="9">
        <v>0</v>
      </c>
      <c r="AA2079" s="9">
        <v>1</v>
      </c>
      <c r="AB2079" s="9">
        <v>2.0050045988619298</v>
      </c>
      <c r="AC2079" s="9">
        <v>0.29466099119870998</v>
      </c>
      <c r="AD2079" s="9">
        <v>806.96299513544704</v>
      </c>
      <c r="AF2079" s="9">
        <v>-1</v>
      </c>
      <c r="AG2079" s="9">
        <v>-1</v>
      </c>
      <c r="AH2079" s="9">
        <v>-1</v>
      </c>
      <c r="AI2079" s="9">
        <v>-1</v>
      </c>
      <c r="AJ2079" s="9">
        <v>0</v>
      </c>
      <c r="AM2079" s="9" t="s">
        <v>309</v>
      </c>
      <c r="AN2079" s="9">
        <v>-1</v>
      </c>
      <c r="AQ2079" s="9">
        <v>580</v>
      </c>
      <c r="AR2079" s="9" t="s">
        <v>302</v>
      </c>
      <c r="AT2079" s="9" t="s">
        <v>195</v>
      </c>
      <c r="AU2079" s="9">
        <v>132.71029999999999</v>
      </c>
      <c r="AV2079" s="9">
        <v>120.02423515807</v>
      </c>
      <c r="AW2079" s="9">
        <v>847.66031263083505</v>
      </c>
      <c r="AX2079" s="9">
        <v>0.65447120449999996</v>
      </c>
    </row>
    <row r="2080" spans="1:50" x14ac:dyDescent="0.25">
      <c r="A2080" s="142">
        <v>550000</v>
      </c>
      <c r="B2080" s="142">
        <v>910000</v>
      </c>
      <c r="C2080" s="142">
        <v>910000</v>
      </c>
      <c r="D2080" s="9" t="s">
        <v>305</v>
      </c>
      <c r="E2080" s="9" t="s">
        <v>70</v>
      </c>
      <c r="F2080" s="9" t="s">
        <v>306</v>
      </c>
      <c r="G2080" s="9" t="s">
        <v>307</v>
      </c>
      <c r="H2080" s="9">
        <v>0.36</v>
      </c>
      <c r="I2080" s="9">
        <v>0.48</v>
      </c>
      <c r="J2080" s="9" t="s">
        <v>195</v>
      </c>
      <c r="K2080" s="9">
        <v>0.17331044295256001</v>
      </c>
      <c r="L2080" s="9">
        <v>3852.5613749304498</v>
      </c>
      <c r="M2080" s="9">
        <v>9.5721902004154096</v>
      </c>
      <c r="N2080" s="9">
        <v>1.40675540295418</v>
      </c>
      <c r="O2080" s="9">
        <v>1.6589605236602301</v>
      </c>
      <c r="P2080" s="9">
        <v>0.24380540201191001</v>
      </c>
      <c r="Q2080" s="9">
        <v>667.68911839115503</v>
      </c>
      <c r="R2080" s="9">
        <v>1210</v>
      </c>
      <c r="S2080" s="9" t="s">
        <v>310</v>
      </c>
      <c r="T2080" s="9">
        <v>1210</v>
      </c>
      <c r="U2080" s="9" t="s">
        <v>293</v>
      </c>
      <c r="V2080" s="9" t="s">
        <v>195</v>
      </c>
      <c r="Z2080" s="9">
        <v>0</v>
      </c>
      <c r="AA2080" s="9">
        <v>1</v>
      </c>
      <c r="AB2080" s="9">
        <v>1.6589605236602301</v>
      </c>
      <c r="AC2080" s="9">
        <v>0.24380540201191001</v>
      </c>
      <c r="AD2080" s="9">
        <v>667.68911839115503</v>
      </c>
      <c r="AF2080" s="9">
        <v>-1</v>
      </c>
      <c r="AG2080" s="9">
        <v>-1</v>
      </c>
      <c r="AH2080" s="9">
        <v>-1</v>
      </c>
      <c r="AI2080" s="9">
        <v>-1</v>
      </c>
      <c r="AJ2080" s="9">
        <v>0</v>
      </c>
      <c r="AM2080" s="9" t="s">
        <v>309</v>
      </c>
      <c r="AN2080" s="9">
        <v>-1</v>
      </c>
      <c r="AQ2080" s="9">
        <v>580</v>
      </c>
      <c r="AR2080" s="9" t="s">
        <v>302</v>
      </c>
      <c r="AT2080" s="9" t="s">
        <v>195</v>
      </c>
      <c r="AU2080" s="9">
        <v>132.71029999999999</v>
      </c>
      <c r="AV2080" s="9">
        <v>107.580509098349</v>
      </c>
      <c r="AW2080" s="9">
        <v>701.362479131594</v>
      </c>
      <c r="AX2080" s="9">
        <v>0.54151591109999997</v>
      </c>
    </row>
    <row r="2081" spans="1:50" x14ac:dyDescent="0.25">
      <c r="A2081" s="142">
        <v>550000</v>
      </c>
      <c r="B2081" s="142">
        <v>910000</v>
      </c>
      <c r="C2081" s="142">
        <v>910000</v>
      </c>
      <c r="D2081" s="9" t="s">
        <v>305</v>
      </c>
      <c r="E2081" s="9" t="s">
        <v>70</v>
      </c>
      <c r="F2081" s="9" t="s">
        <v>306</v>
      </c>
      <c r="G2081" s="9" t="s">
        <v>307</v>
      </c>
      <c r="H2081" s="9">
        <v>0.36</v>
      </c>
      <c r="I2081" s="9">
        <v>0.48</v>
      </c>
      <c r="J2081" s="9" t="s">
        <v>195</v>
      </c>
      <c r="K2081" s="9">
        <v>0.22193879521529</v>
      </c>
      <c r="L2081" s="9">
        <v>3857.7690412583302</v>
      </c>
      <c r="M2081" s="9">
        <v>9.5843984299594496</v>
      </c>
      <c r="N2081" s="9">
        <v>1.4085246430464999</v>
      </c>
      <c r="O2081" s="9">
        <v>2.12714984040855</v>
      </c>
      <c r="P2081" s="9">
        <v>0.31260626230879002</v>
      </c>
      <c r="Q2081" s="9">
        <v>856.18861323573299</v>
      </c>
      <c r="R2081" s="9">
        <v>1200</v>
      </c>
      <c r="S2081" s="9" t="s">
        <v>308</v>
      </c>
      <c r="T2081" s="9">
        <v>1200</v>
      </c>
      <c r="U2081" s="9" t="s">
        <v>293</v>
      </c>
      <c r="V2081" s="9" t="s">
        <v>195</v>
      </c>
      <c r="Z2081" s="9">
        <v>0</v>
      </c>
      <c r="AA2081" s="9">
        <v>1</v>
      </c>
      <c r="AB2081" s="9">
        <v>2.12714984040855</v>
      </c>
      <c r="AC2081" s="9">
        <v>0.31260626230879002</v>
      </c>
      <c r="AD2081" s="9">
        <v>856.18861323573299</v>
      </c>
      <c r="AF2081" s="9">
        <v>-1</v>
      </c>
      <c r="AG2081" s="9">
        <v>-1</v>
      </c>
      <c r="AH2081" s="9">
        <v>-1</v>
      </c>
      <c r="AI2081" s="9">
        <v>-1</v>
      </c>
      <c r="AJ2081" s="9">
        <v>0</v>
      </c>
      <c r="AM2081" s="9" t="s">
        <v>309</v>
      </c>
      <c r="AN2081" s="9">
        <v>-1</v>
      </c>
      <c r="AQ2081" s="9">
        <v>580</v>
      </c>
      <c r="AR2081" s="9" t="s">
        <v>302</v>
      </c>
      <c r="AT2081" s="9" t="s">
        <v>195</v>
      </c>
      <c r="AU2081" s="9">
        <v>132.71029999999999</v>
      </c>
      <c r="AV2081" s="9">
        <v>140.69730533050401</v>
      </c>
      <c r="AW2081" s="9">
        <v>898.15443879673103</v>
      </c>
      <c r="AX2081" s="9">
        <v>0.69439465789999999</v>
      </c>
    </row>
    <row r="2082" spans="1:50" x14ac:dyDescent="0.25">
      <c r="A2082" s="142">
        <v>550000</v>
      </c>
      <c r="B2082" s="142">
        <v>910000</v>
      </c>
      <c r="C2082" s="142">
        <v>910000</v>
      </c>
      <c r="D2082" s="9" t="s">
        <v>305</v>
      </c>
      <c r="E2082" s="9" t="s">
        <v>70</v>
      </c>
      <c r="F2082" s="9" t="s">
        <v>306</v>
      </c>
      <c r="G2082" s="9" t="s">
        <v>307</v>
      </c>
      <c r="H2082" s="9">
        <v>0.36</v>
      </c>
      <c r="I2082" s="9">
        <v>0.48</v>
      </c>
      <c r="J2082" s="9" t="s">
        <v>195</v>
      </c>
      <c r="K2082" s="9">
        <v>4.2708315742679998E-2</v>
      </c>
      <c r="L2082" s="9">
        <v>3857.7690412583302</v>
      </c>
      <c r="M2082" s="9">
        <v>9.5843984299594496</v>
      </c>
      <c r="N2082" s="9">
        <v>1.4085246430464999</v>
      </c>
      <c r="O2082" s="9">
        <v>0.40933351435034998</v>
      </c>
      <c r="P2082" s="9">
        <v>6.0155715186570001E-2</v>
      </c>
      <c r="Q2082" s="9">
        <v>164.758818276396</v>
      </c>
      <c r="R2082" s="9">
        <v>1210</v>
      </c>
      <c r="S2082" s="9" t="s">
        <v>310</v>
      </c>
      <c r="T2082" s="9">
        <v>1210</v>
      </c>
      <c r="U2082" s="9" t="s">
        <v>293</v>
      </c>
      <c r="V2082" s="9" t="s">
        <v>195</v>
      </c>
      <c r="Z2082" s="9">
        <v>0</v>
      </c>
      <c r="AA2082" s="9">
        <v>1</v>
      </c>
      <c r="AB2082" s="9">
        <v>0.40933351435034998</v>
      </c>
      <c r="AC2082" s="9">
        <v>6.0155715186570001E-2</v>
      </c>
      <c r="AD2082" s="9">
        <v>164.758818276396</v>
      </c>
      <c r="AF2082" s="9">
        <v>-1</v>
      </c>
      <c r="AG2082" s="9">
        <v>-1</v>
      </c>
      <c r="AH2082" s="9">
        <v>-1</v>
      </c>
      <c r="AI2082" s="9">
        <v>-1</v>
      </c>
      <c r="AJ2082" s="9">
        <v>0</v>
      </c>
      <c r="AM2082" s="9" t="s">
        <v>309</v>
      </c>
      <c r="AN2082" s="9">
        <v>-1</v>
      </c>
      <c r="AQ2082" s="9">
        <v>580</v>
      </c>
      <c r="AR2082" s="9" t="s">
        <v>302</v>
      </c>
      <c r="AT2082" s="9" t="s">
        <v>195</v>
      </c>
      <c r="AU2082" s="9">
        <v>132.71029999999999</v>
      </c>
      <c r="AV2082" s="9">
        <v>54.927032396733097</v>
      </c>
      <c r="AW2082" s="9">
        <v>172.83442185315101</v>
      </c>
      <c r="AX2082" s="9">
        <v>0.13362434570000001</v>
      </c>
    </row>
    <row r="2083" spans="1:50" x14ac:dyDescent="0.25">
      <c r="A2083" s="142">
        <v>550000</v>
      </c>
      <c r="B2083" s="142">
        <v>910000</v>
      </c>
      <c r="C2083" s="142">
        <v>910000</v>
      </c>
      <c r="D2083" s="9" t="s">
        <v>305</v>
      </c>
      <c r="E2083" s="9" t="s">
        <v>70</v>
      </c>
      <c r="F2083" s="9" t="s">
        <v>306</v>
      </c>
      <c r="G2083" s="9" t="s">
        <v>307</v>
      </c>
      <c r="H2083" s="9">
        <v>0.36</v>
      </c>
      <c r="I2083" s="9">
        <v>0.48</v>
      </c>
      <c r="J2083" s="9" t="s">
        <v>195</v>
      </c>
      <c r="K2083" s="9">
        <v>0.24073358128465999</v>
      </c>
      <c r="L2083" s="9">
        <v>3857.7690412583302</v>
      </c>
      <c r="M2083" s="9">
        <v>9.5843984299594496</v>
      </c>
      <c r="N2083" s="9">
        <v>1.4085246430464999</v>
      </c>
      <c r="O2083" s="9">
        <v>2.3072865585032698</v>
      </c>
      <c r="P2083" s="9">
        <v>0.33907918164828998</v>
      </c>
      <c r="Q2083" s="9">
        <v>928.69455707123404</v>
      </c>
      <c r="R2083" s="9">
        <v>1210</v>
      </c>
      <c r="S2083" s="9" t="s">
        <v>310</v>
      </c>
      <c r="T2083" s="9">
        <v>1210</v>
      </c>
      <c r="U2083" s="9" t="s">
        <v>293</v>
      </c>
      <c r="V2083" s="9" t="s">
        <v>195</v>
      </c>
      <c r="Z2083" s="9">
        <v>0</v>
      </c>
      <c r="AA2083" s="9">
        <v>1</v>
      </c>
      <c r="AB2083" s="9">
        <v>2.3072865585032698</v>
      </c>
      <c r="AC2083" s="9">
        <v>0.33907918164828998</v>
      </c>
      <c r="AD2083" s="9">
        <v>928.69455707123404</v>
      </c>
      <c r="AF2083" s="9">
        <v>-1</v>
      </c>
      <c r="AG2083" s="9">
        <v>-1</v>
      </c>
      <c r="AH2083" s="9">
        <v>-1</v>
      </c>
      <c r="AI2083" s="9">
        <v>-1</v>
      </c>
      <c r="AJ2083" s="9">
        <v>0</v>
      </c>
      <c r="AM2083" s="9" t="s">
        <v>309</v>
      </c>
      <c r="AN2083" s="9">
        <v>-1</v>
      </c>
      <c r="AQ2083" s="9">
        <v>580</v>
      </c>
      <c r="AR2083" s="9" t="s">
        <v>302</v>
      </c>
      <c r="AT2083" s="9" t="s">
        <v>195</v>
      </c>
      <c r="AU2083" s="9">
        <v>132.71029999999999</v>
      </c>
      <c r="AV2083" s="9">
        <v>126.611901263973</v>
      </c>
      <c r="AW2083" s="9">
        <v>974.21423950920496</v>
      </c>
      <c r="AX2083" s="9">
        <v>0.75319915420000005</v>
      </c>
    </row>
    <row r="2084" spans="1:50" x14ac:dyDescent="0.25">
      <c r="A2084" s="142">
        <v>550000</v>
      </c>
      <c r="B2084" s="142">
        <v>910000</v>
      </c>
      <c r="C2084" s="142">
        <v>910000</v>
      </c>
      <c r="D2084" s="9" t="s">
        <v>305</v>
      </c>
      <c r="E2084" s="9" t="s">
        <v>70</v>
      </c>
      <c r="F2084" s="9" t="s">
        <v>306</v>
      </c>
      <c r="G2084" s="9" t="s">
        <v>307</v>
      </c>
      <c r="H2084" s="9">
        <v>0.36</v>
      </c>
      <c r="I2084" s="9">
        <v>0.48</v>
      </c>
      <c r="J2084" s="9" t="s">
        <v>195</v>
      </c>
      <c r="K2084" s="9">
        <v>1.8869453139780001E-2</v>
      </c>
      <c r="L2084" s="9">
        <v>3857.7690412583302</v>
      </c>
      <c r="M2084" s="9">
        <v>9.5843984299594496</v>
      </c>
      <c r="N2084" s="9">
        <v>1.4085246430464999</v>
      </c>
      <c r="O2084" s="9">
        <v>0.18085235704711999</v>
      </c>
      <c r="P2084" s="9">
        <v>2.6578089748189999E-2</v>
      </c>
      <c r="Q2084" s="9">
        <v>72.793992148125795</v>
      </c>
      <c r="R2084" s="9">
        <v>1210</v>
      </c>
      <c r="S2084" s="9" t="s">
        <v>310</v>
      </c>
      <c r="T2084" s="9">
        <v>1210</v>
      </c>
      <c r="U2084" s="9" t="s">
        <v>293</v>
      </c>
      <c r="V2084" s="9" t="s">
        <v>195</v>
      </c>
      <c r="Z2084" s="9">
        <v>0</v>
      </c>
      <c r="AA2084" s="9">
        <v>1</v>
      </c>
      <c r="AB2084" s="9">
        <v>0.18085235704711999</v>
      </c>
      <c r="AC2084" s="9">
        <v>2.6578089748189999E-2</v>
      </c>
      <c r="AD2084" s="9">
        <v>72.793992148125</v>
      </c>
      <c r="AF2084" s="9">
        <v>-1</v>
      </c>
      <c r="AG2084" s="9">
        <v>-1</v>
      </c>
      <c r="AH2084" s="9">
        <v>-1</v>
      </c>
      <c r="AI2084" s="9">
        <v>-1</v>
      </c>
      <c r="AJ2084" s="9">
        <v>0</v>
      </c>
      <c r="AM2084" s="9" t="s">
        <v>309</v>
      </c>
      <c r="AN2084" s="9">
        <v>-1</v>
      </c>
      <c r="AQ2084" s="9">
        <v>580</v>
      </c>
      <c r="AR2084" s="9" t="s">
        <v>302</v>
      </c>
      <c r="AT2084" s="9" t="s">
        <v>195</v>
      </c>
      <c r="AU2084" s="9">
        <v>132.71029999999999</v>
      </c>
      <c r="AV2084" s="9">
        <v>52.3412899833952</v>
      </c>
      <c r="AW2084" s="9">
        <v>76.361967625901698</v>
      </c>
      <c r="AX2084" s="9">
        <v>5.9038111999999997E-2</v>
      </c>
    </row>
    <row r="2085" spans="1:50" x14ac:dyDescent="0.25">
      <c r="A2085" s="142">
        <v>550000</v>
      </c>
      <c r="B2085" s="142">
        <v>910000</v>
      </c>
      <c r="C2085" s="142">
        <v>910000</v>
      </c>
      <c r="D2085" s="9" t="s">
        <v>305</v>
      </c>
      <c r="E2085" s="9" t="s">
        <v>70</v>
      </c>
      <c r="F2085" s="9" t="s">
        <v>306</v>
      </c>
      <c r="G2085" s="9" t="s">
        <v>307</v>
      </c>
      <c r="H2085" s="9">
        <v>0.36</v>
      </c>
      <c r="I2085" s="9">
        <v>0.48</v>
      </c>
      <c r="J2085" s="9" t="s">
        <v>195</v>
      </c>
      <c r="K2085" s="9">
        <v>8.0851586124119995E-2</v>
      </c>
      <c r="L2085" s="9">
        <v>3857.7690412583302</v>
      </c>
      <c r="M2085" s="9">
        <v>9.5843984299594496</v>
      </c>
      <c r="N2085" s="9">
        <v>1.4085246430464999</v>
      </c>
      <c r="O2085" s="9">
        <v>0.77491381510780999</v>
      </c>
      <c r="P2085" s="9">
        <v>0.11388145148523</v>
      </c>
      <c r="Q2085" s="9">
        <v>311.90674588628798</v>
      </c>
      <c r="R2085" s="9">
        <v>1210</v>
      </c>
      <c r="S2085" s="9" t="s">
        <v>310</v>
      </c>
      <c r="T2085" s="9">
        <v>1210</v>
      </c>
      <c r="U2085" s="9" t="s">
        <v>293</v>
      </c>
      <c r="V2085" s="9" t="s">
        <v>195</v>
      </c>
      <c r="Z2085" s="9">
        <v>0</v>
      </c>
      <c r="AA2085" s="9">
        <v>1</v>
      </c>
      <c r="AB2085" s="9">
        <v>0.77491381510780999</v>
      </c>
      <c r="AC2085" s="9">
        <v>0.11388145148523</v>
      </c>
      <c r="AD2085" s="9">
        <v>311.90674588628798</v>
      </c>
      <c r="AF2085" s="9">
        <v>-1</v>
      </c>
      <c r="AG2085" s="9">
        <v>-1</v>
      </c>
      <c r="AH2085" s="9">
        <v>-1</v>
      </c>
      <c r="AI2085" s="9">
        <v>-1</v>
      </c>
      <c r="AJ2085" s="9">
        <v>0</v>
      </c>
      <c r="AM2085" s="9" t="s">
        <v>309</v>
      </c>
      <c r="AN2085" s="9">
        <v>-1</v>
      </c>
      <c r="AQ2085" s="9">
        <v>580</v>
      </c>
      <c r="AR2085" s="9" t="s">
        <v>302</v>
      </c>
      <c r="AT2085" s="9" t="s">
        <v>195</v>
      </c>
      <c r="AU2085" s="9">
        <v>132.71029999999999</v>
      </c>
      <c r="AV2085" s="9">
        <v>81.397252066383203</v>
      </c>
      <c r="AW2085" s="9">
        <v>327.19476056764898</v>
      </c>
      <c r="AX2085" s="9">
        <v>0.25296573059999999</v>
      </c>
    </row>
    <row r="2086" spans="1:50" x14ac:dyDescent="0.25">
      <c r="A2086" s="142">
        <v>550000</v>
      </c>
      <c r="B2086" s="142">
        <v>910000</v>
      </c>
      <c r="C2086" s="142">
        <v>910000</v>
      </c>
      <c r="D2086" s="9" t="s">
        <v>305</v>
      </c>
      <c r="E2086" s="9" t="s">
        <v>70</v>
      </c>
      <c r="F2086" s="9" t="s">
        <v>306</v>
      </c>
      <c r="G2086" s="9" t="s">
        <v>307</v>
      </c>
      <c r="H2086" s="9">
        <v>0.36</v>
      </c>
      <c r="I2086" s="9">
        <v>0.48</v>
      </c>
      <c r="J2086" s="9" t="s">
        <v>195</v>
      </c>
      <c r="K2086" s="9">
        <v>1.181258217089E-2</v>
      </c>
      <c r="L2086" s="9">
        <v>3857.7690412583302</v>
      </c>
      <c r="M2086" s="9">
        <v>9.5843984299594496</v>
      </c>
      <c r="N2086" s="9">
        <v>1.4085246430464999</v>
      </c>
      <c r="O2086" s="9">
        <v>0.11321649401245</v>
      </c>
      <c r="P2086" s="9">
        <v>1.663831308571E-2</v>
      </c>
      <c r="Q2086" s="9">
        <v>45.570213796183403</v>
      </c>
      <c r="R2086" s="9">
        <v>1210</v>
      </c>
      <c r="S2086" s="9" t="s">
        <v>310</v>
      </c>
      <c r="T2086" s="9">
        <v>1210</v>
      </c>
      <c r="U2086" s="9" t="s">
        <v>293</v>
      </c>
      <c r="V2086" s="9" t="s">
        <v>195</v>
      </c>
      <c r="Z2086" s="9">
        <v>0</v>
      </c>
      <c r="AA2086" s="9">
        <v>1</v>
      </c>
      <c r="AB2086" s="9">
        <v>0.11321649401245</v>
      </c>
      <c r="AC2086" s="9">
        <v>1.663831308571E-2</v>
      </c>
      <c r="AD2086" s="9">
        <v>45.570213796182998</v>
      </c>
      <c r="AF2086" s="9">
        <v>-1</v>
      </c>
      <c r="AG2086" s="9">
        <v>-1</v>
      </c>
      <c r="AH2086" s="9">
        <v>-1</v>
      </c>
      <c r="AI2086" s="9">
        <v>-1</v>
      </c>
      <c r="AJ2086" s="9">
        <v>0</v>
      </c>
      <c r="AM2086" s="9" t="s">
        <v>309</v>
      </c>
      <c r="AN2086" s="9">
        <v>-1</v>
      </c>
      <c r="AQ2086" s="9">
        <v>580</v>
      </c>
      <c r="AR2086" s="9" t="s">
        <v>302</v>
      </c>
      <c r="AT2086" s="9" t="s">
        <v>195</v>
      </c>
      <c r="AU2086" s="9">
        <v>132.71029999999999</v>
      </c>
      <c r="AV2086" s="9">
        <v>39.304449676451597</v>
      </c>
      <c r="AW2086" s="9">
        <v>47.803824023397503</v>
      </c>
      <c r="AX2086" s="9">
        <v>3.69588109E-2</v>
      </c>
    </row>
    <row r="2087" spans="1:50" x14ac:dyDescent="0.25">
      <c r="A2087" s="142">
        <v>550000</v>
      </c>
      <c r="B2087" s="142">
        <v>910000</v>
      </c>
      <c r="C2087" s="142">
        <v>910000</v>
      </c>
      <c r="D2087" s="9" t="s">
        <v>305</v>
      </c>
      <c r="E2087" s="9" t="s">
        <v>70</v>
      </c>
      <c r="F2087" s="9" t="s">
        <v>306</v>
      </c>
      <c r="G2087" s="9" t="s">
        <v>307</v>
      </c>
      <c r="H2087" s="9">
        <v>0.36</v>
      </c>
      <c r="I2087" s="9">
        <v>0.48</v>
      </c>
      <c r="J2087" s="9" t="s">
        <v>195</v>
      </c>
      <c r="K2087" s="9">
        <v>8.4914003650000004E-4</v>
      </c>
      <c r="L2087" s="9">
        <v>3857.7690412583302</v>
      </c>
      <c r="M2087" s="9">
        <v>9.5843984299594496</v>
      </c>
      <c r="N2087" s="9">
        <v>1.4085246430464999</v>
      </c>
      <c r="O2087" s="9">
        <v>8.1384964326400005E-3</v>
      </c>
      <c r="P2087" s="9">
        <v>1.1960346668000001E-3</v>
      </c>
      <c r="Q2087" s="9">
        <v>3.2757861445026601</v>
      </c>
      <c r="R2087" s="9">
        <v>1210</v>
      </c>
      <c r="S2087" s="9" t="s">
        <v>310</v>
      </c>
      <c r="T2087" s="9">
        <v>1210</v>
      </c>
      <c r="U2087" s="9" t="s">
        <v>293</v>
      </c>
      <c r="V2087" s="9" t="s">
        <v>195</v>
      </c>
      <c r="Z2087" s="9">
        <v>0</v>
      </c>
      <c r="AA2087" s="9">
        <v>1</v>
      </c>
      <c r="AB2087" s="9">
        <v>8.1384964326400005E-3</v>
      </c>
      <c r="AC2087" s="9">
        <v>1.1960346668000001E-3</v>
      </c>
      <c r="AD2087" s="9">
        <v>3.2757861445042402</v>
      </c>
      <c r="AF2087" s="9">
        <v>-1</v>
      </c>
      <c r="AG2087" s="9">
        <v>-1</v>
      </c>
      <c r="AH2087" s="9">
        <v>-1</v>
      </c>
      <c r="AI2087" s="9">
        <v>-1</v>
      </c>
      <c r="AJ2087" s="9">
        <v>0</v>
      </c>
      <c r="AM2087" s="9" t="s">
        <v>309</v>
      </c>
      <c r="AN2087" s="9">
        <v>-1</v>
      </c>
      <c r="AQ2087" s="9">
        <v>580</v>
      </c>
      <c r="AR2087" s="9" t="s">
        <v>302</v>
      </c>
      <c r="AT2087" s="9" t="s">
        <v>195</v>
      </c>
      <c r="AU2087" s="9">
        <v>132.71029999999999</v>
      </c>
      <c r="AV2087" s="9">
        <v>10.894822288316799</v>
      </c>
      <c r="AW2087" s="9">
        <v>3.4363478102286402</v>
      </c>
      <c r="AX2087" s="9">
        <v>2.6567609000000001E-3</v>
      </c>
    </row>
    <row r="2088" spans="1:50" x14ac:dyDescent="0.25">
      <c r="A2088" s="142">
        <v>550000</v>
      </c>
      <c r="B2088" s="142">
        <v>910000</v>
      </c>
      <c r="C2088" s="142">
        <v>910000</v>
      </c>
      <c r="D2088" s="9" t="s">
        <v>305</v>
      </c>
      <c r="E2088" s="9" t="s">
        <v>70</v>
      </c>
      <c r="F2088" s="9" t="s">
        <v>306</v>
      </c>
      <c r="G2088" s="9" t="s">
        <v>307</v>
      </c>
      <c r="H2088" s="9">
        <v>0.36</v>
      </c>
      <c r="I2088" s="9">
        <v>0.48</v>
      </c>
      <c r="J2088" s="9" t="s">
        <v>195</v>
      </c>
      <c r="K2088" s="9">
        <v>4.1100159724579997E-2</v>
      </c>
      <c r="L2088" s="9">
        <v>3861.94686106876</v>
      </c>
      <c r="M2088" s="9">
        <v>9.7363332266141498</v>
      </c>
      <c r="N2088" s="9">
        <v>1.38492767883728</v>
      </c>
      <c r="O2088" s="9">
        <v>0.40016485074562003</v>
      </c>
      <c r="P2088" s="9">
        <v>5.692074880721E-2</v>
      </c>
      <c r="Q2088" s="9">
        <v>158.72663283778499</v>
      </c>
      <c r="R2088" s="9">
        <v>1400</v>
      </c>
      <c r="S2088" s="9" t="s">
        <v>297</v>
      </c>
      <c r="T2088" s="9">
        <v>1400</v>
      </c>
      <c r="U2088" s="9" t="s">
        <v>293</v>
      </c>
      <c r="V2088" s="9" t="s">
        <v>195</v>
      </c>
      <c r="Z2088" s="9">
        <v>0</v>
      </c>
      <c r="AA2088" s="9">
        <v>1</v>
      </c>
      <c r="AB2088" s="9">
        <v>0.40016485074562003</v>
      </c>
      <c r="AC2088" s="9">
        <v>5.692074880721E-2</v>
      </c>
      <c r="AD2088" s="9">
        <v>158.72663283778601</v>
      </c>
      <c r="AF2088" s="9">
        <v>-1</v>
      </c>
      <c r="AG2088" s="9">
        <v>-1</v>
      </c>
      <c r="AH2088" s="9">
        <v>-1</v>
      </c>
      <c r="AI2088" s="9">
        <v>-1</v>
      </c>
      <c r="AJ2088" s="9">
        <v>0</v>
      </c>
      <c r="AM2088" s="9" t="s">
        <v>309</v>
      </c>
      <c r="AN2088" s="9">
        <v>-1</v>
      </c>
      <c r="AQ2088" s="9">
        <v>580</v>
      </c>
      <c r="AR2088" s="9" t="s">
        <v>302</v>
      </c>
      <c r="AT2088" s="9" t="s">
        <v>195</v>
      </c>
      <c r="AU2088" s="9">
        <v>132.71029999999999</v>
      </c>
      <c r="AV2088" s="9">
        <v>73.941978799801305</v>
      </c>
      <c r="AW2088" s="9">
        <v>166.32644534310401</v>
      </c>
      <c r="AX2088" s="9">
        <v>0.12873206230000001</v>
      </c>
    </row>
    <row r="2089" spans="1:50" x14ac:dyDescent="0.25">
      <c r="A2089" s="142">
        <v>550000</v>
      </c>
      <c r="B2089" s="142">
        <v>910000</v>
      </c>
      <c r="C2089" s="142">
        <v>910000</v>
      </c>
      <c r="D2089" s="9" t="s">
        <v>305</v>
      </c>
      <c r="E2089" s="9" t="s">
        <v>70</v>
      </c>
      <c r="F2089" s="9" t="s">
        <v>306</v>
      </c>
      <c r="G2089" s="9" t="s">
        <v>307</v>
      </c>
      <c r="H2089" s="9">
        <v>0.36</v>
      </c>
      <c r="I2089" s="9">
        <v>0.48</v>
      </c>
      <c r="J2089" s="9" t="s">
        <v>195</v>
      </c>
      <c r="K2089" s="9">
        <v>7.0175829764449998E-2</v>
      </c>
      <c r="L2089" s="9">
        <v>3861.94686106876</v>
      </c>
      <c r="M2089" s="9">
        <v>9.7363332266141498</v>
      </c>
      <c r="N2089" s="9">
        <v>1.38492767883728</v>
      </c>
      <c r="O2089" s="9">
        <v>0.68325526304091999</v>
      </c>
      <c r="P2089" s="9">
        <v>9.7188449026170007E-2</v>
      </c>
      <c r="Q2089" s="9">
        <v>271.01532548174799</v>
      </c>
      <c r="R2089" s="9">
        <v>1200</v>
      </c>
      <c r="S2089" s="9" t="s">
        <v>308</v>
      </c>
      <c r="T2089" s="9">
        <v>1200</v>
      </c>
      <c r="U2089" s="9" t="s">
        <v>293</v>
      </c>
      <c r="V2089" s="9" t="s">
        <v>195</v>
      </c>
      <c r="Z2089" s="9">
        <v>0</v>
      </c>
      <c r="AA2089" s="9">
        <v>1</v>
      </c>
      <c r="AB2089" s="9">
        <v>0.68325526304091999</v>
      </c>
      <c r="AC2089" s="9">
        <v>9.7188449026170007E-2</v>
      </c>
      <c r="AD2089" s="9">
        <v>271.01532548174703</v>
      </c>
      <c r="AF2089" s="9">
        <v>-1</v>
      </c>
      <c r="AG2089" s="9">
        <v>-1</v>
      </c>
      <c r="AH2089" s="9">
        <v>-1</v>
      </c>
      <c r="AI2089" s="9">
        <v>-1</v>
      </c>
      <c r="AJ2089" s="9">
        <v>0</v>
      </c>
      <c r="AM2089" s="9" t="s">
        <v>309</v>
      </c>
      <c r="AN2089" s="9">
        <v>-1</v>
      </c>
      <c r="AQ2089" s="9">
        <v>580</v>
      </c>
      <c r="AR2089" s="9" t="s">
        <v>302</v>
      </c>
      <c r="AT2089" s="9" t="s">
        <v>195</v>
      </c>
      <c r="AU2089" s="9">
        <v>132.71029999999999</v>
      </c>
      <c r="AV2089" s="9">
        <v>143.39869417817201</v>
      </c>
      <c r="AW2089" s="9">
        <v>283.99150737954898</v>
      </c>
      <c r="AX2089" s="9">
        <v>0.2198015616</v>
      </c>
    </row>
    <row r="2090" spans="1:50" x14ac:dyDescent="0.25">
      <c r="A2090" s="142">
        <v>550000</v>
      </c>
      <c r="B2090" s="142">
        <v>910000</v>
      </c>
      <c r="C2090" s="142">
        <v>910000</v>
      </c>
      <c r="D2090" s="9" t="s">
        <v>305</v>
      </c>
      <c r="E2090" s="9" t="s">
        <v>70</v>
      </c>
      <c r="F2090" s="9" t="s">
        <v>306</v>
      </c>
      <c r="G2090" s="9" t="s">
        <v>307</v>
      </c>
      <c r="H2090" s="9">
        <v>0.36</v>
      </c>
      <c r="I2090" s="9">
        <v>0.48</v>
      </c>
      <c r="J2090" s="9" t="s">
        <v>195</v>
      </c>
      <c r="K2090" s="9">
        <v>7.5300867617649994E-2</v>
      </c>
      <c r="L2090" s="9">
        <v>3861.94686106876</v>
      </c>
      <c r="M2090" s="9">
        <v>9.7363332266141498</v>
      </c>
      <c r="N2090" s="9">
        <v>1.38492767883728</v>
      </c>
      <c r="O2090" s="9">
        <v>0.73315433937861996</v>
      </c>
      <c r="P2090" s="9">
        <v>0.10428625580415</v>
      </c>
      <c r="Q2090" s="9">
        <v>290.807949331749</v>
      </c>
      <c r="R2090" s="9">
        <v>1430</v>
      </c>
      <c r="S2090" s="9" t="s">
        <v>298</v>
      </c>
      <c r="T2090" s="9">
        <v>1430</v>
      </c>
      <c r="U2090" s="9" t="s">
        <v>293</v>
      </c>
      <c r="V2090" s="9" t="s">
        <v>195</v>
      </c>
      <c r="Z2090" s="9">
        <v>0</v>
      </c>
      <c r="AA2090" s="9">
        <v>1</v>
      </c>
      <c r="AB2090" s="9">
        <v>0.73315433937861996</v>
      </c>
      <c r="AC2090" s="9">
        <v>0.10428625580415</v>
      </c>
      <c r="AD2090" s="9">
        <v>290.80794933174798</v>
      </c>
      <c r="AF2090" s="9">
        <v>-1</v>
      </c>
      <c r="AG2090" s="9">
        <v>-1</v>
      </c>
      <c r="AH2090" s="9">
        <v>-1</v>
      </c>
      <c r="AI2090" s="9">
        <v>-1</v>
      </c>
      <c r="AJ2090" s="9">
        <v>0</v>
      </c>
      <c r="AM2090" s="9" t="s">
        <v>309</v>
      </c>
      <c r="AN2090" s="9">
        <v>-1</v>
      </c>
      <c r="AQ2090" s="9">
        <v>580</v>
      </c>
      <c r="AR2090" s="9" t="s">
        <v>302</v>
      </c>
      <c r="AT2090" s="9" t="s">
        <v>195</v>
      </c>
      <c r="AU2090" s="9">
        <v>132.71029999999999</v>
      </c>
      <c r="AV2090" s="9">
        <v>81.631876888921397</v>
      </c>
      <c r="AW2090" s="9">
        <v>304.73179973078999</v>
      </c>
      <c r="AX2090" s="9">
        <v>0.23585397350000001</v>
      </c>
    </row>
    <row r="2091" spans="1:50" x14ac:dyDescent="0.25">
      <c r="A2091" s="142">
        <v>550000</v>
      </c>
      <c r="B2091" s="142">
        <v>910000</v>
      </c>
      <c r="C2091" s="142">
        <v>910000</v>
      </c>
      <c r="D2091" s="9" t="s">
        <v>305</v>
      </c>
      <c r="E2091" s="9" t="s">
        <v>70</v>
      </c>
      <c r="F2091" s="9" t="s">
        <v>306</v>
      </c>
      <c r="G2091" s="9" t="s">
        <v>307</v>
      </c>
      <c r="H2091" s="9">
        <v>0.36</v>
      </c>
      <c r="I2091" s="9">
        <v>0.48</v>
      </c>
      <c r="J2091" s="9" t="s">
        <v>195</v>
      </c>
      <c r="K2091" s="9">
        <v>7.7420610373580001E-2</v>
      </c>
      <c r="L2091" s="9">
        <v>3861.94686106876</v>
      </c>
      <c r="M2091" s="9">
        <v>9.7363332266141498</v>
      </c>
      <c r="N2091" s="9">
        <v>1.38492767883728</v>
      </c>
      <c r="O2091" s="9">
        <v>0.75379286120503997</v>
      </c>
      <c r="P2091" s="9">
        <v>0.10722194621885001</v>
      </c>
      <c r="Q2091" s="9">
        <v>298.99428321427803</v>
      </c>
      <c r="R2091" s="9">
        <v>1210</v>
      </c>
      <c r="S2091" s="9" t="s">
        <v>310</v>
      </c>
      <c r="T2091" s="9">
        <v>1210</v>
      </c>
      <c r="U2091" s="9" t="s">
        <v>293</v>
      </c>
      <c r="V2091" s="9" t="s">
        <v>195</v>
      </c>
      <c r="Z2091" s="9">
        <v>0</v>
      </c>
      <c r="AA2091" s="9">
        <v>1</v>
      </c>
      <c r="AB2091" s="9">
        <v>0.75379286120503997</v>
      </c>
      <c r="AC2091" s="9">
        <v>0.10722194621885001</v>
      </c>
      <c r="AD2091" s="9">
        <v>298.994283214277</v>
      </c>
      <c r="AF2091" s="9">
        <v>-1</v>
      </c>
      <c r="AG2091" s="9">
        <v>-1</v>
      </c>
      <c r="AH2091" s="9">
        <v>-1</v>
      </c>
      <c r="AI2091" s="9">
        <v>-1</v>
      </c>
      <c r="AJ2091" s="9">
        <v>0</v>
      </c>
      <c r="AM2091" s="9" t="s">
        <v>309</v>
      </c>
      <c r="AN2091" s="9">
        <v>-1</v>
      </c>
      <c r="AQ2091" s="9">
        <v>580</v>
      </c>
      <c r="AR2091" s="9" t="s">
        <v>302</v>
      </c>
      <c r="AT2091" s="9" t="s">
        <v>195</v>
      </c>
      <c r="AU2091" s="9">
        <v>132.71029999999999</v>
      </c>
      <c r="AV2091" s="9">
        <v>71.970631827491403</v>
      </c>
      <c r="AW2091" s="9">
        <v>313.31009431645202</v>
      </c>
      <c r="AX2091" s="9">
        <v>0.2424933359</v>
      </c>
    </row>
    <row r="2092" spans="1:50" x14ac:dyDescent="0.25">
      <c r="A2092" s="142">
        <v>550000</v>
      </c>
      <c r="B2092" s="142">
        <v>910000</v>
      </c>
      <c r="C2092" s="142">
        <v>910000</v>
      </c>
      <c r="D2092" s="9" t="s">
        <v>305</v>
      </c>
      <c r="E2092" s="9" t="s">
        <v>70</v>
      </c>
      <c r="F2092" s="9" t="s">
        <v>306</v>
      </c>
      <c r="G2092" s="9" t="s">
        <v>307</v>
      </c>
      <c r="H2092" s="9">
        <v>0.36</v>
      </c>
      <c r="I2092" s="9">
        <v>0.48</v>
      </c>
      <c r="J2092" s="9" t="s">
        <v>195</v>
      </c>
      <c r="K2092" s="9">
        <v>9.4523249959449995E-2</v>
      </c>
      <c r="L2092" s="9">
        <v>3861.94686106876</v>
      </c>
      <c r="M2092" s="9">
        <v>9.7363332266141498</v>
      </c>
      <c r="N2092" s="9">
        <v>1.38492767883728</v>
      </c>
      <c r="O2092" s="9">
        <v>0.92030985926782005</v>
      </c>
      <c r="P2092" s="9">
        <v>0.1309078651625</v>
      </c>
      <c r="Q2092" s="9">
        <v>365.04376847894599</v>
      </c>
      <c r="R2092" s="9">
        <v>1750</v>
      </c>
      <c r="S2092" s="9" t="s">
        <v>315</v>
      </c>
      <c r="T2092" s="9">
        <v>1750</v>
      </c>
      <c r="U2092" s="9" t="s">
        <v>293</v>
      </c>
      <c r="V2092" s="9" t="s">
        <v>195</v>
      </c>
      <c r="Z2092" s="9">
        <v>0</v>
      </c>
      <c r="AA2092" s="9">
        <v>1</v>
      </c>
      <c r="AB2092" s="9">
        <v>0.92030985926782005</v>
      </c>
      <c r="AC2092" s="9">
        <v>0.1309078651625</v>
      </c>
      <c r="AD2092" s="9">
        <v>365.04376847894702</v>
      </c>
      <c r="AF2092" s="9">
        <v>-1</v>
      </c>
      <c r="AG2092" s="9">
        <v>-1</v>
      </c>
      <c r="AH2092" s="9">
        <v>-1</v>
      </c>
      <c r="AI2092" s="9">
        <v>-1</v>
      </c>
      <c r="AJ2092" s="9">
        <v>0</v>
      </c>
      <c r="AM2092" s="9" t="s">
        <v>309</v>
      </c>
      <c r="AN2092" s="9">
        <v>-1</v>
      </c>
      <c r="AQ2092" s="9">
        <v>580</v>
      </c>
      <c r="AR2092" s="9" t="s">
        <v>302</v>
      </c>
      <c r="AT2092" s="9" t="s">
        <v>195</v>
      </c>
      <c r="AU2092" s="9">
        <v>132.71029999999999</v>
      </c>
      <c r="AV2092" s="9">
        <v>84.907971787569707</v>
      </c>
      <c r="AW2092" s="9">
        <v>382.52202116455402</v>
      </c>
      <c r="AX2092" s="9">
        <v>0.29606145049999999</v>
      </c>
    </row>
    <row r="2093" spans="1:50" x14ac:dyDescent="0.25">
      <c r="A2093" s="142">
        <v>550000</v>
      </c>
      <c r="B2093" s="142">
        <v>910000</v>
      </c>
      <c r="C2093" s="142">
        <v>910000</v>
      </c>
      <c r="D2093" s="9" t="s">
        <v>305</v>
      </c>
      <c r="E2093" s="9" t="s">
        <v>70</v>
      </c>
      <c r="F2093" s="9" t="s">
        <v>306</v>
      </c>
      <c r="G2093" s="9" t="s">
        <v>307</v>
      </c>
      <c r="H2093" s="9">
        <v>0.36</v>
      </c>
      <c r="I2093" s="9">
        <v>0.48</v>
      </c>
      <c r="J2093" s="9" t="s">
        <v>195</v>
      </c>
      <c r="K2093" s="9">
        <v>9.7712693736030004E-2</v>
      </c>
      <c r="L2093" s="9">
        <v>3861.94686106876</v>
      </c>
      <c r="M2093" s="9">
        <v>9.7363332266141498</v>
      </c>
      <c r="N2093" s="9">
        <v>1.38492767883728</v>
      </c>
      <c r="O2093" s="9">
        <v>0.95136334668413003</v>
      </c>
      <c r="P2093" s="9">
        <v>0.13532501412878001</v>
      </c>
      <c r="Q2093" s="9">
        <v>377.36123086045302</v>
      </c>
      <c r="R2093" s="9">
        <v>1210</v>
      </c>
      <c r="S2093" s="9" t="s">
        <v>310</v>
      </c>
      <c r="T2093" s="9">
        <v>1210</v>
      </c>
      <c r="U2093" s="9" t="s">
        <v>293</v>
      </c>
      <c r="V2093" s="9" t="s">
        <v>195</v>
      </c>
      <c r="Z2093" s="9">
        <v>0</v>
      </c>
      <c r="AA2093" s="9">
        <v>1</v>
      </c>
      <c r="AB2093" s="9">
        <v>0.95136334668413003</v>
      </c>
      <c r="AC2093" s="9">
        <v>0.13532501412878001</v>
      </c>
      <c r="AD2093" s="9">
        <v>377.361230860452</v>
      </c>
      <c r="AF2093" s="9">
        <v>-1</v>
      </c>
      <c r="AG2093" s="9">
        <v>-1</v>
      </c>
      <c r="AH2093" s="9">
        <v>-1</v>
      </c>
      <c r="AI2093" s="9">
        <v>-1</v>
      </c>
      <c r="AJ2093" s="9">
        <v>0</v>
      </c>
      <c r="AM2093" s="9" t="s">
        <v>309</v>
      </c>
      <c r="AN2093" s="9">
        <v>-1</v>
      </c>
      <c r="AQ2093" s="9">
        <v>580</v>
      </c>
      <c r="AR2093" s="9" t="s">
        <v>302</v>
      </c>
      <c r="AT2093" s="9" t="s">
        <v>195</v>
      </c>
      <c r="AU2093" s="9">
        <v>132.71029999999999</v>
      </c>
      <c r="AV2093" s="9">
        <v>85.672716259936607</v>
      </c>
      <c r="AW2093" s="9">
        <v>395.42924219567601</v>
      </c>
      <c r="AX2093" s="9">
        <v>0.30605128209999999</v>
      </c>
    </row>
    <row r="2094" spans="1:50" x14ac:dyDescent="0.25">
      <c r="A2094" s="142">
        <v>550000</v>
      </c>
      <c r="B2094" s="142">
        <v>910000</v>
      </c>
      <c r="C2094" s="142">
        <v>910000</v>
      </c>
      <c r="D2094" s="9" t="s">
        <v>305</v>
      </c>
      <c r="E2094" s="9" t="s">
        <v>70</v>
      </c>
      <c r="F2094" s="9" t="s">
        <v>306</v>
      </c>
      <c r="G2094" s="9" t="s">
        <v>307</v>
      </c>
      <c r="H2094" s="9">
        <v>0.36</v>
      </c>
      <c r="I2094" s="9">
        <v>0.48</v>
      </c>
      <c r="J2094" s="9" t="s">
        <v>195</v>
      </c>
      <c r="K2094" s="9">
        <v>0.1180540545261</v>
      </c>
      <c r="L2094" s="9">
        <v>3861.94686106876</v>
      </c>
      <c r="M2094" s="9">
        <v>9.7363332266141498</v>
      </c>
      <c r="N2094" s="9">
        <v>1.38492767883728</v>
      </c>
      <c r="O2094" s="9">
        <v>1.14941361361904</v>
      </c>
      <c r="P2094" s="9">
        <v>0.16349632771216999</v>
      </c>
      <c r="Q2094" s="9">
        <v>455.91848531353497</v>
      </c>
      <c r="R2094" s="9">
        <v>1210</v>
      </c>
      <c r="S2094" s="9" t="s">
        <v>310</v>
      </c>
      <c r="T2094" s="9">
        <v>1210</v>
      </c>
      <c r="U2094" s="9" t="s">
        <v>293</v>
      </c>
      <c r="V2094" s="9" t="s">
        <v>195</v>
      </c>
      <c r="Z2094" s="9">
        <v>0</v>
      </c>
      <c r="AA2094" s="9">
        <v>1</v>
      </c>
      <c r="AB2094" s="9">
        <v>1.14941361361904</v>
      </c>
      <c r="AC2094" s="9">
        <v>0.16349632771216999</v>
      </c>
      <c r="AD2094" s="9">
        <v>455.91848531353497</v>
      </c>
      <c r="AF2094" s="9">
        <v>-1</v>
      </c>
      <c r="AG2094" s="9">
        <v>-1</v>
      </c>
      <c r="AH2094" s="9">
        <v>-1</v>
      </c>
      <c r="AI2094" s="9">
        <v>-1</v>
      </c>
      <c r="AJ2094" s="9">
        <v>0</v>
      </c>
      <c r="AM2094" s="9" t="s">
        <v>309</v>
      </c>
      <c r="AN2094" s="9">
        <v>-1</v>
      </c>
      <c r="AQ2094" s="9">
        <v>580</v>
      </c>
      <c r="AR2094" s="9" t="s">
        <v>302</v>
      </c>
      <c r="AT2094" s="9" t="s">
        <v>195</v>
      </c>
      <c r="AU2094" s="9">
        <v>132.71029999999999</v>
      </c>
      <c r="AV2094" s="9">
        <v>91.317705166928206</v>
      </c>
      <c r="AW2094" s="9">
        <v>477.747808749331</v>
      </c>
      <c r="AX2094" s="9">
        <v>0.3697635728</v>
      </c>
    </row>
    <row r="2095" spans="1:50" x14ac:dyDescent="0.25">
      <c r="A2095" s="142">
        <v>550000</v>
      </c>
      <c r="B2095" s="142">
        <v>910000</v>
      </c>
      <c r="C2095" s="142">
        <v>910000</v>
      </c>
      <c r="D2095" s="9" t="s">
        <v>305</v>
      </c>
      <c r="E2095" s="9" t="s">
        <v>70</v>
      </c>
      <c r="F2095" s="9" t="s">
        <v>306</v>
      </c>
      <c r="G2095" s="9" t="s">
        <v>307</v>
      </c>
      <c r="H2095" s="9">
        <v>0.36</v>
      </c>
      <c r="I2095" s="9">
        <v>0.48</v>
      </c>
      <c r="J2095" s="9" t="s">
        <v>195</v>
      </c>
      <c r="K2095" s="9">
        <v>4.3475962755679998E-2</v>
      </c>
      <c r="L2095" s="9">
        <v>3861.94686106876</v>
      </c>
      <c r="M2095" s="9">
        <v>9.7363332266141498</v>
      </c>
      <c r="N2095" s="9">
        <v>1.38492767883728</v>
      </c>
      <c r="O2095" s="9">
        <v>0.42329646073718002</v>
      </c>
      <c r="P2095" s="9">
        <v>6.021106418444E-2</v>
      </c>
      <c r="Q2095" s="9">
        <v>167.901857896248</v>
      </c>
      <c r="R2095" s="9">
        <v>1210</v>
      </c>
      <c r="S2095" s="9" t="s">
        <v>310</v>
      </c>
      <c r="T2095" s="9">
        <v>1210</v>
      </c>
      <c r="U2095" s="9" t="s">
        <v>293</v>
      </c>
      <c r="V2095" s="9" t="s">
        <v>195</v>
      </c>
      <c r="Z2095" s="9">
        <v>0</v>
      </c>
      <c r="AA2095" s="9">
        <v>1</v>
      </c>
      <c r="AB2095" s="9">
        <v>0.42329646073718002</v>
      </c>
      <c r="AC2095" s="9">
        <v>6.021106418444E-2</v>
      </c>
      <c r="AD2095" s="9">
        <v>167.90185789624999</v>
      </c>
      <c r="AF2095" s="9">
        <v>-1</v>
      </c>
      <c r="AG2095" s="9">
        <v>-1</v>
      </c>
      <c r="AH2095" s="9">
        <v>-1</v>
      </c>
      <c r="AI2095" s="9">
        <v>-1</v>
      </c>
      <c r="AJ2095" s="9">
        <v>0</v>
      </c>
      <c r="AM2095" s="9" t="s">
        <v>309</v>
      </c>
      <c r="AN2095" s="9">
        <v>-1</v>
      </c>
      <c r="AQ2095" s="9">
        <v>580</v>
      </c>
      <c r="AR2095" s="9" t="s">
        <v>302</v>
      </c>
      <c r="AT2095" s="9" t="s">
        <v>195</v>
      </c>
      <c r="AU2095" s="9">
        <v>132.71029999999999</v>
      </c>
      <c r="AV2095" s="9">
        <v>55.018534711810197</v>
      </c>
      <c r="AW2095" s="9">
        <v>175.940979097856</v>
      </c>
      <c r="AX2095" s="9">
        <v>0.13617344519999999</v>
      </c>
    </row>
    <row r="2096" spans="1:50" x14ac:dyDescent="0.25">
      <c r="A2096" s="142">
        <v>550000</v>
      </c>
      <c r="B2096" s="142">
        <v>910000</v>
      </c>
      <c r="C2096" s="142">
        <v>910000</v>
      </c>
      <c r="D2096" s="9" t="s">
        <v>305</v>
      </c>
      <c r="E2096" s="9" t="s">
        <v>70</v>
      </c>
      <c r="F2096" s="9" t="s">
        <v>306</v>
      </c>
      <c r="G2096" s="9" t="s">
        <v>307</v>
      </c>
      <c r="H2096" s="9">
        <v>0.36</v>
      </c>
      <c r="I2096" s="9">
        <v>0.48</v>
      </c>
      <c r="J2096" s="9" t="s">
        <v>195</v>
      </c>
      <c r="K2096" s="9">
        <v>2.5006004560099999E-2</v>
      </c>
      <c r="L2096" s="9">
        <v>3894.8025330534001</v>
      </c>
      <c r="M2096" s="9">
        <v>10.503735582587501</v>
      </c>
      <c r="N2096" s="9">
        <v>1.49382829482012</v>
      </c>
      <c r="O2096" s="9">
        <v>0.26265645987628</v>
      </c>
      <c r="P2096" s="9">
        <v>3.7354677152279997E-2</v>
      </c>
      <c r="Q2096" s="9">
        <v>97.393449902230202</v>
      </c>
      <c r="R2096" s="9">
        <v>1400</v>
      </c>
      <c r="S2096" s="9" t="s">
        <v>297</v>
      </c>
      <c r="T2096" s="9">
        <v>1400</v>
      </c>
      <c r="U2096" s="9" t="s">
        <v>293</v>
      </c>
      <c r="V2096" s="9" t="s">
        <v>195</v>
      </c>
      <c r="Z2096" s="9">
        <v>0</v>
      </c>
      <c r="AA2096" s="9">
        <v>1</v>
      </c>
      <c r="AB2096" s="9">
        <v>0.26265645987628</v>
      </c>
      <c r="AC2096" s="9">
        <v>3.7354677152279997E-2</v>
      </c>
      <c r="AD2096" s="9">
        <v>97.393449902229406</v>
      </c>
      <c r="AF2096" s="9">
        <v>-1</v>
      </c>
      <c r="AG2096" s="9">
        <v>-1</v>
      </c>
      <c r="AH2096" s="9">
        <v>-1</v>
      </c>
      <c r="AI2096" s="9">
        <v>-1</v>
      </c>
      <c r="AJ2096" s="9">
        <v>0</v>
      </c>
      <c r="AM2096" s="9" t="s">
        <v>309</v>
      </c>
      <c r="AN2096" s="9">
        <v>-1</v>
      </c>
      <c r="AQ2096" s="9">
        <v>580</v>
      </c>
      <c r="AR2096" s="9" t="s">
        <v>302</v>
      </c>
      <c r="AT2096" s="9" t="s">
        <v>195</v>
      </c>
      <c r="AU2096" s="9">
        <v>132.71029999999999</v>
      </c>
      <c r="AV2096" s="9">
        <v>109.927845827231</v>
      </c>
      <c r="AW2096" s="9">
        <v>101.195710152611</v>
      </c>
      <c r="AX2096" s="9">
        <v>7.8989010499999998E-2</v>
      </c>
    </row>
    <row r="2097" spans="1:50" x14ac:dyDescent="0.25">
      <c r="A2097" s="142">
        <v>550000</v>
      </c>
      <c r="B2097" s="142">
        <v>910000</v>
      </c>
      <c r="C2097" s="142">
        <v>910000</v>
      </c>
      <c r="D2097" s="9" t="s">
        <v>305</v>
      </c>
      <c r="E2097" s="9" t="s">
        <v>70</v>
      </c>
      <c r="F2097" s="9" t="s">
        <v>306</v>
      </c>
      <c r="G2097" s="9" t="s">
        <v>307</v>
      </c>
      <c r="H2097" s="9">
        <v>0.36</v>
      </c>
      <c r="I2097" s="9">
        <v>0.48</v>
      </c>
      <c r="J2097" s="9" t="s">
        <v>195</v>
      </c>
      <c r="K2097" s="9">
        <v>7.5752982651500003E-3</v>
      </c>
      <c r="L2097" s="9">
        <v>3894.8025330534001</v>
      </c>
      <c r="M2097" s="9">
        <v>10.503735582587501</v>
      </c>
      <c r="N2097" s="9">
        <v>1.49382829482012</v>
      </c>
      <c r="O2097" s="9">
        <v>7.9568929936390004E-2</v>
      </c>
      <c r="P2097" s="9">
        <v>1.1316194890180001E-2</v>
      </c>
      <c r="Q2097" s="9">
        <v>29.504290871748999</v>
      </c>
      <c r="R2097" s="9">
        <v>8140</v>
      </c>
      <c r="S2097" s="9" t="s">
        <v>292</v>
      </c>
      <c r="T2097" s="9">
        <v>8140</v>
      </c>
      <c r="U2097" s="9" t="s">
        <v>293</v>
      </c>
      <c r="V2097" s="9" t="s">
        <v>195</v>
      </c>
      <c r="Z2097" s="9">
        <v>0</v>
      </c>
      <c r="AA2097" s="9">
        <v>1</v>
      </c>
      <c r="AB2097" s="9">
        <v>7.9568929936390004E-2</v>
      </c>
      <c r="AC2097" s="9">
        <v>1.1316194890180001E-2</v>
      </c>
      <c r="AD2097" s="9">
        <v>31.705097563603999</v>
      </c>
      <c r="AF2097" s="9">
        <v>-1</v>
      </c>
      <c r="AG2097" s="9">
        <v>-1</v>
      </c>
      <c r="AH2097" s="9">
        <v>-1</v>
      </c>
      <c r="AI2097" s="9">
        <v>-1</v>
      </c>
      <c r="AJ2097" s="9">
        <v>0</v>
      </c>
      <c r="AM2097" s="9" t="s">
        <v>309</v>
      </c>
      <c r="AN2097" s="9">
        <v>-1</v>
      </c>
      <c r="AQ2097" s="9">
        <v>580</v>
      </c>
      <c r="AR2097" s="9" t="s">
        <v>302</v>
      </c>
      <c r="AT2097" s="9" t="s">
        <v>195</v>
      </c>
      <c r="AU2097" s="9">
        <v>132.71029999999999</v>
      </c>
      <c r="AV2097" s="9">
        <v>106.970204884053</v>
      </c>
      <c r="AW2097" s="9">
        <v>30.6561444359244</v>
      </c>
      <c r="AX2097" s="9">
        <v>2.5713785499999999E-2</v>
      </c>
    </row>
    <row r="2098" spans="1:50" x14ac:dyDescent="0.25">
      <c r="A2098" s="142">
        <v>550000</v>
      </c>
      <c r="B2098" s="142">
        <v>910000</v>
      </c>
      <c r="C2098" s="142">
        <v>910000</v>
      </c>
      <c r="D2098" s="9" t="s">
        <v>305</v>
      </c>
      <c r="E2098" s="9" t="s">
        <v>70</v>
      </c>
      <c r="F2098" s="9" t="s">
        <v>306</v>
      </c>
      <c r="G2098" s="9" t="s">
        <v>307</v>
      </c>
      <c r="H2098" s="9">
        <v>0.36</v>
      </c>
      <c r="I2098" s="9">
        <v>0.48</v>
      </c>
      <c r="J2098" s="9" t="s">
        <v>195</v>
      </c>
      <c r="K2098" s="9">
        <v>1.3082419968E-4</v>
      </c>
      <c r="L2098" s="9">
        <v>3894.8025330534001</v>
      </c>
      <c r="M2098" s="9">
        <v>10.503735582587501</v>
      </c>
      <c r="N2098" s="9">
        <v>1.49382829482012</v>
      </c>
      <c r="O2098" s="9">
        <v>1.37414280131E-3</v>
      </c>
      <c r="P2098" s="9">
        <v>1.9542889113999999E-4</v>
      </c>
      <c r="Q2098" s="9">
        <v>0.50953442432561002</v>
      </c>
      <c r="R2098" s="9">
        <v>1410</v>
      </c>
      <c r="S2098" s="9" t="s">
        <v>299</v>
      </c>
      <c r="T2098" s="9">
        <v>1410</v>
      </c>
      <c r="U2098" s="9" t="s">
        <v>293</v>
      </c>
      <c r="V2098" s="9" t="s">
        <v>195</v>
      </c>
      <c r="Z2098" s="9">
        <v>0</v>
      </c>
      <c r="AA2098" s="9">
        <v>1</v>
      </c>
      <c r="AB2098" s="9">
        <v>1.37414280131E-3</v>
      </c>
      <c r="AC2098" s="9">
        <v>1.9542889113999999E-4</v>
      </c>
      <c r="AD2098" s="9">
        <v>0.50953442432471996</v>
      </c>
      <c r="AF2098" s="9">
        <v>-1</v>
      </c>
      <c r="AG2098" s="9">
        <v>-1</v>
      </c>
      <c r="AH2098" s="9">
        <v>-1</v>
      </c>
      <c r="AI2098" s="9">
        <v>-1</v>
      </c>
      <c r="AJ2098" s="9">
        <v>0</v>
      </c>
      <c r="AM2098" s="9" t="s">
        <v>309</v>
      </c>
      <c r="AN2098" s="9">
        <v>-1</v>
      </c>
      <c r="AQ2098" s="9">
        <v>580</v>
      </c>
      <c r="AR2098" s="9" t="s">
        <v>302</v>
      </c>
      <c r="AT2098" s="9" t="s">
        <v>195</v>
      </c>
      <c r="AU2098" s="9">
        <v>132.71029999999999</v>
      </c>
      <c r="AV2098" s="9">
        <v>4.2304085000111504</v>
      </c>
      <c r="AW2098" s="9">
        <v>0.52942675270774997</v>
      </c>
      <c r="AX2098" s="9">
        <v>4.1324770000000002E-4</v>
      </c>
    </row>
    <row r="2099" spans="1:50" x14ac:dyDescent="0.25">
      <c r="A2099" s="142">
        <v>550000</v>
      </c>
      <c r="B2099" s="142">
        <v>910000</v>
      </c>
      <c r="C2099" s="142">
        <v>910000</v>
      </c>
      <c r="D2099" s="9" t="s">
        <v>305</v>
      </c>
      <c r="E2099" s="9" t="s">
        <v>70</v>
      </c>
      <c r="F2099" s="9" t="s">
        <v>306</v>
      </c>
      <c r="G2099" s="9" t="s">
        <v>307</v>
      </c>
      <c r="H2099" s="9">
        <v>0.36</v>
      </c>
      <c r="I2099" s="9">
        <v>0.48</v>
      </c>
      <c r="J2099" s="9" t="s">
        <v>195</v>
      </c>
      <c r="K2099" s="9">
        <v>6.497350001E-4</v>
      </c>
      <c r="L2099" s="9">
        <v>3894.8025330534001</v>
      </c>
      <c r="M2099" s="9">
        <v>10.503735582587501</v>
      </c>
      <c r="N2099" s="9">
        <v>1.49382829482012</v>
      </c>
      <c r="O2099" s="9">
        <v>6.8246446398600004E-3</v>
      </c>
      <c r="P2099" s="9">
        <v>9.7059252729000001E-4</v>
      </c>
      <c r="Q2099" s="9">
        <v>2.5305895242263001</v>
      </c>
      <c r="R2099" s="9">
        <v>1410</v>
      </c>
      <c r="S2099" s="9" t="s">
        <v>299</v>
      </c>
      <c r="T2099" s="9">
        <v>1410</v>
      </c>
      <c r="U2099" s="9" t="s">
        <v>293</v>
      </c>
      <c r="V2099" s="9" t="s">
        <v>195</v>
      </c>
      <c r="Z2099" s="9">
        <v>0</v>
      </c>
      <c r="AA2099" s="9">
        <v>1</v>
      </c>
      <c r="AB2099" s="9">
        <v>6.8246446398600004E-3</v>
      </c>
      <c r="AC2099" s="9">
        <v>9.7059252729000001E-4</v>
      </c>
      <c r="AD2099" s="9">
        <v>2.53058952422644</v>
      </c>
      <c r="AF2099" s="9">
        <v>-1</v>
      </c>
      <c r="AG2099" s="9">
        <v>-1</v>
      </c>
      <c r="AH2099" s="9">
        <v>-1</v>
      </c>
      <c r="AI2099" s="9">
        <v>-1</v>
      </c>
      <c r="AJ2099" s="9">
        <v>0</v>
      </c>
      <c r="AM2099" s="9" t="s">
        <v>309</v>
      </c>
      <c r="AN2099" s="9">
        <v>-1</v>
      </c>
      <c r="AQ2099" s="9">
        <v>580</v>
      </c>
      <c r="AR2099" s="9" t="s">
        <v>302</v>
      </c>
      <c r="AT2099" s="9" t="s">
        <v>195</v>
      </c>
      <c r="AU2099" s="9">
        <v>132.71029999999999</v>
      </c>
      <c r="AV2099" s="9">
        <v>9.0181714277207305</v>
      </c>
      <c r="AW2099" s="9">
        <v>2.62938425803718</v>
      </c>
      <c r="AX2099" s="9">
        <v>2.052384E-3</v>
      </c>
    </row>
    <row r="2100" spans="1:50" x14ac:dyDescent="0.25">
      <c r="A2100" s="142">
        <v>550000</v>
      </c>
      <c r="B2100" s="142">
        <v>910000</v>
      </c>
      <c r="C2100" s="142">
        <v>910000</v>
      </c>
      <c r="D2100" s="9" t="s">
        <v>305</v>
      </c>
      <c r="E2100" s="9" t="s">
        <v>70</v>
      </c>
      <c r="F2100" s="9" t="s">
        <v>306</v>
      </c>
      <c r="G2100" s="9" t="s">
        <v>307</v>
      </c>
      <c r="H2100" s="9">
        <v>0.36</v>
      </c>
      <c r="I2100" s="9">
        <v>0.48</v>
      </c>
      <c r="J2100" s="9" t="s">
        <v>195</v>
      </c>
      <c r="K2100" s="9">
        <v>4.5569626167040002E-2</v>
      </c>
      <c r="L2100" s="9">
        <v>3894.8025330534001</v>
      </c>
      <c r="M2100" s="9">
        <v>10.503735582587501</v>
      </c>
      <c r="N2100" s="9">
        <v>1.49382829482012</v>
      </c>
      <c r="O2100" s="9">
        <v>0.47865130385603</v>
      </c>
      <c r="P2100" s="9">
        <v>6.8073196952709997E-2</v>
      </c>
      <c r="Q2100" s="9">
        <v>177.48469542571499</v>
      </c>
      <c r="R2100" s="9">
        <v>1410</v>
      </c>
      <c r="S2100" s="9" t="s">
        <v>299</v>
      </c>
      <c r="T2100" s="9">
        <v>1410</v>
      </c>
      <c r="U2100" s="9" t="s">
        <v>293</v>
      </c>
      <c r="V2100" s="9" t="s">
        <v>195</v>
      </c>
      <c r="Z2100" s="9">
        <v>0</v>
      </c>
      <c r="AA2100" s="9">
        <v>1</v>
      </c>
      <c r="AB2100" s="9">
        <v>0.47865130385603</v>
      </c>
      <c r="AC2100" s="9">
        <v>6.8073196952709997E-2</v>
      </c>
      <c r="AD2100" s="9">
        <v>177.48469542571399</v>
      </c>
      <c r="AF2100" s="9">
        <v>-1</v>
      </c>
      <c r="AG2100" s="9">
        <v>-1</v>
      </c>
      <c r="AH2100" s="9">
        <v>-1</v>
      </c>
      <c r="AI2100" s="9">
        <v>-1</v>
      </c>
      <c r="AJ2100" s="9">
        <v>0</v>
      </c>
      <c r="AM2100" s="9" t="s">
        <v>309</v>
      </c>
      <c r="AN2100" s="9">
        <v>-1</v>
      </c>
      <c r="AQ2100" s="9">
        <v>580</v>
      </c>
      <c r="AR2100" s="9" t="s">
        <v>302</v>
      </c>
      <c r="AT2100" s="9" t="s">
        <v>195</v>
      </c>
      <c r="AU2100" s="9">
        <v>132.71029999999999</v>
      </c>
      <c r="AV2100" s="9">
        <v>75.202682966815701</v>
      </c>
      <c r="AW2100" s="9">
        <v>184.413734320483</v>
      </c>
      <c r="AX2100" s="9">
        <v>0.14394541399999999</v>
      </c>
    </row>
    <row r="2101" spans="1:50" x14ac:dyDescent="0.25">
      <c r="A2101" s="142">
        <v>550000</v>
      </c>
      <c r="B2101" s="142">
        <v>910000</v>
      </c>
      <c r="C2101" s="142">
        <v>910000</v>
      </c>
      <c r="D2101" s="9" t="s">
        <v>305</v>
      </c>
      <c r="E2101" s="9" t="s">
        <v>70</v>
      </c>
      <c r="F2101" s="9" t="s">
        <v>306</v>
      </c>
      <c r="G2101" s="9" t="s">
        <v>307</v>
      </c>
      <c r="H2101" s="9">
        <v>0.36</v>
      </c>
      <c r="I2101" s="9">
        <v>0.48</v>
      </c>
      <c r="J2101" s="9" t="s">
        <v>195</v>
      </c>
      <c r="K2101" s="9">
        <v>0.14704281503336</v>
      </c>
      <c r="L2101" s="9">
        <v>3894.8025330534001</v>
      </c>
      <c r="M2101" s="9">
        <v>10.503735582587501</v>
      </c>
      <c r="N2101" s="9">
        <v>1.49382829482012</v>
      </c>
      <c r="O2101" s="9">
        <v>1.5444988484298099</v>
      </c>
      <c r="P2101" s="9">
        <v>0.21965671764684</v>
      </c>
      <c r="Q2101" s="9">
        <v>572.70272845926104</v>
      </c>
      <c r="R2101" s="9">
        <v>1410</v>
      </c>
      <c r="S2101" s="9" t="s">
        <v>299</v>
      </c>
      <c r="T2101" s="9">
        <v>1410</v>
      </c>
      <c r="U2101" s="9" t="s">
        <v>293</v>
      </c>
      <c r="V2101" s="9" t="s">
        <v>195</v>
      </c>
      <c r="Z2101" s="9">
        <v>0</v>
      </c>
      <c r="AA2101" s="9">
        <v>1</v>
      </c>
      <c r="AB2101" s="9">
        <v>1.5444988484298099</v>
      </c>
      <c r="AC2101" s="9">
        <v>0.21965671764684</v>
      </c>
      <c r="AD2101" s="9">
        <v>572.70272845926104</v>
      </c>
      <c r="AF2101" s="9">
        <v>-1</v>
      </c>
      <c r="AG2101" s="9">
        <v>-1</v>
      </c>
      <c r="AH2101" s="9">
        <v>-1</v>
      </c>
      <c r="AI2101" s="9">
        <v>-1</v>
      </c>
      <c r="AJ2101" s="9">
        <v>0</v>
      </c>
      <c r="AM2101" s="9" t="s">
        <v>309</v>
      </c>
      <c r="AN2101" s="9">
        <v>-1</v>
      </c>
      <c r="AQ2101" s="9">
        <v>580</v>
      </c>
      <c r="AR2101" s="9" t="s">
        <v>302</v>
      </c>
      <c r="AT2101" s="9" t="s">
        <v>195</v>
      </c>
      <c r="AU2101" s="9">
        <v>132.71029999999999</v>
      </c>
      <c r="AV2101" s="9">
        <v>97.743988520030001</v>
      </c>
      <c r="AW2101" s="9">
        <v>595.06116038555501</v>
      </c>
      <c r="AX2101" s="9">
        <v>0.46447909850000002</v>
      </c>
    </row>
    <row r="2102" spans="1:50" x14ac:dyDescent="0.25">
      <c r="A2102" s="142">
        <v>550000</v>
      </c>
      <c r="B2102" s="142">
        <v>910000</v>
      </c>
      <c r="C2102" s="142">
        <v>910000</v>
      </c>
      <c r="D2102" s="9" t="s">
        <v>305</v>
      </c>
      <c r="E2102" s="9" t="s">
        <v>70</v>
      </c>
      <c r="F2102" s="9" t="s">
        <v>306</v>
      </c>
      <c r="G2102" s="9" t="s">
        <v>307</v>
      </c>
      <c r="H2102" s="9">
        <v>0.36</v>
      </c>
      <c r="I2102" s="9">
        <v>0.48</v>
      </c>
      <c r="J2102" s="9" t="s">
        <v>195</v>
      </c>
      <c r="K2102" s="9">
        <v>0.10359695752792</v>
      </c>
      <c r="L2102" s="9">
        <v>3894.8025330534001</v>
      </c>
      <c r="M2102" s="9">
        <v>10.503735582587501</v>
      </c>
      <c r="N2102" s="9">
        <v>1.49382829482012</v>
      </c>
      <c r="O2102" s="9">
        <v>1.0881550490338601</v>
      </c>
      <c r="P2102" s="9">
        <v>0.15475606641249001</v>
      </c>
      <c r="Q2102" s="9">
        <v>403.48969259638397</v>
      </c>
      <c r="R2102" s="9">
        <v>1300</v>
      </c>
      <c r="S2102" s="9" t="s">
        <v>296</v>
      </c>
      <c r="T2102" s="9">
        <v>1300</v>
      </c>
      <c r="U2102" s="9" t="s">
        <v>293</v>
      </c>
      <c r="V2102" s="9" t="s">
        <v>195</v>
      </c>
      <c r="Z2102" s="9">
        <v>0</v>
      </c>
      <c r="AA2102" s="9">
        <v>1</v>
      </c>
      <c r="AB2102" s="9">
        <v>1.0881550490338601</v>
      </c>
      <c r="AC2102" s="9">
        <v>0.15475606641249001</v>
      </c>
      <c r="AD2102" s="9">
        <v>403.48969259638397</v>
      </c>
      <c r="AF2102" s="9">
        <v>-1</v>
      </c>
      <c r="AG2102" s="9">
        <v>-1</v>
      </c>
      <c r="AH2102" s="9">
        <v>-1</v>
      </c>
      <c r="AI2102" s="9">
        <v>-1</v>
      </c>
      <c r="AJ2102" s="9">
        <v>0</v>
      </c>
      <c r="AM2102" s="9" t="s">
        <v>309</v>
      </c>
      <c r="AN2102" s="9">
        <v>-1</v>
      </c>
      <c r="AQ2102" s="9">
        <v>580</v>
      </c>
      <c r="AR2102" s="9" t="s">
        <v>302</v>
      </c>
      <c r="AT2102" s="9" t="s">
        <v>195</v>
      </c>
      <c r="AU2102" s="9">
        <v>132.71029999999999</v>
      </c>
      <c r="AV2102" s="9">
        <v>82.963838636386299</v>
      </c>
      <c r="AW2102" s="9">
        <v>419.242012912978</v>
      </c>
      <c r="AX2102" s="9">
        <v>0.32724224870000002</v>
      </c>
    </row>
    <row r="2103" spans="1:50" x14ac:dyDescent="0.25">
      <c r="A2103" s="142">
        <v>550000</v>
      </c>
      <c r="B2103" s="142">
        <v>910000</v>
      </c>
      <c r="C2103" s="142">
        <v>910000</v>
      </c>
      <c r="D2103" s="9" t="s">
        <v>305</v>
      </c>
      <c r="E2103" s="9" t="s">
        <v>70</v>
      </c>
      <c r="F2103" s="9" t="s">
        <v>306</v>
      </c>
      <c r="G2103" s="9" t="s">
        <v>307</v>
      </c>
      <c r="H2103" s="9">
        <v>0.36</v>
      </c>
      <c r="I2103" s="9">
        <v>0.48</v>
      </c>
      <c r="J2103" s="9" t="s">
        <v>195</v>
      </c>
      <c r="K2103" s="9">
        <v>0.18882076911057999</v>
      </c>
      <c r="L2103" s="9">
        <v>3847.42469128625</v>
      </c>
      <c r="M2103" s="9">
        <v>9.5601531205363504</v>
      </c>
      <c r="N2103" s="9">
        <v>1.4050111376816099</v>
      </c>
      <c r="O2103" s="9">
        <v>1.80515546503463</v>
      </c>
      <c r="P2103" s="9">
        <v>0.26529528362597998</v>
      </c>
      <c r="Q2103" s="9">
        <v>726.473689303725</v>
      </c>
      <c r="R2103" s="9">
        <v>1200</v>
      </c>
      <c r="S2103" s="9" t="s">
        <v>308</v>
      </c>
      <c r="T2103" s="9">
        <v>1200</v>
      </c>
      <c r="U2103" s="9" t="s">
        <v>293</v>
      </c>
      <c r="V2103" s="9" t="s">
        <v>195</v>
      </c>
      <c r="Z2103" s="9">
        <v>0</v>
      </c>
      <c r="AA2103" s="9">
        <v>1</v>
      </c>
      <c r="AB2103" s="9">
        <v>1.80515546503463</v>
      </c>
      <c r="AC2103" s="9">
        <v>0.26529528362597998</v>
      </c>
      <c r="AD2103" s="9">
        <v>726.473689303725</v>
      </c>
      <c r="AF2103" s="9">
        <v>-1</v>
      </c>
      <c r="AG2103" s="9">
        <v>-1</v>
      </c>
      <c r="AH2103" s="9">
        <v>-1</v>
      </c>
      <c r="AI2103" s="9">
        <v>-1</v>
      </c>
      <c r="AJ2103" s="9">
        <v>0</v>
      </c>
      <c r="AM2103" s="9" t="s">
        <v>309</v>
      </c>
      <c r="AN2103" s="9">
        <v>-1</v>
      </c>
      <c r="AQ2103" s="9">
        <v>580</v>
      </c>
      <c r="AR2103" s="9" t="s">
        <v>302</v>
      </c>
      <c r="AT2103" s="9" t="s">
        <v>195</v>
      </c>
      <c r="AU2103" s="9">
        <v>132.71029999999999</v>
      </c>
      <c r="AV2103" s="9">
        <v>181.67120336001</v>
      </c>
      <c r="AW2103" s="9">
        <v>764.13054215767795</v>
      </c>
      <c r="AX2103" s="9">
        <v>0.58919196210000002</v>
      </c>
    </row>
    <row r="2104" spans="1:50" x14ac:dyDescent="0.25">
      <c r="A2104" s="142">
        <v>550000</v>
      </c>
      <c r="B2104" s="142">
        <v>910000</v>
      </c>
      <c r="C2104" s="142">
        <v>910000</v>
      </c>
      <c r="D2104" s="9" t="s">
        <v>305</v>
      </c>
      <c r="E2104" s="9" t="s">
        <v>70</v>
      </c>
      <c r="F2104" s="9" t="s">
        <v>306</v>
      </c>
      <c r="G2104" s="9" t="s">
        <v>307</v>
      </c>
      <c r="H2104" s="9">
        <v>0.36</v>
      </c>
      <c r="I2104" s="9">
        <v>0.48</v>
      </c>
      <c r="J2104" s="9" t="s">
        <v>195</v>
      </c>
      <c r="K2104" s="9">
        <v>0.15701096678699999</v>
      </c>
      <c r="L2104" s="9">
        <v>3847.42469128625</v>
      </c>
      <c r="M2104" s="9">
        <v>9.5601531205363504</v>
      </c>
      <c r="N2104" s="9">
        <v>1.4050111376816099</v>
      </c>
      <c r="O2104" s="9">
        <v>1.50104888408722</v>
      </c>
      <c r="P2104" s="9">
        <v>0.22060215707389999</v>
      </c>
      <c r="Q2104" s="9">
        <v>604.08787041905202</v>
      </c>
      <c r="R2104" s="9">
        <v>1210</v>
      </c>
      <c r="S2104" s="9" t="s">
        <v>310</v>
      </c>
      <c r="T2104" s="9">
        <v>1210</v>
      </c>
      <c r="U2104" s="9" t="s">
        <v>293</v>
      </c>
      <c r="V2104" s="9" t="s">
        <v>195</v>
      </c>
      <c r="Z2104" s="9">
        <v>0</v>
      </c>
      <c r="AA2104" s="9">
        <v>1</v>
      </c>
      <c r="AB2104" s="9">
        <v>1.50104888408722</v>
      </c>
      <c r="AC2104" s="9">
        <v>0.22060215707389999</v>
      </c>
      <c r="AD2104" s="9">
        <v>604.08787041905202</v>
      </c>
      <c r="AF2104" s="9">
        <v>-1</v>
      </c>
      <c r="AG2104" s="9">
        <v>-1</v>
      </c>
      <c r="AH2104" s="9">
        <v>-1</v>
      </c>
      <c r="AI2104" s="9">
        <v>-1</v>
      </c>
      <c r="AJ2104" s="9">
        <v>0</v>
      </c>
      <c r="AM2104" s="9" t="s">
        <v>309</v>
      </c>
      <c r="AN2104" s="9">
        <v>-1</v>
      </c>
      <c r="AQ2104" s="9">
        <v>580</v>
      </c>
      <c r="AR2104" s="9" t="s">
        <v>302</v>
      </c>
      <c r="AT2104" s="9" t="s">
        <v>195</v>
      </c>
      <c r="AU2104" s="9">
        <v>132.71029999999999</v>
      </c>
      <c r="AV2104" s="9">
        <v>100.845238987898</v>
      </c>
      <c r="AW2104" s="9">
        <v>635.40083932922596</v>
      </c>
      <c r="AX2104" s="9">
        <v>0.4899333904</v>
      </c>
    </row>
    <row r="2105" spans="1:50" x14ac:dyDescent="0.25">
      <c r="A2105" s="142">
        <v>550000</v>
      </c>
      <c r="B2105" s="142">
        <v>910000</v>
      </c>
      <c r="C2105" s="142">
        <v>910000</v>
      </c>
      <c r="D2105" s="9" t="s">
        <v>305</v>
      </c>
      <c r="E2105" s="9" t="s">
        <v>70</v>
      </c>
      <c r="F2105" s="9" t="s">
        <v>306</v>
      </c>
      <c r="G2105" s="9" t="s">
        <v>307</v>
      </c>
      <c r="H2105" s="9">
        <v>0.36</v>
      </c>
      <c r="I2105" s="9">
        <v>0.48</v>
      </c>
      <c r="J2105" s="9" t="s">
        <v>195</v>
      </c>
      <c r="K2105" s="9">
        <v>5.6220985967099998E-3</v>
      </c>
      <c r="L2105" s="9">
        <v>3847.42469128625</v>
      </c>
      <c r="M2105" s="9">
        <v>9.5601531205363504</v>
      </c>
      <c r="N2105" s="9">
        <v>1.4050111376816099</v>
      </c>
      <c r="O2105" s="9">
        <v>5.3748123443320001E-2</v>
      </c>
      <c r="P2105" s="9">
        <v>7.8991111455199992E-3</v>
      </c>
      <c r="Q2105" s="9">
        <v>21.630600957839299</v>
      </c>
      <c r="R2105" s="9">
        <v>1210</v>
      </c>
      <c r="S2105" s="9" t="s">
        <v>310</v>
      </c>
      <c r="T2105" s="9">
        <v>1210</v>
      </c>
      <c r="U2105" s="9" t="s">
        <v>293</v>
      </c>
      <c r="V2105" s="9" t="s">
        <v>195</v>
      </c>
      <c r="Z2105" s="9">
        <v>0</v>
      </c>
      <c r="AA2105" s="9">
        <v>1</v>
      </c>
      <c r="AB2105" s="9">
        <v>5.3748123443320001E-2</v>
      </c>
      <c r="AC2105" s="9">
        <v>7.8991111455199992E-3</v>
      </c>
      <c r="AD2105" s="9">
        <v>21.6306009578398</v>
      </c>
      <c r="AF2105" s="9">
        <v>-1</v>
      </c>
      <c r="AG2105" s="9">
        <v>-1</v>
      </c>
      <c r="AH2105" s="9">
        <v>-1</v>
      </c>
      <c r="AI2105" s="9">
        <v>-1</v>
      </c>
      <c r="AJ2105" s="9">
        <v>0</v>
      </c>
      <c r="AM2105" s="9" t="s">
        <v>309</v>
      </c>
      <c r="AN2105" s="9">
        <v>-1</v>
      </c>
      <c r="AQ2105" s="9">
        <v>580</v>
      </c>
      <c r="AR2105" s="9" t="s">
        <v>302</v>
      </c>
      <c r="AT2105" s="9" t="s">
        <v>195</v>
      </c>
      <c r="AU2105" s="9">
        <v>132.71029999999999</v>
      </c>
      <c r="AV2105" s="9">
        <v>25.9120891303889</v>
      </c>
      <c r="AW2105" s="9">
        <v>22.7518258134745</v>
      </c>
      <c r="AX2105" s="9">
        <v>1.7543066499999999E-2</v>
      </c>
    </row>
    <row r="2106" spans="1:50" x14ac:dyDescent="0.25">
      <c r="A2106" s="142">
        <v>550000</v>
      </c>
      <c r="B2106" s="142">
        <v>910000</v>
      </c>
      <c r="C2106" s="142">
        <v>910000</v>
      </c>
      <c r="D2106" s="9" t="s">
        <v>305</v>
      </c>
      <c r="E2106" s="9" t="s">
        <v>70</v>
      </c>
      <c r="F2106" s="9" t="s">
        <v>306</v>
      </c>
      <c r="G2106" s="9" t="s">
        <v>307</v>
      </c>
      <c r="H2106" s="9">
        <v>0.36</v>
      </c>
      <c r="I2106" s="9">
        <v>0.48</v>
      </c>
      <c r="J2106" s="9" t="s">
        <v>195</v>
      </c>
      <c r="K2106" s="9">
        <v>7.0027891139999994E-5</v>
      </c>
      <c r="L2106" s="9">
        <v>3847.42469128625</v>
      </c>
      <c r="M2106" s="9">
        <v>9.5601531205363504</v>
      </c>
      <c r="N2106" s="9">
        <v>1.4050111376816099</v>
      </c>
      <c r="O2106" s="9">
        <v>6.6947736208000002E-4</v>
      </c>
      <c r="P2106" s="9">
        <v>9.8389967009999998E-5</v>
      </c>
      <c r="Q2106" s="9">
        <v>0.26942703748152003</v>
      </c>
      <c r="R2106" s="9">
        <v>1210</v>
      </c>
      <c r="S2106" s="9" t="s">
        <v>310</v>
      </c>
      <c r="T2106" s="9">
        <v>1210</v>
      </c>
      <c r="U2106" s="9" t="s">
        <v>293</v>
      </c>
      <c r="V2106" s="9" t="s">
        <v>195</v>
      </c>
      <c r="Z2106" s="9">
        <v>0</v>
      </c>
      <c r="AA2106" s="9">
        <v>1</v>
      </c>
      <c r="AB2106" s="9">
        <v>6.6947736208000002E-4</v>
      </c>
      <c r="AC2106" s="9">
        <v>9.8389967009999998E-5</v>
      </c>
      <c r="AD2106" s="9">
        <v>0.26942703748032998</v>
      </c>
      <c r="AF2106" s="9">
        <v>-1</v>
      </c>
      <c r="AG2106" s="9">
        <v>-1</v>
      </c>
      <c r="AH2106" s="9">
        <v>-1</v>
      </c>
      <c r="AI2106" s="9">
        <v>-1</v>
      </c>
      <c r="AJ2106" s="9">
        <v>0</v>
      </c>
      <c r="AM2106" s="9" t="s">
        <v>309</v>
      </c>
      <c r="AN2106" s="9">
        <v>-1</v>
      </c>
      <c r="AQ2106" s="9">
        <v>580</v>
      </c>
      <c r="AR2106" s="9" t="s">
        <v>302</v>
      </c>
      <c r="AT2106" s="9" t="s">
        <v>195</v>
      </c>
      <c r="AU2106" s="9">
        <v>132.71029999999999</v>
      </c>
      <c r="AV2106" s="9">
        <v>3.1341285020396099</v>
      </c>
      <c r="AW2106" s="9">
        <v>0.28339282103815999</v>
      </c>
      <c r="AX2106" s="9">
        <v>2.1851339999999999E-4</v>
      </c>
    </row>
    <row r="2107" spans="1:50" x14ac:dyDescent="0.25">
      <c r="A2107" s="142">
        <v>550000</v>
      </c>
      <c r="B2107" s="142">
        <v>910000</v>
      </c>
      <c r="C2107" s="142">
        <v>910000</v>
      </c>
      <c r="D2107" s="9" t="s">
        <v>305</v>
      </c>
      <c r="E2107" s="9" t="s">
        <v>70</v>
      </c>
      <c r="F2107" s="9" t="s">
        <v>306</v>
      </c>
      <c r="G2107" s="9" t="s">
        <v>307</v>
      </c>
      <c r="H2107" s="9">
        <v>0.36</v>
      </c>
      <c r="I2107" s="9">
        <v>0.48</v>
      </c>
      <c r="J2107" s="9" t="s">
        <v>195</v>
      </c>
      <c r="K2107" s="9">
        <v>4.6542382578410001E-2</v>
      </c>
      <c r="L2107" s="9">
        <v>3847.42469128625</v>
      </c>
      <c r="M2107" s="9">
        <v>9.5601531205363504</v>
      </c>
      <c r="N2107" s="9">
        <v>1.4050111376816099</v>
      </c>
      <c r="O2107" s="9">
        <v>0.44495230404426001</v>
      </c>
      <c r="P2107" s="9">
        <v>6.5392565896910004E-2</v>
      </c>
      <c r="Q2107" s="9">
        <v>179.068311923496</v>
      </c>
      <c r="R2107" s="9">
        <v>1210</v>
      </c>
      <c r="S2107" s="9" t="s">
        <v>310</v>
      </c>
      <c r="T2107" s="9">
        <v>1210</v>
      </c>
      <c r="U2107" s="9" t="s">
        <v>293</v>
      </c>
      <c r="V2107" s="9" t="s">
        <v>195</v>
      </c>
      <c r="Z2107" s="9">
        <v>0</v>
      </c>
      <c r="AA2107" s="9">
        <v>1</v>
      </c>
      <c r="AB2107" s="9">
        <v>0.44495230404426001</v>
      </c>
      <c r="AC2107" s="9">
        <v>6.5392565896910004E-2</v>
      </c>
      <c r="AD2107" s="9">
        <v>179.068311923496</v>
      </c>
      <c r="AF2107" s="9">
        <v>-1</v>
      </c>
      <c r="AG2107" s="9">
        <v>-1</v>
      </c>
      <c r="AH2107" s="9">
        <v>-1</v>
      </c>
      <c r="AI2107" s="9">
        <v>-1</v>
      </c>
      <c r="AJ2107" s="9">
        <v>0</v>
      </c>
      <c r="AM2107" s="9" t="s">
        <v>309</v>
      </c>
      <c r="AN2107" s="9">
        <v>-1</v>
      </c>
      <c r="AQ2107" s="9">
        <v>580</v>
      </c>
      <c r="AR2107" s="9" t="s">
        <v>302</v>
      </c>
      <c r="AT2107" s="9" t="s">
        <v>195</v>
      </c>
      <c r="AU2107" s="9">
        <v>132.71029999999999</v>
      </c>
      <c r="AV2107" s="9">
        <v>63.821037951279997</v>
      </c>
      <c r="AW2107" s="9">
        <v>188.35033985126799</v>
      </c>
      <c r="AX2107" s="9">
        <v>0.14522977449999999</v>
      </c>
    </row>
    <row r="2108" spans="1:50" x14ac:dyDescent="0.25">
      <c r="A2108" s="142">
        <v>550000</v>
      </c>
      <c r="B2108" s="142">
        <v>910000</v>
      </c>
      <c r="C2108" s="142">
        <v>910000</v>
      </c>
      <c r="D2108" s="9" t="s">
        <v>305</v>
      </c>
      <c r="E2108" s="9" t="s">
        <v>70</v>
      </c>
      <c r="F2108" s="9" t="s">
        <v>306</v>
      </c>
      <c r="G2108" s="9" t="s">
        <v>307</v>
      </c>
      <c r="H2108" s="9">
        <v>0.36</v>
      </c>
      <c r="I2108" s="9">
        <v>0.48</v>
      </c>
      <c r="J2108" s="9" t="s">
        <v>195</v>
      </c>
      <c r="K2108" s="9">
        <v>0.21969720868102999</v>
      </c>
      <c r="L2108" s="9">
        <v>3847.42469128625</v>
      </c>
      <c r="M2108" s="9">
        <v>9.5601531205363504</v>
      </c>
      <c r="N2108" s="9">
        <v>1.4050111376816099</v>
      </c>
      <c r="O2108" s="9">
        <v>2.1003389551450802</v>
      </c>
      <c r="P2108" s="9">
        <v>0.30867702511440998</v>
      </c>
      <c r="Q2108" s="9">
        <v>845.26846528606598</v>
      </c>
      <c r="R2108" s="9">
        <v>1210</v>
      </c>
      <c r="S2108" s="9" t="s">
        <v>310</v>
      </c>
      <c r="T2108" s="9">
        <v>1210</v>
      </c>
      <c r="U2108" s="9" t="s">
        <v>293</v>
      </c>
      <c r="V2108" s="9" t="s">
        <v>195</v>
      </c>
      <c r="Z2108" s="9">
        <v>0</v>
      </c>
      <c r="AA2108" s="9">
        <v>1</v>
      </c>
      <c r="AB2108" s="9">
        <v>2.1003389551450802</v>
      </c>
      <c r="AC2108" s="9">
        <v>0.30867702511440998</v>
      </c>
      <c r="AD2108" s="9">
        <v>845.26846528606598</v>
      </c>
      <c r="AF2108" s="9">
        <v>-1</v>
      </c>
      <c r="AG2108" s="9">
        <v>-1</v>
      </c>
      <c r="AH2108" s="9">
        <v>-1</v>
      </c>
      <c r="AI2108" s="9">
        <v>-1</v>
      </c>
      <c r="AJ2108" s="9">
        <v>0</v>
      </c>
      <c r="AM2108" s="9" t="s">
        <v>309</v>
      </c>
      <c r="AN2108" s="9">
        <v>-1</v>
      </c>
      <c r="AQ2108" s="9">
        <v>580</v>
      </c>
      <c r="AR2108" s="9" t="s">
        <v>302</v>
      </c>
      <c r="AT2108" s="9" t="s">
        <v>195</v>
      </c>
      <c r="AU2108" s="9">
        <v>132.71029999999999</v>
      </c>
      <c r="AV2108" s="9">
        <v>117.573350271628</v>
      </c>
      <c r="AW2108" s="9">
        <v>889.08305993418196</v>
      </c>
      <c r="AX2108" s="9">
        <v>0.68553809030000001</v>
      </c>
    </row>
    <row r="2109" spans="1:50" x14ac:dyDescent="0.25">
      <c r="A2109" s="142">
        <v>550000</v>
      </c>
      <c r="B2109" s="142">
        <v>910000</v>
      </c>
      <c r="C2109" s="142">
        <v>910000</v>
      </c>
      <c r="D2109" s="9" t="s">
        <v>305</v>
      </c>
      <c r="E2109" s="9" t="s">
        <v>70</v>
      </c>
      <c r="F2109" s="9" t="s">
        <v>306</v>
      </c>
      <c r="G2109" s="9" t="s">
        <v>307</v>
      </c>
      <c r="H2109" s="9">
        <v>0.36</v>
      </c>
      <c r="I2109" s="9">
        <v>0.48</v>
      </c>
      <c r="J2109" s="9" t="s">
        <v>195</v>
      </c>
      <c r="K2109" s="9">
        <v>0.33059140807748999</v>
      </c>
      <c r="L2109" s="9">
        <v>3852.5613760786</v>
      </c>
      <c r="M2109" s="9">
        <v>9.5721902032681392</v>
      </c>
      <c r="N2109" s="9">
        <v>1.40675540337343</v>
      </c>
      <c r="O2109" s="9">
        <v>3.1644838376840001</v>
      </c>
      <c r="P2109" s="9">
        <v>0.46506124962183998</v>
      </c>
      <c r="Q2109" s="9">
        <v>1273.62369002279</v>
      </c>
      <c r="R2109" s="9">
        <v>1200</v>
      </c>
      <c r="S2109" s="9" t="s">
        <v>308</v>
      </c>
      <c r="T2109" s="9">
        <v>1200</v>
      </c>
      <c r="U2109" s="9" t="s">
        <v>293</v>
      </c>
      <c r="V2109" s="9" t="s">
        <v>195</v>
      </c>
      <c r="Z2109" s="9">
        <v>0</v>
      </c>
      <c r="AA2109" s="9">
        <v>1</v>
      </c>
      <c r="AB2109" s="9">
        <v>3.1644838376840001</v>
      </c>
      <c r="AC2109" s="9">
        <v>0.46506124962183998</v>
      </c>
      <c r="AD2109" s="9">
        <v>1273.62369002279</v>
      </c>
      <c r="AF2109" s="9">
        <v>-1</v>
      </c>
      <c r="AG2109" s="9">
        <v>-1</v>
      </c>
      <c r="AH2109" s="9">
        <v>-1</v>
      </c>
      <c r="AI2109" s="9">
        <v>-1</v>
      </c>
      <c r="AJ2109" s="9">
        <v>0</v>
      </c>
      <c r="AM2109" s="9" t="s">
        <v>309</v>
      </c>
      <c r="AN2109" s="9">
        <v>-1</v>
      </c>
      <c r="AQ2109" s="9">
        <v>580</v>
      </c>
      <c r="AR2109" s="9" t="s">
        <v>302</v>
      </c>
      <c r="AT2109" s="9" t="s">
        <v>195</v>
      </c>
      <c r="AU2109" s="9">
        <v>132.71029999999999</v>
      </c>
      <c r="AV2109" s="9">
        <v>205.23926406433699</v>
      </c>
      <c r="AW2109" s="9">
        <v>1337.8559629686599</v>
      </c>
      <c r="AX2109" s="9">
        <v>1.0329470316</v>
      </c>
    </row>
    <row r="2110" spans="1:50" x14ac:dyDescent="0.25">
      <c r="A2110" s="142">
        <v>550000</v>
      </c>
      <c r="B2110" s="142">
        <v>910000</v>
      </c>
      <c r="C2110" s="142">
        <v>910000</v>
      </c>
      <c r="D2110" s="9" t="s">
        <v>305</v>
      </c>
      <c r="E2110" s="9" t="s">
        <v>70</v>
      </c>
      <c r="F2110" s="9" t="s">
        <v>306</v>
      </c>
      <c r="G2110" s="9" t="s">
        <v>307</v>
      </c>
      <c r="H2110" s="9">
        <v>0.36</v>
      </c>
      <c r="I2110" s="9">
        <v>0.48</v>
      </c>
      <c r="J2110" s="9" t="s">
        <v>195</v>
      </c>
      <c r="K2110" s="9">
        <v>0.15713260762837</v>
      </c>
      <c r="L2110" s="9">
        <v>3852.5613760786</v>
      </c>
      <c r="M2110" s="9">
        <v>9.5721902032681392</v>
      </c>
      <c r="N2110" s="9">
        <v>1.40675540337343</v>
      </c>
      <c r="O2110" s="9">
        <v>1.5041032073543199</v>
      </c>
      <c r="P2110" s="9">
        <v>0.22104714482737001</v>
      </c>
      <c r="Q2110" s="9">
        <v>605.36301507159999</v>
      </c>
      <c r="R2110" s="9">
        <v>1210</v>
      </c>
      <c r="S2110" s="9" t="s">
        <v>310</v>
      </c>
      <c r="T2110" s="9">
        <v>1210</v>
      </c>
      <c r="U2110" s="9" t="s">
        <v>293</v>
      </c>
      <c r="V2110" s="9" t="s">
        <v>195</v>
      </c>
      <c r="Z2110" s="9">
        <v>0</v>
      </c>
      <c r="AA2110" s="9">
        <v>1</v>
      </c>
      <c r="AB2110" s="9">
        <v>1.5041032073543199</v>
      </c>
      <c r="AC2110" s="9">
        <v>0.22104714482737001</v>
      </c>
      <c r="AD2110" s="9">
        <v>605.36301507159999</v>
      </c>
      <c r="AF2110" s="9">
        <v>-1</v>
      </c>
      <c r="AG2110" s="9">
        <v>-1</v>
      </c>
      <c r="AH2110" s="9">
        <v>-1</v>
      </c>
      <c r="AI2110" s="9">
        <v>-1</v>
      </c>
      <c r="AJ2110" s="9">
        <v>0</v>
      </c>
      <c r="AM2110" s="9" t="s">
        <v>309</v>
      </c>
      <c r="AN2110" s="9">
        <v>-1</v>
      </c>
      <c r="AQ2110" s="9">
        <v>580</v>
      </c>
      <c r="AR2110" s="9" t="s">
        <v>302</v>
      </c>
      <c r="AT2110" s="9" t="s">
        <v>195</v>
      </c>
      <c r="AU2110" s="9">
        <v>132.71029999999999</v>
      </c>
      <c r="AV2110" s="9">
        <v>103.43716252681899</v>
      </c>
      <c r="AW2110" s="9">
        <v>635.89310234935601</v>
      </c>
      <c r="AX2110" s="9">
        <v>0.49096757099999999</v>
      </c>
    </row>
    <row r="2111" spans="1:50" x14ac:dyDescent="0.25">
      <c r="A2111" s="142">
        <v>550000</v>
      </c>
      <c r="B2111" s="142">
        <v>910000</v>
      </c>
      <c r="C2111" s="142">
        <v>910000</v>
      </c>
      <c r="D2111" s="9" t="s">
        <v>305</v>
      </c>
      <c r="E2111" s="9" t="s">
        <v>70</v>
      </c>
      <c r="F2111" s="9" t="s">
        <v>306</v>
      </c>
      <c r="G2111" s="9" t="s">
        <v>307</v>
      </c>
      <c r="H2111" s="9">
        <v>0.36</v>
      </c>
      <c r="I2111" s="9">
        <v>0.48</v>
      </c>
      <c r="J2111" s="9" t="s">
        <v>195</v>
      </c>
      <c r="K2111" s="9">
        <v>0.12310507164027</v>
      </c>
      <c r="L2111" s="9">
        <v>3852.5613760786</v>
      </c>
      <c r="M2111" s="9">
        <v>9.5721902032681392</v>
      </c>
      <c r="N2111" s="9">
        <v>1.40675540337343</v>
      </c>
      <c r="O2111" s="9">
        <v>1.1783851607277001</v>
      </c>
      <c r="P2111" s="9">
        <v>0.17317872471262999</v>
      </c>
      <c r="Q2111" s="9">
        <v>474.26984420072802</v>
      </c>
      <c r="R2111" s="9">
        <v>1210</v>
      </c>
      <c r="S2111" s="9" t="s">
        <v>310</v>
      </c>
      <c r="T2111" s="9">
        <v>1210</v>
      </c>
      <c r="U2111" s="9" t="s">
        <v>293</v>
      </c>
      <c r="V2111" s="9" t="s">
        <v>195</v>
      </c>
      <c r="Z2111" s="9">
        <v>0</v>
      </c>
      <c r="AA2111" s="9">
        <v>1</v>
      </c>
      <c r="AB2111" s="9">
        <v>1.1783851607277001</v>
      </c>
      <c r="AC2111" s="9">
        <v>0.17317872471262999</v>
      </c>
      <c r="AD2111" s="9">
        <v>474.26984420072802</v>
      </c>
      <c r="AF2111" s="9">
        <v>-1</v>
      </c>
      <c r="AG2111" s="9">
        <v>-1</v>
      </c>
      <c r="AH2111" s="9">
        <v>-1</v>
      </c>
      <c r="AI2111" s="9">
        <v>-1</v>
      </c>
      <c r="AJ2111" s="9">
        <v>0</v>
      </c>
      <c r="AM2111" s="9" t="s">
        <v>309</v>
      </c>
      <c r="AN2111" s="9">
        <v>-1</v>
      </c>
      <c r="AQ2111" s="9">
        <v>580</v>
      </c>
      <c r="AR2111" s="9" t="s">
        <v>302</v>
      </c>
      <c r="AT2111" s="9" t="s">
        <v>195</v>
      </c>
      <c r="AU2111" s="9">
        <v>132.71029999999999</v>
      </c>
      <c r="AV2111" s="9">
        <v>104.987274376803</v>
      </c>
      <c r="AW2111" s="9">
        <v>498.18854979747499</v>
      </c>
      <c r="AX2111" s="9">
        <v>0.3846470756</v>
      </c>
    </row>
    <row r="2112" spans="1:50" x14ac:dyDescent="0.25">
      <c r="A2112" s="142">
        <v>550000</v>
      </c>
      <c r="B2112" s="142">
        <v>910000</v>
      </c>
      <c r="C2112" s="142">
        <v>910000</v>
      </c>
      <c r="D2112" s="9" t="s">
        <v>305</v>
      </c>
      <c r="E2112" s="9" t="s">
        <v>70</v>
      </c>
      <c r="F2112" s="9" t="s">
        <v>306</v>
      </c>
      <c r="G2112" s="9" t="s">
        <v>307</v>
      </c>
      <c r="H2112" s="9">
        <v>0.36</v>
      </c>
      <c r="I2112" s="9">
        <v>0.48</v>
      </c>
      <c r="J2112" s="9" t="s">
        <v>195</v>
      </c>
      <c r="K2112" s="9">
        <v>3.1638704599999999E-3</v>
      </c>
      <c r="L2112" s="9">
        <v>3852.5613760786</v>
      </c>
      <c r="M2112" s="9">
        <v>9.5721902032681392</v>
      </c>
      <c r="N2112" s="9">
        <v>1.40675540337343</v>
      </c>
      <c r="O2112" s="9">
        <v>3.028516982167E-2</v>
      </c>
      <c r="P2112" s="9">
        <v>4.4507918651799996E-3</v>
      </c>
      <c r="Q2112" s="9">
        <v>12.189005133135099</v>
      </c>
      <c r="R2112" s="9">
        <v>1210</v>
      </c>
      <c r="S2112" s="9" t="s">
        <v>310</v>
      </c>
      <c r="T2112" s="9">
        <v>1210</v>
      </c>
      <c r="U2112" s="9" t="s">
        <v>293</v>
      </c>
      <c r="V2112" s="9" t="s">
        <v>195</v>
      </c>
      <c r="Z2112" s="9">
        <v>0</v>
      </c>
      <c r="AA2112" s="9">
        <v>1</v>
      </c>
      <c r="AB2112" s="9">
        <v>3.028516982167E-2</v>
      </c>
      <c r="AC2112" s="9">
        <v>4.4507918651799996E-3</v>
      </c>
      <c r="AD2112" s="9">
        <v>12.189005133135799</v>
      </c>
      <c r="AF2112" s="9">
        <v>-1</v>
      </c>
      <c r="AG2112" s="9">
        <v>-1</v>
      </c>
      <c r="AH2112" s="9">
        <v>-1</v>
      </c>
      <c r="AI2112" s="9">
        <v>-1</v>
      </c>
      <c r="AJ2112" s="9">
        <v>0</v>
      </c>
      <c r="AM2112" s="9" t="s">
        <v>309</v>
      </c>
      <c r="AN2112" s="9">
        <v>-1</v>
      </c>
      <c r="AQ2112" s="9">
        <v>580</v>
      </c>
      <c r="AR2112" s="9" t="s">
        <v>302</v>
      </c>
      <c r="AT2112" s="9" t="s">
        <v>195</v>
      </c>
      <c r="AU2112" s="9">
        <v>132.71029999999999</v>
      </c>
      <c r="AV2112" s="9">
        <v>17.243983049344401</v>
      </c>
      <c r="AW2112" s="9">
        <v>12.8037294907176</v>
      </c>
      <c r="AX2112" s="9">
        <v>9.8856489000000002E-3</v>
      </c>
    </row>
    <row r="2113" spans="1:50" x14ac:dyDescent="0.25">
      <c r="A2113" s="142">
        <v>550000</v>
      </c>
      <c r="B2113" s="142">
        <v>910000</v>
      </c>
      <c r="C2113" s="142">
        <v>910000</v>
      </c>
      <c r="D2113" s="9" t="s">
        <v>305</v>
      </c>
      <c r="E2113" s="9" t="s">
        <v>70</v>
      </c>
      <c r="F2113" s="9" t="s">
        <v>306</v>
      </c>
      <c r="G2113" s="9" t="s">
        <v>307</v>
      </c>
      <c r="H2113" s="9">
        <v>0.36</v>
      </c>
      <c r="I2113" s="9">
        <v>0.48</v>
      </c>
      <c r="J2113" s="9" t="s">
        <v>195</v>
      </c>
      <c r="K2113" s="9">
        <v>3.77049565463E-3</v>
      </c>
      <c r="L2113" s="9">
        <v>3852.5613760786</v>
      </c>
      <c r="M2113" s="9">
        <v>9.5721902032681392</v>
      </c>
      <c r="N2113" s="9">
        <v>1.40675540337343</v>
      </c>
      <c r="O2113" s="9">
        <v>3.6091901566780001E-2</v>
      </c>
      <c r="P2113" s="9">
        <v>5.3041651355499996E-3</v>
      </c>
      <c r="Q2113" s="9">
        <v>14.5260659277267</v>
      </c>
      <c r="R2113" s="9">
        <v>1210</v>
      </c>
      <c r="S2113" s="9" t="s">
        <v>310</v>
      </c>
      <c r="T2113" s="9">
        <v>1210</v>
      </c>
      <c r="U2113" s="9" t="s">
        <v>293</v>
      </c>
      <c r="V2113" s="9" t="s">
        <v>195</v>
      </c>
      <c r="Z2113" s="9">
        <v>0</v>
      </c>
      <c r="AA2113" s="9">
        <v>1</v>
      </c>
      <c r="AB2113" s="9">
        <v>3.6091901566780001E-2</v>
      </c>
      <c r="AC2113" s="9">
        <v>5.3041651355499996E-3</v>
      </c>
      <c r="AD2113" s="9">
        <v>14.526065927726201</v>
      </c>
      <c r="AF2113" s="9">
        <v>-1</v>
      </c>
      <c r="AG2113" s="9">
        <v>-1</v>
      </c>
      <c r="AH2113" s="9">
        <v>-1</v>
      </c>
      <c r="AI2113" s="9">
        <v>-1</v>
      </c>
      <c r="AJ2113" s="9">
        <v>0</v>
      </c>
      <c r="AM2113" s="9" t="s">
        <v>309</v>
      </c>
      <c r="AN2113" s="9">
        <v>-1</v>
      </c>
      <c r="AQ2113" s="9">
        <v>580</v>
      </c>
      <c r="AR2113" s="9" t="s">
        <v>302</v>
      </c>
      <c r="AT2113" s="9" t="s">
        <v>195</v>
      </c>
      <c r="AU2113" s="9">
        <v>132.71029999999999</v>
      </c>
      <c r="AV2113" s="9">
        <v>17.648867643146598</v>
      </c>
      <c r="AW2113" s="9">
        <v>15.2586545555985</v>
      </c>
      <c r="AX2113" s="9">
        <v>1.17810754E-2</v>
      </c>
    </row>
    <row r="2114" spans="1:50" x14ac:dyDescent="0.25">
      <c r="A2114" s="142">
        <v>550000</v>
      </c>
      <c r="B2114" s="142">
        <v>910000</v>
      </c>
      <c r="C2114" s="142">
        <v>910000</v>
      </c>
      <c r="D2114" s="9" t="s">
        <v>305</v>
      </c>
      <c r="E2114" s="9" t="s">
        <v>70</v>
      </c>
      <c r="F2114" s="9" t="s">
        <v>306</v>
      </c>
      <c r="G2114" s="9" t="s">
        <v>307</v>
      </c>
      <c r="H2114" s="9">
        <v>0.36</v>
      </c>
      <c r="I2114" s="9">
        <v>0.48</v>
      </c>
      <c r="J2114" s="9" t="s">
        <v>195</v>
      </c>
      <c r="K2114" s="9">
        <v>0.23624589697012</v>
      </c>
      <c r="L2114" s="9">
        <v>3848.9451513950498</v>
      </c>
      <c r="M2114" s="9">
        <v>9.5594772277647202</v>
      </c>
      <c r="N2114" s="9">
        <v>1.40472552674869</v>
      </c>
      <c r="O2114" s="9">
        <v>2.2583872722387701</v>
      </c>
      <c r="P2114" s="9">
        <v>0.33186064206357002</v>
      </c>
      <c r="Q2114" s="9">
        <v>909.29749968014198</v>
      </c>
      <c r="R2114" s="9">
        <v>1200</v>
      </c>
      <c r="S2114" s="9" t="s">
        <v>308</v>
      </c>
      <c r="T2114" s="9">
        <v>1200</v>
      </c>
      <c r="U2114" s="9" t="s">
        <v>293</v>
      </c>
      <c r="V2114" s="9" t="s">
        <v>195</v>
      </c>
      <c r="Z2114" s="9">
        <v>0</v>
      </c>
      <c r="AA2114" s="9">
        <v>1</v>
      </c>
      <c r="AB2114" s="9">
        <v>2.2583872722387701</v>
      </c>
      <c r="AC2114" s="9">
        <v>0.33186064206357002</v>
      </c>
      <c r="AD2114" s="9">
        <v>909.29749968014198</v>
      </c>
      <c r="AF2114" s="9">
        <v>-1</v>
      </c>
      <c r="AG2114" s="9">
        <v>-1</v>
      </c>
      <c r="AH2114" s="9">
        <v>-1</v>
      </c>
      <c r="AI2114" s="9">
        <v>-1</v>
      </c>
      <c r="AJ2114" s="9">
        <v>0</v>
      </c>
      <c r="AM2114" s="9" t="s">
        <v>309</v>
      </c>
      <c r="AN2114" s="9">
        <v>-1</v>
      </c>
      <c r="AQ2114" s="9">
        <v>580</v>
      </c>
      <c r="AR2114" s="9" t="s">
        <v>302</v>
      </c>
      <c r="AT2114" s="9" t="s">
        <v>195</v>
      </c>
      <c r="AU2114" s="9">
        <v>132.71029999999999</v>
      </c>
      <c r="AV2114" s="9">
        <v>150.536005561152</v>
      </c>
      <c r="AW2114" s="9">
        <v>956.053225419201</v>
      </c>
      <c r="AX2114" s="9">
        <v>0.73746755850000001</v>
      </c>
    </row>
    <row r="2115" spans="1:50" x14ac:dyDescent="0.25">
      <c r="A2115" s="142">
        <v>550000</v>
      </c>
      <c r="B2115" s="142">
        <v>910000</v>
      </c>
      <c r="C2115" s="142">
        <v>910000</v>
      </c>
      <c r="D2115" s="9" t="s">
        <v>305</v>
      </c>
      <c r="E2115" s="9" t="s">
        <v>70</v>
      </c>
      <c r="F2115" s="9" t="s">
        <v>306</v>
      </c>
      <c r="G2115" s="9" t="s">
        <v>307</v>
      </c>
      <c r="H2115" s="9">
        <v>0.36</v>
      </c>
      <c r="I2115" s="9">
        <v>0.48</v>
      </c>
      <c r="J2115" s="9" t="s">
        <v>195</v>
      </c>
      <c r="K2115" s="9">
        <v>5.0344497461000004E-4</v>
      </c>
      <c r="L2115" s="9">
        <v>3848.9451513950498</v>
      </c>
      <c r="M2115" s="9">
        <v>9.5594772277647202</v>
      </c>
      <c r="N2115" s="9">
        <v>1.40472552674869</v>
      </c>
      <c r="O2115" s="9">
        <v>4.8126707702499999E-3</v>
      </c>
      <c r="P2115" s="9">
        <v>7.0720200714999998E-4</v>
      </c>
      <c r="Q2115" s="9">
        <v>1.93773209403476</v>
      </c>
      <c r="R2115" s="9">
        <v>1200</v>
      </c>
      <c r="S2115" s="9" t="s">
        <v>308</v>
      </c>
      <c r="T2115" s="9">
        <v>1200</v>
      </c>
      <c r="U2115" s="9" t="s">
        <v>293</v>
      </c>
      <c r="V2115" s="9" t="s">
        <v>195</v>
      </c>
      <c r="Z2115" s="9">
        <v>0</v>
      </c>
      <c r="AA2115" s="9">
        <v>1</v>
      </c>
      <c r="AB2115" s="9">
        <v>4.8126707702499999E-3</v>
      </c>
      <c r="AC2115" s="9">
        <v>7.0720200714999998E-4</v>
      </c>
      <c r="AD2115" s="9">
        <v>1.93773209403447</v>
      </c>
      <c r="AF2115" s="9">
        <v>-1</v>
      </c>
      <c r="AG2115" s="9">
        <v>-1</v>
      </c>
      <c r="AH2115" s="9">
        <v>-1</v>
      </c>
      <c r="AI2115" s="9">
        <v>-1</v>
      </c>
      <c r="AJ2115" s="9">
        <v>0</v>
      </c>
      <c r="AM2115" s="9" t="s">
        <v>309</v>
      </c>
      <c r="AN2115" s="9">
        <v>-1</v>
      </c>
      <c r="AQ2115" s="9">
        <v>580</v>
      </c>
      <c r="AR2115" s="9" t="s">
        <v>302</v>
      </c>
      <c r="AT2115" s="9" t="s">
        <v>195</v>
      </c>
      <c r="AU2115" s="9">
        <v>132.71029999999999</v>
      </c>
      <c r="AV2115" s="9">
        <v>7.0175534799725998</v>
      </c>
      <c r="AW2115" s="9">
        <v>2.03736952884136</v>
      </c>
      <c r="AX2115" s="9">
        <v>1.5715588999999999E-3</v>
      </c>
    </row>
    <row r="2116" spans="1:50" x14ac:dyDescent="0.25">
      <c r="A2116" s="142">
        <v>550000</v>
      </c>
      <c r="B2116" s="142">
        <v>910000</v>
      </c>
      <c r="C2116" s="142">
        <v>910000</v>
      </c>
      <c r="D2116" s="9" t="s">
        <v>305</v>
      </c>
      <c r="E2116" s="9" t="s">
        <v>70</v>
      </c>
      <c r="F2116" s="9" t="s">
        <v>306</v>
      </c>
      <c r="G2116" s="9" t="s">
        <v>307</v>
      </c>
      <c r="H2116" s="9">
        <v>0.36</v>
      </c>
      <c r="I2116" s="9">
        <v>0.48</v>
      </c>
      <c r="J2116" s="9" t="s">
        <v>312</v>
      </c>
      <c r="K2116" s="9">
        <v>1.49927943598E-3</v>
      </c>
      <c r="L2116" s="9">
        <v>3848.9451513950498</v>
      </c>
      <c r="M2116" s="9">
        <v>9.5594772277647202</v>
      </c>
      <c r="N2116" s="9">
        <v>1.40472552674869</v>
      </c>
      <c r="O2116" s="9">
        <v>1.433232762634E-2</v>
      </c>
      <c r="P2116" s="9">
        <v>2.10607609545E-3</v>
      </c>
      <c r="Q2116" s="9">
        <v>5.7706443157169298</v>
      </c>
      <c r="R2116" s="9">
        <v>3100</v>
      </c>
      <c r="S2116" s="9" t="s">
        <v>313</v>
      </c>
      <c r="T2116" s="9">
        <v>3100</v>
      </c>
      <c r="U2116" s="9" t="s">
        <v>293</v>
      </c>
      <c r="V2116" s="9" t="s">
        <v>195</v>
      </c>
      <c r="Y2116" s="9" t="s">
        <v>312</v>
      </c>
      <c r="Z2116" s="9">
        <v>0</v>
      </c>
      <c r="AA2116" s="9">
        <v>1</v>
      </c>
      <c r="AB2116" s="9">
        <v>1.433232762634E-2</v>
      </c>
      <c r="AC2116" s="9">
        <v>2.10607609545E-3</v>
      </c>
      <c r="AD2116" s="9">
        <v>5.7706443157162397</v>
      </c>
      <c r="AF2116" s="9">
        <v>-1</v>
      </c>
      <c r="AG2116" s="9">
        <v>-1</v>
      </c>
      <c r="AH2116" s="9">
        <v>-1</v>
      </c>
      <c r="AI2116" s="9">
        <v>-1</v>
      </c>
      <c r="AJ2116" s="9">
        <v>0</v>
      </c>
      <c r="AM2116" s="9" t="s">
        <v>309</v>
      </c>
      <c r="AN2116" s="9">
        <v>-1</v>
      </c>
      <c r="AQ2116" s="9">
        <v>580</v>
      </c>
      <c r="AR2116" s="9" t="s">
        <v>302</v>
      </c>
      <c r="AT2116" s="9" t="s">
        <v>195</v>
      </c>
      <c r="AU2116" s="9">
        <v>132.71029999999999</v>
      </c>
      <c r="AV2116" s="9">
        <v>10.603165853946299</v>
      </c>
      <c r="AW2116" s="9">
        <v>6.0673686144833496</v>
      </c>
      <c r="AX2116" s="9">
        <v>4.6801656999999998E-3</v>
      </c>
    </row>
    <row r="2117" spans="1:50" x14ac:dyDescent="0.25">
      <c r="A2117" s="142">
        <v>550000</v>
      </c>
      <c r="B2117" s="142">
        <v>910000</v>
      </c>
      <c r="C2117" s="142">
        <v>910000</v>
      </c>
      <c r="D2117" s="9" t="s">
        <v>305</v>
      </c>
      <c r="E2117" s="9" t="s">
        <v>70</v>
      </c>
      <c r="F2117" s="9" t="s">
        <v>306</v>
      </c>
      <c r="G2117" s="9" t="s">
        <v>307</v>
      </c>
      <c r="H2117" s="9">
        <v>0.36</v>
      </c>
      <c r="I2117" s="9">
        <v>0.48</v>
      </c>
      <c r="J2117" s="9" t="s">
        <v>195</v>
      </c>
      <c r="K2117" s="9">
        <v>4.090716621E-5</v>
      </c>
      <c r="L2117" s="9">
        <v>3848.9451513950498</v>
      </c>
      <c r="M2117" s="9">
        <v>9.5594772277647202</v>
      </c>
      <c r="N2117" s="9">
        <v>1.40472552674869</v>
      </c>
      <c r="O2117" s="9">
        <v>3.9105112391999997E-4</v>
      </c>
      <c r="P2117" s="9">
        <v>5.7463340609999998E-5</v>
      </c>
      <c r="Q2117" s="9">
        <v>0.15744943907593001</v>
      </c>
      <c r="R2117" s="9">
        <v>1210</v>
      </c>
      <c r="S2117" s="9" t="s">
        <v>310</v>
      </c>
      <c r="T2117" s="9">
        <v>1210</v>
      </c>
      <c r="U2117" s="9" t="s">
        <v>293</v>
      </c>
      <c r="V2117" s="9" t="s">
        <v>195</v>
      </c>
      <c r="Z2117" s="9">
        <v>0</v>
      </c>
      <c r="AA2117" s="9">
        <v>1</v>
      </c>
      <c r="AB2117" s="9">
        <v>3.9105112391999997E-4</v>
      </c>
      <c r="AC2117" s="9">
        <v>5.7463340609999998E-5</v>
      </c>
      <c r="AD2117" s="9">
        <v>0.15744943907646999</v>
      </c>
      <c r="AF2117" s="9">
        <v>-1</v>
      </c>
      <c r="AG2117" s="9">
        <v>-1</v>
      </c>
      <c r="AH2117" s="9">
        <v>-1</v>
      </c>
      <c r="AI2117" s="9">
        <v>-1</v>
      </c>
      <c r="AJ2117" s="9">
        <v>0</v>
      </c>
      <c r="AM2117" s="9" t="s">
        <v>309</v>
      </c>
      <c r="AN2117" s="9">
        <v>-1</v>
      </c>
      <c r="AQ2117" s="9">
        <v>580</v>
      </c>
      <c r="AR2117" s="9" t="s">
        <v>302</v>
      </c>
      <c r="AT2117" s="9" t="s">
        <v>195</v>
      </c>
      <c r="AU2117" s="9">
        <v>132.71029999999999</v>
      </c>
      <c r="AV2117" s="9">
        <v>2.4019486517942599</v>
      </c>
      <c r="AW2117" s="9">
        <v>0.16554542833611</v>
      </c>
      <c r="AX2117" s="9">
        <v>1.2769619999999999E-4</v>
      </c>
    </row>
    <row r="2118" spans="1:50" x14ac:dyDescent="0.25">
      <c r="A2118" s="142">
        <v>550000</v>
      </c>
      <c r="B2118" s="142">
        <v>910000</v>
      </c>
      <c r="C2118" s="142">
        <v>910000</v>
      </c>
      <c r="D2118" s="9" t="s">
        <v>305</v>
      </c>
      <c r="E2118" s="9" t="s">
        <v>70</v>
      </c>
      <c r="F2118" s="9" t="s">
        <v>306</v>
      </c>
      <c r="G2118" s="9" t="s">
        <v>307</v>
      </c>
      <c r="H2118" s="9">
        <v>0.36</v>
      </c>
      <c r="I2118" s="9">
        <v>0.48</v>
      </c>
      <c r="J2118" s="9" t="s">
        <v>195</v>
      </c>
      <c r="K2118" s="9">
        <v>5.28184761884E-2</v>
      </c>
      <c r="L2118" s="9">
        <v>3848.9451513950498</v>
      </c>
      <c r="M2118" s="9">
        <v>9.5594772277647202</v>
      </c>
      <c r="N2118" s="9">
        <v>1.40472552674869</v>
      </c>
      <c r="O2118" s="9">
        <v>0.50491702032830998</v>
      </c>
      <c r="P2118" s="9">
        <v>7.4195461785819997E-2</v>
      </c>
      <c r="Q2118" s="9">
        <v>203.29541782944401</v>
      </c>
      <c r="R2118" s="9">
        <v>1210</v>
      </c>
      <c r="S2118" s="9" t="s">
        <v>310</v>
      </c>
      <c r="T2118" s="9">
        <v>1210</v>
      </c>
      <c r="U2118" s="9" t="s">
        <v>293</v>
      </c>
      <c r="V2118" s="9" t="s">
        <v>195</v>
      </c>
      <c r="Z2118" s="9">
        <v>0</v>
      </c>
      <c r="AA2118" s="9">
        <v>1</v>
      </c>
      <c r="AB2118" s="9">
        <v>0.50491702032830998</v>
      </c>
      <c r="AC2118" s="9">
        <v>7.4195461785819997E-2</v>
      </c>
      <c r="AD2118" s="9">
        <v>203.295417829445</v>
      </c>
      <c r="AF2118" s="9">
        <v>-1</v>
      </c>
      <c r="AG2118" s="9">
        <v>-1</v>
      </c>
      <c r="AH2118" s="9">
        <v>-1</v>
      </c>
      <c r="AI2118" s="9">
        <v>-1</v>
      </c>
      <c r="AJ2118" s="9">
        <v>0</v>
      </c>
      <c r="AM2118" s="9" t="s">
        <v>309</v>
      </c>
      <c r="AN2118" s="9">
        <v>-1</v>
      </c>
      <c r="AQ2118" s="9">
        <v>580</v>
      </c>
      <c r="AR2118" s="9" t="s">
        <v>302</v>
      </c>
      <c r="AT2118" s="9" t="s">
        <v>195</v>
      </c>
      <c r="AU2118" s="9">
        <v>132.71029999999999</v>
      </c>
      <c r="AV2118" s="9">
        <v>69.314552089316706</v>
      </c>
      <c r="AW2118" s="9">
        <v>213.74878958443699</v>
      </c>
      <c r="AX2118" s="9">
        <v>0.1648786844</v>
      </c>
    </row>
    <row r="2119" spans="1:50" x14ac:dyDescent="0.25">
      <c r="A2119" s="142">
        <v>550000</v>
      </c>
      <c r="B2119" s="142">
        <v>910000</v>
      </c>
      <c r="C2119" s="142">
        <v>910000</v>
      </c>
      <c r="D2119" s="9" t="s">
        <v>305</v>
      </c>
      <c r="E2119" s="9" t="s">
        <v>70</v>
      </c>
      <c r="F2119" s="9" t="s">
        <v>306</v>
      </c>
      <c r="G2119" s="9" t="s">
        <v>307</v>
      </c>
      <c r="H2119" s="9">
        <v>0.36</v>
      </c>
      <c r="I2119" s="9">
        <v>0.48</v>
      </c>
      <c r="J2119" s="9" t="s">
        <v>195</v>
      </c>
      <c r="K2119" s="9">
        <v>0.22988406179859999</v>
      </c>
      <c r="L2119" s="9">
        <v>3848.9451513950498</v>
      </c>
      <c r="M2119" s="9">
        <v>9.5594772277647202</v>
      </c>
      <c r="N2119" s="9">
        <v>1.40472552674869</v>
      </c>
      <c r="O2119" s="9">
        <v>2.1975714537898199</v>
      </c>
      <c r="P2119" s="9">
        <v>0.32292400980116998</v>
      </c>
      <c r="Q2119" s="9">
        <v>884.81114504274206</v>
      </c>
      <c r="R2119" s="9">
        <v>1210</v>
      </c>
      <c r="S2119" s="9" t="s">
        <v>310</v>
      </c>
      <c r="T2119" s="9">
        <v>1210</v>
      </c>
      <c r="U2119" s="9" t="s">
        <v>293</v>
      </c>
      <c r="V2119" s="9" t="s">
        <v>195</v>
      </c>
      <c r="Z2119" s="9">
        <v>0</v>
      </c>
      <c r="AA2119" s="9">
        <v>1</v>
      </c>
      <c r="AB2119" s="9">
        <v>2.1975714537898199</v>
      </c>
      <c r="AC2119" s="9">
        <v>0.32292400980116998</v>
      </c>
      <c r="AD2119" s="9">
        <v>884.81114504274206</v>
      </c>
      <c r="AF2119" s="9">
        <v>-1</v>
      </c>
      <c r="AG2119" s="9">
        <v>-1</v>
      </c>
      <c r="AH2119" s="9">
        <v>-1</v>
      </c>
      <c r="AI2119" s="9">
        <v>-1</v>
      </c>
      <c r="AJ2119" s="9">
        <v>0</v>
      </c>
      <c r="AM2119" s="9" t="s">
        <v>309</v>
      </c>
      <c r="AN2119" s="9">
        <v>-1</v>
      </c>
      <c r="AQ2119" s="9">
        <v>580</v>
      </c>
      <c r="AR2119" s="9" t="s">
        <v>302</v>
      </c>
      <c r="AT2119" s="9" t="s">
        <v>195</v>
      </c>
      <c r="AU2119" s="9">
        <v>132.71029999999999</v>
      </c>
      <c r="AV2119" s="9">
        <v>125.97840970414001</v>
      </c>
      <c r="AW2119" s="9">
        <v>930.30779189708198</v>
      </c>
      <c r="AX2119" s="9">
        <v>0.71760839009999999</v>
      </c>
    </row>
    <row r="2120" spans="1:50" x14ac:dyDescent="0.25">
      <c r="A2120" s="142">
        <v>550000</v>
      </c>
      <c r="B2120" s="142">
        <v>910000</v>
      </c>
      <c r="C2120" s="142">
        <v>910000</v>
      </c>
      <c r="D2120" s="9" t="s">
        <v>305</v>
      </c>
      <c r="E2120" s="9" t="s">
        <v>70</v>
      </c>
      <c r="F2120" s="9" t="s">
        <v>306</v>
      </c>
      <c r="G2120" s="9" t="s">
        <v>307</v>
      </c>
      <c r="H2120" s="9">
        <v>0.36</v>
      </c>
      <c r="I2120" s="9">
        <v>0.48</v>
      </c>
      <c r="J2120" s="9" t="s">
        <v>195</v>
      </c>
      <c r="K2120" s="9">
        <v>9.0467294199859993E-2</v>
      </c>
      <c r="L2120" s="9">
        <v>3848.9451513950498</v>
      </c>
      <c r="M2120" s="9">
        <v>9.5594772277647202</v>
      </c>
      <c r="N2120" s="9">
        <v>1.40472552674869</v>
      </c>
      <c r="O2120" s="9">
        <v>0.86482003876110003</v>
      </c>
      <c r="P2120" s="9">
        <v>0.12708171749843</v>
      </c>
      <c r="Q2120" s="9">
        <v>348.20365337039999</v>
      </c>
      <c r="R2120" s="9">
        <v>1210</v>
      </c>
      <c r="S2120" s="9" t="s">
        <v>310</v>
      </c>
      <c r="T2120" s="9">
        <v>1210</v>
      </c>
      <c r="U2120" s="9" t="s">
        <v>293</v>
      </c>
      <c r="V2120" s="9" t="s">
        <v>195</v>
      </c>
      <c r="Z2120" s="9">
        <v>0</v>
      </c>
      <c r="AA2120" s="9">
        <v>1</v>
      </c>
      <c r="AB2120" s="9">
        <v>0.86482003876110003</v>
      </c>
      <c r="AC2120" s="9">
        <v>0.12708171749843</v>
      </c>
      <c r="AD2120" s="9">
        <v>348.20365337039999</v>
      </c>
      <c r="AF2120" s="9">
        <v>-1</v>
      </c>
      <c r="AG2120" s="9">
        <v>-1</v>
      </c>
      <c r="AH2120" s="9">
        <v>-1</v>
      </c>
      <c r="AI2120" s="9">
        <v>-1</v>
      </c>
      <c r="AJ2120" s="9">
        <v>0</v>
      </c>
      <c r="AM2120" s="9" t="s">
        <v>309</v>
      </c>
      <c r="AN2120" s="9">
        <v>-1</v>
      </c>
      <c r="AQ2120" s="9">
        <v>580</v>
      </c>
      <c r="AR2120" s="9" t="s">
        <v>302</v>
      </c>
      <c r="AT2120" s="9" t="s">
        <v>195</v>
      </c>
      <c r="AU2120" s="9">
        <v>132.71029999999999</v>
      </c>
      <c r="AV2120" s="9">
        <v>86.480496015009805</v>
      </c>
      <c r="AW2120" s="9">
        <v>366.10815054987302</v>
      </c>
      <c r="AX2120" s="9">
        <v>0.28240361180000001</v>
      </c>
    </row>
    <row r="2121" spans="1:50" x14ac:dyDescent="0.25">
      <c r="A2121" s="142">
        <v>550000</v>
      </c>
      <c r="B2121" s="142">
        <v>910000</v>
      </c>
      <c r="C2121" s="142">
        <v>910000</v>
      </c>
      <c r="D2121" s="9" t="s">
        <v>305</v>
      </c>
      <c r="E2121" s="9" t="s">
        <v>70</v>
      </c>
      <c r="F2121" s="9" t="s">
        <v>306</v>
      </c>
      <c r="G2121" s="9" t="s">
        <v>307</v>
      </c>
      <c r="H2121" s="9">
        <v>0.36</v>
      </c>
      <c r="I2121" s="9">
        <v>0.48</v>
      </c>
      <c r="J2121" s="9" t="s">
        <v>195</v>
      </c>
      <c r="K2121" s="9">
        <v>6.3040930031299999E-3</v>
      </c>
      <c r="L2121" s="9">
        <v>3848.9451513950498</v>
      </c>
      <c r="M2121" s="9">
        <v>9.5594772277647202</v>
      </c>
      <c r="N2121" s="9">
        <v>1.40472552674869</v>
      </c>
      <c r="O2121" s="9">
        <v>6.0263833505169999E-2</v>
      </c>
      <c r="P2121" s="9">
        <v>8.8555203645E-3</v>
      </c>
      <c r="Q2121" s="9">
        <v>24.264108198356102</v>
      </c>
      <c r="R2121" s="9">
        <v>1210</v>
      </c>
      <c r="S2121" s="9" t="s">
        <v>310</v>
      </c>
      <c r="T2121" s="9">
        <v>1210</v>
      </c>
      <c r="U2121" s="9" t="s">
        <v>293</v>
      </c>
      <c r="V2121" s="9" t="s">
        <v>195</v>
      </c>
      <c r="Z2121" s="9">
        <v>0</v>
      </c>
      <c r="AA2121" s="9">
        <v>1</v>
      </c>
      <c r="AB2121" s="9">
        <v>6.0263833505169999E-2</v>
      </c>
      <c r="AC2121" s="9">
        <v>8.8555203645E-3</v>
      </c>
      <c r="AD2121" s="9">
        <v>24.264108198357398</v>
      </c>
      <c r="AF2121" s="9">
        <v>-1</v>
      </c>
      <c r="AG2121" s="9">
        <v>-1</v>
      </c>
      <c r="AH2121" s="9">
        <v>-1</v>
      </c>
      <c r="AI2121" s="9">
        <v>-1</v>
      </c>
      <c r="AJ2121" s="9">
        <v>0</v>
      </c>
      <c r="AM2121" s="9" t="s">
        <v>309</v>
      </c>
      <c r="AN2121" s="9">
        <v>-1</v>
      </c>
      <c r="AQ2121" s="9">
        <v>580</v>
      </c>
      <c r="AR2121" s="9" t="s">
        <v>302</v>
      </c>
      <c r="AT2121" s="9" t="s">
        <v>195</v>
      </c>
      <c r="AU2121" s="9">
        <v>132.71029999999999</v>
      </c>
      <c r="AV2121" s="9">
        <v>29.829731624847501</v>
      </c>
      <c r="AW2121" s="9">
        <v>25.511759257141101</v>
      </c>
      <c r="AX2121" s="9">
        <v>1.9678919900000001E-2</v>
      </c>
    </row>
    <row r="2122" spans="1:50" x14ac:dyDescent="0.25">
      <c r="A2122" s="142">
        <v>550000</v>
      </c>
      <c r="B2122" s="142">
        <v>910000</v>
      </c>
      <c r="C2122" s="142">
        <v>910000</v>
      </c>
      <c r="D2122" s="9" t="s">
        <v>305</v>
      </c>
      <c r="E2122" s="9" t="s">
        <v>70</v>
      </c>
      <c r="F2122" s="9" t="s">
        <v>306</v>
      </c>
      <c r="G2122" s="9" t="s">
        <v>307</v>
      </c>
      <c r="H2122" s="9">
        <v>0.36</v>
      </c>
      <c r="I2122" s="9">
        <v>0.48</v>
      </c>
      <c r="J2122" s="9" t="s">
        <v>195</v>
      </c>
      <c r="K2122" s="9">
        <v>3.1595679719380002E-2</v>
      </c>
      <c r="L2122" s="9">
        <v>3851.8267512140601</v>
      </c>
      <c r="M2122" s="9">
        <v>9.4702073399562607</v>
      </c>
      <c r="N2122" s="9">
        <v>1.34987138070108</v>
      </c>
      <c r="O2122" s="9">
        <v>0.29921763798945999</v>
      </c>
      <c r="P2122" s="9">
        <v>4.2650103807000003E-2</v>
      </c>
      <c r="Q2122" s="9">
        <v>121.70108436593399</v>
      </c>
      <c r="R2122" s="9">
        <v>1200</v>
      </c>
      <c r="S2122" s="9" t="s">
        <v>308</v>
      </c>
      <c r="T2122" s="9">
        <v>1200</v>
      </c>
      <c r="U2122" s="9" t="s">
        <v>293</v>
      </c>
      <c r="V2122" s="9" t="s">
        <v>195</v>
      </c>
      <c r="Z2122" s="9">
        <v>0</v>
      </c>
      <c r="AA2122" s="9">
        <v>1</v>
      </c>
      <c r="AB2122" s="9">
        <v>0.29921763798945999</v>
      </c>
      <c r="AC2122" s="9">
        <v>4.2650103807000003E-2</v>
      </c>
      <c r="AD2122" s="9">
        <v>121.70108436593399</v>
      </c>
      <c r="AF2122" s="9">
        <v>-1</v>
      </c>
      <c r="AG2122" s="9">
        <v>-1</v>
      </c>
      <c r="AH2122" s="9">
        <v>-1</v>
      </c>
      <c r="AI2122" s="9">
        <v>-1</v>
      </c>
      <c r="AJ2122" s="9">
        <v>0</v>
      </c>
      <c r="AM2122" s="9" t="s">
        <v>309</v>
      </c>
      <c r="AN2122" s="9">
        <v>-1</v>
      </c>
      <c r="AQ2122" s="9">
        <v>580</v>
      </c>
      <c r="AR2122" s="9" t="s">
        <v>302</v>
      </c>
      <c r="AT2122" s="9" t="s">
        <v>195</v>
      </c>
      <c r="AU2122" s="9">
        <v>132.71029999999999</v>
      </c>
      <c r="AV2122" s="9">
        <v>64.312940273127197</v>
      </c>
      <c r="AW2122" s="9">
        <v>127.863179392502</v>
      </c>
      <c r="AX2122" s="9">
        <v>9.8703231399999994E-2</v>
      </c>
    </row>
    <row r="2123" spans="1:50" x14ac:dyDescent="0.25">
      <c r="A2123" s="142">
        <v>550000</v>
      </c>
      <c r="B2123" s="142">
        <v>910000</v>
      </c>
      <c r="C2123" s="142">
        <v>910000</v>
      </c>
      <c r="D2123" s="9" t="s">
        <v>305</v>
      </c>
      <c r="E2123" s="9" t="s">
        <v>70</v>
      </c>
      <c r="F2123" s="9" t="s">
        <v>306</v>
      </c>
      <c r="G2123" s="9" t="s">
        <v>307</v>
      </c>
      <c r="H2123" s="9">
        <v>0.36</v>
      </c>
      <c r="I2123" s="9">
        <v>0.48</v>
      </c>
      <c r="J2123" s="9" t="s">
        <v>195</v>
      </c>
      <c r="K2123" s="9">
        <v>5.6358121202989997E-2</v>
      </c>
      <c r="L2123" s="9">
        <v>3851.8267512140601</v>
      </c>
      <c r="M2123" s="9">
        <v>9.4702073399562607</v>
      </c>
      <c r="N2123" s="9">
        <v>1.34987138070108</v>
      </c>
      <c r="O2123" s="9">
        <v>0.53372309308274002</v>
      </c>
      <c r="P2123" s="9">
        <v>7.6076214882000004E-2</v>
      </c>
      <c r="Q2123" s="9">
        <v>217.08171889786101</v>
      </c>
      <c r="R2123" s="9">
        <v>1430</v>
      </c>
      <c r="S2123" s="9" t="s">
        <v>298</v>
      </c>
      <c r="T2123" s="9">
        <v>1430</v>
      </c>
      <c r="U2123" s="9" t="s">
        <v>293</v>
      </c>
      <c r="V2123" s="9" t="s">
        <v>195</v>
      </c>
      <c r="Z2123" s="9">
        <v>0</v>
      </c>
      <c r="AA2123" s="9">
        <v>1</v>
      </c>
      <c r="AB2123" s="9">
        <v>0.53372309308274002</v>
      </c>
      <c r="AC2123" s="9">
        <v>7.6076214882000004E-2</v>
      </c>
      <c r="AD2123" s="9">
        <v>217.08171889785899</v>
      </c>
      <c r="AF2123" s="9">
        <v>-1</v>
      </c>
      <c r="AG2123" s="9">
        <v>-1</v>
      </c>
      <c r="AH2123" s="9">
        <v>-1</v>
      </c>
      <c r="AI2123" s="9">
        <v>-1</v>
      </c>
      <c r="AJ2123" s="9">
        <v>0</v>
      </c>
      <c r="AM2123" s="9" t="s">
        <v>309</v>
      </c>
      <c r="AN2123" s="9">
        <v>-1</v>
      </c>
      <c r="AQ2123" s="9">
        <v>580</v>
      </c>
      <c r="AR2123" s="9" t="s">
        <v>302</v>
      </c>
      <c r="AT2123" s="9" t="s">
        <v>195</v>
      </c>
      <c r="AU2123" s="9">
        <v>132.71029999999999</v>
      </c>
      <c r="AV2123" s="9">
        <v>64.828319036757193</v>
      </c>
      <c r="AW2123" s="9">
        <v>228.073224744736</v>
      </c>
      <c r="AX2123" s="9">
        <v>0.17605978820000001</v>
      </c>
    </row>
    <row r="2124" spans="1:50" x14ac:dyDescent="0.25">
      <c r="A2124" s="142">
        <v>550000</v>
      </c>
      <c r="B2124" s="142">
        <v>910000</v>
      </c>
      <c r="C2124" s="142">
        <v>910000</v>
      </c>
      <c r="D2124" s="9" t="s">
        <v>305</v>
      </c>
      <c r="E2124" s="9" t="s">
        <v>70</v>
      </c>
      <c r="F2124" s="9" t="s">
        <v>306</v>
      </c>
      <c r="G2124" s="9" t="s">
        <v>307</v>
      </c>
      <c r="H2124" s="9">
        <v>0.36</v>
      </c>
      <c r="I2124" s="9">
        <v>0.48</v>
      </c>
      <c r="J2124" s="9" t="s">
        <v>195</v>
      </c>
      <c r="K2124" s="9">
        <v>0.16827096375854</v>
      </c>
      <c r="L2124" s="9">
        <v>3851.8267512140601</v>
      </c>
      <c r="M2124" s="9">
        <v>9.4702073399562607</v>
      </c>
      <c r="N2124" s="9">
        <v>1.34987138070108</v>
      </c>
      <c r="O2124" s="9">
        <v>1.5935609160877</v>
      </c>
      <c r="P2124" s="9">
        <v>0.22714415818065001</v>
      </c>
      <c r="Q2124" s="9">
        <v>648.15059965774401</v>
      </c>
      <c r="R2124" s="9">
        <v>1210</v>
      </c>
      <c r="S2124" s="9" t="s">
        <v>310</v>
      </c>
      <c r="T2124" s="9">
        <v>1210</v>
      </c>
      <c r="U2124" s="9" t="s">
        <v>293</v>
      </c>
      <c r="V2124" s="9" t="s">
        <v>195</v>
      </c>
      <c r="Z2124" s="9">
        <v>0</v>
      </c>
      <c r="AA2124" s="9">
        <v>1</v>
      </c>
      <c r="AB2124" s="9">
        <v>1.5935609160877</v>
      </c>
      <c r="AC2124" s="9">
        <v>0.22714415818065001</v>
      </c>
      <c r="AD2124" s="9">
        <v>648.15059965774401</v>
      </c>
      <c r="AF2124" s="9">
        <v>-1</v>
      </c>
      <c r="AG2124" s="9">
        <v>-1</v>
      </c>
      <c r="AH2124" s="9">
        <v>-1</v>
      </c>
      <c r="AI2124" s="9">
        <v>-1</v>
      </c>
      <c r="AJ2124" s="9">
        <v>0</v>
      </c>
      <c r="AM2124" s="9" t="s">
        <v>309</v>
      </c>
      <c r="AN2124" s="9">
        <v>-1</v>
      </c>
      <c r="AQ2124" s="9">
        <v>580</v>
      </c>
      <c r="AR2124" s="9" t="s">
        <v>302</v>
      </c>
      <c r="AT2124" s="9" t="s">
        <v>195</v>
      </c>
      <c r="AU2124" s="9">
        <v>132.71029999999999</v>
      </c>
      <c r="AV2124" s="9">
        <v>104.51037680411</v>
      </c>
      <c r="AW2124" s="9">
        <v>680.96843038971497</v>
      </c>
      <c r="AX2124" s="9">
        <v>0.52566958610000003</v>
      </c>
    </row>
    <row r="2125" spans="1:50" x14ac:dyDescent="0.25">
      <c r="A2125" s="142">
        <v>550000</v>
      </c>
      <c r="B2125" s="142">
        <v>910000</v>
      </c>
      <c r="C2125" s="142">
        <v>910000</v>
      </c>
      <c r="D2125" s="9" t="s">
        <v>305</v>
      </c>
      <c r="E2125" s="9" t="s">
        <v>70</v>
      </c>
      <c r="F2125" s="9" t="s">
        <v>306</v>
      </c>
      <c r="G2125" s="9" t="s">
        <v>307</v>
      </c>
      <c r="H2125" s="9">
        <v>0.36</v>
      </c>
      <c r="I2125" s="9">
        <v>0.48</v>
      </c>
      <c r="J2125" s="9" t="s">
        <v>195</v>
      </c>
      <c r="K2125" s="9">
        <v>0.14322864195853</v>
      </c>
      <c r="L2125" s="9">
        <v>3851.8267512140601</v>
      </c>
      <c r="M2125" s="9">
        <v>9.4702073399562607</v>
      </c>
      <c r="N2125" s="9">
        <v>1.34987138070108</v>
      </c>
      <c r="O2125" s="9">
        <v>1.3564049363677</v>
      </c>
      <c r="P2125" s="9">
        <v>0.19334024467651001</v>
      </c>
      <c r="Q2125" s="9">
        <v>551.69191463595405</v>
      </c>
      <c r="R2125" s="9">
        <v>1750</v>
      </c>
      <c r="S2125" s="9" t="s">
        <v>315</v>
      </c>
      <c r="T2125" s="9">
        <v>1750</v>
      </c>
      <c r="U2125" s="9" t="s">
        <v>293</v>
      </c>
      <c r="V2125" s="9" t="s">
        <v>195</v>
      </c>
      <c r="Z2125" s="9">
        <v>0</v>
      </c>
      <c r="AA2125" s="9">
        <v>1</v>
      </c>
      <c r="AB2125" s="9">
        <v>1.3564049363677</v>
      </c>
      <c r="AC2125" s="9">
        <v>0.19334024467651001</v>
      </c>
      <c r="AD2125" s="9">
        <v>551.69191463595405</v>
      </c>
      <c r="AF2125" s="9">
        <v>-1</v>
      </c>
      <c r="AG2125" s="9">
        <v>-1</v>
      </c>
      <c r="AH2125" s="9">
        <v>-1</v>
      </c>
      <c r="AI2125" s="9">
        <v>-1</v>
      </c>
      <c r="AJ2125" s="9">
        <v>0</v>
      </c>
      <c r="AM2125" s="9" t="s">
        <v>309</v>
      </c>
      <c r="AN2125" s="9">
        <v>-1</v>
      </c>
      <c r="AQ2125" s="9">
        <v>580</v>
      </c>
      <c r="AR2125" s="9" t="s">
        <v>302</v>
      </c>
      <c r="AT2125" s="9" t="s">
        <v>195</v>
      </c>
      <c r="AU2125" s="9">
        <v>132.71029999999999</v>
      </c>
      <c r="AV2125" s="9">
        <v>99.994430703115398</v>
      </c>
      <c r="AW2125" s="9">
        <v>579.62574958153505</v>
      </c>
      <c r="AX2125" s="9">
        <v>0.44743869800000002</v>
      </c>
    </row>
    <row r="2126" spans="1:50" x14ac:dyDescent="0.25">
      <c r="A2126" s="142">
        <v>550000</v>
      </c>
      <c r="B2126" s="142">
        <v>910000</v>
      </c>
      <c r="C2126" s="142">
        <v>910000</v>
      </c>
      <c r="D2126" s="9" t="s">
        <v>305</v>
      </c>
      <c r="E2126" s="9" t="s">
        <v>70</v>
      </c>
      <c r="F2126" s="9" t="s">
        <v>306</v>
      </c>
      <c r="G2126" s="9" t="s">
        <v>307</v>
      </c>
      <c r="H2126" s="9">
        <v>0.36</v>
      </c>
      <c r="I2126" s="9">
        <v>0.48</v>
      </c>
      <c r="J2126" s="9" t="s">
        <v>195</v>
      </c>
      <c r="K2126" s="9">
        <v>0.11288481236582</v>
      </c>
      <c r="L2126" s="9">
        <v>3851.8267512140601</v>
      </c>
      <c r="M2126" s="9">
        <v>9.4702073399562607</v>
      </c>
      <c r="N2126" s="9">
        <v>1.34987138070108</v>
      </c>
      <c r="O2126" s="9">
        <v>1.0690425786364599</v>
      </c>
      <c r="P2126" s="9">
        <v>0.15237997752844001</v>
      </c>
      <c r="Q2126" s="9">
        <v>434.81274007648</v>
      </c>
      <c r="R2126" s="9">
        <v>1210</v>
      </c>
      <c r="S2126" s="9" t="s">
        <v>310</v>
      </c>
      <c r="T2126" s="9">
        <v>1210</v>
      </c>
      <c r="U2126" s="9" t="s">
        <v>293</v>
      </c>
      <c r="V2126" s="9" t="s">
        <v>195</v>
      </c>
      <c r="Z2126" s="9">
        <v>0</v>
      </c>
      <c r="AA2126" s="9">
        <v>1</v>
      </c>
      <c r="AB2126" s="9">
        <v>1.0690425786364599</v>
      </c>
      <c r="AC2126" s="9">
        <v>0.15237997752844001</v>
      </c>
      <c r="AD2126" s="9">
        <v>434.81274007648</v>
      </c>
      <c r="AF2126" s="9">
        <v>-1</v>
      </c>
      <c r="AG2126" s="9">
        <v>-1</v>
      </c>
      <c r="AH2126" s="9">
        <v>-1</v>
      </c>
      <c r="AI2126" s="9">
        <v>-1</v>
      </c>
      <c r="AJ2126" s="9">
        <v>0</v>
      </c>
      <c r="AM2126" s="9" t="s">
        <v>309</v>
      </c>
      <c r="AN2126" s="9">
        <v>-1</v>
      </c>
      <c r="AQ2126" s="9">
        <v>580</v>
      </c>
      <c r="AR2126" s="9" t="s">
        <v>302</v>
      </c>
      <c r="AT2126" s="9" t="s">
        <v>195</v>
      </c>
      <c r="AU2126" s="9">
        <v>132.71029999999999</v>
      </c>
      <c r="AV2126" s="9">
        <v>93.706010125258601</v>
      </c>
      <c r="AW2126" s="9">
        <v>456.82862791407302</v>
      </c>
      <c r="AX2126" s="9">
        <v>0.35264618009999998</v>
      </c>
    </row>
    <row r="2127" spans="1:50" x14ac:dyDescent="0.25">
      <c r="A2127" s="142">
        <v>550000</v>
      </c>
      <c r="B2127" s="142">
        <v>910000</v>
      </c>
      <c r="C2127" s="142">
        <v>910000</v>
      </c>
      <c r="D2127" s="9" t="s">
        <v>305</v>
      </c>
      <c r="E2127" s="9" t="s">
        <v>70</v>
      </c>
      <c r="F2127" s="9" t="s">
        <v>306</v>
      </c>
      <c r="G2127" s="9" t="s">
        <v>307</v>
      </c>
      <c r="H2127" s="9">
        <v>0.36</v>
      </c>
      <c r="I2127" s="9">
        <v>0.48</v>
      </c>
      <c r="J2127" s="9" t="s">
        <v>195</v>
      </c>
      <c r="K2127" s="9">
        <v>0.10542546872123</v>
      </c>
      <c r="L2127" s="9">
        <v>3851.8267512140601</v>
      </c>
      <c r="M2127" s="9">
        <v>9.4702073399562607</v>
      </c>
      <c r="N2127" s="9">
        <v>1.34987138070108</v>
      </c>
      <c r="O2127" s="9">
        <v>0.99840104770216997</v>
      </c>
      <c r="P2127" s="9">
        <v>0.14231082302379</v>
      </c>
      <c r="Q2127" s="9">
        <v>406.08064067973498</v>
      </c>
      <c r="R2127" s="9">
        <v>1210</v>
      </c>
      <c r="S2127" s="9" t="s">
        <v>310</v>
      </c>
      <c r="T2127" s="9">
        <v>1210</v>
      </c>
      <c r="U2127" s="9" t="s">
        <v>293</v>
      </c>
      <c r="V2127" s="9" t="s">
        <v>195</v>
      </c>
      <c r="Z2127" s="9">
        <v>0</v>
      </c>
      <c r="AA2127" s="9">
        <v>1</v>
      </c>
      <c r="AB2127" s="9">
        <v>0.99840104770216997</v>
      </c>
      <c r="AC2127" s="9">
        <v>0.14231082302379</v>
      </c>
      <c r="AD2127" s="9">
        <v>406.08064067973498</v>
      </c>
      <c r="AF2127" s="9">
        <v>-1</v>
      </c>
      <c r="AG2127" s="9">
        <v>-1</v>
      </c>
      <c r="AH2127" s="9">
        <v>-1</v>
      </c>
      <c r="AI2127" s="9">
        <v>-1</v>
      </c>
      <c r="AJ2127" s="9">
        <v>0</v>
      </c>
      <c r="AM2127" s="9" t="s">
        <v>309</v>
      </c>
      <c r="AN2127" s="9">
        <v>-1</v>
      </c>
      <c r="AQ2127" s="9">
        <v>580</v>
      </c>
      <c r="AR2127" s="9" t="s">
        <v>302</v>
      </c>
      <c r="AT2127" s="9" t="s">
        <v>195</v>
      </c>
      <c r="AU2127" s="9">
        <v>132.71029999999999</v>
      </c>
      <c r="AV2127" s="9">
        <v>89.9121619433364</v>
      </c>
      <c r="AW2127" s="9">
        <v>426.64173517906102</v>
      </c>
      <c r="AX2127" s="9">
        <v>0.32934358530000002</v>
      </c>
    </row>
    <row r="2128" spans="1:50" x14ac:dyDescent="0.25">
      <c r="A2128" s="142">
        <v>550000</v>
      </c>
      <c r="B2128" s="142">
        <v>910000</v>
      </c>
      <c r="C2128" s="142">
        <v>910000</v>
      </c>
      <c r="D2128" s="9" t="s">
        <v>305</v>
      </c>
      <c r="E2128" s="9" t="s">
        <v>70</v>
      </c>
      <c r="F2128" s="9" t="s">
        <v>306</v>
      </c>
      <c r="G2128" s="9" t="s">
        <v>307</v>
      </c>
      <c r="H2128" s="9">
        <v>0.36</v>
      </c>
      <c r="I2128" s="9">
        <v>0.48</v>
      </c>
      <c r="J2128" s="9" t="s">
        <v>195</v>
      </c>
      <c r="K2128" s="9">
        <v>5.7982429666E-4</v>
      </c>
      <c r="L2128" s="9">
        <v>3857.7690405397602</v>
      </c>
      <c r="M2128" s="9">
        <v>9.5843984281742092</v>
      </c>
      <c r="N2128" s="9">
        <v>1.40852464278414</v>
      </c>
      <c r="O2128" s="9">
        <v>5.5572670776100003E-3</v>
      </c>
      <c r="P2128" s="9">
        <v>8.1669681033999996E-4</v>
      </c>
      <c r="Q2128" s="9">
        <v>2.2368282206424102</v>
      </c>
      <c r="R2128" s="9">
        <v>1200</v>
      </c>
      <c r="S2128" s="9" t="s">
        <v>308</v>
      </c>
      <c r="T2128" s="9">
        <v>1200</v>
      </c>
      <c r="U2128" s="9" t="s">
        <v>293</v>
      </c>
      <c r="V2128" s="9" t="s">
        <v>195</v>
      </c>
      <c r="Z2128" s="9">
        <v>0</v>
      </c>
      <c r="AA2128" s="9">
        <v>1</v>
      </c>
      <c r="AB2128" s="9">
        <v>5.5572670776100003E-3</v>
      </c>
      <c r="AC2128" s="9">
        <v>8.1669681033999996E-4</v>
      </c>
      <c r="AD2128" s="9">
        <v>2.23682822064375</v>
      </c>
      <c r="AF2128" s="9">
        <v>-1</v>
      </c>
      <c r="AG2128" s="9">
        <v>-1</v>
      </c>
      <c r="AH2128" s="9">
        <v>-1</v>
      </c>
      <c r="AI2128" s="9">
        <v>-1</v>
      </c>
      <c r="AJ2128" s="9">
        <v>0</v>
      </c>
      <c r="AM2128" s="9" t="s">
        <v>309</v>
      </c>
      <c r="AN2128" s="9">
        <v>-1</v>
      </c>
      <c r="AQ2128" s="9">
        <v>580</v>
      </c>
      <c r="AR2128" s="9" t="s">
        <v>302</v>
      </c>
      <c r="AT2128" s="9" t="s">
        <v>195</v>
      </c>
      <c r="AU2128" s="9">
        <v>132.71029999999999</v>
      </c>
      <c r="AV2128" s="9">
        <v>8.7334343832761405</v>
      </c>
      <c r="AW2128" s="9">
        <v>2.3464656788399099</v>
      </c>
      <c r="AX2128" s="9">
        <v>1.8141348000000001E-3</v>
      </c>
    </row>
    <row r="2129" spans="1:50" x14ac:dyDescent="0.25">
      <c r="A2129" s="142">
        <v>550000</v>
      </c>
      <c r="B2129" s="142">
        <v>910000</v>
      </c>
      <c r="C2129" s="142">
        <v>910000</v>
      </c>
      <c r="D2129" s="9" t="s">
        <v>305</v>
      </c>
      <c r="E2129" s="9" t="s">
        <v>70</v>
      </c>
      <c r="F2129" s="9" t="s">
        <v>306</v>
      </c>
      <c r="G2129" s="9" t="s">
        <v>307</v>
      </c>
      <c r="H2129" s="9">
        <v>0.36</v>
      </c>
      <c r="I2129" s="9">
        <v>0.48</v>
      </c>
      <c r="J2129" s="9" t="s">
        <v>195</v>
      </c>
      <c r="K2129" s="9">
        <v>9.7115920748619994E-2</v>
      </c>
      <c r="L2129" s="9">
        <v>3857.7690405397602</v>
      </c>
      <c r="M2129" s="9">
        <v>9.5843984281742092</v>
      </c>
      <c r="N2129" s="9">
        <v>1.40852464278414</v>
      </c>
      <c r="O2129" s="9">
        <v>0.93079767817382997</v>
      </c>
      <c r="P2129" s="9">
        <v>0.13679016758111001</v>
      </c>
      <c r="Q2129" s="9">
        <v>374.65079240756597</v>
      </c>
      <c r="R2129" s="9">
        <v>1210</v>
      </c>
      <c r="S2129" s="9" t="s">
        <v>310</v>
      </c>
      <c r="T2129" s="9">
        <v>1210</v>
      </c>
      <c r="U2129" s="9" t="s">
        <v>293</v>
      </c>
      <c r="V2129" s="9" t="s">
        <v>195</v>
      </c>
      <c r="Z2129" s="9">
        <v>0</v>
      </c>
      <c r="AA2129" s="9">
        <v>1</v>
      </c>
      <c r="AB2129" s="9">
        <v>0.93079767817382997</v>
      </c>
      <c r="AC2129" s="9">
        <v>0.13679016758111001</v>
      </c>
      <c r="AD2129" s="9">
        <v>374.65079240756597</v>
      </c>
      <c r="AF2129" s="9">
        <v>-1</v>
      </c>
      <c r="AG2129" s="9">
        <v>-1</v>
      </c>
      <c r="AH2129" s="9">
        <v>-1</v>
      </c>
      <c r="AI2129" s="9">
        <v>-1</v>
      </c>
      <c r="AJ2129" s="9">
        <v>0</v>
      </c>
      <c r="AM2129" s="9" t="s">
        <v>309</v>
      </c>
      <c r="AN2129" s="9">
        <v>-1</v>
      </c>
      <c r="AQ2129" s="9">
        <v>580</v>
      </c>
      <c r="AR2129" s="9" t="s">
        <v>302</v>
      </c>
      <c r="AT2129" s="9" t="s">
        <v>195</v>
      </c>
      <c r="AU2129" s="9">
        <v>132.71029999999999</v>
      </c>
      <c r="AV2129" s="9">
        <v>93.073267110619298</v>
      </c>
      <c r="AW2129" s="9">
        <v>393.01418759887002</v>
      </c>
      <c r="AX2129" s="9">
        <v>0.30385303520000001</v>
      </c>
    </row>
    <row r="2130" spans="1:50" x14ac:dyDescent="0.25">
      <c r="A2130" s="142">
        <v>550000</v>
      </c>
      <c r="B2130" s="142">
        <v>910000</v>
      </c>
      <c r="C2130" s="142">
        <v>910000</v>
      </c>
      <c r="D2130" s="9" t="s">
        <v>305</v>
      </c>
      <c r="E2130" s="9" t="s">
        <v>70</v>
      </c>
      <c r="F2130" s="9" t="s">
        <v>306</v>
      </c>
      <c r="G2130" s="9" t="s">
        <v>307</v>
      </c>
      <c r="H2130" s="9">
        <v>0.36</v>
      </c>
      <c r="I2130" s="9">
        <v>0.48</v>
      </c>
      <c r="J2130" s="9" t="s">
        <v>195</v>
      </c>
      <c r="K2130" s="9">
        <v>0.25833619098589999</v>
      </c>
      <c r="L2130" s="9">
        <v>3857.7690405397602</v>
      </c>
      <c r="M2130" s="9">
        <v>9.5843984281742092</v>
      </c>
      <c r="N2130" s="9">
        <v>1.40852464278414</v>
      </c>
      <c r="O2130" s="9">
        <v>2.4759969828258299</v>
      </c>
      <c r="P2130" s="9">
        <v>0.36387289112664001</v>
      </c>
      <c r="Q2130" s="9">
        <v>996.60135963639596</v>
      </c>
      <c r="R2130" s="9">
        <v>1210</v>
      </c>
      <c r="S2130" s="9" t="s">
        <v>310</v>
      </c>
      <c r="T2130" s="9">
        <v>1210</v>
      </c>
      <c r="U2130" s="9" t="s">
        <v>293</v>
      </c>
      <c r="V2130" s="9" t="s">
        <v>195</v>
      </c>
      <c r="Z2130" s="9">
        <v>0</v>
      </c>
      <c r="AA2130" s="9">
        <v>1</v>
      </c>
      <c r="AB2130" s="9">
        <v>2.4759969828258299</v>
      </c>
      <c r="AC2130" s="9">
        <v>0.36387289112664001</v>
      </c>
      <c r="AD2130" s="9">
        <v>996.60135963639596</v>
      </c>
      <c r="AF2130" s="9">
        <v>-1</v>
      </c>
      <c r="AG2130" s="9">
        <v>-1</v>
      </c>
      <c r="AH2130" s="9">
        <v>-1</v>
      </c>
      <c r="AI2130" s="9">
        <v>-1</v>
      </c>
      <c r="AJ2130" s="9">
        <v>0</v>
      </c>
      <c r="AM2130" s="9" t="s">
        <v>309</v>
      </c>
      <c r="AN2130" s="9">
        <v>-1</v>
      </c>
      <c r="AQ2130" s="9">
        <v>580</v>
      </c>
      <c r="AR2130" s="9" t="s">
        <v>302</v>
      </c>
      <c r="AT2130" s="9" t="s">
        <v>195</v>
      </c>
      <c r="AU2130" s="9">
        <v>132.71029999999999</v>
      </c>
      <c r="AV2130" s="9">
        <v>148.05272639077199</v>
      </c>
      <c r="AW2130" s="9">
        <v>1045.4494736296599</v>
      </c>
      <c r="AX2130" s="9">
        <v>0.80827360879999999</v>
      </c>
    </row>
    <row r="2131" spans="1:50" x14ac:dyDescent="0.25">
      <c r="A2131" s="142">
        <v>550000</v>
      </c>
      <c r="B2131" s="142">
        <v>910000</v>
      </c>
      <c r="C2131" s="142">
        <v>910000</v>
      </c>
      <c r="D2131" s="9" t="s">
        <v>305</v>
      </c>
      <c r="E2131" s="9" t="s">
        <v>70</v>
      </c>
      <c r="F2131" s="9" t="s">
        <v>306</v>
      </c>
      <c r="G2131" s="9" t="s">
        <v>307</v>
      </c>
      <c r="H2131" s="9">
        <v>0.36</v>
      </c>
      <c r="I2131" s="9">
        <v>0.48</v>
      </c>
      <c r="J2131" s="9" t="s">
        <v>195</v>
      </c>
      <c r="K2131" s="9">
        <v>0.11946836344703</v>
      </c>
      <c r="L2131" s="9">
        <v>3857.7690405397602</v>
      </c>
      <c r="M2131" s="9">
        <v>9.5843984281742092</v>
      </c>
      <c r="N2131" s="9">
        <v>1.40852464278414</v>
      </c>
      <c r="O2131" s="9">
        <v>1.1450323948382899</v>
      </c>
      <c r="P2131" s="9">
        <v>0.16827413394824001</v>
      </c>
      <c r="Q2131" s="9">
        <v>460.88135382991999</v>
      </c>
      <c r="R2131" s="9">
        <v>1210</v>
      </c>
      <c r="S2131" s="9" t="s">
        <v>310</v>
      </c>
      <c r="T2131" s="9">
        <v>1210</v>
      </c>
      <c r="U2131" s="9" t="s">
        <v>293</v>
      </c>
      <c r="V2131" s="9" t="s">
        <v>195</v>
      </c>
      <c r="Z2131" s="9">
        <v>0</v>
      </c>
      <c r="AA2131" s="9">
        <v>1</v>
      </c>
      <c r="AB2131" s="9">
        <v>1.1450323948382899</v>
      </c>
      <c r="AC2131" s="9">
        <v>0.16827413394824001</v>
      </c>
      <c r="AD2131" s="9">
        <v>460.88135382991999</v>
      </c>
      <c r="AF2131" s="9">
        <v>-1</v>
      </c>
      <c r="AG2131" s="9">
        <v>-1</v>
      </c>
      <c r="AH2131" s="9">
        <v>-1</v>
      </c>
      <c r="AI2131" s="9">
        <v>-1</v>
      </c>
      <c r="AJ2131" s="9">
        <v>0</v>
      </c>
      <c r="AM2131" s="9" t="s">
        <v>309</v>
      </c>
      <c r="AN2131" s="9">
        <v>-1</v>
      </c>
      <c r="AQ2131" s="9">
        <v>580</v>
      </c>
      <c r="AR2131" s="9" t="s">
        <v>302</v>
      </c>
      <c r="AT2131" s="9" t="s">
        <v>195</v>
      </c>
      <c r="AU2131" s="9">
        <v>132.71029999999999</v>
      </c>
      <c r="AV2131" s="9">
        <v>112.326897815058</v>
      </c>
      <c r="AW2131" s="9">
        <v>483.47131388924498</v>
      </c>
      <c r="AX2131" s="9">
        <v>0.37378860809999997</v>
      </c>
    </row>
    <row r="2132" spans="1:50" x14ac:dyDescent="0.25">
      <c r="A2132" s="142">
        <v>550000</v>
      </c>
      <c r="B2132" s="142">
        <v>910000</v>
      </c>
      <c r="C2132" s="142">
        <v>910000</v>
      </c>
      <c r="D2132" s="9" t="s">
        <v>305</v>
      </c>
      <c r="E2132" s="9" t="s">
        <v>70</v>
      </c>
      <c r="F2132" s="9" t="s">
        <v>306</v>
      </c>
      <c r="G2132" s="9" t="s">
        <v>307</v>
      </c>
      <c r="H2132" s="9">
        <v>0.36</v>
      </c>
      <c r="I2132" s="9">
        <v>0.48</v>
      </c>
      <c r="J2132" s="9" t="s">
        <v>195</v>
      </c>
      <c r="K2132" s="9">
        <v>9.3703497171389996E-2</v>
      </c>
      <c r="L2132" s="9">
        <v>3857.7690405397602</v>
      </c>
      <c r="M2132" s="9">
        <v>9.5843984281742092</v>
      </c>
      <c r="N2132" s="9">
        <v>1.40852464278414</v>
      </c>
      <c r="O2132" s="9">
        <v>0.89809165100392996</v>
      </c>
      <c r="P2132" s="9">
        <v>0.13198368488095999</v>
      </c>
      <c r="Q2132" s="9">
        <v>361.486450378109</v>
      </c>
      <c r="R2132" s="9">
        <v>1210</v>
      </c>
      <c r="S2132" s="9" t="s">
        <v>310</v>
      </c>
      <c r="T2132" s="9">
        <v>1210</v>
      </c>
      <c r="U2132" s="9" t="s">
        <v>293</v>
      </c>
      <c r="V2132" s="9" t="s">
        <v>195</v>
      </c>
      <c r="Z2132" s="9">
        <v>0</v>
      </c>
      <c r="AA2132" s="9">
        <v>1</v>
      </c>
      <c r="AB2132" s="9">
        <v>0.89809165100392996</v>
      </c>
      <c r="AC2132" s="9">
        <v>0.13198368488095999</v>
      </c>
      <c r="AD2132" s="9">
        <v>361.48645037810797</v>
      </c>
      <c r="AF2132" s="9">
        <v>-1</v>
      </c>
      <c r="AG2132" s="9">
        <v>-1</v>
      </c>
      <c r="AH2132" s="9">
        <v>-1</v>
      </c>
      <c r="AI2132" s="9">
        <v>-1</v>
      </c>
      <c r="AJ2132" s="9">
        <v>0</v>
      </c>
      <c r="AM2132" s="9" t="s">
        <v>309</v>
      </c>
      <c r="AN2132" s="9">
        <v>-1</v>
      </c>
      <c r="AQ2132" s="9">
        <v>580</v>
      </c>
      <c r="AR2132" s="9" t="s">
        <v>302</v>
      </c>
      <c r="AT2132" s="9" t="s">
        <v>195</v>
      </c>
      <c r="AU2132" s="9">
        <v>132.71029999999999</v>
      </c>
      <c r="AV2132" s="9">
        <v>98.592541580349604</v>
      </c>
      <c r="AW2132" s="9">
        <v>379.204599329394</v>
      </c>
      <c r="AX2132" s="9">
        <v>0.29317635879999998</v>
      </c>
    </row>
    <row r="2133" spans="1:50" x14ac:dyDescent="0.25">
      <c r="A2133" s="142">
        <v>550000</v>
      </c>
      <c r="B2133" s="142">
        <v>910000</v>
      </c>
      <c r="C2133" s="142">
        <v>910000</v>
      </c>
      <c r="D2133" s="9" t="s">
        <v>305</v>
      </c>
      <c r="E2133" s="9" t="s">
        <v>70</v>
      </c>
      <c r="F2133" s="9" t="s">
        <v>306</v>
      </c>
      <c r="G2133" s="9" t="s">
        <v>307</v>
      </c>
      <c r="H2133" s="9">
        <v>0.36</v>
      </c>
      <c r="I2133" s="9">
        <v>0.48</v>
      </c>
      <c r="J2133" s="9" t="s">
        <v>195</v>
      </c>
      <c r="K2133" s="9">
        <v>4.8559657179369997E-2</v>
      </c>
      <c r="L2133" s="9">
        <v>3857.7690405397602</v>
      </c>
      <c r="M2133" s="9">
        <v>9.5843984281742092</v>
      </c>
      <c r="N2133" s="9">
        <v>1.40852464278414</v>
      </c>
      <c r="O2133" s="9">
        <v>0.46541510194270003</v>
      </c>
      <c r="P2133" s="9">
        <v>6.8397473782300003E-2</v>
      </c>
      <c r="Q2133" s="9">
        <v>187.33194208582901</v>
      </c>
      <c r="R2133" s="9">
        <v>1210</v>
      </c>
      <c r="S2133" s="9" t="s">
        <v>310</v>
      </c>
      <c r="T2133" s="9">
        <v>1210</v>
      </c>
      <c r="U2133" s="9" t="s">
        <v>293</v>
      </c>
      <c r="V2133" s="9" t="s">
        <v>195</v>
      </c>
      <c r="Z2133" s="9">
        <v>0</v>
      </c>
      <c r="AA2133" s="9">
        <v>1</v>
      </c>
      <c r="AB2133" s="9">
        <v>0.46541510194270003</v>
      </c>
      <c r="AC2133" s="9">
        <v>6.8397473782300003E-2</v>
      </c>
      <c r="AD2133" s="9">
        <v>187.331942085827</v>
      </c>
      <c r="AF2133" s="9">
        <v>-1</v>
      </c>
      <c r="AG2133" s="9">
        <v>-1</v>
      </c>
      <c r="AH2133" s="9">
        <v>-1</v>
      </c>
      <c r="AI2133" s="9">
        <v>-1</v>
      </c>
      <c r="AJ2133" s="9">
        <v>0</v>
      </c>
      <c r="AM2133" s="9" t="s">
        <v>309</v>
      </c>
      <c r="AN2133" s="9">
        <v>-1</v>
      </c>
      <c r="AQ2133" s="9">
        <v>580</v>
      </c>
      <c r="AR2133" s="9" t="s">
        <v>302</v>
      </c>
      <c r="AT2133" s="9" t="s">
        <v>195</v>
      </c>
      <c r="AU2133" s="9">
        <v>132.71029999999999</v>
      </c>
      <c r="AV2133" s="9">
        <v>58.399888327361097</v>
      </c>
      <c r="AW2133" s="9">
        <v>196.51396052590701</v>
      </c>
      <c r="AX2133" s="9">
        <v>0.15193182650000001</v>
      </c>
    </row>
    <row r="2134" spans="1:50" x14ac:dyDescent="0.25">
      <c r="A2134" s="142">
        <v>550000</v>
      </c>
      <c r="B2134" s="142">
        <v>910000</v>
      </c>
      <c r="C2134" s="142">
        <v>910000</v>
      </c>
      <c r="D2134" s="9" t="s">
        <v>305</v>
      </c>
      <c r="E2134" s="9" t="s">
        <v>70</v>
      </c>
      <c r="F2134" s="9" t="s">
        <v>306</v>
      </c>
      <c r="G2134" s="9" t="s">
        <v>307</v>
      </c>
      <c r="H2134" s="9">
        <v>0.36</v>
      </c>
      <c r="I2134" s="9">
        <v>0.48</v>
      </c>
      <c r="J2134" s="9" t="s">
        <v>195</v>
      </c>
      <c r="K2134" s="9">
        <v>0.10012280719140999</v>
      </c>
      <c r="L2134" s="9">
        <v>3852.5613756480502</v>
      </c>
      <c r="M2134" s="9">
        <v>9.5721902021983691</v>
      </c>
      <c r="N2134" s="9">
        <v>1.40675540321621</v>
      </c>
      <c r="O2134" s="9">
        <v>0.95839455401426998</v>
      </c>
      <c r="P2134" s="9">
        <v>0.14084830000170001</v>
      </c>
      <c r="Q2134" s="9">
        <v>385.72925980711</v>
      </c>
      <c r="R2134" s="9">
        <v>1200</v>
      </c>
      <c r="S2134" s="9" t="s">
        <v>308</v>
      </c>
      <c r="T2134" s="9">
        <v>1200</v>
      </c>
      <c r="U2134" s="9" t="s">
        <v>293</v>
      </c>
      <c r="V2134" s="9" t="s">
        <v>195</v>
      </c>
      <c r="Z2134" s="9">
        <v>0</v>
      </c>
      <c r="AA2134" s="9">
        <v>1</v>
      </c>
      <c r="AB2134" s="9">
        <v>0.95839455401426998</v>
      </c>
      <c r="AC2134" s="9">
        <v>0.14084830000170001</v>
      </c>
      <c r="AD2134" s="9">
        <v>385.72925980711</v>
      </c>
      <c r="AF2134" s="9">
        <v>-1</v>
      </c>
      <c r="AG2134" s="9">
        <v>-1</v>
      </c>
      <c r="AH2134" s="9">
        <v>-1</v>
      </c>
      <c r="AI2134" s="9">
        <v>-1</v>
      </c>
      <c r="AJ2134" s="9">
        <v>0</v>
      </c>
      <c r="AM2134" s="9" t="s">
        <v>309</v>
      </c>
      <c r="AN2134" s="9">
        <v>-1</v>
      </c>
      <c r="AQ2134" s="9">
        <v>580</v>
      </c>
      <c r="AR2134" s="9" t="s">
        <v>302</v>
      </c>
      <c r="AT2134" s="9" t="s">
        <v>195</v>
      </c>
      <c r="AU2134" s="9">
        <v>132.71029999999999</v>
      </c>
      <c r="AV2134" s="9">
        <v>153.20855475653599</v>
      </c>
      <c r="AW2134" s="9">
        <v>405.18262531130199</v>
      </c>
      <c r="AX2134" s="9">
        <v>0.31283800470000001</v>
      </c>
    </row>
    <row r="2135" spans="1:50" x14ac:dyDescent="0.25">
      <c r="A2135" s="142">
        <v>550000</v>
      </c>
      <c r="B2135" s="142">
        <v>910000</v>
      </c>
      <c r="C2135" s="142">
        <v>910000</v>
      </c>
      <c r="D2135" s="9" t="s">
        <v>305</v>
      </c>
      <c r="E2135" s="9" t="s">
        <v>70</v>
      </c>
      <c r="F2135" s="9" t="s">
        <v>306</v>
      </c>
      <c r="G2135" s="9" t="s">
        <v>307</v>
      </c>
      <c r="H2135" s="9">
        <v>0.36</v>
      </c>
      <c r="I2135" s="9">
        <v>0.48</v>
      </c>
      <c r="J2135" s="9" t="s">
        <v>195</v>
      </c>
      <c r="K2135" s="9">
        <v>1.5722834144300001E-2</v>
      </c>
      <c r="L2135" s="9">
        <v>3852.5613756480502</v>
      </c>
      <c r="M2135" s="9">
        <v>9.5721902021983691</v>
      </c>
      <c r="N2135" s="9">
        <v>1.40675540321621</v>
      </c>
      <c r="O2135" s="9">
        <v>0.15050195894689999</v>
      </c>
      <c r="P2135" s="9">
        <v>2.2118181886369999E-2</v>
      </c>
      <c r="Q2135" s="9">
        <v>60.573183540069799</v>
      </c>
      <c r="R2135" s="9">
        <v>1210</v>
      </c>
      <c r="S2135" s="9" t="s">
        <v>310</v>
      </c>
      <c r="T2135" s="9">
        <v>1210</v>
      </c>
      <c r="U2135" s="9" t="s">
        <v>293</v>
      </c>
      <c r="V2135" s="9" t="s">
        <v>195</v>
      </c>
      <c r="Z2135" s="9">
        <v>0</v>
      </c>
      <c r="AA2135" s="9">
        <v>1</v>
      </c>
      <c r="AB2135" s="9">
        <v>0.15050195894689999</v>
      </c>
      <c r="AC2135" s="9">
        <v>2.2118181886369999E-2</v>
      </c>
      <c r="AD2135" s="9">
        <v>60.573183540069003</v>
      </c>
      <c r="AF2135" s="9">
        <v>-1</v>
      </c>
      <c r="AG2135" s="9">
        <v>-1</v>
      </c>
      <c r="AH2135" s="9">
        <v>-1</v>
      </c>
      <c r="AI2135" s="9">
        <v>-1</v>
      </c>
      <c r="AJ2135" s="9">
        <v>0</v>
      </c>
      <c r="AM2135" s="9" t="s">
        <v>309</v>
      </c>
      <c r="AN2135" s="9">
        <v>-1</v>
      </c>
      <c r="AQ2135" s="9">
        <v>580</v>
      </c>
      <c r="AR2135" s="9" t="s">
        <v>302</v>
      </c>
      <c r="AT2135" s="9" t="s">
        <v>195</v>
      </c>
      <c r="AU2135" s="9">
        <v>132.71029999999999</v>
      </c>
      <c r="AV2135" s="9">
        <v>42.710513530782201</v>
      </c>
      <c r="AW2135" s="9">
        <v>63.628052335209901</v>
      </c>
      <c r="AX2135" s="9">
        <v>4.9126669499999998E-2</v>
      </c>
    </row>
    <row r="2136" spans="1:50" x14ac:dyDescent="0.25">
      <c r="A2136" s="142">
        <v>550000</v>
      </c>
      <c r="B2136" s="142">
        <v>910000</v>
      </c>
      <c r="C2136" s="142">
        <v>910000</v>
      </c>
      <c r="D2136" s="9" t="s">
        <v>305</v>
      </c>
      <c r="E2136" s="9" t="s">
        <v>70</v>
      </c>
      <c r="F2136" s="9" t="s">
        <v>306</v>
      </c>
      <c r="G2136" s="9" t="s">
        <v>307</v>
      </c>
      <c r="H2136" s="9">
        <v>0.36</v>
      </c>
      <c r="I2136" s="9">
        <v>0.48</v>
      </c>
      <c r="J2136" s="9" t="s">
        <v>195</v>
      </c>
      <c r="K2136" s="9">
        <v>0.10352894583942999</v>
      </c>
      <c r="L2136" s="9">
        <v>3852.5613756480502</v>
      </c>
      <c r="M2136" s="9">
        <v>9.5721902021983691</v>
      </c>
      <c r="N2136" s="9">
        <v>1.40675540321621</v>
      </c>
      <c r="O2136" s="9">
        <v>0.99099876100812001</v>
      </c>
      <c r="P2136" s="9">
        <v>0.14563990394889001</v>
      </c>
      <c r="Q2136" s="9">
        <v>398.85161800255003</v>
      </c>
      <c r="R2136" s="9">
        <v>1210</v>
      </c>
      <c r="S2136" s="9" t="s">
        <v>310</v>
      </c>
      <c r="T2136" s="9">
        <v>1210</v>
      </c>
      <c r="U2136" s="9" t="s">
        <v>293</v>
      </c>
      <c r="V2136" s="9" t="s">
        <v>195</v>
      </c>
      <c r="Z2136" s="9">
        <v>0</v>
      </c>
      <c r="AA2136" s="9">
        <v>1</v>
      </c>
      <c r="AB2136" s="9">
        <v>0.99099876100812001</v>
      </c>
      <c r="AC2136" s="9">
        <v>0.14563990394889001</v>
      </c>
      <c r="AD2136" s="9">
        <v>398.85161800255003</v>
      </c>
      <c r="AF2136" s="9">
        <v>-1</v>
      </c>
      <c r="AG2136" s="9">
        <v>-1</v>
      </c>
      <c r="AH2136" s="9">
        <v>-1</v>
      </c>
      <c r="AI2136" s="9">
        <v>-1</v>
      </c>
      <c r="AJ2136" s="9">
        <v>0</v>
      </c>
      <c r="AM2136" s="9" t="s">
        <v>309</v>
      </c>
      <c r="AN2136" s="9">
        <v>-1</v>
      </c>
      <c r="AQ2136" s="9">
        <v>580</v>
      </c>
      <c r="AR2136" s="9" t="s">
        <v>302</v>
      </c>
      <c r="AT2136" s="9" t="s">
        <v>195</v>
      </c>
      <c r="AU2136" s="9">
        <v>132.71029999999999</v>
      </c>
      <c r="AV2136" s="9">
        <v>103.221546631908</v>
      </c>
      <c r="AW2136" s="9">
        <v>418.96677937460299</v>
      </c>
      <c r="AX2136" s="9">
        <v>0.32348063100000002</v>
      </c>
    </row>
    <row r="2137" spans="1:50" x14ac:dyDescent="0.25">
      <c r="A2137" s="142">
        <v>550000</v>
      </c>
      <c r="B2137" s="142">
        <v>910000</v>
      </c>
      <c r="C2137" s="142">
        <v>910000</v>
      </c>
      <c r="D2137" s="9" t="s">
        <v>305</v>
      </c>
      <c r="E2137" s="9" t="s">
        <v>70</v>
      </c>
      <c r="F2137" s="9" t="s">
        <v>306</v>
      </c>
      <c r="G2137" s="9" t="s">
        <v>307</v>
      </c>
      <c r="H2137" s="9">
        <v>0.36</v>
      </c>
      <c r="I2137" s="9">
        <v>0.48</v>
      </c>
      <c r="J2137" s="9" t="s">
        <v>195</v>
      </c>
      <c r="K2137" s="9">
        <v>0.30004259810207001</v>
      </c>
      <c r="L2137" s="9">
        <v>3852.5613756480502</v>
      </c>
      <c r="M2137" s="9">
        <v>9.5721902021983691</v>
      </c>
      <c r="N2137" s="9">
        <v>1.40675540321621</v>
      </c>
      <c r="O2137" s="9">
        <v>2.87206481779483</v>
      </c>
      <c r="P2137" s="9">
        <v>0.42208654607511997</v>
      </c>
      <c r="Q2137" s="9">
        <v>1155.9325244971401</v>
      </c>
      <c r="R2137" s="9">
        <v>1210</v>
      </c>
      <c r="S2137" s="9" t="s">
        <v>310</v>
      </c>
      <c r="T2137" s="9">
        <v>1210</v>
      </c>
      <c r="U2137" s="9" t="s">
        <v>293</v>
      </c>
      <c r="V2137" s="9" t="s">
        <v>195</v>
      </c>
      <c r="Z2137" s="9">
        <v>0</v>
      </c>
      <c r="AA2137" s="9">
        <v>1</v>
      </c>
      <c r="AB2137" s="9">
        <v>2.87206481779483</v>
      </c>
      <c r="AC2137" s="9">
        <v>0.42208654607511997</v>
      </c>
      <c r="AD2137" s="9">
        <v>1155.9325244971401</v>
      </c>
      <c r="AF2137" s="9">
        <v>-1</v>
      </c>
      <c r="AG2137" s="9">
        <v>-1</v>
      </c>
      <c r="AH2137" s="9">
        <v>-1</v>
      </c>
      <c r="AI2137" s="9">
        <v>-1</v>
      </c>
      <c r="AJ2137" s="9">
        <v>0</v>
      </c>
      <c r="AM2137" s="9" t="s">
        <v>309</v>
      </c>
      <c r="AN2137" s="9">
        <v>-1</v>
      </c>
      <c r="AQ2137" s="9">
        <v>580</v>
      </c>
      <c r="AR2137" s="9" t="s">
        <v>302</v>
      </c>
      <c r="AT2137" s="9" t="s">
        <v>195</v>
      </c>
      <c r="AU2137" s="9">
        <v>132.71029999999999</v>
      </c>
      <c r="AV2137" s="9">
        <v>138.019040248072</v>
      </c>
      <c r="AW2137" s="9">
        <v>1214.2293151229701</v>
      </c>
      <c r="AX2137" s="9">
        <v>0.93749596469999996</v>
      </c>
    </row>
    <row r="2138" spans="1:50" x14ac:dyDescent="0.25">
      <c r="A2138" s="142">
        <v>550000</v>
      </c>
      <c r="B2138" s="142">
        <v>910000</v>
      </c>
      <c r="C2138" s="142">
        <v>910000</v>
      </c>
      <c r="D2138" s="9" t="s">
        <v>305</v>
      </c>
      <c r="E2138" s="9" t="s">
        <v>70</v>
      </c>
      <c r="F2138" s="9" t="s">
        <v>306</v>
      </c>
      <c r="G2138" s="9" t="s">
        <v>307</v>
      </c>
      <c r="H2138" s="9">
        <v>0.36</v>
      </c>
      <c r="I2138" s="9">
        <v>0.48</v>
      </c>
      <c r="J2138" s="9" t="s">
        <v>195</v>
      </c>
      <c r="K2138" s="9">
        <v>9.8346268390680003E-2</v>
      </c>
      <c r="L2138" s="9">
        <v>3852.5613756480502</v>
      </c>
      <c r="M2138" s="9">
        <v>9.5721902021983691</v>
      </c>
      <c r="N2138" s="9">
        <v>1.40675540321621</v>
      </c>
      <c r="O2138" s="9">
        <v>0.94138918671206995</v>
      </c>
      <c r="P2138" s="9">
        <v>0.13834914444474</v>
      </c>
      <c r="Q2138" s="9">
        <v>378.88503504106501</v>
      </c>
      <c r="R2138" s="9">
        <v>1210</v>
      </c>
      <c r="S2138" s="9" t="s">
        <v>310</v>
      </c>
      <c r="T2138" s="9">
        <v>1210</v>
      </c>
      <c r="U2138" s="9" t="s">
        <v>293</v>
      </c>
      <c r="V2138" s="9" t="s">
        <v>195</v>
      </c>
      <c r="Z2138" s="9">
        <v>0</v>
      </c>
      <c r="AA2138" s="9">
        <v>1</v>
      </c>
      <c r="AB2138" s="9">
        <v>0.94138918671206995</v>
      </c>
      <c r="AC2138" s="9">
        <v>0.13834914444474</v>
      </c>
      <c r="AD2138" s="9">
        <v>378.88503504106598</v>
      </c>
      <c r="AF2138" s="9">
        <v>-1</v>
      </c>
      <c r="AG2138" s="9">
        <v>-1</v>
      </c>
      <c r="AH2138" s="9">
        <v>-1</v>
      </c>
      <c r="AI2138" s="9">
        <v>-1</v>
      </c>
      <c r="AJ2138" s="9">
        <v>0</v>
      </c>
      <c r="AM2138" s="9" t="s">
        <v>309</v>
      </c>
      <c r="AN2138" s="9">
        <v>-1</v>
      </c>
      <c r="AQ2138" s="9">
        <v>580</v>
      </c>
      <c r="AR2138" s="9" t="s">
        <v>302</v>
      </c>
      <c r="AT2138" s="9" t="s">
        <v>195</v>
      </c>
      <c r="AU2138" s="9">
        <v>132.71029999999999</v>
      </c>
      <c r="AV2138" s="9">
        <v>88.659018450426402</v>
      </c>
      <c r="AW2138" s="9">
        <v>397.99322785591397</v>
      </c>
      <c r="AX2138" s="9">
        <v>0.30728713299999999</v>
      </c>
    </row>
    <row r="2139" spans="1:50" x14ac:dyDescent="0.25">
      <c r="A2139" s="142">
        <v>550000</v>
      </c>
      <c r="B2139" s="142">
        <v>910000</v>
      </c>
      <c r="C2139" s="142">
        <v>910000</v>
      </c>
      <c r="D2139" s="9" t="s">
        <v>305</v>
      </c>
      <c r="E2139" s="9" t="s">
        <v>70</v>
      </c>
      <c r="F2139" s="9" t="s">
        <v>306</v>
      </c>
      <c r="G2139" s="9" t="s">
        <v>307</v>
      </c>
      <c r="H2139" s="9">
        <v>0.36</v>
      </c>
      <c r="I2139" s="9">
        <v>0.48</v>
      </c>
      <c r="J2139" s="9" t="s">
        <v>195</v>
      </c>
      <c r="K2139" s="9">
        <v>0.13147024538853</v>
      </c>
      <c r="L2139" s="9">
        <v>3858.6945977180299</v>
      </c>
      <c r="M2139" s="9">
        <v>9.5865176976162907</v>
      </c>
      <c r="N2139" s="9">
        <v>1.4088299470136401</v>
      </c>
      <c r="O2139" s="9">
        <v>1.26034183412715</v>
      </c>
      <c r="P2139" s="9">
        <v>0.18521921884459999</v>
      </c>
      <c r="Q2139" s="9">
        <v>507.30352564140799</v>
      </c>
      <c r="R2139" s="9">
        <v>1200</v>
      </c>
      <c r="S2139" s="9" t="s">
        <v>308</v>
      </c>
      <c r="T2139" s="9">
        <v>1200</v>
      </c>
      <c r="U2139" s="9" t="s">
        <v>293</v>
      </c>
      <c r="V2139" s="9" t="s">
        <v>195</v>
      </c>
      <c r="Z2139" s="9">
        <v>0</v>
      </c>
      <c r="AA2139" s="9">
        <v>1</v>
      </c>
      <c r="AB2139" s="9">
        <v>1.26034183412715</v>
      </c>
      <c r="AC2139" s="9">
        <v>0.18521921884459999</v>
      </c>
      <c r="AD2139" s="9">
        <v>507.30352564140799</v>
      </c>
      <c r="AF2139" s="9">
        <v>-1</v>
      </c>
      <c r="AG2139" s="9">
        <v>-1</v>
      </c>
      <c r="AH2139" s="9">
        <v>-1</v>
      </c>
      <c r="AI2139" s="9">
        <v>-1</v>
      </c>
      <c r="AJ2139" s="9">
        <v>0</v>
      </c>
      <c r="AM2139" s="9" t="s">
        <v>309</v>
      </c>
      <c r="AN2139" s="9">
        <v>-1</v>
      </c>
      <c r="AQ2139" s="9">
        <v>580</v>
      </c>
      <c r="AR2139" s="9" t="s">
        <v>302</v>
      </c>
      <c r="AT2139" s="9" t="s">
        <v>195</v>
      </c>
      <c r="AU2139" s="9">
        <v>132.71029999999999</v>
      </c>
      <c r="AV2139" s="9">
        <v>122.934272375579</v>
      </c>
      <c r="AW2139" s="9">
        <v>532.04120690509899</v>
      </c>
      <c r="AX2139" s="9">
        <v>0.41143838249999998</v>
      </c>
    </row>
    <row r="2140" spans="1:50" x14ac:dyDescent="0.25">
      <c r="A2140" s="142">
        <v>550000</v>
      </c>
      <c r="B2140" s="142">
        <v>910000</v>
      </c>
      <c r="C2140" s="142">
        <v>910000</v>
      </c>
      <c r="D2140" s="9" t="s">
        <v>305</v>
      </c>
      <c r="E2140" s="9" t="s">
        <v>70</v>
      </c>
      <c r="F2140" s="9" t="s">
        <v>306</v>
      </c>
      <c r="G2140" s="9" t="s">
        <v>307</v>
      </c>
      <c r="H2140" s="9">
        <v>0.36</v>
      </c>
      <c r="I2140" s="9">
        <v>0.48</v>
      </c>
      <c r="J2140" s="9" t="s">
        <v>195</v>
      </c>
      <c r="K2140" s="9">
        <v>1.316423069399E-2</v>
      </c>
      <c r="L2140" s="9">
        <v>3858.6945977180299</v>
      </c>
      <c r="M2140" s="9">
        <v>9.5865176976162907</v>
      </c>
      <c r="N2140" s="9">
        <v>1.4088299470136401</v>
      </c>
      <c r="O2140" s="9">
        <v>0.12619913052344001</v>
      </c>
      <c r="P2140" s="9">
        <v>1.8546162431089998E-2</v>
      </c>
      <c r="Q2140" s="9">
        <v>50.796745862016998</v>
      </c>
      <c r="R2140" s="9">
        <v>1210</v>
      </c>
      <c r="S2140" s="9" t="s">
        <v>310</v>
      </c>
      <c r="T2140" s="9">
        <v>1210</v>
      </c>
      <c r="U2140" s="9" t="s">
        <v>293</v>
      </c>
      <c r="V2140" s="9" t="s">
        <v>195</v>
      </c>
      <c r="Z2140" s="9">
        <v>0</v>
      </c>
      <c r="AA2140" s="9">
        <v>1</v>
      </c>
      <c r="AB2140" s="9">
        <v>0.12619913052344001</v>
      </c>
      <c r="AC2140" s="9">
        <v>1.8546162431089998E-2</v>
      </c>
      <c r="AD2140" s="9">
        <v>50.796745862018199</v>
      </c>
      <c r="AF2140" s="9">
        <v>-1</v>
      </c>
      <c r="AG2140" s="9">
        <v>-1</v>
      </c>
      <c r="AH2140" s="9">
        <v>-1</v>
      </c>
      <c r="AI2140" s="9">
        <v>-1</v>
      </c>
      <c r="AJ2140" s="9">
        <v>0</v>
      </c>
      <c r="AM2140" s="9" t="s">
        <v>309</v>
      </c>
      <c r="AN2140" s="9">
        <v>-1</v>
      </c>
      <c r="AQ2140" s="9">
        <v>580</v>
      </c>
      <c r="AR2140" s="9" t="s">
        <v>302</v>
      </c>
      <c r="AT2140" s="9" t="s">
        <v>195</v>
      </c>
      <c r="AU2140" s="9">
        <v>132.71029999999999</v>
      </c>
      <c r="AV2140" s="9">
        <v>31.925074594282702</v>
      </c>
      <c r="AW2140" s="9">
        <v>53.273751529933698</v>
      </c>
      <c r="AX2140" s="9">
        <v>4.11976852E-2</v>
      </c>
    </row>
    <row r="2141" spans="1:50" x14ac:dyDescent="0.25">
      <c r="A2141" s="142">
        <v>550000</v>
      </c>
      <c r="B2141" s="142">
        <v>910000</v>
      </c>
      <c r="C2141" s="142">
        <v>910000</v>
      </c>
      <c r="D2141" s="9" t="s">
        <v>305</v>
      </c>
      <c r="E2141" s="9" t="s">
        <v>70</v>
      </c>
      <c r="F2141" s="9" t="s">
        <v>306</v>
      </c>
      <c r="G2141" s="9" t="s">
        <v>307</v>
      </c>
      <c r="H2141" s="9">
        <v>0.36</v>
      </c>
      <c r="I2141" s="9">
        <v>0.48</v>
      </c>
      <c r="J2141" s="9" t="s">
        <v>195</v>
      </c>
      <c r="K2141" s="9">
        <v>3.1230107279599999E-3</v>
      </c>
      <c r="L2141" s="9">
        <v>3858.6945977180299</v>
      </c>
      <c r="M2141" s="9">
        <v>9.5865176976162907</v>
      </c>
      <c r="N2141" s="9">
        <v>1.4088299470136401</v>
      </c>
      <c r="O2141" s="9">
        <v>2.993879761347E-2</v>
      </c>
      <c r="P2141" s="9">
        <v>4.3997910384000003E-3</v>
      </c>
      <c r="Q2141" s="9">
        <v>12.0507446246101</v>
      </c>
      <c r="R2141" s="9">
        <v>1210</v>
      </c>
      <c r="S2141" s="9" t="s">
        <v>310</v>
      </c>
      <c r="T2141" s="9">
        <v>1210</v>
      </c>
      <c r="U2141" s="9" t="s">
        <v>293</v>
      </c>
      <c r="V2141" s="9" t="s">
        <v>195</v>
      </c>
      <c r="Z2141" s="9">
        <v>0</v>
      </c>
      <c r="AA2141" s="9">
        <v>1</v>
      </c>
      <c r="AB2141" s="9">
        <v>2.993879761347E-2</v>
      </c>
      <c r="AC2141" s="9">
        <v>4.3997910384000003E-3</v>
      </c>
      <c r="AD2141" s="9">
        <v>12.050744624611101</v>
      </c>
      <c r="AF2141" s="9">
        <v>-1</v>
      </c>
      <c r="AG2141" s="9">
        <v>-1</v>
      </c>
      <c r="AH2141" s="9">
        <v>-1</v>
      </c>
      <c r="AI2141" s="9">
        <v>-1</v>
      </c>
      <c r="AJ2141" s="9">
        <v>0</v>
      </c>
      <c r="AM2141" s="9" t="s">
        <v>309</v>
      </c>
      <c r="AN2141" s="9">
        <v>-1</v>
      </c>
      <c r="AQ2141" s="9">
        <v>580</v>
      </c>
      <c r="AR2141" s="9" t="s">
        <v>302</v>
      </c>
      <c r="AT2141" s="9" t="s">
        <v>195</v>
      </c>
      <c r="AU2141" s="9">
        <v>132.71029999999999</v>
      </c>
      <c r="AV2141" s="9">
        <v>20.142159709249501</v>
      </c>
      <c r="AW2141" s="9">
        <v>12.6383760216862</v>
      </c>
      <c r="AX2141" s="9">
        <v>9.7735154999999997E-3</v>
      </c>
    </row>
    <row r="2142" spans="1:50" x14ac:dyDescent="0.25">
      <c r="A2142" s="142">
        <v>550000</v>
      </c>
      <c r="B2142" s="142">
        <v>910000</v>
      </c>
      <c r="C2142" s="142">
        <v>910000</v>
      </c>
      <c r="D2142" s="9" t="s">
        <v>305</v>
      </c>
      <c r="E2142" s="9" t="s">
        <v>70</v>
      </c>
      <c r="F2142" s="9" t="s">
        <v>306</v>
      </c>
      <c r="G2142" s="9" t="s">
        <v>307</v>
      </c>
      <c r="H2142" s="9">
        <v>0.36</v>
      </c>
      <c r="I2142" s="9">
        <v>0.48</v>
      </c>
      <c r="J2142" s="9" t="s">
        <v>195</v>
      </c>
      <c r="K2142" s="9">
        <v>1.77911446832E-3</v>
      </c>
      <c r="L2142" s="9">
        <v>3858.6945977180299</v>
      </c>
      <c r="M2142" s="9">
        <v>9.5865176976162907</v>
      </c>
      <c r="N2142" s="9">
        <v>1.4088299470136401</v>
      </c>
      <c r="O2142" s="9">
        <v>1.7055512336690001E-2</v>
      </c>
      <c r="P2142" s="9">
        <v>2.5064697421399999E-3</v>
      </c>
      <c r="Q2142" s="9">
        <v>6.86505938765153</v>
      </c>
      <c r="R2142" s="9">
        <v>1210</v>
      </c>
      <c r="S2142" s="9" t="s">
        <v>310</v>
      </c>
      <c r="T2142" s="9">
        <v>1210</v>
      </c>
      <c r="U2142" s="9" t="s">
        <v>293</v>
      </c>
      <c r="V2142" s="9" t="s">
        <v>195</v>
      </c>
      <c r="Z2142" s="9">
        <v>0</v>
      </c>
      <c r="AA2142" s="9">
        <v>1</v>
      </c>
      <c r="AB2142" s="9">
        <v>1.7055512336690001E-2</v>
      </c>
      <c r="AC2142" s="9">
        <v>2.5064697421399999E-3</v>
      </c>
      <c r="AD2142" s="9">
        <v>6.86505938764983</v>
      </c>
      <c r="AF2142" s="9">
        <v>-1</v>
      </c>
      <c r="AG2142" s="9">
        <v>-1</v>
      </c>
      <c r="AH2142" s="9">
        <v>-1</v>
      </c>
      <c r="AI2142" s="9">
        <v>-1</v>
      </c>
      <c r="AJ2142" s="9">
        <v>0</v>
      </c>
      <c r="AM2142" s="9" t="s">
        <v>309</v>
      </c>
      <c r="AN2142" s="9">
        <v>-1</v>
      </c>
      <c r="AQ2142" s="9">
        <v>580</v>
      </c>
      <c r="AR2142" s="9" t="s">
        <v>302</v>
      </c>
      <c r="AT2142" s="9" t="s">
        <v>195</v>
      </c>
      <c r="AU2142" s="9">
        <v>132.71029999999999</v>
      </c>
      <c r="AV2142" s="9">
        <v>15.1709039630019</v>
      </c>
      <c r="AW2142" s="9">
        <v>7.1998208123280696</v>
      </c>
      <c r="AX2142" s="9">
        <v>5.5677692000000003E-3</v>
      </c>
    </row>
    <row r="2143" spans="1:50" x14ac:dyDescent="0.25">
      <c r="A2143" s="142">
        <v>550000</v>
      </c>
      <c r="B2143" s="142">
        <v>910000</v>
      </c>
      <c r="C2143" s="142">
        <v>910000</v>
      </c>
      <c r="D2143" s="9" t="s">
        <v>305</v>
      </c>
      <c r="E2143" s="9" t="s">
        <v>70</v>
      </c>
      <c r="F2143" s="9" t="s">
        <v>306</v>
      </c>
      <c r="G2143" s="9" t="s">
        <v>307</v>
      </c>
      <c r="H2143" s="9">
        <v>0.36</v>
      </c>
      <c r="I2143" s="9">
        <v>0.48</v>
      </c>
      <c r="J2143" s="9" t="s">
        <v>195</v>
      </c>
      <c r="K2143" s="9">
        <v>2.9735385091689999E-2</v>
      </c>
      <c r="L2143" s="9">
        <v>3858.6945977180299</v>
      </c>
      <c r="M2143" s="9">
        <v>9.5865176976162907</v>
      </c>
      <c r="N2143" s="9">
        <v>1.4088299470136401</v>
      </c>
      <c r="O2143" s="9">
        <v>0.28505879542700002</v>
      </c>
      <c r="P2143" s="9">
        <v>4.1892101003160001E-2</v>
      </c>
      <c r="Q2143" s="9">
        <v>114.739769814404</v>
      </c>
      <c r="R2143" s="9">
        <v>1210</v>
      </c>
      <c r="S2143" s="9" t="s">
        <v>310</v>
      </c>
      <c r="T2143" s="9">
        <v>1210</v>
      </c>
      <c r="U2143" s="9" t="s">
        <v>293</v>
      </c>
      <c r="V2143" s="9" t="s">
        <v>195</v>
      </c>
      <c r="Z2143" s="9">
        <v>0</v>
      </c>
      <c r="AA2143" s="9">
        <v>1</v>
      </c>
      <c r="AB2143" s="9">
        <v>0.28505879542700002</v>
      </c>
      <c r="AC2143" s="9">
        <v>4.1892101003160001E-2</v>
      </c>
      <c r="AD2143" s="9">
        <v>114.739769814402</v>
      </c>
      <c r="AF2143" s="9">
        <v>-1</v>
      </c>
      <c r="AG2143" s="9">
        <v>-1</v>
      </c>
      <c r="AH2143" s="9">
        <v>-1</v>
      </c>
      <c r="AI2143" s="9">
        <v>-1</v>
      </c>
      <c r="AJ2143" s="9">
        <v>0</v>
      </c>
      <c r="AM2143" s="9" t="s">
        <v>309</v>
      </c>
      <c r="AN2143" s="9">
        <v>-1</v>
      </c>
      <c r="AQ2143" s="9">
        <v>580</v>
      </c>
      <c r="AR2143" s="9" t="s">
        <v>302</v>
      </c>
      <c r="AT2143" s="9" t="s">
        <v>195</v>
      </c>
      <c r="AU2143" s="9">
        <v>132.71029999999999</v>
      </c>
      <c r="AV2143" s="9">
        <v>64.490108034635497</v>
      </c>
      <c r="AW2143" s="9">
        <v>120.334834130877</v>
      </c>
      <c r="AX2143" s="9">
        <v>9.3057396400000006E-2</v>
      </c>
    </row>
    <row r="2144" spans="1:50" x14ac:dyDescent="0.25">
      <c r="A2144" s="142">
        <v>550000</v>
      </c>
      <c r="B2144" s="142">
        <v>910000</v>
      </c>
      <c r="C2144" s="142">
        <v>910000</v>
      </c>
      <c r="D2144" s="9" t="s">
        <v>305</v>
      </c>
      <c r="E2144" s="9" t="s">
        <v>70</v>
      </c>
      <c r="F2144" s="9" t="s">
        <v>306</v>
      </c>
      <c r="G2144" s="9" t="s">
        <v>307</v>
      </c>
      <c r="H2144" s="9">
        <v>0.36</v>
      </c>
      <c r="I2144" s="9">
        <v>0.48</v>
      </c>
      <c r="J2144" s="9" t="s">
        <v>195</v>
      </c>
      <c r="K2144" s="9">
        <v>0.29433107031935002</v>
      </c>
      <c r="L2144" s="9">
        <v>3858.6945977180299</v>
      </c>
      <c r="M2144" s="9">
        <v>9.5865176976162907</v>
      </c>
      <c r="N2144" s="9">
        <v>1.4088299470136401</v>
      </c>
      <c r="O2144" s="9">
        <v>2.82161001457483</v>
      </c>
      <c r="P2144" s="9">
        <v>0.41466242620248001</v>
      </c>
      <c r="Q2144" s="9">
        <v>1135.73371098185</v>
      </c>
      <c r="R2144" s="9">
        <v>1210</v>
      </c>
      <c r="S2144" s="9" t="s">
        <v>310</v>
      </c>
      <c r="T2144" s="9">
        <v>1210</v>
      </c>
      <c r="U2144" s="9" t="s">
        <v>293</v>
      </c>
      <c r="V2144" s="9" t="s">
        <v>195</v>
      </c>
      <c r="Z2144" s="9">
        <v>0</v>
      </c>
      <c r="AA2144" s="9">
        <v>1</v>
      </c>
      <c r="AB2144" s="9">
        <v>2.82161001457483</v>
      </c>
      <c r="AC2144" s="9">
        <v>0.41466242620248001</v>
      </c>
      <c r="AD2144" s="9">
        <v>1135.73371098185</v>
      </c>
      <c r="AF2144" s="9">
        <v>-1</v>
      </c>
      <c r="AG2144" s="9">
        <v>-1</v>
      </c>
      <c r="AH2144" s="9">
        <v>-1</v>
      </c>
      <c r="AI2144" s="9">
        <v>-1</v>
      </c>
      <c r="AJ2144" s="9">
        <v>0</v>
      </c>
      <c r="AM2144" s="9" t="s">
        <v>309</v>
      </c>
      <c r="AN2144" s="9">
        <v>-1</v>
      </c>
      <c r="AQ2144" s="9">
        <v>580</v>
      </c>
      <c r="AR2144" s="9" t="s">
        <v>302</v>
      </c>
      <c r="AT2144" s="9" t="s">
        <v>195</v>
      </c>
      <c r="AU2144" s="9">
        <v>132.71029999999999</v>
      </c>
      <c r="AV2144" s="9">
        <v>135.216738292656</v>
      </c>
      <c r="AW2144" s="9">
        <v>1191.11558223374</v>
      </c>
      <c r="AX2144" s="9">
        <v>0.92111412079999999</v>
      </c>
    </row>
    <row r="2145" spans="1:50" x14ac:dyDescent="0.25">
      <c r="A2145" s="142">
        <v>550000</v>
      </c>
      <c r="B2145" s="142">
        <v>910000</v>
      </c>
      <c r="C2145" s="142">
        <v>910000</v>
      </c>
      <c r="D2145" s="9" t="s">
        <v>305</v>
      </c>
      <c r="E2145" s="9" t="s">
        <v>70</v>
      </c>
      <c r="F2145" s="9" t="s">
        <v>306</v>
      </c>
      <c r="G2145" s="9" t="s">
        <v>307</v>
      </c>
      <c r="H2145" s="9">
        <v>0.36</v>
      </c>
      <c r="I2145" s="9">
        <v>0.48</v>
      </c>
      <c r="J2145" s="9" t="s">
        <v>195</v>
      </c>
      <c r="K2145" s="9">
        <v>0.14416039674789999</v>
      </c>
      <c r="L2145" s="9">
        <v>3858.6945977180299</v>
      </c>
      <c r="M2145" s="9">
        <v>9.5865176976162907</v>
      </c>
      <c r="N2145" s="9">
        <v>1.4088299470136401</v>
      </c>
      <c r="O2145" s="9">
        <v>1.3819961947192101</v>
      </c>
      <c r="P2145" s="9">
        <v>0.20309748411181999</v>
      </c>
      <c r="Q2145" s="9">
        <v>556.27094413604505</v>
      </c>
      <c r="R2145" s="9">
        <v>1210</v>
      </c>
      <c r="S2145" s="9" t="s">
        <v>310</v>
      </c>
      <c r="T2145" s="9">
        <v>1210</v>
      </c>
      <c r="U2145" s="9" t="s">
        <v>293</v>
      </c>
      <c r="V2145" s="9" t="s">
        <v>195</v>
      </c>
      <c r="Z2145" s="9">
        <v>0</v>
      </c>
      <c r="AA2145" s="9">
        <v>1</v>
      </c>
      <c r="AB2145" s="9">
        <v>1.3819961947192101</v>
      </c>
      <c r="AC2145" s="9">
        <v>0.20309748411181999</v>
      </c>
      <c r="AD2145" s="9">
        <v>556.27094413604505</v>
      </c>
      <c r="AF2145" s="9">
        <v>-1</v>
      </c>
      <c r="AG2145" s="9">
        <v>-1</v>
      </c>
      <c r="AH2145" s="9">
        <v>-1</v>
      </c>
      <c r="AI2145" s="9">
        <v>-1</v>
      </c>
      <c r="AJ2145" s="9">
        <v>0</v>
      </c>
      <c r="AM2145" s="9" t="s">
        <v>309</v>
      </c>
      <c r="AN2145" s="9">
        <v>-1</v>
      </c>
      <c r="AQ2145" s="9">
        <v>580</v>
      </c>
      <c r="AR2145" s="9" t="s">
        <v>302</v>
      </c>
      <c r="AT2145" s="9" t="s">
        <v>195</v>
      </c>
      <c r="AU2145" s="9">
        <v>132.71029999999999</v>
      </c>
      <c r="AV2145" s="9">
        <v>102.38341432227899</v>
      </c>
      <c r="AW2145" s="9">
        <v>583.39642743500804</v>
      </c>
      <c r="AX2145" s="9">
        <v>0.45115242830000002</v>
      </c>
    </row>
    <row r="2146" spans="1:50" x14ac:dyDescent="0.25">
      <c r="A2146" s="142">
        <v>550000</v>
      </c>
      <c r="B2146" s="142">
        <v>910000</v>
      </c>
      <c r="C2146" s="142">
        <v>910000</v>
      </c>
      <c r="D2146" s="9" t="s">
        <v>305</v>
      </c>
      <c r="E2146" s="9" t="s">
        <v>70</v>
      </c>
      <c r="F2146" s="9" t="s">
        <v>306</v>
      </c>
      <c r="G2146" s="9" t="s">
        <v>307</v>
      </c>
      <c r="H2146" s="9">
        <v>0.36</v>
      </c>
      <c r="I2146" s="9">
        <v>0.48</v>
      </c>
      <c r="J2146" s="9" t="s">
        <v>195</v>
      </c>
      <c r="K2146" s="9">
        <v>0.29940979421186997</v>
      </c>
      <c r="L2146" s="9">
        <v>3955.91651574661</v>
      </c>
      <c r="M2146" s="9">
        <v>10.6903894198981</v>
      </c>
      <c r="N2146" s="9">
        <v>1.4359943084946201</v>
      </c>
      <c r="O2146" s="9">
        <v>3.2008072962564702</v>
      </c>
      <c r="P2146" s="9">
        <v>0.42995076039579</v>
      </c>
      <c r="Q2146" s="9">
        <v>1184.4401498990401</v>
      </c>
      <c r="R2146" s="9">
        <v>1400</v>
      </c>
      <c r="S2146" s="9" t="s">
        <v>297</v>
      </c>
      <c r="T2146" s="9">
        <v>1400</v>
      </c>
      <c r="U2146" s="9" t="s">
        <v>293</v>
      </c>
      <c r="V2146" s="9" t="s">
        <v>195</v>
      </c>
      <c r="Z2146" s="9">
        <v>0</v>
      </c>
      <c r="AA2146" s="9">
        <v>1</v>
      </c>
      <c r="AB2146" s="9">
        <v>3.2008072962564702</v>
      </c>
      <c r="AC2146" s="9">
        <v>0.42995076039579</v>
      </c>
      <c r="AD2146" s="9">
        <v>1184.4401498990401</v>
      </c>
      <c r="AF2146" s="9">
        <v>-1</v>
      </c>
      <c r="AG2146" s="9">
        <v>-1</v>
      </c>
      <c r="AH2146" s="9">
        <v>-1</v>
      </c>
      <c r="AI2146" s="9">
        <v>-1</v>
      </c>
      <c r="AJ2146" s="9">
        <v>0</v>
      </c>
      <c r="AM2146" s="9" t="s">
        <v>309</v>
      </c>
      <c r="AN2146" s="9">
        <v>-1</v>
      </c>
      <c r="AQ2146" s="9">
        <v>580</v>
      </c>
      <c r="AR2146" s="9" t="s">
        <v>302</v>
      </c>
      <c r="AT2146" s="9" t="s">
        <v>195</v>
      </c>
      <c r="AU2146" s="9">
        <v>132.71029999999999</v>
      </c>
      <c r="AV2146" s="9">
        <v>185.448850971659</v>
      </c>
      <c r="AW2146" s="9">
        <v>1211.6684486357699</v>
      </c>
      <c r="AX2146" s="9">
        <v>0.96061650440000002</v>
      </c>
    </row>
    <row r="2147" spans="1:50" x14ac:dyDescent="0.25">
      <c r="A2147" s="142">
        <v>550000</v>
      </c>
      <c r="B2147" s="142">
        <v>910000</v>
      </c>
      <c r="C2147" s="142">
        <v>910000</v>
      </c>
      <c r="D2147" s="9" t="s">
        <v>305</v>
      </c>
      <c r="E2147" s="9" t="s">
        <v>70</v>
      </c>
      <c r="F2147" s="9" t="s">
        <v>306</v>
      </c>
      <c r="G2147" s="9" t="s">
        <v>307</v>
      </c>
      <c r="H2147" s="9">
        <v>0.36</v>
      </c>
      <c r="I2147" s="9">
        <v>0.48</v>
      </c>
      <c r="J2147" s="9" t="s">
        <v>195</v>
      </c>
      <c r="K2147" s="9">
        <v>4.9134577986010002E-2</v>
      </c>
      <c r="L2147" s="9">
        <v>3955.91651574661</v>
      </c>
      <c r="M2147" s="9">
        <v>10.6903894198981</v>
      </c>
      <c r="N2147" s="9">
        <v>1.4359943084946201</v>
      </c>
      <c r="O2147" s="9">
        <v>0.52526777265286995</v>
      </c>
      <c r="P2147" s="9">
        <v>7.0556974338200004E-2</v>
      </c>
      <c r="Q2147" s="9">
        <v>194.37228854912399</v>
      </c>
      <c r="R2147" s="9">
        <v>1200</v>
      </c>
      <c r="S2147" s="9" t="s">
        <v>308</v>
      </c>
      <c r="T2147" s="9">
        <v>1200</v>
      </c>
      <c r="U2147" s="9" t="s">
        <v>293</v>
      </c>
      <c r="V2147" s="9" t="s">
        <v>195</v>
      </c>
      <c r="Z2147" s="9">
        <v>0</v>
      </c>
      <c r="AA2147" s="9">
        <v>1</v>
      </c>
      <c r="AB2147" s="9">
        <v>0.52526777265286995</v>
      </c>
      <c r="AC2147" s="9">
        <v>7.0556974338200004E-2</v>
      </c>
      <c r="AD2147" s="9">
        <v>194.37228854912499</v>
      </c>
      <c r="AF2147" s="9">
        <v>-1</v>
      </c>
      <c r="AG2147" s="9">
        <v>-1</v>
      </c>
      <c r="AH2147" s="9">
        <v>-1</v>
      </c>
      <c r="AI2147" s="9">
        <v>-1</v>
      </c>
      <c r="AJ2147" s="9">
        <v>0</v>
      </c>
      <c r="AM2147" s="9" t="s">
        <v>309</v>
      </c>
      <c r="AN2147" s="9">
        <v>-1</v>
      </c>
      <c r="AQ2147" s="9">
        <v>580</v>
      </c>
      <c r="AR2147" s="9" t="s">
        <v>302</v>
      </c>
      <c r="AT2147" s="9" t="s">
        <v>195</v>
      </c>
      <c r="AU2147" s="9">
        <v>132.71029999999999</v>
      </c>
      <c r="AV2147" s="9">
        <v>97.0226257990021</v>
      </c>
      <c r="AW2147" s="9">
        <v>198.84058248462699</v>
      </c>
      <c r="AX2147" s="9">
        <v>0.1576417588</v>
      </c>
    </row>
    <row r="2148" spans="1:50" x14ac:dyDescent="0.25">
      <c r="A2148" s="142">
        <v>550000</v>
      </c>
      <c r="B2148" s="142">
        <v>910000</v>
      </c>
      <c r="C2148" s="142">
        <v>910000</v>
      </c>
      <c r="D2148" s="9" t="s">
        <v>305</v>
      </c>
      <c r="E2148" s="9" t="s">
        <v>70</v>
      </c>
      <c r="F2148" s="9" t="s">
        <v>306</v>
      </c>
      <c r="G2148" s="9" t="s">
        <v>307</v>
      </c>
      <c r="H2148" s="9">
        <v>0.36</v>
      </c>
      <c r="I2148" s="9">
        <v>0.48</v>
      </c>
      <c r="J2148" s="9" t="s">
        <v>195</v>
      </c>
      <c r="K2148" s="9">
        <v>1.402801755391E-2</v>
      </c>
      <c r="L2148" s="9">
        <v>3955.91651574661</v>
      </c>
      <c r="M2148" s="9">
        <v>10.6903894198981</v>
      </c>
      <c r="N2148" s="9">
        <v>1.4359943084946201</v>
      </c>
      <c r="O2148" s="9">
        <v>0.14996497044050999</v>
      </c>
      <c r="P2148" s="9">
        <v>2.014415336688E-2</v>
      </c>
      <c r="Q2148" s="9">
        <v>55.493666324715797</v>
      </c>
      <c r="R2148" s="9">
        <v>1410</v>
      </c>
      <c r="S2148" s="9" t="s">
        <v>299</v>
      </c>
      <c r="T2148" s="9">
        <v>1410</v>
      </c>
      <c r="U2148" s="9" t="s">
        <v>293</v>
      </c>
      <c r="V2148" s="9" t="s">
        <v>195</v>
      </c>
      <c r="Z2148" s="9">
        <v>0</v>
      </c>
      <c r="AA2148" s="9">
        <v>1</v>
      </c>
      <c r="AB2148" s="9">
        <v>0.14996497044050999</v>
      </c>
      <c r="AC2148" s="9">
        <v>2.014415336688E-2</v>
      </c>
      <c r="AD2148" s="9">
        <v>55.493666324717303</v>
      </c>
      <c r="AF2148" s="9">
        <v>-1</v>
      </c>
      <c r="AG2148" s="9">
        <v>-1</v>
      </c>
      <c r="AH2148" s="9">
        <v>-1</v>
      </c>
      <c r="AI2148" s="9">
        <v>-1</v>
      </c>
      <c r="AJ2148" s="9">
        <v>0</v>
      </c>
      <c r="AM2148" s="9" t="s">
        <v>309</v>
      </c>
      <c r="AN2148" s="9">
        <v>-1</v>
      </c>
      <c r="AQ2148" s="9">
        <v>580</v>
      </c>
      <c r="AR2148" s="9" t="s">
        <v>302</v>
      </c>
      <c r="AT2148" s="9" t="s">
        <v>195</v>
      </c>
      <c r="AU2148" s="9">
        <v>132.71029999999999</v>
      </c>
      <c r="AV2148" s="9">
        <v>43.095883522808897</v>
      </c>
      <c r="AW2148" s="9">
        <v>56.769372931602298</v>
      </c>
      <c r="AX2148" s="9">
        <v>4.5007028599999999E-2</v>
      </c>
    </row>
    <row r="2149" spans="1:50" x14ac:dyDescent="0.25">
      <c r="A2149" s="142">
        <v>550000</v>
      </c>
      <c r="B2149" s="142">
        <v>910000</v>
      </c>
      <c r="C2149" s="142">
        <v>910000</v>
      </c>
      <c r="D2149" s="9" t="s">
        <v>305</v>
      </c>
      <c r="E2149" s="9" t="s">
        <v>70</v>
      </c>
      <c r="F2149" s="9" t="s">
        <v>306</v>
      </c>
      <c r="G2149" s="9" t="s">
        <v>307</v>
      </c>
      <c r="H2149" s="9">
        <v>0.36</v>
      </c>
      <c r="I2149" s="9">
        <v>0.48</v>
      </c>
      <c r="J2149" s="9" t="s">
        <v>195</v>
      </c>
      <c r="K2149" s="9">
        <v>1.5480071658069999E-2</v>
      </c>
      <c r="L2149" s="9">
        <v>3955.91651574661</v>
      </c>
      <c r="M2149" s="9">
        <v>10.6903894198981</v>
      </c>
      <c r="N2149" s="9">
        <v>1.4359943084946201</v>
      </c>
      <c r="O2149" s="9">
        <v>0.1654879942727</v>
      </c>
      <c r="P2149" s="9">
        <v>2.2229294796070002E-2</v>
      </c>
      <c r="Q2149" s="9">
        <v>61.237871137104101</v>
      </c>
      <c r="R2149" s="9">
        <v>1430</v>
      </c>
      <c r="S2149" s="9" t="s">
        <v>298</v>
      </c>
      <c r="T2149" s="9">
        <v>1430</v>
      </c>
      <c r="U2149" s="9" t="s">
        <v>293</v>
      </c>
      <c r="V2149" s="9" t="s">
        <v>195</v>
      </c>
      <c r="Z2149" s="9">
        <v>0</v>
      </c>
      <c r="AA2149" s="9">
        <v>1</v>
      </c>
      <c r="AB2149" s="9">
        <v>0.1654879942727</v>
      </c>
      <c r="AC2149" s="9">
        <v>2.2229294796070002E-2</v>
      </c>
      <c r="AD2149" s="9">
        <v>61.237871137105699</v>
      </c>
      <c r="AF2149" s="9">
        <v>-1</v>
      </c>
      <c r="AG2149" s="9">
        <v>-1</v>
      </c>
      <c r="AH2149" s="9">
        <v>-1</v>
      </c>
      <c r="AI2149" s="9">
        <v>-1</v>
      </c>
      <c r="AJ2149" s="9">
        <v>0</v>
      </c>
      <c r="AM2149" s="9" t="s">
        <v>309</v>
      </c>
      <c r="AN2149" s="9">
        <v>-1</v>
      </c>
      <c r="AQ2149" s="9">
        <v>580</v>
      </c>
      <c r="AR2149" s="9" t="s">
        <v>302</v>
      </c>
      <c r="AT2149" s="9" t="s">
        <v>195</v>
      </c>
      <c r="AU2149" s="9">
        <v>132.71029999999999</v>
      </c>
      <c r="AV2149" s="9">
        <v>41.019647326453999</v>
      </c>
      <c r="AW2149" s="9">
        <v>62.645627408678301</v>
      </c>
      <c r="AX2149" s="9">
        <v>4.9665751100000002E-2</v>
      </c>
    </row>
    <row r="2150" spans="1:50" x14ac:dyDescent="0.25">
      <c r="A2150" s="142">
        <v>550000</v>
      </c>
      <c r="B2150" s="142">
        <v>910000</v>
      </c>
      <c r="C2150" s="142">
        <v>910000</v>
      </c>
      <c r="D2150" s="9" t="s">
        <v>305</v>
      </c>
      <c r="E2150" s="9" t="s">
        <v>70</v>
      </c>
      <c r="F2150" s="9" t="s">
        <v>306</v>
      </c>
      <c r="G2150" s="9" t="s">
        <v>307</v>
      </c>
      <c r="H2150" s="9">
        <v>0.36</v>
      </c>
      <c r="I2150" s="9">
        <v>0.48</v>
      </c>
      <c r="J2150" s="9" t="s">
        <v>195</v>
      </c>
      <c r="K2150" s="9">
        <v>1.088774920503E-2</v>
      </c>
      <c r="L2150" s="9">
        <v>3955.91651574661</v>
      </c>
      <c r="M2150" s="9">
        <v>10.6903894198981</v>
      </c>
      <c r="N2150" s="9">
        <v>1.4359943084946201</v>
      </c>
      <c r="O2150" s="9">
        <v>0.116394278908</v>
      </c>
      <c r="P2150" s="9">
        <v>1.5634745890740001E-2</v>
      </c>
      <c r="Q2150" s="9">
        <v>43.071026899501</v>
      </c>
      <c r="R2150" s="9">
        <v>1430</v>
      </c>
      <c r="S2150" s="9" t="s">
        <v>298</v>
      </c>
      <c r="T2150" s="9">
        <v>1430</v>
      </c>
      <c r="U2150" s="9" t="s">
        <v>293</v>
      </c>
      <c r="V2150" s="9" t="s">
        <v>195</v>
      </c>
      <c r="Z2150" s="9">
        <v>0</v>
      </c>
      <c r="AA2150" s="9">
        <v>1</v>
      </c>
      <c r="AB2150" s="9">
        <v>0.116394278908</v>
      </c>
      <c r="AC2150" s="9">
        <v>1.5634745890740001E-2</v>
      </c>
      <c r="AD2150" s="9">
        <v>43.071026899502201</v>
      </c>
      <c r="AF2150" s="9">
        <v>-1</v>
      </c>
      <c r="AG2150" s="9">
        <v>-1</v>
      </c>
      <c r="AH2150" s="9">
        <v>-1</v>
      </c>
      <c r="AI2150" s="9">
        <v>-1</v>
      </c>
      <c r="AJ2150" s="9">
        <v>0</v>
      </c>
      <c r="AM2150" s="9" t="s">
        <v>309</v>
      </c>
      <c r="AN2150" s="9">
        <v>-1</v>
      </c>
      <c r="AQ2150" s="9">
        <v>580</v>
      </c>
      <c r="AR2150" s="9" t="s">
        <v>302</v>
      </c>
      <c r="AT2150" s="9" t="s">
        <v>195</v>
      </c>
      <c r="AU2150" s="9">
        <v>132.71029999999999</v>
      </c>
      <c r="AV2150" s="9">
        <v>38.145219973365101</v>
      </c>
      <c r="AW2150" s="9">
        <v>44.061157795873399</v>
      </c>
      <c r="AX2150" s="9">
        <v>3.4931895300000002E-2</v>
      </c>
    </row>
    <row r="2151" spans="1:50" x14ac:dyDescent="0.25">
      <c r="A2151" s="142">
        <v>550000</v>
      </c>
      <c r="B2151" s="142">
        <v>910000</v>
      </c>
      <c r="C2151" s="142">
        <v>910000</v>
      </c>
      <c r="D2151" s="9" t="s">
        <v>305</v>
      </c>
      <c r="E2151" s="9" t="s">
        <v>70</v>
      </c>
      <c r="F2151" s="9" t="s">
        <v>306</v>
      </c>
      <c r="G2151" s="9" t="s">
        <v>307</v>
      </c>
      <c r="H2151" s="9">
        <v>0.36</v>
      </c>
      <c r="I2151" s="9">
        <v>0.48</v>
      </c>
      <c r="J2151" s="9" t="s">
        <v>195</v>
      </c>
      <c r="K2151" s="9">
        <v>1.392632713445E-2</v>
      </c>
      <c r="L2151" s="9">
        <v>3955.91651574661</v>
      </c>
      <c r="M2151" s="9">
        <v>10.6903894198981</v>
      </c>
      <c r="N2151" s="9">
        <v>1.4359943084946201</v>
      </c>
      <c r="O2151" s="9">
        <v>0.14887786025617999</v>
      </c>
      <c r="P2151" s="9">
        <v>1.99981265033E-2</v>
      </c>
      <c r="Q2151" s="9">
        <v>55.091387514868899</v>
      </c>
      <c r="R2151" s="9">
        <v>1410</v>
      </c>
      <c r="S2151" s="9" t="s">
        <v>299</v>
      </c>
      <c r="T2151" s="9">
        <v>1410</v>
      </c>
      <c r="U2151" s="9" t="s">
        <v>293</v>
      </c>
      <c r="V2151" s="9" t="s">
        <v>195</v>
      </c>
      <c r="Z2151" s="9">
        <v>0</v>
      </c>
      <c r="AA2151" s="9">
        <v>1</v>
      </c>
      <c r="AB2151" s="9">
        <v>0.14887786025617999</v>
      </c>
      <c r="AC2151" s="9">
        <v>1.99981265033E-2</v>
      </c>
      <c r="AD2151" s="9">
        <v>55.091387514869297</v>
      </c>
      <c r="AF2151" s="9">
        <v>-1</v>
      </c>
      <c r="AG2151" s="9">
        <v>-1</v>
      </c>
      <c r="AH2151" s="9">
        <v>-1</v>
      </c>
      <c r="AI2151" s="9">
        <v>-1</v>
      </c>
      <c r="AJ2151" s="9">
        <v>0</v>
      </c>
      <c r="AM2151" s="9" t="s">
        <v>309</v>
      </c>
      <c r="AN2151" s="9">
        <v>-1</v>
      </c>
      <c r="AQ2151" s="9">
        <v>580</v>
      </c>
      <c r="AR2151" s="9" t="s">
        <v>302</v>
      </c>
      <c r="AT2151" s="9" t="s">
        <v>195</v>
      </c>
      <c r="AU2151" s="9">
        <v>132.71029999999999</v>
      </c>
      <c r="AV2151" s="9">
        <v>30.461770738520102</v>
      </c>
      <c r="AW2151" s="9">
        <v>56.357846404500897</v>
      </c>
      <c r="AX2151" s="9">
        <v>4.4680768500000002E-2</v>
      </c>
    </row>
    <row r="2152" spans="1:50" x14ac:dyDescent="0.25">
      <c r="A2152" s="142">
        <v>550000</v>
      </c>
      <c r="B2152" s="142">
        <v>910000</v>
      </c>
      <c r="C2152" s="142">
        <v>910000</v>
      </c>
      <c r="D2152" s="9" t="s">
        <v>305</v>
      </c>
      <c r="E2152" s="9" t="s">
        <v>70</v>
      </c>
      <c r="F2152" s="9" t="s">
        <v>306</v>
      </c>
      <c r="G2152" s="9" t="s">
        <v>307</v>
      </c>
      <c r="H2152" s="9">
        <v>0.36</v>
      </c>
      <c r="I2152" s="9">
        <v>0.48</v>
      </c>
      <c r="J2152" s="9" t="s">
        <v>195</v>
      </c>
      <c r="K2152" s="9">
        <v>0.21228542565974001</v>
      </c>
      <c r="L2152" s="9">
        <v>3955.91651574661</v>
      </c>
      <c r="M2152" s="9">
        <v>10.6903894198981</v>
      </c>
      <c r="N2152" s="9">
        <v>1.4359943084946201</v>
      </c>
      <c r="O2152" s="9">
        <v>2.2694138684715002</v>
      </c>
      <c r="P2152" s="9">
        <v>0.30484066302375001</v>
      </c>
      <c r="Q2152" s="9">
        <v>839.78342141968096</v>
      </c>
      <c r="R2152" s="9">
        <v>1430</v>
      </c>
      <c r="S2152" s="9" t="s">
        <v>298</v>
      </c>
      <c r="T2152" s="9">
        <v>1430</v>
      </c>
      <c r="U2152" s="9" t="s">
        <v>293</v>
      </c>
      <c r="V2152" s="9" t="s">
        <v>195</v>
      </c>
      <c r="Z2152" s="9">
        <v>0</v>
      </c>
      <c r="AA2152" s="9">
        <v>1</v>
      </c>
      <c r="AB2152" s="9">
        <v>2.2694138684715002</v>
      </c>
      <c r="AC2152" s="9">
        <v>0.30484066302375001</v>
      </c>
      <c r="AD2152" s="9">
        <v>839.78342141968096</v>
      </c>
      <c r="AF2152" s="9">
        <v>-1</v>
      </c>
      <c r="AG2152" s="9">
        <v>-1</v>
      </c>
      <c r="AH2152" s="9">
        <v>-1</v>
      </c>
      <c r="AI2152" s="9">
        <v>-1</v>
      </c>
      <c r="AJ2152" s="9">
        <v>0</v>
      </c>
      <c r="AM2152" s="9" t="s">
        <v>309</v>
      </c>
      <c r="AN2152" s="9">
        <v>-1</v>
      </c>
      <c r="AQ2152" s="9">
        <v>580</v>
      </c>
      <c r="AR2152" s="9" t="s">
        <v>302</v>
      </c>
      <c r="AT2152" s="9" t="s">
        <v>195</v>
      </c>
      <c r="AU2152" s="9">
        <v>132.71029999999999</v>
      </c>
      <c r="AV2152" s="9">
        <v>116.52397292926599</v>
      </c>
      <c r="AW2152" s="9">
        <v>859.08863821305204</v>
      </c>
      <c r="AX2152" s="9">
        <v>0.68108955510000002</v>
      </c>
    </row>
    <row r="2153" spans="1:50" x14ac:dyDescent="0.25">
      <c r="A2153" s="142">
        <v>550000</v>
      </c>
      <c r="B2153" s="142">
        <v>910000</v>
      </c>
      <c r="C2153" s="142">
        <v>910000</v>
      </c>
      <c r="D2153" s="9" t="s">
        <v>305</v>
      </c>
      <c r="E2153" s="9" t="s">
        <v>70</v>
      </c>
      <c r="F2153" s="9" t="s">
        <v>306</v>
      </c>
      <c r="G2153" s="9" t="s">
        <v>307</v>
      </c>
      <c r="H2153" s="9">
        <v>0.36</v>
      </c>
      <c r="I2153" s="9">
        <v>0.48</v>
      </c>
      <c r="J2153" s="9" t="s">
        <v>195</v>
      </c>
      <c r="K2153" s="9">
        <v>2.6114903278400001E-3</v>
      </c>
      <c r="L2153" s="9">
        <v>3955.91651574661</v>
      </c>
      <c r="M2153" s="9">
        <v>10.6903894198981</v>
      </c>
      <c r="N2153" s="9">
        <v>1.4359943084946201</v>
      </c>
      <c r="O2153" s="9">
        <v>2.791784857099E-2</v>
      </c>
      <c r="P2153" s="9">
        <v>3.75008524747E-3</v>
      </c>
      <c r="Q2153" s="9">
        <v>10.3308377186464</v>
      </c>
      <c r="R2153" s="9">
        <v>1210</v>
      </c>
      <c r="S2153" s="9" t="s">
        <v>310</v>
      </c>
      <c r="T2153" s="9">
        <v>1210</v>
      </c>
      <c r="U2153" s="9" t="s">
        <v>293</v>
      </c>
      <c r="V2153" s="9" t="s">
        <v>195</v>
      </c>
      <c r="Z2153" s="9">
        <v>0</v>
      </c>
      <c r="AA2153" s="9">
        <v>1</v>
      </c>
      <c r="AB2153" s="9">
        <v>2.791784857099E-2</v>
      </c>
      <c r="AC2153" s="9">
        <v>3.75008524747E-3</v>
      </c>
      <c r="AD2153" s="9">
        <v>10.330837718646301</v>
      </c>
      <c r="AF2153" s="9">
        <v>-1</v>
      </c>
      <c r="AG2153" s="9">
        <v>-1</v>
      </c>
      <c r="AH2153" s="9">
        <v>-1</v>
      </c>
      <c r="AI2153" s="9">
        <v>-1</v>
      </c>
      <c r="AJ2153" s="9">
        <v>0</v>
      </c>
      <c r="AM2153" s="9" t="s">
        <v>309</v>
      </c>
      <c r="AN2153" s="9">
        <v>-1</v>
      </c>
      <c r="AQ2153" s="9">
        <v>580</v>
      </c>
      <c r="AR2153" s="9" t="s">
        <v>302</v>
      </c>
      <c r="AT2153" s="9" t="s">
        <v>195</v>
      </c>
      <c r="AU2153" s="9">
        <v>132.71029999999999</v>
      </c>
      <c r="AV2153" s="9">
        <v>18.888554536223602</v>
      </c>
      <c r="AW2153" s="9">
        <v>10.568326405286999</v>
      </c>
      <c r="AX2153" s="9">
        <v>8.3786194000000005E-3</v>
      </c>
    </row>
    <row r="2154" spans="1:50" x14ac:dyDescent="0.25">
      <c r="A2154" s="142">
        <v>550000</v>
      </c>
      <c r="B2154" s="142">
        <v>910000</v>
      </c>
      <c r="C2154" s="142">
        <v>910000</v>
      </c>
      <c r="D2154" s="9" t="s">
        <v>305</v>
      </c>
      <c r="E2154" s="9" t="s">
        <v>70</v>
      </c>
      <c r="F2154" s="9" t="s">
        <v>306</v>
      </c>
      <c r="G2154" s="9" t="s">
        <v>307</v>
      </c>
      <c r="H2154" s="9">
        <v>0.36</v>
      </c>
      <c r="I2154" s="9">
        <v>0.48</v>
      </c>
      <c r="J2154" s="9" t="s">
        <v>195</v>
      </c>
      <c r="K2154" s="9">
        <v>0.10000630574491</v>
      </c>
      <c r="L2154" s="9">
        <v>3502.7487114137102</v>
      </c>
      <c r="M2154" s="9">
        <v>7.8983492134901701</v>
      </c>
      <c r="N2154" s="9">
        <v>1.12620792520881</v>
      </c>
      <c r="O2154" s="9">
        <v>0.78988472632439</v>
      </c>
      <c r="P2154" s="9">
        <v>0.11262789410077</v>
      </c>
      <c r="Q2154" s="9">
        <v>350.29695858124302</v>
      </c>
      <c r="R2154" s="9">
        <v>1200</v>
      </c>
      <c r="S2154" s="9" t="s">
        <v>308</v>
      </c>
      <c r="T2154" s="9">
        <v>1200</v>
      </c>
      <c r="U2154" s="9" t="s">
        <v>293</v>
      </c>
      <c r="V2154" s="9" t="s">
        <v>195</v>
      </c>
      <c r="Z2154" s="9">
        <v>0</v>
      </c>
      <c r="AA2154" s="9">
        <v>1</v>
      </c>
      <c r="AB2154" s="9">
        <v>0.78988472632439</v>
      </c>
      <c r="AC2154" s="9">
        <v>0.11262789410077</v>
      </c>
      <c r="AD2154" s="9">
        <v>350.29695858124302</v>
      </c>
      <c r="AF2154" s="9">
        <v>-1</v>
      </c>
      <c r="AG2154" s="9">
        <v>-1</v>
      </c>
      <c r="AH2154" s="9">
        <v>-1</v>
      </c>
      <c r="AI2154" s="9">
        <v>-1</v>
      </c>
      <c r="AJ2154" s="9">
        <v>0</v>
      </c>
      <c r="AM2154" s="9" t="s">
        <v>309</v>
      </c>
      <c r="AN2154" s="9">
        <v>-1</v>
      </c>
      <c r="AQ2154" s="9">
        <v>580</v>
      </c>
      <c r="AR2154" s="9" t="s">
        <v>302</v>
      </c>
      <c r="AT2154" s="9" t="s">
        <v>195</v>
      </c>
      <c r="AU2154" s="9">
        <v>132.71029999999999</v>
      </c>
      <c r="AV2154" s="9">
        <v>131.19384696629399</v>
      </c>
      <c r="AW2154" s="9">
        <v>404.71116068430399</v>
      </c>
      <c r="AX2154" s="9">
        <v>0.28410134520000002</v>
      </c>
    </row>
    <row r="2155" spans="1:50" x14ac:dyDescent="0.25">
      <c r="A2155" s="142">
        <v>550000</v>
      </c>
      <c r="B2155" s="142">
        <v>910000</v>
      </c>
      <c r="C2155" s="142">
        <v>910000</v>
      </c>
      <c r="D2155" s="9" t="s">
        <v>305</v>
      </c>
      <c r="E2155" s="9" t="s">
        <v>70</v>
      </c>
      <c r="F2155" s="9" t="s">
        <v>306</v>
      </c>
      <c r="G2155" s="9" t="s">
        <v>307</v>
      </c>
      <c r="H2155" s="9">
        <v>0.36</v>
      </c>
      <c r="I2155" s="9">
        <v>0.48</v>
      </c>
      <c r="J2155" s="9" t="s">
        <v>312</v>
      </c>
      <c r="K2155" s="9">
        <v>0.30997158435108002</v>
      </c>
      <c r="L2155" s="9">
        <v>3502.7487114137102</v>
      </c>
      <c r="M2155" s="9">
        <v>7.8983492134901701</v>
      </c>
      <c r="N2155" s="9">
        <v>1.12620792520881</v>
      </c>
      <c r="O2155" s="9">
        <v>2.4482638194636501</v>
      </c>
      <c r="P2155" s="9">
        <v>0.34909245488571</v>
      </c>
      <c r="Q2155" s="9">
        <v>1085.7525676606101</v>
      </c>
      <c r="R2155" s="9">
        <v>3100</v>
      </c>
      <c r="S2155" s="9" t="s">
        <v>313</v>
      </c>
      <c r="T2155" s="9">
        <v>3100</v>
      </c>
      <c r="U2155" s="9" t="s">
        <v>293</v>
      </c>
      <c r="V2155" s="9" t="s">
        <v>195</v>
      </c>
      <c r="Y2155" s="9" t="s">
        <v>312</v>
      </c>
      <c r="Z2155" s="9">
        <v>0</v>
      </c>
      <c r="AA2155" s="9">
        <v>1</v>
      </c>
      <c r="AB2155" s="9">
        <v>2.4482638194636501</v>
      </c>
      <c r="AC2155" s="9">
        <v>0.34909245488571</v>
      </c>
      <c r="AD2155" s="9">
        <v>1085.7525676606101</v>
      </c>
      <c r="AF2155" s="9">
        <v>-1</v>
      </c>
      <c r="AG2155" s="9">
        <v>-1</v>
      </c>
      <c r="AH2155" s="9">
        <v>-1</v>
      </c>
      <c r="AI2155" s="9">
        <v>-1</v>
      </c>
      <c r="AJ2155" s="9">
        <v>0</v>
      </c>
      <c r="AM2155" s="9" t="s">
        <v>309</v>
      </c>
      <c r="AN2155" s="9">
        <v>-1</v>
      </c>
      <c r="AQ2155" s="9">
        <v>580</v>
      </c>
      <c r="AR2155" s="9" t="s">
        <v>302</v>
      </c>
      <c r="AT2155" s="9" t="s">
        <v>195</v>
      </c>
      <c r="AU2155" s="9">
        <v>132.71029999999999</v>
      </c>
      <c r="AV2155" s="9">
        <v>204.60449441962501</v>
      </c>
      <c r="AW2155" s="9">
        <v>1254.4104968926699</v>
      </c>
      <c r="AX2155" s="9">
        <v>0.88057791379999995</v>
      </c>
    </row>
    <row r="2156" spans="1:50" x14ac:dyDescent="0.25">
      <c r="A2156" s="142">
        <v>550000</v>
      </c>
      <c r="B2156" s="142">
        <v>910000</v>
      </c>
      <c r="C2156" s="142">
        <v>910000</v>
      </c>
      <c r="D2156" s="9" t="s">
        <v>305</v>
      </c>
      <c r="E2156" s="9" t="s">
        <v>70</v>
      </c>
      <c r="F2156" s="9" t="s">
        <v>306</v>
      </c>
      <c r="G2156" s="9" t="s">
        <v>307</v>
      </c>
      <c r="H2156" s="9">
        <v>0.36</v>
      </c>
      <c r="I2156" s="9">
        <v>0.48</v>
      </c>
      <c r="J2156" s="9" t="s">
        <v>195</v>
      </c>
      <c r="K2156" s="9">
        <v>0.20778556352589</v>
      </c>
      <c r="L2156" s="9">
        <v>3502.7487114137102</v>
      </c>
      <c r="M2156" s="9">
        <v>7.8983492134901701</v>
      </c>
      <c r="N2156" s="9">
        <v>1.12620792520881</v>
      </c>
      <c r="O2156" s="9">
        <v>1.6411629422493399</v>
      </c>
      <c r="P2156" s="9">
        <v>0.23400974838683</v>
      </c>
      <c r="Q2156" s="9">
        <v>727.82061489068997</v>
      </c>
      <c r="R2156" s="9">
        <v>1210</v>
      </c>
      <c r="S2156" s="9" t="s">
        <v>310</v>
      </c>
      <c r="T2156" s="9">
        <v>1210</v>
      </c>
      <c r="U2156" s="9" t="s">
        <v>293</v>
      </c>
      <c r="V2156" s="9" t="s">
        <v>195</v>
      </c>
      <c r="Z2156" s="9">
        <v>0</v>
      </c>
      <c r="AA2156" s="9">
        <v>1</v>
      </c>
      <c r="AB2156" s="9">
        <v>1.6411629422493399</v>
      </c>
      <c r="AC2156" s="9">
        <v>0.23400974838683</v>
      </c>
      <c r="AD2156" s="9">
        <v>727.82061489068997</v>
      </c>
      <c r="AF2156" s="9">
        <v>-1</v>
      </c>
      <c r="AG2156" s="9">
        <v>-1</v>
      </c>
      <c r="AH2156" s="9">
        <v>-1</v>
      </c>
      <c r="AI2156" s="9">
        <v>-1</v>
      </c>
      <c r="AJ2156" s="9">
        <v>0</v>
      </c>
      <c r="AM2156" s="9" t="s">
        <v>309</v>
      </c>
      <c r="AN2156" s="9">
        <v>-1</v>
      </c>
      <c r="AQ2156" s="9">
        <v>580</v>
      </c>
      <c r="AR2156" s="9" t="s">
        <v>302</v>
      </c>
      <c r="AT2156" s="9" t="s">
        <v>195</v>
      </c>
      <c r="AU2156" s="9">
        <v>132.71029999999999</v>
      </c>
      <c r="AV2156" s="9">
        <v>117.70936475836901</v>
      </c>
      <c r="AW2156" s="9">
        <v>840.87834223675895</v>
      </c>
      <c r="AX2156" s="9">
        <v>0.5902843592</v>
      </c>
    </row>
    <row r="2157" spans="1:50" x14ac:dyDescent="0.25">
      <c r="A2157" s="142">
        <v>550000</v>
      </c>
      <c r="B2157" s="142">
        <v>910000</v>
      </c>
      <c r="C2157" s="142">
        <v>910000</v>
      </c>
      <c r="D2157" s="9" t="s">
        <v>305</v>
      </c>
      <c r="E2157" s="9" t="s">
        <v>70</v>
      </c>
      <c r="F2157" s="9" t="s">
        <v>306</v>
      </c>
      <c r="G2157" s="9" t="s">
        <v>307</v>
      </c>
      <c r="H2157" s="9">
        <v>0.36</v>
      </c>
      <c r="I2157" s="9">
        <v>0.48</v>
      </c>
      <c r="J2157" s="9" t="s">
        <v>195</v>
      </c>
      <c r="K2157" s="9">
        <v>0.14839962056605999</v>
      </c>
      <c r="L2157" s="9">
        <v>3860.08286601484</v>
      </c>
      <c r="M2157" s="9">
        <v>9.5896964688606605</v>
      </c>
      <c r="N2157" s="9">
        <v>1.40928788500736</v>
      </c>
      <c r="O2157" s="9">
        <v>1.4231073173226001</v>
      </c>
      <c r="P2157" s="9">
        <v>0.20913778740343</v>
      </c>
      <c r="Q2157" s="9">
        <v>572.83483267015197</v>
      </c>
      <c r="R2157" s="9">
        <v>1200</v>
      </c>
      <c r="S2157" s="9" t="s">
        <v>308</v>
      </c>
      <c r="T2157" s="9">
        <v>1200</v>
      </c>
      <c r="U2157" s="9" t="s">
        <v>293</v>
      </c>
      <c r="V2157" s="9" t="s">
        <v>195</v>
      </c>
      <c r="Z2157" s="9">
        <v>0</v>
      </c>
      <c r="AA2157" s="9">
        <v>1</v>
      </c>
      <c r="AB2157" s="9">
        <v>1.4231073173226001</v>
      </c>
      <c r="AC2157" s="9">
        <v>0.20913778740343</v>
      </c>
      <c r="AD2157" s="9">
        <v>572.83483267015197</v>
      </c>
      <c r="AF2157" s="9">
        <v>-1</v>
      </c>
      <c r="AG2157" s="9">
        <v>-1</v>
      </c>
      <c r="AH2157" s="9">
        <v>-1</v>
      </c>
      <c r="AI2157" s="9">
        <v>-1</v>
      </c>
      <c r="AJ2157" s="9">
        <v>0</v>
      </c>
      <c r="AM2157" s="9" t="s">
        <v>309</v>
      </c>
      <c r="AN2157" s="9">
        <v>-1</v>
      </c>
      <c r="AQ2157" s="9">
        <v>580</v>
      </c>
      <c r="AR2157" s="9" t="s">
        <v>302</v>
      </c>
      <c r="AT2157" s="9" t="s">
        <v>195</v>
      </c>
      <c r="AU2157" s="9">
        <v>132.71029999999999</v>
      </c>
      <c r="AV2157" s="9">
        <v>124.827094979585</v>
      </c>
      <c r="AW2157" s="9">
        <v>600.55195756948206</v>
      </c>
      <c r="AX2157" s="9">
        <v>0.46458623900000001</v>
      </c>
    </row>
    <row r="2158" spans="1:50" x14ac:dyDescent="0.25">
      <c r="A2158" s="142">
        <v>550000</v>
      </c>
      <c r="B2158" s="142">
        <v>910000</v>
      </c>
      <c r="C2158" s="142">
        <v>910000</v>
      </c>
      <c r="D2158" s="9" t="s">
        <v>305</v>
      </c>
      <c r="E2158" s="9" t="s">
        <v>70</v>
      </c>
      <c r="F2158" s="9" t="s">
        <v>306</v>
      </c>
      <c r="G2158" s="9" t="s">
        <v>307</v>
      </c>
      <c r="H2158" s="9">
        <v>0.36</v>
      </c>
      <c r="I2158" s="9">
        <v>0.48</v>
      </c>
      <c r="J2158" s="9" t="s">
        <v>195</v>
      </c>
      <c r="K2158" s="9">
        <v>3.0137926343280001E-2</v>
      </c>
      <c r="L2158" s="9">
        <v>3860.08286601484</v>
      </c>
      <c r="M2158" s="9">
        <v>9.5896964688606605</v>
      </c>
      <c r="N2158" s="9">
        <v>1.40928788500736</v>
      </c>
      <c r="O2158" s="9">
        <v>0.28901356583298998</v>
      </c>
      <c r="P2158" s="9">
        <v>4.2473014474829998E-2</v>
      </c>
      <c r="Q2158" s="9">
        <v>116.334893094935</v>
      </c>
      <c r="R2158" s="9">
        <v>1210</v>
      </c>
      <c r="S2158" s="9" t="s">
        <v>310</v>
      </c>
      <c r="T2158" s="9">
        <v>1210</v>
      </c>
      <c r="U2158" s="9" t="s">
        <v>293</v>
      </c>
      <c r="V2158" s="9" t="s">
        <v>195</v>
      </c>
      <c r="Z2158" s="9">
        <v>0</v>
      </c>
      <c r="AA2158" s="9">
        <v>1</v>
      </c>
      <c r="AB2158" s="9">
        <v>0.28901356583298998</v>
      </c>
      <c r="AC2158" s="9">
        <v>4.2473014474829998E-2</v>
      </c>
      <c r="AD2158" s="9">
        <v>116.334893094935</v>
      </c>
      <c r="AF2158" s="9">
        <v>-1</v>
      </c>
      <c r="AG2158" s="9">
        <v>-1</v>
      </c>
      <c r="AH2158" s="9">
        <v>-1</v>
      </c>
      <c r="AI2158" s="9">
        <v>-1</v>
      </c>
      <c r="AJ2158" s="9">
        <v>0</v>
      </c>
      <c r="AM2158" s="9" t="s">
        <v>309</v>
      </c>
      <c r="AN2158" s="9">
        <v>-1</v>
      </c>
      <c r="AQ2158" s="9">
        <v>580</v>
      </c>
      <c r="AR2158" s="9" t="s">
        <v>302</v>
      </c>
      <c r="AT2158" s="9" t="s">
        <v>195</v>
      </c>
      <c r="AU2158" s="9">
        <v>132.71029999999999</v>
      </c>
      <c r="AV2158" s="9">
        <v>65.028954265687503</v>
      </c>
      <c r="AW2158" s="9">
        <v>121.963860780144</v>
      </c>
      <c r="AX2158" s="9">
        <v>9.4351089299999996E-2</v>
      </c>
    </row>
    <row r="2159" spans="1:50" x14ac:dyDescent="0.25">
      <c r="A2159" s="142">
        <v>550000</v>
      </c>
      <c r="B2159" s="142">
        <v>910000</v>
      </c>
      <c r="C2159" s="142">
        <v>910000</v>
      </c>
      <c r="D2159" s="9" t="s">
        <v>305</v>
      </c>
      <c r="E2159" s="9" t="s">
        <v>70</v>
      </c>
      <c r="F2159" s="9" t="s">
        <v>306</v>
      </c>
      <c r="G2159" s="9" t="s">
        <v>307</v>
      </c>
      <c r="H2159" s="9">
        <v>0.36</v>
      </c>
      <c r="I2159" s="9">
        <v>0.48</v>
      </c>
      <c r="J2159" s="9" t="s">
        <v>195</v>
      </c>
      <c r="K2159" s="9">
        <v>7.1437277160100003E-3</v>
      </c>
      <c r="L2159" s="9">
        <v>3860.08286601484</v>
      </c>
      <c r="M2159" s="9">
        <v>9.5896964688606605</v>
      </c>
      <c r="N2159" s="9">
        <v>1.40928788500736</v>
      </c>
      <c r="O2159" s="9">
        <v>6.8506180452779994E-2</v>
      </c>
      <c r="P2159" s="9">
        <v>1.006756892397E-2</v>
      </c>
      <c r="Q2159" s="9">
        <v>27.575380956068699</v>
      </c>
      <c r="R2159" s="9">
        <v>1210</v>
      </c>
      <c r="S2159" s="9" t="s">
        <v>310</v>
      </c>
      <c r="T2159" s="9">
        <v>1210</v>
      </c>
      <c r="U2159" s="9" t="s">
        <v>293</v>
      </c>
      <c r="V2159" s="9" t="s">
        <v>195</v>
      </c>
      <c r="Z2159" s="9">
        <v>0</v>
      </c>
      <c r="AA2159" s="9">
        <v>1</v>
      </c>
      <c r="AB2159" s="9">
        <v>6.8506180452779994E-2</v>
      </c>
      <c r="AC2159" s="9">
        <v>1.006756892397E-2</v>
      </c>
      <c r="AD2159" s="9">
        <v>27.575380956067399</v>
      </c>
      <c r="AF2159" s="9">
        <v>-1</v>
      </c>
      <c r="AG2159" s="9">
        <v>-1</v>
      </c>
      <c r="AH2159" s="9">
        <v>-1</v>
      </c>
      <c r="AI2159" s="9">
        <v>-1</v>
      </c>
      <c r="AJ2159" s="9">
        <v>0</v>
      </c>
      <c r="AM2159" s="9" t="s">
        <v>309</v>
      </c>
      <c r="AN2159" s="9">
        <v>-1</v>
      </c>
      <c r="AQ2159" s="9">
        <v>580</v>
      </c>
      <c r="AR2159" s="9" t="s">
        <v>302</v>
      </c>
      <c r="AT2159" s="9" t="s">
        <v>195</v>
      </c>
      <c r="AU2159" s="9">
        <v>132.71029999999999</v>
      </c>
      <c r="AV2159" s="9">
        <v>30.734386809044199</v>
      </c>
      <c r="AW2159" s="9">
        <v>28.909640387434798</v>
      </c>
      <c r="AX2159" s="9">
        <v>2.2364461400000001E-2</v>
      </c>
    </row>
    <row r="2160" spans="1:50" x14ac:dyDescent="0.25">
      <c r="A2160" s="142">
        <v>550000</v>
      </c>
      <c r="B2160" s="142">
        <v>910000</v>
      </c>
      <c r="C2160" s="142">
        <v>910000</v>
      </c>
      <c r="D2160" s="9" t="s">
        <v>305</v>
      </c>
      <c r="E2160" s="9" t="s">
        <v>70</v>
      </c>
      <c r="F2160" s="9" t="s">
        <v>306</v>
      </c>
      <c r="G2160" s="9" t="s">
        <v>307</v>
      </c>
      <c r="H2160" s="9">
        <v>0.36</v>
      </c>
      <c r="I2160" s="9">
        <v>0.48</v>
      </c>
      <c r="J2160" s="9" t="s">
        <v>195</v>
      </c>
      <c r="K2160" s="9">
        <v>0.16188893634765</v>
      </c>
      <c r="L2160" s="9">
        <v>3860.08286601484</v>
      </c>
      <c r="M2160" s="9">
        <v>9.5896964688606605</v>
      </c>
      <c r="N2160" s="9">
        <v>1.40928788500736</v>
      </c>
      <c r="O2160" s="9">
        <v>1.55246576124068</v>
      </c>
      <c r="P2160" s="9">
        <v>0.22814811671147001</v>
      </c>
      <c r="Q2160" s="9">
        <v>624.90470939293903</v>
      </c>
      <c r="R2160" s="9">
        <v>1210</v>
      </c>
      <c r="S2160" s="9" t="s">
        <v>310</v>
      </c>
      <c r="T2160" s="9">
        <v>1210</v>
      </c>
      <c r="U2160" s="9" t="s">
        <v>293</v>
      </c>
      <c r="V2160" s="9" t="s">
        <v>195</v>
      </c>
      <c r="Z2160" s="9">
        <v>0</v>
      </c>
      <c r="AA2160" s="9">
        <v>1</v>
      </c>
      <c r="AB2160" s="9">
        <v>1.55246576124068</v>
      </c>
      <c r="AC2160" s="9">
        <v>0.22814811671147001</v>
      </c>
      <c r="AD2160" s="9">
        <v>624.90470939293903</v>
      </c>
      <c r="AF2160" s="9">
        <v>-1</v>
      </c>
      <c r="AG2160" s="9">
        <v>-1</v>
      </c>
      <c r="AH2160" s="9">
        <v>-1</v>
      </c>
      <c r="AI2160" s="9">
        <v>-1</v>
      </c>
      <c r="AJ2160" s="9">
        <v>0</v>
      </c>
      <c r="AM2160" s="9" t="s">
        <v>309</v>
      </c>
      <c r="AN2160" s="9">
        <v>-1</v>
      </c>
      <c r="AQ2160" s="9">
        <v>580</v>
      </c>
      <c r="AR2160" s="9" t="s">
        <v>302</v>
      </c>
      <c r="AT2160" s="9" t="s">
        <v>195</v>
      </c>
      <c r="AU2160" s="9">
        <v>132.71029999999999</v>
      </c>
      <c r="AV2160" s="9">
        <v>114.781673871028</v>
      </c>
      <c r="AW2160" s="9">
        <v>655.14128177399903</v>
      </c>
      <c r="AX2160" s="9">
        <v>0.50681647149999998</v>
      </c>
    </row>
    <row r="2161" spans="1:50" x14ac:dyDescent="0.25">
      <c r="A2161" s="142">
        <v>550000</v>
      </c>
      <c r="B2161" s="142">
        <v>910000</v>
      </c>
      <c r="C2161" s="142">
        <v>910000</v>
      </c>
      <c r="D2161" s="9" t="s">
        <v>305</v>
      </c>
      <c r="E2161" s="9" t="s">
        <v>70</v>
      </c>
      <c r="F2161" s="9" t="s">
        <v>306</v>
      </c>
      <c r="G2161" s="9" t="s">
        <v>307</v>
      </c>
      <c r="H2161" s="9">
        <v>0.36</v>
      </c>
      <c r="I2161" s="9">
        <v>0.48</v>
      </c>
      <c r="J2161" s="9" t="s">
        <v>195</v>
      </c>
      <c r="K2161" s="9">
        <v>5.5808417306000002E-3</v>
      </c>
      <c r="L2161" s="9">
        <v>3860.08286601484</v>
      </c>
      <c r="M2161" s="9">
        <v>9.5896964688606605</v>
      </c>
      <c r="N2161" s="9">
        <v>1.40928788500736</v>
      </c>
      <c r="O2161" s="9">
        <v>5.3518578237289997E-2</v>
      </c>
      <c r="P2161" s="9">
        <v>7.8650126390900008E-3</v>
      </c>
      <c r="Q2161" s="9">
        <v>21.5425115422644</v>
      </c>
      <c r="R2161" s="9">
        <v>1210</v>
      </c>
      <c r="S2161" s="9" t="s">
        <v>310</v>
      </c>
      <c r="T2161" s="9">
        <v>1210</v>
      </c>
      <c r="U2161" s="9" t="s">
        <v>293</v>
      </c>
      <c r="V2161" s="9" t="s">
        <v>195</v>
      </c>
      <c r="Z2161" s="9">
        <v>0</v>
      </c>
      <c r="AA2161" s="9">
        <v>1</v>
      </c>
      <c r="AB2161" s="9">
        <v>5.3518578237289997E-2</v>
      </c>
      <c r="AC2161" s="9">
        <v>7.8650126390900008E-3</v>
      </c>
      <c r="AD2161" s="9">
        <v>21.542511542264702</v>
      </c>
      <c r="AF2161" s="9">
        <v>-1</v>
      </c>
      <c r="AG2161" s="9">
        <v>-1</v>
      </c>
      <c r="AH2161" s="9">
        <v>-1</v>
      </c>
      <c r="AI2161" s="9">
        <v>-1</v>
      </c>
      <c r="AJ2161" s="9">
        <v>0</v>
      </c>
      <c r="AM2161" s="9" t="s">
        <v>309</v>
      </c>
      <c r="AN2161" s="9">
        <v>-1</v>
      </c>
      <c r="AQ2161" s="9">
        <v>580</v>
      </c>
      <c r="AR2161" s="9" t="s">
        <v>302</v>
      </c>
      <c r="AT2161" s="9" t="s">
        <v>195</v>
      </c>
      <c r="AU2161" s="9">
        <v>132.71029999999999</v>
      </c>
      <c r="AV2161" s="9">
        <v>27.094803211513</v>
      </c>
      <c r="AW2161" s="9">
        <v>22.5848651999132</v>
      </c>
      <c r="AX2161" s="9">
        <v>1.7471623299999999E-2</v>
      </c>
    </row>
    <row r="2162" spans="1:50" x14ac:dyDescent="0.25">
      <c r="A2162" s="142">
        <v>550000</v>
      </c>
      <c r="B2162" s="142">
        <v>910000</v>
      </c>
      <c r="C2162" s="142">
        <v>910000</v>
      </c>
      <c r="D2162" s="9" t="s">
        <v>305</v>
      </c>
      <c r="E2162" s="9" t="s">
        <v>70</v>
      </c>
      <c r="F2162" s="9" t="s">
        <v>306</v>
      </c>
      <c r="G2162" s="9" t="s">
        <v>307</v>
      </c>
      <c r="H2162" s="9">
        <v>0.36</v>
      </c>
      <c r="I2162" s="9">
        <v>0.48</v>
      </c>
      <c r="J2162" s="9" t="s">
        <v>195</v>
      </c>
      <c r="K2162" s="9">
        <v>0.26461240080318998</v>
      </c>
      <c r="L2162" s="9">
        <v>3860.08286601484</v>
      </c>
      <c r="M2162" s="9">
        <v>9.5896964688606605</v>
      </c>
      <c r="N2162" s="9">
        <v>1.40928788500736</v>
      </c>
      <c r="O2162" s="9">
        <v>2.53755260559916</v>
      </c>
      <c r="P2162" s="9">
        <v>0.37291505067464997</v>
      </c>
      <c r="Q2162" s="9">
        <v>1021.42579447547</v>
      </c>
      <c r="R2162" s="9">
        <v>1210</v>
      </c>
      <c r="S2162" s="9" t="s">
        <v>310</v>
      </c>
      <c r="T2162" s="9">
        <v>1210</v>
      </c>
      <c r="U2162" s="9" t="s">
        <v>293</v>
      </c>
      <c r="V2162" s="9" t="s">
        <v>195</v>
      </c>
      <c r="Z2162" s="9">
        <v>0</v>
      </c>
      <c r="AA2162" s="9">
        <v>1</v>
      </c>
      <c r="AB2162" s="9">
        <v>2.53755260559916</v>
      </c>
      <c r="AC2162" s="9">
        <v>0.37291505067464997</v>
      </c>
      <c r="AD2162" s="9">
        <v>1021.42579447547</v>
      </c>
      <c r="AF2162" s="9">
        <v>-1</v>
      </c>
      <c r="AG2162" s="9">
        <v>-1</v>
      </c>
      <c r="AH2162" s="9">
        <v>-1</v>
      </c>
      <c r="AI2162" s="9">
        <v>-1</v>
      </c>
      <c r="AJ2162" s="9">
        <v>0</v>
      </c>
      <c r="AM2162" s="9" t="s">
        <v>309</v>
      </c>
      <c r="AN2162" s="9">
        <v>-1</v>
      </c>
      <c r="AQ2162" s="9">
        <v>580</v>
      </c>
      <c r="AR2162" s="9" t="s">
        <v>302</v>
      </c>
      <c r="AT2162" s="9" t="s">
        <v>195</v>
      </c>
      <c r="AU2162" s="9">
        <v>132.71029999999999</v>
      </c>
      <c r="AV2162" s="9">
        <v>131.30596982403901</v>
      </c>
      <c r="AW2162" s="9">
        <v>1070.8483936370901</v>
      </c>
      <c r="AX2162" s="9">
        <v>0.8284069704</v>
      </c>
    </row>
    <row r="2163" spans="1:50" x14ac:dyDescent="0.25">
      <c r="A2163" s="142">
        <v>550000</v>
      </c>
      <c r="B2163" s="142">
        <v>910000</v>
      </c>
      <c r="C2163" s="142">
        <v>910000</v>
      </c>
      <c r="D2163" s="9" t="s">
        <v>305</v>
      </c>
      <c r="E2163" s="9" t="s">
        <v>70</v>
      </c>
      <c r="F2163" s="9" t="s">
        <v>306</v>
      </c>
      <c r="G2163" s="9" t="s">
        <v>307</v>
      </c>
      <c r="H2163" s="9">
        <v>0.36</v>
      </c>
      <c r="I2163" s="9">
        <v>0.48</v>
      </c>
      <c r="J2163" s="9" t="s">
        <v>195</v>
      </c>
      <c r="K2163" s="9">
        <v>8.7785587634859996E-2</v>
      </c>
      <c r="L2163" s="9">
        <v>3858.1883496876799</v>
      </c>
      <c r="M2163" s="9">
        <v>9.5852546227418909</v>
      </c>
      <c r="N2163" s="9">
        <v>1.40864414357844</v>
      </c>
      <c r="O2163" s="9">
        <v>0.84144720968719</v>
      </c>
      <c r="P2163" s="9">
        <v>0.12365865391244001</v>
      </c>
      <c r="Q2163" s="9">
        <v>338.69333148331901</v>
      </c>
      <c r="R2163" s="9">
        <v>1200</v>
      </c>
      <c r="S2163" s="9" t="s">
        <v>308</v>
      </c>
      <c r="T2163" s="9">
        <v>1200</v>
      </c>
      <c r="U2163" s="9" t="s">
        <v>293</v>
      </c>
      <c r="V2163" s="9" t="s">
        <v>195</v>
      </c>
      <c r="Z2163" s="9">
        <v>0</v>
      </c>
      <c r="AA2163" s="9">
        <v>1</v>
      </c>
      <c r="AB2163" s="9">
        <v>0.84144720968719</v>
      </c>
      <c r="AC2163" s="9">
        <v>0.12365865391244001</v>
      </c>
      <c r="AD2163" s="9">
        <v>338.69333148331998</v>
      </c>
      <c r="AF2163" s="9">
        <v>-1</v>
      </c>
      <c r="AG2163" s="9">
        <v>-1</v>
      </c>
      <c r="AH2163" s="9">
        <v>-1</v>
      </c>
      <c r="AI2163" s="9">
        <v>-1</v>
      </c>
      <c r="AJ2163" s="9">
        <v>0</v>
      </c>
      <c r="AM2163" s="9" t="s">
        <v>309</v>
      </c>
      <c r="AN2163" s="9">
        <v>-1</v>
      </c>
      <c r="AQ2163" s="9">
        <v>580</v>
      </c>
      <c r="AR2163" s="9" t="s">
        <v>302</v>
      </c>
      <c r="AT2163" s="9" t="s">
        <v>195</v>
      </c>
      <c r="AU2163" s="9">
        <v>132.71029999999999</v>
      </c>
      <c r="AV2163" s="9">
        <v>163.05660833712099</v>
      </c>
      <c r="AW2163" s="9">
        <v>355.25566911430701</v>
      </c>
      <c r="AX2163" s="9">
        <v>0.27469045539999998</v>
      </c>
    </row>
    <row r="2164" spans="1:50" x14ac:dyDescent="0.25">
      <c r="A2164" s="142">
        <v>550000</v>
      </c>
      <c r="B2164" s="142">
        <v>910000</v>
      </c>
      <c r="C2164" s="142">
        <v>910000</v>
      </c>
      <c r="D2164" s="9" t="s">
        <v>305</v>
      </c>
      <c r="E2164" s="9" t="s">
        <v>70</v>
      </c>
      <c r="F2164" s="9" t="s">
        <v>306</v>
      </c>
      <c r="G2164" s="9" t="s">
        <v>307</v>
      </c>
      <c r="H2164" s="9">
        <v>0.36</v>
      </c>
      <c r="I2164" s="9">
        <v>0.48</v>
      </c>
      <c r="J2164" s="9" t="s">
        <v>195</v>
      </c>
      <c r="K2164" s="9">
        <v>0.18332347432293999</v>
      </c>
      <c r="L2164" s="9">
        <v>3858.1883496876799</v>
      </c>
      <c r="M2164" s="9">
        <v>9.5852546227418909</v>
      </c>
      <c r="N2164" s="9">
        <v>1.40864414357844</v>
      </c>
      <c r="O2164" s="9">
        <v>1.7572021797111399</v>
      </c>
      <c r="P2164" s="9">
        <v>0.25823753848546999</v>
      </c>
      <c r="Q2164" s="9">
        <v>707.29649285706796</v>
      </c>
      <c r="R2164" s="9">
        <v>1210</v>
      </c>
      <c r="S2164" s="9" t="s">
        <v>310</v>
      </c>
      <c r="T2164" s="9">
        <v>1210</v>
      </c>
      <c r="U2164" s="9" t="s">
        <v>293</v>
      </c>
      <c r="V2164" s="9" t="s">
        <v>195</v>
      </c>
      <c r="Z2164" s="9">
        <v>0</v>
      </c>
      <c r="AA2164" s="9">
        <v>1</v>
      </c>
      <c r="AB2164" s="9">
        <v>1.7572021797111399</v>
      </c>
      <c r="AC2164" s="9">
        <v>0.25823753848546999</v>
      </c>
      <c r="AD2164" s="9">
        <v>707.29649285706796</v>
      </c>
      <c r="AF2164" s="9">
        <v>-1</v>
      </c>
      <c r="AG2164" s="9">
        <v>-1</v>
      </c>
      <c r="AH2164" s="9">
        <v>-1</v>
      </c>
      <c r="AI2164" s="9">
        <v>-1</v>
      </c>
      <c r="AJ2164" s="9">
        <v>0</v>
      </c>
      <c r="AM2164" s="9" t="s">
        <v>309</v>
      </c>
      <c r="AN2164" s="9">
        <v>-1</v>
      </c>
      <c r="AQ2164" s="9">
        <v>580</v>
      </c>
      <c r="AR2164" s="9" t="s">
        <v>302</v>
      </c>
      <c r="AT2164" s="9" t="s">
        <v>195</v>
      </c>
      <c r="AU2164" s="9">
        <v>132.71029999999999</v>
      </c>
      <c r="AV2164" s="9">
        <v>123.866474518936</v>
      </c>
      <c r="AW2164" s="9">
        <v>741.88377944050296</v>
      </c>
      <c r="AX2164" s="9">
        <v>0.57363868029999998</v>
      </c>
    </row>
    <row r="2165" spans="1:50" x14ac:dyDescent="0.25">
      <c r="A2165" s="142">
        <v>550000</v>
      </c>
      <c r="B2165" s="142">
        <v>910000</v>
      </c>
      <c r="C2165" s="142">
        <v>910000</v>
      </c>
      <c r="D2165" s="9" t="s">
        <v>305</v>
      </c>
      <c r="E2165" s="9" t="s">
        <v>70</v>
      </c>
      <c r="F2165" s="9" t="s">
        <v>306</v>
      </c>
      <c r="G2165" s="9" t="s">
        <v>307</v>
      </c>
      <c r="H2165" s="9">
        <v>0.36</v>
      </c>
      <c r="I2165" s="9">
        <v>0.48</v>
      </c>
      <c r="J2165" s="9" t="s">
        <v>195</v>
      </c>
      <c r="K2165" s="9">
        <v>0.31222496714063003</v>
      </c>
      <c r="L2165" s="9">
        <v>3858.1883496876799</v>
      </c>
      <c r="M2165" s="9">
        <v>9.5852546227418909</v>
      </c>
      <c r="N2165" s="9">
        <v>1.40864414357844</v>
      </c>
      <c r="O2165" s="9">
        <v>2.9927558096201898</v>
      </c>
      <c r="P2165" s="9">
        <v>0.43981387144161999</v>
      </c>
      <c r="Q2165" s="9">
        <v>1204.6227307036099</v>
      </c>
      <c r="R2165" s="9">
        <v>1210</v>
      </c>
      <c r="S2165" s="9" t="s">
        <v>310</v>
      </c>
      <c r="T2165" s="9">
        <v>1210</v>
      </c>
      <c r="U2165" s="9" t="s">
        <v>293</v>
      </c>
      <c r="V2165" s="9" t="s">
        <v>195</v>
      </c>
      <c r="Z2165" s="9">
        <v>0</v>
      </c>
      <c r="AA2165" s="9">
        <v>1</v>
      </c>
      <c r="AB2165" s="9">
        <v>2.9927558096201898</v>
      </c>
      <c r="AC2165" s="9">
        <v>0.43981387144161999</v>
      </c>
      <c r="AD2165" s="9">
        <v>1204.6227307036099</v>
      </c>
      <c r="AF2165" s="9">
        <v>-1</v>
      </c>
      <c r="AG2165" s="9">
        <v>-1</v>
      </c>
      <c r="AH2165" s="9">
        <v>-1</v>
      </c>
      <c r="AI2165" s="9">
        <v>-1</v>
      </c>
      <c r="AJ2165" s="9">
        <v>0</v>
      </c>
      <c r="AM2165" s="9" t="s">
        <v>309</v>
      </c>
      <c r="AN2165" s="9">
        <v>-1</v>
      </c>
      <c r="AQ2165" s="9">
        <v>580</v>
      </c>
      <c r="AR2165" s="9" t="s">
        <v>302</v>
      </c>
      <c r="AT2165" s="9" t="s">
        <v>195</v>
      </c>
      <c r="AU2165" s="9">
        <v>132.71029999999999</v>
      </c>
      <c r="AV2165" s="9">
        <v>143.22258859407501</v>
      </c>
      <c r="AW2165" s="9">
        <v>1263.5296135066999</v>
      </c>
      <c r="AX2165" s="9">
        <v>0.97698518310000004</v>
      </c>
    </row>
    <row r="2166" spans="1:50" x14ac:dyDescent="0.25">
      <c r="A2166" s="142">
        <v>550000</v>
      </c>
      <c r="B2166" s="142">
        <v>910000</v>
      </c>
      <c r="C2166" s="142">
        <v>910000</v>
      </c>
      <c r="D2166" s="9" t="s">
        <v>305</v>
      </c>
      <c r="E2166" s="9" t="s">
        <v>70</v>
      </c>
      <c r="F2166" s="9" t="s">
        <v>306</v>
      </c>
      <c r="G2166" s="9" t="s">
        <v>307</v>
      </c>
      <c r="H2166" s="9">
        <v>0.36</v>
      </c>
      <c r="I2166" s="9">
        <v>0.48</v>
      </c>
      <c r="J2166" s="9" t="s">
        <v>195</v>
      </c>
      <c r="K2166" s="9">
        <v>3.4429424615489999E-2</v>
      </c>
      <c r="L2166" s="9">
        <v>3858.1883496876799</v>
      </c>
      <c r="M2166" s="9">
        <v>9.5852546227418909</v>
      </c>
      <c r="N2166" s="9">
        <v>1.40864414357844</v>
      </c>
      <c r="O2166" s="9">
        <v>0.33001480145399997</v>
      </c>
      <c r="P2166" s="9">
        <v>4.8498807351389998E-2</v>
      </c>
      <c r="Q2166" s="9">
        <v>132.83520493794899</v>
      </c>
      <c r="R2166" s="9">
        <v>1210</v>
      </c>
      <c r="S2166" s="9" t="s">
        <v>310</v>
      </c>
      <c r="T2166" s="9">
        <v>1210</v>
      </c>
      <c r="U2166" s="9" t="s">
        <v>293</v>
      </c>
      <c r="V2166" s="9" t="s">
        <v>195</v>
      </c>
      <c r="Z2166" s="9">
        <v>0</v>
      </c>
      <c r="AA2166" s="9">
        <v>1</v>
      </c>
      <c r="AB2166" s="9">
        <v>0.33001480145399997</v>
      </c>
      <c r="AC2166" s="9">
        <v>4.8498807351389998E-2</v>
      </c>
      <c r="AD2166" s="9">
        <v>132.83520493794799</v>
      </c>
      <c r="AF2166" s="9">
        <v>-1</v>
      </c>
      <c r="AG2166" s="9">
        <v>-1</v>
      </c>
      <c r="AH2166" s="9">
        <v>-1</v>
      </c>
      <c r="AI2166" s="9">
        <v>-1</v>
      </c>
      <c r="AJ2166" s="9">
        <v>0</v>
      </c>
      <c r="AM2166" s="9" t="s">
        <v>309</v>
      </c>
      <c r="AN2166" s="9">
        <v>-1</v>
      </c>
      <c r="AQ2166" s="9">
        <v>580</v>
      </c>
      <c r="AR2166" s="9" t="s">
        <v>302</v>
      </c>
      <c r="AT2166" s="9" t="s">
        <v>195</v>
      </c>
      <c r="AU2166" s="9">
        <v>132.71029999999999</v>
      </c>
      <c r="AV2166" s="9">
        <v>68.940970782479098</v>
      </c>
      <c r="AW2166" s="9">
        <v>139.33093812474701</v>
      </c>
      <c r="AX2166" s="9">
        <v>0.1077333373</v>
      </c>
    </row>
    <row r="2167" spans="1:50" x14ac:dyDescent="0.25">
      <c r="A2167" s="142">
        <v>550000</v>
      </c>
      <c r="B2167" s="142">
        <v>910000</v>
      </c>
      <c r="C2167" s="142">
        <v>910000</v>
      </c>
      <c r="D2167" s="9" t="s">
        <v>305</v>
      </c>
      <c r="E2167" s="9" t="s">
        <v>70</v>
      </c>
      <c r="F2167" s="9" t="s">
        <v>306</v>
      </c>
      <c r="G2167" s="9" t="s">
        <v>307</v>
      </c>
      <c r="H2167" s="9">
        <v>0.36</v>
      </c>
      <c r="I2167" s="9">
        <v>0.48</v>
      </c>
      <c r="J2167" s="9" t="s">
        <v>195</v>
      </c>
      <c r="K2167" s="9">
        <v>0.16843803593348</v>
      </c>
      <c r="L2167" s="9">
        <v>3864.8748673155301</v>
      </c>
      <c r="M2167" s="9">
        <v>9.6009378304260302</v>
      </c>
      <c r="N2167" s="9">
        <v>1.4109172781347801</v>
      </c>
      <c r="O2167" s="9">
        <v>1.61716311127644</v>
      </c>
      <c r="P2167" s="9">
        <v>0.23765213519364001</v>
      </c>
      <c r="Q2167" s="9">
        <v>650.99193177931295</v>
      </c>
      <c r="R2167" s="9">
        <v>1200</v>
      </c>
      <c r="S2167" s="9" t="s">
        <v>308</v>
      </c>
      <c r="T2167" s="9">
        <v>1200</v>
      </c>
      <c r="U2167" s="9" t="s">
        <v>293</v>
      </c>
      <c r="V2167" s="9" t="s">
        <v>195</v>
      </c>
      <c r="Z2167" s="9">
        <v>0</v>
      </c>
      <c r="AA2167" s="9">
        <v>1</v>
      </c>
      <c r="AB2167" s="9">
        <v>1.61716311127644</v>
      </c>
      <c r="AC2167" s="9">
        <v>0.23765213519364001</v>
      </c>
      <c r="AD2167" s="9">
        <v>1162.19887479864</v>
      </c>
      <c r="AF2167" s="9">
        <v>-1</v>
      </c>
      <c r="AG2167" s="9">
        <v>-1</v>
      </c>
      <c r="AH2167" s="9">
        <v>-1</v>
      </c>
      <c r="AI2167" s="9">
        <v>-1</v>
      </c>
      <c r="AJ2167" s="9">
        <v>0</v>
      </c>
      <c r="AM2167" s="9" t="s">
        <v>309</v>
      </c>
      <c r="AN2167" s="9">
        <v>-1</v>
      </c>
      <c r="AQ2167" s="9">
        <v>580</v>
      </c>
      <c r="AR2167" s="9" t="s">
        <v>302</v>
      </c>
      <c r="AT2167" s="9" t="s">
        <v>195</v>
      </c>
      <c r="AU2167" s="9">
        <v>132.71029999999999</v>
      </c>
      <c r="AV2167" s="9">
        <v>195.363198857757</v>
      </c>
      <c r="AW2167" s="9">
        <v>681.64454749386096</v>
      </c>
      <c r="AX2167" s="9">
        <v>0.94257816289999996</v>
      </c>
    </row>
    <row r="2168" spans="1:50" x14ac:dyDescent="0.25">
      <c r="A2168" s="142">
        <v>550000</v>
      </c>
      <c r="B2168" s="142">
        <v>910000</v>
      </c>
      <c r="C2168" s="142">
        <v>910000</v>
      </c>
      <c r="D2168" s="9" t="s">
        <v>305</v>
      </c>
      <c r="E2168" s="9" t="s">
        <v>70</v>
      </c>
      <c r="F2168" s="9" t="s">
        <v>306</v>
      </c>
      <c r="G2168" s="9" t="s">
        <v>307</v>
      </c>
      <c r="H2168" s="9">
        <v>0.36</v>
      </c>
      <c r="I2168" s="9">
        <v>0.48</v>
      </c>
      <c r="J2168" s="9" t="s">
        <v>195</v>
      </c>
      <c r="K2168" s="9">
        <v>0.12970738016989999</v>
      </c>
      <c r="L2168" s="9">
        <v>3864.8748673155301</v>
      </c>
      <c r="M2168" s="9">
        <v>9.6009378304260302</v>
      </c>
      <c r="N2168" s="9">
        <v>1.4109172781347801</v>
      </c>
      <c r="O2168" s="9">
        <v>1.2453124931587201</v>
      </c>
      <c r="P2168" s="9">
        <v>0.18300638378331999</v>
      </c>
      <c r="Q2168" s="9">
        <v>501.30279372401901</v>
      </c>
      <c r="R2168" s="9">
        <v>1210</v>
      </c>
      <c r="S2168" s="9" t="s">
        <v>310</v>
      </c>
      <c r="T2168" s="9">
        <v>1210</v>
      </c>
      <c r="U2168" s="9" t="s">
        <v>293</v>
      </c>
      <c r="V2168" s="9" t="s">
        <v>195</v>
      </c>
      <c r="Z2168" s="9">
        <v>0</v>
      </c>
      <c r="AA2168" s="9">
        <v>1</v>
      </c>
      <c r="AB2168" s="9">
        <v>1.2453124931587201</v>
      </c>
      <c r="AC2168" s="9">
        <v>0.18300638378331999</v>
      </c>
      <c r="AD2168" s="9">
        <v>501.30279372401901</v>
      </c>
      <c r="AF2168" s="9">
        <v>-1</v>
      </c>
      <c r="AG2168" s="9">
        <v>-1</v>
      </c>
      <c r="AH2168" s="9">
        <v>-1</v>
      </c>
      <c r="AI2168" s="9">
        <v>-1</v>
      </c>
      <c r="AJ2168" s="9">
        <v>0</v>
      </c>
      <c r="AM2168" s="9" t="s">
        <v>309</v>
      </c>
      <c r="AN2168" s="9">
        <v>-1</v>
      </c>
      <c r="AQ2168" s="9">
        <v>580</v>
      </c>
      <c r="AR2168" s="9" t="s">
        <v>302</v>
      </c>
      <c r="AT2168" s="9" t="s">
        <v>195</v>
      </c>
      <c r="AU2168" s="9">
        <v>132.71029999999999</v>
      </c>
      <c r="AV2168" s="9">
        <v>136.52614752409499</v>
      </c>
      <c r="AW2168" s="9">
        <v>524.90714447327002</v>
      </c>
      <c r="AX2168" s="9">
        <v>0.40657160889999999</v>
      </c>
    </row>
    <row r="2169" spans="1:50" x14ac:dyDescent="0.25">
      <c r="A2169" s="142">
        <v>550000</v>
      </c>
      <c r="B2169" s="142">
        <v>910000</v>
      </c>
      <c r="C2169" s="142">
        <v>910000</v>
      </c>
      <c r="D2169" s="9" t="s">
        <v>305</v>
      </c>
      <c r="E2169" s="9" t="s">
        <v>70</v>
      </c>
      <c r="F2169" s="9" t="s">
        <v>306</v>
      </c>
      <c r="G2169" s="9" t="s">
        <v>307</v>
      </c>
      <c r="H2169" s="9">
        <v>0.36</v>
      </c>
      <c r="I2169" s="9">
        <v>0.48</v>
      </c>
      <c r="J2169" s="9" t="s">
        <v>195</v>
      </c>
      <c r="K2169" s="9">
        <v>0.18734805183323999</v>
      </c>
      <c r="L2169" s="9">
        <v>3864.8748673155301</v>
      </c>
      <c r="M2169" s="9">
        <v>9.6009378304260302</v>
      </c>
      <c r="N2169" s="9">
        <v>1.4109172781347801</v>
      </c>
      <c r="O2169" s="9">
        <v>1.7987169983024101</v>
      </c>
      <c r="P2169" s="9">
        <v>0.26433260335641001</v>
      </c>
      <c r="Q2169" s="9">
        <v>724.07677697083705</v>
      </c>
      <c r="R2169" s="9">
        <v>1210</v>
      </c>
      <c r="S2169" s="9" t="s">
        <v>310</v>
      </c>
      <c r="T2169" s="9">
        <v>1210</v>
      </c>
      <c r="U2169" s="9" t="s">
        <v>293</v>
      </c>
      <c r="V2169" s="9" t="s">
        <v>195</v>
      </c>
      <c r="Z2169" s="9">
        <v>0</v>
      </c>
      <c r="AA2169" s="9">
        <v>1</v>
      </c>
      <c r="AB2169" s="9">
        <v>1.7987169983024101</v>
      </c>
      <c r="AC2169" s="9">
        <v>0.26433260335641001</v>
      </c>
      <c r="AD2169" s="9">
        <v>724.07677697083705</v>
      </c>
      <c r="AF2169" s="9">
        <v>-1</v>
      </c>
      <c r="AG2169" s="9">
        <v>-1</v>
      </c>
      <c r="AH2169" s="9">
        <v>-1</v>
      </c>
      <c r="AI2169" s="9">
        <v>-1</v>
      </c>
      <c r="AJ2169" s="9">
        <v>0</v>
      </c>
      <c r="AM2169" s="9" t="s">
        <v>309</v>
      </c>
      <c r="AN2169" s="9">
        <v>-1</v>
      </c>
      <c r="AQ2169" s="9">
        <v>580</v>
      </c>
      <c r="AR2169" s="9" t="s">
        <v>302</v>
      </c>
      <c r="AT2169" s="9" t="s">
        <v>195</v>
      </c>
      <c r="AU2169" s="9">
        <v>132.71029999999999</v>
      </c>
      <c r="AV2169" s="9">
        <v>113.38881558875499</v>
      </c>
      <c r="AW2169" s="9">
        <v>758.17066678549702</v>
      </c>
      <c r="AX2169" s="9">
        <v>0.58724799429999996</v>
      </c>
    </row>
    <row r="2170" spans="1:50" x14ac:dyDescent="0.25">
      <c r="A2170" s="142">
        <v>550000</v>
      </c>
      <c r="B2170" s="142">
        <v>910000</v>
      </c>
      <c r="C2170" s="142">
        <v>910000</v>
      </c>
      <c r="D2170" s="9" t="s">
        <v>305</v>
      </c>
      <c r="E2170" s="9" t="s">
        <v>70</v>
      </c>
      <c r="F2170" s="9" t="s">
        <v>306</v>
      </c>
      <c r="G2170" s="9" t="s">
        <v>307</v>
      </c>
      <c r="H2170" s="9">
        <v>0.36</v>
      </c>
      <c r="I2170" s="9">
        <v>0.48</v>
      </c>
      <c r="J2170" s="9" t="s">
        <v>195</v>
      </c>
      <c r="K2170" s="9">
        <v>0.19141126953762999</v>
      </c>
      <c r="L2170" s="9">
        <v>3852.56137521749</v>
      </c>
      <c r="M2170" s="9">
        <v>9.5721902011285902</v>
      </c>
      <c r="N2170" s="9">
        <v>1.4067554030589899</v>
      </c>
      <c r="O2170" s="9">
        <v>1.83222507865372</v>
      </c>
      <c r="P2170" s="9">
        <v>0.26926883762844001</v>
      </c>
      <c r="Q2170" s="9">
        <v>737.42366380203305</v>
      </c>
      <c r="R2170" s="9">
        <v>1200</v>
      </c>
      <c r="S2170" s="9" t="s">
        <v>308</v>
      </c>
      <c r="T2170" s="9">
        <v>1200</v>
      </c>
      <c r="U2170" s="9" t="s">
        <v>293</v>
      </c>
      <c r="V2170" s="9" t="s">
        <v>195</v>
      </c>
      <c r="Z2170" s="9">
        <v>0</v>
      </c>
      <c r="AA2170" s="9">
        <v>1</v>
      </c>
      <c r="AB2170" s="9">
        <v>1.83222507865372</v>
      </c>
      <c r="AC2170" s="9">
        <v>0.26926883762844001</v>
      </c>
      <c r="AD2170" s="9">
        <v>737.42366380203305</v>
      </c>
      <c r="AF2170" s="9">
        <v>-1</v>
      </c>
      <c r="AG2170" s="9">
        <v>-1</v>
      </c>
      <c r="AH2170" s="9">
        <v>-1</v>
      </c>
      <c r="AI2170" s="9">
        <v>-1</v>
      </c>
      <c r="AJ2170" s="9">
        <v>0</v>
      </c>
      <c r="AM2170" s="9" t="s">
        <v>309</v>
      </c>
      <c r="AN2170" s="9">
        <v>-1</v>
      </c>
      <c r="AQ2170" s="9">
        <v>580</v>
      </c>
      <c r="AR2170" s="9" t="s">
        <v>302</v>
      </c>
      <c r="AT2170" s="9" t="s">
        <v>195</v>
      </c>
      <c r="AU2170" s="9">
        <v>132.71029999999999</v>
      </c>
      <c r="AV2170" s="9">
        <v>131.16343007061101</v>
      </c>
      <c r="AW2170" s="9">
        <v>774.61392544811099</v>
      </c>
      <c r="AX2170" s="9">
        <v>0.59807272</v>
      </c>
    </row>
    <row r="2171" spans="1:50" x14ac:dyDescent="0.25">
      <c r="A2171" s="142">
        <v>550000</v>
      </c>
      <c r="B2171" s="142">
        <v>910000</v>
      </c>
      <c r="C2171" s="142">
        <v>910000</v>
      </c>
      <c r="D2171" s="9" t="s">
        <v>305</v>
      </c>
      <c r="E2171" s="9" t="s">
        <v>70</v>
      </c>
      <c r="F2171" s="9" t="s">
        <v>306</v>
      </c>
      <c r="G2171" s="9" t="s">
        <v>307</v>
      </c>
      <c r="H2171" s="9">
        <v>0.36</v>
      </c>
      <c r="I2171" s="9">
        <v>0.48</v>
      </c>
      <c r="J2171" s="9" t="s">
        <v>195</v>
      </c>
      <c r="K2171" s="9">
        <v>1.720606270547E-2</v>
      </c>
      <c r="L2171" s="9">
        <v>3852.56137521749</v>
      </c>
      <c r="M2171" s="9">
        <v>9.5721902011285902</v>
      </c>
      <c r="N2171" s="9">
        <v>1.4067554030589899</v>
      </c>
      <c r="O2171" s="9">
        <v>0.16469970482931001</v>
      </c>
      <c r="P2171" s="9">
        <v>2.4204721676290002E-2</v>
      </c>
      <c r="Q2171" s="9">
        <v>66.2874125986677</v>
      </c>
      <c r="R2171" s="9">
        <v>1210</v>
      </c>
      <c r="S2171" s="9" t="s">
        <v>310</v>
      </c>
      <c r="T2171" s="9">
        <v>1210</v>
      </c>
      <c r="U2171" s="9" t="s">
        <v>293</v>
      </c>
      <c r="V2171" s="9" t="s">
        <v>195</v>
      </c>
      <c r="Z2171" s="9">
        <v>0</v>
      </c>
      <c r="AA2171" s="9">
        <v>1</v>
      </c>
      <c r="AB2171" s="9">
        <v>0.16469970482931001</v>
      </c>
      <c r="AC2171" s="9">
        <v>2.4204721676290002E-2</v>
      </c>
      <c r="AD2171" s="9">
        <v>66.287412598666194</v>
      </c>
      <c r="AF2171" s="9">
        <v>-1</v>
      </c>
      <c r="AG2171" s="9">
        <v>-1</v>
      </c>
      <c r="AH2171" s="9">
        <v>-1</v>
      </c>
      <c r="AI2171" s="9">
        <v>-1</v>
      </c>
      <c r="AJ2171" s="9">
        <v>0</v>
      </c>
      <c r="AM2171" s="9" t="s">
        <v>309</v>
      </c>
      <c r="AN2171" s="9">
        <v>-1</v>
      </c>
      <c r="AQ2171" s="9">
        <v>580</v>
      </c>
      <c r="AR2171" s="9" t="s">
        <v>302</v>
      </c>
      <c r="AT2171" s="9" t="s">
        <v>195</v>
      </c>
      <c r="AU2171" s="9">
        <v>132.71029999999999</v>
      </c>
      <c r="AV2171" s="9">
        <v>47.829776685221098</v>
      </c>
      <c r="AW2171" s="9">
        <v>69.630465363850803</v>
      </c>
      <c r="AX2171" s="9">
        <v>5.37610808E-2</v>
      </c>
    </row>
    <row r="2172" spans="1:50" x14ac:dyDescent="0.25">
      <c r="A2172" s="142">
        <v>550000</v>
      </c>
      <c r="B2172" s="142">
        <v>910000</v>
      </c>
      <c r="C2172" s="142">
        <v>910000</v>
      </c>
      <c r="D2172" s="9" t="s">
        <v>305</v>
      </c>
      <c r="E2172" s="9" t="s">
        <v>70</v>
      </c>
      <c r="F2172" s="9" t="s">
        <v>306</v>
      </c>
      <c r="G2172" s="9" t="s">
        <v>307</v>
      </c>
      <c r="H2172" s="9">
        <v>0.36</v>
      </c>
      <c r="I2172" s="9">
        <v>0.48</v>
      </c>
      <c r="J2172" s="9" t="s">
        <v>195</v>
      </c>
      <c r="K2172" s="9">
        <v>0.22178016973698</v>
      </c>
      <c r="L2172" s="9">
        <v>3852.56137521749</v>
      </c>
      <c r="M2172" s="9">
        <v>9.5721902011285902</v>
      </c>
      <c r="N2172" s="9">
        <v>1.4067554030589899</v>
      </c>
      <c r="O2172" s="9">
        <v>2.1229219675610298</v>
      </c>
      <c r="P2172" s="9">
        <v>0.31199045206884002</v>
      </c>
      <c r="Q2172" s="9">
        <v>854.42171571789902</v>
      </c>
      <c r="R2172" s="9">
        <v>1210</v>
      </c>
      <c r="S2172" s="9" t="s">
        <v>310</v>
      </c>
      <c r="T2172" s="9">
        <v>1210</v>
      </c>
      <c r="U2172" s="9" t="s">
        <v>293</v>
      </c>
      <c r="V2172" s="9" t="s">
        <v>195</v>
      </c>
      <c r="Z2172" s="9">
        <v>0</v>
      </c>
      <c r="AA2172" s="9">
        <v>1</v>
      </c>
      <c r="AB2172" s="9">
        <v>2.1229219675610298</v>
      </c>
      <c r="AC2172" s="9">
        <v>0.31199045206884002</v>
      </c>
      <c r="AD2172" s="9">
        <v>854.42171571789902</v>
      </c>
      <c r="AF2172" s="9">
        <v>-1</v>
      </c>
      <c r="AG2172" s="9">
        <v>-1</v>
      </c>
      <c r="AH2172" s="9">
        <v>-1</v>
      </c>
      <c r="AI2172" s="9">
        <v>-1</v>
      </c>
      <c r="AJ2172" s="9">
        <v>0</v>
      </c>
      <c r="AM2172" s="9" t="s">
        <v>309</v>
      </c>
      <c r="AN2172" s="9">
        <v>-1</v>
      </c>
      <c r="AQ2172" s="9">
        <v>580</v>
      </c>
      <c r="AR2172" s="9" t="s">
        <v>302</v>
      </c>
      <c r="AT2172" s="9" t="s">
        <v>195</v>
      </c>
      <c r="AU2172" s="9">
        <v>132.71029999999999</v>
      </c>
      <c r="AV2172" s="9">
        <v>121.56924404418901</v>
      </c>
      <c r="AW2172" s="9">
        <v>897.512504261093</v>
      </c>
      <c r="AX2172" s="9">
        <v>0.69296165099999996</v>
      </c>
    </row>
    <row r="2173" spans="1:50" x14ac:dyDescent="0.25">
      <c r="A2173" s="142">
        <v>550000</v>
      </c>
      <c r="B2173" s="142">
        <v>910000</v>
      </c>
      <c r="C2173" s="142">
        <v>910000</v>
      </c>
      <c r="D2173" s="9" t="s">
        <v>305</v>
      </c>
      <c r="E2173" s="9" t="s">
        <v>70</v>
      </c>
      <c r="F2173" s="9" t="s">
        <v>306</v>
      </c>
      <c r="G2173" s="9" t="s">
        <v>307</v>
      </c>
      <c r="H2173" s="9">
        <v>0.36</v>
      </c>
      <c r="I2173" s="9">
        <v>0.48</v>
      </c>
      <c r="J2173" s="9" t="s">
        <v>195</v>
      </c>
      <c r="K2173" s="9">
        <v>0.14242334442084001</v>
      </c>
      <c r="L2173" s="9">
        <v>3852.56137521749</v>
      </c>
      <c r="M2173" s="9">
        <v>9.5721902011285902</v>
      </c>
      <c r="N2173" s="9">
        <v>1.4067554030589899</v>
      </c>
      <c r="O2173" s="9">
        <v>1.3633033418771501</v>
      </c>
      <c r="P2173" s="9">
        <v>0.20035480928575</v>
      </c>
      <c r="Q2173" s="9">
        <v>548.69467564503702</v>
      </c>
      <c r="R2173" s="9">
        <v>1210</v>
      </c>
      <c r="S2173" s="9" t="s">
        <v>310</v>
      </c>
      <c r="T2173" s="9">
        <v>1210</v>
      </c>
      <c r="U2173" s="9" t="s">
        <v>293</v>
      </c>
      <c r="V2173" s="9" t="s">
        <v>195</v>
      </c>
      <c r="Z2173" s="9">
        <v>0</v>
      </c>
      <c r="AA2173" s="9">
        <v>1</v>
      </c>
      <c r="AB2173" s="9">
        <v>1.3633033418771501</v>
      </c>
      <c r="AC2173" s="9">
        <v>0.20035480928575</v>
      </c>
      <c r="AD2173" s="9">
        <v>548.69467564503702</v>
      </c>
      <c r="AF2173" s="9">
        <v>-1</v>
      </c>
      <c r="AG2173" s="9">
        <v>-1</v>
      </c>
      <c r="AH2173" s="9">
        <v>-1</v>
      </c>
      <c r="AI2173" s="9">
        <v>-1</v>
      </c>
      <c r="AJ2173" s="9">
        <v>0</v>
      </c>
      <c r="AM2173" s="9" t="s">
        <v>309</v>
      </c>
      <c r="AN2173" s="9">
        <v>-1</v>
      </c>
      <c r="AQ2173" s="9">
        <v>580</v>
      </c>
      <c r="AR2173" s="9" t="s">
        <v>302</v>
      </c>
      <c r="AT2173" s="9" t="s">
        <v>195</v>
      </c>
      <c r="AU2173" s="9">
        <v>132.71029999999999</v>
      </c>
      <c r="AV2173" s="9">
        <v>95.762469835450304</v>
      </c>
      <c r="AW2173" s="9">
        <v>576.366826069176</v>
      </c>
      <c r="AX2173" s="9">
        <v>0.44500784719999997</v>
      </c>
    </row>
    <row r="2174" spans="1:50" x14ac:dyDescent="0.25">
      <c r="A2174" s="142">
        <v>550000</v>
      </c>
      <c r="B2174" s="142">
        <v>910000</v>
      </c>
      <c r="C2174" s="142">
        <v>910000</v>
      </c>
      <c r="D2174" s="9" t="s">
        <v>305</v>
      </c>
      <c r="E2174" s="9" t="s">
        <v>70</v>
      </c>
      <c r="F2174" s="9" t="s">
        <v>306</v>
      </c>
      <c r="G2174" s="9" t="s">
        <v>307</v>
      </c>
      <c r="H2174" s="9">
        <v>0.36</v>
      </c>
      <c r="I2174" s="9">
        <v>0.48</v>
      </c>
      <c r="J2174" s="9" t="s">
        <v>195</v>
      </c>
      <c r="K2174" s="9">
        <v>1.8979431516330001E-2</v>
      </c>
      <c r="L2174" s="9">
        <v>3852.56137521749</v>
      </c>
      <c r="M2174" s="9">
        <v>9.5721902011285902</v>
      </c>
      <c r="N2174" s="9">
        <v>1.4067554030589899</v>
      </c>
      <c r="O2174" s="9">
        <v>0.18167472838359999</v>
      </c>
      <c r="P2174" s="9">
        <v>2.6699417832580001E-2</v>
      </c>
      <c r="Q2174" s="9">
        <v>73.1194247833985</v>
      </c>
      <c r="R2174" s="9">
        <v>1210</v>
      </c>
      <c r="S2174" s="9" t="s">
        <v>310</v>
      </c>
      <c r="T2174" s="9">
        <v>1210</v>
      </c>
      <c r="U2174" s="9" t="s">
        <v>293</v>
      </c>
      <c r="V2174" s="9" t="s">
        <v>195</v>
      </c>
      <c r="Z2174" s="9">
        <v>0</v>
      </c>
      <c r="AA2174" s="9">
        <v>1</v>
      </c>
      <c r="AB2174" s="9">
        <v>0.18167472838359999</v>
      </c>
      <c r="AC2174" s="9">
        <v>2.6699417832580001E-2</v>
      </c>
      <c r="AD2174" s="9">
        <v>73.119424783398898</v>
      </c>
      <c r="AF2174" s="9">
        <v>-1</v>
      </c>
      <c r="AG2174" s="9">
        <v>-1</v>
      </c>
      <c r="AH2174" s="9">
        <v>-1</v>
      </c>
      <c r="AI2174" s="9">
        <v>-1</v>
      </c>
      <c r="AJ2174" s="9">
        <v>0</v>
      </c>
      <c r="AM2174" s="9" t="s">
        <v>309</v>
      </c>
      <c r="AN2174" s="9">
        <v>-1</v>
      </c>
      <c r="AQ2174" s="9">
        <v>580</v>
      </c>
      <c r="AR2174" s="9" t="s">
        <v>302</v>
      </c>
      <c r="AT2174" s="9" t="s">
        <v>195</v>
      </c>
      <c r="AU2174" s="9">
        <v>132.71029999999999</v>
      </c>
      <c r="AV2174" s="9">
        <v>35.740319919968996</v>
      </c>
      <c r="AW2174" s="9">
        <v>76.8070343253614</v>
      </c>
      <c r="AX2174" s="9">
        <v>5.9302047699999999E-2</v>
      </c>
    </row>
    <row r="2175" spans="1:50" x14ac:dyDescent="0.25">
      <c r="A2175" s="142">
        <v>550000</v>
      </c>
      <c r="B2175" s="142">
        <v>910000</v>
      </c>
      <c r="C2175" s="142">
        <v>910000</v>
      </c>
      <c r="D2175" s="9" t="s">
        <v>305</v>
      </c>
      <c r="E2175" s="9" t="s">
        <v>70</v>
      </c>
      <c r="F2175" s="9" t="s">
        <v>306</v>
      </c>
      <c r="G2175" s="9" t="s">
        <v>307</v>
      </c>
      <c r="H2175" s="9">
        <v>0.36</v>
      </c>
      <c r="I2175" s="9">
        <v>0.48</v>
      </c>
      <c r="J2175" s="9" t="s">
        <v>195</v>
      </c>
      <c r="K2175" s="9">
        <v>2.5963175819679999E-2</v>
      </c>
      <c r="L2175" s="9">
        <v>3852.56137521749</v>
      </c>
      <c r="M2175" s="9">
        <v>9.5721902011285902</v>
      </c>
      <c r="N2175" s="9">
        <v>1.4067554030589899</v>
      </c>
      <c r="O2175" s="9">
        <v>0.24852445717138999</v>
      </c>
      <c r="P2175" s="9">
        <v>3.6523837864910001E-2</v>
      </c>
      <c r="Q2175" s="9">
        <v>100.02472834091</v>
      </c>
      <c r="R2175" s="9">
        <v>1210</v>
      </c>
      <c r="S2175" s="9" t="s">
        <v>310</v>
      </c>
      <c r="T2175" s="9">
        <v>1210</v>
      </c>
      <c r="U2175" s="9" t="s">
        <v>293</v>
      </c>
      <c r="V2175" s="9" t="s">
        <v>195</v>
      </c>
      <c r="Z2175" s="9">
        <v>0</v>
      </c>
      <c r="AA2175" s="9">
        <v>1</v>
      </c>
      <c r="AB2175" s="9">
        <v>0.24852445717138999</v>
      </c>
      <c r="AC2175" s="9">
        <v>3.6523837864910001E-2</v>
      </c>
      <c r="AD2175" s="9">
        <v>100.02472834090899</v>
      </c>
      <c r="AF2175" s="9">
        <v>-1</v>
      </c>
      <c r="AG2175" s="9">
        <v>-1</v>
      </c>
      <c r="AH2175" s="9">
        <v>-1</v>
      </c>
      <c r="AI2175" s="9">
        <v>-1</v>
      </c>
      <c r="AJ2175" s="9">
        <v>0</v>
      </c>
      <c r="AM2175" s="9" t="s">
        <v>309</v>
      </c>
      <c r="AN2175" s="9">
        <v>-1</v>
      </c>
      <c r="AQ2175" s="9">
        <v>580</v>
      </c>
      <c r="AR2175" s="9" t="s">
        <v>302</v>
      </c>
      <c r="AT2175" s="9" t="s">
        <v>195</v>
      </c>
      <c r="AU2175" s="9">
        <v>132.71029999999999</v>
      </c>
      <c r="AV2175" s="9">
        <v>58.628789901340802</v>
      </c>
      <c r="AW2175" s="9">
        <v>105.069244811803</v>
      </c>
      <c r="AX2175" s="9">
        <v>8.1123056200000002E-2</v>
      </c>
    </row>
    <row r="2176" spans="1:50" x14ac:dyDescent="0.25">
      <c r="A2176" s="142">
        <v>550000</v>
      </c>
      <c r="B2176" s="142">
        <v>910000</v>
      </c>
      <c r="C2176" s="142">
        <v>910000</v>
      </c>
      <c r="D2176" s="9" t="s">
        <v>305</v>
      </c>
      <c r="E2176" s="9" t="s">
        <v>70</v>
      </c>
      <c r="F2176" s="9" t="s">
        <v>306</v>
      </c>
      <c r="G2176" s="9" t="s">
        <v>307</v>
      </c>
      <c r="H2176" s="9">
        <v>0.36</v>
      </c>
      <c r="I2176" s="9">
        <v>0.48</v>
      </c>
      <c r="J2176" s="9" t="s">
        <v>195</v>
      </c>
      <c r="K2176" s="9">
        <v>0.32671496204707001</v>
      </c>
      <c r="L2176" s="9">
        <v>3854.7804929519998</v>
      </c>
      <c r="M2176" s="9">
        <v>9.5774916629202593</v>
      </c>
      <c r="N2176" s="9">
        <v>1.4075272860969099</v>
      </c>
      <c r="O2176" s="9">
        <v>3.1291098251571698</v>
      </c>
      <c r="P2176" s="9">
        <v>0.45986022385737002</v>
      </c>
      <c r="Q2176" s="9">
        <v>1259.41446245461</v>
      </c>
      <c r="R2176" s="9">
        <v>1200</v>
      </c>
      <c r="S2176" s="9" t="s">
        <v>308</v>
      </c>
      <c r="T2176" s="9">
        <v>1200</v>
      </c>
      <c r="U2176" s="9" t="s">
        <v>293</v>
      </c>
      <c r="V2176" s="9" t="s">
        <v>195</v>
      </c>
      <c r="Z2176" s="9">
        <v>0</v>
      </c>
      <c r="AA2176" s="9">
        <v>1</v>
      </c>
      <c r="AB2176" s="9">
        <v>3.1291098251571698</v>
      </c>
      <c r="AC2176" s="9">
        <v>0.45986022385737002</v>
      </c>
      <c r="AD2176" s="9">
        <v>1259.41446245461</v>
      </c>
      <c r="AF2176" s="9">
        <v>-1</v>
      </c>
      <c r="AG2176" s="9">
        <v>-1</v>
      </c>
      <c r="AH2176" s="9">
        <v>-1</v>
      </c>
      <c r="AI2176" s="9">
        <v>-1</v>
      </c>
      <c r="AJ2176" s="9">
        <v>0</v>
      </c>
      <c r="AM2176" s="9" t="s">
        <v>309</v>
      </c>
      <c r="AN2176" s="9">
        <v>-1</v>
      </c>
      <c r="AQ2176" s="9">
        <v>580</v>
      </c>
      <c r="AR2176" s="9" t="s">
        <v>302</v>
      </c>
      <c r="AT2176" s="9" t="s">
        <v>195</v>
      </c>
      <c r="AU2176" s="9">
        <v>132.71029999999999</v>
      </c>
      <c r="AV2176" s="9">
        <v>196.49486559905</v>
      </c>
      <c r="AW2176" s="9">
        <v>1322.16854245437</v>
      </c>
      <c r="AX2176" s="9">
        <v>1.0214229216999999</v>
      </c>
    </row>
    <row r="2177" spans="1:50" x14ac:dyDescent="0.25">
      <c r="A2177" s="142">
        <v>550000</v>
      </c>
      <c r="B2177" s="142">
        <v>910000</v>
      </c>
      <c r="C2177" s="142">
        <v>910000</v>
      </c>
      <c r="D2177" s="9" t="s">
        <v>305</v>
      </c>
      <c r="E2177" s="9" t="s">
        <v>70</v>
      </c>
      <c r="F2177" s="9" t="s">
        <v>306</v>
      </c>
      <c r="G2177" s="9" t="s">
        <v>307</v>
      </c>
      <c r="H2177" s="9">
        <v>0.36</v>
      </c>
      <c r="I2177" s="9">
        <v>0.48</v>
      </c>
      <c r="J2177" s="9" t="s">
        <v>195</v>
      </c>
      <c r="K2177" s="9">
        <v>3.3222785270000001E-5</v>
      </c>
      <c r="L2177" s="9">
        <v>3854.7804929519998</v>
      </c>
      <c r="M2177" s="9">
        <v>9.5774916629202593</v>
      </c>
      <c r="N2177" s="9">
        <v>1.4075272860969099</v>
      </c>
      <c r="O2177" s="9">
        <v>3.1819094897000001E-4</v>
      </c>
      <c r="P2177" s="9">
        <v>4.6761976790000001E-5</v>
      </c>
      <c r="Q2177" s="9">
        <v>0.12806654459189001</v>
      </c>
      <c r="R2177" s="9">
        <v>1210</v>
      </c>
      <c r="S2177" s="9" t="s">
        <v>310</v>
      </c>
      <c r="T2177" s="9">
        <v>1210</v>
      </c>
      <c r="U2177" s="9" t="s">
        <v>293</v>
      </c>
      <c r="V2177" s="9" t="s">
        <v>195</v>
      </c>
      <c r="Z2177" s="9">
        <v>0</v>
      </c>
      <c r="AA2177" s="9">
        <v>1</v>
      </c>
      <c r="AB2177" s="9">
        <v>3.1819094897000001E-4</v>
      </c>
      <c r="AC2177" s="9">
        <v>4.6761976790000001E-5</v>
      </c>
      <c r="AD2177" s="9">
        <v>0.12806654459019001</v>
      </c>
      <c r="AF2177" s="9">
        <v>-1</v>
      </c>
      <c r="AG2177" s="9">
        <v>-1</v>
      </c>
      <c r="AH2177" s="9">
        <v>-1</v>
      </c>
      <c r="AI2177" s="9">
        <v>-1</v>
      </c>
      <c r="AJ2177" s="9">
        <v>0</v>
      </c>
      <c r="AM2177" s="9" t="s">
        <v>309</v>
      </c>
      <c r="AN2177" s="9">
        <v>-1</v>
      </c>
      <c r="AQ2177" s="9">
        <v>580</v>
      </c>
      <c r="AR2177" s="9" t="s">
        <v>302</v>
      </c>
      <c r="AT2177" s="9" t="s">
        <v>195</v>
      </c>
      <c r="AU2177" s="9">
        <v>132.71029999999999</v>
      </c>
      <c r="AV2177" s="9">
        <v>2.1162904167547101</v>
      </c>
      <c r="AW2177" s="9">
        <v>0.13444784195026999</v>
      </c>
      <c r="AX2177" s="9">
        <v>1.038658E-4</v>
      </c>
    </row>
    <row r="2178" spans="1:50" x14ac:dyDescent="0.25">
      <c r="A2178" s="142">
        <v>550000</v>
      </c>
      <c r="B2178" s="142">
        <v>910000</v>
      </c>
      <c r="C2178" s="142">
        <v>910000</v>
      </c>
      <c r="D2178" s="9" t="s">
        <v>305</v>
      </c>
      <c r="E2178" s="9" t="s">
        <v>70</v>
      </c>
      <c r="F2178" s="9" t="s">
        <v>306</v>
      </c>
      <c r="G2178" s="9" t="s">
        <v>307</v>
      </c>
      <c r="H2178" s="9">
        <v>0.36</v>
      </c>
      <c r="I2178" s="9">
        <v>0.48</v>
      </c>
      <c r="J2178" s="9" t="s">
        <v>195</v>
      </c>
      <c r="K2178" s="9">
        <v>3.0915378495020001E-2</v>
      </c>
      <c r="L2178" s="9">
        <v>3854.7804929519998</v>
      </c>
      <c r="M2178" s="9">
        <v>9.5774916629202593</v>
      </c>
      <c r="N2178" s="9">
        <v>1.4075272860969099</v>
      </c>
      <c r="O2178" s="9">
        <v>0.29609177979207002</v>
      </c>
      <c r="P2178" s="9">
        <v>4.3514238791750003E-2</v>
      </c>
      <c r="Q2178" s="9">
        <v>119.171997954831</v>
      </c>
      <c r="R2178" s="9">
        <v>1210</v>
      </c>
      <c r="S2178" s="9" t="s">
        <v>310</v>
      </c>
      <c r="T2178" s="9">
        <v>1210</v>
      </c>
      <c r="U2178" s="9" t="s">
        <v>293</v>
      </c>
      <c r="V2178" s="9" t="s">
        <v>195</v>
      </c>
      <c r="Z2178" s="9">
        <v>0</v>
      </c>
      <c r="AA2178" s="9">
        <v>1</v>
      </c>
      <c r="AB2178" s="9">
        <v>0.29609177979207002</v>
      </c>
      <c r="AC2178" s="9">
        <v>4.3514238791750003E-2</v>
      </c>
      <c r="AD2178" s="9">
        <v>119.171997954831</v>
      </c>
      <c r="AF2178" s="9">
        <v>-1</v>
      </c>
      <c r="AG2178" s="9">
        <v>-1</v>
      </c>
      <c r="AH2178" s="9">
        <v>-1</v>
      </c>
      <c r="AI2178" s="9">
        <v>-1</v>
      </c>
      <c r="AJ2178" s="9">
        <v>0</v>
      </c>
      <c r="AM2178" s="9" t="s">
        <v>309</v>
      </c>
      <c r="AN2178" s="9">
        <v>-1</v>
      </c>
      <c r="AQ2178" s="9">
        <v>580</v>
      </c>
      <c r="AR2178" s="9" t="s">
        <v>302</v>
      </c>
      <c r="AT2178" s="9" t="s">
        <v>195</v>
      </c>
      <c r="AU2178" s="9">
        <v>132.71029999999999</v>
      </c>
      <c r="AV2178" s="9">
        <v>64.445027655722399</v>
      </c>
      <c r="AW2178" s="9">
        <v>125.110098013498</v>
      </c>
      <c r="AX2178" s="9">
        <v>9.6652066499999995E-2</v>
      </c>
    </row>
    <row r="2179" spans="1:50" x14ac:dyDescent="0.25">
      <c r="A2179" s="142">
        <v>550000</v>
      </c>
      <c r="B2179" s="142">
        <v>910000</v>
      </c>
      <c r="C2179" s="142">
        <v>910000</v>
      </c>
      <c r="D2179" s="9" t="s">
        <v>305</v>
      </c>
      <c r="E2179" s="9" t="s">
        <v>70</v>
      </c>
      <c r="F2179" s="9" t="s">
        <v>306</v>
      </c>
      <c r="G2179" s="9" t="s">
        <v>307</v>
      </c>
      <c r="H2179" s="9">
        <v>0.36</v>
      </c>
      <c r="I2179" s="9">
        <v>0.48</v>
      </c>
      <c r="J2179" s="9" t="s">
        <v>195</v>
      </c>
      <c r="K2179" s="9">
        <v>8.1615577787500004E-2</v>
      </c>
      <c r="L2179" s="9">
        <v>3854.7804929519998</v>
      </c>
      <c r="M2179" s="9">
        <v>9.5774916629202593</v>
      </c>
      <c r="N2179" s="9">
        <v>1.4075272860969099</v>
      </c>
      <c r="O2179" s="9">
        <v>0.78167251582426001</v>
      </c>
      <c r="P2179" s="9">
        <v>0.11487615270647999</v>
      </c>
      <c r="Q2179" s="9">
        <v>314.61013717628902</v>
      </c>
      <c r="R2179" s="9">
        <v>1210</v>
      </c>
      <c r="S2179" s="9" t="s">
        <v>310</v>
      </c>
      <c r="T2179" s="9">
        <v>1210</v>
      </c>
      <c r="U2179" s="9" t="s">
        <v>293</v>
      </c>
      <c r="V2179" s="9" t="s">
        <v>195</v>
      </c>
      <c r="Z2179" s="9">
        <v>0</v>
      </c>
      <c r="AA2179" s="9">
        <v>1</v>
      </c>
      <c r="AB2179" s="9">
        <v>0.78167251582426001</v>
      </c>
      <c r="AC2179" s="9">
        <v>0.11487615270647999</v>
      </c>
      <c r="AD2179" s="9">
        <v>314.61013717628703</v>
      </c>
      <c r="AF2179" s="9">
        <v>-1</v>
      </c>
      <c r="AG2179" s="9">
        <v>-1</v>
      </c>
      <c r="AH2179" s="9">
        <v>-1</v>
      </c>
      <c r="AI2179" s="9">
        <v>-1</v>
      </c>
      <c r="AJ2179" s="9">
        <v>0</v>
      </c>
      <c r="AM2179" s="9" t="s">
        <v>309</v>
      </c>
      <c r="AN2179" s="9">
        <v>-1</v>
      </c>
      <c r="AQ2179" s="9">
        <v>580</v>
      </c>
      <c r="AR2179" s="9" t="s">
        <v>302</v>
      </c>
      <c r="AT2179" s="9" t="s">
        <v>195</v>
      </c>
      <c r="AU2179" s="9">
        <v>132.71029999999999</v>
      </c>
      <c r="AV2179" s="9">
        <v>82.902436594338994</v>
      </c>
      <c r="AW2179" s="9">
        <v>330.28652513725802</v>
      </c>
      <c r="AX2179" s="9">
        <v>0.25515826209999998</v>
      </c>
    </row>
    <row r="2180" spans="1:50" x14ac:dyDescent="0.25">
      <c r="A2180" s="142">
        <v>550000</v>
      </c>
      <c r="B2180" s="142">
        <v>910000</v>
      </c>
      <c r="C2180" s="142">
        <v>910000</v>
      </c>
      <c r="D2180" s="9" t="s">
        <v>305</v>
      </c>
      <c r="E2180" s="9" t="s">
        <v>70</v>
      </c>
      <c r="F2180" s="9" t="s">
        <v>306</v>
      </c>
      <c r="G2180" s="9" t="s">
        <v>307</v>
      </c>
      <c r="H2180" s="9">
        <v>0.36</v>
      </c>
      <c r="I2180" s="9">
        <v>0.48</v>
      </c>
      <c r="J2180" s="9" t="s">
        <v>195</v>
      </c>
      <c r="K2180" s="9">
        <v>0.13372464370527001</v>
      </c>
      <c r="L2180" s="9">
        <v>3854.7804929519998</v>
      </c>
      <c r="M2180" s="9">
        <v>9.5774916629202593</v>
      </c>
      <c r="N2180" s="9">
        <v>1.4075272860969099</v>
      </c>
      <c r="O2180" s="9">
        <v>1.2807466602142701</v>
      </c>
      <c r="P2180" s="9">
        <v>0.18822108483875999</v>
      </c>
      <c r="Q2180" s="9">
        <v>515.47914798205898</v>
      </c>
      <c r="R2180" s="9">
        <v>1210</v>
      </c>
      <c r="S2180" s="9" t="s">
        <v>310</v>
      </c>
      <c r="T2180" s="9">
        <v>1210</v>
      </c>
      <c r="U2180" s="9" t="s">
        <v>293</v>
      </c>
      <c r="V2180" s="9" t="s">
        <v>195</v>
      </c>
      <c r="Z2180" s="9">
        <v>0</v>
      </c>
      <c r="AA2180" s="9">
        <v>1</v>
      </c>
      <c r="AB2180" s="9">
        <v>1.2807466602142701</v>
      </c>
      <c r="AC2180" s="9">
        <v>0.18822108483875999</v>
      </c>
      <c r="AD2180" s="9">
        <v>515.47914798205898</v>
      </c>
      <c r="AF2180" s="9">
        <v>-1</v>
      </c>
      <c r="AG2180" s="9">
        <v>-1</v>
      </c>
      <c r="AH2180" s="9">
        <v>-1</v>
      </c>
      <c r="AI2180" s="9">
        <v>-1</v>
      </c>
      <c r="AJ2180" s="9">
        <v>0</v>
      </c>
      <c r="AM2180" s="9" t="s">
        <v>309</v>
      </c>
      <c r="AN2180" s="9">
        <v>-1</v>
      </c>
      <c r="AQ2180" s="9">
        <v>580</v>
      </c>
      <c r="AR2180" s="9" t="s">
        <v>302</v>
      </c>
      <c r="AT2180" s="9" t="s">
        <v>195</v>
      </c>
      <c r="AU2180" s="9">
        <v>132.71029999999999</v>
      </c>
      <c r="AV2180" s="9">
        <v>94.476483558512399</v>
      </c>
      <c r="AW2180" s="9">
        <v>541.16443321185204</v>
      </c>
      <c r="AX2180" s="9">
        <v>0.41806905760000002</v>
      </c>
    </row>
    <row r="2181" spans="1:50" x14ac:dyDescent="0.25">
      <c r="A2181" s="142">
        <v>550000</v>
      </c>
      <c r="B2181" s="142">
        <v>910000</v>
      </c>
      <c r="C2181" s="142">
        <v>910000</v>
      </c>
      <c r="D2181" s="9" t="s">
        <v>305</v>
      </c>
      <c r="E2181" s="9" t="s">
        <v>70</v>
      </c>
      <c r="F2181" s="9" t="s">
        <v>306</v>
      </c>
      <c r="G2181" s="9" t="s">
        <v>307</v>
      </c>
      <c r="H2181" s="9">
        <v>0.36</v>
      </c>
      <c r="I2181" s="9">
        <v>0.48</v>
      </c>
      <c r="J2181" s="9" t="s">
        <v>195</v>
      </c>
      <c r="K2181" s="9">
        <v>2.0497915782299999E-3</v>
      </c>
      <c r="L2181" s="9">
        <v>3854.7804929519998</v>
      </c>
      <c r="M2181" s="9">
        <v>9.5774916629202593</v>
      </c>
      <c r="N2181" s="9">
        <v>1.4075272860969099</v>
      </c>
      <c r="O2181" s="9">
        <v>1.9631861751270002E-2</v>
      </c>
      <c r="P2181" s="9">
        <v>2.88513757717E-3</v>
      </c>
      <c r="Q2181" s="9">
        <v>7.9014965903975796</v>
      </c>
      <c r="R2181" s="9">
        <v>1210</v>
      </c>
      <c r="S2181" s="9" t="s">
        <v>310</v>
      </c>
      <c r="T2181" s="9">
        <v>1210</v>
      </c>
      <c r="U2181" s="9" t="s">
        <v>293</v>
      </c>
      <c r="V2181" s="9" t="s">
        <v>195</v>
      </c>
      <c r="Z2181" s="9">
        <v>0</v>
      </c>
      <c r="AA2181" s="9">
        <v>1</v>
      </c>
      <c r="AB2181" s="9">
        <v>1.9631861751270002E-2</v>
      </c>
      <c r="AC2181" s="9">
        <v>2.88513757717E-3</v>
      </c>
      <c r="AD2181" s="9">
        <v>7.9014965903991996</v>
      </c>
      <c r="AF2181" s="9">
        <v>-1</v>
      </c>
      <c r="AG2181" s="9">
        <v>-1</v>
      </c>
      <c r="AH2181" s="9">
        <v>-1</v>
      </c>
      <c r="AI2181" s="9">
        <v>-1</v>
      </c>
      <c r="AJ2181" s="9">
        <v>0</v>
      </c>
      <c r="AM2181" s="9" t="s">
        <v>309</v>
      </c>
      <c r="AN2181" s="9">
        <v>-1</v>
      </c>
      <c r="AQ2181" s="9">
        <v>580</v>
      </c>
      <c r="AR2181" s="9" t="s">
        <v>302</v>
      </c>
      <c r="AT2181" s="9" t="s">
        <v>195</v>
      </c>
      <c r="AU2181" s="9">
        <v>132.71029999999999</v>
      </c>
      <c r="AV2181" s="9">
        <v>16.715795778507498</v>
      </c>
      <c r="AW2181" s="9">
        <v>8.2952122129634294</v>
      </c>
      <c r="AX2181" s="9">
        <v>6.4083508000000004E-3</v>
      </c>
    </row>
    <row r="2182" spans="1:50" x14ac:dyDescent="0.25">
      <c r="A2182" s="142">
        <v>550000</v>
      </c>
      <c r="B2182" s="142">
        <v>910000</v>
      </c>
      <c r="C2182" s="142">
        <v>910000</v>
      </c>
      <c r="D2182" s="9" t="s">
        <v>305</v>
      </c>
      <c r="E2182" s="9" t="s">
        <v>70</v>
      </c>
      <c r="F2182" s="9" t="s">
        <v>306</v>
      </c>
      <c r="G2182" s="9" t="s">
        <v>307</v>
      </c>
      <c r="H2182" s="9">
        <v>0.36</v>
      </c>
      <c r="I2182" s="9">
        <v>0.48</v>
      </c>
      <c r="J2182" s="9" t="s">
        <v>195</v>
      </c>
      <c r="K2182" s="9">
        <v>1.5482505781099999E-3</v>
      </c>
      <c r="L2182" s="9">
        <v>3854.7804929519998</v>
      </c>
      <c r="M2182" s="9">
        <v>9.5774916629202593</v>
      </c>
      <c r="N2182" s="9">
        <v>1.4075272860969099</v>
      </c>
      <c r="O2182" s="9">
        <v>1.482835700397E-2</v>
      </c>
      <c r="P2182" s="9">
        <v>2.1792049344000002E-3</v>
      </c>
      <c r="Q2182" s="9">
        <v>5.9681661267077999</v>
      </c>
      <c r="R2182" s="9">
        <v>1210</v>
      </c>
      <c r="S2182" s="9" t="s">
        <v>310</v>
      </c>
      <c r="T2182" s="9">
        <v>1210</v>
      </c>
      <c r="U2182" s="9" t="s">
        <v>293</v>
      </c>
      <c r="V2182" s="9" t="s">
        <v>195</v>
      </c>
      <c r="Z2182" s="9">
        <v>0</v>
      </c>
      <c r="AA2182" s="9">
        <v>1</v>
      </c>
      <c r="AB2182" s="9">
        <v>1.482835700397E-2</v>
      </c>
      <c r="AC2182" s="9">
        <v>2.1792049344000002E-3</v>
      </c>
      <c r="AD2182" s="9">
        <v>5.9681661267078399</v>
      </c>
      <c r="AF2182" s="9">
        <v>-1</v>
      </c>
      <c r="AG2182" s="9">
        <v>-1</v>
      </c>
      <c r="AH2182" s="9">
        <v>-1</v>
      </c>
      <c r="AI2182" s="9">
        <v>-1</v>
      </c>
      <c r="AJ2182" s="9">
        <v>0</v>
      </c>
      <c r="AM2182" s="9" t="s">
        <v>309</v>
      </c>
      <c r="AN2182" s="9">
        <v>-1</v>
      </c>
      <c r="AQ2182" s="9">
        <v>580</v>
      </c>
      <c r="AR2182" s="9" t="s">
        <v>302</v>
      </c>
      <c r="AT2182" s="9" t="s">
        <v>195</v>
      </c>
      <c r="AU2182" s="9">
        <v>132.71029999999999</v>
      </c>
      <c r="AV2182" s="9">
        <v>13.322580492813801</v>
      </c>
      <c r="AW2182" s="9">
        <v>6.2655477955170902</v>
      </c>
      <c r="AX2182" s="9">
        <v>4.8403617999999999E-3</v>
      </c>
    </row>
    <row r="2183" spans="1:50" x14ac:dyDescent="0.25">
      <c r="A2183" s="142">
        <v>550000</v>
      </c>
      <c r="B2183" s="142">
        <v>910000</v>
      </c>
      <c r="C2183" s="142">
        <v>910000</v>
      </c>
      <c r="D2183" s="9" t="s">
        <v>305</v>
      </c>
      <c r="E2183" s="9" t="s">
        <v>70</v>
      </c>
      <c r="F2183" s="9" t="s">
        <v>306</v>
      </c>
      <c r="G2183" s="9" t="s">
        <v>307</v>
      </c>
      <c r="H2183" s="9">
        <v>0.36</v>
      </c>
      <c r="I2183" s="9">
        <v>0.48</v>
      </c>
      <c r="J2183" s="9" t="s">
        <v>195</v>
      </c>
      <c r="K2183" s="9">
        <v>4.1161626691409998E-2</v>
      </c>
      <c r="L2183" s="9">
        <v>3854.7804929519998</v>
      </c>
      <c r="M2183" s="9">
        <v>9.5774916629202593</v>
      </c>
      <c r="N2183" s="9">
        <v>1.4075272860969099</v>
      </c>
      <c r="O2183" s="9">
        <v>0.39422513646926</v>
      </c>
      <c r="P2183" s="9">
        <v>5.79361127083E-2</v>
      </c>
      <c r="Q2183" s="9">
        <v>158.66903562823899</v>
      </c>
      <c r="R2183" s="9">
        <v>1210</v>
      </c>
      <c r="S2183" s="9" t="s">
        <v>310</v>
      </c>
      <c r="T2183" s="9">
        <v>1210</v>
      </c>
      <c r="U2183" s="9" t="s">
        <v>293</v>
      </c>
      <c r="V2183" s="9" t="s">
        <v>195</v>
      </c>
      <c r="Z2183" s="9">
        <v>0</v>
      </c>
      <c r="AA2183" s="9">
        <v>1</v>
      </c>
      <c r="AB2183" s="9">
        <v>0.39422513646926</v>
      </c>
      <c r="AC2183" s="9">
        <v>5.79361127083E-2</v>
      </c>
      <c r="AD2183" s="9">
        <v>158.669035628237</v>
      </c>
      <c r="AF2183" s="9">
        <v>-1</v>
      </c>
      <c r="AG2183" s="9">
        <v>-1</v>
      </c>
      <c r="AH2183" s="9">
        <v>-1</v>
      </c>
      <c r="AI2183" s="9">
        <v>-1</v>
      </c>
      <c r="AJ2183" s="9">
        <v>0</v>
      </c>
      <c r="AM2183" s="9" t="s">
        <v>309</v>
      </c>
      <c r="AN2183" s="9">
        <v>-1</v>
      </c>
      <c r="AQ2183" s="9">
        <v>580</v>
      </c>
      <c r="AR2183" s="9" t="s">
        <v>302</v>
      </c>
      <c r="AT2183" s="9" t="s">
        <v>195</v>
      </c>
      <c r="AU2183" s="9">
        <v>132.71029999999999</v>
      </c>
      <c r="AV2183" s="9">
        <v>52.743015809960902</v>
      </c>
      <c r="AW2183" s="9">
        <v>166.57519333258199</v>
      </c>
      <c r="AX2183" s="9">
        <v>0.1286853493</v>
      </c>
    </row>
    <row r="2184" spans="1:50" x14ac:dyDescent="0.25">
      <c r="A2184" s="142">
        <v>550000</v>
      </c>
      <c r="B2184" s="142">
        <v>910000</v>
      </c>
      <c r="C2184" s="142">
        <v>910000</v>
      </c>
      <c r="D2184" s="9" t="s">
        <v>305</v>
      </c>
      <c r="E2184" s="9" t="s">
        <v>70</v>
      </c>
      <c r="F2184" s="9" t="s">
        <v>306</v>
      </c>
      <c r="G2184" s="9" t="s">
        <v>307</v>
      </c>
      <c r="H2184" s="9">
        <v>0.36</v>
      </c>
      <c r="I2184" s="9">
        <v>0.48</v>
      </c>
      <c r="J2184" s="9" t="s">
        <v>195</v>
      </c>
      <c r="K2184" s="9">
        <v>2.6606020711680001E-2</v>
      </c>
      <c r="L2184" s="9">
        <v>3904.2166495630299</v>
      </c>
      <c r="M2184" s="9">
        <v>11.346696099940299</v>
      </c>
      <c r="N2184" s="9">
        <v>1.49936126234871</v>
      </c>
      <c r="O2184" s="9">
        <v>0.30189043144424998</v>
      </c>
      <c r="P2184" s="9">
        <v>3.989203680035E-2</v>
      </c>
      <c r="Q2184" s="9">
        <v>103.875669041195</v>
      </c>
      <c r="R2184" s="9">
        <v>1400</v>
      </c>
      <c r="S2184" s="9" t="s">
        <v>297</v>
      </c>
      <c r="T2184" s="9">
        <v>1400</v>
      </c>
      <c r="U2184" s="9" t="s">
        <v>293</v>
      </c>
      <c r="V2184" s="9" t="s">
        <v>195</v>
      </c>
      <c r="Z2184" s="9">
        <v>0</v>
      </c>
      <c r="AA2184" s="9">
        <v>1</v>
      </c>
      <c r="AB2184" s="9">
        <v>0.30189043144424998</v>
      </c>
      <c r="AC2184" s="9">
        <v>3.989203680035E-2</v>
      </c>
      <c r="AD2184" s="9">
        <v>103.875669041194</v>
      </c>
      <c r="AF2184" s="9">
        <v>-1</v>
      </c>
      <c r="AG2184" s="9">
        <v>-1</v>
      </c>
      <c r="AH2184" s="9">
        <v>-1</v>
      </c>
      <c r="AI2184" s="9">
        <v>-1</v>
      </c>
      <c r="AJ2184" s="9">
        <v>0</v>
      </c>
      <c r="AM2184" s="9" t="s">
        <v>309</v>
      </c>
      <c r="AN2184" s="9">
        <v>-1</v>
      </c>
      <c r="AQ2184" s="9">
        <v>580</v>
      </c>
      <c r="AR2184" s="9" t="s">
        <v>302</v>
      </c>
      <c r="AT2184" s="9" t="s">
        <v>195</v>
      </c>
      <c r="AU2184" s="9">
        <v>132.71029999999999</v>
      </c>
      <c r="AV2184" s="9">
        <v>100.96775917956499</v>
      </c>
      <c r="AW2184" s="9">
        <v>107.670745791605</v>
      </c>
      <c r="AX2184" s="9">
        <v>8.4246284699999993E-2</v>
      </c>
    </row>
    <row r="2185" spans="1:50" x14ac:dyDescent="0.25">
      <c r="A2185" s="142">
        <v>550000</v>
      </c>
      <c r="B2185" s="142">
        <v>910000</v>
      </c>
      <c r="C2185" s="142">
        <v>910000</v>
      </c>
      <c r="D2185" s="9" t="s">
        <v>305</v>
      </c>
      <c r="E2185" s="9" t="s">
        <v>70</v>
      </c>
      <c r="F2185" s="9" t="s">
        <v>306</v>
      </c>
      <c r="G2185" s="9" t="s">
        <v>307</v>
      </c>
      <c r="H2185" s="9">
        <v>0.36</v>
      </c>
      <c r="I2185" s="9">
        <v>0.48</v>
      </c>
      <c r="J2185" s="9" t="s">
        <v>195</v>
      </c>
      <c r="K2185" s="9">
        <v>1.107657679279E-2</v>
      </c>
      <c r="L2185" s="9">
        <v>3904.2166495630299</v>
      </c>
      <c r="M2185" s="9">
        <v>11.346696099940299</v>
      </c>
      <c r="N2185" s="9">
        <v>1.49936126234871</v>
      </c>
      <c r="O2185" s="9">
        <v>0.12568255069549</v>
      </c>
      <c r="P2185" s="9">
        <v>1.660779016254E-2</v>
      </c>
      <c r="Q2185" s="9">
        <v>43.245355534593699</v>
      </c>
      <c r="R2185" s="9">
        <v>8140</v>
      </c>
      <c r="S2185" s="9" t="s">
        <v>292</v>
      </c>
      <c r="T2185" s="9">
        <v>8140</v>
      </c>
      <c r="U2185" s="9" t="s">
        <v>293</v>
      </c>
      <c r="V2185" s="9" t="s">
        <v>195</v>
      </c>
      <c r="Z2185" s="9">
        <v>0</v>
      </c>
      <c r="AA2185" s="9">
        <v>1</v>
      </c>
      <c r="AB2185" s="9">
        <v>0.12568255069549</v>
      </c>
      <c r="AC2185" s="9">
        <v>1.660779016254E-2</v>
      </c>
      <c r="AD2185" s="9">
        <v>43.2452683686748</v>
      </c>
      <c r="AF2185" s="9">
        <v>-1</v>
      </c>
      <c r="AG2185" s="9">
        <v>-1</v>
      </c>
      <c r="AH2185" s="9">
        <v>-1</v>
      </c>
      <c r="AI2185" s="9">
        <v>-1</v>
      </c>
      <c r="AJ2185" s="9">
        <v>0</v>
      </c>
      <c r="AM2185" s="9" t="s">
        <v>309</v>
      </c>
      <c r="AN2185" s="9">
        <v>-1</v>
      </c>
      <c r="AQ2185" s="9">
        <v>580</v>
      </c>
      <c r="AR2185" s="9" t="s">
        <v>302</v>
      </c>
      <c r="AT2185" s="9" t="s">
        <v>195</v>
      </c>
      <c r="AU2185" s="9">
        <v>132.71029999999999</v>
      </c>
      <c r="AV2185" s="9">
        <v>87.147356315970598</v>
      </c>
      <c r="AW2185" s="9">
        <v>44.825315932127602</v>
      </c>
      <c r="AX2185" s="9">
        <v>3.5073210399999999E-2</v>
      </c>
    </row>
    <row r="2186" spans="1:50" x14ac:dyDescent="0.25">
      <c r="A2186" s="142">
        <v>550000</v>
      </c>
      <c r="B2186" s="142">
        <v>910000</v>
      </c>
      <c r="C2186" s="142">
        <v>910000</v>
      </c>
      <c r="D2186" s="9" t="s">
        <v>305</v>
      </c>
      <c r="E2186" s="9" t="s">
        <v>70</v>
      </c>
      <c r="F2186" s="9" t="s">
        <v>306</v>
      </c>
      <c r="G2186" s="9" t="s">
        <v>307</v>
      </c>
      <c r="H2186" s="9">
        <v>0.36</v>
      </c>
      <c r="I2186" s="9">
        <v>0.48</v>
      </c>
      <c r="J2186" s="9" t="s">
        <v>195</v>
      </c>
      <c r="K2186" s="9">
        <v>0.16533750452849999</v>
      </c>
      <c r="L2186" s="9">
        <v>3904.2166495630299</v>
      </c>
      <c r="M2186" s="9">
        <v>11.346696099940299</v>
      </c>
      <c r="N2186" s="9">
        <v>1.49936126234871</v>
      </c>
      <c r="O2186" s="9">
        <v>1.8760344178074599</v>
      </c>
      <c r="P2186" s="9">
        <v>0.24790064950344001</v>
      </c>
      <c r="Q2186" s="9">
        <v>645.51343797739605</v>
      </c>
      <c r="R2186" s="9">
        <v>1430</v>
      </c>
      <c r="S2186" s="9" t="s">
        <v>298</v>
      </c>
      <c r="T2186" s="9">
        <v>1430</v>
      </c>
      <c r="U2186" s="9" t="s">
        <v>293</v>
      </c>
      <c r="V2186" s="9" t="s">
        <v>195</v>
      </c>
      <c r="Z2186" s="9">
        <v>0</v>
      </c>
      <c r="AA2186" s="9">
        <v>1</v>
      </c>
      <c r="AB2186" s="9">
        <v>1.8760344178074599</v>
      </c>
      <c r="AC2186" s="9">
        <v>0.24790064950344001</v>
      </c>
      <c r="AD2186" s="9">
        <v>645.51343797739605</v>
      </c>
      <c r="AF2186" s="9">
        <v>-1</v>
      </c>
      <c r="AG2186" s="9">
        <v>-1</v>
      </c>
      <c r="AH2186" s="9">
        <v>-1</v>
      </c>
      <c r="AI2186" s="9">
        <v>-1</v>
      </c>
      <c r="AJ2186" s="9">
        <v>0</v>
      </c>
      <c r="AM2186" s="9" t="s">
        <v>309</v>
      </c>
      <c r="AN2186" s="9">
        <v>-1</v>
      </c>
      <c r="AQ2186" s="9">
        <v>580</v>
      </c>
      <c r="AR2186" s="9" t="s">
        <v>302</v>
      </c>
      <c r="AT2186" s="9" t="s">
        <v>195</v>
      </c>
      <c r="AU2186" s="9">
        <v>132.71029999999999</v>
      </c>
      <c r="AV2186" s="9">
        <v>106.422069578334</v>
      </c>
      <c r="AW2186" s="9">
        <v>669.09714206477497</v>
      </c>
      <c r="AX2186" s="9">
        <v>0.52353076880000005</v>
      </c>
    </row>
    <row r="2187" spans="1:50" x14ac:dyDescent="0.25">
      <c r="A2187" s="142">
        <v>550000</v>
      </c>
      <c r="B2187" s="142">
        <v>910000</v>
      </c>
      <c r="C2187" s="142">
        <v>910000</v>
      </c>
      <c r="D2187" s="9" t="s">
        <v>305</v>
      </c>
      <c r="E2187" s="9" t="s">
        <v>70</v>
      </c>
      <c r="F2187" s="9" t="s">
        <v>306</v>
      </c>
      <c r="G2187" s="9" t="s">
        <v>307</v>
      </c>
      <c r="H2187" s="9">
        <v>0.36</v>
      </c>
      <c r="I2187" s="9">
        <v>0.48</v>
      </c>
      <c r="J2187" s="9" t="s">
        <v>195</v>
      </c>
      <c r="K2187" s="9">
        <v>4.3097947193210001E-2</v>
      </c>
      <c r="L2187" s="9">
        <v>3904.2166495630299</v>
      </c>
      <c r="M2187" s="9">
        <v>11.346696099940299</v>
      </c>
      <c r="N2187" s="9">
        <v>1.49936126234871</v>
      </c>
      <c r="O2187" s="9">
        <v>0.48901930933262999</v>
      </c>
      <c r="P2187" s="9">
        <v>6.4619392508240003E-2</v>
      </c>
      <c r="Q2187" s="9">
        <v>168.26372299371801</v>
      </c>
      <c r="R2187" s="9">
        <v>1750</v>
      </c>
      <c r="S2187" s="9" t="s">
        <v>315</v>
      </c>
      <c r="T2187" s="9">
        <v>1750</v>
      </c>
      <c r="U2187" s="9" t="s">
        <v>293</v>
      </c>
      <c r="V2187" s="9" t="s">
        <v>195</v>
      </c>
      <c r="Z2187" s="9">
        <v>0</v>
      </c>
      <c r="AA2187" s="9">
        <v>1</v>
      </c>
      <c r="AB2187" s="9">
        <v>0.48901930933262999</v>
      </c>
      <c r="AC2187" s="9">
        <v>6.4619392508240003E-2</v>
      </c>
      <c r="AD2187" s="9">
        <v>168.26372299371801</v>
      </c>
      <c r="AF2187" s="9">
        <v>-1</v>
      </c>
      <c r="AG2187" s="9">
        <v>-1</v>
      </c>
      <c r="AH2187" s="9">
        <v>-1</v>
      </c>
      <c r="AI2187" s="9">
        <v>-1</v>
      </c>
      <c r="AJ2187" s="9">
        <v>0</v>
      </c>
      <c r="AM2187" s="9" t="s">
        <v>309</v>
      </c>
      <c r="AN2187" s="9">
        <v>-1</v>
      </c>
      <c r="AQ2187" s="9">
        <v>580</v>
      </c>
      <c r="AR2187" s="9" t="s">
        <v>302</v>
      </c>
      <c r="AT2187" s="9" t="s">
        <v>195</v>
      </c>
      <c r="AU2187" s="9">
        <v>132.71029999999999</v>
      </c>
      <c r="AV2187" s="9">
        <v>69.423574805506902</v>
      </c>
      <c r="AW2187" s="9">
        <v>174.41120439109699</v>
      </c>
      <c r="AX2187" s="9">
        <v>0.13646692860000001</v>
      </c>
    </row>
    <row r="2188" spans="1:50" x14ac:dyDescent="0.25">
      <c r="A2188" s="142">
        <v>550000</v>
      </c>
      <c r="B2188" s="142">
        <v>910000</v>
      </c>
      <c r="C2188" s="142">
        <v>910000</v>
      </c>
      <c r="D2188" s="9" t="s">
        <v>305</v>
      </c>
      <c r="E2188" s="9" t="s">
        <v>70</v>
      </c>
      <c r="F2188" s="9" t="s">
        <v>306</v>
      </c>
      <c r="G2188" s="9" t="s">
        <v>307</v>
      </c>
      <c r="H2188" s="9">
        <v>0.36</v>
      </c>
      <c r="I2188" s="9">
        <v>0.48</v>
      </c>
      <c r="J2188" s="9" t="s">
        <v>195</v>
      </c>
      <c r="K2188" s="9">
        <v>0.31226435803022001</v>
      </c>
      <c r="L2188" s="9">
        <v>3904.2166495630299</v>
      </c>
      <c r="M2188" s="9">
        <v>11.346696099940299</v>
      </c>
      <c r="N2188" s="9">
        <v>1.49936126234871</v>
      </c>
      <c r="O2188" s="9">
        <v>3.5431687734118702</v>
      </c>
      <c r="P2188" s="9">
        <v>0.4681970820427</v>
      </c>
      <c r="Q2188" s="9">
        <v>1219.14770568669</v>
      </c>
      <c r="R2188" s="9">
        <v>1430</v>
      </c>
      <c r="S2188" s="9" t="s">
        <v>298</v>
      </c>
      <c r="T2188" s="9">
        <v>1430</v>
      </c>
      <c r="U2188" s="9" t="s">
        <v>293</v>
      </c>
      <c r="V2188" s="9" t="s">
        <v>195</v>
      </c>
      <c r="Z2188" s="9">
        <v>0</v>
      </c>
      <c r="AA2188" s="9">
        <v>1</v>
      </c>
      <c r="AB2188" s="9">
        <v>3.5431687734118702</v>
      </c>
      <c r="AC2188" s="9">
        <v>0.4681970820427</v>
      </c>
      <c r="AD2188" s="9">
        <v>1219.14770568669</v>
      </c>
      <c r="AF2188" s="9">
        <v>-1</v>
      </c>
      <c r="AG2188" s="9">
        <v>-1</v>
      </c>
      <c r="AH2188" s="9">
        <v>-1</v>
      </c>
      <c r="AI2188" s="9">
        <v>-1</v>
      </c>
      <c r="AJ2188" s="9">
        <v>0</v>
      </c>
      <c r="AM2188" s="9" t="s">
        <v>309</v>
      </c>
      <c r="AN2188" s="9">
        <v>-1</v>
      </c>
      <c r="AQ2188" s="9">
        <v>580</v>
      </c>
      <c r="AR2188" s="9" t="s">
        <v>302</v>
      </c>
      <c r="AT2188" s="9" t="s">
        <v>195</v>
      </c>
      <c r="AU2188" s="9">
        <v>132.71029999999999</v>
      </c>
      <c r="AV2188" s="9">
        <v>147.366747702634</v>
      </c>
      <c r="AW2188" s="9">
        <v>1263.68902278121</v>
      </c>
      <c r="AX2188" s="9">
        <v>0.98876537360000005</v>
      </c>
    </row>
    <row r="2189" spans="1:50" x14ac:dyDescent="0.25">
      <c r="A2189" s="142">
        <v>550000</v>
      </c>
      <c r="B2189" s="142">
        <v>910000</v>
      </c>
      <c r="C2189" s="142">
        <v>910000</v>
      </c>
      <c r="D2189" s="9" t="s">
        <v>305</v>
      </c>
      <c r="E2189" s="9" t="s">
        <v>70</v>
      </c>
      <c r="F2189" s="9" t="s">
        <v>306</v>
      </c>
      <c r="G2189" s="9" t="s">
        <v>307</v>
      </c>
      <c r="H2189" s="9">
        <v>0.36</v>
      </c>
      <c r="I2189" s="9">
        <v>0.48</v>
      </c>
      <c r="J2189" s="9" t="s">
        <v>195</v>
      </c>
      <c r="K2189" s="9">
        <v>4.3850621064900001E-2</v>
      </c>
      <c r="L2189" s="9">
        <v>3862.0123550827998</v>
      </c>
      <c r="M2189" s="9">
        <v>9.2434743072591505</v>
      </c>
      <c r="N2189" s="9">
        <v>1.34328105455081</v>
      </c>
      <c r="O2189" s="9">
        <v>0.40533208917080998</v>
      </c>
      <c r="P2189" s="9">
        <v>5.890370850677E-2</v>
      </c>
      <c r="Q2189" s="9">
        <v>169.35164033072101</v>
      </c>
      <c r="R2189" s="9">
        <v>1200</v>
      </c>
      <c r="S2189" s="9" t="s">
        <v>308</v>
      </c>
      <c r="T2189" s="9">
        <v>1200</v>
      </c>
      <c r="U2189" s="9" t="s">
        <v>293</v>
      </c>
      <c r="V2189" s="9" t="s">
        <v>195</v>
      </c>
      <c r="Z2189" s="9">
        <v>0</v>
      </c>
      <c r="AA2189" s="9">
        <v>1</v>
      </c>
      <c r="AB2189" s="9">
        <v>0.40533208917080998</v>
      </c>
      <c r="AC2189" s="9">
        <v>5.890370850677E-2</v>
      </c>
      <c r="AD2189" s="9">
        <v>848.79544577526406</v>
      </c>
      <c r="AF2189" s="9">
        <v>-1</v>
      </c>
      <c r="AG2189" s="9">
        <v>-1</v>
      </c>
      <c r="AH2189" s="9">
        <v>-1</v>
      </c>
      <c r="AI2189" s="9">
        <v>-1</v>
      </c>
      <c r="AJ2189" s="9">
        <v>0</v>
      </c>
      <c r="AM2189" s="9" t="s">
        <v>309</v>
      </c>
      <c r="AN2189" s="9">
        <v>-1</v>
      </c>
      <c r="AQ2189" s="9">
        <v>580</v>
      </c>
      <c r="AR2189" s="9" t="s">
        <v>302</v>
      </c>
      <c r="AT2189" s="9" t="s">
        <v>195</v>
      </c>
      <c r="AU2189" s="9">
        <v>132.71029999999999</v>
      </c>
      <c r="AV2189" s="9">
        <v>70.803212488444998</v>
      </c>
      <c r="AW2189" s="9">
        <v>177.45716748274401</v>
      </c>
      <c r="AX2189" s="9">
        <v>0.68839857729999998</v>
      </c>
    </row>
    <row r="2190" spans="1:50" x14ac:dyDescent="0.25">
      <c r="A2190" s="142">
        <v>550000</v>
      </c>
      <c r="B2190" s="142">
        <v>910000</v>
      </c>
      <c r="C2190" s="142">
        <v>910000</v>
      </c>
      <c r="D2190" s="9" t="s">
        <v>305</v>
      </c>
      <c r="E2190" s="9" t="s">
        <v>70</v>
      </c>
      <c r="F2190" s="9" t="s">
        <v>306</v>
      </c>
      <c r="G2190" s="9" t="s">
        <v>307</v>
      </c>
      <c r="H2190" s="9">
        <v>0.36</v>
      </c>
      <c r="I2190" s="9">
        <v>0.48</v>
      </c>
      <c r="J2190" s="9" t="s">
        <v>195</v>
      </c>
      <c r="K2190" s="9">
        <v>3.6508358914000001E-4</v>
      </c>
      <c r="L2190" s="9">
        <v>3432.0431720690699</v>
      </c>
      <c r="M2190" s="9">
        <v>7.1866430341281404</v>
      </c>
      <c r="N2190" s="9">
        <v>1.05664402673438</v>
      </c>
      <c r="O2190" s="9">
        <v>2.62372543281E-3</v>
      </c>
      <c r="P2190" s="9">
        <v>3.8576339373000001E-4</v>
      </c>
      <c r="Q2190" s="9">
        <v>1.2529826393664301</v>
      </c>
      <c r="R2190" s="9">
        <v>1200</v>
      </c>
      <c r="S2190" s="9" t="s">
        <v>308</v>
      </c>
      <c r="T2190" s="9">
        <v>1200</v>
      </c>
      <c r="U2190" s="9" t="s">
        <v>293</v>
      </c>
      <c r="V2190" s="9" t="s">
        <v>195</v>
      </c>
      <c r="Z2190" s="9">
        <v>0</v>
      </c>
      <c r="AA2190" s="9">
        <v>1</v>
      </c>
      <c r="AB2190" s="9">
        <v>2.62372543281E-3</v>
      </c>
      <c r="AC2190" s="9">
        <v>3.8576339373000001E-4</v>
      </c>
      <c r="AD2190" s="9">
        <v>1.2529826393661501</v>
      </c>
      <c r="AF2190" s="9">
        <v>-1</v>
      </c>
      <c r="AG2190" s="9">
        <v>-1</v>
      </c>
      <c r="AH2190" s="9">
        <v>-1</v>
      </c>
      <c r="AI2190" s="9">
        <v>-1</v>
      </c>
      <c r="AJ2190" s="9">
        <v>0</v>
      </c>
      <c r="AM2190" s="9" t="s">
        <v>309</v>
      </c>
      <c r="AN2190" s="9">
        <v>-1</v>
      </c>
      <c r="AQ2190" s="9">
        <v>580</v>
      </c>
      <c r="AR2190" s="9" t="s">
        <v>302</v>
      </c>
      <c r="AT2190" s="9" t="s">
        <v>195</v>
      </c>
      <c r="AU2190" s="9">
        <v>132.71029999999999</v>
      </c>
      <c r="AV2190" s="9">
        <v>5.1579005933343298</v>
      </c>
      <c r="AW2190" s="9">
        <v>1.4774408674520501</v>
      </c>
      <c r="AX2190" s="9">
        <v>1.0162064999999999E-3</v>
      </c>
    </row>
    <row r="2191" spans="1:50" x14ac:dyDescent="0.25">
      <c r="A2191" s="142">
        <v>550000</v>
      </c>
      <c r="B2191" s="142">
        <v>910000</v>
      </c>
      <c r="C2191" s="142">
        <v>910000</v>
      </c>
      <c r="D2191" s="9" t="s">
        <v>305</v>
      </c>
      <c r="E2191" s="9" t="s">
        <v>70</v>
      </c>
      <c r="F2191" s="9" t="s">
        <v>306</v>
      </c>
      <c r="G2191" s="9" t="s">
        <v>307</v>
      </c>
      <c r="H2191" s="9">
        <v>0.36</v>
      </c>
      <c r="I2191" s="9">
        <v>0.48</v>
      </c>
      <c r="J2191" s="9" t="s">
        <v>312</v>
      </c>
      <c r="K2191" s="9">
        <v>0.18093236060532</v>
      </c>
      <c r="L2191" s="9">
        <v>3432.0431720690699</v>
      </c>
      <c r="M2191" s="9">
        <v>7.1866430341281404</v>
      </c>
      <c r="N2191" s="9">
        <v>1.05664402673438</v>
      </c>
      <c r="O2191" s="9">
        <v>1.3002962889926399</v>
      </c>
      <c r="P2191" s="9">
        <v>0.19118109807656999</v>
      </c>
      <c r="Q2191" s="9">
        <v>620.96767282185499</v>
      </c>
      <c r="R2191" s="9">
        <v>3100</v>
      </c>
      <c r="S2191" s="9" t="s">
        <v>313</v>
      </c>
      <c r="T2191" s="9">
        <v>3100</v>
      </c>
      <c r="U2191" s="9" t="s">
        <v>293</v>
      </c>
      <c r="V2191" s="9" t="s">
        <v>195</v>
      </c>
      <c r="Y2191" s="9" t="s">
        <v>312</v>
      </c>
      <c r="Z2191" s="9">
        <v>0</v>
      </c>
      <c r="AA2191" s="9">
        <v>1</v>
      </c>
      <c r="AB2191" s="9">
        <v>1.3002962889926399</v>
      </c>
      <c r="AC2191" s="9">
        <v>0.19118109807656999</v>
      </c>
      <c r="AD2191" s="9">
        <v>1300.94814306849</v>
      </c>
      <c r="AF2191" s="9">
        <v>-1</v>
      </c>
      <c r="AG2191" s="9">
        <v>-1</v>
      </c>
      <c r="AH2191" s="9">
        <v>-1</v>
      </c>
      <c r="AI2191" s="9">
        <v>-1</v>
      </c>
      <c r="AJ2191" s="9">
        <v>0</v>
      </c>
      <c r="AM2191" s="9" t="s">
        <v>309</v>
      </c>
      <c r="AN2191" s="9">
        <v>-1</v>
      </c>
      <c r="AQ2191" s="9">
        <v>580</v>
      </c>
      <c r="AR2191" s="9" t="s">
        <v>302</v>
      </c>
      <c r="AT2191" s="9" t="s">
        <v>195</v>
      </c>
      <c r="AU2191" s="9">
        <v>132.71029999999999</v>
      </c>
      <c r="AV2191" s="9">
        <v>145.683400222232</v>
      </c>
      <c r="AW2191" s="9">
        <v>732.20728553566403</v>
      </c>
      <c r="AX2191" s="9">
        <v>1.0551079830000001</v>
      </c>
    </row>
    <row r="2192" spans="1:50" x14ac:dyDescent="0.25">
      <c r="A2192" s="142">
        <v>550000</v>
      </c>
      <c r="B2192" s="142">
        <v>910000</v>
      </c>
      <c r="C2192" s="142">
        <v>910000</v>
      </c>
      <c r="D2192" s="9" t="s">
        <v>305</v>
      </c>
      <c r="E2192" s="9" t="s">
        <v>70</v>
      </c>
      <c r="F2192" s="9" t="s">
        <v>306</v>
      </c>
      <c r="G2192" s="9" t="s">
        <v>307</v>
      </c>
      <c r="H2192" s="9">
        <v>0.36</v>
      </c>
      <c r="I2192" s="9">
        <v>0.48</v>
      </c>
      <c r="J2192" s="9" t="s">
        <v>195</v>
      </c>
      <c r="K2192" s="9">
        <v>5.7897652364989997E-2</v>
      </c>
      <c r="L2192" s="9">
        <v>3432.0431720690699</v>
      </c>
      <c r="M2192" s="9">
        <v>7.1866430341281404</v>
      </c>
      <c r="N2192" s="9">
        <v>1.05664402673438</v>
      </c>
      <c r="O2192" s="9">
        <v>0.41608976006128001</v>
      </c>
      <c r="P2192" s="9">
        <v>6.117720853341E-2</v>
      </c>
      <c r="Q2192" s="9">
        <v>198.70724247812001</v>
      </c>
      <c r="R2192" s="9">
        <v>1330</v>
      </c>
      <c r="S2192" s="9" t="s">
        <v>311</v>
      </c>
      <c r="T2192" s="9">
        <v>1330</v>
      </c>
      <c r="U2192" s="9" t="s">
        <v>293</v>
      </c>
      <c r="V2192" s="9" t="s">
        <v>195</v>
      </c>
      <c r="Z2192" s="9">
        <v>0</v>
      </c>
      <c r="AA2192" s="9">
        <v>1</v>
      </c>
      <c r="AB2192" s="9">
        <v>0.41608976006128001</v>
      </c>
      <c r="AC2192" s="9">
        <v>6.117720853341E-2</v>
      </c>
      <c r="AD2192" s="9">
        <v>198.70724247811901</v>
      </c>
      <c r="AF2192" s="9">
        <v>-1</v>
      </c>
      <c r="AG2192" s="9">
        <v>-1</v>
      </c>
      <c r="AH2192" s="9">
        <v>-1</v>
      </c>
      <c r="AI2192" s="9">
        <v>-1</v>
      </c>
      <c r="AJ2192" s="9">
        <v>0</v>
      </c>
      <c r="AM2192" s="9" t="s">
        <v>309</v>
      </c>
      <c r="AN2192" s="9">
        <v>-1</v>
      </c>
      <c r="AQ2192" s="9">
        <v>580</v>
      </c>
      <c r="AR2192" s="9" t="s">
        <v>302</v>
      </c>
      <c r="AT2192" s="9" t="s">
        <v>195</v>
      </c>
      <c r="AU2192" s="9">
        <v>132.71029999999999</v>
      </c>
      <c r="AV2192" s="9">
        <v>70.483777742176699</v>
      </c>
      <c r="AW2192" s="9">
        <v>234.30348631517299</v>
      </c>
      <c r="AX2192" s="9">
        <v>0.1611575365</v>
      </c>
    </row>
    <row r="2193" spans="1:50" x14ac:dyDescent="0.25">
      <c r="A2193" s="142">
        <v>550000</v>
      </c>
      <c r="B2193" s="142">
        <v>910000</v>
      </c>
      <c r="C2193" s="142">
        <v>910000</v>
      </c>
      <c r="D2193" s="9" t="s">
        <v>305</v>
      </c>
      <c r="E2193" s="9" t="s">
        <v>70</v>
      </c>
      <c r="F2193" s="9" t="s">
        <v>306</v>
      </c>
      <c r="G2193" s="9" t="s">
        <v>307</v>
      </c>
      <c r="H2193" s="9">
        <v>0.36</v>
      </c>
      <c r="I2193" s="9">
        <v>0.48</v>
      </c>
      <c r="J2193" s="9" t="s">
        <v>195</v>
      </c>
      <c r="K2193" s="9">
        <v>1.4985926665699999E-3</v>
      </c>
      <c r="L2193" s="9">
        <v>3863.06695574182</v>
      </c>
      <c r="M2193" s="9">
        <v>9.5968072628980607</v>
      </c>
      <c r="N2193" s="9">
        <v>1.4103225588649599</v>
      </c>
      <c r="O2193" s="9">
        <v>1.438170498667E-2</v>
      </c>
      <c r="P2193" s="9">
        <v>2.1134990442099998E-3</v>
      </c>
      <c r="Q2193" s="9">
        <v>5.7891638103474596</v>
      </c>
      <c r="R2193" s="9">
        <v>1200</v>
      </c>
      <c r="S2193" s="9" t="s">
        <v>308</v>
      </c>
      <c r="T2193" s="9">
        <v>1200</v>
      </c>
      <c r="U2193" s="9" t="s">
        <v>293</v>
      </c>
      <c r="V2193" s="9" t="s">
        <v>195</v>
      </c>
      <c r="Z2193" s="9">
        <v>0</v>
      </c>
      <c r="AA2193" s="9">
        <v>1</v>
      </c>
      <c r="AB2193" s="9">
        <v>1.438170498667E-2</v>
      </c>
      <c r="AC2193" s="9">
        <v>2.1134990442099998E-3</v>
      </c>
      <c r="AD2193" s="9">
        <v>437.12286192071599</v>
      </c>
      <c r="AF2193" s="9">
        <v>-1</v>
      </c>
      <c r="AG2193" s="9">
        <v>-1</v>
      </c>
      <c r="AH2193" s="9">
        <v>-1</v>
      </c>
      <c r="AI2193" s="9">
        <v>-1</v>
      </c>
      <c r="AJ2193" s="9">
        <v>0</v>
      </c>
      <c r="AM2193" s="9" t="s">
        <v>309</v>
      </c>
      <c r="AN2193" s="9">
        <v>-1</v>
      </c>
      <c r="AQ2193" s="9">
        <v>580</v>
      </c>
      <c r="AR2193" s="9" t="s">
        <v>302</v>
      </c>
      <c r="AT2193" s="9" t="s">
        <v>195</v>
      </c>
      <c r="AU2193" s="9">
        <v>132.71029999999999</v>
      </c>
      <c r="AV2193" s="9">
        <v>13.121257647565301</v>
      </c>
      <c r="AW2193" s="9">
        <v>6.0645893572759997</v>
      </c>
      <c r="AX2193" s="9">
        <v>0.35451975819999998</v>
      </c>
    </row>
    <row r="2194" spans="1:50" x14ac:dyDescent="0.25">
      <c r="A2194" s="142">
        <v>550000</v>
      </c>
      <c r="B2194" s="142">
        <v>910000</v>
      </c>
      <c r="C2194" s="142">
        <v>910000</v>
      </c>
      <c r="D2194" s="9" t="s">
        <v>305</v>
      </c>
      <c r="E2194" s="9" t="s">
        <v>70</v>
      </c>
      <c r="F2194" s="9" t="s">
        <v>306</v>
      </c>
      <c r="G2194" s="9" t="s">
        <v>307</v>
      </c>
      <c r="H2194" s="9">
        <v>0.36</v>
      </c>
      <c r="I2194" s="9">
        <v>0.48</v>
      </c>
      <c r="J2194" s="9" t="s">
        <v>195</v>
      </c>
      <c r="K2194" s="9">
        <v>0.36801348097535003</v>
      </c>
      <c r="L2194" s="9">
        <v>3860.9478641642399</v>
      </c>
      <c r="M2194" s="9">
        <v>9.5918438745603005</v>
      </c>
      <c r="N2194" s="9">
        <v>1.4096034124747501</v>
      </c>
      <c r="O2194" s="9">
        <v>3.5299278532490299</v>
      </c>
      <c r="P2194" s="9">
        <v>0.51875305861956</v>
      </c>
      <c r="Q2194" s="9">
        <v>1420.8808633554299</v>
      </c>
      <c r="R2194" s="9">
        <v>1200</v>
      </c>
      <c r="S2194" s="9" t="s">
        <v>308</v>
      </c>
      <c r="T2194" s="9">
        <v>1200</v>
      </c>
      <c r="U2194" s="9" t="s">
        <v>293</v>
      </c>
      <c r="V2194" s="9" t="s">
        <v>195</v>
      </c>
      <c r="Z2194" s="9">
        <v>0</v>
      </c>
      <c r="AA2194" s="9">
        <v>1</v>
      </c>
      <c r="AB2194" s="9">
        <v>3.5299278532490299</v>
      </c>
      <c r="AC2194" s="9">
        <v>0.51875305861956</v>
      </c>
      <c r="AD2194" s="9">
        <v>1866.8841489947999</v>
      </c>
      <c r="AF2194" s="9">
        <v>-1</v>
      </c>
      <c r="AG2194" s="9">
        <v>-1</v>
      </c>
      <c r="AH2194" s="9">
        <v>-1</v>
      </c>
      <c r="AI2194" s="9">
        <v>-1</v>
      </c>
      <c r="AJ2194" s="9">
        <v>0</v>
      </c>
      <c r="AM2194" s="9" t="s">
        <v>309</v>
      </c>
      <c r="AN2194" s="9">
        <v>-1</v>
      </c>
      <c r="AQ2194" s="9">
        <v>580</v>
      </c>
      <c r="AR2194" s="9" t="s">
        <v>302</v>
      </c>
      <c r="AT2194" s="9" t="s">
        <v>195</v>
      </c>
      <c r="AU2194" s="9">
        <v>132.71029999999999</v>
      </c>
      <c r="AV2194" s="9">
        <v>198.57655592215099</v>
      </c>
      <c r="AW2194" s="9">
        <v>1489.2977190148799</v>
      </c>
      <c r="AX2194" s="9">
        <v>1.5140990665</v>
      </c>
    </row>
    <row r="2195" spans="1:50" x14ac:dyDescent="0.25">
      <c r="A2195" s="142">
        <v>550000</v>
      </c>
      <c r="B2195" s="142">
        <v>910000</v>
      </c>
      <c r="C2195" s="142">
        <v>910000</v>
      </c>
      <c r="D2195" s="9" t="s">
        <v>305</v>
      </c>
      <c r="E2195" s="9" t="s">
        <v>70</v>
      </c>
      <c r="F2195" s="9" t="s">
        <v>306</v>
      </c>
      <c r="G2195" s="9" t="s">
        <v>307</v>
      </c>
      <c r="H2195" s="9">
        <v>0.36</v>
      </c>
      <c r="I2195" s="9">
        <v>0.48</v>
      </c>
      <c r="J2195" s="9" t="s">
        <v>195</v>
      </c>
      <c r="K2195" s="9">
        <v>7.8885556521299995E-3</v>
      </c>
      <c r="L2195" s="9">
        <v>3860.9478641642399</v>
      </c>
      <c r="M2195" s="9">
        <v>9.5918438745603005</v>
      </c>
      <c r="N2195" s="9">
        <v>1.4096034124747501</v>
      </c>
      <c r="O2195" s="9">
        <v>7.5665794211050005E-2</v>
      </c>
      <c r="P2195" s="9">
        <v>1.111973496674E-2</v>
      </c>
      <c r="Q2195" s="9">
        <v>30.457302096447499</v>
      </c>
      <c r="R2195" s="9">
        <v>1210</v>
      </c>
      <c r="S2195" s="9" t="s">
        <v>310</v>
      </c>
      <c r="T2195" s="9">
        <v>1210</v>
      </c>
      <c r="U2195" s="9" t="s">
        <v>293</v>
      </c>
      <c r="V2195" s="9" t="s">
        <v>195</v>
      </c>
      <c r="Z2195" s="9">
        <v>0</v>
      </c>
      <c r="AA2195" s="9">
        <v>1</v>
      </c>
      <c r="AB2195" s="9">
        <v>7.5665794211050005E-2</v>
      </c>
      <c r="AC2195" s="9">
        <v>1.111973496674E-2</v>
      </c>
      <c r="AD2195" s="9">
        <v>30.457302096446199</v>
      </c>
      <c r="AF2195" s="9">
        <v>-1</v>
      </c>
      <c r="AG2195" s="9">
        <v>-1</v>
      </c>
      <c r="AH2195" s="9">
        <v>-1</v>
      </c>
      <c r="AI2195" s="9">
        <v>-1</v>
      </c>
      <c r="AJ2195" s="9">
        <v>0</v>
      </c>
      <c r="AM2195" s="9" t="s">
        <v>309</v>
      </c>
      <c r="AN2195" s="9">
        <v>-1</v>
      </c>
      <c r="AQ2195" s="9">
        <v>580</v>
      </c>
      <c r="AR2195" s="9" t="s">
        <v>302</v>
      </c>
      <c r="AT2195" s="9" t="s">
        <v>195</v>
      </c>
      <c r="AU2195" s="9">
        <v>132.71029999999999</v>
      </c>
      <c r="AV2195" s="9">
        <v>23.559728020591798</v>
      </c>
      <c r="AW2195" s="9">
        <v>31.923852104296799</v>
      </c>
      <c r="AX2195" s="9">
        <v>2.4701786E-2</v>
      </c>
    </row>
    <row r="2196" spans="1:50" x14ac:dyDescent="0.25">
      <c r="A2196" s="142">
        <v>550000</v>
      </c>
      <c r="B2196" s="142">
        <v>910000</v>
      </c>
      <c r="C2196" s="142">
        <v>910000</v>
      </c>
      <c r="D2196" s="9" t="s">
        <v>305</v>
      </c>
      <c r="E2196" s="9" t="s">
        <v>70</v>
      </c>
      <c r="F2196" s="9" t="s">
        <v>306</v>
      </c>
      <c r="G2196" s="9" t="s">
        <v>307</v>
      </c>
      <c r="H2196" s="9">
        <v>0.36</v>
      </c>
      <c r="I2196" s="9">
        <v>0.48</v>
      </c>
      <c r="J2196" s="9" t="s">
        <v>195</v>
      </c>
      <c r="K2196" s="9">
        <v>0.12634489077172001</v>
      </c>
      <c r="L2196" s="9">
        <v>3860.9478641642399</v>
      </c>
      <c r="M2196" s="9">
        <v>9.5918438745603005</v>
      </c>
      <c r="N2196" s="9">
        <v>1.4096034124747501</v>
      </c>
      <c r="O2196" s="9">
        <v>1.2118804666307801</v>
      </c>
      <c r="P2196" s="9">
        <v>0.17809618918056999</v>
      </c>
      <c r="Q2196" s="9">
        <v>487.81103617316398</v>
      </c>
      <c r="R2196" s="9">
        <v>1210</v>
      </c>
      <c r="S2196" s="9" t="s">
        <v>310</v>
      </c>
      <c r="T2196" s="9">
        <v>1210</v>
      </c>
      <c r="U2196" s="9" t="s">
        <v>293</v>
      </c>
      <c r="V2196" s="9" t="s">
        <v>195</v>
      </c>
      <c r="Z2196" s="9">
        <v>0</v>
      </c>
      <c r="AA2196" s="9">
        <v>1</v>
      </c>
      <c r="AB2196" s="9">
        <v>1.2118804666307801</v>
      </c>
      <c r="AC2196" s="9">
        <v>0.17809618918056999</v>
      </c>
      <c r="AD2196" s="9">
        <v>487.81103617316398</v>
      </c>
      <c r="AF2196" s="9">
        <v>-1</v>
      </c>
      <c r="AG2196" s="9">
        <v>-1</v>
      </c>
      <c r="AH2196" s="9">
        <v>-1</v>
      </c>
      <c r="AI2196" s="9">
        <v>-1</v>
      </c>
      <c r="AJ2196" s="9">
        <v>0</v>
      </c>
      <c r="AM2196" s="9" t="s">
        <v>309</v>
      </c>
      <c r="AN2196" s="9">
        <v>-1</v>
      </c>
      <c r="AQ2196" s="9">
        <v>580</v>
      </c>
      <c r="AR2196" s="9" t="s">
        <v>302</v>
      </c>
      <c r="AT2196" s="9" t="s">
        <v>195</v>
      </c>
      <c r="AU2196" s="9">
        <v>132.71029999999999</v>
      </c>
      <c r="AV2196" s="9">
        <v>103.62557216578</v>
      </c>
      <c r="AW2196" s="9">
        <v>511.29963265699098</v>
      </c>
      <c r="AX2196" s="9">
        <v>0.39562938860000002</v>
      </c>
    </row>
    <row r="2197" spans="1:50" x14ac:dyDescent="0.25">
      <c r="A2197" s="142">
        <v>550000</v>
      </c>
      <c r="B2197" s="142">
        <v>910000</v>
      </c>
      <c r="C2197" s="142">
        <v>910000</v>
      </c>
      <c r="D2197" s="9" t="s">
        <v>305</v>
      </c>
      <c r="E2197" s="9" t="s">
        <v>70</v>
      </c>
      <c r="F2197" s="9" t="s">
        <v>306</v>
      </c>
      <c r="G2197" s="9" t="s">
        <v>307</v>
      </c>
      <c r="H2197" s="9">
        <v>0.36</v>
      </c>
      <c r="I2197" s="9">
        <v>0.48</v>
      </c>
      <c r="J2197" s="9" t="s">
        <v>195</v>
      </c>
      <c r="K2197" s="9">
        <v>9.5402060772399998E-3</v>
      </c>
      <c r="L2197" s="9">
        <v>3545.2354142409099</v>
      </c>
      <c r="M2197" s="9">
        <v>8.1201429310741506</v>
      </c>
      <c r="N2197" s="9">
        <v>1.16959130902266</v>
      </c>
      <c r="O2197" s="9">
        <v>7.7467836939089998E-2</v>
      </c>
      <c r="P2197" s="9">
        <v>1.1158142114219999E-2</v>
      </c>
      <c r="Q2197" s="9">
        <v>33.822276444191097</v>
      </c>
      <c r="R2197" s="9">
        <v>1200</v>
      </c>
      <c r="S2197" s="9" t="s">
        <v>308</v>
      </c>
      <c r="T2197" s="9">
        <v>1200</v>
      </c>
      <c r="U2197" s="9" t="s">
        <v>293</v>
      </c>
      <c r="V2197" s="9" t="s">
        <v>195</v>
      </c>
      <c r="Z2197" s="9">
        <v>0</v>
      </c>
      <c r="AA2197" s="9">
        <v>1</v>
      </c>
      <c r="AB2197" s="9">
        <v>7.7467836939089998E-2</v>
      </c>
      <c r="AC2197" s="9">
        <v>1.1158142114219999E-2</v>
      </c>
      <c r="AD2197" s="9">
        <v>33.822276444192802</v>
      </c>
      <c r="AF2197" s="9">
        <v>-1</v>
      </c>
      <c r="AG2197" s="9">
        <v>-1</v>
      </c>
      <c r="AH2197" s="9">
        <v>-1</v>
      </c>
      <c r="AI2197" s="9">
        <v>-1</v>
      </c>
      <c r="AJ2197" s="9">
        <v>0</v>
      </c>
      <c r="AM2197" s="9" t="s">
        <v>309</v>
      </c>
      <c r="AN2197" s="9">
        <v>-1</v>
      </c>
      <c r="AQ2197" s="9">
        <v>580</v>
      </c>
      <c r="AR2197" s="9" t="s">
        <v>302</v>
      </c>
      <c r="AT2197" s="9" t="s">
        <v>195</v>
      </c>
      <c r="AU2197" s="9">
        <v>132.71029999999999</v>
      </c>
      <c r="AV2197" s="9">
        <v>41.771249733001099</v>
      </c>
      <c r="AW2197" s="9">
        <v>38.607844234704103</v>
      </c>
      <c r="AX2197" s="9">
        <v>2.7430881099999999E-2</v>
      </c>
    </row>
    <row r="2198" spans="1:50" x14ac:dyDescent="0.25">
      <c r="A2198" s="142">
        <v>550000</v>
      </c>
      <c r="B2198" s="142">
        <v>910000</v>
      </c>
      <c r="C2198" s="142">
        <v>910000</v>
      </c>
      <c r="D2198" s="9" t="s">
        <v>305</v>
      </c>
      <c r="E2198" s="9" t="s">
        <v>70</v>
      </c>
      <c r="F2198" s="9" t="s">
        <v>306</v>
      </c>
      <c r="G2198" s="9" t="s">
        <v>307</v>
      </c>
      <c r="H2198" s="9">
        <v>0.36</v>
      </c>
      <c r="I2198" s="9">
        <v>0.48</v>
      </c>
      <c r="J2198" s="9" t="s">
        <v>312</v>
      </c>
      <c r="K2198" s="9">
        <v>0.27269942202248998</v>
      </c>
      <c r="L2198" s="9">
        <v>3545.2354142409099</v>
      </c>
      <c r="M2198" s="9">
        <v>8.1201429310741506</v>
      </c>
      <c r="N2198" s="9">
        <v>1.16959130902266</v>
      </c>
      <c r="O2198" s="9">
        <v>2.21435828404395</v>
      </c>
      <c r="P2198" s="9">
        <v>0.31894687397301003</v>
      </c>
      <c r="Q2198" s="9">
        <v>966.78364839717005</v>
      </c>
      <c r="R2198" s="9">
        <v>3100</v>
      </c>
      <c r="S2198" s="9" t="s">
        <v>313</v>
      </c>
      <c r="T2198" s="9">
        <v>3100</v>
      </c>
      <c r="U2198" s="9" t="s">
        <v>293</v>
      </c>
      <c r="V2198" s="9" t="s">
        <v>195</v>
      </c>
      <c r="Y2198" s="9" t="s">
        <v>312</v>
      </c>
      <c r="Z2198" s="9">
        <v>0</v>
      </c>
      <c r="AA2198" s="9">
        <v>1</v>
      </c>
      <c r="AB2198" s="9">
        <v>2.21435828404395</v>
      </c>
      <c r="AC2198" s="9">
        <v>0.31894687397301003</v>
      </c>
      <c r="AD2198" s="9">
        <v>966.78364839717005</v>
      </c>
      <c r="AF2198" s="9">
        <v>-1</v>
      </c>
      <c r="AG2198" s="9">
        <v>-1</v>
      </c>
      <c r="AH2198" s="9">
        <v>-1</v>
      </c>
      <c r="AI2198" s="9">
        <v>-1</v>
      </c>
      <c r="AJ2198" s="9">
        <v>0</v>
      </c>
      <c r="AM2198" s="9" t="s">
        <v>309</v>
      </c>
      <c r="AN2198" s="9">
        <v>-1</v>
      </c>
      <c r="AQ2198" s="9">
        <v>580</v>
      </c>
      <c r="AR2198" s="9" t="s">
        <v>302</v>
      </c>
      <c r="AT2198" s="9" t="s">
        <v>195</v>
      </c>
      <c r="AU2198" s="9">
        <v>132.71029999999999</v>
      </c>
      <c r="AV2198" s="9">
        <v>176.14751731528901</v>
      </c>
      <c r="AW2198" s="9">
        <v>1103.5754073964899</v>
      </c>
      <c r="AX2198" s="9">
        <v>0.78409055019999996</v>
      </c>
    </row>
    <row r="2199" spans="1:50" x14ac:dyDescent="0.25">
      <c r="A2199" s="142">
        <v>550000</v>
      </c>
      <c r="B2199" s="142">
        <v>910000</v>
      </c>
      <c r="C2199" s="142">
        <v>910000</v>
      </c>
      <c r="D2199" s="9" t="s">
        <v>305</v>
      </c>
      <c r="E2199" s="9" t="s">
        <v>70</v>
      </c>
      <c r="F2199" s="9" t="s">
        <v>306</v>
      </c>
      <c r="G2199" s="9" t="s">
        <v>307</v>
      </c>
      <c r="H2199" s="9">
        <v>0.36</v>
      </c>
      <c r="I2199" s="9">
        <v>0.48</v>
      </c>
      <c r="J2199" s="9" t="s">
        <v>195</v>
      </c>
      <c r="K2199" s="9">
        <v>7.11416383162E-3</v>
      </c>
      <c r="L2199" s="9">
        <v>3545.2354142409099</v>
      </c>
      <c r="M2199" s="9">
        <v>8.1201429310741506</v>
      </c>
      <c r="N2199" s="9">
        <v>1.16959130902266</v>
      </c>
      <c r="O2199" s="9">
        <v>5.7768027147839997E-2</v>
      </c>
      <c r="P2199" s="9">
        <v>8.3206641884200003E-3</v>
      </c>
      <c r="Q2199" s="9">
        <v>25.221385558578099</v>
      </c>
      <c r="R2199" s="9">
        <v>1210</v>
      </c>
      <c r="S2199" s="9" t="s">
        <v>310</v>
      </c>
      <c r="T2199" s="9">
        <v>1210</v>
      </c>
      <c r="U2199" s="9" t="s">
        <v>293</v>
      </c>
      <c r="V2199" s="9" t="s">
        <v>195</v>
      </c>
      <c r="Z2199" s="9">
        <v>0</v>
      </c>
      <c r="AA2199" s="9">
        <v>1</v>
      </c>
      <c r="AB2199" s="9">
        <v>5.7768027147839997E-2</v>
      </c>
      <c r="AC2199" s="9">
        <v>8.3206641884200003E-3</v>
      </c>
      <c r="AD2199" s="9">
        <v>25.221385558577499</v>
      </c>
      <c r="AF2199" s="9">
        <v>-1</v>
      </c>
      <c r="AG2199" s="9">
        <v>-1</v>
      </c>
      <c r="AH2199" s="9">
        <v>-1</v>
      </c>
      <c r="AI2199" s="9">
        <v>-1</v>
      </c>
      <c r="AJ2199" s="9">
        <v>0</v>
      </c>
      <c r="AM2199" s="9" t="s">
        <v>309</v>
      </c>
      <c r="AN2199" s="9">
        <v>-1</v>
      </c>
      <c r="AQ2199" s="9">
        <v>580</v>
      </c>
      <c r="AR2199" s="9" t="s">
        <v>302</v>
      </c>
      <c r="AT2199" s="9" t="s">
        <v>195</v>
      </c>
      <c r="AU2199" s="9">
        <v>132.71029999999999</v>
      </c>
      <c r="AV2199" s="9">
        <v>30.376390990689099</v>
      </c>
      <c r="AW2199" s="9">
        <v>28.789999592004602</v>
      </c>
      <c r="AX2199" s="9">
        <v>2.0455300499999999E-2</v>
      </c>
    </row>
    <row r="2200" spans="1:50" x14ac:dyDescent="0.25">
      <c r="A2200" s="142">
        <v>550000</v>
      </c>
      <c r="B2200" s="142">
        <v>910000</v>
      </c>
      <c r="C2200" s="142">
        <v>910000</v>
      </c>
      <c r="D2200" s="9" t="s">
        <v>305</v>
      </c>
      <c r="E2200" s="9" t="s">
        <v>70</v>
      </c>
      <c r="F2200" s="9" t="s">
        <v>306</v>
      </c>
      <c r="G2200" s="9" t="s">
        <v>307</v>
      </c>
      <c r="H2200" s="9">
        <v>0.36</v>
      </c>
      <c r="I2200" s="9">
        <v>0.48</v>
      </c>
      <c r="J2200" s="9" t="s">
        <v>195</v>
      </c>
      <c r="K2200" s="9">
        <v>0.27602241948685002</v>
      </c>
      <c r="L2200" s="9">
        <v>3545.2354142409099</v>
      </c>
      <c r="M2200" s="9">
        <v>8.1201429310741506</v>
      </c>
      <c r="N2200" s="9">
        <v>1.16959130902266</v>
      </c>
      <c r="O2200" s="9">
        <v>2.24134149841418</v>
      </c>
      <c r="P2200" s="9">
        <v>0.32283342292723</v>
      </c>
      <c r="Q2200" s="9">
        <v>978.56445668926597</v>
      </c>
      <c r="R2200" s="9">
        <v>1210</v>
      </c>
      <c r="S2200" s="9" t="s">
        <v>310</v>
      </c>
      <c r="T2200" s="9">
        <v>1210</v>
      </c>
      <c r="U2200" s="9" t="s">
        <v>293</v>
      </c>
      <c r="V2200" s="9" t="s">
        <v>195</v>
      </c>
      <c r="Z2200" s="9">
        <v>0</v>
      </c>
      <c r="AA2200" s="9">
        <v>1</v>
      </c>
      <c r="AB2200" s="9">
        <v>2.24134149841418</v>
      </c>
      <c r="AC2200" s="9">
        <v>0.32283342292723</v>
      </c>
      <c r="AD2200" s="9">
        <v>978.56445668926597</v>
      </c>
      <c r="AF2200" s="9">
        <v>-1</v>
      </c>
      <c r="AG2200" s="9">
        <v>-1</v>
      </c>
      <c r="AH2200" s="9">
        <v>-1</v>
      </c>
      <c r="AI2200" s="9">
        <v>-1</v>
      </c>
      <c r="AJ2200" s="9">
        <v>0</v>
      </c>
      <c r="AM2200" s="9" t="s">
        <v>309</v>
      </c>
      <c r="AN2200" s="9">
        <v>-1</v>
      </c>
      <c r="AQ2200" s="9">
        <v>580</v>
      </c>
      <c r="AR2200" s="9" t="s">
        <v>302</v>
      </c>
      <c r="AT2200" s="9" t="s">
        <v>195</v>
      </c>
      <c r="AU2200" s="9">
        <v>132.71029999999999</v>
      </c>
      <c r="AV2200" s="9">
        <v>132.05209505822299</v>
      </c>
      <c r="AW2200" s="9">
        <v>1117.0231010267701</v>
      </c>
      <c r="AX2200" s="9">
        <v>0.79364513920000002</v>
      </c>
    </row>
    <row r="2201" spans="1:50" x14ac:dyDescent="0.25">
      <c r="A2201" s="142">
        <v>550000</v>
      </c>
      <c r="B2201" s="142">
        <v>910000</v>
      </c>
      <c r="C2201" s="142">
        <v>910000</v>
      </c>
      <c r="D2201" s="9" t="s">
        <v>305</v>
      </c>
      <c r="E2201" s="9" t="s">
        <v>70</v>
      </c>
      <c r="F2201" s="9" t="s">
        <v>306</v>
      </c>
      <c r="G2201" s="9" t="s">
        <v>307</v>
      </c>
      <c r="H2201" s="9">
        <v>0.36</v>
      </c>
      <c r="I2201" s="9">
        <v>0.48</v>
      </c>
      <c r="J2201" s="9" t="s">
        <v>195</v>
      </c>
      <c r="K2201" s="9">
        <v>8.1130811876299995E-3</v>
      </c>
      <c r="L2201" s="9">
        <v>3545.2354142409099</v>
      </c>
      <c r="M2201" s="9">
        <v>8.1201429310741506</v>
      </c>
      <c r="N2201" s="9">
        <v>1.16959130902266</v>
      </c>
      <c r="O2201" s="9">
        <v>6.5879378855029994E-2</v>
      </c>
      <c r="P2201" s="9">
        <v>9.4889892464500008E-3</v>
      </c>
      <c r="Q2201" s="9">
        <v>28.762782745029501</v>
      </c>
      <c r="R2201" s="9">
        <v>1330</v>
      </c>
      <c r="S2201" s="9" t="s">
        <v>311</v>
      </c>
      <c r="T2201" s="9">
        <v>1330</v>
      </c>
      <c r="U2201" s="9" t="s">
        <v>293</v>
      </c>
      <c r="V2201" s="9" t="s">
        <v>195</v>
      </c>
      <c r="Z2201" s="9">
        <v>0</v>
      </c>
      <c r="AA2201" s="9">
        <v>1</v>
      </c>
      <c r="AB2201" s="9">
        <v>6.5879378855029994E-2</v>
      </c>
      <c r="AC2201" s="9">
        <v>9.4889892464500008E-3</v>
      </c>
      <c r="AD2201" s="9">
        <v>28.7627827450289</v>
      </c>
      <c r="AF2201" s="9">
        <v>-1</v>
      </c>
      <c r="AG2201" s="9">
        <v>-1</v>
      </c>
      <c r="AH2201" s="9">
        <v>-1</v>
      </c>
      <c r="AI2201" s="9">
        <v>-1</v>
      </c>
      <c r="AJ2201" s="9">
        <v>0</v>
      </c>
      <c r="AM2201" s="9" t="s">
        <v>309</v>
      </c>
      <c r="AN2201" s="9">
        <v>-1</v>
      </c>
      <c r="AQ2201" s="9">
        <v>580</v>
      </c>
      <c r="AR2201" s="9" t="s">
        <v>302</v>
      </c>
      <c r="AT2201" s="9" t="s">
        <v>195</v>
      </c>
      <c r="AU2201" s="9">
        <v>132.71029999999999</v>
      </c>
      <c r="AV2201" s="9">
        <v>33.787475448060803</v>
      </c>
      <c r="AW2201" s="9">
        <v>32.8324747096488</v>
      </c>
      <c r="AX2201" s="9">
        <v>2.33274799E-2</v>
      </c>
    </row>
    <row r="2202" spans="1:50" x14ac:dyDescent="0.25">
      <c r="A2202" s="142">
        <v>550000</v>
      </c>
      <c r="B2202" s="142">
        <v>910000</v>
      </c>
      <c r="C2202" s="142">
        <v>910000</v>
      </c>
      <c r="D2202" s="9" t="s">
        <v>305</v>
      </c>
      <c r="E2202" s="9" t="s">
        <v>70</v>
      </c>
      <c r="F2202" s="9" t="s">
        <v>306</v>
      </c>
      <c r="G2202" s="9" t="s">
        <v>307</v>
      </c>
      <c r="H2202" s="9">
        <v>0.36</v>
      </c>
      <c r="I2202" s="9">
        <v>0.48</v>
      </c>
      <c r="J2202" s="9" t="s">
        <v>195</v>
      </c>
      <c r="K2202" s="9">
        <v>4.4274161062060002E-2</v>
      </c>
      <c r="L2202" s="9">
        <v>3545.2354142409099</v>
      </c>
      <c r="M2202" s="9">
        <v>8.1201429310741506</v>
      </c>
      <c r="N2202" s="9">
        <v>1.16959130902266</v>
      </c>
      <c r="O2202" s="9">
        <v>0.35951251597733003</v>
      </c>
      <c r="P2202" s="9">
        <v>5.1782673992449998E-2</v>
      </c>
      <c r="Q2202" s="9">
        <v>156.96232373302399</v>
      </c>
      <c r="R2202" s="9">
        <v>1210</v>
      </c>
      <c r="S2202" s="9" t="s">
        <v>310</v>
      </c>
      <c r="T2202" s="9">
        <v>1210</v>
      </c>
      <c r="U2202" s="9" t="s">
        <v>293</v>
      </c>
      <c r="V2202" s="9" t="s">
        <v>195</v>
      </c>
      <c r="Z2202" s="9">
        <v>0</v>
      </c>
      <c r="AA2202" s="9">
        <v>1</v>
      </c>
      <c r="AB2202" s="9">
        <v>0.35951251597733003</v>
      </c>
      <c r="AC2202" s="9">
        <v>5.1782673992449998E-2</v>
      </c>
      <c r="AD2202" s="9">
        <v>156.962323733023</v>
      </c>
      <c r="AF2202" s="9">
        <v>-1</v>
      </c>
      <c r="AG2202" s="9">
        <v>-1</v>
      </c>
      <c r="AH2202" s="9">
        <v>-1</v>
      </c>
      <c r="AI2202" s="9">
        <v>-1</v>
      </c>
      <c r="AJ2202" s="9">
        <v>0</v>
      </c>
      <c r="AM2202" s="9" t="s">
        <v>309</v>
      </c>
      <c r="AN2202" s="9">
        <v>-1</v>
      </c>
      <c r="AQ2202" s="9">
        <v>580</v>
      </c>
      <c r="AR2202" s="9" t="s">
        <v>302</v>
      </c>
      <c r="AT2202" s="9" t="s">
        <v>195</v>
      </c>
      <c r="AU2202" s="9">
        <v>132.71029999999999</v>
      </c>
      <c r="AV2202" s="9">
        <v>60.5202905042403</v>
      </c>
      <c r="AW2202" s="9">
        <v>179.171173040372</v>
      </c>
      <c r="AX2202" s="9">
        <v>0.1273011547</v>
      </c>
    </row>
    <row r="2203" spans="1:50" x14ac:dyDescent="0.25">
      <c r="A2203" s="142">
        <v>550000</v>
      </c>
      <c r="B2203" s="142">
        <v>910000</v>
      </c>
      <c r="C2203" s="142">
        <v>910000</v>
      </c>
      <c r="D2203" s="9" t="s">
        <v>305</v>
      </c>
      <c r="E2203" s="9" t="s">
        <v>70</v>
      </c>
      <c r="F2203" s="9" t="s">
        <v>306</v>
      </c>
      <c r="G2203" s="9" t="s">
        <v>307</v>
      </c>
      <c r="H2203" s="9">
        <v>0.36</v>
      </c>
      <c r="I2203" s="9">
        <v>0.48</v>
      </c>
      <c r="J2203" s="9" t="s">
        <v>195</v>
      </c>
      <c r="K2203" s="9">
        <v>3.5614594551889998E-2</v>
      </c>
      <c r="L2203" s="9">
        <v>3853.67543569185</v>
      </c>
      <c r="M2203" s="9">
        <v>9.5747508243389401</v>
      </c>
      <c r="N2203" s="9">
        <v>1.40712464922532</v>
      </c>
      <c r="O2203" s="9">
        <v>0.34100086854419998</v>
      </c>
      <c r="P2203" s="9">
        <v>5.0114173866129999E-2</v>
      </c>
      <c r="Q2203" s="9">
        <v>137.24708817674301</v>
      </c>
      <c r="R2203" s="9">
        <v>1200</v>
      </c>
      <c r="S2203" s="9" t="s">
        <v>308</v>
      </c>
      <c r="T2203" s="9">
        <v>1200</v>
      </c>
      <c r="U2203" s="9" t="s">
        <v>293</v>
      </c>
      <c r="V2203" s="9" t="s">
        <v>195</v>
      </c>
      <c r="Z2203" s="9">
        <v>0</v>
      </c>
      <c r="AA2203" s="9">
        <v>1</v>
      </c>
      <c r="AB2203" s="9">
        <v>0.34100086854419998</v>
      </c>
      <c r="AC2203" s="9">
        <v>5.0114173866129999E-2</v>
      </c>
      <c r="AD2203" s="9">
        <v>137.247088176744</v>
      </c>
      <c r="AF2203" s="9">
        <v>-1</v>
      </c>
      <c r="AG2203" s="9">
        <v>-1</v>
      </c>
      <c r="AH2203" s="9">
        <v>-1</v>
      </c>
      <c r="AI2203" s="9">
        <v>-1</v>
      </c>
      <c r="AJ2203" s="9">
        <v>0</v>
      </c>
      <c r="AM2203" s="9" t="s">
        <v>309</v>
      </c>
      <c r="AN2203" s="9">
        <v>-1</v>
      </c>
      <c r="AQ2203" s="9">
        <v>580</v>
      </c>
      <c r="AR2203" s="9" t="s">
        <v>302</v>
      </c>
      <c r="AT2203" s="9" t="s">
        <v>195</v>
      </c>
      <c r="AU2203" s="9">
        <v>132.71029999999999</v>
      </c>
      <c r="AV2203" s="9">
        <v>68.441558174997098</v>
      </c>
      <c r="AW2203" s="9">
        <v>144.127150693489</v>
      </c>
      <c r="AX2203" s="9">
        <v>0.111311507</v>
      </c>
    </row>
    <row r="2204" spans="1:50" x14ac:dyDescent="0.25">
      <c r="A2204" s="142">
        <v>550000</v>
      </c>
      <c r="B2204" s="142">
        <v>910000</v>
      </c>
      <c r="C2204" s="142">
        <v>910000</v>
      </c>
      <c r="D2204" s="9" t="s">
        <v>305</v>
      </c>
      <c r="E2204" s="9" t="s">
        <v>70</v>
      </c>
      <c r="F2204" s="9" t="s">
        <v>306</v>
      </c>
      <c r="G2204" s="9" t="s">
        <v>307</v>
      </c>
      <c r="H2204" s="9">
        <v>0.36</v>
      </c>
      <c r="I2204" s="9">
        <v>0.48</v>
      </c>
      <c r="J2204" s="9" t="s">
        <v>195</v>
      </c>
      <c r="K2204" s="9">
        <v>6.9987671232339996E-2</v>
      </c>
      <c r="L2204" s="9">
        <v>3853.67543569185</v>
      </c>
      <c r="M2204" s="9">
        <v>9.5747508243389401</v>
      </c>
      <c r="N2204" s="9">
        <v>1.40712464922532</v>
      </c>
      <c r="O2204" s="9">
        <v>0.67011451282543999</v>
      </c>
      <c r="P2204" s="9">
        <v>9.8481377332899994E-2</v>
      </c>
      <c r="Q2204" s="9">
        <v>269.70976942936102</v>
      </c>
      <c r="R2204" s="9">
        <v>1210</v>
      </c>
      <c r="S2204" s="9" t="s">
        <v>310</v>
      </c>
      <c r="T2204" s="9">
        <v>1210</v>
      </c>
      <c r="U2204" s="9" t="s">
        <v>293</v>
      </c>
      <c r="V2204" s="9" t="s">
        <v>195</v>
      </c>
      <c r="Z2204" s="9">
        <v>0</v>
      </c>
      <c r="AA2204" s="9">
        <v>1</v>
      </c>
      <c r="AB2204" s="9">
        <v>0.67011451282543999</v>
      </c>
      <c r="AC2204" s="9">
        <v>9.8481377332899994E-2</v>
      </c>
      <c r="AD2204" s="9">
        <v>269.70976942936198</v>
      </c>
      <c r="AF2204" s="9">
        <v>-1</v>
      </c>
      <c r="AG2204" s="9">
        <v>-1</v>
      </c>
      <c r="AH2204" s="9">
        <v>-1</v>
      </c>
      <c r="AI2204" s="9">
        <v>-1</v>
      </c>
      <c r="AJ2204" s="9">
        <v>0</v>
      </c>
      <c r="AM2204" s="9" t="s">
        <v>309</v>
      </c>
      <c r="AN2204" s="9">
        <v>-1</v>
      </c>
      <c r="AQ2204" s="9">
        <v>580</v>
      </c>
      <c r="AR2204" s="9" t="s">
        <v>302</v>
      </c>
      <c r="AT2204" s="9" t="s">
        <v>195</v>
      </c>
      <c r="AU2204" s="9">
        <v>132.71029999999999</v>
      </c>
      <c r="AV2204" s="9">
        <v>93.263019605859398</v>
      </c>
      <c r="AW2204" s="9">
        <v>283.230056815431</v>
      </c>
      <c r="AX2204" s="9">
        <v>0.21874271649999999</v>
      </c>
    </row>
    <row r="2205" spans="1:50" x14ac:dyDescent="0.25">
      <c r="A2205" s="142">
        <v>550000</v>
      </c>
      <c r="B2205" s="142">
        <v>910000</v>
      </c>
      <c r="C2205" s="142">
        <v>910000</v>
      </c>
      <c r="D2205" s="9" t="s">
        <v>305</v>
      </c>
      <c r="E2205" s="9" t="s">
        <v>70</v>
      </c>
      <c r="F2205" s="9" t="s">
        <v>306</v>
      </c>
      <c r="G2205" s="9" t="s">
        <v>307</v>
      </c>
      <c r="H2205" s="9">
        <v>0.36</v>
      </c>
      <c r="I2205" s="9">
        <v>0.48</v>
      </c>
      <c r="J2205" s="9" t="s">
        <v>195</v>
      </c>
      <c r="K2205" s="9">
        <v>2.065086913144E-2</v>
      </c>
      <c r="L2205" s="9">
        <v>3853.67543569185</v>
      </c>
      <c r="M2205" s="9">
        <v>9.5747508243389401</v>
      </c>
      <c r="N2205" s="9">
        <v>1.40712464922532</v>
      </c>
      <c r="O2205" s="9">
        <v>0.19772692623963001</v>
      </c>
      <c r="P2205" s="9">
        <v>2.9058346982779999E-2</v>
      </c>
      <c r="Q2205" s="9">
        <v>79.581747097544493</v>
      </c>
      <c r="R2205" s="9">
        <v>1210</v>
      </c>
      <c r="S2205" s="9" t="s">
        <v>310</v>
      </c>
      <c r="T2205" s="9">
        <v>1210</v>
      </c>
      <c r="U2205" s="9" t="s">
        <v>293</v>
      </c>
      <c r="V2205" s="9" t="s">
        <v>195</v>
      </c>
      <c r="Z2205" s="9">
        <v>0</v>
      </c>
      <c r="AA2205" s="9">
        <v>1</v>
      </c>
      <c r="AB2205" s="9">
        <v>0.19772692623963001</v>
      </c>
      <c r="AC2205" s="9">
        <v>2.9058346982779999E-2</v>
      </c>
      <c r="AD2205" s="9">
        <v>79.581747097544095</v>
      </c>
      <c r="AF2205" s="9">
        <v>-1</v>
      </c>
      <c r="AG2205" s="9">
        <v>-1</v>
      </c>
      <c r="AH2205" s="9">
        <v>-1</v>
      </c>
      <c r="AI2205" s="9">
        <v>-1</v>
      </c>
      <c r="AJ2205" s="9">
        <v>0</v>
      </c>
      <c r="AM2205" s="9" t="s">
        <v>309</v>
      </c>
      <c r="AN2205" s="9">
        <v>-1</v>
      </c>
      <c r="AQ2205" s="9">
        <v>580</v>
      </c>
      <c r="AR2205" s="9" t="s">
        <v>302</v>
      </c>
      <c r="AT2205" s="9" t="s">
        <v>195</v>
      </c>
      <c r="AU2205" s="9">
        <v>132.71029999999999</v>
      </c>
      <c r="AV2205" s="9">
        <v>42.0092869784649</v>
      </c>
      <c r="AW2205" s="9">
        <v>83.571102372737599</v>
      </c>
      <c r="AX2205" s="9">
        <v>6.4543185000000003E-2</v>
      </c>
    </row>
    <row r="2206" spans="1:50" x14ac:dyDescent="0.25">
      <c r="A2206" s="142">
        <v>550000</v>
      </c>
      <c r="B2206" s="142">
        <v>910000</v>
      </c>
      <c r="C2206" s="142">
        <v>910000</v>
      </c>
      <c r="D2206" s="9" t="s">
        <v>305</v>
      </c>
      <c r="E2206" s="9" t="s">
        <v>70</v>
      </c>
      <c r="F2206" s="9" t="s">
        <v>306</v>
      </c>
      <c r="G2206" s="9" t="s">
        <v>307</v>
      </c>
      <c r="H2206" s="9">
        <v>0.36</v>
      </c>
      <c r="I2206" s="9">
        <v>0.48</v>
      </c>
      <c r="J2206" s="9" t="s">
        <v>195</v>
      </c>
      <c r="K2206" s="9">
        <v>0.30432013126274998</v>
      </c>
      <c r="L2206" s="9">
        <v>3853.67543569185</v>
      </c>
      <c r="M2206" s="9">
        <v>9.5747508243389401</v>
      </c>
      <c r="N2206" s="9">
        <v>1.40712464922532</v>
      </c>
      <c r="O2206" s="9">
        <v>2.9137894276709702</v>
      </c>
      <c r="P2206" s="9">
        <v>0.4282163579553</v>
      </c>
      <c r="Q2206" s="9">
        <v>1172.75101443378</v>
      </c>
      <c r="R2206" s="9">
        <v>1210</v>
      </c>
      <c r="S2206" s="9" t="s">
        <v>310</v>
      </c>
      <c r="T2206" s="9">
        <v>1210</v>
      </c>
      <c r="U2206" s="9" t="s">
        <v>293</v>
      </c>
      <c r="V2206" s="9" t="s">
        <v>195</v>
      </c>
      <c r="Z2206" s="9">
        <v>0</v>
      </c>
      <c r="AA2206" s="9">
        <v>1</v>
      </c>
      <c r="AB2206" s="9">
        <v>2.9137894276709702</v>
      </c>
      <c r="AC2206" s="9">
        <v>0.4282163579553</v>
      </c>
      <c r="AD2206" s="9">
        <v>1172.75101443378</v>
      </c>
      <c r="AF2206" s="9">
        <v>-1</v>
      </c>
      <c r="AG2206" s="9">
        <v>-1</v>
      </c>
      <c r="AH2206" s="9">
        <v>-1</v>
      </c>
      <c r="AI2206" s="9">
        <v>-1</v>
      </c>
      <c r="AJ2206" s="9">
        <v>0</v>
      </c>
      <c r="AM2206" s="9" t="s">
        <v>309</v>
      </c>
      <c r="AN2206" s="9">
        <v>-1</v>
      </c>
      <c r="AQ2206" s="9">
        <v>580</v>
      </c>
      <c r="AR2206" s="9" t="s">
        <v>302</v>
      </c>
      <c r="AT2206" s="9" t="s">
        <v>195</v>
      </c>
      <c r="AU2206" s="9">
        <v>132.71029999999999</v>
      </c>
      <c r="AV2206" s="9">
        <v>140.41453514192901</v>
      </c>
      <c r="AW2206" s="9">
        <v>1231.5398776662801</v>
      </c>
      <c r="AX2206" s="9">
        <v>0.95113626470000001</v>
      </c>
    </row>
    <row r="2207" spans="1:50" x14ac:dyDescent="0.25">
      <c r="A2207" s="142">
        <v>550000</v>
      </c>
      <c r="B2207" s="142">
        <v>910000</v>
      </c>
      <c r="C2207" s="142">
        <v>910000</v>
      </c>
      <c r="D2207" s="9" t="s">
        <v>305</v>
      </c>
      <c r="E2207" s="9" t="s">
        <v>70</v>
      </c>
      <c r="F2207" s="9" t="s">
        <v>306</v>
      </c>
      <c r="G2207" s="9" t="s">
        <v>307</v>
      </c>
      <c r="H2207" s="9">
        <v>0.36</v>
      </c>
      <c r="I2207" s="9">
        <v>0.48</v>
      </c>
      <c r="J2207" s="9" t="s">
        <v>195</v>
      </c>
      <c r="K2207" s="9">
        <v>0.11608762740479001</v>
      </c>
      <c r="L2207" s="9">
        <v>3853.67543569185</v>
      </c>
      <c r="M2207" s="9">
        <v>9.5747508243389401</v>
      </c>
      <c r="N2207" s="9">
        <v>1.40712464922532</v>
      </c>
      <c r="O2207" s="9">
        <v>1.11151010618958</v>
      </c>
      <c r="P2207" s="9">
        <v>0.16334976199136</v>
      </c>
      <c r="Q2207" s="9">
        <v>447.36403811759601</v>
      </c>
      <c r="R2207" s="9">
        <v>1210</v>
      </c>
      <c r="S2207" s="9" t="s">
        <v>310</v>
      </c>
      <c r="T2207" s="9">
        <v>1210</v>
      </c>
      <c r="U2207" s="9" t="s">
        <v>293</v>
      </c>
      <c r="V2207" s="9" t="s">
        <v>195</v>
      </c>
      <c r="Z2207" s="9">
        <v>0</v>
      </c>
      <c r="AA2207" s="9">
        <v>1</v>
      </c>
      <c r="AB2207" s="9">
        <v>1.11151010618958</v>
      </c>
      <c r="AC2207" s="9">
        <v>0.16334976199136</v>
      </c>
      <c r="AD2207" s="9">
        <v>447.36403811759601</v>
      </c>
      <c r="AF2207" s="9">
        <v>-1</v>
      </c>
      <c r="AG2207" s="9">
        <v>-1</v>
      </c>
      <c r="AH2207" s="9">
        <v>-1</v>
      </c>
      <c r="AI2207" s="9">
        <v>-1</v>
      </c>
      <c r="AJ2207" s="9">
        <v>0</v>
      </c>
      <c r="AM2207" s="9" t="s">
        <v>309</v>
      </c>
      <c r="AN2207" s="9">
        <v>-1</v>
      </c>
      <c r="AQ2207" s="9">
        <v>580</v>
      </c>
      <c r="AR2207" s="9" t="s">
        <v>302</v>
      </c>
      <c r="AT2207" s="9" t="s">
        <v>195</v>
      </c>
      <c r="AU2207" s="9">
        <v>132.71029999999999</v>
      </c>
      <c r="AV2207" s="9">
        <v>98.501916281826993</v>
      </c>
      <c r="AW2207" s="9">
        <v>469.78996052425902</v>
      </c>
      <c r="AX2207" s="9">
        <v>0.36282565950000001</v>
      </c>
    </row>
    <row r="2208" spans="1:50" x14ac:dyDescent="0.25">
      <c r="A2208" s="142">
        <v>550000</v>
      </c>
      <c r="B2208" s="142">
        <v>910000</v>
      </c>
      <c r="C2208" s="142">
        <v>910000</v>
      </c>
      <c r="D2208" s="9" t="s">
        <v>305</v>
      </c>
      <c r="E2208" s="9" t="s">
        <v>70</v>
      </c>
      <c r="F2208" s="9" t="s">
        <v>306</v>
      </c>
      <c r="G2208" s="9" t="s">
        <v>307</v>
      </c>
      <c r="H2208" s="9">
        <v>0.36</v>
      </c>
      <c r="I2208" s="9">
        <v>0.48</v>
      </c>
      <c r="J2208" s="9" t="s">
        <v>195</v>
      </c>
      <c r="K2208" s="9">
        <v>6.7975087579169993E-2</v>
      </c>
      <c r="L2208" s="9">
        <v>3853.67543569185</v>
      </c>
      <c r="M2208" s="9">
        <v>9.5747508243389401</v>
      </c>
      <c r="N2208" s="9">
        <v>1.40712464922532</v>
      </c>
      <c r="O2208" s="9">
        <v>0.65084452583317998</v>
      </c>
      <c r="P2208" s="9">
        <v>9.5649421265899995E-2</v>
      </c>
      <c r="Q2208" s="9">
        <v>261.953925242857</v>
      </c>
      <c r="R2208" s="9">
        <v>1210</v>
      </c>
      <c r="S2208" s="9" t="s">
        <v>310</v>
      </c>
      <c r="T2208" s="9">
        <v>1210</v>
      </c>
      <c r="U2208" s="9" t="s">
        <v>293</v>
      </c>
      <c r="V2208" s="9" t="s">
        <v>195</v>
      </c>
      <c r="Z2208" s="9">
        <v>0</v>
      </c>
      <c r="AA2208" s="9">
        <v>1</v>
      </c>
      <c r="AB2208" s="9">
        <v>0.65084452583317998</v>
      </c>
      <c r="AC2208" s="9">
        <v>9.5649421265899995E-2</v>
      </c>
      <c r="AD2208" s="9">
        <v>261.95392524285597</v>
      </c>
      <c r="AF2208" s="9">
        <v>-1</v>
      </c>
      <c r="AG2208" s="9">
        <v>-1</v>
      </c>
      <c r="AH2208" s="9">
        <v>-1</v>
      </c>
      <c r="AI2208" s="9">
        <v>-1</v>
      </c>
      <c r="AJ2208" s="9">
        <v>0</v>
      </c>
      <c r="AM2208" s="9" t="s">
        <v>309</v>
      </c>
      <c r="AN2208" s="9">
        <v>-1</v>
      </c>
      <c r="AQ2208" s="9">
        <v>580</v>
      </c>
      <c r="AR2208" s="9" t="s">
        <v>302</v>
      </c>
      <c r="AT2208" s="9" t="s">
        <v>195</v>
      </c>
      <c r="AU2208" s="9">
        <v>132.71029999999999</v>
      </c>
      <c r="AV2208" s="9">
        <v>82.255012860843294</v>
      </c>
      <c r="AW2208" s="9">
        <v>275.08541973297298</v>
      </c>
      <c r="AX2208" s="9">
        <v>0.2124524941</v>
      </c>
    </row>
    <row r="2209" spans="1:50" x14ac:dyDescent="0.25">
      <c r="A2209" s="142">
        <v>550000</v>
      </c>
      <c r="B2209" s="142">
        <v>910000</v>
      </c>
      <c r="C2209" s="142">
        <v>910000</v>
      </c>
      <c r="D2209" s="9" t="s">
        <v>305</v>
      </c>
      <c r="E2209" s="9" t="s">
        <v>70</v>
      </c>
      <c r="F2209" s="9" t="s">
        <v>306</v>
      </c>
      <c r="G2209" s="9" t="s">
        <v>307</v>
      </c>
      <c r="H2209" s="9">
        <v>0.36</v>
      </c>
      <c r="I2209" s="9">
        <v>0.48</v>
      </c>
      <c r="J2209" s="9" t="s">
        <v>195</v>
      </c>
      <c r="K2209" s="9">
        <v>3.1274725055099998E-3</v>
      </c>
      <c r="L2209" s="9">
        <v>3853.67543569185</v>
      </c>
      <c r="M2209" s="9">
        <v>9.5747508243389401</v>
      </c>
      <c r="N2209" s="9">
        <v>1.40712464922532</v>
      </c>
      <c r="O2209" s="9">
        <v>2.9944769950289999E-2</v>
      </c>
      <c r="P2209" s="9">
        <v>4.4007436522800003E-3</v>
      </c>
      <c r="Q2209" s="9">
        <v>12.052263970312501</v>
      </c>
      <c r="R2209" s="9">
        <v>1210</v>
      </c>
      <c r="S2209" s="9" t="s">
        <v>310</v>
      </c>
      <c r="T2209" s="9">
        <v>1210</v>
      </c>
      <c r="U2209" s="9" t="s">
        <v>293</v>
      </c>
      <c r="V2209" s="9" t="s">
        <v>195</v>
      </c>
      <c r="Z2209" s="9">
        <v>0</v>
      </c>
      <c r="AA2209" s="9">
        <v>1</v>
      </c>
      <c r="AB2209" s="9">
        <v>2.9944769950289999E-2</v>
      </c>
      <c r="AC2209" s="9">
        <v>4.4007436522800003E-3</v>
      </c>
      <c r="AD2209" s="9">
        <v>12.052263970311101</v>
      </c>
      <c r="AF2209" s="9">
        <v>-1</v>
      </c>
      <c r="AG2209" s="9">
        <v>-1</v>
      </c>
      <c r="AH2209" s="9">
        <v>-1</v>
      </c>
      <c r="AI2209" s="9">
        <v>-1</v>
      </c>
      <c r="AJ2209" s="9">
        <v>0</v>
      </c>
      <c r="AM2209" s="9" t="s">
        <v>309</v>
      </c>
      <c r="AN2209" s="9">
        <v>-1</v>
      </c>
      <c r="AQ2209" s="9">
        <v>580</v>
      </c>
      <c r="AR2209" s="9" t="s">
        <v>302</v>
      </c>
      <c r="AT2209" s="9" t="s">
        <v>195</v>
      </c>
      <c r="AU2209" s="9">
        <v>132.71029999999999</v>
      </c>
      <c r="AV2209" s="9">
        <v>20.044339339681201</v>
      </c>
      <c r="AW2209" s="9">
        <v>12.656432194829399</v>
      </c>
      <c r="AX2209" s="9">
        <v>9.7747476999999992E-3</v>
      </c>
    </row>
    <row r="2210" spans="1:50" x14ac:dyDescent="0.25">
      <c r="A2210" s="142">
        <v>550000</v>
      </c>
      <c r="B2210" s="142">
        <v>910000</v>
      </c>
      <c r="C2210" s="142">
        <v>910000</v>
      </c>
      <c r="D2210" s="9" t="s">
        <v>305</v>
      </c>
      <c r="E2210" s="9" t="s">
        <v>70</v>
      </c>
      <c r="F2210" s="9" t="s">
        <v>306</v>
      </c>
      <c r="G2210" s="9" t="s">
        <v>307</v>
      </c>
      <c r="H2210" s="9">
        <v>0.36</v>
      </c>
      <c r="I2210" s="9">
        <v>0.48</v>
      </c>
      <c r="J2210" s="9" t="s">
        <v>195</v>
      </c>
      <c r="K2210" s="9">
        <v>0.11789042735489</v>
      </c>
      <c r="L2210" s="9">
        <v>3857.7690414020399</v>
      </c>
      <c r="M2210" s="9">
        <v>9.5843984303164902</v>
      </c>
      <c r="N2210" s="9">
        <v>1.40852464309897</v>
      </c>
      <c r="O2210" s="9">
        <v>1.12990882688963</v>
      </c>
      <c r="P2210" s="9">
        <v>0.16605157211484001</v>
      </c>
      <c r="Q2210" s="9">
        <v>454.79404092738599</v>
      </c>
      <c r="R2210" s="9">
        <v>1200</v>
      </c>
      <c r="S2210" s="9" t="s">
        <v>308</v>
      </c>
      <c r="T2210" s="9">
        <v>1200</v>
      </c>
      <c r="U2210" s="9" t="s">
        <v>293</v>
      </c>
      <c r="V2210" s="9" t="s">
        <v>195</v>
      </c>
      <c r="Z2210" s="9">
        <v>0</v>
      </c>
      <c r="AA2210" s="9">
        <v>1</v>
      </c>
      <c r="AB2210" s="9">
        <v>1.12990882688963</v>
      </c>
      <c r="AC2210" s="9">
        <v>0.16605157211484001</v>
      </c>
      <c r="AD2210" s="9">
        <v>454.79404092738599</v>
      </c>
      <c r="AF2210" s="9">
        <v>-1</v>
      </c>
      <c r="AG2210" s="9">
        <v>-1</v>
      </c>
      <c r="AH2210" s="9">
        <v>-1</v>
      </c>
      <c r="AI2210" s="9">
        <v>-1</v>
      </c>
      <c r="AJ2210" s="9">
        <v>0</v>
      </c>
      <c r="AM2210" s="9" t="s">
        <v>309</v>
      </c>
      <c r="AN2210" s="9">
        <v>-1</v>
      </c>
      <c r="AQ2210" s="9">
        <v>580</v>
      </c>
      <c r="AR2210" s="9" t="s">
        <v>302</v>
      </c>
      <c r="AT2210" s="9" t="s">
        <v>195</v>
      </c>
      <c r="AU2210" s="9">
        <v>132.71029999999999</v>
      </c>
      <c r="AV2210" s="9">
        <v>120.753177111616</v>
      </c>
      <c r="AW2210" s="9">
        <v>477.08563308065499</v>
      </c>
      <c r="AX2210" s="9">
        <v>0.3688516147</v>
      </c>
    </row>
    <row r="2211" spans="1:50" x14ac:dyDescent="0.25">
      <c r="A2211" s="142">
        <v>550000</v>
      </c>
      <c r="B2211" s="142">
        <v>910000</v>
      </c>
      <c r="C2211" s="142">
        <v>910000</v>
      </c>
      <c r="D2211" s="9" t="s">
        <v>305</v>
      </c>
      <c r="E2211" s="9" t="s">
        <v>70</v>
      </c>
      <c r="F2211" s="9" t="s">
        <v>306</v>
      </c>
      <c r="G2211" s="9" t="s">
        <v>307</v>
      </c>
      <c r="H2211" s="9">
        <v>0.36</v>
      </c>
      <c r="I2211" s="9">
        <v>0.48</v>
      </c>
      <c r="J2211" s="9" t="s">
        <v>195</v>
      </c>
      <c r="K2211" s="9">
        <v>0.1942052516484</v>
      </c>
      <c r="L2211" s="9">
        <v>3857.7690414020399</v>
      </c>
      <c r="M2211" s="9">
        <v>9.5843984303164902</v>
      </c>
      <c r="N2211" s="9">
        <v>1.40852464309897</v>
      </c>
      <c r="O2211" s="9">
        <v>1.8613405090582</v>
      </c>
      <c r="P2211" s="9">
        <v>0.27354288276601002</v>
      </c>
      <c r="Q2211" s="9">
        <v>749.19900748691305</v>
      </c>
      <c r="R2211" s="9">
        <v>1210</v>
      </c>
      <c r="S2211" s="9" t="s">
        <v>310</v>
      </c>
      <c r="T2211" s="9">
        <v>1210</v>
      </c>
      <c r="U2211" s="9" t="s">
        <v>293</v>
      </c>
      <c r="V2211" s="9" t="s">
        <v>195</v>
      </c>
      <c r="Z2211" s="9">
        <v>0</v>
      </c>
      <c r="AA2211" s="9">
        <v>1</v>
      </c>
      <c r="AB2211" s="9">
        <v>1.8613405090582</v>
      </c>
      <c r="AC2211" s="9">
        <v>0.27354288276601002</v>
      </c>
      <c r="AD2211" s="9">
        <v>749.19900748691305</v>
      </c>
      <c r="AF2211" s="9">
        <v>-1</v>
      </c>
      <c r="AG2211" s="9">
        <v>-1</v>
      </c>
      <c r="AH2211" s="9">
        <v>-1</v>
      </c>
      <c r="AI2211" s="9">
        <v>-1</v>
      </c>
      <c r="AJ2211" s="9">
        <v>0</v>
      </c>
      <c r="AM2211" s="9" t="s">
        <v>309</v>
      </c>
      <c r="AN2211" s="9">
        <v>-1</v>
      </c>
      <c r="AQ2211" s="9">
        <v>580</v>
      </c>
      <c r="AR2211" s="9" t="s">
        <v>302</v>
      </c>
      <c r="AT2211" s="9" t="s">
        <v>195</v>
      </c>
      <c r="AU2211" s="9">
        <v>132.71029999999999</v>
      </c>
      <c r="AV2211" s="9">
        <v>122.03261122377199</v>
      </c>
      <c r="AW2211" s="9">
        <v>785.92076989715895</v>
      </c>
      <c r="AX2211" s="9">
        <v>0.60762287709999996</v>
      </c>
    </row>
    <row r="2212" spans="1:50" x14ac:dyDescent="0.25">
      <c r="A2212" s="142">
        <v>550000</v>
      </c>
      <c r="B2212" s="142">
        <v>910000</v>
      </c>
      <c r="C2212" s="142">
        <v>910000</v>
      </c>
      <c r="D2212" s="9" t="s">
        <v>305</v>
      </c>
      <c r="E2212" s="9" t="s">
        <v>70</v>
      </c>
      <c r="F2212" s="9" t="s">
        <v>306</v>
      </c>
      <c r="G2212" s="9" t="s">
        <v>307</v>
      </c>
      <c r="H2212" s="9">
        <v>0.36</v>
      </c>
      <c r="I2212" s="9">
        <v>0.48</v>
      </c>
      <c r="J2212" s="9" t="s">
        <v>195</v>
      </c>
      <c r="K2212" s="9">
        <v>0.26402727478732002</v>
      </c>
      <c r="L2212" s="9">
        <v>3857.7690414020399</v>
      </c>
      <c r="M2212" s="9">
        <v>9.5843984303164902</v>
      </c>
      <c r="N2212" s="9">
        <v>1.40852464309897</v>
      </c>
      <c r="O2212" s="9">
        <v>2.5305425980323601</v>
      </c>
      <c r="P2212" s="9">
        <v>0.37188892298819998</v>
      </c>
      <c r="Q2212" s="9">
        <v>1018.55624676028</v>
      </c>
      <c r="R2212" s="9">
        <v>1210</v>
      </c>
      <c r="S2212" s="9" t="s">
        <v>310</v>
      </c>
      <c r="T2212" s="9">
        <v>1210</v>
      </c>
      <c r="U2212" s="9" t="s">
        <v>293</v>
      </c>
      <c r="V2212" s="9" t="s">
        <v>195</v>
      </c>
      <c r="Z2212" s="9">
        <v>0</v>
      </c>
      <c r="AA2212" s="9">
        <v>1</v>
      </c>
      <c r="AB2212" s="9">
        <v>2.5305425980323601</v>
      </c>
      <c r="AC2212" s="9">
        <v>0.37188892298819998</v>
      </c>
      <c r="AD2212" s="9">
        <v>1018.55624676028</v>
      </c>
      <c r="AF2212" s="9">
        <v>-1</v>
      </c>
      <c r="AG2212" s="9">
        <v>-1</v>
      </c>
      <c r="AH2212" s="9">
        <v>-1</v>
      </c>
      <c r="AI2212" s="9">
        <v>-1</v>
      </c>
      <c r="AJ2212" s="9">
        <v>0</v>
      </c>
      <c r="AM2212" s="9" t="s">
        <v>309</v>
      </c>
      <c r="AN2212" s="9">
        <v>-1</v>
      </c>
      <c r="AQ2212" s="9">
        <v>580</v>
      </c>
      <c r="AR2212" s="9" t="s">
        <v>302</v>
      </c>
      <c r="AT2212" s="9" t="s">
        <v>195</v>
      </c>
      <c r="AU2212" s="9">
        <v>132.71029999999999</v>
      </c>
      <c r="AV2212" s="9">
        <v>129.68676354550999</v>
      </c>
      <c r="AW2212" s="9">
        <v>1068.4804726618399</v>
      </c>
      <c r="AX2212" s="9">
        <v>0.82607968109999996</v>
      </c>
    </row>
    <row r="2213" spans="1:50" x14ac:dyDescent="0.25">
      <c r="A2213" s="142">
        <v>550000</v>
      </c>
      <c r="B2213" s="142">
        <v>910000</v>
      </c>
      <c r="C2213" s="142">
        <v>910000</v>
      </c>
      <c r="D2213" s="9" t="s">
        <v>305</v>
      </c>
      <c r="E2213" s="9" t="s">
        <v>70</v>
      </c>
      <c r="F2213" s="9" t="s">
        <v>306</v>
      </c>
      <c r="G2213" s="9" t="s">
        <v>307</v>
      </c>
      <c r="H2213" s="9">
        <v>0.36</v>
      </c>
      <c r="I2213" s="9">
        <v>0.48</v>
      </c>
      <c r="J2213" s="9" t="s">
        <v>195</v>
      </c>
      <c r="K2213" s="9">
        <v>5.6950150955899998E-3</v>
      </c>
      <c r="L2213" s="9">
        <v>3857.7690414020399</v>
      </c>
      <c r="M2213" s="9">
        <v>9.5843984303164902</v>
      </c>
      <c r="N2213" s="9">
        <v>1.40852464309897</v>
      </c>
      <c r="O2213" s="9">
        <v>5.4583293742829997E-2</v>
      </c>
      <c r="P2213" s="9">
        <v>8.02156910496E-3</v>
      </c>
      <c r="Q2213" s="9">
        <v>21.970052926095899</v>
      </c>
      <c r="R2213" s="9">
        <v>1210</v>
      </c>
      <c r="S2213" s="9" t="s">
        <v>310</v>
      </c>
      <c r="T2213" s="9">
        <v>1210</v>
      </c>
      <c r="U2213" s="9" t="s">
        <v>293</v>
      </c>
      <c r="V2213" s="9" t="s">
        <v>195</v>
      </c>
      <c r="Z2213" s="9">
        <v>0</v>
      </c>
      <c r="AA2213" s="9">
        <v>1</v>
      </c>
      <c r="AB2213" s="9">
        <v>5.4583293742829997E-2</v>
      </c>
      <c r="AC2213" s="9">
        <v>8.02156910496E-3</v>
      </c>
      <c r="AD2213" s="9">
        <v>21.970052926097601</v>
      </c>
      <c r="AF2213" s="9">
        <v>-1</v>
      </c>
      <c r="AG2213" s="9">
        <v>-1</v>
      </c>
      <c r="AH2213" s="9">
        <v>-1</v>
      </c>
      <c r="AI2213" s="9">
        <v>-1</v>
      </c>
      <c r="AJ2213" s="9">
        <v>0</v>
      </c>
      <c r="AM2213" s="9" t="s">
        <v>309</v>
      </c>
      <c r="AN2213" s="9">
        <v>-1</v>
      </c>
      <c r="AQ2213" s="9">
        <v>580</v>
      </c>
      <c r="AR2213" s="9" t="s">
        <v>302</v>
      </c>
      <c r="AT2213" s="9" t="s">
        <v>195</v>
      </c>
      <c r="AU2213" s="9">
        <v>132.71029999999999</v>
      </c>
      <c r="AV2213" s="9">
        <v>19.781443472348101</v>
      </c>
      <c r="AW2213" s="9">
        <v>23.0469084152672</v>
      </c>
      <c r="AX2213" s="9">
        <v>1.7818372200000002E-2</v>
      </c>
    </row>
    <row r="2214" spans="1:50" x14ac:dyDescent="0.25">
      <c r="A2214" s="142">
        <v>550000</v>
      </c>
      <c r="B2214" s="142">
        <v>910000</v>
      </c>
      <c r="C2214" s="142">
        <v>910000</v>
      </c>
      <c r="D2214" s="9" t="s">
        <v>305</v>
      </c>
      <c r="E2214" s="9" t="s">
        <v>70</v>
      </c>
      <c r="F2214" s="9" t="s">
        <v>306</v>
      </c>
      <c r="G2214" s="9" t="s">
        <v>307</v>
      </c>
      <c r="H2214" s="9">
        <v>0.36</v>
      </c>
      <c r="I2214" s="9">
        <v>0.48</v>
      </c>
      <c r="J2214" s="9" t="s">
        <v>195</v>
      </c>
      <c r="K2214" s="9">
        <v>9.4330597562299993E-3</v>
      </c>
      <c r="L2214" s="9">
        <v>3857.7690414020399</v>
      </c>
      <c r="M2214" s="9">
        <v>9.5843984303164902</v>
      </c>
      <c r="N2214" s="9">
        <v>1.40852464309897</v>
      </c>
      <c r="O2214" s="9">
        <v>9.0410203120710006E-2</v>
      </c>
      <c r="P2214" s="9">
        <v>1.3286697126469999E-2</v>
      </c>
      <c r="Q2214" s="9">
        <v>36.390565893287302</v>
      </c>
      <c r="R2214" s="9">
        <v>1210</v>
      </c>
      <c r="S2214" s="9" t="s">
        <v>310</v>
      </c>
      <c r="T2214" s="9">
        <v>1210</v>
      </c>
      <c r="U2214" s="9" t="s">
        <v>293</v>
      </c>
      <c r="V2214" s="9" t="s">
        <v>195</v>
      </c>
      <c r="Z2214" s="9">
        <v>0</v>
      </c>
      <c r="AA2214" s="9">
        <v>1</v>
      </c>
      <c r="AB2214" s="9">
        <v>9.0410203120710006E-2</v>
      </c>
      <c r="AC2214" s="9">
        <v>1.3286697126469999E-2</v>
      </c>
      <c r="AD2214" s="9">
        <v>36.3905658932877</v>
      </c>
      <c r="AF2214" s="9">
        <v>-1</v>
      </c>
      <c r="AG2214" s="9">
        <v>-1</v>
      </c>
      <c r="AH2214" s="9">
        <v>-1</v>
      </c>
      <c r="AI2214" s="9">
        <v>-1</v>
      </c>
      <c r="AJ2214" s="9">
        <v>0</v>
      </c>
      <c r="AM2214" s="9" t="s">
        <v>309</v>
      </c>
      <c r="AN2214" s="9">
        <v>-1</v>
      </c>
      <c r="AQ2214" s="9">
        <v>580</v>
      </c>
      <c r="AR2214" s="9" t="s">
        <v>302</v>
      </c>
      <c r="AT2214" s="9" t="s">
        <v>195</v>
      </c>
      <c r="AU2214" s="9">
        <v>132.71029999999999</v>
      </c>
      <c r="AV2214" s="9">
        <v>35.388684464234998</v>
      </c>
      <c r="AW2214" s="9">
        <v>38.174238457390899</v>
      </c>
      <c r="AX2214" s="9">
        <v>2.9513840999999999E-2</v>
      </c>
    </row>
    <row r="2215" spans="1:50" x14ac:dyDescent="0.25">
      <c r="A2215" s="142">
        <v>550000</v>
      </c>
      <c r="B2215" s="142">
        <v>910000</v>
      </c>
      <c r="C2215" s="142">
        <v>910000</v>
      </c>
      <c r="D2215" s="9" t="s">
        <v>305</v>
      </c>
      <c r="E2215" s="9" t="s">
        <v>70</v>
      </c>
      <c r="F2215" s="9" t="s">
        <v>306</v>
      </c>
      <c r="G2215" s="9" t="s">
        <v>307</v>
      </c>
      <c r="H2215" s="9">
        <v>0.36</v>
      </c>
      <c r="I2215" s="9">
        <v>0.48</v>
      </c>
      <c r="J2215" s="9" t="s">
        <v>195</v>
      </c>
      <c r="K2215" s="9">
        <v>1.68997443246E-3</v>
      </c>
      <c r="L2215" s="9">
        <v>3857.7690414020399</v>
      </c>
      <c r="M2215" s="9">
        <v>9.5843984303164902</v>
      </c>
      <c r="N2215" s="9">
        <v>1.40852464309897</v>
      </c>
      <c r="O2215" s="9">
        <v>1.6197388297790001E-2</v>
      </c>
      <c r="P2215" s="9">
        <v>2.3803706343300001E-3</v>
      </c>
      <c r="Q2215" s="9">
        <v>6.5195310463244596</v>
      </c>
      <c r="R2215" s="9">
        <v>1210</v>
      </c>
      <c r="S2215" s="9" t="s">
        <v>310</v>
      </c>
      <c r="T2215" s="9">
        <v>1210</v>
      </c>
      <c r="U2215" s="9" t="s">
        <v>293</v>
      </c>
      <c r="V2215" s="9" t="s">
        <v>195</v>
      </c>
      <c r="Z2215" s="9">
        <v>0</v>
      </c>
      <c r="AA2215" s="9">
        <v>1</v>
      </c>
      <c r="AB2215" s="9">
        <v>1.6197388297790001E-2</v>
      </c>
      <c r="AC2215" s="9">
        <v>2.3803706343300001E-3</v>
      </c>
      <c r="AD2215" s="9">
        <v>6.5195310463248104</v>
      </c>
      <c r="AF2215" s="9">
        <v>-1</v>
      </c>
      <c r="AG2215" s="9">
        <v>-1</v>
      </c>
      <c r="AH2215" s="9">
        <v>-1</v>
      </c>
      <c r="AI2215" s="9">
        <v>-1</v>
      </c>
      <c r="AJ2215" s="9">
        <v>0</v>
      </c>
      <c r="AM2215" s="9" t="s">
        <v>309</v>
      </c>
      <c r="AN2215" s="9">
        <v>-1</v>
      </c>
      <c r="AQ2215" s="9">
        <v>580</v>
      </c>
      <c r="AR2215" s="9" t="s">
        <v>302</v>
      </c>
      <c r="AT2215" s="9" t="s">
        <v>195</v>
      </c>
      <c r="AU2215" s="9">
        <v>132.71029999999999</v>
      </c>
      <c r="AV2215" s="9">
        <v>14.8868227155279</v>
      </c>
      <c r="AW2215" s="9">
        <v>6.83908388571313</v>
      </c>
      <c r="AX2215" s="9">
        <v>5.2875353E-3</v>
      </c>
    </row>
    <row r="2216" spans="1:50" x14ac:dyDescent="0.25">
      <c r="A2216" s="142">
        <v>550000</v>
      </c>
      <c r="B2216" s="142">
        <v>910000</v>
      </c>
      <c r="C2216" s="142">
        <v>910000</v>
      </c>
      <c r="D2216" s="9" t="s">
        <v>305</v>
      </c>
      <c r="E2216" s="9" t="s">
        <v>70</v>
      </c>
      <c r="F2216" s="9" t="s">
        <v>306</v>
      </c>
      <c r="G2216" s="9" t="s">
        <v>307</v>
      </c>
      <c r="H2216" s="9">
        <v>0.36</v>
      </c>
      <c r="I2216" s="9">
        <v>0.48</v>
      </c>
      <c r="J2216" s="9" t="s">
        <v>195</v>
      </c>
      <c r="K2216" s="9">
        <v>2.4822450431900001E-2</v>
      </c>
      <c r="L2216" s="9">
        <v>3857.7690414020399</v>
      </c>
      <c r="M2216" s="9">
        <v>9.5843984303164902</v>
      </c>
      <c r="N2216" s="9">
        <v>1.40852464309897</v>
      </c>
      <c r="O2216" s="9">
        <v>0.23790825495612</v>
      </c>
      <c r="P2216" s="9">
        <v>3.4963033135429998E-2</v>
      </c>
      <c r="Q2216" s="9">
        <v>95.759280807924398</v>
      </c>
      <c r="R2216" s="9">
        <v>1210</v>
      </c>
      <c r="S2216" s="9" t="s">
        <v>310</v>
      </c>
      <c r="T2216" s="9">
        <v>1210</v>
      </c>
      <c r="U2216" s="9" t="s">
        <v>293</v>
      </c>
      <c r="V2216" s="9" t="s">
        <v>195</v>
      </c>
      <c r="Z2216" s="9">
        <v>0</v>
      </c>
      <c r="AA2216" s="9">
        <v>1</v>
      </c>
      <c r="AB2216" s="9">
        <v>0.23790825495612</v>
      </c>
      <c r="AC2216" s="9">
        <v>3.4963033135429998E-2</v>
      </c>
      <c r="AD2216" s="9">
        <v>95.759280807922906</v>
      </c>
      <c r="AF2216" s="9">
        <v>-1</v>
      </c>
      <c r="AG2216" s="9">
        <v>-1</v>
      </c>
      <c r="AH2216" s="9">
        <v>-1</v>
      </c>
      <c r="AI2216" s="9">
        <v>-1</v>
      </c>
      <c r="AJ2216" s="9">
        <v>0</v>
      </c>
      <c r="AM2216" s="9" t="s">
        <v>309</v>
      </c>
      <c r="AN2216" s="9">
        <v>-1</v>
      </c>
      <c r="AQ2216" s="9">
        <v>580</v>
      </c>
      <c r="AR2216" s="9" t="s">
        <v>302</v>
      </c>
      <c r="AT2216" s="9" t="s">
        <v>195</v>
      </c>
      <c r="AU2216" s="9">
        <v>132.71029999999999</v>
      </c>
      <c r="AV2216" s="9">
        <v>58.965617999963897</v>
      </c>
      <c r="AW2216" s="9">
        <v>100.452892950042</v>
      </c>
      <c r="AX2216" s="9">
        <v>7.7663650299999998E-2</v>
      </c>
    </row>
    <row r="2217" spans="1:50" x14ac:dyDescent="0.25">
      <c r="A2217" s="142">
        <v>550000</v>
      </c>
      <c r="B2217" s="142">
        <v>910000</v>
      </c>
      <c r="C2217" s="142">
        <v>910000</v>
      </c>
      <c r="D2217" s="9" t="s">
        <v>305</v>
      </c>
      <c r="E2217" s="9" t="s">
        <v>70</v>
      </c>
      <c r="F2217" s="9" t="s">
        <v>306</v>
      </c>
      <c r="G2217" s="9" t="s">
        <v>307</v>
      </c>
      <c r="H2217" s="9">
        <v>0.36</v>
      </c>
      <c r="I2217" s="9">
        <v>0.48</v>
      </c>
      <c r="J2217" s="9" t="s">
        <v>195</v>
      </c>
      <c r="K2217" s="9">
        <v>0.50386389156741995</v>
      </c>
      <c r="L2217" s="9">
        <v>3850.6255307596998</v>
      </c>
      <c r="M2217" s="9">
        <v>9.5675464969183395</v>
      </c>
      <c r="N2217" s="9">
        <v>1.4060786153817699</v>
      </c>
      <c r="O2217" s="9">
        <v>4.8207412106895502</v>
      </c>
      <c r="P2217" s="9">
        <v>0.70847224299598999</v>
      </c>
      <c r="Q2217" s="9">
        <v>1940.1911648974601</v>
      </c>
      <c r="R2217" s="9">
        <v>1200</v>
      </c>
      <c r="S2217" s="9" t="s">
        <v>308</v>
      </c>
      <c r="T2217" s="9">
        <v>1200</v>
      </c>
      <c r="U2217" s="9" t="s">
        <v>293</v>
      </c>
      <c r="V2217" s="9" t="s">
        <v>195</v>
      </c>
      <c r="Z2217" s="9">
        <v>0</v>
      </c>
      <c r="AA2217" s="9">
        <v>1</v>
      </c>
      <c r="AB2217" s="9">
        <v>4.8207412106895502</v>
      </c>
      <c r="AC2217" s="9">
        <v>0.70847224299598999</v>
      </c>
      <c r="AD2217" s="9">
        <v>1940.1911648974601</v>
      </c>
      <c r="AF2217" s="9">
        <v>-1</v>
      </c>
      <c r="AG2217" s="9">
        <v>-1</v>
      </c>
      <c r="AH2217" s="9">
        <v>-1</v>
      </c>
      <c r="AI2217" s="9">
        <v>-1</v>
      </c>
      <c r="AJ2217" s="9">
        <v>0</v>
      </c>
      <c r="AM2217" s="9" t="s">
        <v>309</v>
      </c>
      <c r="AN2217" s="9">
        <v>-1</v>
      </c>
      <c r="AQ2217" s="9">
        <v>580</v>
      </c>
      <c r="AR2217" s="9" t="s">
        <v>302</v>
      </c>
      <c r="AT2217" s="9" t="s">
        <v>195</v>
      </c>
      <c r="AU2217" s="9">
        <v>132.71029999999999</v>
      </c>
      <c r="AV2217" s="9">
        <v>211.12188199983299</v>
      </c>
      <c r="AW2217" s="9">
        <v>2039.0648256050799</v>
      </c>
      <c r="AX2217" s="9">
        <v>1.5735532562000001</v>
      </c>
    </row>
    <row r="2218" spans="1:50" x14ac:dyDescent="0.25">
      <c r="A2218" s="142">
        <v>550000</v>
      </c>
      <c r="B2218" s="142">
        <v>910000</v>
      </c>
      <c r="C2218" s="142">
        <v>910000</v>
      </c>
      <c r="D2218" s="9" t="s">
        <v>305</v>
      </c>
      <c r="E2218" s="9" t="s">
        <v>70</v>
      </c>
      <c r="F2218" s="9" t="s">
        <v>306</v>
      </c>
      <c r="G2218" s="9" t="s">
        <v>307</v>
      </c>
      <c r="H2218" s="9">
        <v>0.36</v>
      </c>
      <c r="I2218" s="9">
        <v>0.48</v>
      </c>
      <c r="J2218" s="9" t="s">
        <v>195</v>
      </c>
      <c r="K2218" s="9">
        <v>4.7433868861659997E-2</v>
      </c>
      <c r="L2218" s="9">
        <v>3850.6255307596998</v>
      </c>
      <c r="M2218" s="9">
        <v>9.5675464969183395</v>
      </c>
      <c r="N2218" s="9">
        <v>1.4060786153817699</v>
      </c>
      <c r="O2218" s="9">
        <v>0.45382574586266999</v>
      </c>
      <c r="P2218" s="9">
        <v>6.6695748651199996E-2</v>
      </c>
      <c r="Q2218" s="9">
        <v>182.65006646142299</v>
      </c>
      <c r="R2218" s="9">
        <v>1210</v>
      </c>
      <c r="S2218" s="9" t="s">
        <v>310</v>
      </c>
      <c r="T2218" s="9">
        <v>1210</v>
      </c>
      <c r="U2218" s="9" t="s">
        <v>293</v>
      </c>
      <c r="V2218" s="9" t="s">
        <v>195</v>
      </c>
      <c r="Z2218" s="9">
        <v>0</v>
      </c>
      <c r="AA2218" s="9">
        <v>1</v>
      </c>
      <c r="AB2218" s="9">
        <v>0.45382574586266999</v>
      </c>
      <c r="AC2218" s="9">
        <v>6.6695748651199996E-2</v>
      </c>
      <c r="AD2218" s="9">
        <v>182.65006646142501</v>
      </c>
      <c r="AF2218" s="9">
        <v>-1</v>
      </c>
      <c r="AG2218" s="9">
        <v>-1</v>
      </c>
      <c r="AH2218" s="9">
        <v>-1</v>
      </c>
      <c r="AI2218" s="9">
        <v>-1</v>
      </c>
      <c r="AJ2218" s="9">
        <v>0</v>
      </c>
      <c r="AM2218" s="9" t="s">
        <v>309</v>
      </c>
      <c r="AN2218" s="9">
        <v>-1</v>
      </c>
      <c r="AQ2218" s="9">
        <v>580</v>
      </c>
      <c r="AR2218" s="9" t="s">
        <v>302</v>
      </c>
      <c r="AT2218" s="9" t="s">
        <v>195</v>
      </c>
      <c r="AU2218" s="9">
        <v>132.71029999999999</v>
      </c>
      <c r="AV2218" s="9">
        <v>56.378317755917998</v>
      </c>
      <c r="AW2218" s="9">
        <v>191.95805684209699</v>
      </c>
      <c r="AX2218" s="9">
        <v>0.14813468490000001</v>
      </c>
    </row>
    <row r="2219" spans="1:50" x14ac:dyDescent="0.25">
      <c r="A2219" s="142">
        <v>550000</v>
      </c>
      <c r="B2219" s="142">
        <v>910000</v>
      </c>
      <c r="C2219" s="142">
        <v>910000</v>
      </c>
      <c r="D2219" s="9" t="s">
        <v>305</v>
      </c>
      <c r="E2219" s="9" t="s">
        <v>70</v>
      </c>
      <c r="F2219" s="9" t="s">
        <v>306</v>
      </c>
      <c r="G2219" s="9" t="s">
        <v>307</v>
      </c>
      <c r="H2219" s="9">
        <v>0.36</v>
      </c>
      <c r="I2219" s="9">
        <v>0.48</v>
      </c>
      <c r="J2219" s="9" t="s">
        <v>195</v>
      </c>
      <c r="K2219" s="9">
        <v>5.8957672625970001E-2</v>
      </c>
      <c r="L2219" s="9">
        <v>3850.6255307596998</v>
      </c>
      <c r="M2219" s="9">
        <v>9.5675464969183395</v>
      </c>
      <c r="N2219" s="9">
        <v>1.4060786153817699</v>
      </c>
      <c r="O2219" s="9">
        <v>0.56408027419909001</v>
      </c>
      <c r="P2219" s="9">
        <v>8.2899122692059998E-2</v>
      </c>
      <c r="Q2219" s="9">
        <v>227.023919447748</v>
      </c>
      <c r="R2219" s="9">
        <v>1210</v>
      </c>
      <c r="S2219" s="9" t="s">
        <v>310</v>
      </c>
      <c r="T2219" s="9">
        <v>1210</v>
      </c>
      <c r="U2219" s="9" t="s">
        <v>293</v>
      </c>
      <c r="V2219" s="9" t="s">
        <v>195</v>
      </c>
      <c r="Z2219" s="9">
        <v>0</v>
      </c>
      <c r="AA2219" s="9">
        <v>1</v>
      </c>
      <c r="AB2219" s="9">
        <v>0.56408027419909001</v>
      </c>
      <c r="AC2219" s="9">
        <v>8.2899122692059998E-2</v>
      </c>
      <c r="AD2219" s="9">
        <v>227.02391944774601</v>
      </c>
      <c r="AF2219" s="9">
        <v>-1</v>
      </c>
      <c r="AG2219" s="9">
        <v>-1</v>
      </c>
      <c r="AH2219" s="9">
        <v>-1</v>
      </c>
      <c r="AI2219" s="9">
        <v>-1</v>
      </c>
      <c r="AJ2219" s="9">
        <v>0</v>
      </c>
      <c r="AM2219" s="9" t="s">
        <v>309</v>
      </c>
      <c r="AN2219" s="9">
        <v>-1</v>
      </c>
      <c r="AQ2219" s="9">
        <v>580</v>
      </c>
      <c r="AR2219" s="9" t="s">
        <v>302</v>
      </c>
      <c r="AT2219" s="9" t="s">
        <v>195</v>
      </c>
      <c r="AU2219" s="9">
        <v>132.71029999999999</v>
      </c>
      <c r="AV2219" s="9">
        <v>82.429705197951293</v>
      </c>
      <c r="AW2219" s="9">
        <v>238.593236116177</v>
      </c>
      <c r="AX2219" s="9">
        <v>0.1841232112</v>
      </c>
    </row>
    <row r="2220" spans="1:50" x14ac:dyDescent="0.25">
      <c r="A2220" s="142">
        <v>550000</v>
      </c>
      <c r="B2220" s="142">
        <v>910000</v>
      </c>
      <c r="C2220" s="142">
        <v>910000</v>
      </c>
      <c r="D2220" s="9" t="s">
        <v>305</v>
      </c>
      <c r="E2220" s="9" t="s">
        <v>70</v>
      </c>
      <c r="F2220" s="9" t="s">
        <v>306</v>
      </c>
      <c r="G2220" s="9" t="s">
        <v>307</v>
      </c>
      <c r="H2220" s="9">
        <v>0.36</v>
      </c>
      <c r="I2220" s="9">
        <v>0.48</v>
      </c>
      <c r="J2220" s="9" t="s">
        <v>195</v>
      </c>
      <c r="K2220" s="9">
        <v>7.5080205668199996E-3</v>
      </c>
      <c r="L2220" s="9">
        <v>3850.6255307596998</v>
      </c>
      <c r="M2220" s="9">
        <v>9.5675464969183395</v>
      </c>
      <c r="N2220" s="9">
        <v>1.4060786153817699</v>
      </c>
      <c r="O2220" s="9">
        <v>7.1833335872919998E-2</v>
      </c>
      <c r="P2220" s="9">
        <v>1.0556867162860001E-2</v>
      </c>
      <c r="Q2220" s="9">
        <v>28.910575680089099</v>
      </c>
      <c r="R2220" s="9">
        <v>1210</v>
      </c>
      <c r="S2220" s="9" t="s">
        <v>310</v>
      </c>
      <c r="T2220" s="9">
        <v>1210</v>
      </c>
      <c r="U2220" s="9" t="s">
        <v>293</v>
      </c>
      <c r="V2220" s="9" t="s">
        <v>195</v>
      </c>
      <c r="Z2220" s="9">
        <v>0</v>
      </c>
      <c r="AA2220" s="9">
        <v>1</v>
      </c>
      <c r="AB2220" s="9">
        <v>7.1833335872919998E-2</v>
      </c>
      <c r="AC2220" s="9">
        <v>1.0556867162860001E-2</v>
      </c>
      <c r="AD2220" s="9">
        <v>28.910575680089</v>
      </c>
      <c r="AF2220" s="9">
        <v>-1</v>
      </c>
      <c r="AG2220" s="9">
        <v>-1</v>
      </c>
      <c r="AH2220" s="9">
        <v>-1</v>
      </c>
      <c r="AI2220" s="9">
        <v>-1</v>
      </c>
      <c r="AJ2220" s="9">
        <v>0</v>
      </c>
      <c r="AM2220" s="9" t="s">
        <v>309</v>
      </c>
      <c r="AN2220" s="9">
        <v>-1</v>
      </c>
      <c r="AQ2220" s="9">
        <v>580</v>
      </c>
      <c r="AR2220" s="9" t="s">
        <v>302</v>
      </c>
      <c r="AT2220" s="9" t="s">
        <v>195</v>
      </c>
      <c r="AU2220" s="9">
        <v>132.71029999999999</v>
      </c>
      <c r="AV2220" s="9">
        <v>31.206282020073498</v>
      </c>
      <c r="AW2220" s="9">
        <v>30.383881250371001</v>
      </c>
      <c r="AX2220" s="9">
        <v>2.34473444E-2</v>
      </c>
    </row>
    <row r="2221" spans="1:50" x14ac:dyDescent="0.25">
      <c r="A2221" s="142">
        <v>550000</v>
      </c>
      <c r="B2221" s="142">
        <v>910000</v>
      </c>
      <c r="C2221" s="142">
        <v>910000</v>
      </c>
      <c r="D2221" s="9" t="s">
        <v>305</v>
      </c>
      <c r="E2221" s="9" t="s">
        <v>70</v>
      </c>
      <c r="F2221" s="9" t="s">
        <v>306</v>
      </c>
      <c r="G2221" s="9" t="s">
        <v>307</v>
      </c>
      <c r="H2221" s="9">
        <v>0.36</v>
      </c>
      <c r="I2221" s="9">
        <v>0.48</v>
      </c>
      <c r="J2221" s="9" t="s">
        <v>195</v>
      </c>
      <c r="K2221" s="9">
        <v>0.21284071734231</v>
      </c>
      <c r="L2221" s="9">
        <v>3869.40425286034</v>
      </c>
      <c r="M2221" s="9">
        <v>10.003063245956101</v>
      </c>
      <c r="N2221" s="9">
        <v>1.44797433893934</v>
      </c>
      <c r="O2221" s="9">
        <v>2.12905915688988</v>
      </c>
      <c r="P2221" s="9">
        <v>0.30818789699311</v>
      </c>
      <c r="Q2221" s="9">
        <v>823.56677686621197</v>
      </c>
      <c r="R2221" s="9">
        <v>1200</v>
      </c>
      <c r="S2221" s="9" t="s">
        <v>308</v>
      </c>
      <c r="T2221" s="9">
        <v>1200</v>
      </c>
      <c r="U2221" s="9" t="s">
        <v>293</v>
      </c>
      <c r="V2221" s="9" t="s">
        <v>195</v>
      </c>
      <c r="Z2221" s="9">
        <v>0</v>
      </c>
      <c r="AA2221" s="9">
        <v>1</v>
      </c>
      <c r="AB2221" s="9">
        <v>2.12905915688988</v>
      </c>
      <c r="AC2221" s="9">
        <v>0.30818789699311</v>
      </c>
      <c r="AD2221" s="9">
        <v>823.56677686621197</v>
      </c>
      <c r="AF2221" s="9">
        <v>-1</v>
      </c>
      <c r="AG2221" s="9">
        <v>-1</v>
      </c>
      <c r="AH2221" s="9">
        <v>-1</v>
      </c>
      <c r="AI2221" s="9">
        <v>-1</v>
      </c>
      <c r="AJ2221" s="9">
        <v>0</v>
      </c>
      <c r="AM2221" s="9" t="s">
        <v>309</v>
      </c>
      <c r="AN2221" s="9">
        <v>-1</v>
      </c>
      <c r="AQ2221" s="9">
        <v>580</v>
      </c>
      <c r="AR2221" s="9" t="s">
        <v>302</v>
      </c>
      <c r="AT2221" s="9" t="s">
        <v>195</v>
      </c>
      <c r="AU2221" s="9">
        <v>132.71029999999999</v>
      </c>
      <c r="AV2221" s="9">
        <v>176.541749047352</v>
      </c>
      <c r="AW2221" s="9">
        <v>861.33582392498397</v>
      </c>
      <c r="AX2221" s="9">
        <v>0.66793736969999995</v>
      </c>
    </row>
    <row r="2222" spans="1:50" x14ac:dyDescent="0.25">
      <c r="A2222" s="142">
        <v>550000</v>
      </c>
      <c r="B2222" s="142">
        <v>910000</v>
      </c>
      <c r="C2222" s="142">
        <v>910000</v>
      </c>
      <c r="D2222" s="9" t="s">
        <v>305</v>
      </c>
      <c r="E2222" s="9" t="s">
        <v>70</v>
      </c>
      <c r="F2222" s="9" t="s">
        <v>306</v>
      </c>
      <c r="G2222" s="9" t="s">
        <v>307</v>
      </c>
      <c r="H2222" s="9">
        <v>0.36</v>
      </c>
      <c r="I2222" s="9">
        <v>0.48</v>
      </c>
      <c r="J2222" s="9" t="s">
        <v>195</v>
      </c>
      <c r="K2222" s="9">
        <v>7.2275226815519997E-2</v>
      </c>
      <c r="L2222" s="9">
        <v>3869.40425286034</v>
      </c>
      <c r="M2222" s="9">
        <v>10.003063245956101</v>
      </c>
      <c r="N2222" s="9">
        <v>1.44797433893934</v>
      </c>
      <c r="O2222" s="9">
        <v>0.72297366495149995</v>
      </c>
      <c r="P2222" s="9">
        <v>0.10465267376989</v>
      </c>
      <c r="Q2222" s="9">
        <v>279.66207001642999</v>
      </c>
      <c r="R2222" s="9">
        <v>1430</v>
      </c>
      <c r="S2222" s="9" t="s">
        <v>298</v>
      </c>
      <c r="T2222" s="9">
        <v>1430</v>
      </c>
      <c r="U2222" s="9" t="s">
        <v>293</v>
      </c>
      <c r="V2222" s="9" t="s">
        <v>195</v>
      </c>
      <c r="Z2222" s="9">
        <v>0</v>
      </c>
      <c r="AA2222" s="9">
        <v>1</v>
      </c>
      <c r="AB2222" s="9">
        <v>0.72297366495149995</v>
      </c>
      <c r="AC2222" s="9">
        <v>0.10465267376989</v>
      </c>
      <c r="AD2222" s="9">
        <v>279.66207001642903</v>
      </c>
      <c r="AF2222" s="9">
        <v>-1</v>
      </c>
      <c r="AG2222" s="9">
        <v>-1</v>
      </c>
      <c r="AH2222" s="9">
        <v>-1</v>
      </c>
      <c r="AI2222" s="9">
        <v>-1</v>
      </c>
      <c r="AJ2222" s="9">
        <v>0</v>
      </c>
      <c r="AM2222" s="9" t="s">
        <v>309</v>
      </c>
      <c r="AN2222" s="9">
        <v>-1</v>
      </c>
      <c r="AQ2222" s="9">
        <v>580</v>
      </c>
      <c r="AR2222" s="9" t="s">
        <v>302</v>
      </c>
      <c r="AT2222" s="9" t="s">
        <v>195</v>
      </c>
      <c r="AU2222" s="9">
        <v>132.71029999999999</v>
      </c>
      <c r="AV2222" s="9">
        <v>72.225606724974099</v>
      </c>
      <c r="AW2222" s="9">
        <v>292.48746581881397</v>
      </c>
      <c r="AX2222" s="9">
        <v>0.2268143309</v>
      </c>
    </row>
    <row r="2223" spans="1:50" x14ac:dyDescent="0.25">
      <c r="A2223" s="142">
        <v>550000</v>
      </c>
      <c r="B2223" s="142">
        <v>910000</v>
      </c>
      <c r="C2223" s="142">
        <v>910000</v>
      </c>
      <c r="D2223" s="9" t="s">
        <v>305</v>
      </c>
      <c r="E2223" s="9" t="s">
        <v>70</v>
      </c>
      <c r="F2223" s="9" t="s">
        <v>306</v>
      </c>
      <c r="G2223" s="9" t="s">
        <v>307</v>
      </c>
      <c r="H2223" s="9">
        <v>0.36</v>
      </c>
      <c r="I2223" s="9">
        <v>0.48</v>
      </c>
      <c r="J2223" s="9" t="s">
        <v>195</v>
      </c>
      <c r="K2223" s="9">
        <v>2.8301021164209999E-2</v>
      </c>
      <c r="L2223" s="9">
        <v>3869.40425286034</v>
      </c>
      <c r="M2223" s="9">
        <v>10.003063245956101</v>
      </c>
      <c r="N2223" s="9">
        <v>1.44797433893934</v>
      </c>
      <c r="O2223" s="9">
        <v>0.28309690463075998</v>
      </c>
      <c r="P2223" s="9">
        <v>4.0979152411559999E-2</v>
      </c>
      <c r="Q2223" s="9">
        <v>109.508091653096</v>
      </c>
      <c r="R2223" s="9">
        <v>1430</v>
      </c>
      <c r="S2223" s="9" t="s">
        <v>298</v>
      </c>
      <c r="T2223" s="9">
        <v>1430</v>
      </c>
      <c r="U2223" s="9" t="s">
        <v>293</v>
      </c>
      <c r="V2223" s="9" t="s">
        <v>195</v>
      </c>
      <c r="Z2223" s="9">
        <v>0</v>
      </c>
      <c r="AA2223" s="9">
        <v>1</v>
      </c>
      <c r="AB2223" s="9">
        <v>0.28309690463075998</v>
      </c>
      <c r="AC2223" s="9">
        <v>4.0979152411559999E-2</v>
      </c>
      <c r="AD2223" s="9">
        <v>109.508091653096</v>
      </c>
      <c r="AF2223" s="9">
        <v>-1</v>
      </c>
      <c r="AG2223" s="9">
        <v>-1</v>
      </c>
      <c r="AH2223" s="9">
        <v>-1</v>
      </c>
      <c r="AI2223" s="9">
        <v>-1</v>
      </c>
      <c r="AJ2223" s="9">
        <v>0</v>
      </c>
      <c r="AM2223" s="9" t="s">
        <v>309</v>
      </c>
      <c r="AN2223" s="9">
        <v>-1</v>
      </c>
      <c r="AQ2223" s="9">
        <v>580</v>
      </c>
      <c r="AR2223" s="9" t="s">
        <v>302</v>
      </c>
      <c r="AT2223" s="9" t="s">
        <v>195</v>
      </c>
      <c r="AU2223" s="9">
        <v>132.71029999999999</v>
      </c>
      <c r="AV2223" s="9">
        <v>61.514085817076896</v>
      </c>
      <c r="AW2223" s="9">
        <v>114.530169258873</v>
      </c>
      <c r="AX2223" s="9">
        <v>8.8814348500000001E-2</v>
      </c>
    </row>
    <row r="2224" spans="1:50" x14ac:dyDescent="0.25">
      <c r="A2224" s="142">
        <v>550000</v>
      </c>
      <c r="B2224" s="142">
        <v>910000</v>
      </c>
      <c r="C2224" s="142">
        <v>910000</v>
      </c>
      <c r="D2224" s="9" t="s">
        <v>305</v>
      </c>
      <c r="E2224" s="9" t="s">
        <v>70</v>
      </c>
      <c r="F2224" s="9" t="s">
        <v>306</v>
      </c>
      <c r="G2224" s="9" t="s">
        <v>307</v>
      </c>
      <c r="H2224" s="9">
        <v>0.36</v>
      </c>
      <c r="I2224" s="9">
        <v>0.48</v>
      </c>
      <c r="J2224" s="9" t="s">
        <v>195</v>
      </c>
      <c r="K2224" s="9">
        <v>0.23919184693702999</v>
      </c>
      <c r="L2224" s="9">
        <v>3869.40425286034</v>
      </c>
      <c r="M2224" s="9">
        <v>10.003063245956101</v>
      </c>
      <c r="N2224" s="9">
        <v>1.44797433893934</v>
      </c>
      <c r="O2224" s="9">
        <v>2.3926511728282098</v>
      </c>
      <c r="P2224" s="9">
        <v>0.34634365644832998</v>
      </c>
      <c r="Q2224" s="9">
        <v>925.52994978768004</v>
      </c>
      <c r="R2224" s="9">
        <v>1210</v>
      </c>
      <c r="S2224" s="9" t="s">
        <v>310</v>
      </c>
      <c r="T2224" s="9">
        <v>1210</v>
      </c>
      <c r="U2224" s="9" t="s">
        <v>293</v>
      </c>
      <c r="V2224" s="9" t="s">
        <v>195</v>
      </c>
      <c r="Z2224" s="9">
        <v>0</v>
      </c>
      <c r="AA2224" s="9">
        <v>1</v>
      </c>
      <c r="AB2224" s="9">
        <v>2.3926511728282098</v>
      </c>
      <c r="AC2224" s="9">
        <v>0.34634365644832998</v>
      </c>
      <c r="AD2224" s="9">
        <v>925.52994978768004</v>
      </c>
      <c r="AF2224" s="9">
        <v>-1</v>
      </c>
      <c r="AG2224" s="9">
        <v>-1</v>
      </c>
      <c r="AH2224" s="9">
        <v>-1</v>
      </c>
      <c r="AI2224" s="9">
        <v>-1</v>
      </c>
      <c r="AJ2224" s="9">
        <v>0</v>
      </c>
      <c r="AM2224" s="9" t="s">
        <v>309</v>
      </c>
      <c r="AN2224" s="9">
        <v>-1</v>
      </c>
      <c r="AQ2224" s="9">
        <v>580</v>
      </c>
      <c r="AR2224" s="9" t="s">
        <v>302</v>
      </c>
      <c r="AT2224" s="9" t="s">
        <v>195</v>
      </c>
      <c r="AU2224" s="9">
        <v>132.71029999999999</v>
      </c>
      <c r="AV2224" s="9">
        <v>124.268286468285</v>
      </c>
      <c r="AW2224" s="9">
        <v>967.97506196285201</v>
      </c>
      <c r="AX2224" s="9">
        <v>0.75063256270000001</v>
      </c>
    </row>
    <row r="2225" spans="1:50" x14ac:dyDescent="0.25">
      <c r="A2225" s="142">
        <v>550000</v>
      </c>
      <c r="B2225" s="142">
        <v>910000</v>
      </c>
      <c r="C2225" s="142">
        <v>910000</v>
      </c>
      <c r="D2225" s="9" t="s">
        <v>305</v>
      </c>
      <c r="E2225" s="9" t="s">
        <v>70</v>
      </c>
      <c r="F2225" s="9" t="s">
        <v>306</v>
      </c>
      <c r="G2225" s="9" t="s">
        <v>307</v>
      </c>
      <c r="H2225" s="9">
        <v>0.36</v>
      </c>
      <c r="I2225" s="9">
        <v>0.48</v>
      </c>
      <c r="J2225" s="9" t="s">
        <v>195</v>
      </c>
      <c r="K2225" s="9">
        <v>5.6445696748469998E-2</v>
      </c>
      <c r="L2225" s="9">
        <v>3869.40425286034</v>
      </c>
      <c r="M2225" s="9">
        <v>10.003063245956101</v>
      </c>
      <c r="N2225" s="9">
        <v>1.44797433893934</v>
      </c>
      <c r="O2225" s="9">
        <v>0.56462987453704006</v>
      </c>
      <c r="P2225" s="9">
        <v>8.173192043534E-2</v>
      </c>
      <c r="Q2225" s="9">
        <v>218.41121905420999</v>
      </c>
      <c r="R2225" s="9">
        <v>1210</v>
      </c>
      <c r="S2225" s="9" t="s">
        <v>310</v>
      </c>
      <c r="T2225" s="9">
        <v>1210</v>
      </c>
      <c r="U2225" s="9" t="s">
        <v>293</v>
      </c>
      <c r="V2225" s="9" t="s">
        <v>195</v>
      </c>
      <c r="Z2225" s="9">
        <v>0</v>
      </c>
      <c r="AA2225" s="9">
        <v>1</v>
      </c>
      <c r="AB2225" s="9">
        <v>0.56462987453704006</v>
      </c>
      <c r="AC2225" s="9">
        <v>8.173192043534E-2</v>
      </c>
      <c r="AD2225" s="9">
        <v>218.41121905420999</v>
      </c>
      <c r="AF2225" s="9">
        <v>-1</v>
      </c>
      <c r="AG2225" s="9">
        <v>-1</v>
      </c>
      <c r="AH2225" s="9">
        <v>-1</v>
      </c>
      <c r="AI2225" s="9">
        <v>-1</v>
      </c>
      <c r="AJ2225" s="9">
        <v>0</v>
      </c>
      <c r="AM2225" s="9" t="s">
        <v>309</v>
      </c>
      <c r="AN2225" s="9">
        <v>-1</v>
      </c>
      <c r="AQ2225" s="9">
        <v>580</v>
      </c>
      <c r="AR2225" s="9" t="s">
        <v>302</v>
      </c>
      <c r="AT2225" s="9" t="s">
        <v>195</v>
      </c>
      <c r="AU2225" s="9">
        <v>132.71029999999999</v>
      </c>
      <c r="AV2225" s="9">
        <v>78.351027093314897</v>
      </c>
      <c r="AW2225" s="9">
        <v>228.42763040340401</v>
      </c>
      <c r="AX2225" s="9">
        <v>0.1771380528</v>
      </c>
    </row>
    <row r="2226" spans="1:50" x14ac:dyDescent="0.25">
      <c r="A2226" s="142">
        <v>550000</v>
      </c>
      <c r="B2226" s="142">
        <v>910000</v>
      </c>
      <c r="C2226" s="142">
        <v>910000</v>
      </c>
      <c r="D2226" s="9" t="s">
        <v>305</v>
      </c>
      <c r="E2226" s="9" t="s">
        <v>70</v>
      </c>
      <c r="F2226" s="9" t="s">
        <v>306</v>
      </c>
      <c r="G2226" s="9" t="s">
        <v>307</v>
      </c>
      <c r="H2226" s="9">
        <v>0.36</v>
      </c>
      <c r="I2226" s="9">
        <v>0.48</v>
      </c>
      <c r="J2226" s="9" t="s">
        <v>195</v>
      </c>
      <c r="K2226" s="9">
        <v>8.7089447754099998E-3</v>
      </c>
      <c r="L2226" s="9">
        <v>3869.40425286034</v>
      </c>
      <c r="M2226" s="9">
        <v>10.003063245956101</v>
      </c>
      <c r="N2226" s="9">
        <v>1.44797433893934</v>
      </c>
      <c r="O2226" s="9">
        <v>8.7116125394050004E-2</v>
      </c>
      <c r="P2226" s="9">
        <v>1.261032855404E-2</v>
      </c>
      <c r="Q2226" s="9">
        <v>33.698427951932103</v>
      </c>
      <c r="R2226" s="9">
        <v>1330</v>
      </c>
      <c r="S2226" s="9" t="s">
        <v>311</v>
      </c>
      <c r="T2226" s="9">
        <v>1330</v>
      </c>
      <c r="U2226" s="9" t="s">
        <v>293</v>
      </c>
      <c r="V2226" s="9" t="s">
        <v>195</v>
      </c>
      <c r="Z2226" s="9">
        <v>0</v>
      </c>
      <c r="AA2226" s="9">
        <v>1</v>
      </c>
      <c r="AB2226" s="9">
        <v>8.7116125394050004E-2</v>
      </c>
      <c r="AC2226" s="9">
        <v>1.261032855404E-2</v>
      </c>
      <c r="AD2226" s="9">
        <v>33.6984279519327</v>
      </c>
      <c r="AF2226" s="9">
        <v>-1</v>
      </c>
      <c r="AG2226" s="9">
        <v>-1</v>
      </c>
      <c r="AH2226" s="9">
        <v>-1</v>
      </c>
      <c r="AI2226" s="9">
        <v>-1</v>
      </c>
      <c r="AJ2226" s="9">
        <v>0</v>
      </c>
      <c r="AM2226" s="9" t="s">
        <v>309</v>
      </c>
      <c r="AN2226" s="9">
        <v>-1</v>
      </c>
      <c r="AQ2226" s="9">
        <v>580</v>
      </c>
      <c r="AR2226" s="9" t="s">
        <v>302</v>
      </c>
      <c r="AT2226" s="9" t="s">
        <v>195</v>
      </c>
      <c r="AU2226" s="9">
        <v>132.71029999999999</v>
      </c>
      <c r="AV2226" s="9">
        <v>35.472146740926803</v>
      </c>
      <c r="AW2226" s="9">
        <v>35.2438490967318</v>
      </c>
      <c r="AX2226" s="9">
        <v>2.73304363E-2</v>
      </c>
    </row>
    <row r="2227" spans="1:50" x14ac:dyDescent="0.25">
      <c r="A2227" s="142">
        <v>550000</v>
      </c>
      <c r="B2227" s="142">
        <v>910000</v>
      </c>
      <c r="C2227" s="142">
        <v>910000</v>
      </c>
      <c r="D2227" s="9" t="s">
        <v>305</v>
      </c>
      <c r="E2227" s="9" t="s">
        <v>70</v>
      </c>
      <c r="F2227" s="9" t="s">
        <v>306</v>
      </c>
      <c r="G2227" s="9" t="s">
        <v>307</v>
      </c>
      <c r="H2227" s="9">
        <v>0.36</v>
      </c>
      <c r="I2227" s="9">
        <v>0.48</v>
      </c>
      <c r="J2227" s="9" t="s">
        <v>195</v>
      </c>
      <c r="K2227" s="9">
        <v>0.20394014108964001</v>
      </c>
      <c r="L2227" s="9">
        <v>3852.56137521749</v>
      </c>
      <c r="M2227" s="9">
        <v>9.5721902011285902</v>
      </c>
      <c r="N2227" s="9">
        <v>1.4067554030589899</v>
      </c>
      <c r="O2227" s="9">
        <v>1.9521538201550499</v>
      </c>
      <c r="P2227" s="9">
        <v>0.28689389537846</v>
      </c>
      <c r="Q2227" s="9">
        <v>785.69191041835995</v>
      </c>
      <c r="R2227" s="9">
        <v>1200</v>
      </c>
      <c r="S2227" s="9" t="s">
        <v>308</v>
      </c>
      <c r="T2227" s="9">
        <v>1200</v>
      </c>
      <c r="U2227" s="9" t="s">
        <v>293</v>
      </c>
      <c r="V2227" s="9" t="s">
        <v>195</v>
      </c>
      <c r="Z2227" s="9">
        <v>0</v>
      </c>
      <c r="AA2227" s="9">
        <v>1</v>
      </c>
      <c r="AB2227" s="9">
        <v>1.9521538201550499</v>
      </c>
      <c r="AC2227" s="9">
        <v>0.28689389537846</v>
      </c>
      <c r="AD2227" s="9">
        <v>785.69191041835995</v>
      </c>
      <c r="AF2227" s="9">
        <v>-1</v>
      </c>
      <c r="AG2227" s="9">
        <v>-1</v>
      </c>
      <c r="AH2227" s="9">
        <v>-1</v>
      </c>
      <c r="AI2227" s="9">
        <v>-1</v>
      </c>
      <c r="AJ2227" s="9">
        <v>0</v>
      </c>
      <c r="AM2227" s="9" t="s">
        <v>309</v>
      </c>
      <c r="AN2227" s="9">
        <v>-1</v>
      </c>
      <c r="AQ2227" s="9">
        <v>580</v>
      </c>
      <c r="AR2227" s="9" t="s">
        <v>302</v>
      </c>
      <c r="AT2227" s="9" t="s">
        <v>195</v>
      </c>
      <c r="AU2227" s="9">
        <v>132.71029999999999</v>
      </c>
      <c r="AV2227" s="9">
        <v>167.34794129511101</v>
      </c>
      <c r="AW2227" s="9">
        <v>825.31646975377998</v>
      </c>
      <c r="AX2227" s="9">
        <v>0.63721971649999998</v>
      </c>
    </row>
    <row r="2228" spans="1:50" x14ac:dyDescent="0.25">
      <c r="A2228" s="142">
        <v>550000</v>
      </c>
      <c r="B2228" s="142">
        <v>910000</v>
      </c>
      <c r="C2228" s="142">
        <v>910000</v>
      </c>
      <c r="D2228" s="9" t="s">
        <v>305</v>
      </c>
      <c r="E2228" s="9" t="s">
        <v>70</v>
      </c>
      <c r="F2228" s="9" t="s">
        <v>306</v>
      </c>
      <c r="G2228" s="9" t="s">
        <v>307</v>
      </c>
      <c r="H2228" s="9">
        <v>0.36</v>
      </c>
      <c r="I2228" s="9">
        <v>0.48</v>
      </c>
      <c r="J2228" s="9" t="s">
        <v>195</v>
      </c>
      <c r="K2228" s="9">
        <v>6.1094215197679998E-2</v>
      </c>
      <c r="L2228" s="9">
        <v>3852.56137521749</v>
      </c>
      <c r="M2228" s="9">
        <v>9.5721902011285902</v>
      </c>
      <c r="N2228" s="9">
        <v>1.4067554030589899</v>
      </c>
      <c r="O2228" s="9">
        <v>0.58480544806095003</v>
      </c>
      <c r="P2228" s="9">
        <v>8.5944617324989994E-2</v>
      </c>
      <c r="Q2228" s="9">
        <v>235.369213719838</v>
      </c>
      <c r="R2228" s="9">
        <v>1210</v>
      </c>
      <c r="S2228" s="9" t="s">
        <v>310</v>
      </c>
      <c r="T2228" s="9">
        <v>1210</v>
      </c>
      <c r="U2228" s="9" t="s">
        <v>293</v>
      </c>
      <c r="V2228" s="9" t="s">
        <v>195</v>
      </c>
      <c r="Z2228" s="9">
        <v>0</v>
      </c>
      <c r="AA2228" s="9">
        <v>1</v>
      </c>
      <c r="AB2228" s="9">
        <v>0.58480544806095003</v>
      </c>
      <c r="AC2228" s="9">
        <v>8.5944617324989994E-2</v>
      </c>
      <c r="AD2228" s="9">
        <v>235.369213719839</v>
      </c>
      <c r="AF2228" s="9">
        <v>-1</v>
      </c>
      <c r="AG2228" s="9">
        <v>-1</v>
      </c>
      <c r="AH2228" s="9">
        <v>-1</v>
      </c>
      <c r="AI2228" s="9">
        <v>-1</v>
      </c>
      <c r="AJ2228" s="9">
        <v>0</v>
      </c>
      <c r="AM2228" s="9" t="s">
        <v>309</v>
      </c>
      <c r="AN2228" s="9">
        <v>-1</v>
      </c>
      <c r="AQ2228" s="9">
        <v>580</v>
      </c>
      <c r="AR2228" s="9" t="s">
        <v>302</v>
      </c>
      <c r="AT2228" s="9" t="s">
        <v>195</v>
      </c>
      <c r="AU2228" s="9">
        <v>132.71029999999999</v>
      </c>
      <c r="AV2228" s="9">
        <v>73.941142198414397</v>
      </c>
      <c r="AW2228" s="9">
        <v>247.23951714425201</v>
      </c>
      <c r="AX2228" s="9">
        <v>0.19089149529999999</v>
      </c>
    </row>
    <row r="2229" spans="1:50" x14ac:dyDescent="0.25">
      <c r="A2229" s="142">
        <v>550000</v>
      </c>
      <c r="B2229" s="142">
        <v>910000</v>
      </c>
      <c r="C2229" s="142">
        <v>910000</v>
      </c>
      <c r="D2229" s="9" t="s">
        <v>305</v>
      </c>
      <c r="E2229" s="9" t="s">
        <v>70</v>
      </c>
      <c r="F2229" s="9" t="s">
        <v>306</v>
      </c>
      <c r="G2229" s="9" t="s">
        <v>307</v>
      </c>
      <c r="H2229" s="9">
        <v>0.36</v>
      </c>
      <c r="I2229" s="9">
        <v>0.48</v>
      </c>
      <c r="J2229" s="9" t="s">
        <v>195</v>
      </c>
      <c r="K2229" s="9">
        <v>4.2231194373739997E-2</v>
      </c>
      <c r="L2229" s="9">
        <v>3852.56137521749</v>
      </c>
      <c r="M2229" s="9">
        <v>9.5721902011285902</v>
      </c>
      <c r="N2229" s="9">
        <v>1.4067554030589899</v>
      </c>
      <c r="O2229" s="9">
        <v>0.40424502496631998</v>
      </c>
      <c r="P2229" s="9">
        <v>5.9408960862899998E-2</v>
      </c>
      <c r="Q2229" s="9">
        <v>162.698268273596</v>
      </c>
      <c r="R2229" s="9">
        <v>1210</v>
      </c>
      <c r="S2229" s="9" t="s">
        <v>310</v>
      </c>
      <c r="T2229" s="9">
        <v>1210</v>
      </c>
      <c r="U2229" s="9" t="s">
        <v>293</v>
      </c>
      <c r="V2229" s="9" t="s">
        <v>195</v>
      </c>
      <c r="Z2229" s="9">
        <v>0</v>
      </c>
      <c r="AA2229" s="9">
        <v>1</v>
      </c>
      <c r="AB2229" s="9">
        <v>0.40424502496631998</v>
      </c>
      <c r="AC2229" s="9">
        <v>5.9408960862899998E-2</v>
      </c>
      <c r="AD2229" s="9">
        <v>162.69826827359401</v>
      </c>
      <c r="AF2229" s="9">
        <v>-1</v>
      </c>
      <c r="AG2229" s="9">
        <v>-1</v>
      </c>
      <c r="AH2229" s="9">
        <v>-1</v>
      </c>
      <c r="AI2229" s="9">
        <v>-1</v>
      </c>
      <c r="AJ2229" s="9">
        <v>0</v>
      </c>
      <c r="AM2229" s="9" t="s">
        <v>309</v>
      </c>
      <c r="AN2229" s="9">
        <v>-1</v>
      </c>
      <c r="AQ2229" s="9">
        <v>580</v>
      </c>
      <c r="AR2229" s="9" t="s">
        <v>302</v>
      </c>
      <c r="AT2229" s="9" t="s">
        <v>195</v>
      </c>
      <c r="AU2229" s="9">
        <v>132.71029999999999</v>
      </c>
      <c r="AV2229" s="9">
        <v>75.590463416604194</v>
      </c>
      <c r="AW2229" s="9">
        <v>170.90358017701399</v>
      </c>
      <c r="AX2229" s="9">
        <v>0.13195317779999999</v>
      </c>
    </row>
    <row r="2230" spans="1:50" x14ac:dyDescent="0.25">
      <c r="A2230" s="142">
        <v>550000</v>
      </c>
      <c r="B2230" s="142">
        <v>910000</v>
      </c>
      <c r="C2230" s="142">
        <v>910000</v>
      </c>
      <c r="D2230" s="9" t="s">
        <v>305</v>
      </c>
      <c r="E2230" s="9" t="s">
        <v>70</v>
      </c>
      <c r="F2230" s="9" t="s">
        <v>306</v>
      </c>
      <c r="G2230" s="9" t="s">
        <v>307</v>
      </c>
      <c r="H2230" s="9">
        <v>0.36</v>
      </c>
      <c r="I2230" s="9">
        <v>0.48</v>
      </c>
      <c r="J2230" s="9" t="s">
        <v>195</v>
      </c>
      <c r="K2230" s="9">
        <v>1.340144047663E-2</v>
      </c>
      <c r="L2230" s="9">
        <v>3852.56137521749</v>
      </c>
      <c r="M2230" s="9">
        <v>9.5721902011285902</v>
      </c>
      <c r="N2230" s="9">
        <v>1.4067554030589899</v>
      </c>
      <c r="O2230" s="9">
        <v>0.12828113721143999</v>
      </c>
      <c r="P2230" s="9">
        <v>1.8852548799270001E-2</v>
      </c>
      <c r="Q2230" s="9">
        <v>51.6298719525564</v>
      </c>
      <c r="R2230" s="9">
        <v>1210</v>
      </c>
      <c r="S2230" s="9" t="s">
        <v>310</v>
      </c>
      <c r="T2230" s="9">
        <v>1210</v>
      </c>
      <c r="U2230" s="9" t="s">
        <v>293</v>
      </c>
      <c r="V2230" s="9" t="s">
        <v>195</v>
      </c>
      <c r="Z2230" s="9">
        <v>0</v>
      </c>
      <c r="AA2230" s="9">
        <v>1</v>
      </c>
      <c r="AB2230" s="9">
        <v>0.12828113721143999</v>
      </c>
      <c r="AC2230" s="9">
        <v>1.8852548799270001E-2</v>
      </c>
      <c r="AD2230" s="9">
        <v>51.629871952555703</v>
      </c>
      <c r="AF2230" s="9">
        <v>-1</v>
      </c>
      <c r="AG2230" s="9">
        <v>-1</v>
      </c>
      <c r="AH2230" s="9">
        <v>-1</v>
      </c>
      <c r="AI2230" s="9">
        <v>-1</v>
      </c>
      <c r="AJ2230" s="9">
        <v>0</v>
      </c>
      <c r="AM2230" s="9" t="s">
        <v>309</v>
      </c>
      <c r="AN2230" s="9">
        <v>-1</v>
      </c>
      <c r="AQ2230" s="9">
        <v>580</v>
      </c>
      <c r="AR2230" s="9" t="s">
        <v>302</v>
      </c>
      <c r="AT2230" s="9" t="s">
        <v>195</v>
      </c>
      <c r="AU2230" s="9">
        <v>132.71029999999999</v>
      </c>
      <c r="AV2230" s="9">
        <v>43.4300615016733</v>
      </c>
      <c r="AW2230" s="9">
        <v>54.233705462276703</v>
      </c>
      <c r="AX2230" s="9">
        <v>4.1873375499999997E-2</v>
      </c>
    </row>
    <row r="2231" spans="1:50" x14ac:dyDescent="0.25">
      <c r="A2231" s="142">
        <v>550000</v>
      </c>
      <c r="B2231" s="142">
        <v>910000</v>
      </c>
      <c r="C2231" s="142">
        <v>910000</v>
      </c>
      <c r="D2231" s="9" t="s">
        <v>305</v>
      </c>
      <c r="E2231" s="9" t="s">
        <v>70</v>
      </c>
      <c r="F2231" s="9" t="s">
        <v>306</v>
      </c>
      <c r="G2231" s="9" t="s">
        <v>307</v>
      </c>
      <c r="H2231" s="9">
        <v>0.36</v>
      </c>
      <c r="I2231" s="9">
        <v>0.48</v>
      </c>
      <c r="J2231" s="9" t="s">
        <v>195</v>
      </c>
      <c r="K2231" s="9">
        <v>0.29709646250719002</v>
      </c>
      <c r="L2231" s="9">
        <v>3852.56137521749</v>
      </c>
      <c r="M2231" s="9">
        <v>9.5721902011285902</v>
      </c>
      <c r="N2231" s="9">
        <v>1.4067554030589899</v>
      </c>
      <c r="O2231" s="9">
        <v>2.8438638472012898</v>
      </c>
      <c r="P2231" s="9">
        <v>0.41794205386170002</v>
      </c>
      <c r="Q2231" s="9">
        <v>1144.5823561689499</v>
      </c>
      <c r="R2231" s="9">
        <v>1210</v>
      </c>
      <c r="S2231" s="9" t="s">
        <v>310</v>
      </c>
      <c r="T2231" s="9">
        <v>1210</v>
      </c>
      <c r="U2231" s="9" t="s">
        <v>293</v>
      </c>
      <c r="V2231" s="9" t="s">
        <v>195</v>
      </c>
      <c r="Z2231" s="9">
        <v>0</v>
      </c>
      <c r="AA2231" s="9">
        <v>1</v>
      </c>
      <c r="AB2231" s="9">
        <v>2.8438638472012898</v>
      </c>
      <c r="AC2231" s="9">
        <v>0.41794205386170002</v>
      </c>
      <c r="AD2231" s="9">
        <v>1144.5823561689499</v>
      </c>
      <c r="AF2231" s="9">
        <v>-1</v>
      </c>
      <c r="AG2231" s="9">
        <v>-1</v>
      </c>
      <c r="AH2231" s="9">
        <v>-1</v>
      </c>
      <c r="AI2231" s="9">
        <v>-1</v>
      </c>
      <c r="AJ2231" s="9">
        <v>0</v>
      </c>
      <c r="AM2231" s="9" t="s">
        <v>309</v>
      </c>
      <c r="AN2231" s="9">
        <v>-1</v>
      </c>
      <c r="AQ2231" s="9">
        <v>580</v>
      </c>
      <c r="AR2231" s="9" t="s">
        <v>302</v>
      </c>
      <c r="AT2231" s="9" t="s">
        <v>195</v>
      </c>
      <c r="AU2231" s="9">
        <v>132.71029999999999</v>
      </c>
      <c r="AV2231" s="9">
        <v>137.43949017959599</v>
      </c>
      <c r="AW2231" s="9">
        <v>1202.3067273695401</v>
      </c>
      <c r="AX2231" s="9">
        <v>0.92829063759999997</v>
      </c>
    </row>
    <row r="2232" spans="1:50" x14ac:dyDescent="0.25">
      <c r="A2232" s="142">
        <v>550000</v>
      </c>
      <c r="B2232" s="142">
        <v>910000</v>
      </c>
      <c r="C2232" s="142">
        <v>920000</v>
      </c>
      <c r="D2232" s="9" t="s">
        <v>305</v>
      </c>
      <c r="E2232" s="9" t="s">
        <v>70</v>
      </c>
      <c r="F2232" s="9" t="s">
        <v>306</v>
      </c>
      <c r="G2232" s="9" t="s">
        <v>307</v>
      </c>
      <c r="H2232" s="9">
        <v>0.36</v>
      </c>
      <c r="I2232" s="9">
        <v>0.48</v>
      </c>
      <c r="J2232" s="9" t="s">
        <v>195</v>
      </c>
      <c r="K2232" s="9">
        <v>0.24618687366674</v>
      </c>
      <c r="L2232" s="9">
        <v>3855.3464395690798</v>
      </c>
      <c r="M2232" s="9">
        <v>9.57859158916939</v>
      </c>
      <c r="N2232" s="9">
        <v>1.40767849505342</v>
      </c>
      <c r="O2232" s="9">
        <v>2.35812351746821</v>
      </c>
      <c r="P2232" s="9">
        <v>0.34655196782511</v>
      </c>
      <c r="Q2232" s="9">
        <v>949.13568685973905</v>
      </c>
      <c r="R2232" s="9">
        <v>1200</v>
      </c>
      <c r="S2232" s="9" t="s">
        <v>308</v>
      </c>
      <c r="T2232" s="9">
        <v>1200</v>
      </c>
      <c r="U2232" s="9" t="s">
        <v>293</v>
      </c>
      <c r="V2232" s="9" t="s">
        <v>195</v>
      </c>
      <c r="Z2232" s="9">
        <v>0</v>
      </c>
      <c r="AA2232" s="9">
        <v>1</v>
      </c>
      <c r="AB2232" s="9">
        <v>2.35812351746821</v>
      </c>
      <c r="AC2232" s="9">
        <v>0.34655196782511</v>
      </c>
      <c r="AD2232" s="9">
        <v>949.13568685973905</v>
      </c>
      <c r="AF2232" s="9">
        <v>-1</v>
      </c>
      <c r="AG2232" s="9">
        <v>-1</v>
      </c>
      <c r="AH2232" s="9">
        <v>-1</v>
      </c>
      <c r="AI2232" s="9">
        <v>-1</v>
      </c>
      <c r="AJ2232" s="9">
        <v>0</v>
      </c>
      <c r="AM2232" s="9" t="s">
        <v>309</v>
      </c>
      <c r="AN2232" s="9">
        <v>-1</v>
      </c>
      <c r="AQ2232" s="9">
        <v>580</v>
      </c>
      <c r="AR2232" s="9" t="s">
        <v>302</v>
      </c>
      <c r="AT2232" s="9" t="s">
        <v>195</v>
      </c>
      <c r="AU2232" s="9">
        <v>132.71029999999999</v>
      </c>
      <c r="AV2232" s="9">
        <v>150.69088724551099</v>
      </c>
      <c r="AW2232" s="9">
        <v>996.28293080885805</v>
      </c>
      <c r="AX2232" s="9">
        <v>0.76977752379999997</v>
      </c>
    </row>
    <row r="2233" spans="1:50" x14ac:dyDescent="0.25">
      <c r="A2233" s="142">
        <v>550000</v>
      </c>
      <c r="B2233" s="142">
        <v>910000</v>
      </c>
      <c r="C2233" s="142">
        <v>920000</v>
      </c>
      <c r="D2233" s="9" t="s">
        <v>305</v>
      </c>
      <c r="E2233" s="9" t="s">
        <v>70</v>
      </c>
      <c r="F2233" s="9" t="s">
        <v>306</v>
      </c>
      <c r="G2233" s="9" t="s">
        <v>307</v>
      </c>
      <c r="H2233" s="9">
        <v>0.36</v>
      </c>
      <c r="I2233" s="9">
        <v>0.48</v>
      </c>
      <c r="J2233" s="9" t="s">
        <v>195</v>
      </c>
      <c r="K2233" s="9">
        <v>2.1941097341740001E-2</v>
      </c>
      <c r="L2233" s="9">
        <v>3855.3464395690798</v>
      </c>
      <c r="M2233" s="9">
        <v>9.57859158916939</v>
      </c>
      <c r="N2233" s="9">
        <v>1.40767849505342</v>
      </c>
      <c r="O2233" s="9">
        <v>0.21016481045474</v>
      </c>
      <c r="P2233" s="9">
        <v>3.0886010885840001E-2</v>
      </c>
      <c r="Q2233" s="9">
        <v>84.590531516719693</v>
      </c>
      <c r="R2233" s="9">
        <v>1210</v>
      </c>
      <c r="S2233" s="9" t="s">
        <v>310</v>
      </c>
      <c r="T2233" s="9">
        <v>1210</v>
      </c>
      <c r="U2233" s="9" t="s">
        <v>293</v>
      </c>
      <c r="V2233" s="9" t="s">
        <v>195</v>
      </c>
      <c r="Z2233" s="9">
        <v>0</v>
      </c>
      <c r="AA2233" s="9">
        <v>1</v>
      </c>
      <c r="AB2233" s="9">
        <v>0.21016481045474</v>
      </c>
      <c r="AC2233" s="9">
        <v>3.0886010885840001E-2</v>
      </c>
      <c r="AD2233" s="9">
        <v>84.590531516721697</v>
      </c>
      <c r="AF2233" s="9">
        <v>-1</v>
      </c>
      <c r="AG2233" s="9">
        <v>-1</v>
      </c>
      <c r="AH2233" s="9">
        <v>-1</v>
      </c>
      <c r="AI2233" s="9">
        <v>-1</v>
      </c>
      <c r="AJ2233" s="9">
        <v>0</v>
      </c>
      <c r="AM2233" s="9" t="s">
        <v>309</v>
      </c>
      <c r="AN2233" s="9">
        <v>-1</v>
      </c>
      <c r="AQ2233" s="9">
        <v>580</v>
      </c>
      <c r="AR2233" s="9" t="s">
        <v>302</v>
      </c>
      <c r="AT2233" s="9" t="s">
        <v>195</v>
      </c>
      <c r="AU2233" s="9">
        <v>132.71029999999999</v>
      </c>
      <c r="AV2233" s="9">
        <v>45.999035682368003</v>
      </c>
      <c r="AW2233" s="9">
        <v>88.792470691930106</v>
      </c>
      <c r="AX2233" s="9">
        <v>6.8605459499999993E-2</v>
      </c>
    </row>
    <row r="2234" spans="1:50" x14ac:dyDescent="0.25">
      <c r="A2234" s="142">
        <v>550000</v>
      </c>
      <c r="B2234" s="142">
        <v>910000</v>
      </c>
      <c r="C2234" s="142">
        <v>920000</v>
      </c>
      <c r="D2234" s="9" t="s">
        <v>305</v>
      </c>
      <c r="E2234" s="9" t="s">
        <v>70</v>
      </c>
      <c r="F2234" s="9" t="s">
        <v>306</v>
      </c>
      <c r="G2234" s="9" t="s">
        <v>307</v>
      </c>
      <c r="H2234" s="9">
        <v>0.36</v>
      </c>
      <c r="I2234" s="9">
        <v>0.48</v>
      </c>
      <c r="J2234" s="9" t="s">
        <v>195</v>
      </c>
      <c r="K2234" s="9">
        <v>6.1444130723599999E-2</v>
      </c>
      <c r="L2234" s="9">
        <v>3855.3464395690798</v>
      </c>
      <c r="M2234" s="9">
        <v>9.57859158916939</v>
      </c>
      <c r="N2234" s="9">
        <v>1.40767849505342</v>
      </c>
      <c r="O2234" s="9">
        <v>0.58854823375292997</v>
      </c>
      <c r="P2234" s="9">
        <v>8.6493581466859995E-2</v>
      </c>
      <c r="Q2234" s="9">
        <v>236.888410617663</v>
      </c>
      <c r="R2234" s="9">
        <v>1210</v>
      </c>
      <c r="S2234" s="9" t="s">
        <v>310</v>
      </c>
      <c r="T2234" s="9">
        <v>1210</v>
      </c>
      <c r="U2234" s="9" t="s">
        <v>293</v>
      </c>
      <c r="V2234" s="9" t="s">
        <v>195</v>
      </c>
      <c r="Z2234" s="9">
        <v>0</v>
      </c>
      <c r="AA2234" s="9">
        <v>1</v>
      </c>
      <c r="AB2234" s="9">
        <v>0.58854823375292997</v>
      </c>
      <c r="AC2234" s="9">
        <v>8.6493581466859995E-2</v>
      </c>
      <c r="AD2234" s="9">
        <v>236.888410617662</v>
      </c>
      <c r="AF2234" s="9">
        <v>-1</v>
      </c>
      <c r="AG2234" s="9">
        <v>-1</v>
      </c>
      <c r="AH2234" s="9">
        <v>-1</v>
      </c>
      <c r="AI2234" s="9">
        <v>-1</v>
      </c>
      <c r="AJ2234" s="9">
        <v>0</v>
      </c>
      <c r="AM2234" s="9" t="s">
        <v>309</v>
      </c>
      <c r="AN2234" s="9">
        <v>-1</v>
      </c>
      <c r="AQ2234" s="9">
        <v>580</v>
      </c>
      <c r="AR2234" s="9" t="s">
        <v>302</v>
      </c>
      <c r="AT2234" s="9" t="s">
        <v>195</v>
      </c>
      <c r="AU2234" s="9">
        <v>132.71029999999999</v>
      </c>
      <c r="AV2234" s="9">
        <v>64.187632620461201</v>
      </c>
      <c r="AW2234" s="9">
        <v>248.65557503759999</v>
      </c>
      <c r="AX2234" s="9">
        <v>0.19212360959999999</v>
      </c>
    </row>
    <row r="2235" spans="1:50" x14ac:dyDescent="0.25">
      <c r="A2235" s="142">
        <v>550000</v>
      </c>
      <c r="B2235" s="142">
        <v>910000</v>
      </c>
      <c r="C2235" s="142">
        <v>920000</v>
      </c>
      <c r="D2235" s="9" t="s">
        <v>305</v>
      </c>
      <c r="E2235" s="9" t="s">
        <v>70</v>
      </c>
      <c r="F2235" s="9" t="s">
        <v>306</v>
      </c>
      <c r="G2235" s="9" t="s">
        <v>307</v>
      </c>
      <c r="H2235" s="9">
        <v>0.36</v>
      </c>
      <c r="I2235" s="9">
        <v>0.48</v>
      </c>
      <c r="J2235" s="9" t="s">
        <v>195</v>
      </c>
      <c r="K2235" s="9">
        <v>0.10084898419804</v>
      </c>
      <c r="L2235" s="9">
        <v>3855.3464395690798</v>
      </c>
      <c r="M2235" s="9">
        <v>9.57859158916939</v>
      </c>
      <c r="N2235" s="9">
        <v>1.40767849505342</v>
      </c>
      <c r="O2235" s="9">
        <v>0.96599123181569002</v>
      </c>
      <c r="P2235" s="9">
        <v>0.14196294630357001</v>
      </c>
      <c r="Q2235" s="9">
        <v>388.80777216209901</v>
      </c>
      <c r="R2235" s="9">
        <v>1210</v>
      </c>
      <c r="S2235" s="9" t="s">
        <v>310</v>
      </c>
      <c r="T2235" s="9">
        <v>1210</v>
      </c>
      <c r="U2235" s="9" t="s">
        <v>293</v>
      </c>
      <c r="V2235" s="9" t="s">
        <v>195</v>
      </c>
      <c r="Z2235" s="9">
        <v>0</v>
      </c>
      <c r="AA2235" s="9">
        <v>1</v>
      </c>
      <c r="AB2235" s="9">
        <v>0.96599123181569002</v>
      </c>
      <c r="AC2235" s="9">
        <v>0.14196294630357001</v>
      </c>
      <c r="AD2235" s="9">
        <v>388.80777216209901</v>
      </c>
      <c r="AF2235" s="9">
        <v>-1</v>
      </c>
      <c r="AG2235" s="9">
        <v>-1</v>
      </c>
      <c r="AH2235" s="9">
        <v>-1</v>
      </c>
      <c r="AI2235" s="9">
        <v>-1</v>
      </c>
      <c r="AJ2235" s="9">
        <v>0</v>
      </c>
      <c r="AM2235" s="9" t="s">
        <v>309</v>
      </c>
      <c r="AN2235" s="9">
        <v>-1</v>
      </c>
      <c r="AQ2235" s="9">
        <v>580</v>
      </c>
      <c r="AR2235" s="9" t="s">
        <v>302</v>
      </c>
      <c r="AT2235" s="9" t="s">
        <v>195</v>
      </c>
      <c r="AU2235" s="9">
        <v>132.71029999999999</v>
      </c>
      <c r="AV2235" s="9">
        <v>103.105456693454</v>
      </c>
      <c r="AW2235" s="9">
        <v>408.12135939438201</v>
      </c>
      <c r="AX2235" s="9">
        <v>0.31533477059999998</v>
      </c>
    </row>
    <row r="2236" spans="1:50" x14ac:dyDescent="0.25">
      <c r="A2236" s="142">
        <v>550000</v>
      </c>
      <c r="B2236" s="142">
        <v>910000</v>
      </c>
      <c r="C2236" s="142">
        <v>920000</v>
      </c>
      <c r="D2236" s="9" t="s">
        <v>305</v>
      </c>
      <c r="E2236" s="9" t="s">
        <v>70</v>
      </c>
      <c r="F2236" s="9" t="s">
        <v>306</v>
      </c>
      <c r="G2236" s="9" t="s">
        <v>307</v>
      </c>
      <c r="H2236" s="9">
        <v>0.36</v>
      </c>
      <c r="I2236" s="9">
        <v>0.48</v>
      </c>
      <c r="J2236" s="9" t="s">
        <v>195</v>
      </c>
      <c r="K2236" s="9">
        <v>0.18734236773776999</v>
      </c>
      <c r="L2236" s="9">
        <v>3855.3464395690798</v>
      </c>
      <c r="M2236" s="9">
        <v>9.57859158916939</v>
      </c>
      <c r="N2236" s="9">
        <v>1.40767849505342</v>
      </c>
      <c r="O2236" s="9">
        <v>1.79447602790811</v>
      </c>
      <c r="P2236" s="9">
        <v>0.26371782227684998</v>
      </c>
      <c r="Q2236" s="9">
        <v>722.26973043826399</v>
      </c>
      <c r="R2236" s="9">
        <v>1210</v>
      </c>
      <c r="S2236" s="9" t="s">
        <v>310</v>
      </c>
      <c r="T2236" s="9">
        <v>1210</v>
      </c>
      <c r="U2236" s="9" t="s">
        <v>293</v>
      </c>
      <c r="V2236" s="9" t="s">
        <v>195</v>
      </c>
      <c r="Z2236" s="9">
        <v>0</v>
      </c>
      <c r="AA2236" s="9">
        <v>1</v>
      </c>
      <c r="AB2236" s="9">
        <v>1.79447602790811</v>
      </c>
      <c r="AC2236" s="9">
        <v>0.26371782227684998</v>
      </c>
      <c r="AD2236" s="9">
        <v>722.26973043826399</v>
      </c>
      <c r="AF2236" s="9">
        <v>-1</v>
      </c>
      <c r="AG2236" s="9">
        <v>-1</v>
      </c>
      <c r="AH2236" s="9">
        <v>-1</v>
      </c>
      <c r="AI2236" s="9">
        <v>-1</v>
      </c>
      <c r="AJ2236" s="9">
        <v>0</v>
      </c>
      <c r="AM2236" s="9" t="s">
        <v>309</v>
      </c>
      <c r="AN2236" s="9">
        <v>-1</v>
      </c>
      <c r="AQ2236" s="9">
        <v>580</v>
      </c>
      <c r="AR2236" s="9" t="s">
        <v>302</v>
      </c>
      <c r="AT2236" s="9" t="s">
        <v>195</v>
      </c>
      <c r="AU2236" s="9">
        <v>132.71029999999999</v>
      </c>
      <c r="AV2236" s="9">
        <v>113.83919345617601</v>
      </c>
      <c r="AW2236" s="9">
        <v>758.14766406722799</v>
      </c>
      <c r="AX2236" s="9">
        <v>0.58578242530000002</v>
      </c>
    </row>
    <row r="2237" spans="1:50" x14ac:dyDescent="0.25">
      <c r="A2237" s="142">
        <v>550000</v>
      </c>
      <c r="B2237" s="142">
        <v>910000</v>
      </c>
      <c r="C2237" s="142">
        <v>920000</v>
      </c>
      <c r="D2237" s="9" t="s">
        <v>305</v>
      </c>
      <c r="E2237" s="9" t="s">
        <v>70</v>
      </c>
      <c r="F2237" s="9" t="s">
        <v>306</v>
      </c>
      <c r="G2237" s="9" t="s">
        <v>307</v>
      </c>
      <c r="H2237" s="9">
        <v>0.36</v>
      </c>
      <c r="I2237" s="9">
        <v>0.48</v>
      </c>
      <c r="J2237" s="9" t="s">
        <v>195</v>
      </c>
      <c r="K2237" s="9">
        <v>3.6948035758469999E-2</v>
      </c>
      <c r="L2237" s="9">
        <v>3852.5613757915598</v>
      </c>
      <c r="M2237" s="9">
        <v>9.5721902025549603</v>
      </c>
      <c r="N2237" s="9">
        <v>1.40675540326862</v>
      </c>
      <c r="O2237" s="9">
        <v>0.35367362589096002</v>
      </c>
      <c r="P2237" s="9">
        <v>5.1976848943400003E-2</v>
      </c>
      <c r="Q2237" s="9">
        <v>142.34457547448099</v>
      </c>
      <c r="R2237" s="9">
        <v>1200</v>
      </c>
      <c r="S2237" s="9" t="s">
        <v>308</v>
      </c>
      <c r="T2237" s="9">
        <v>1200</v>
      </c>
      <c r="U2237" s="9" t="s">
        <v>293</v>
      </c>
      <c r="V2237" s="9" t="s">
        <v>195</v>
      </c>
      <c r="Z2237" s="9">
        <v>0</v>
      </c>
      <c r="AA2237" s="9">
        <v>1</v>
      </c>
      <c r="AB2237" s="9">
        <v>0.35367362589096002</v>
      </c>
      <c r="AC2237" s="9">
        <v>5.1976848943400003E-2</v>
      </c>
      <c r="AD2237" s="9">
        <v>142.34457547448099</v>
      </c>
      <c r="AF2237" s="9">
        <v>-1</v>
      </c>
      <c r="AG2237" s="9">
        <v>-1</v>
      </c>
      <c r="AH2237" s="9">
        <v>-1</v>
      </c>
      <c r="AI2237" s="9">
        <v>-1</v>
      </c>
      <c r="AJ2237" s="9">
        <v>0</v>
      </c>
      <c r="AM2237" s="9" t="s">
        <v>309</v>
      </c>
      <c r="AN2237" s="9">
        <v>-1</v>
      </c>
      <c r="AQ2237" s="9">
        <v>580</v>
      </c>
      <c r="AR2237" s="9" t="s">
        <v>302</v>
      </c>
      <c r="AT2237" s="9" t="s">
        <v>195</v>
      </c>
      <c r="AU2237" s="9">
        <v>132.71029999999999</v>
      </c>
      <c r="AV2237" s="9">
        <v>69.309501742005395</v>
      </c>
      <c r="AW2237" s="9">
        <v>149.52339580426499</v>
      </c>
      <c r="AX2237" s="9">
        <v>0.1154457222</v>
      </c>
    </row>
    <row r="2238" spans="1:50" x14ac:dyDescent="0.25">
      <c r="A2238" s="142">
        <v>550000</v>
      </c>
      <c r="B2238" s="142">
        <v>910000</v>
      </c>
      <c r="C2238" s="142">
        <v>920000</v>
      </c>
      <c r="D2238" s="9" t="s">
        <v>305</v>
      </c>
      <c r="E2238" s="9" t="s">
        <v>70</v>
      </c>
      <c r="F2238" s="9" t="s">
        <v>306</v>
      </c>
      <c r="G2238" s="9" t="s">
        <v>307</v>
      </c>
      <c r="H2238" s="9">
        <v>0.36</v>
      </c>
      <c r="I2238" s="9">
        <v>0.48</v>
      </c>
      <c r="J2238" s="9" t="s">
        <v>195</v>
      </c>
      <c r="K2238" s="9">
        <v>0.11871870069031</v>
      </c>
      <c r="L2238" s="9">
        <v>3852.5613757915598</v>
      </c>
      <c r="M2238" s="9">
        <v>9.5721902025549603</v>
      </c>
      <c r="N2238" s="9">
        <v>1.40675540326862</v>
      </c>
      <c r="O2238" s="9">
        <v>1.1363979836078699</v>
      </c>
      <c r="P2238" s="9">
        <v>0.16700817366512</v>
      </c>
      <c r="Q2238" s="9">
        <v>457.371080863663</v>
      </c>
      <c r="R2238" s="9">
        <v>1210</v>
      </c>
      <c r="S2238" s="9" t="s">
        <v>310</v>
      </c>
      <c r="T2238" s="9">
        <v>1210</v>
      </c>
      <c r="U2238" s="9" t="s">
        <v>293</v>
      </c>
      <c r="V2238" s="9" t="s">
        <v>195</v>
      </c>
      <c r="Z2238" s="9">
        <v>0</v>
      </c>
      <c r="AA2238" s="9">
        <v>1</v>
      </c>
      <c r="AB2238" s="9">
        <v>1.1363979836078699</v>
      </c>
      <c r="AC2238" s="9">
        <v>0.16700817366512</v>
      </c>
      <c r="AD2238" s="9">
        <v>457.371080863663</v>
      </c>
      <c r="AF2238" s="9">
        <v>-1</v>
      </c>
      <c r="AG2238" s="9">
        <v>-1</v>
      </c>
      <c r="AH2238" s="9">
        <v>-1</v>
      </c>
      <c r="AI2238" s="9">
        <v>-1</v>
      </c>
      <c r="AJ2238" s="9">
        <v>0</v>
      </c>
      <c r="AM2238" s="9" t="s">
        <v>309</v>
      </c>
      <c r="AN2238" s="9">
        <v>-1</v>
      </c>
      <c r="AQ2238" s="9">
        <v>580</v>
      </c>
      <c r="AR2238" s="9" t="s">
        <v>302</v>
      </c>
      <c r="AT2238" s="9" t="s">
        <v>195</v>
      </c>
      <c r="AU2238" s="9">
        <v>132.71029999999999</v>
      </c>
      <c r="AV2238" s="9">
        <v>95.175817331784998</v>
      </c>
      <c r="AW2238" s="9">
        <v>480.43753634758002</v>
      </c>
      <c r="AX2238" s="9">
        <v>0.37094167140000001</v>
      </c>
    </row>
    <row r="2239" spans="1:50" x14ac:dyDescent="0.25">
      <c r="A2239" s="142">
        <v>550000</v>
      </c>
      <c r="B2239" s="142">
        <v>910000</v>
      </c>
      <c r="C2239" s="142">
        <v>920000</v>
      </c>
      <c r="D2239" s="9" t="s">
        <v>305</v>
      </c>
      <c r="E2239" s="9" t="s">
        <v>70</v>
      </c>
      <c r="F2239" s="9" t="s">
        <v>306</v>
      </c>
      <c r="G2239" s="9" t="s">
        <v>307</v>
      </c>
      <c r="H2239" s="9">
        <v>0.36</v>
      </c>
      <c r="I2239" s="9">
        <v>0.48</v>
      </c>
      <c r="J2239" s="9" t="s">
        <v>195</v>
      </c>
      <c r="K2239" s="9">
        <v>1.286457198851E-2</v>
      </c>
      <c r="L2239" s="9">
        <v>3852.5613757915598</v>
      </c>
      <c r="M2239" s="9">
        <v>9.5721902025549603</v>
      </c>
      <c r="N2239" s="9">
        <v>1.40675540326862</v>
      </c>
      <c r="O2239" s="9">
        <v>0.12314212994852999</v>
      </c>
      <c r="P2239" s="9">
        <v>1.8097306155580001E-2</v>
      </c>
      <c r="Q2239" s="9">
        <v>49.561553159046802</v>
      </c>
      <c r="R2239" s="9">
        <v>1210</v>
      </c>
      <c r="S2239" s="9" t="s">
        <v>310</v>
      </c>
      <c r="T2239" s="9">
        <v>1210</v>
      </c>
      <c r="U2239" s="9" t="s">
        <v>293</v>
      </c>
      <c r="V2239" s="9" t="s">
        <v>195</v>
      </c>
      <c r="Z2239" s="9">
        <v>0</v>
      </c>
      <c r="AA2239" s="9">
        <v>1</v>
      </c>
      <c r="AB2239" s="9">
        <v>0.12314212994852999</v>
      </c>
      <c r="AC2239" s="9">
        <v>1.8097306155580001E-2</v>
      </c>
      <c r="AD2239" s="9">
        <v>49.561553159046099</v>
      </c>
      <c r="AF2239" s="9">
        <v>-1</v>
      </c>
      <c r="AG2239" s="9">
        <v>-1</v>
      </c>
      <c r="AH2239" s="9">
        <v>-1</v>
      </c>
      <c r="AI2239" s="9">
        <v>-1</v>
      </c>
      <c r="AJ2239" s="9">
        <v>0</v>
      </c>
      <c r="AM2239" s="9" t="s">
        <v>309</v>
      </c>
      <c r="AN2239" s="9">
        <v>-1</v>
      </c>
      <c r="AQ2239" s="9">
        <v>580</v>
      </c>
      <c r="AR2239" s="9" t="s">
        <v>302</v>
      </c>
      <c r="AT2239" s="9" t="s">
        <v>195</v>
      </c>
      <c r="AU2239" s="9">
        <v>132.71029999999999</v>
      </c>
      <c r="AV2239" s="9">
        <v>29.265372556136001</v>
      </c>
      <c r="AW2239" s="9">
        <v>52.061075773152098</v>
      </c>
      <c r="AX2239" s="9">
        <v>4.0195906900000002E-2</v>
      </c>
    </row>
    <row r="2240" spans="1:50" x14ac:dyDescent="0.25">
      <c r="A2240" s="142">
        <v>550000</v>
      </c>
      <c r="B2240" s="142">
        <v>910000</v>
      </c>
      <c r="C2240" s="142">
        <v>920000</v>
      </c>
      <c r="D2240" s="9" t="s">
        <v>305</v>
      </c>
      <c r="E2240" s="9" t="s">
        <v>70</v>
      </c>
      <c r="F2240" s="9" t="s">
        <v>306</v>
      </c>
      <c r="G2240" s="9" t="s">
        <v>307</v>
      </c>
      <c r="H2240" s="9">
        <v>0.36</v>
      </c>
      <c r="I2240" s="9">
        <v>0.48</v>
      </c>
      <c r="J2240" s="9" t="s">
        <v>195</v>
      </c>
      <c r="K2240" s="9">
        <v>0.23112402685141001</v>
      </c>
      <c r="L2240" s="9">
        <v>3852.5613757915598</v>
      </c>
      <c r="M2240" s="9">
        <v>9.5721902025549603</v>
      </c>
      <c r="N2240" s="9">
        <v>1.40675540326862</v>
      </c>
      <c r="O2240" s="9">
        <v>2.21236314540214</v>
      </c>
      <c r="P2240" s="9">
        <v>0.32513497359841997</v>
      </c>
      <c r="Q2240" s="9">
        <v>890.41949886516704</v>
      </c>
      <c r="R2240" s="9">
        <v>1210</v>
      </c>
      <c r="S2240" s="9" t="s">
        <v>310</v>
      </c>
      <c r="T2240" s="9">
        <v>1210</v>
      </c>
      <c r="U2240" s="9" t="s">
        <v>293</v>
      </c>
      <c r="V2240" s="9" t="s">
        <v>195</v>
      </c>
      <c r="Z2240" s="9">
        <v>0</v>
      </c>
      <c r="AA2240" s="9">
        <v>1</v>
      </c>
      <c r="AB2240" s="9">
        <v>2.21236314540214</v>
      </c>
      <c r="AC2240" s="9">
        <v>0.32513497359841997</v>
      </c>
      <c r="AD2240" s="9">
        <v>890.41949886516704</v>
      </c>
      <c r="AF2240" s="9">
        <v>-1</v>
      </c>
      <c r="AG2240" s="9">
        <v>-1</v>
      </c>
      <c r="AH2240" s="9">
        <v>-1</v>
      </c>
      <c r="AI2240" s="9">
        <v>-1</v>
      </c>
      <c r="AJ2240" s="9">
        <v>0</v>
      </c>
      <c r="AM2240" s="9" t="s">
        <v>309</v>
      </c>
      <c r="AN2240" s="9">
        <v>-1</v>
      </c>
      <c r="AQ2240" s="9">
        <v>580</v>
      </c>
      <c r="AR2240" s="9" t="s">
        <v>302</v>
      </c>
      <c r="AT2240" s="9" t="s">
        <v>195</v>
      </c>
      <c r="AU2240" s="9">
        <v>132.71029999999999</v>
      </c>
      <c r="AV2240" s="9">
        <v>120.29991821565</v>
      </c>
      <c r="AW2240" s="9">
        <v>935.32575243458996</v>
      </c>
      <c r="AX2240" s="9">
        <v>0.72215693339999998</v>
      </c>
    </row>
    <row r="2241" spans="1:50" x14ac:dyDescent="0.25">
      <c r="A2241" s="142">
        <v>550000</v>
      </c>
      <c r="B2241" s="142">
        <v>910000</v>
      </c>
      <c r="C2241" s="142">
        <v>920000</v>
      </c>
      <c r="D2241" s="9" t="s">
        <v>305</v>
      </c>
      <c r="E2241" s="9" t="s">
        <v>70</v>
      </c>
      <c r="F2241" s="9" t="s">
        <v>306</v>
      </c>
      <c r="G2241" s="9" t="s">
        <v>307</v>
      </c>
      <c r="H2241" s="9">
        <v>0.36</v>
      </c>
      <c r="I2241" s="9">
        <v>0.48</v>
      </c>
      <c r="J2241" s="9" t="s">
        <v>195</v>
      </c>
      <c r="K2241" s="9">
        <v>0.17442015061704</v>
      </c>
      <c r="L2241" s="9">
        <v>3852.5613757915598</v>
      </c>
      <c r="M2241" s="9">
        <v>9.5721902025549603</v>
      </c>
      <c r="N2241" s="9">
        <v>1.40675540326862</v>
      </c>
      <c r="O2241" s="9">
        <v>1.66958285686463</v>
      </c>
      <c r="P2241" s="9">
        <v>0.24536648931944999</v>
      </c>
      <c r="Q2241" s="9">
        <v>671.96433542697105</v>
      </c>
      <c r="R2241" s="9">
        <v>1210</v>
      </c>
      <c r="S2241" s="9" t="s">
        <v>310</v>
      </c>
      <c r="T2241" s="9">
        <v>1210</v>
      </c>
      <c r="U2241" s="9" t="s">
        <v>293</v>
      </c>
      <c r="V2241" s="9" t="s">
        <v>195</v>
      </c>
      <c r="Z2241" s="9">
        <v>0</v>
      </c>
      <c r="AA2241" s="9">
        <v>1</v>
      </c>
      <c r="AB2241" s="9">
        <v>1.66958285686463</v>
      </c>
      <c r="AC2241" s="9">
        <v>0.24536648931944999</v>
      </c>
      <c r="AD2241" s="9">
        <v>671.96433542697105</v>
      </c>
      <c r="AF2241" s="9">
        <v>-1</v>
      </c>
      <c r="AG2241" s="9">
        <v>-1</v>
      </c>
      <c r="AH2241" s="9">
        <v>-1</v>
      </c>
      <c r="AI2241" s="9">
        <v>-1</v>
      </c>
      <c r="AJ2241" s="9">
        <v>0</v>
      </c>
      <c r="AM2241" s="9" t="s">
        <v>309</v>
      </c>
      <c r="AN2241" s="9">
        <v>-1</v>
      </c>
      <c r="AQ2241" s="9">
        <v>580</v>
      </c>
      <c r="AR2241" s="9" t="s">
        <v>302</v>
      </c>
      <c r="AT2241" s="9" t="s">
        <v>195</v>
      </c>
      <c r="AU2241" s="9">
        <v>132.71029999999999</v>
      </c>
      <c r="AV2241" s="9">
        <v>119.082084322527</v>
      </c>
      <c r="AW2241" s="9">
        <v>705.85330672055898</v>
      </c>
      <c r="AX2241" s="9">
        <v>0.54498324040000001</v>
      </c>
    </row>
    <row r="2242" spans="1:50" x14ac:dyDescent="0.25">
      <c r="A2242" s="142">
        <v>550000</v>
      </c>
      <c r="B2242" s="142">
        <v>910000</v>
      </c>
      <c r="C2242" s="142">
        <v>920000</v>
      </c>
      <c r="D2242" s="9" t="s">
        <v>305</v>
      </c>
      <c r="E2242" s="9" t="s">
        <v>70</v>
      </c>
      <c r="F2242" s="9" t="s">
        <v>306</v>
      </c>
      <c r="G2242" s="9" t="s">
        <v>307</v>
      </c>
      <c r="H2242" s="9">
        <v>0.36</v>
      </c>
      <c r="I2242" s="9">
        <v>0.48</v>
      </c>
      <c r="J2242" s="9" t="s">
        <v>195</v>
      </c>
      <c r="K2242" s="9">
        <v>2.5291339323E-3</v>
      </c>
      <c r="L2242" s="9">
        <v>3852.5613757915598</v>
      </c>
      <c r="M2242" s="9">
        <v>9.5721902025549603</v>
      </c>
      <c r="N2242" s="9">
        <v>1.40675540326862</v>
      </c>
      <c r="O2242" s="9">
        <v>2.420935104774E-2</v>
      </c>
      <c r="P2242" s="9">
        <v>3.5578728248500001E-3</v>
      </c>
      <c r="Q2242" s="9">
        <v>9.7436437017943796</v>
      </c>
      <c r="R2242" s="9">
        <v>1210</v>
      </c>
      <c r="S2242" s="9" t="s">
        <v>310</v>
      </c>
      <c r="T2242" s="9">
        <v>1210</v>
      </c>
      <c r="U2242" s="9" t="s">
        <v>293</v>
      </c>
      <c r="V2242" s="9" t="s">
        <v>195</v>
      </c>
      <c r="Z2242" s="9">
        <v>0</v>
      </c>
      <c r="AA2242" s="9">
        <v>1</v>
      </c>
      <c r="AB2242" s="9">
        <v>2.420935104774E-2</v>
      </c>
      <c r="AC2242" s="9">
        <v>3.5578728248500001E-3</v>
      </c>
      <c r="AD2242" s="9">
        <v>9.7436437017937294</v>
      </c>
      <c r="AF2242" s="9">
        <v>-1</v>
      </c>
      <c r="AG2242" s="9">
        <v>-1</v>
      </c>
      <c r="AH2242" s="9">
        <v>-1</v>
      </c>
      <c r="AI2242" s="9">
        <v>-1</v>
      </c>
      <c r="AJ2242" s="9">
        <v>0</v>
      </c>
      <c r="AM2242" s="9" t="s">
        <v>309</v>
      </c>
      <c r="AN2242" s="9">
        <v>-1</v>
      </c>
      <c r="AQ2242" s="9">
        <v>580</v>
      </c>
      <c r="AR2242" s="9" t="s">
        <v>302</v>
      </c>
      <c r="AT2242" s="9" t="s">
        <v>195</v>
      </c>
      <c r="AU2242" s="9">
        <v>132.71029999999999</v>
      </c>
      <c r="AV2242" s="9">
        <v>18.344476065824001</v>
      </c>
      <c r="AW2242" s="9">
        <v>10.235041897049401</v>
      </c>
      <c r="AX2242" s="9">
        <v>7.9023874000000004E-3</v>
      </c>
    </row>
    <row r="2243" spans="1:50" x14ac:dyDescent="0.25">
      <c r="A2243" s="142">
        <v>550000</v>
      </c>
      <c r="B2243" s="142">
        <v>910000</v>
      </c>
      <c r="C2243" s="142">
        <v>920000</v>
      </c>
      <c r="D2243" s="9" t="s">
        <v>305</v>
      </c>
      <c r="E2243" s="9" t="s">
        <v>70</v>
      </c>
      <c r="F2243" s="9" t="s">
        <v>306</v>
      </c>
      <c r="G2243" s="9" t="s">
        <v>307</v>
      </c>
      <c r="H2243" s="9">
        <v>0.36</v>
      </c>
      <c r="I2243" s="9">
        <v>0.48</v>
      </c>
      <c r="J2243" s="9" t="s">
        <v>195</v>
      </c>
      <c r="K2243" s="9">
        <v>4.1158833760799998E-2</v>
      </c>
      <c r="L2243" s="9">
        <v>3852.5613757915598</v>
      </c>
      <c r="M2243" s="9">
        <v>9.5721902025549603</v>
      </c>
      <c r="N2243" s="9">
        <v>1.40675540326862</v>
      </c>
      <c r="O2243" s="9">
        <v>0.39398018527376</v>
      </c>
      <c r="P2243" s="9">
        <v>5.7900411785239997E-2</v>
      </c>
      <c r="Q2243" s="9">
        <v>158.566933219503</v>
      </c>
      <c r="R2243" s="9">
        <v>1210</v>
      </c>
      <c r="S2243" s="9" t="s">
        <v>310</v>
      </c>
      <c r="T2243" s="9">
        <v>1210</v>
      </c>
      <c r="U2243" s="9" t="s">
        <v>293</v>
      </c>
      <c r="V2243" s="9" t="s">
        <v>195</v>
      </c>
      <c r="Z2243" s="9">
        <v>0</v>
      </c>
      <c r="AA2243" s="9">
        <v>1</v>
      </c>
      <c r="AB2243" s="9">
        <v>0.39398018527376</v>
      </c>
      <c r="AC2243" s="9">
        <v>5.7900411785239997E-2</v>
      </c>
      <c r="AD2243" s="9">
        <v>158.56693321950101</v>
      </c>
      <c r="AF2243" s="9">
        <v>-1</v>
      </c>
      <c r="AG2243" s="9">
        <v>-1</v>
      </c>
      <c r="AH2243" s="9">
        <v>-1</v>
      </c>
      <c r="AI2243" s="9">
        <v>-1</v>
      </c>
      <c r="AJ2243" s="9">
        <v>0</v>
      </c>
      <c r="AM2243" s="9" t="s">
        <v>309</v>
      </c>
      <c r="AN2243" s="9">
        <v>-1</v>
      </c>
      <c r="AQ2243" s="9">
        <v>580</v>
      </c>
      <c r="AR2243" s="9" t="s">
        <v>302</v>
      </c>
      <c r="AT2243" s="9" t="s">
        <v>195</v>
      </c>
      <c r="AU2243" s="9">
        <v>132.71029999999999</v>
      </c>
      <c r="AV2243" s="9">
        <v>66.014902387345103</v>
      </c>
      <c r="AW2243" s="9">
        <v>166.56389074340601</v>
      </c>
      <c r="AX2243" s="9">
        <v>0.1286025411</v>
      </c>
    </row>
    <row r="2244" spans="1:50" x14ac:dyDescent="0.25">
      <c r="A2244" s="142">
        <v>550000</v>
      </c>
      <c r="B2244" s="142">
        <v>910000</v>
      </c>
      <c r="C2244" s="142">
        <v>920000</v>
      </c>
      <c r="D2244" s="9" t="s">
        <v>305</v>
      </c>
      <c r="E2244" s="9" t="s">
        <v>70</v>
      </c>
      <c r="F2244" s="9" t="s">
        <v>306</v>
      </c>
      <c r="G2244" s="9" t="s">
        <v>307</v>
      </c>
      <c r="H2244" s="9">
        <v>0.36</v>
      </c>
      <c r="I2244" s="9">
        <v>0.48</v>
      </c>
      <c r="J2244" s="9" t="s">
        <v>195</v>
      </c>
      <c r="K2244" s="9">
        <v>0.10248141831929</v>
      </c>
      <c r="L2244" s="9">
        <v>3862.9581217249101</v>
      </c>
      <c r="M2244" s="9">
        <v>9.5964413931121904</v>
      </c>
      <c r="N2244" s="9">
        <v>1.4102655356604601</v>
      </c>
      <c r="O2244" s="9">
        <v>0.98345692478408997</v>
      </c>
      <c r="P2244" s="9">
        <v>0.14452601230129</v>
      </c>
      <c r="Q2244" s="9">
        <v>395.88142722239297</v>
      </c>
      <c r="R2244" s="9">
        <v>1200</v>
      </c>
      <c r="S2244" s="9" t="s">
        <v>308</v>
      </c>
      <c r="T2244" s="9">
        <v>1200</v>
      </c>
      <c r="U2244" s="9" t="s">
        <v>293</v>
      </c>
      <c r="V2244" s="9" t="s">
        <v>195</v>
      </c>
      <c r="Z2244" s="9">
        <v>0</v>
      </c>
      <c r="AA2244" s="9">
        <v>1</v>
      </c>
      <c r="AB2244" s="9">
        <v>0.98345692478408997</v>
      </c>
      <c r="AC2244" s="9">
        <v>0.14452601230129</v>
      </c>
      <c r="AD2244" s="9">
        <v>395.88142722239297</v>
      </c>
      <c r="AF2244" s="9">
        <v>-1</v>
      </c>
      <c r="AG2244" s="9">
        <v>-1</v>
      </c>
      <c r="AH2244" s="9">
        <v>-1</v>
      </c>
      <c r="AI2244" s="9">
        <v>-1</v>
      </c>
      <c r="AJ2244" s="9">
        <v>0</v>
      </c>
      <c r="AM2244" s="9" t="s">
        <v>309</v>
      </c>
      <c r="AN2244" s="9">
        <v>-1</v>
      </c>
      <c r="AQ2244" s="9">
        <v>580</v>
      </c>
      <c r="AR2244" s="9" t="s">
        <v>302</v>
      </c>
      <c r="AT2244" s="9" t="s">
        <v>195</v>
      </c>
      <c r="AU2244" s="9">
        <v>132.71029999999999</v>
      </c>
      <c r="AV2244" s="9">
        <v>123.066080854752</v>
      </c>
      <c r="AW2244" s="9">
        <v>414.72758590208201</v>
      </c>
      <c r="AX2244" s="9">
        <v>0.32107171709999999</v>
      </c>
    </row>
    <row r="2245" spans="1:50" x14ac:dyDescent="0.25">
      <c r="A2245" s="142">
        <v>550000</v>
      </c>
      <c r="B2245" s="142">
        <v>910000</v>
      </c>
      <c r="C2245" s="142">
        <v>920000</v>
      </c>
      <c r="D2245" s="9" t="s">
        <v>305</v>
      </c>
      <c r="E2245" s="9" t="s">
        <v>70</v>
      </c>
      <c r="F2245" s="9" t="s">
        <v>306</v>
      </c>
      <c r="G2245" s="9" t="s">
        <v>307</v>
      </c>
      <c r="H2245" s="9">
        <v>0.36</v>
      </c>
      <c r="I2245" s="9">
        <v>0.48</v>
      </c>
      <c r="J2245" s="9" t="s">
        <v>195</v>
      </c>
      <c r="K2245" s="9">
        <v>0.10357449794782</v>
      </c>
      <c r="L2245" s="9">
        <v>3862.9581217249101</v>
      </c>
      <c r="M2245" s="9">
        <v>9.5964413931121904</v>
      </c>
      <c r="N2245" s="9">
        <v>1.4102655356604601</v>
      </c>
      <c r="O2245" s="9">
        <v>0.99394659937734997</v>
      </c>
      <c r="P2245" s="9">
        <v>0.14606754482914999</v>
      </c>
      <c r="Q2245" s="9">
        <v>400.10394805114203</v>
      </c>
      <c r="R2245" s="9">
        <v>1210</v>
      </c>
      <c r="S2245" s="9" t="s">
        <v>310</v>
      </c>
      <c r="T2245" s="9">
        <v>1210</v>
      </c>
      <c r="U2245" s="9" t="s">
        <v>293</v>
      </c>
      <c r="V2245" s="9" t="s">
        <v>195</v>
      </c>
      <c r="Z2245" s="9">
        <v>0</v>
      </c>
      <c r="AA2245" s="9">
        <v>1</v>
      </c>
      <c r="AB2245" s="9">
        <v>0.99394659937734997</v>
      </c>
      <c r="AC2245" s="9">
        <v>0.14606754482914999</v>
      </c>
      <c r="AD2245" s="9">
        <v>400.10394805114203</v>
      </c>
      <c r="AF2245" s="9">
        <v>-1</v>
      </c>
      <c r="AG2245" s="9">
        <v>-1</v>
      </c>
      <c r="AH2245" s="9">
        <v>-1</v>
      </c>
      <c r="AI2245" s="9">
        <v>-1</v>
      </c>
      <c r="AJ2245" s="9">
        <v>0</v>
      </c>
      <c r="AM2245" s="9" t="s">
        <v>309</v>
      </c>
      <c r="AN2245" s="9">
        <v>-1</v>
      </c>
      <c r="AQ2245" s="9">
        <v>580</v>
      </c>
      <c r="AR2245" s="9" t="s">
        <v>302</v>
      </c>
      <c r="AT2245" s="9" t="s">
        <v>195</v>
      </c>
      <c r="AU2245" s="9">
        <v>132.71029999999999</v>
      </c>
      <c r="AV2245" s="9">
        <v>103.42740228504</v>
      </c>
      <c r="AW2245" s="9">
        <v>419.15112221702401</v>
      </c>
      <c r="AX2245" s="9">
        <v>0.32449630820000003</v>
      </c>
    </row>
    <row r="2246" spans="1:50" x14ac:dyDescent="0.25">
      <c r="A2246" s="142">
        <v>550000</v>
      </c>
      <c r="B2246" s="142">
        <v>910000</v>
      </c>
      <c r="C2246" s="142">
        <v>920000</v>
      </c>
      <c r="D2246" s="9" t="s">
        <v>305</v>
      </c>
      <c r="E2246" s="9" t="s">
        <v>70</v>
      </c>
      <c r="F2246" s="9" t="s">
        <v>306</v>
      </c>
      <c r="G2246" s="9" t="s">
        <v>307</v>
      </c>
      <c r="H2246" s="9">
        <v>0.36</v>
      </c>
      <c r="I2246" s="9">
        <v>0.48</v>
      </c>
      <c r="J2246" s="9" t="s">
        <v>195</v>
      </c>
      <c r="K2246" s="9">
        <v>0.39071169150211998</v>
      </c>
      <c r="L2246" s="9">
        <v>3862.9581217249101</v>
      </c>
      <c r="M2246" s="9">
        <v>9.5964413931121904</v>
      </c>
      <c r="N2246" s="9">
        <v>1.4102655356604601</v>
      </c>
      <c r="O2246" s="9">
        <v>3.7494418491038402</v>
      </c>
      <c r="P2246" s="9">
        <v>0.55100723290503995</v>
      </c>
      <c r="Q2246" s="9">
        <v>1509.3029019410001</v>
      </c>
      <c r="R2246" s="9">
        <v>1210</v>
      </c>
      <c r="S2246" s="9" t="s">
        <v>310</v>
      </c>
      <c r="T2246" s="9">
        <v>1210</v>
      </c>
      <c r="U2246" s="9" t="s">
        <v>293</v>
      </c>
      <c r="V2246" s="9" t="s">
        <v>195</v>
      </c>
      <c r="Z2246" s="9">
        <v>0</v>
      </c>
      <c r="AA2246" s="9">
        <v>1</v>
      </c>
      <c r="AB2246" s="9">
        <v>3.7494418491038402</v>
      </c>
      <c r="AC2246" s="9">
        <v>0.55100723290503995</v>
      </c>
      <c r="AD2246" s="9">
        <v>1509.3029019410001</v>
      </c>
      <c r="AF2246" s="9">
        <v>-1</v>
      </c>
      <c r="AG2246" s="9">
        <v>-1</v>
      </c>
      <c r="AH2246" s="9">
        <v>-1</v>
      </c>
      <c r="AI2246" s="9">
        <v>-1</v>
      </c>
      <c r="AJ2246" s="9">
        <v>0</v>
      </c>
      <c r="AM2246" s="9" t="s">
        <v>309</v>
      </c>
      <c r="AN2246" s="9">
        <v>-1</v>
      </c>
      <c r="AQ2246" s="9">
        <v>580</v>
      </c>
      <c r="AR2246" s="9" t="s">
        <v>302</v>
      </c>
      <c r="AT2246" s="9" t="s">
        <v>195</v>
      </c>
      <c r="AU2246" s="9">
        <v>132.71029999999999</v>
      </c>
      <c r="AV2246" s="9">
        <v>159.07718898585401</v>
      </c>
      <c r="AW2246" s="9">
        <v>1581.15411806212</v>
      </c>
      <c r="AX2246" s="9">
        <v>1.2240899448</v>
      </c>
    </row>
    <row r="2247" spans="1:50" x14ac:dyDescent="0.25">
      <c r="A2247" s="142">
        <v>550000</v>
      </c>
      <c r="B2247" s="142">
        <v>910000</v>
      </c>
      <c r="C2247" s="142">
        <v>920000</v>
      </c>
      <c r="D2247" s="9" t="s">
        <v>305</v>
      </c>
      <c r="E2247" s="9" t="s">
        <v>70</v>
      </c>
      <c r="F2247" s="9" t="s">
        <v>306</v>
      </c>
      <c r="G2247" s="9" t="s">
        <v>307</v>
      </c>
      <c r="H2247" s="9">
        <v>0.36</v>
      </c>
      <c r="I2247" s="9">
        <v>0.48</v>
      </c>
      <c r="J2247" s="9" t="s">
        <v>195</v>
      </c>
      <c r="K2247" s="9">
        <v>8.3523708206999995E-4</v>
      </c>
      <c r="L2247" s="9">
        <v>3862.9581217249101</v>
      </c>
      <c r="M2247" s="9">
        <v>9.5964413931121904</v>
      </c>
      <c r="N2247" s="9">
        <v>1.4102655356604601</v>
      </c>
      <c r="O2247" s="9">
        <v>8.0153037074499993E-3</v>
      </c>
      <c r="P2247" s="9">
        <v>1.17790607095E-3</v>
      </c>
      <c r="Q2247" s="9">
        <v>3.2264858697558498</v>
      </c>
      <c r="R2247" s="9">
        <v>1210</v>
      </c>
      <c r="S2247" s="9" t="s">
        <v>310</v>
      </c>
      <c r="T2247" s="9">
        <v>1210</v>
      </c>
      <c r="U2247" s="9" t="s">
        <v>293</v>
      </c>
      <c r="V2247" s="9" t="s">
        <v>195</v>
      </c>
      <c r="Z2247" s="9">
        <v>0</v>
      </c>
      <c r="AA2247" s="9">
        <v>1</v>
      </c>
      <c r="AB2247" s="9">
        <v>8.0153037074499993E-3</v>
      </c>
      <c r="AC2247" s="9">
        <v>1.17790607095E-3</v>
      </c>
      <c r="AD2247" s="9">
        <v>3.2264858697564098</v>
      </c>
      <c r="AF2247" s="9">
        <v>-1</v>
      </c>
      <c r="AG2247" s="9">
        <v>-1</v>
      </c>
      <c r="AH2247" s="9">
        <v>-1</v>
      </c>
      <c r="AI2247" s="9">
        <v>-1</v>
      </c>
      <c r="AJ2247" s="9">
        <v>0</v>
      </c>
      <c r="AM2247" s="9" t="s">
        <v>309</v>
      </c>
      <c r="AN2247" s="9">
        <v>-1</v>
      </c>
      <c r="AQ2247" s="9">
        <v>580</v>
      </c>
      <c r="AR2247" s="9" t="s">
        <v>302</v>
      </c>
      <c r="AT2247" s="9" t="s">
        <v>195</v>
      </c>
      <c r="AU2247" s="9">
        <v>132.71029999999999</v>
      </c>
      <c r="AV2247" s="9">
        <v>10.8419355626848</v>
      </c>
      <c r="AW2247" s="9">
        <v>3.3800845498102898</v>
      </c>
      <c r="AX2247" s="9">
        <v>2.6167768999999998E-3</v>
      </c>
    </row>
    <row r="2248" spans="1:50" x14ac:dyDescent="0.25">
      <c r="A2248" s="142">
        <v>550000</v>
      </c>
      <c r="B2248" s="142">
        <v>910000</v>
      </c>
      <c r="C2248" s="142">
        <v>920000</v>
      </c>
      <c r="D2248" s="9" t="s">
        <v>305</v>
      </c>
      <c r="E2248" s="9" t="s">
        <v>70</v>
      </c>
      <c r="F2248" s="9" t="s">
        <v>306</v>
      </c>
      <c r="G2248" s="9" t="s">
        <v>307</v>
      </c>
      <c r="H2248" s="9">
        <v>0.36</v>
      </c>
      <c r="I2248" s="9">
        <v>0.48</v>
      </c>
      <c r="J2248" s="9" t="s">
        <v>195</v>
      </c>
      <c r="K2248" s="9">
        <v>2.016060877057E-2</v>
      </c>
      <c r="L2248" s="9">
        <v>3862.9581217249101</v>
      </c>
      <c r="M2248" s="9">
        <v>9.5964413931121904</v>
      </c>
      <c r="N2248" s="9">
        <v>1.4102655356604601</v>
      </c>
      <c r="O2248" s="9">
        <v>0.19347010051627</v>
      </c>
      <c r="P2248" s="9">
        <v>2.8431811727069999E-2</v>
      </c>
      <c r="Q2248" s="9">
        <v>77.879587389207302</v>
      </c>
      <c r="R2248" s="9">
        <v>1210</v>
      </c>
      <c r="S2248" s="9" t="s">
        <v>310</v>
      </c>
      <c r="T2248" s="9">
        <v>1210</v>
      </c>
      <c r="U2248" s="9" t="s">
        <v>293</v>
      </c>
      <c r="V2248" s="9" t="s">
        <v>195</v>
      </c>
      <c r="Z2248" s="9">
        <v>0</v>
      </c>
      <c r="AA2248" s="9">
        <v>1</v>
      </c>
      <c r="AB2248" s="9">
        <v>0.19347010051627</v>
      </c>
      <c r="AC2248" s="9">
        <v>2.8431811727069999E-2</v>
      </c>
      <c r="AD2248" s="9">
        <v>77.879587389205795</v>
      </c>
      <c r="AF2248" s="9">
        <v>-1</v>
      </c>
      <c r="AG2248" s="9">
        <v>-1</v>
      </c>
      <c r="AH2248" s="9">
        <v>-1</v>
      </c>
      <c r="AI2248" s="9">
        <v>-1</v>
      </c>
      <c r="AJ2248" s="9">
        <v>0</v>
      </c>
      <c r="AM2248" s="9" t="s">
        <v>309</v>
      </c>
      <c r="AN2248" s="9">
        <v>-1</v>
      </c>
      <c r="AQ2248" s="9">
        <v>580</v>
      </c>
      <c r="AR2248" s="9" t="s">
        <v>302</v>
      </c>
      <c r="AT2248" s="9" t="s">
        <v>195</v>
      </c>
      <c r="AU2248" s="9">
        <v>132.71029999999999</v>
      </c>
      <c r="AV2248" s="9">
        <v>51.044520229778101</v>
      </c>
      <c r="AW2248" s="9">
        <v>81.587089082689701</v>
      </c>
      <c r="AX2248" s="9">
        <v>6.3162682400000003E-2</v>
      </c>
    </row>
    <row r="2249" spans="1:50" x14ac:dyDescent="0.25">
      <c r="A2249" s="142">
        <v>550000</v>
      </c>
      <c r="B2249" s="142">
        <v>910000</v>
      </c>
      <c r="C2249" s="142">
        <v>920000</v>
      </c>
      <c r="D2249" s="9" t="s">
        <v>305</v>
      </c>
      <c r="E2249" s="9" t="s">
        <v>70</v>
      </c>
      <c r="F2249" s="9" t="s">
        <v>306</v>
      </c>
      <c r="G2249" s="9" t="s">
        <v>307</v>
      </c>
      <c r="H2249" s="9">
        <v>0.36</v>
      </c>
      <c r="I2249" s="9">
        <v>0.48</v>
      </c>
      <c r="J2249" s="9" t="s">
        <v>195</v>
      </c>
      <c r="K2249" s="9">
        <v>0.28700316641577001</v>
      </c>
      <c r="L2249" s="9">
        <v>3868.45615924002</v>
      </c>
      <c r="M2249" s="9">
        <v>10.227577131306701</v>
      </c>
      <c r="N2249" s="9">
        <v>1.71269790147957</v>
      </c>
      <c r="O2249" s="9">
        <v>2.93534702144663</v>
      </c>
      <c r="P2249" s="9">
        <v>0.49154972083829002</v>
      </c>
      <c r="Q2249" s="9">
        <v>1110.2591668425</v>
      </c>
      <c r="R2249" s="9">
        <v>1200</v>
      </c>
      <c r="S2249" s="9" t="s">
        <v>308</v>
      </c>
      <c r="T2249" s="9">
        <v>1200</v>
      </c>
      <c r="U2249" s="9" t="s">
        <v>293</v>
      </c>
      <c r="V2249" s="9" t="s">
        <v>195</v>
      </c>
      <c r="Z2249" s="9">
        <v>0</v>
      </c>
      <c r="AA2249" s="9">
        <v>1</v>
      </c>
      <c r="AB2249" s="9">
        <v>2.93534702144663</v>
      </c>
      <c r="AC2249" s="9">
        <v>0.49154972083829002</v>
      </c>
      <c r="AD2249" s="9">
        <v>1110.2591668425</v>
      </c>
      <c r="AF2249" s="9">
        <v>-1</v>
      </c>
      <c r="AG2249" s="9">
        <v>-1</v>
      </c>
      <c r="AH2249" s="9">
        <v>-1</v>
      </c>
      <c r="AI2249" s="9">
        <v>-1</v>
      </c>
      <c r="AJ2249" s="9">
        <v>0</v>
      </c>
      <c r="AM2249" s="9" t="s">
        <v>309</v>
      </c>
      <c r="AN2249" s="9">
        <v>-1</v>
      </c>
      <c r="AQ2249" s="9">
        <v>580</v>
      </c>
      <c r="AR2249" s="9" t="s">
        <v>302</v>
      </c>
      <c r="AT2249" s="9" t="s">
        <v>195</v>
      </c>
      <c r="AU2249" s="9">
        <v>132.71029999999999</v>
      </c>
      <c r="AV2249" s="9">
        <v>192.43967224400501</v>
      </c>
      <c r="AW2249" s="9">
        <v>1161.4606072588199</v>
      </c>
      <c r="AX2249" s="9">
        <v>0.9004535011</v>
      </c>
    </row>
    <row r="2250" spans="1:50" x14ac:dyDescent="0.25">
      <c r="A2250" s="142">
        <v>550000</v>
      </c>
      <c r="B2250" s="142">
        <v>910000</v>
      </c>
      <c r="C2250" s="142">
        <v>920000</v>
      </c>
      <c r="D2250" s="9" t="s">
        <v>305</v>
      </c>
      <c r="E2250" s="9" t="s">
        <v>70</v>
      </c>
      <c r="F2250" s="9" t="s">
        <v>306</v>
      </c>
      <c r="G2250" s="9" t="s">
        <v>307</v>
      </c>
      <c r="H2250" s="9">
        <v>0.36</v>
      </c>
      <c r="I2250" s="9">
        <v>0.48</v>
      </c>
      <c r="J2250" s="9" t="s">
        <v>195</v>
      </c>
      <c r="K2250" s="9">
        <v>2.0162434637500001E-2</v>
      </c>
      <c r="L2250" s="9">
        <v>3868.45615924002</v>
      </c>
      <c r="M2250" s="9">
        <v>10.227577131306701</v>
      </c>
      <c r="N2250" s="9">
        <v>1.71269790147957</v>
      </c>
      <c r="O2250" s="9">
        <v>0.20621285540997999</v>
      </c>
      <c r="P2250" s="9">
        <v>3.453215949236E-2</v>
      </c>
      <c r="Q2250" s="9">
        <v>77.997494458719004</v>
      </c>
      <c r="R2250" s="9">
        <v>1210</v>
      </c>
      <c r="S2250" s="9" t="s">
        <v>310</v>
      </c>
      <c r="T2250" s="9">
        <v>1210</v>
      </c>
      <c r="U2250" s="9" t="s">
        <v>293</v>
      </c>
      <c r="V2250" s="9" t="s">
        <v>195</v>
      </c>
      <c r="Z2250" s="9">
        <v>0</v>
      </c>
      <c r="AA2250" s="9">
        <v>1</v>
      </c>
      <c r="AB2250" s="9">
        <v>0.20621285540997999</v>
      </c>
      <c r="AC2250" s="9">
        <v>3.453215949236E-2</v>
      </c>
      <c r="AD2250" s="9">
        <v>77.997494458718606</v>
      </c>
      <c r="AF2250" s="9">
        <v>-1</v>
      </c>
      <c r="AG2250" s="9">
        <v>-1</v>
      </c>
      <c r="AH2250" s="9">
        <v>-1</v>
      </c>
      <c r="AI2250" s="9">
        <v>-1</v>
      </c>
      <c r="AJ2250" s="9">
        <v>0</v>
      </c>
      <c r="AM2250" s="9" t="s">
        <v>309</v>
      </c>
      <c r="AN2250" s="9">
        <v>-1</v>
      </c>
      <c r="AQ2250" s="9">
        <v>580</v>
      </c>
      <c r="AR2250" s="9" t="s">
        <v>302</v>
      </c>
      <c r="AT2250" s="9" t="s">
        <v>195</v>
      </c>
      <c r="AU2250" s="9">
        <v>132.71029999999999</v>
      </c>
      <c r="AV2250" s="9">
        <v>52.913187662230598</v>
      </c>
      <c r="AW2250" s="9">
        <v>81.594478103994803</v>
      </c>
      <c r="AX2250" s="9">
        <v>6.3258308599999993E-2</v>
      </c>
    </row>
    <row r="2251" spans="1:50" x14ac:dyDescent="0.25">
      <c r="A2251" s="142">
        <v>550000</v>
      </c>
      <c r="B2251" s="142">
        <v>910000</v>
      </c>
      <c r="C2251" s="142">
        <v>920000</v>
      </c>
      <c r="D2251" s="9" t="s">
        <v>305</v>
      </c>
      <c r="E2251" s="9" t="s">
        <v>70</v>
      </c>
      <c r="F2251" s="9" t="s">
        <v>306</v>
      </c>
      <c r="G2251" s="9" t="s">
        <v>307</v>
      </c>
      <c r="H2251" s="9">
        <v>0.36</v>
      </c>
      <c r="I2251" s="9">
        <v>0.48</v>
      </c>
      <c r="J2251" s="9" t="s">
        <v>195</v>
      </c>
      <c r="K2251" s="9">
        <v>5.0199701300309998E-2</v>
      </c>
      <c r="L2251" s="9">
        <v>3868.45615924002</v>
      </c>
      <c r="M2251" s="9">
        <v>10.227577131306701</v>
      </c>
      <c r="N2251" s="9">
        <v>1.71269790147957</v>
      </c>
      <c r="O2251" s="9">
        <v>0.51342131701753002</v>
      </c>
      <c r="P2251" s="9">
        <v>8.5976923071949998E-2</v>
      </c>
      <c r="Q2251" s="9">
        <v>194.19534368721301</v>
      </c>
      <c r="R2251" s="9">
        <v>1210</v>
      </c>
      <c r="S2251" s="9" t="s">
        <v>310</v>
      </c>
      <c r="T2251" s="9">
        <v>1210</v>
      </c>
      <c r="U2251" s="9" t="s">
        <v>293</v>
      </c>
      <c r="V2251" s="9" t="s">
        <v>195</v>
      </c>
      <c r="Z2251" s="9">
        <v>0</v>
      </c>
      <c r="AA2251" s="9">
        <v>1</v>
      </c>
      <c r="AB2251" s="9">
        <v>0.51342131701753002</v>
      </c>
      <c r="AC2251" s="9">
        <v>8.5976923071949998E-2</v>
      </c>
      <c r="AD2251" s="9">
        <v>194.19534368721301</v>
      </c>
      <c r="AF2251" s="9">
        <v>-1</v>
      </c>
      <c r="AG2251" s="9">
        <v>-1</v>
      </c>
      <c r="AH2251" s="9">
        <v>-1</v>
      </c>
      <c r="AI2251" s="9">
        <v>-1</v>
      </c>
      <c r="AJ2251" s="9">
        <v>0</v>
      </c>
      <c r="AM2251" s="9" t="s">
        <v>309</v>
      </c>
      <c r="AN2251" s="9">
        <v>-1</v>
      </c>
      <c r="AQ2251" s="9">
        <v>580</v>
      </c>
      <c r="AR2251" s="9" t="s">
        <v>302</v>
      </c>
      <c r="AT2251" s="9" t="s">
        <v>195</v>
      </c>
      <c r="AU2251" s="9">
        <v>132.71029999999999</v>
      </c>
      <c r="AV2251" s="9">
        <v>58.397318464350299</v>
      </c>
      <c r="AW2251" s="9">
        <v>203.15098360974099</v>
      </c>
      <c r="AX2251" s="9">
        <v>0.15749825119999999</v>
      </c>
    </row>
    <row r="2252" spans="1:50" x14ac:dyDescent="0.25">
      <c r="A2252" s="142">
        <v>550000</v>
      </c>
      <c r="B2252" s="142">
        <v>910000</v>
      </c>
      <c r="C2252" s="142">
        <v>920000</v>
      </c>
      <c r="D2252" s="9" t="s">
        <v>305</v>
      </c>
      <c r="E2252" s="9" t="s">
        <v>70</v>
      </c>
      <c r="F2252" s="9" t="s">
        <v>306</v>
      </c>
      <c r="G2252" s="9" t="s">
        <v>307</v>
      </c>
      <c r="H2252" s="9">
        <v>0.36</v>
      </c>
      <c r="I2252" s="9">
        <v>0.48</v>
      </c>
      <c r="J2252" s="9" t="s">
        <v>195</v>
      </c>
      <c r="K2252" s="9">
        <v>0.22863145929112</v>
      </c>
      <c r="L2252" s="9">
        <v>3868.45615924002</v>
      </c>
      <c r="M2252" s="9">
        <v>10.227577131306701</v>
      </c>
      <c r="N2252" s="9">
        <v>1.71269790147957</v>
      </c>
      <c r="O2252" s="9">
        <v>2.3383458845431901</v>
      </c>
      <c r="P2252" s="9">
        <v>0.39157662054011999</v>
      </c>
      <c r="Q2252" s="9">
        <v>884.45077689078403</v>
      </c>
      <c r="R2252" s="9">
        <v>1330</v>
      </c>
      <c r="S2252" s="9" t="s">
        <v>311</v>
      </c>
      <c r="T2252" s="9">
        <v>1330</v>
      </c>
      <c r="U2252" s="9" t="s">
        <v>293</v>
      </c>
      <c r="V2252" s="9" t="s">
        <v>195</v>
      </c>
      <c r="Z2252" s="9">
        <v>0</v>
      </c>
      <c r="AA2252" s="9">
        <v>1</v>
      </c>
      <c r="AB2252" s="9">
        <v>2.3383458845431901</v>
      </c>
      <c r="AC2252" s="9">
        <v>0.39157662054011999</v>
      </c>
      <c r="AD2252" s="9">
        <v>884.45077689078403</v>
      </c>
      <c r="AF2252" s="9">
        <v>-1</v>
      </c>
      <c r="AG2252" s="9">
        <v>-1</v>
      </c>
      <c r="AH2252" s="9">
        <v>-1</v>
      </c>
      <c r="AI2252" s="9">
        <v>-1</v>
      </c>
      <c r="AJ2252" s="9">
        <v>0</v>
      </c>
      <c r="AM2252" s="9" t="s">
        <v>309</v>
      </c>
      <c r="AN2252" s="9">
        <v>-1</v>
      </c>
      <c r="AQ2252" s="9">
        <v>580</v>
      </c>
      <c r="AR2252" s="9" t="s">
        <v>302</v>
      </c>
      <c r="AT2252" s="9" t="s">
        <v>195</v>
      </c>
      <c r="AU2252" s="9">
        <v>132.71029999999999</v>
      </c>
      <c r="AV2252" s="9">
        <v>120.815145744414</v>
      </c>
      <c r="AW2252" s="9">
        <v>925.23868939496799</v>
      </c>
      <c r="AX2252" s="9">
        <v>0.71731612079999996</v>
      </c>
    </row>
    <row r="2253" spans="1:50" x14ac:dyDescent="0.25">
      <c r="A2253" s="142">
        <v>550000</v>
      </c>
      <c r="B2253" s="142">
        <v>910000</v>
      </c>
      <c r="C2253" s="142">
        <v>920000</v>
      </c>
      <c r="D2253" s="9" t="s">
        <v>305</v>
      </c>
      <c r="E2253" s="9" t="s">
        <v>70</v>
      </c>
      <c r="F2253" s="9" t="s">
        <v>306</v>
      </c>
      <c r="G2253" s="9" t="s">
        <v>307</v>
      </c>
      <c r="H2253" s="9">
        <v>0.36</v>
      </c>
      <c r="I2253" s="9">
        <v>0.48</v>
      </c>
      <c r="J2253" s="9" t="s">
        <v>195</v>
      </c>
      <c r="K2253" s="9">
        <v>3.9496968944599999E-3</v>
      </c>
      <c r="L2253" s="9">
        <v>3868.45615924002</v>
      </c>
      <c r="M2253" s="9">
        <v>10.227577131306701</v>
      </c>
      <c r="N2253" s="9">
        <v>1.71269790147957</v>
      </c>
      <c r="O2253" s="9">
        <v>4.0395829633460001E-2</v>
      </c>
      <c r="P2253" s="9">
        <v>6.7646375826300002E-3</v>
      </c>
      <c r="Q2253" s="9">
        <v>15.2792292785398</v>
      </c>
      <c r="R2253" s="9">
        <v>1210</v>
      </c>
      <c r="S2253" s="9" t="s">
        <v>310</v>
      </c>
      <c r="T2253" s="9">
        <v>1210</v>
      </c>
      <c r="U2253" s="9" t="s">
        <v>293</v>
      </c>
      <c r="V2253" s="9" t="s">
        <v>195</v>
      </c>
      <c r="Z2253" s="9">
        <v>0</v>
      </c>
      <c r="AA2253" s="9">
        <v>1</v>
      </c>
      <c r="AB2253" s="9">
        <v>4.0395829633460001E-2</v>
      </c>
      <c r="AC2253" s="9">
        <v>6.7646375826300002E-3</v>
      </c>
      <c r="AD2253" s="9">
        <v>15.279229278541001</v>
      </c>
      <c r="AF2253" s="9">
        <v>-1</v>
      </c>
      <c r="AG2253" s="9">
        <v>-1</v>
      </c>
      <c r="AH2253" s="9">
        <v>-1</v>
      </c>
      <c r="AI2253" s="9">
        <v>-1</v>
      </c>
      <c r="AJ2253" s="9">
        <v>0</v>
      </c>
      <c r="AM2253" s="9" t="s">
        <v>309</v>
      </c>
      <c r="AN2253" s="9">
        <v>-1</v>
      </c>
      <c r="AQ2253" s="9">
        <v>580</v>
      </c>
      <c r="AR2253" s="9" t="s">
        <v>302</v>
      </c>
      <c r="AT2253" s="9" t="s">
        <v>195</v>
      </c>
      <c r="AU2253" s="9">
        <v>132.71029999999999</v>
      </c>
      <c r="AV2253" s="9">
        <v>23.217262398728199</v>
      </c>
      <c r="AW2253" s="9">
        <v>15.983856243916501</v>
      </c>
      <c r="AX2253" s="9">
        <v>1.2391913399999999E-2</v>
      </c>
    </row>
    <row r="2254" spans="1:50" x14ac:dyDescent="0.25">
      <c r="A2254" s="142">
        <v>550000</v>
      </c>
      <c r="B2254" s="142">
        <v>910000</v>
      </c>
      <c r="C2254" s="142">
        <v>920000</v>
      </c>
      <c r="D2254" s="9" t="s">
        <v>305</v>
      </c>
      <c r="E2254" s="9" t="s">
        <v>70</v>
      </c>
      <c r="F2254" s="9" t="s">
        <v>306</v>
      </c>
      <c r="G2254" s="9" t="s">
        <v>307</v>
      </c>
      <c r="H2254" s="9">
        <v>0.36</v>
      </c>
      <c r="I2254" s="9">
        <v>0.48</v>
      </c>
      <c r="J2254" s="9" t="s">
        <v>195</v>
      </c>
      <c r="K2254" s="9">
        <v>2.7816995013649998E-2</v>
      </c>
      <c r="L2254" s="9">
        <v>3868.45615924002</v>
      </c>
      <c r="M2254" s="9">
        <v>10.227577131306701</v>
      </c>
      <c r="N2254" s="9">
        <v>1.71269790147957</v>
      </c>
      <c r="O2254" s="9">
        <v>0.28450046206335999</v>
      </c>
      <c r="P2254" s="9">
        <v>4.7642108985359997E-2</v>
      </c>
      <c r="Q2254" s="9">
        <v>107.608825692134</v>
      </c>
      <c r="R2254" s="9">
        <v>1330</v>
      </c>
      <c r="S2254" s="9" t="s">
        <v>311</v>
      </c>
      <c r="T2254" s="9">
        <v>1330</v>
      </c>
      <c r="U2254" s="9" t="s">
        <v>293</v>
      </c>
      <c r="V2254" s="9" t="s">
        <v>195</v>
      </c>
      <c r="Z2254" s="9">
        <v>0</v>
      </c>
      <c r="AA2254" s="9">
        <v>1</v>
      </c>
      <c r="AB2254" s="9">
        <v>0.28450046206335999</v>
      </c>
      <c r="AC2254" s="9">
        <v>4.7642108985359997E-2</v>
      </c>
      <c r="AD2254" s="9">
        <v>107.608825692133</v>
      </c>
      <c r="AF2254" s="9">
        <v>-1</v>
      </c>
      <c r="AG2254" s="9">
        <v>-1</v>
      </c>
      <c r="AH2254" s="9">
        <v>-1</v>
      </c>
      <c r="AI2254" s="9">
        <v>-1</v>
      </c>
      <c r="AJ2254" s="9">
        <v>0</v>
      </c>
      <c r="AM2254" s="9" t="s">
        <v>309</v>
      </c>
      <c r="AN2254" s="9">
        <v>-1</v>
      </c>
      <c r="AQ2254" s="9">
        <v>580</v>
      </c>
      <c r="AR2254" s="9" t="s">
        <v>302</v>
      </c>
      <c r="AT2254" s="9" t="s">
        <v>195</v>
      </c>
      <c r="AU2254" s="9">
        <v>132.71029999999999</v>
      </c>
      <c r="AV2254" s="9">
        <v>50.657378158379103</v>
      </c>
      <c r="AW2254" s="9">
        <v>112.571384922889</v>
      </c>
      <c r="AX2254" s="9">
        <v>8.7273986799999995E-2</v>
      </c>
    </row>
    <row r="2255" spans="1:50" x14ac:dyDescent="0.25">
      <c r="A2255" s="142">
        <v>550000</v>
      </c>
      <c r="B2255" s="142">
        <v>910000</v>
      </c>
      <c r="C2255" s="142">
        <v>920000</v>
      </c>
      <c r="D2255" s="9" t="s">
        <v>305</v>
      </c>
      <c r="E2255" s="9" t="s">
        <v>70</v>
      </c>
      <c r="F2255" s="9" t="s">
        <v>306</v>
      </c>
      <c r="G2255" s="9" t="s">
        <v>307</v>
      </c>
      <c r="H2255" s="9">
        <v>0.36</v>
      </c>
      <c r="I2255" s="9">
        <v>0.48</v>
      </c>
      <c r="J2255" s="9" t="s">
        <v>195</v>
      </c>
      <c r="K2255" s="9">
        <v>0.17825488044757001</v>
      </c>
      <c r="L2255" s="9">
        <v>3852.5613759350799</v>
      </c>
      <c r="M2255" s="9">
        <v>9.5721902029115498</v>
      </c>
      <c r="N2255" s="9">
        <v>1.4067554033210199</v>
      </c>
      <c r="O2255" s="9">
        <v>1.7062896202414299</v>
      </c>
      <c r="P2255" s="9">
        <v>0.25076101623795999</v>
      </c>
      <c r="Q2255" s="9">
        <v>686.73786748425005</v>
      </c>
      <c r="R2255" s="9">
        <v>1200</v>
      </c>
      <c r="S2255" s="9" t="s">
        <v>308</v>
      </c>
      <c r="T2255" s="9">
        <v>1200</v>
      </c>
      <c r="U2255" s="9" t="s">
        <v>293</v>
      </c>
      <c r="V2255" s="9" t="s">
        <v>195</v>
      </c>
      <c r="Z2255" s="9">
        <v>0</v>
      </c>
      <c r="AA2255" s="9">
        <v>1</v>
      </c>
      <c r="AB2255" s="9">
        <v>1.7062896202414299</v>
      </c>
      <c r="AC2255" s="9">
        <v>0.25076101623795999</v>
      </c>
      <c r="AD2255" s="9">
        <v>686.73786748425005</v>
      </c>
      <c r="AF2255" s="9">
        <v>-1</v>
      </c>
      <c r="AG2255" s="9">
        <v>-1</v>
      </c>
      <c r="AH2255" s="9">
        <v>-1</v>
      </c>
      <c r="AI2255" s="9">
        <v>-1</v>
      </c>
      <c r="AJ2255" s="9">
        <v>0</v>
      </c>
      <c r="AM2255" s="9" t="s">
        <v>309</v>
      </c>
      <c r="AN2255" s="9">
        <v>-1</v>
      </c>
      <c r="AQ2255" s="9">
        <v>580</v>
      </c>
      <c r="AR2255" s="9" t="s">
        <v>302</v>
      </c>
      <c r="AT2255" s="9" t="s">
        <v>195</v>
      </c>
      <c r="AU2255" s="9">
        <v>132.71029999999999</v>
      </c>
      <c r="AV2255" s="9">
        <v>128.877414006489</v>
      </c>
      <c r="AW2255" s="9">
        <v>721.37190776340901</v>
      </c>
      <c r="AX2255" s="9">
        <v>0.55696501819999999</v>
      </c>
    </row>
    <row r="2256" spans="1:50" x14ac:dyDescent="0.25">
      <c r="A2256" s="142">
        <v>550000</v>
      </c>
      <c r="B2256" s="142">
        <v>910000</v>
      </c>
      <c r="C2256" s="142">
        <v>920000</v>
      </c>
      <c r="D2256" s="9" t="s">
        <v>305</v>
      </c>
      <c r="E2256" s="9" t="s">
        <v>70</v>
      </c>
      <c r="F2256" s="9" t="s">
        <v>306</v>
      </c>
      <c r="G2256" s="9" t="s">
        <v>307</v>
      </c>
      <c r="H2256" s="9">
        <v>0.36</v>
      </c>
      <c r="I2256" s="9">
        <v>0.48</v>
      </c>
      <c r="J2256" s="9" t="s">
        <v>195</v>
      </c>
      <c r="K2256" s="9">
        <v>3.8173029202000002E-4</v>
      </c>
      <c r="L2256" s="9">
        <v>3852.5613759350799</v>
      </c>
      <c r="M2256" s="9">
        <v>9.5721902029115498</v>
      </c>
      <c r="N2256" s="9">
        <v>1.4067554033210199</v>
      </c>
      <c r="O2256" s="9">
        <v>3.6539949614899998E-3</v>
      </c>
      <c r="P2256" s="9">
        <v>5.3700115091999997E-4</v>
      </c>
      <c r="Q2256" s="9">
        <v>1.47063937908764</v>
      </c>
      <c r="R2256" s="9">
        <v>1210</v>
      </c>
      <c r="S2256" s="9" t="s">
        <v>310</v>
      </c>
      <c r="T2256" s="9">
        <v>1210</v>
      </c>
      <c r="U2256" s="9" t="s">
        <v>293</v>
      </c>
      <c r="V2256" s="9" t="s">
        <v>195</v>
      </c>
      <c r="Z2256" s="9">
        <v>0</v>
      </c>
      <c r="AA2256" s="9">
        <v>1</v>
      </c>
      <c r="AB2256" s="9">
        <v>3.6539949614899998E-3</v>
      </c>
      <c r="AC2256" s="9">
        <v>5.3700115091999997E-4</v>
      </c>
      <c r="AD2256" s="9">
        <v>1.4706393790866401</v>
      </c>
      <c r="AF2256" s="9">
        <v>-1</v>
      </c>
      <c r="AG2256" s="9">
        <v>-1</v>
      </c>
      <c r="AH2256" s="9">
        <v>-1</v>
      </c>
      <c r="AI2256" s="9">
        <v>-1</v>
      </c>
      <c r="AJ2256" s="9">
        <v>0</v>
      </c>
      <c r="AM2256" s="9" t="s">
        <v>309</v>
      </c>
      <c r="AN2256" s="9">
        <v>-1</v>
      </c>
      <c r="AQ2256" s="9">
        <v>580</v>
      </c>
      <c r="AR2256" s="9" t="s">
        <v>302</v>
      </c>
      <c r="AT2256" s="9" t="s">
        <v>195</v>
      </c>
      <c r="AU2256" s="9">
        <v>132.71029999999999</v>
      </c>
      <c r="AV2256" s="9">
        <v>7.0760261885668001</v>
      </c>
      <c r="AW2256" s="9">
        <v>1.54480768391304</v>
      </c>
      <c r="AX2256" s="9">
        <v>1.1927327E-3</v>
      </c>
    </row>
    <row r="2257" spans="1:50" x14ac:dyDescent="0.25">
      <c r="A2257" s="142">
        <v>550000</v>
      </c>
      <c r="B2257" s="142">
        <v>910000</v>
      </c>
      <c r="C2257" s="142">
        <v>920000</v>
      </c>
      <c r="D2257" s="9" t="s">
        <v>305</v>
      </c>
      <c r="E2257" s="9" t="s">
        <v>70</v>
      </c>
      <c r="F2257" s="9" t="s">
        <v>306</v>
      </c>
      <c r="G2257" s="9" t="s">
        <v>307</v>
      </c>
      <c r="H2257" s="9">
        <v>0.36</v>
      </c>
      <c r="I2257" s="9">
        <v>0.48</v>
      </c>
      <c r="J2257" s="9" t="s">
        <v>195</v>
      </c>
      <c r="K2257" s="9">
        <v>0.21747024586805</v>
      </c>
      <c r="L2257" s="9">
        <v>3852.5613759350799</v>
      </c>
      <c r="M2257" s="9">
        <v>9.5721902029115498</v>
      </c>
      <c r="N2257" s="9">
        <v>1.4067554033210199</v>
      </c>
      <c r="O2257" s="9">
        <v>2.0816665569229298</v>
      </c>
      <c r="P2257" s="9">
        <v>0.30592744343643002</v>
      </c>
      <c r="Q2257" s="9">
        <v>837.81746964636397</v>
      </c>
      <c r="R2257" s="9">
        <v>1210</v>
      </c>
      <c r="S2257" s="9" t="s">
        <v>310</v>
      </c>
      <c r="T2257" s="9">
        <v>1210</v>
      </c>
      <c r="U2257" s="9" t="s">
        <v>293</v>
      </c>
      <c r="V2257" s="9" t="s">
        <v>195</v>
      </c>
      <c r="Z2257" s="9">
        <v>0</v>
      </c>
      <c r="AA2257" s="9">
        <v>1</v>
      </c>
      <c r="AB2257" s="9">
        <v>2.0816665569229298</v>
      </c>
      <c r="AC2257" s="9">
        <v>0.30592744343643002</v>
      </c>
      <c r="AD2257" s="9">
        <v>837.81746964636397</v>
      </c>
      <c r="AF2257" s="9">
        <v>-1</v>
      </c>
      <c r="AG2257" s="9">
        <v>-1</v>
      </c>
      <c r="AH2257" s="9">
        <v>-1</v>
      </c>
      <c r="AI2257" s="9">
        <v>-1</v>
      </c>
      <c r="AJ2257" s="9">
        <v>0</v>
      </c>
      <c r="AM2257" s="9" t="s">
        <v>309</v>
      </c>
      <c r="AN2257" s="9">
        <v>-1</v>
      </c>
      <c r="AQ2257" s="9">
        <v>580</v>
      </c>
      <c r="AR2257" s="9" t="s">
        <v>302</v>
      </c>
      <c r="AT2257" s="9" t="s">
        <v>195</v>
      </c>
      <c r="AU2257" s="9">
        <v>132.71029999999999</v>
      </c>
      <c r="AV2257" s="9">
        <v>118.88532010788801</v>
      </c>
      <c r="AW2257" s="9">
        <v>880.07086117203505</v>
      </c>
      <c r="AX2257" s="9">
        <v>0.6794951092</v>
      </c>
    </row>
    <row r="2258" spans="1:50" x14ac:dyDescent="0.25">
      <c r="A2258" s="142">
        <v>550000</v>
      </c>
      <c r="B2258" s="142">
        <v>910000</v>
      </c>
      <c r="C2258" s="142">
        <v>920000</v>
      </c>
      <c r="D2258" s="9" t="s">
        <v>305</v>
      </c>
      <c r="E2258" s="9" t="s">
        <v>70</v>
      </c>
      <c r="F2258" s="9" t="s">
        <v>306</v>
      </c>
      <c r="G2258" s="9" t="s">
        <v>307</v>
      </c>
      <c r="H2258" s="9">
        <v>0.36</v>
      </c>
      <c r="I2258" s="9">
        <v>0.48</v>
      </c>
      <c r="J2258" s="9" t="s">
        <v>195</v>
      </c>
      <c r="K2258" s="9">
        <v>1.2251286222000001E-4</v>
      </c>
      <c r="L2258" s="9">
        <v>3852.5613759350799</v>
      </c>
      <c r="M2258" s="9">
        <v>9.5721902029115498</v>
      </c>
      <c r="N2258" s="9">
        <v>1.4067554033210199</v>
      </c>
      <c r="O2258" s="9">
        <v>1.17271641947E-3</v>
      </c>
      <c r="P2258" s="9">
        <v>1.7234563090000001E-4</v>
      </c>
      <c r="Q2258" s="9">
        <v>0.47198832104402</v>
      </c>
      <c r="R2258" s="9">
        <v>1210</v>
      </c>
      <c r="S2258" s="9" t="s">
        <v>310</v>
      </c>
      <c r="T2258" s="9">
        <v>1210</v>
      </c>
      <c r="U2258" s="9" t="s">
        <v>293</v>
      </c>
      <c r="V2258" s="9" t="s">
        <v>195</v>
      </c>
      <c r="Z2258" s="9">
        <v>0</v>
      </c>
      <c r="AA2258" s="9">
        <v>1</v>
      </c>
      <c r="AB2258" s="9">
        <v>1.17271641947E-3</v>
      </c>
      <c r="AC2258" s="9">
        <v>1.7234563090000001E-4</v>
      </c>
      <c r="AD2258" s="9">
        <v>0.47198832104564997</v>
      </c>
      <c r="AF2258" s="9">
        <v>-1</v>
      </c>
      <c r="AG2258" s="9">
        <v>-1</v>
      </c>
      <c r="AH2258" s="9">
        <v>-1</v>
      </c>
      <c r="AI2258" s="9">
        <v>-1</v>
      </c>
      <c r="AJ2258" s="9">
        <v>0</v>
      </c>
      <c r="AM2258" s="9" t="s">
        <v>309</v>
      </c>
      <c r="AN2258" s="9">
        <v>-1</v>
      </c>
      <c r="AQ2258" s="9">
        <v>580</v>
      </c>
      <c r="AR2258" s="9" t="s">
        <v>302</v>
      </c>
      <c r="AT2258" s="9" t="s">
        <v>195</v>
      </c>
      <c r="AU2258" s="9">
        <v>132.71029999999999</v>
      </c>
      <c r="AV2258" s="9">
        <v>4.0030182225223703</v>
      </c>
      <c r="AW2258" s="9">
        <v>0.49579196330330999</v>
      </c>
      <c r="AX2258" s="9">
        <v>3.8279669999999999E-4</v>
      </c>
    </row>
    <row r="2259" spans="1:50" x14ac:dyDescent="0.25">
      <c r="A2259" s="142">
        <v>550000</v>
      </c>
      <c r="B2259" s="142">
        <v>910000</v>
      </c>
      <c r="C2259" s="142">
        <v>920000</v>
      </c>
      <c r="D2259" s="9" t="s">
        <v>305</v>
      </c>
      <c r="E2259" s="9" t="s">
        <v>70</v>
      </c>
      <c r="F2259" s="9" t="s">
        <v>306</v>
      </c>
      <c r="G2259" s="9" t="s">
        <v>307</v>
      </c>
      <c r="H2259" s="9">
        <v>0.36</v>
      </c>
      <c r="I2259" s="9">
        <v>0.48</v>
      </c>
      <c r="J2259" s="9" t="s">
        <v>195</v>
      </c>
      <c r="K2259" s="9">
        <v>2.128948719E-3</v>
      </c>
      <c r="L2259" s="9">
        <v>3852.5613759350799</v>
      </c>
      <c r="M2259" s="9">
        <v>9.5721902029115498</v>
      </c>
      <c r="N2259" s="9">
        <v>1.4067554033210199</v>
      </c>
      <c r="O2259" s="9">
        <v>2.0378702070530001E-2</v>
      </c>
      <c r="P2259" s="9">
        <v>2.9949101138399999E-3</v>
      </c>
      <c r="Q2259" s="9">
        <v>8.2019056061735895</v>
      </c>
      <c r="R2259" s="9">
        <v>1210</v>
      </c>
      <c r="S2259" s="9" t="s">
        <v>310</v>
      </c>
      <c r="T2259" s="9">
        <v>1210</v>
      </c>
      <c r="U2259" s="9" t="s">
        <v>293</v>
      </c>
      <c r="V2259" s="9" t="s">
        <v>195</v>
      </c>
      <c r="Z2259" s="9">
        <v>0</v>
      </c>
      <c r="AA2259" s="9">
        <v>1</v>
      </c>
      <c r="AB2259" s="9">
        <v>2.0378702070530001E-2</v>
      </c>
      <c r="AC2259" s="9">
        <v>2.9949101138399999E-3</v>
      </c>
      <c r="AD2259" s="9">
        <v>8.2019056061717706</v>
      </c>
      <c r="AF2259" s="9">
        <v>-1</v>
      </c>
      <c r="AG2259" s="9">
        <v>-1</v>
      </c>
      <c r="AH2259" s="9">
        <v>-1</v>
      </c>
      <c r="AI2259" s="9">
        <v>-1</v>
      </c>
      <c r="AJ2259" s="9">
        <v>0</v>
      </c>
      <c r="AM2259" s="9" t="s">
        <v>309</v>
      </c>
      <c r="AN2259" s="9">
        <v>-1</v>
      </c>
      <c r="AQ2259" s="9">
        <v>580</v>
      </c>
      <c r="AR2259" s="9" t="s">
        <v>302</v>
      </c>
      <c r="AT2259" s="9" t="s">
        <v>195</v>
      </c>
      <c r="AU2259" s="9">
        <v>132.71029999999999</v>
      </c>
      <c r="AV2259" s="9">
        <v>17.4091698887874</v>
      </c>
      <c r="AW2259" s="9">
        <v>8.6155497964516101</v>
      </c>
      <c r="AX2259" s="9">
        <v>6.6519915999999997E-3</v>
      </c>
    </row>
    <row r="2260" spans="1:50" x14ac:dyDescent="0.25">
      <c r="A2260" s="142">
        <v>550000</v>
      </c>
      <c r="B2260" s="142">
        <v>910000</v>
      </c>
      <c r="C2260" s="142">
        <v>920000</v>
      </c>
      <c r="D2260" s="9" t="s">
        <v>305</v>
      </c>
      <c r="E2260" s="9" t="s">
        <v>70</v>
      </c>
      <c r="F2260" s="9" t="s">
        <v>306</v>
      </c>
      <c r="G2260" s="9" t="s">
        <v>307</v>
      </c>
      <c r="H2260" s="9">
        <v>0.36</v>
      </c>
      <c r="I2260" s="9">
        <v>0.48</v>
      </c>
      <c r="J2260" s="9" t="s">
        <v>195</v>
      </c>
      <c r="K2260" s="9">
        <v>2.083229913486E-2</v>
      </c>
      <c r="L2260" s="9">
        <v>3852.5613759350799</v>
      </c>
      <c r="M2260" s="9">
        <v>9.5721902029115498</v>
      </c>
      <c r="N2260" s="9">
        <v>1.4067554033210199</v>
      </c>
      <c r="O2260" s="9">
        <v>0.1994107296829</v>
      </c>
      <c r="P2260" s="9">
        <v>2.9305949371569998E-2</v>
      </c>
      <c r="Q2260" s="9">
        <v>80.2577110189184</v>
      </c>
      <c r="R2260" s="9">
        <v>1210</v>
      </c>
      <c r="S2260" s="9" t="s">
        <v>310</v>
      </c>
      <c r="T2260" s="9">
        <v>1210</v>
      </c>
      <c r="U2260" s="9" t="s">
        <v>293</v>
      </c>
      <c r="V2260" s="9" t="s">
        <v>195</v>
      </c>
      <c r="Z2260" s="9">
        <v>0</v>
      </c>
      <c r="AA2260" s="9">
        <v>1</v>
      </c>
      <c r="AB2260" s="9">
        <v>0.1994107296829</v>
      </c>
      <c r="AC2260" s="9">
        <v>2.9305949371569998E-2</v>
      </c>
      <c r="AD2260" s="9">
        <v>80.257711018917604</v>
      </c>
      <c r="AF2260" s="9">
        <v>-1</v>
      </c>
      <c r="AG2260" s="9">
        <v>-1</v>
      </c>
      <c r="AH2260" s="9">
        <v>-1</v>
      </c>
      <c r="AI2260" s="9">
        <v>-1</v>
      </c>
      <c r="AJ2260" s="9">
        <v>0</v>
      </c>
      <c r="AM2260" s="9" t="s">
        <v>309</v>
      </c>
      <c r="AN2260" s="9">
        <v>-1</v>
      </c>
      <c r="AQ2260" s="9">
        <v>580</v>
      </c>
      <c r="AR2260" s="9" t="s">
        <v>302</v>
      </c>
      <c r="AT2260" s="9" t="s">
        <v>195</v>
      </c>
      <c r="AU2260" s="9">
        <v>132.71029999999999</v>
      </c>
      <c r="AV2260" s="9">
        <v>47.847635252200803</v>
      </c>
      <c r="AW2260" s="9">
        <v>84.305323547297704</v>
      </c>
      <c r="AX2260" s="9">
        <v>6.5091412000000001E-2</v>
      </c>
    </row>
    <row r="2261" spans="1:50" x14ac:dyDescent="0.25">
      <c r="A2261" s="142">
        <v>550000</v>
      </c>
      <c r="B2261" s="142">
        <v>910000</v>
      </c>
      <c r="C2261" s="142">
        <v>920000</v>
      </c>
      <c r="D2261" s="9" t="s">
        <v>305</v>
      </c>
      <c r="E2261" s="9" t="s">
        <v>70</v>
      </c>
      <c r="F2261" s="9" t="s">
        <v>306</v>
      </c>
      <c r="G2261" s="9" t="s">
        <v>307</v>
      </c>
      <c r="H2261" s="9">
        <v>0.36</v>
      </c>
      <c r="I2261" s="9">
        <v>0.48</v>
      </c>
      <c r="J2261" s="9" t="s">
        <v>195</v>
      </c>
      <c r="K2261" s="9">
        <v>0.19857283629813999</v>
      </c>
      <c r="L2261" s="9">
        <v>3852.5613759350799</v>
      </c>
      <c r="M2261" s="9">
        <v>9.5721902029115498</v>
      </c>
      <c r="N2261" s="9">
        <v>1.4067554033210199</v>
      </c>
      <c r="O2261" s="9">
        <v>1.9007769581774401</v>
      </c>
      <c r="P2261" s="9">
        <v>0.27934341041519001</v>
      </c>
      <c r="Q2261" s="9">
        <v>765.01403943210596</v>
      </c>
      <c r="R2261" s="9">
        <v>1210</v>
      </c>
      <c r="S2261" s="9" t="s">
        <v>310</v>
      </c>
      <c r="T2261" s="9">
        <v>1210</v>
      </c>
      <c r="U2261" s="9" t="s">
        <v>293</v>
      </c>
      <c r="V2261" s="9" t="s">
        <v>195</v>
      </c>
      <c r="Z2261" s="9">
        <v>0</v>
      </c>
      <c r="AA2261" s="9">
        <v>1</v>
      </c>
      <c r="AB2261" s="9">
        <v>1.9007769581774401</v>
      </c>
      <c r="AC2261" s="9">
        <v>0.27934341041519001</v>
      </c>
      <c r="AD2261" s="9">
        <v>765.01403943210596</v>
      </c>
      <c r="AF2261" s="9">
        <v>-1</v>
      </c>
      <c r="AG2261" s="9">
        <v>-1</v>
      </c>
      <c r="AH2261" s="9">
        <v>-1</v>
      </c>
      <c r="AI2261" s="9">
        <v>-1</v>
      </c>
      <c r="AJ2261" s="9">
        <v>0</v>
      </c>
      <c r="AM2261" s="9" t="s">
        <v>309</v>
      </c>
      <c r="AN2261" s="9">
        <v>-1</v>
      </c>
      <c r="AQ2261" s="9">
        <v>580</v>
      </c>
      <c r="AR2261" s="9" t="s">
        <v>302</v>
      </c>
      <c r="AT2261" s="9" t="s">
        <v>195</v>
      </c>
      <c r="AU2261" s="9">
        <v>132.71029999999999</v>
      </c>
      <c r="AV2261" s="9">
        <v>120.073066973015</v>
      </c>
      <c r="AW2261" s="9">
        <v>803.59575788732502</v>
      </c>
      <c r="AX2261" s="9">
        <v>0.62044934259999995</v>
      </c>
    </row>
    <row r="2262" spans="1:50" x14ac:dyDescent="0.25">
      <c r="A2262" s="142">
        <v>550000</v>
      </c>
      <c r="B2262" s="142">
        <v>920000</v>
      </c>
      <c r="C2262" s="142">
        <v>920000</v>
      </c>
      <c r="D2262" s="9" t="s">
        <v>305</v>
      </c>
      <c r="E2262" s="9" t="s">
        <v>70</v>
      </c>
      <c r="F2262" s="9" t="s">
        <v>306</v>
      </c>
      <c r="G2262" s="9" t="s">
        <v>307</v>
      </c>
      <c r="H2262" s="9">
        <v>0.36</v>
      </c>
      <c r="I2262" s="9">
        <v>0.48</v>
      </c>
      <c r="J2262" s="9" t="s">
        <v>195</v>
      </c>
      <c r="K2262" s="9">
        <v>0.19939372328621999</v>
      </c>
      <c r="L2262" s="9">
        <v>3878.5767093167101</v>
      </c>
      <c r="M2262" s="9">
        <v>10.5926001232778</v>
      </c>
      <c r="N2262" s="9">
        <v>1.88211018465657</v>
      </c>
      <c r="O2262" s="9">
        <v>2.11209797786251</v>
      </c>
      <c r="P2262" s="9">
        <v>0.37528095735360001</v>
      </c>
      <c r="Q2262" s="9">
        <v>773.36385112190203</v>
      </c>
      <c r="R2262" s="9">
        <v>1200</v>
      </c>
      <c r="S2262" s="9" t="s">
        <v>308</v>
      </c>
      <c r="T2262" s="9">
        <v>1200</v>
      </c>
      <c r="U2262" s="9" t="s">
        <v>293</v>
      </c>
      <c r="V2262" s="9" t="s">
        <v>195</v>
      </c>
      <c r="Z2262" s="9">
        <v>0</v>
      </c>
      <c r="AA2262" s="9">
        <v>1</v>
      </c>
      <c r="AB2262" s="9">
        <v>2.11209797786251</v>
      </c>
      <c r="AC2262" s="9">
        <v>0.37528095735360001</v>
      </c>
      <c r="AD2262" s="9">
        <v>773.36385112190203</v>
      </c>
      <c r="AF2262" s="9">
        <v>-1</v>
      </c>
      <c r="AG2262" s="9">
        <v>-1</v>
      </c>
      <c r="AH2262" s="9">
        <v>-1</v>
      </c>
      <c r="AI2262" s="9">
        <v>-1</v>
      </c>
      <c r="AJ2262" s="9">
        <v>0</v>
      </c>
      <c r="AM2262" s="9" t="s">
        <v>309</v>
      </c>
      <c r="AN2262" s="9">
        <v>-1</v>
      </c>
      <c r="AQ2262" s="9">
        <v>580</v>
      </c>
      <c r="AR2262" s="9" t="s">
        <v>302</v>
      </c>
      <c r="AT2262" s="9" t="s">
        <v>195</v>
      </c>
      <c r="AU2262" s="9">
        <v>132.71029999999999</v>
      </c>
      <c r="AV2262" s="9">
        <v>193.54994030456601</v>
      </c>
      <c r="AW2262" s="9">
        <v>806.91776966711404</v>
      </c>
      <c r="AX2262" s="9">
        <v>0.62722129039999996</v>
      </c>
    </row>
    <row r="2263" spans="1:50" x14ac:dyDescent="0.25">
      <c r="A2263" s="142">
        <v>550000</v>
      </c>
      <c r="B2263" s="142">
        <v>920000</v>
      </c>
      <c r="C2263" s="142">
        <v>920000</v>
      </c>
      <c r="D2263" s="9" t="s">
        <v>305</v>
      </c>
      <c r="E2263" s="9" t="s">
        <v>70</v>
      </c>
      <c r="F2263" s="9" t="s">
        <v>306</v>
      </c>
      <c r="G2263" s="9" t="s">
        <v>307</v>
      </c>
      <c r="H2263" s="9">
        <v>0.36</v>
      </c>
      <c r="I2263" s="9">
        <v>0.48</v>
      </c>
      <c r="J2263" s="9" t="s">
        <v>195</v>
      </c>
      <c r="K2263" s="9">
        <v>2.02035293915E-2</v>
      </c>
      <c r="L2263" s="9">
        <v>3878.5767093167101</v>
      </c>
      <c r="M2263" s="9">
        <v>10.5926001232778</v>
      </c>
      <c r="N2263" s="9">
        <v>1.88211018465657</v>
      </c>
      <c r="O2263" s="9">
        <v>0.21400790792308999</v>
      </c>
      <c r="P2263" s="9">
        <v>3.8025268433750002E-2</v>
      </c>
      <c r="Q2263" s="9">
        <v>78.360938543883094</v>
      </c>
      <c r="R2263" s="9">
        <v>1210</v>
      </c>
      <c r="S2263" s="9" t="s">
        <v>310</v>
      </c>
      <c r="T2263" s="9">
        <v>1210</v>
      </c>
      <c r="U2263" s="9" t="s">
        <v>293</v>
      </c>
      <c r="V2263" s="9" t="s">
        <v>195</v>
      </c>
      <c r="Z2263" s="9">
        <v>0</v>
      </c>
      <c r="AA2263" s="9">
        <v>1</v>
      </c>
      <c r="AB2263" s="9">
        <v>0.21400790792308999</v>
      </c>
      <c r="AC2263" s="9">
        <v>3.8025268433750002E-2</v>
      </c>
      <c r="AD2263" s="9">
        <v>78.360938543881602</v>
      </c>
      <c r="AF2263" s="9">
        <v>-1</v>
      </c>
      <c r="AG2263" s="9">
        <v>-1</v>
      </c>
      <c r="AH2263" s="9">
        <v>-1</v>
      </c>
      <c r="AI2263" s="9">
        <v>-1</v>
      </c>
      <c r="AJ2263" s="9">
        <v>0</v>
      </c>
      <c r="AM2263" s="9" t="s">
        <v>309</v>
      </c>
      <c r="AN2263" s="9">
        <v>-1</v>
      </c>
      <c r="AQ2263" s="9">
        <v>580</v>
      </c>
      <c r="AR2263" s="9" t="s">
        <v>302</v>
      </c>
      <c r="AT2263" s="9" t="s">
        <v>195</v>
      </c>
      <c r="AU2263" s="9">
        <v>132.71029999999999</v>
      </c>
      <c r="AV2263" s="9">
        <v>50.9852346550257</v>
      </c>
      <c r="AW2263" s="9">
        <v>81.7607826731535</v>
      </c>
      <c r="AX2263" s="9">
        <v>6.3553072599999996E-2</v>
      </c>
    </row>
    <row r="2264" spans="1:50" x14ac:dyDescent="0.25">
      <c r="A2264" s="142">
        <v>550000</v>
      </c>
      <c r="B2264" s="142">
        <v>920000</v>
      </c>
      <c r="C2264" s="142">
        <v>920000</v>
      </c>
      <c r="D2264" s="9" t="s">
        <v>305</v>
      </c>
      <c r="E2264" s="9" t="s">
        <v>70</v>
      </c>
      <c r="F2264" s="9" t="s">
        <v>306</v>
      </c>
      <c r="G2264" s="9" t="s">
        <v>307</v>
      </c>
      <c r="H2264" s="9">
        <v>0.36</v>
      </c>
      <c r="I2264" s="9">
        <v>0.48</v>
      </c>
      <c r="J2264" s="9" t="s">
        <v>195</v>
      </c>
      <c r="K2264" s="9">
        <v>0.39504563050559</v>
      </c>
      <c r="L2264" s="9">
        <v>3878.5767093167101</v>
      </c>
      <c r="M2264" s="9">
        <v>10.5926001232778</v>
      </c>
      <c r="N2264" s="9">
        <v>1.88211018465657</v>
      </c>
      <c r="O2264" s="9">
        <v>4.18456039439398</v>
      </c>
      <c r="P2264" s="9">
        <v>0.74351940457865995</v>
      </c>
      <c r="Q2264" s="9">
        <v>1532.2147815963499</v>
      </c>
      <c r="R2264" s="9">
        <v>1330</v>
      </c>
      <c r="S2264" s="9" t="s">
        <v>311</v>
      </c>
      <c r="T2264" s="9">
        <v>1330</v>
      </c>
      <c r="U2264" s="9" t="s">
        <v>293</v>
      </c>
      <c r="V2264" s="9" t="s">
        <v>195</v>
      </c>
      <c r="Z2264" s="9">
        <v>0</v>
      </c>
      <c r="AA2264" s="9">
        <v>1</v>
      </c>
      <c r="AB2264" s="9">
        <v>4.18456039439398</v>
      </c>
      <c r="AC2264" s="9">
        <v>0.74351940457865995</v>
      </c>
      <c r="AD2264" s="9">
        <v>1532.2147815963499</v>
      </c>
      <c r="AF2264" s="9">
        <v>-1</v>
      </c>
      <c r="AG2264" s="9">
        <v>-1</v>
      </c>
      <c r="AH2264" s="9">
        <v>-1</v>
      </c>
      <c r="AI2264" s="9">
        <v>-1</v>
      </c>
      <c r="AJ2264" s="9">
        <v>0</v>
      </c>
      <c r="AM2264" s="9" t="s">
        <v>309</v>
      </c>
      <c r="AN2264" s="9">
        <v>-1</v>
      </c>
      <c r="AQ2264" s="9">
        <v>580</v>
      </c>
      <c r="AR2264" s="9" t="s">
        <v>302</v>
      </c>
      <c r="AT2264" s="9" t="s">
        <v>195</v>
      </c>
      <c r="AU2264" s="9">
        <v>132.71029999999999</v>
      </c>
      <c r="AV2264" s="9">
        <v>156.31777498404699</v>
      </c>
      <c r="AW2264" s="9">
        <v>1598.6929469526301</v>
      </c>
      <c r="AX2264" s="9">
        <v>1.2426721667</v>
      </c>
    </row>
    <row r="2265" spans="1:50" x14ac:dyDescent="0.25">
      <c r="A2265" s="142">
        <v>550000</v>
      </c>
      <c r="B2265" s="142">
        <v>920000</v>
      </c>
      <c r="C2265" s="142">
        <v>920000</v>
      </c>
      <c r="D2265" s="9" t="s">
        <v>305</v>
      </c>
      <c r="E2265" s="9" t="s">
        <v>70</v>
      </c>
      <c r="F2265" s="9" t="s">
        <v>306</v>
      </c>
      <c r="G2265" s="9" t="s">
        <v>307</v>
      </c>
      <c r="H2265" s="9">
        <v>0.36</v>
      </c>
      <c r="I2265" s="9">
        <v>0.48</v>
      </c>
      <c r="J2265" s="9" t="s">
        <v>195</v>
      </c>
      <c r="K2265" s="9">
        <v>3.0122677019999999E-5</v>
      </c>
      <c r="L2265" s="9">
        <v>3878.5767093167101</v>
      </c>
      <c r="M2265" s="9">
        <v>10.5926001232778</v>
      </c>
      <c r="N2265" s="9">
        <v>1.88211018465657</v>
      </c>
      <c r="O2265" s="9">
        <v>3.1907747235999999E-4</v>
      </c>
      <c r="P2265" s="9">
        <v>5.6694197210000002E-5</v>
      </c>
      <c r="Q2265" s="9">
        <v>0.11683311353143</v>
      </c>
      <c r="R2265" s="9">
        <v>1210</v>
      </c>
      <c r="S2265" s="9" t="s">
        <v>310</v>
      </c>
      <c r="T2265" s="9">
        <v>1210</v>
      </c>
      <c r="U2265" s="9" t="s">
        <v>293</v>
      </c>
      <c r="V2265" s="9" t="s">
        <v>195</v>
      </c>
      <c r="Z2265" s="9">
        <v>0</v>
      </c>
      <c r="AA2265" s="9">
        <v>1</v>
      </c>
      <c r="AB2265" s="9">
        <v>3.1907747235999999E-4</v>
      </c>
      <c r="AC2265" s="9">
        <v>5.6694197210000002E-5</v>
      </c>
      <c r="AD2265" s="9">
        <v>0.11683311353156001</v>
      </c>
      <c r="AF2265" s="9">
        <v>-1</v>
      </c>
      <c r="AG2265" s="9">
        <v>-1</v>
      </c>
      <c r="AH2265" s="9">
        <v>-1</v>
      </c>
      <c r="AI2265" s="9">
        <v>-1</v>
      </c>
      <c r="AJ2265" s="9">
        <v>0</v>
      </c>
      <c r="AM2265" s="9" t="s">
        <v>309</v>
      </c>
      <c r="AN2265" s="9">
        <v>-1</v>
      </c>
      <c r="AQ2265" s="9">
        <v>580</v>
      </c>
      <c r="AR2265" s="9" t="s">
        <v>302</v>
      </c>
      <c r="AT2265" s="9" t="s">
        <v>195</v>
      </c>
      <c r="AU2265" s="9">
        <v>132.71029999999999</v>
      </c>
      <c r="AV2265" s="9">
        <v>1.9976793715913499</v>
      </c>
      <c r="AW2265" s="9">
        <v>0.12190214897864</v>
      </c>
      <c r="AX2265" s="9">
        <v>9.4755199999999997E-5</v>
      </c>
    </row>
    <row r="2266" spans="1:50" x14ac:dyDescent="0.25">
      <c r="A2266" s="142">
        <v>550000</v>
      </c>
      <c r="B2266" s="142">
        <v>920000</v>
      </c>
      <c r="C2266" s="142">
        <v>920000</v>
      </c>
      <c r="D2266" s="9" t="s">
        <v>305</v>
      </c>
      <c r="E2266" s="9" t="s">
        <v>70</v>
      </c>
      <c r="F2266" s="9" t="s">
        <v>306</v>
      </c>
      <c r="G2266" s="9" t="s">
        <v>307</v>
      </c>
      <c r="H2266" s="9">
        <v>0.36</v>
      </c>
      <c r="I2266" s="9">
        <v>0.48</v>
      </c>
      <c r="J2266" s="9" t="s">
        <v>195</v>
      </c>
      <c r="K2266" s="9">
        <v>2.5798601469999999E-5</v>
      </c>
      <c r="L2266" s="9">
        <v>3878.5767093167101</v>
      </c>
      <c r="M2266" s="9">
        <v>10.5926001232778</v>
      </c>
      <c r="N2266" s="9">
        <v>1.88211018465657</v>
      </c>
      <c r="O2266" s="9">
        <v>2.7327426914999998E-4</v>
      </c>
      <c r="P2266" s="9">
        <v>4.8555810579999997E-5</v>
      </c>
      <c r="Q2266" s="9">
        <v>0.10006185481</v>
      </c>
      <c r="R2266" s="9">
        <v>1330</v>
      </c>
      <c r="S2266" s="9" t="s">
        <v>311</v>
      </c>
      <c r="T2266" s="9">
        <v>1330</v>
      </c>
      <c r="U2266" s="9" t="s">
        <v>293</v>
      </c>
      <c r="V2266" s="9" t="s">
        <v>195</v>
      </c>
      <c r="Z2266" s="9">
        <v>0</v>
      </c>
      <c r="AA2266" s="9">
        <v>1</v>
      </c>
      <c r="AB2266" s="9">
        <v>2.7327426914999998E-4</v>
      </c>
      <c r="AC2266" s="9">
        <v>4.8555810579999997E-5</v>
      </c>
      <c r="AD2266" s="9">
        <v>0.10006185481132999</v>
      </c>
      <c r="AF2266" s="9">
        <v>-1</v>
      </c>
      <c r="AG2266" s="9">
        <v>-1</v>
      </c>
      <c r="AH2266" s="9">
        <v>-1</v>
      </c>
      <c r="AI2266" s="9">
        <v>-1</v>
      </c>
      <c r="AJ2266" s="9">
        <v>0</v>
      </c>
      <c r="AM2266" s="9" t="s">
        <v>309</v>
      </c>
      <c r="AN2266" s="9">
        <v>-1</v>
      </c>
      <c r="AQ2266" s="9">
        <v>580</v>
      </c>
      <c r="AR2266" s="9" t="s">
        <v>302</v>
      </c>
      <c r="AT2266" s="9" t="s">
        <v>195</v>
      </c>
      <c r="AU2266" s="9">
        <v>132.71029999999999</v>
      </c>
      <c r="AV2266" s="9">
        <v>1.31571779664644</v>
      </c>
      <c r="AW2266" s="9">
        <v>0.10440323606538</v>
      </c>
      <c r="AX2266" s="9">
        <v>8.1153200000000001E-5</v>
      </c>
    </row>
    <row r="2267" spans="1:50" x14ac:dyDescent="0.25">
      <c r="A2267" s="142">
        <v>550000</v>
      </c>
      <c r="B2267" s="142">
        <v>920000</v>
      </c>
      <c r="C2267" s="142">
        <v>920000</v>
      </c>
      <c r="D2267" s="9" t="s">
        <v>305</v>
      </c>
      <c r="E2267" s="9" t="s">
        <v>70</v>
      </c>
      <c r="F2267" s="9" t="s">
        <v>306</v>
      </c>
      <c r="G2267" s="9" t="s">
        <v>307</v>
      </c>
      <c r="H2267" s="9">
        <v>0.36</v>
      </c>
      <c r="I2267" s="9">
        <v>0.48</v>
      </c>
      <c r="J2267" s="9" t="s">
        <v>195</v>
      </c>
      <c r="K2267" s="9">
        <v>3.06464925211E-3</v>
      </c>
      <c r="L2267" s="9">
        <v>3878.5767093167101</v>
      </c>
      <c r="M2267" s="9">
        <v>10.5926001232778</v>
      </c>
      <c r="N2267" s="9">
        <v>1.88211018465657</v>
      </c>
      <c r="O2267" s="9">
        <v>3.2462604045720003E-2</v>
      </c>
      <c r="P2267" s="9">
        <v>5.7680075698000001E-3</v>
      </c>
      <c r="Q2267" s="9">
        <v>11.886477211466399</v>
      </c>
      <c r="R2267" s="9">
        <v>1330</v>
      </c>
      <c r="S2267" s="9" t="s">
        <v>311</v>
      </c>
      <c r="T2267" s="9">
        <v>1330</v>
      </c>
      <c r="U2267" s="9" t="s">
        <v>293</v>
      </c>
      <c r="V2267" s="9" t="s">
        <v>195</v>
      </c>
      <c r="Z2267" s="9">
        <v>0</v>
      </c>
      <c r="AA2267" s="9">
        <v>1</v>
      </c>
      <c r="AB2267" s="9">
        <v>3.2462604045720003E-2</v>
      </c>
      <c r="AC2267" s="9">
        <v>5.7680075698000001E-3</v>
      </c>
      <c r="AD2267" s="9">
        <v>11.886477211467099</v>
      </c>
      <c r="AF2267" s="9">
        <v>-1</v>
      </c>
      <c r="AG2267" s="9">
        <v>-1</v>
      </c>
      <c r="AH2267" s="9">
        <v>-1</v>
      </c>
      <c r="AI2267" s="9">
        <v>-1</v>
      </c>
      <c r="AJ2267" s="9">
        <v>0</v>
      </c>
      <c r="AM2267" s="9" t="s">
        <v>309</v>
      </c>
      <c r="AN2267" s="9">
        <v>-1</v>
      </c>
      <c r="AQ2267" s="9">
        <v>580</v>
      </c>
      <c r="AR2267" s="9" t="s">
        <v>302</v>
      </c>
      <c r="AT2267" s="9" t="s">
        <v>195</v>
      </c>
      <c r="AU2267" s="9">
        <v>132.71029999999999</v>
      </c>
      <c r="AV2267" s="9">
        <v>20.084359982717299</v>
      </c>
      <c r="AW2267" s="9">
        <v>12.402195508313399</v>
      </c>
      <c r="AX2267" s="9">
        <v>9.6402897000000005E-3</v>
      </c>
    </row>
    <row r="2268" spans="1:50" x14ac:dyDescent="0.25">
      <c r="A2268" s="142">
        <v>550000</v>
      </c>
      <c r="B2268" s="142">
        <v>920000</v>
      </c>
      <c r="C2268" s="142">
        <v>920000</v>
      </c>
      <c r="D2268" s="9" t="s">
        <v>305</v>
      </c>
      <c r="E2268" s="9" t="s">
        <v>70</v>
      </c>
      <c r="F2268" s="9" t="s">
        <v>306</v>
      </c>
      <c r="G2268" s="9" t="s">
        <v>307</v>
      </c>
      <c r="H2268" s="9">
        <v>0.36</v>
      </c>
      <c r="I2268" s="9">
        <v>0.48</v>
      </c>
      <c r="J2268" s="9" t="s">
        <v>195</v>
      </c>
      <c r="K2268" s="9">
        <v>0.22242819978045</v>
      </c>
      <c r="L2268" s="9">
        <v>3850.5067674417901</v>
      </c>
      <c r="M2268" s="9">
        <v>9.5673754974343002</v>
      </c>
      <c r="N2268" s="9">
        <v>1.40605771460804</v>
      </c>
      <c r="O2268" s="9">
        <v>2.12805410851798</v>
      </c>
      <c r="P2268" s="9">
        <v>0.31274688624768998</v>
      </c>
      <c r="Q2268" s="9">
        <v>856.46128852455297</v>
      </c>
      <c r="R2268" s="9">
        <v>1200</v>
      </c>
      <c r="S2268" s="9" t="s">
        <v>308</v>
      </c>
      <c r="T2268" s="9">
        <v>1200</v>
      </c>
      <c r="U2268" s="9" t="s">
        <v>293</v>
      </c>
      <c r="V2268" s="9" t="s">
        <v>195</v>
      </c>
      <c r="Z2268" s="9">
        <v>0</v>
      </c>
      <c r="AA2268" s="9">
        <v>1</v>
      </c>
      <c r="AB2268" s="9">
        <v>2.12805410851798</v>
      </c>
      <c r="AC2268" s="9">
        <v>0.31274688624768998</v>
      </c>
      <c r="AD2268" s="9">
        <v>856.46128852455297</v>
      </c>
      <c r="AF2268" s="9">
        <v>-1</v>
      </c>
      <c r="AG2268" s="9">
        <v>-1</v>
      </c>
      <c r="AH2268" s="9">
        <v>-1</v>
      </c>
      <c r="AI2268" s="9">
        <v>-1</v>
      </c>
      <c r="AJ2268" s="9">
        <v>0</v>
      </c>
      <c r="AM2268" s="9" t="s">
        <v>309</v>
      </c>
      <c r="AN2268" s="9">
        <v>-1</v>
      </c>
      <c r="AQ2268" s="9">
        <v>580</v>
      </c>
      <c r="AR2268" s="9" t="s">
        <v>302</v>
      </c>
      <c r="AT2268" s="9" t="s">
        <v>195</v>
      </c>
      <c r="AU2268" s="9">
        <v>132.71029999999999</v>
      </c>
      <c r="AV2268" s="9">
        <v>181.34479957671101</v>
      </c>
      <c r="AW2268" s="9">
        <v>900.13498880442205</v>
      </c>
      <c r="AX2268" s="9">
        <v>0.69461580580000004</v>
      </c>
    </row>
    <row r="2269" spans="1:50" x14ac:dyDescent="0.25">
      <c r="A2269" s="142">
        <v>550000</v>
      </c>
      <c r="B2269" s="142">
        <v>920000</v>
      </c>
      <c r="C2269" s="142">
        <v>920000</v>
      </c>
      <c r="D2269" s="9" t="s">
        <v>305</v>
      </c>
      <c r="E2269" s="9" t="s">
        <v>70</v>
      </c>
      <c r="F2269" s="9" t="s">
        <v>306</v>
      </c>
      <c r="G2269" s="9" t="s">
        <v>307</v>
      </c>
      <c r="H2269" s="9">
        <v>0.36</v>
      </c>
      <c r="I2269" s="9">
        <v>0.48</v>
      </c>
      <c r="J2269" s="9" t="s">
        <v>195</v>
      </c>
      <c r="K2269" s="9">
        <v>3.6432517468069997E-2</v>
      </c>
      <c r="L2269" s="9">
        <v>3850.5067674417901</v>
      </c>
      <c r="M2269" s="9">
        <v>9.5673754974343002</v>
      </c>
      <c r="N2269" s="9">
        <v>1.40605771460804</v>
      </c>
      <c r="O2269" s="9">
        <v>0.34856357493394002</v>
      </c>
      <c r="P2269" s="9">
        <v>5.1226222248579999E-2</v>
      </c>
      <c r="Q2269" s="9">
        <v>140.28365506577899</v>
      </c>
      <c r="R2269" s="9">
        <v>1210</v>
      </c>
      <c r="S2269" s="9" t="s">
        <v>310</v>
      </c>
      <c r="T2269" s="9">
        <v>1210</v>
      </c>
      <c r="U2269" s="9" t="s">
        <v>293</v>
      </c>
      <c r="V2269" s="9" t="s">
        <v>195</v>
      </c>
      <c r="Z2269" s="9">
        <v>0</v>
      </c>
      <c r="AA2269" s="9">
        <v>1</v>
      </c>
      <c r="AB2269" s="9">
        <v>0.34856357493394002</v>
      </c>
      <c r="AC2269" s="9">
        <v>5.1226222248579999E-2</v>
      </c>
      <c r="AD2269" s="9">
        <v>140.28365506577899</v>
      </c>
      <c r="AF2269" s="9">
        <v>-1</v>
      </c>
      <c r="AG2269" s="9">
        <v>-1</v>
      </c>
      <c r="AH2269" s="9">
        <v>-1</v>
      </c>
      <c r="AI2269" s="9">
        <v>-1</v>
      </c>
      <c r="AJ2269" s="9">
        <v>0</v>
      </c>
      <c r="AM2269" s="9" t="s">
        <v>309</v>
      </c>
      <c r="AN2269" s="9">
        <v>-1</v>
      </c>
      <c r="AQ2269" s="9">
        <v>580</v>
      </c>
      <c r="AR2269" s="9" t="s">
        <v>302</v>
      </c>
      <c r="AT2269" s="9" t="s">
        <v>195</v>
      </c>
      <c r="AU2269" s="9">
        <v>132.71029999999999</v>
      </c>
      <c r="AV2269" s="9">
        <v>68.239511370722596</v>
      </c>
      <c r="AW2269" s="9">
        <v>147.43716729989401</v>
      </c>
      <c r="AX2269" s="9">
        <v>0.1137742539</v>
      </c>
    </row>
    <row r="2270" spans="1:50" x14ac:dyDescent="0.25">
      <c r="A2270" s="142">
        <v>550000</v>
      </c>
      <c r="B2270" s="142">
        <v>920000</v>
      </c>
      <c r="C2270" s="142">
        <v>920000</v>
      </c>
      <c r="D2270" s="9" t="s">
        <v>305</v>
      </c>
      <c r="E2270" s="9" t="s">
        <v>70</v>
      </c>
      <c r="F2270" s="9" t="s">
        <v>306</v>
      </c>
      <c r="G2270" s="9" t="s">
        <v>307</v>
      </c>
      <c r="H2270" s="9">
        <v>0.36</v>
      </c>
      <c r="I2270" s="9">
        <v>0.48</v>
      </c>
      <c r="J2270" s="9" t="s">
        <v>195</v>
      </c>
      <c r="K2270" s="9">
        <v>0.22769140621173001</v>
      </c>
      <c r="L2270" s="9">
        <v>3850.5067674417901</v>
      </c>
      <c r="M2270" s="9">
        <v>9.5673754974343002</v>
      </c>
      <c r="N2270" s="9">
        <v>1.40605771460804</v>
      </c>
      <c r="O2270" s="9">
        <v>2.17840918076649</v>
      </c>
      <c r="P2270" s="9">
        <v>0.32014725825396001</v>
      </c>
      <c r="Q2270" s="9">
        <v>876.72730050661698</v>
      </c>
      <c r="R2270" s="9">
        <v>1210</v>
      </c>
      <c r="S2270" s="9" t="s">
        <v>310</v>
      </c>
      <c r="T2270" s="9">
        <v>1210</v>
      </c>
      <c r="U2270" s="9" t="s">
        <v>293</v>
      </c>
      <c r="V2270" s="9" t="s">
        <v>195</v>
      </c>
      <c r="Z2270" s="9">
        <v>0</v>
      </c>
      <c r="AA2270" s="9">
        <v>1</v>
      </c>
      <c r="AB2270" s="9">
        <v>2.17840918076649</v>
      </c>
      <c r="AC2270" s="9">
        <v>0.32014725825396001</v>
      </c>
      <c r="AD2270" s="9">
        <v>876.72730050661698</v>
      </c>
      <c r="AF2270" s="9">
        <v>-1</v>
      </c>
      <c r="AG2270" s="9">
        <v>-1</v>
      </c>
      <c r="AH2270" s="9">
        <v>-1</v>
      </c>
      <c r="AI2270" s="9">
        <v>-1</v>
      </c>
      <c r="AJ2270" s="9">
        <v>0</v>
      </c>
      <c r="AM2270" s="9" t="s">
        <v>309</v>
      </c>
      <c r="AN2270" s="9">
        <v>-1</v>
      </c>
      <c r="AQ2270" s="9">
        <v>580</v>
      </c>
      <c r="AR2270" s="9" t="s">
        <v>302</v>
      </c>
      <c r="AT2270" s="9" t="s">
        <v>195</v>
      </c>
      <c r="AU2270" s="9">
        <v>132.71029999999999</v>
      </c>
      <c r="AV2270" s="9">
        <v>121.14941399746</v>
      </c>
      <c r="AW2270" s="9">
        <v>921.43442955323997</v>
      </c>
      <c r="AX2270" s="9">
        <v>0.71105214959999996</v>
      </c>
    </row>
    <row r="2271" spans="1:50" x14ac:dyDescent="0.25">
      <c r="A2271" s="142">
        <v>550000</v>
      </c>
      <c r="B2271" s="142">
        <v>920000</v>
      </c>
      <c r="C2271" s="142">
        <v>920000</v>
      </c>
      <c r="D2271" s="9" t="s">
        <v>305</v>
      </c>
      <c r="E2271" s="9" t="s">
        <v>70</v>
      </c>
      <c r="F2271" s="9" t="s">
        <v>306</v>
      </c>
      <c r="G2271" s="9" t="s">
        <v>307</v>
      </c>
      <c r="H2271" s="9">
        <v>0.36</v>
      </c>
      <c r="I2271" s="9">
        <v>0.48</v>
      </c>
      <c r="J2271" s="9" t="s">
        <v>195</v>
      </c>
      <c r="K2271" s="142">
        <v>5.3807834370000002E-6</v>
      </c>
      <c r="L2271" s="9">
        <v>3850.5067674417901</v>
      </c>
      <c r="M2271" s="9">
        <v>9.5673754974343002</v>
      </c>
      <c r="N2271" s="9">
        <v>1.40605771460804</v>
      </c>
      <c r="O2271" s="9">
        <v>5.1479975609999999E-5</v>
      </c>
      <c r="P2271" s="142">
        <v>7.5656920622290001E-6</v>
      </c>
      <c r="Q2271" s="9">
        <v>2.07187430383E-2</v>
      </c>
      <c r="R2271" s="9">
        <v>1210</v>
      </c>
      <c r="S2271" s="9" t="s">
        <v>310</v>
      </c>
      <c r="T2271" s="9">
        <v>1210</v>
      </c>
      <c r="U2271" s="9" t="s">
        <v>293</v>
      </c>
      <c r="V2271" s="9" t="s">
        <v>195</v>
      </c>
      <c r="Z2271" s="9">
        <v>0</v>
      </c>
      <c r="AA2271" s="9">
        <v>1</v>
      </c>
      <c r="AB2271" s="9">
        <v>5.1479975609999999E-5</v>
      </c>
      <c r="AC2271" s="142">
        <v>7.5656920622290001E-6</v>
      </c>
      <c r="AD2271" s="9">
        <v>2.071874303827E-2</v>
      </c>
      <c r="AF2271" s="9">
        <v>-1</v>
      </c>
      <c r="AG2271" s="9">
        <v>-1</v>
      </c>
      <c r="AH2271" s="9">
        <v>-1</v>
      </c>
      <c r="AI2271" s="9">
        <v>-1</v>
      </c>
      <c r="AJ2271" s="9">
        <v>0</v>
      </c>
      <c r="AM2271" s="9" t="s">
        <v>309</v>
      </c>
      <c r="AN2271" s="9">
        <v>-1</v>
      </c>
      <c r="AQ2271" s="9">
        <v>580</v>
      </c>
      <c r="AR2271" s="9" t="s">
        <v>302</v>
      </c>
      <c r="AT2271" s="9" t="s">
        <v>195</v>
      </c>
      <c r="AU2271" s="9">
        <v>132.71029999999999</v>
      </c>
      <c r="AV2271" s="9">
        <v>0.83317766389464998</v>
      </c>
      <c r="AW2271" s="9">
        <v>2.1775258009530001E-2</v>
      </c>
      <c r="AX2271" s="9">
        <v>1.6803499999999999E-5</v>
      </c>
    </row>
    <row r="2272" spans="1:50" x14ac:dyDescent="0.25">
      <c r="A2272" s="142">
        <v>550000</v>
      </c>
      <c r="B2272" s="142">
        <v>920000</v>
      </c>
      <c r="C2272" s="142">
        <v>920000</v>
      </c>
      <c r="D2272" s="9" t="s">
        <v>305</v>
      </c>
      <c r="E2272" s="9" t="s">
        <v>70</v>
      </c>
      <c r="F2272" s="9" t="s">
        <v>306</v>
      </c>
      <c r="G2272" s="9" t="s">
        <v>307</v>
      </c>
      <c r="H2272" s="9">
        <v>0.36</v>
      </c>
      <c r="I2272" s="9">
        <v>0.48</v>
      </c>
      <c r="J2272" s="9" t="s">
        <v>195</v>
      </c>
      <c r="K2272" s="9">
        <v>0.12008047770676</v>
      </c>
      <c r="L2272" s="9">
        <v>3850.5067674417901</v>
      </c>
      <c r="M2272" s="9">
        <v>9.5673754974343002</v>
      </c>
      <c r="N2272" s="9">
        <v>1.40605771460804</v>
      </c>
      <c r="O2272" s="9">
        <v>1.1488550201318699</v>
      </c>
      <c r="P2272" s="9">
        <v>0.16884008205341</v>
      </c>
      <c r="Q2272" s="9">
        <v>462.37069204752697</v>
      </c>
      <c r="R2272" s="9">
        <v>1210</v>
      </c>
      <c r="S2272" s="9" t="s">
        <v>310</v>
      </c>
      <c r="T2272" s="9">
        <v>1210</v>
      </c>
      <c r="U2272" s="9" t="s">
        <v>293</v>
      </c>
      <c r="V2272" s="9" t="s">
        <v>195</v>
      </c>
      <c r="Z2272" s="9">
        <v>0</v>
      </c>
      <c r="AA2272" s="9">
        <v>1</v>
      </c>
      <c r="AB2272" s="9">
        <v>1.1488550201318699</v>
      </c>
      <c r="AC2272" s="9">
        <v>0.16884008205341</v>
      </c>
      <c r="AD2272" s="9">
        <v>462.37069204752697</v>
      </c>
      <c r="AF2272" s="9">
        <v>-1</v>
      </c>
      <c r="AG2272" s="9">
        <v>-1</v>
      </c>
      <c r="AH2272" s="9">
        <v>-1</v>
      </c>
      <c r="AI2272" s="9">
        <v>-1</v>
      </c>
      <c r="AJ2272" s="9">
        <v>0</v>
      </c>
      <c r="AM2272" s="9" t="s">
        <v>309</v>
      </c>
      <c r="AN2272" s="9">
        <v>-1</v>
      </c>
      <c r="AQ2272" s="9">
        <v>580</v>
      </c>
      <c r="AR2272" s="9" t="s">
        <v>302</v>
      </c>
      <c r="AT2272" s="9" t="s">
        <v>195</v>
      </c>
      <c r="AU2272" s="9">
        <v>132.71029999999999</v>
      </c>
      <c r="AV2272" s="9">
        <v>91.444715597642599</v>
      </c>
      <c r="AW2272" s="9">
        <v>485.948452412466</v>
      </c>
      <c r="AX2272" s="9">
        <v>0.37499650610000002</v>
      </c>
    </row>
    <row r="2273" spans="1:50" x14ac:dyDescent="0.25">
      <c r="A2273" s="142">
        <v>550000</v>
      </c>
      <c r="B2273" s="142">
        <v>920000</v>
      </c>
      <c r="C2273" s="142">
        <v>920000</v>
      </c>
      <c r="D2273" s="9" t="s">
        <v>305</v>
      </c>
      <c r="E2273" s="9" t="s">
        <v>70</v>
      </c>
      <c r="F2273" s="9" t="s">
        <v>306</v>
      </c>
      <c r="G2273" s="9" t="s">
        <v>307</v>
      </c>
      <c r="H2273" s="9">
        <v>0.36</v>
      </c>
      <c r="I2273" s="9">
        <v>0.48</v>
      </c>
      <c r="J2273" s="9" t="s">
        <v>195</v>
      </c>
      <c r="K2273" s="9">
        <v>7.1980297217400001E-3</v>
      </c>
      <c r="L2273" s="9">
        <v>3850.5067674417901</v>
      </c>
      <c r="M2273" s="9">
        <v>9.5673754974343002</v>
      </c>
      <c r="N2273" s="9">
        <v>1.40605771460804</v>
      </c>
      <c r="O2273" s="9">
        <v>6.8866253189650006E-2</v>
      </c>
      <c r="P2273" s="9">
        <v>1.012084522024E-2</v>
      </c>
      <c r="Q2273" s="9">
        <v>27.7160621558378</v>
      </c>
      <c r="R2273" s="9">
        <v>1210</v>
      </c>
      <c r="S2273" s="9" t="s">
        <v>310</v>
      </c>
      <c r="T2273" s="9">
        <v>1210</v>
      </c>
      <c r="U2273" s="9" t="s">
        <v>293</v>
      </c>
      <c r="V2273" s="9" t="s">
        <v>195</v>
      </c>
      <c r="Z2273" s="9">
        <v>0</v>
      </c>
      <c r="AA2273" s="9">
        <v>1</v>
      </c>
      <c r="AB2273" s="9">
        <v>6.8866253189650006E-2</v>
      </c>
      <c r="AC2273" s="9">
        <v>1.012084522024E-2</v>
      </c>
      <c r="AD2273" s="9">
        <v>27.7160621558365</v>
      </c>
      <c r="AF2273" s="9">
        <v>-1</v>
      </c>
      <c r="AG2273" s="9">
        <v>-1</v>
      </c>
      <c r="AH2273" s="9">
        <v>-1</v>
      </c>
      <c r="AI2273" s="9">
        <v>-1</v>
      </c>
      <c r="AJ2273" s="9">
        <v>0</v>
      </c>
      <c r="AM2273" s="9" t="s">
        <v>309</v>
      </c>
      <c r="AN2273" s="9">
        <v>-1</v>
      </c>
      <c r="AQ2273" s="9">
        <v>580</v>
      </c>
      <c r="AR2273" s="9" t="s">
        <v>302</v>
      </c>
      <c r="AT2273" s="9" t="s">
        <v>195</v>
      </c>
      <c r="AU2273" s="9">
        <v>132.71029999999999</v>
      </c>
      <c r="AV2273" s="9">
        <v>22.302814117860599</v>
      </c>
      <c r="AW2273" s="9">
        <v>29.1293928080805</v>
      </c>
      <c r="AX2273" s="9">
        <v>2.2478558100000001E-2</v>
      </c>
    </row>
    <row r="2274" spans="1:50" x14ac:dyDescent="0.25">
      <c r="A2274" s="142">
        <v>550000</v>
      </c>
      <c r="B2274" s="142">
        <v>920000</v>
      </c>
      <c r="C2274" s="142">
        <v>920000</v>
      </c>
      <c r="D2274" s="9" t="s">
        <v>305</v>
      </c>
      <c r="E2274" s="9" t="s">
        <v>70</v>
      </c>
      <c r="F2274" s="9" t="s">
        <v>306</v>
      </c>
      <c r="G2274" s="9" t="s">
        <v>307</v>
      </c>
      <c r="H2274" s="9">
        <v>0.36</v>
      </c>
      <c r="I2274" s="9">
        <v>0.48</v>
      </c>
      <c r="J2274" s="9" t="s">
        <v>195</v>
      </c>
      <c r="K2274" s="9">
        <v>3.92744215679E-3</v>
      </c>
      <c r="L2274" s="9">
        <v>3850.5067674417901</v>
      </c>
      <c r="M2274" s="9">
        <v>9.5673754974343002</v>
      </c>
      <c r="N2274" s="9">
        <v>1.40605771460804</v>
      </c>
      <c r="O2274" s="9">
        <v>3.7575313858459997E-2</v>
      </c>
      <c r="P2274" s="9">
        <v>5.5222103432299996E-3</v>
      </c>
      <c r="Q2274" s="9">
        <v>15.1226426034561</v>
      </c>
      <c r="R2274" s="9">
        <v>1210</v>
      </c>
      <c r="S2274" s="9" t="s">
        <v>310</v>
      </c>
      <c r="T2274" s="9">
        <v>1210</v>
      </c>
      <c r="U2274" s="9" t="s">
        <v>293</v>
      </c>
      <c r="V2274" s="9" t="s">
        <v>195</v>
      </c>
      <c r="Z2274" s="9">
        <v>0</v>
      </c>
      <c r="AA2274" s="9">
        <v>1</v>
      </c>
      <c r="AB2274" s="9">
        <v>3.7575313858459997E-2</v>
      </c>
      <c r="AC2274" s="9">
        <v>5.5222103432299996E-3</v>
      </c>
      <c r="AD2274" s="9">
        <v>15.1226426034579</v>
      </c>
      <c r="AF2274" s="9">
        <v>-1</v>
      </c>
      <c r="AG2274" s="9">
        <v>-1</v>
      </c>
      <c r="AH2274" s="9">
        <v>-1</v>
      </c>
      <c r="AI2274" s="9">
        <v>-1</v>
      </c>
      <c r="AJ2274" s="9">
        <v>0</v>
      </c>
      <c r="AM2274" s="9" t="s">
        <v>309</v>
      </c>
      <c r="AN2274" s="9">
        <v>-1</v>
      </c>
      <c r="AQ2274" s="9">
        <v>580</v>
      </c>
      <c r="AR2274" s="9" t="s">
        <v>302</v>
      </c>
      <c r="AT2274" s="9" t="s">
        <v>195</v>
      </c>
      <c r="AU2274" s="9">
        <v>132.71029999999999</v>
      </c>
      <c r="AV2274" s="9">
        <v>22.725294147559001</v>
      </c>
      <c r="AW2274" s="9">
        <v>15.893794515812001</v>
      </c>
      <c r="AX2274" s="9">
        <v>1.2264917E-2</v>
      </c>
    </row>
    <row r="2275" spans="1:50" x14ac:dyDescent="0.25">
      <c r="A2275" s="142">
        <v>550000</v>
      </c>
      <c r="B2275" s="142">
        <v>920000</v>
      </c>
      <c r="C2275" s="142">
        <v>920000</v>
      </c>
      <c r="D2275" s="9" t="s">
        <v>305</v>
      </c>
      <c r="E2275" s="9" t="s">
        <v>70</v>
      </c>
      <c r="F2275" s="9" t="s">
        <v>306</v>
      </c>
      <c r="G2275" s="9" t="s">
        <v>307</v>
      </c>
      <c r="H2275" s="9">
        <v>0.36</v>
      </c>
      <c r="I2275" s="9">
        <v>0.48</v>
      </c>
      <c r="J2275" s="9" t="s">
        <v>195</v>
      </c>
      <c r="K2275" s="9">
        <v>0.1543763075788</v>
      </c>
      <c r="L2275" s="9">
        <v>3887.7417695365102</v>
      </c>
      <c r="M2275" s="9">
        <v>9.5607344176064899</v>
      </c>
      <c r="N2275" s="9">
        <v>1.30049449400037</v>
      </c>
      <c r="O2275" s="9">
        <v>1.4759508771316401</v>
      </c>
      <c r="P2275" s="9">
        <v>0.20076553801033001</v>
      </c>
      <c r="Q2275" s="9">
        <v>600.17521920091599</v>
      </c>
      <c r="R2275" s="9">
        <v>1400</v>
      </c>
      <c r="S2275" s="9" t="s">
        <v>297</v>
      </c>
      <c r="T2275" s="9">
        <v>1400</v>
      </c>
      <c r="U2275" s="9" t="s">
        <v>293</v>
      </c>
      <c r="V2275" s="9" t="s">
        <v>195</v>
      </c>
      <c r="Z2275" s="9">
        <v>0</v>
      </c>
      <c r="AA2275" s="9">
        <v>1</v>
      </c>
      <c r="AB2275" s="9">
        <v>1.4759508771316401</v>
      </c>
      <c r="AC2275" s="9">
        <v>0.20076553801033001</v>
      </c>
      <c r="AD2275" s="9">
        <v>600.17521920091599</v>
      </c>
      <c r="AF2275" s="9">
        <v>-1</v>
      </c>
      <c r="AG2275" s="9">
        <v>-1</v>
      </c>
      <c r="AH2275" s="9">
        <v>-1</v>
      </c>
      <c r="AI2275" s="9">
        <v>-1</v>
      </c>
      <c r="AJ2275" s="9">
        <v>0</v>
      </c>
      <c r="AM2275" s="9" t="s">
        <v>309</v>
      </c>
      <c r="AN2275" s="9">
        <v>-1</v>
      </c>
      <c r="AQ2275" s="9">
        <v>580</v>
      </c>
      <c r="AR2275" s="9" t="s">
        <v>302</v>
      </c>
      <c r="AT2275" s="9" t="s">
        <v>195</v>
      </c>
      <c r="AU2275" s="9">
        <v>132.71029999999999</v>
      </c>
      <c r="AV2275" s="9">
        <v>130.992934551844</v>
      </c>
      <c r="AW2275" s="9">
        <v>624.73875179166396</v>
      </c>
      <c r="AX2275" s="9">
        <v>0.48676011289999999</v>
      </c>
    </row>
    <row r="2276" spans="1:50" x14ac:dyDescent="0.25">
      <c r="A2276" s="142">
        <v>550000</v>
      </c>
      <c r="B2276" s="142">
        <v>920000</v>
      </c>
      <c r="C2276" s="142">
        <v>920000</v>
      </c>
      <c r="D2276" s="9" t="s">
        <v>305</v>
      </c>
      <c r="E2276" s="9" t="s">
        <v>70</v>
      </c>
      <c r="F2276" s="9" t="s">
        <v>306</v>
      </c>
      <c r="G2276" s="9" t="s">
        <v>307</v>
      </c>
      <c r="H2276" s="9">
        <v>0.36</v>
      </c>
      <c r="I2276" s="9">
        <v>0.48</v>
      </c>
      <c r="J2276" s="9" t="s">
        <v>195</v>
      </c>
      <c r="K2276" s="9">
        <v>0.15603089581564999</v>
      </c>
      <c r="L2276" s="9">
        <v>3887.7417695365102</v>
      </c>
      <c r="M2276" s="9">
        <v>9.5607344176064899</v>
      </c>
      <c r="N2276" s="9">
        <v>1.30049449400037</v>
      </c>
      <c r="O2276" s="9">
        <v>1.49176995583469</v>
      </c>
      <c r="P2276" s="9">
        <v>0.20291732090219999</v>
      </c>
      <c r="Q2276" s="9">
        <v>606.60783100071706</v>
      </c>
      <c r="R2276" s="9">
        <v>1200</v>
      </c>
      <c r="S2276" s="9" t="s">
        <v>308</v>
      </c>
      <c r="T2276" s="9">
        <v>1200</v>
      </c>
      <c r="U2276" s="9" t="s">
        <v>293</v>
      </c>
      <c r="V2276" s="9" t="s">
        <v>195</v>
      </c>
      <c r="Z2276" s="9">
        <v>0</v>
      </c>
      <c r="AA2276" s="9">
        <v>1</v>
      </c>
      <c r="AB2276" s="9">
        <v>1.49176995583469</v>
      </c>
      <c r="AC2276" s="9">
        <v>0.20291732090219999</v>
      </c>
      <c r="AD2276" s="9">
        <v>606.60783100071706</v>
      </c>
      <c r="AF2276" s="9">
        <v>-1</v>
      </c>
      <c r="AG2276" s="9">
        <v>-1</v>
      </c>
      <c r="AH2276" s="9">
        <v>-1</v>
      </c>
      <c r="AI2276" s="9">
        <v>-1</v>
      </c>
      <c r="AJ2276" s="9">
        <v>0</v>
      </c>
      <c r="AM2276" s="9" t="s">
        <v>309</v>
      </c>
      <c r="AN2276" s="9">
        <v>-1</v>
      </c>
      <c r="AQ2276" s="9">
        <v>580</v>
      </c>
      <c r="AR2276" s="9" t="s">
        <v>302</v>
      </c>
      <c r="AT2276" s="9" t="s">
        <v>195</v>
      </c>
      <c r="AU2276" s="9">
        <v>132.71029999999999</v>
      </c>
      <c r="AV2276" s="9">
        <v>141.69548042940701</v>
      </c>
      <c r="AW2276" s="9">
        <v>631.43463282440302</v>
      </c>
      <c r="AX2276" s="9">
        <v>0.49197715409999998</v>
      </c>
    </row>
    <row r="2277" spans="1:50" x14ac:dyDescent="0.25">
      <c r="A2277" s="142">
        <v>550000</v>
      </c>
      <c r="B2277" s="142">
        <v>920000</v>
      </c>
      <c r="C2277" s="142">
        <v>920000</v>
      </c>
      <c r="D2277" s="9" t="s">
        <v>305</v>
      </c>
      <c r="E2277" s="9" t="s">
        <v>70</v>
      </c>
      <c r="F2277" s="9" t="s">
        <v>306</v>
      </c>
      <c r="G2277" s="9" t="s">
        <v>307</v>
      </c>
      <c r="H2277" s="9">
        <v>0.36</v>
      </c>
      <c r="I2277" s="9">
        <v>0.48</v>
      </c>
      <c r="J2277" s="9" t="s">
        <v>195</v>
      </c>
      <c r="K2277" s="9">
        <v>0.19856084282919001</v>
      </c>
      <c r="L2277" s="9">
        <v>3887.7417695365102</v>
      </c>
      <c r="M2277" s="9">
        <v>9.5607344176064899</v>
      </c>
      <c r="N2277" s="9">
        <v>1.30049449400037</v>
      </c>
      <c r="O2277" s="9">
        <v>1.89838748402602</v>
      </c>
      <c r="P2277" s="9">
        <v>0.25822728282343999</v>
      </c>
      <c r="Q2277" s="9">
        <v>771.95328246143197</v>
      </c>
      <c r="R2277" s="9">
        <v>1750</v>
      </c>
      <c r="S2277" s="9" t="s">
        <v>315</v>
      </c>
      <c r="T2277" s="9">
        <v>1750</v>
      </c>
      <c r="U2277" s="9" t="s">
        <v>293</v>
      </c>
      <c r="V2277" s="9" t="s">
        <v>195</v>
      </c>
      <c r="Z2277" s="9">
        <v>0</v>
      </c>
      <c r="AA2277" s="9">
        <v>1</v>
      </c>
      <c r="AB2277" s="9">
        <v>1.89838748402602</v>
      </c>
      <c r="AC2277" s="9">
        <v>0.25822728282343999</v>
      </c>
      <c r="AD2277" s="9">
        <v>771.95328246143197</v>
      </c>
      <c r="AF2277" s="9">
        <v>-1</v>
      </c>
      <c r="AG2277" s="9">
        <v>-1</v>
      </c>
      <c r="AH2277" s="9">
        <v>-1</v>
      </c>
      <c r="AI2277" s="9">
        <v>-1</v>
      </c>
      <c r="AJ2277" s="9">
        <v>0</v>
      </c>
      <c r="AM2277" s="9" t="s">
        <v>309</v>
      </c>
      <c r="AN2277" s="9">
        <v>-1</v>
      </c>
      <c r="AQ2277" s="9">
        <v>580</v>
      </c>
      <c r="AR2277" s="9" t="s">
        <v>302</v>
      </c>
      <c r="AT2277" s="9" t="s">
        <v>195</v>
      </c>
      <c r="AU2277" s="9">
        <v>132.71029999999999</v>
      </c>
      <c r="AV2277" s="9">
        <v>116.293214357114</v>
      </c>
      <c r="AW2277" s="9">
        <v>803.54722204048096</v>
      </c>
      <c r="AX2277" s="9">
        <v>0.62607727690000003</v>
      </c>
    </row>
    <row r="2278" spans="1:50" x14ac:dyDescent="0.25">
      <c r="A2278" s="142">
        <v>550000</v>
      </c>
      <c r="B2278" s="142">
        <v>920000</v>
      </c>
      <c r="C2278" s="142">
        <v>920000</v>
      </c>
      <c r="D2278" s="9" t="s">
        <v>305</v>
      </c>
      <c r="E2278" s="9" t="s">
        <v>70</v>
      </c>
      <c r="F2278" s="9" t="s">
        <v>306</v>
      </c>
      <c r="G2278" s="9" t="s">
        <v>307</v>
      </c>
      <c r="H2278" s="9">
        <v>0.36</v>
      </c>
      <c r="I2278" s="9">
        <v>0.48</v>
      </c>
      <c r="J2278" s="9" t="s">
        <v>195</v>
      </c>
      <c r="K2278" s="9">
        <v>2.5757670626100002E-2</v>
      </c>
      <c r="L2278" s="9">
        <v>3887.7417695365102</v>
      </c>
      <c r="M2278" s="9">
        <v>9.5607344176064899</v>
      </c>
      <c r="N2278" s="9">
        <v>1.30049449400037</v>
      </c>
      <c r="O2278" s="9">
        <v>0.24626224807234001</v>
      </c>
      <c r="P2278" s="9">
        <v>3.3497708827519998E-2</v>
      </c>
      <c r="Q2278" s="9">
        <v>100.13917197906</v>
      </c>
      <c r="R2278" s="9">
        <v>1410</v>
      </c>
      <c r="S2278" s="9" t="s">
        <v>299</v>
      </c>
      <c r="T2278" s="9">
        <v>1410</v>
      </c>
      <c r="U2278" s="9" t="s">
        <v>293</v>
      </c>
      <c r="V2278" s="9" t="s">
        <v>195</v>
      </c>
      <c r="Z2278" s="9">
        <v>0</v>
      </c>
      <c r="AA2278" s="9">
        <v>1</v>
      </c>
      <c r="AB2278" s="9">
        <v>0.24626224807234001</v>
      </c>
      <c r="AC2278" s="9">
        <v>3.3497708827519998E-2</v>
      </c>
      <c r="AD2278" s="9">
        <v>100.139171979061</v>
      </c>
      <c r="AF2278" s="9">
        <v>-1</v>
      </c>
      <c r="AG2278" s="9">
        <v>-1</v>
      </c>
      <c r="AH2278" s="9">
        <v>-1</v>
      </c>
      <c r="AI2278" s="9">
        <v>-1</v>
      </c>
      <c r="AJ2278" s="9">
        <v>0</v>
      </c>
      <c r="AM2278" s="9" t="s">
        <v>309</v>
      </c>
      <c r="AN2278" s="9">
        <v>-1</v>
      </c>
      <c r="AQ2278" s="9">
        <v>580</v>
      </c>
      <c r="AR2278" s="9" t="s">
        <v>302</v>
      </c>
      <c r="AT2278" s="9" t="s">
        <v>195</v>
      </c>
      <c r="AU2278" s="9">
        <v>132.71029999999999</v>
      </c>
      <c r="AV2278" s="9">
        <v>48.903336496728301</v>
      </c>
      <c r="AW2278" s="9">
        <v>104.237594799305</v>
      </c>
      <c r="AX2278" s="9">
        <v>8.1215873499999994E-2</v>
      </c>
    </row>
    <row r="2279" spans="1:50" x14ac:dyDescent="0.25">
      <c r="A2279" s="142">
        <v>550000</v>
      </c>
      <c r="B2279" s="142">
        <v>920000</v>
      </c>
      <c r="C2279" s="142">
        <v>920000</v>
      </c>
      <c r="D2279" s="9" t="s">
        <v>305</v>
      </c>
      <c r="E2279" s="9" t="s">
        <v>70</v>
      </c>
      <c r="F2279" s="9" t="s">
        <v>306</v>
      </c>
      <c r="G2279" s="9" t="s">
        <v>307</v>
      </c>
      <c r="H2279" s="9">
        <v>0.36</v>
      </c>
      <c r="I2279" s="9">
        <v>0.48</v>
      </c>
      <c r="J2279" s="9" t="s">
        <v>195</v>
      </c>
      <c r="K2279" s="9">
        <v>6.9907673415189997E-2</v>
      </c>
      <c r="L2279" s="9">
        <v>3887.7417695365102</v>
      </c>
      <c r="M2279" s="9">
        <v>9.5607344176064899</v>
      </c>
      <c r="N2279" s="9">
        <v>1.30049449400037</v>
      </c>
      <c r="O2279" s="9">
        <v>0.66836869927539999</v>
      </c>
      <c r="P2279" s="9">
        <v>9.0914544364829999E-2</v>
      </c>
      <c r="Q2279" s="9">
        <v>271.782981947351</v>
      </c>
      <c r="R2279" s="9">
        <v>1430</v>
      </c>
      <c r="S2279" s="9" t="s">
        <v>298</v>
      </c>
      <c r="T2279" s="9">
        <v>1430</v>
      </c>
      <c r="U2279" s="9" t="s">
        <v>293</v>
      </c>
      <c r="V2279" s="9" t="s">
        <v>195</v>
      </c>
      <c r="Z2279" s="9">
        <v>0</v>
      </c>
      <c r="AA2279" s="9">
        <v>1</v>
      </c>
      <c r="AB2279" s="9">
        <v>0.66836869927539999</v>
      </c>
      <c r="AC2279" s="9">
        <v>9.0914544364829999E-2</v>
      </c>
      <c r="AD2279" s="9">
        <v>271.78298194735299</v>
      </c>
      <c r="AF2279" s="9">
        <v>-1</v>
      </c>
      <c r="AG2279" s="9">
        <v>-1</v>
      </c>
      <c r="AH2279" s="9">
        <v>-1</v>
      </c>
      <c r="AI2279" s="9">
        <v>-1</v>
      </c>
      <c r="AJ2279" s="9">
        <v>0</v>
      </c>
      <c r="AM2279" s="9" t="s">
        <v>309</v>
      </c>
      <c r="AN2279" s="9">
        <v>-1</v>
      </c>
      <c r="AQ2279" s="9">
        <v>580</v>
      </c>
      <c r="AR2279" s="9" t="s">
        <v>302</v>
      </c>
      <c r="AT2279" s="9" t="s">
        <v>195</v>
      </c>
      <c r="AU2279" s="9">
        <v>132.71029999999999</v>
      </c>
      <c r="AV2279" s="9">
        <v>68.321630532416094</v>
      </c>
      <c r="AW2279" s="9">
        <v>282.90631713530502</v>
      </c>
      <c r="AX2279" s="9">
        <v>0.22042415409999999</v>
      </c>
    </row>
    <row r="2280" spans="1:50" x14ac:dyDescent="0.25">
      <c r="A2280" s="142">
        <v>550000</v>
      </c>
      <c r="B2280" s="142">
        <v>920000</v>
      </c>
      <c r="C2280" s="142">
        <v>920000</v>
      </c>
      <c r="D2280" s="9" t="s">
        <v>305</v>
      </c>
      <c r="E2280" s="9" t="s">
        <v>70</v>
      </c>
      <c r="F2280" s="9" t="s">
        <v>306</v>
      </c>
      <c r="G2280" s="9" t="s">
        <v>307</v>
      </c>
      <c r="H2280" s="9">
        <v>0.36</v>
      </c>
      <c r="I2280" s="9">
        <v>0.48</v>
      </c>
      <c r="J2280" s="9" t="s">
        <v>195</v>
      </c>
      <c r="K2280" s="9">
        <v>1.313012695003E-2</v>
      </c>
      <c r="L2280" s="9">
        <v>3887.7417695365102</v>
      </c>
      <c r="M2280" s="9">
        <v>9.5607344176064899</v>
      </c>
      <c r="N2280" s="9">
        <v>1.30049449400037</v>
      </c>
      <c r="O2280" s="9">
        <v>0.12553365663871999</v>
      </c>
      <c r="P2280" s="9">
        <v>1.7075657804039999E-2</v>
      </c>
      <c r="Q2280" s="9">
        <v>51.046542982960297</v>
      </c>
      <c r="R2280" s="9">
        <v>1750</v>
      </c>
      <c r="S2280" s="9" t="s">
        <v>315</v>
      </c>
      <c r="T2280" s="9">
        <v>1750</v>
      </c>
      <c r="U2280" s="9" t="s">
        <v>293</v>
      </c>
      <c r="V2280" s="9" t="s">
        <v>195</v>
      </c>
      <c r="Z2280" s="9">
        <v>0</v>
      </c>
      <c r="AA2280" s="9">
        <v>1</v>
      </c>
      <c r="AB2280" s="9">
        <v>0.12553365663871999</v>
      </c>
      <c r="AC2280" s="9">
        <v>1.7075657804039999E-2</v>
      </c>
      <c r="AD2280" s="9">
        <v>51.046542982959899</v>
      </c>
      <c r="AF2280" s="9">
        <v>-1</v>
      </c>
      <c r="AG2280" s="9">
        <v>-1</v>
      </c>
      <c r="AH2280" s="9">
        <v>-1</v>
      </c>
      <c r="AI2280" s="9">
        <v>-1</v>
      </c>
      <c r="AJ2280" s="9">
        <v>0</v>
      </c>
      <c r="AM2280" s="9" t="s">
        <v>309</v>
      </c>
      <c r="AN2280" s="9">
        <v>-1</v>
      </c>
      <c r="AQ2280" s="9">
        <v>580</v>
      </c>
      <c r="AR2280" s="9" t="s">
        <v>302</v>
      </c>
      <c r="AT2280" s="9" t="s">
        <v>195</v>
      </c>
      <c r="AU2280" s="9">
        <v>132.71029999999999</v>
      </c>
      <c r="AV2280" s="9">
        <v>35.070821456644502</v>
      </c>
      <c r="AW2280" s="9">
        <v>53.135738574668103</v>
      </c>
      <c r="AX2280" s="9">
        <v>4.1400278200000001E-2</v>
      </c>
    </row>
    <row r="2281" spans="1:50" x14ac:dyDescent="0.25">
      <c r="A2281" s="142">
        <v>550000</v>
      </c>
      <c r="B2281" s="142">
        <v>920000</v>
      </c>
      <c r="C2281" s="142">
        <v>920000</v>
      </c>
      <c r="D2281" s="9" t="s">
        <v>305</v>
      </c>
      <c r="E2281" s="9" t="s">
        <v>70</v>
      </c>
      <c r="F2281" s="9" t="s">
        <v>306</v>
      </c>
      <c r="G2281" s="9" t="s">
        <v>307</v>
      </c>
      <c r="H2281" s="9">
        <v>0.36</v>
      </c>
      <c r="I2281" s="9">
        <v>0.48</v>
      </c>
      <c r="J2281" s="9" t="s">
        <v>195</v>
      </c>
      <c r="K2281" s="9">
        <v>0.39439949270919</v>
      </c>
      <c r="L2281" s="9">
        <v>3847.8714452516401</v>
      </c>
      <c r="M2281" s="9">
        <v>9.5752729355517801</v>
      </c>
      <c r="N2281" s="9">
        <v>1.4120066440340999</v>
      </c>
      <c r="O2281" s="9">
        <v>3.7764827883336598</v>
      </c>
      <c r="P2281" s="9">
        <v>0.55689470410904995</v>
      </c>
      <c r="Q2281" s="9">
        <v>1517.5985460174199</v>
      </c>
      <c r="R2281" s="9">
        <v>1200</v>
      </c>
      <c r="S2281" s="9" t="s">
        <v>308</v>
      </c>
      <c r="T2281" s="9">
        <v>1200</v>
      </c>
      <c r="U2281" s="9" t="s">
        <v>293</v>
      </c>
      <c r="V2281" s="9" t="s">
        <v>195</v>
      </c>
      <c r="Z2281" s="9">
        <v>0</v>
      </c>
      <c r="AA2281" s="9">
        <v>1</v>
      </c>
      <c r="AB2281" s="9">
        <v>3.7764827883336598</v>
      </c>
      <c r="AC2281" s="9">
        <v>0.55689470410904995</v>
      </c>
      <c r="AD2281" s="9">
        <v>1517.5985460174199</v>
      </c>
      <c r="AF2281" s="9">
        <v>-1</v>
      </c>
      <c r="AG2281" s="9">
        <v>-1</v>
      </c>
      <c r="AH2281" s="9">
        <v>-1</v>
      </c>
      <c r="AI2281" s="9">
        <v>-1</v>
      </c>
      <c r="AJ2281" s="9">
        <v>0</v>
      </c>
      <c r="AM2281" s="9" t="s">
        <v>309</v>
      </c>
      <c r="AN2281" s="9">
        <v>-1</v>
      </c>
      <c r="AQ2281" s="9">
        <v>580</v>
      </c>
      <c r="AR2281" s="9" t="s">
        <v>302</v>
      </c>
      <c r="AT2281" s="9" t="s">
        <v>195</v>
      </c>
      <c r="AU2281" s="9">
        <v>132.71029999999999</v>
      </c>
      <c r="AV2281" s="9">
        <v>211.803928213897</v>
      </c>
      <c r="AW2281" s="9">
        <v>1596.0781200614899</v>
      </c>
      <c r="AX2281" s="9">
        <v>1.2308179611000001</v>
      </c>
    </row>
    <row r="2282" spans="1:50" x14ac:dyDescent="0.25">
      <c r="A2282" s="142">
        <v>550000</v>
      </c>
      <c r="B2282" s="142">
        <v>920000</v>
      </c>
      <c r="C2282" s="142">
        <v>920000</v>
      </c>
      <c r="D2282" s="9" t="s">
        <v>305</v>
      </c>
      <c r="E2282" s="9" t="s">
        <v>70</v>
      </c>
      <c r="F2282" s="9" t="s">
        <v>306</v>
      </c>
      <c r="G2282" s="9" t="s">
        <v>307</v>
      </c>
      <c r="H2282" s="9">
        <v>0.36</v>
      </c>
      <c r="I2282" s="9">
        <v>0.48</v>
      </c>
      <c r="J2282" s="9" t="s">
        <v>195</v>
      </c>
      <c r="K2282" s="9">
        <v>3.09134289999E-3</v>
      </c>
      <c r="L2282" s="9">
        <v>3847.8714452516401</v>
      </c>
      <c r="M2282" s="9">
        <v>9.5752729355517801</v>
      </c>
      <c r="N2282" s="9">
        <v>1.4120066440340999</v>
      </c>
      <c r="O2282" s="9">
        <v>2.960045200483E-2</v>
      </c>
      <c r="P2282" s="9">
        <v>4.3649967137799998E-3</v>
      </c>
      <c r="Q2282" s="9">
        <v>11.895090072372099</v>
      </c>
      <c r="R2282" s="9">
        <v>1210</v>
      </c>
      <c r="S2282" s="9" t="s">
        <v>310</v>
      </c>
      <c r="T2282" s="9">
        <v>1210</v>
      </c>
      <c r="U2282" s="9" t="s">
        <v>293</v>
      </c>
      <c r="V2282" s="9" t="s">
        <v>195</v>
      </c>
      <c r="Z2282" s="9">
        <v>0</v>
      </c>
      <c r="AA2282" s="9">
        <v>1</v>
      </c>
      <c r="AB2282" s="9">
        <v>2.960045200483E-2</v>
      </c>
      <c r="AC2282" s="9">
        <v>4.3649967137799998E-3</v>
      </c>
      <c r="AD2282" s="9">
        <v>11.895090072372</v>
      </c>
      <c r="AF2282" s="9">
        <v>-1</v>
      </c>
      <c r="AG2282" s="9">
        <v>-1</v>
      </c>
      <c r="AH2282" s="9">
        <v>-1</v>
      </c>
      <c r="AI2282" s="9">
        <v>-1</v>
      </c>
      <c r="AJ2282" s="9">
        <v>0</v>
      </c>
      <c r="AM2282" s="9" t="s">
        <v>309</v>
      </c>
      <c r="AN2282" s="9">
        <v>-1</v>
      </c>
      <c r="AQ2282" s="9">
        <v>580</v>
      </c>
      <c r="AR2282" s="9" t="s">
        <v>302</v>
      </c>
      <c r="AT2282" s="9" t="s">
        <v>195</v>
      </c>
      <c r="AU2282" s="9">
        <v>132.71029999999999</v>
      </c>
      <c r="AV2282" s="9">
        <v>19.970855153530898</v>
      </c>
      <c r="AW2282" s="9">
        <v>12.510220868685201</v>
      </c>
      <c r="AX2282" s="9">
        <v>9.6472750000000003E-3</v>
      </c>
    </row>
    <row r="2283" spans="1:50" x14ac:dyDescent="0.25">
      <c r="A2283" s="142">
        <v>550000</v>
      </c>
      <c r="B2283" s="142">
        <v>920000</v>
      </c>
      <c r="C2283" s="142">
        <v>920000</v>
      </c>
      <c r="D2283" s="9" t="s">
        <v>305</v>
      </c>
      <c r="E2283" s="9" t="s">
        <v>70</v>
      </c>
      <c r="F2283" s="9" t="s">
        <v>306</v>
      </c>
      <c r="G2283" s="9" t="s">
        <v>307</v>
      </c>
      <c r="H2283" s="9">
        <v>0.36</v>
      </c>
      <c r="I2283" s="9">
        <v>0.48</v>
      </c>
      <c r="J2283" s="9" t="s">
        <v>195</v>
      </c>
      <c r="K2283" s="9">
        <v>5.8425034056100002E-3</v>
      </c>
      <c r="L2283" s="9">
        <v>3847.8714452516401</v>
      </c>
      <c r="M2283" s="9">
        <v>9.5752729355517801</v>
      </c>
      <c r="N2283" s="9">
        <v>1.4120066440340999</v>
      </c>
      <c r="O2283" s="9">
        <v>5.5943564735690003E-2</v>
      </c>
      <c r="P2283" s="9">
        <v>8.24965362652E-3</v>
      </c>
      <c r="Q2283" s="9">
        <v>22.4812020232668</v>
      </c>
      <c r="R2283" s="9">
        <v>1330</v>
      </c>
      <c r="S2283" s="9" t="s">
        <v>311</v>
      </c>
      <c r="T2283" s="9">
        <v>1330</v>
      </c>
      <c r="U2283" s="9" t="s">
        <v>293</v>
      </c>
      <c r="V2283" s="9" t="s">
        <v>195</v>
      </c>
      <c r="Z2283" s="9">
        <v>0</v>
      </c>
      <c r="AA2283" s="9">
        <v>1</v>
      </c>
      <c r="AB2283" s="9">
        <v>5.5943564735690003E-2</v>
      </c>
      <c r="AC2283" s="9">
        <v>8.24965362652E-3</v>
      </c>
      <c r="AD2283" s="9">
        <v>22.4812020232675</v>
      </c>
      <c r="AF2283" s="9">
        <v>-1</v>
      </c>
      <c r="AG2283" s="9">
        <v>-1</v>
      </c>
      <c r="AH2283" s="9">
        <v>-1</v>
      </c>
      <c r="AI2283" s="9">
        <v>-1</v>
      </c>
      <c r="AJ2283" s="9">
        <v>0</v>
      </c>
      <c r="AM2283" s="9" t="s">
        <v>309</v>
      </c>
      <c r="AN2283" s="9">
        <v>-1</v>
      </c>
      <c r="AQ2283" s="9">
        <v>580</v>
      </c>
      <c r="AR2283" s="9" t="s">
        <v>302</v>
      </c>
      <c r="AT2283" s="9" t="s">
        <v>195</v>
      </c>
      <c r="AU2283" s="9">
        <v>132.71029999999999</v>
      </c>
      <c r="AV2283" s="9">
        <v>28.528407503420102</v>
      </c>
      <c r="AW2283" s="9">
        <v>23.6437724299238</v>
      </c>
      <c r="AX2283" s="9">
        <v>1.8232929500000002E-2</v>
      </c>
    </row>
    <row r="2284" spans="1:50" x14ac:dyDescent="0.25">
      <c r="A2284" s="142">
        <v>550000</v>
      </c>
      <c r="B2284" s="142">
        <v>920000</v>
      </c>
      <c r="C2284" s="142">
        <v>920000</v>
      </c>
      <c r="D2284" s="9" t="s">
        <v>305</v>
      </c>
      <c r="E2284" s="9" t="s">
        <v>70</v>
      </c>
      <c r="F2284" s="9" t="s">
        <v>306</v>
      </c>
      <c r="G2284" s="9" t="s">
        <v>307</v>
      </c>
      <c r="H2284" s="9">
        <v>0.36</v>
      </c>
      <c r="I2284" s="9">
        <v>0.48</v>
      </c>
      <c r="J2284" s="9" t="s">
        <v>195</v>
      </c>
      <c r="K2284" s="9">
        <v>2.2429978588540001E-2</v>
      </c>
      <c r="L2284" s="9">
        <v>3847.8714452516401</v>
      </c>
      <c r="M2284" s="9">
        <v>9.5752729355517801</v>
      </c>
      <c r="N2284" s="9">
        <v>1.4120066440340999</v>
      </c>
      <c r="O2284" s="9">
        <v>0.21477316692387999</v>
      </c>
      <c r="P2284" s="9">
        <v>3.1671278792560001E-2</v>
      </c>
      <c r="Q2284" s="9">
        <v>86.307674128460206</v>
      </c>
      <c r="R2284" s="9">
        <v>1210</v>
      </c>
      <c r="S2284" s="9" t="s">
        <v>310</v>
      </c>
      <c r="T2284" s="9">
        <v>1210</v>
      </c>
      <c r="U2284" s="9" t="s">
        <v>293</v>
      </c>
      <c r="V2284" s="9" t="s">
        <v>195</v>
      </c>
      <c r="Z2284" s="9">
        <v>0</v>
      </c>
      <c r="AA2284" s="9">
        <v>1</v>
      </c>
      <c r="AB2284" s="9">
        <v>0.21477316692387999</v>
      </c>
      <c r="AC2284" s="9">
        <v>3.1671278792560001E-2</v>
      </c>
      <c r="AD2284" s="9">
        <v>86.307674128460604</v>
      </c>
      <c r="AF2284" s="9">
        <v>-1</v>
      </c>
      <c r="AG2284" s="9">
        <v>-1</v>
      </c>
      <c r="AH2284" s="9">
        <v>-1</v>
      </c>
      <c r="AI2284" s="9">
        <v>-1</v>
      </c>
      <c r="AJ2284" s="9">
        <v>0</v>
      </c>
      <c r="AM2284" s="9" t="s">
        <v>309</v>
      </c>
      <c r="AN2284" s="9">
        <v>-1</v>
      </c>
      <c r="AQ2284" s="9">
        <v>580</v>
      </c>
      <c r="AR2284" s="9" t="s">
        <v>302</v>
      </c>
      <c r="AT2284" s="9" t="s">
        <v>195</v>
      </c>
      <c r="AU2284" s="9">
        <v>132.71029999999999</v>
      </c>
      <c r="AV2284" s="9">
        <v>43.230304712173897</v>
      </c>
      <c r="AW2284" s="9">
        <v>90.770902905340193</v>
      </c>
      <c r="AX2284" s="9">
        <v>6.9998113599999995E-2</v>
      </c>
    </row>
    <row r="2285" spans="1:50" x14ac:dyDescent="0.25">
      <c r="A2285" s="142">
        <v>550000</v>
      </c>
      <c r="B2285" s="142">
        <v>920000</v>
      </c>
      <c r="C2285" s="142">
        <v>920000</v>
      </c>
      <c r="D2285" s="9" t="s">
        <v>305</v>
      </c>
      <c r="E2285" s="9" t="s">
        <v>70</v>
      </c>
      <c r="F2285" s="9" t="s">
        <v>306</v>
      </c>
      <c r="G2285" s="9" t="s">
        <v>307</v>
      </c>
      <c r="H2285" s="9">
        <v>0.36</v>
      </c>
      <c r="I2285" s="9">
        <v>0.48</v>
      </c>
      <c r="J2285" s="9" t="s">
        <v>195</v>
      </c>
      <c r="K2285" s="9">
        <v>5.2213802648950002E-2</v>
      </c>
      <c r="L2285" s="9">
        <v>3847.8714452516401</v>
      </c>
      <c r="M2285" s="9">
        <v>9.5752729355517801</v>
      </c>
      <c r="N2285" s="9">
        <v>1.4120066440340999</v>
      </c>
      <c r="O2285" s="9">
        <v>0.49996141136673999</v>
      </c>
      <c r="P2285" s="9">
        <v>7.37262362506E-2</v>
      </c>
      <c r="Q2285" s="9">
        <v>200.912000260902</v>
      </c>
      <c r="R2285" s="9">
        <v>1210</v>
      </c>
      <c r="S2285" s="9" t="s">
        <v>310</v>
      </c>
      <c r="T2285" s="9">
        <v>1210</v>
      </c>
      <c r="U2285" s="9" t="s">
        <v>293</v>
      </c>
      <c r="V2285" s="9" t="s">
        <v>195</v>
      </c>
      <c r="Z2285" s="9">
        <v>0</v>
      </c>
      <c r="AA2285" s="9">
        <v>1</v>
      </c>
      <c r="AB2285" s="9">
        <v>0.49996141136673999</v>
      </c>
      <c r="AC2285" s="9">
        <v>7.37262362506E-2</v>
      </c>
      <c r="AD2285" s="9">
        <v>200.912000260902</v>
      </c>
      <c r="AF2285" s="9">
        <v>-1</v>
      </c>
      <c r="AG2285" s="9">
        <v>-1</v>
      </c>
      <c r="AH2285" s="9">
        <v>-1</v>
      </c>
      <c r="AI2285" s="9">
        <v>-1</v>
      </c>
      <c r="AJ2285" s="9">
        <v>0</v>
      </c>
      <c r="AM2285" s="9" t="s">
        <v>309</v>
      </c>
      <c r="AN2285" s="9">
        <v>-1</v>
      </c>
      <c r="AQ2285" s="9">
        <v>580</v>
      </c>
      <c r="AR2285" s="9" t="s">
        <v>302</v>
      </c>
      <c r="AT2285" s="9" t="s">
        <v>195</v>
      </c>
      <c r="AU2285" s="9">
        <v>132.71029999999999</v>
      </c>
      <c r="AV2285" s="9">
        <v>59.469720441258197</v>
      </c>
      <c r="AW2285" s="9">
        <v>211.301762587833</v>
      </c>
      <c r="AX2285" s="9">
        <v>0.16294566120000001</v>
      </c>
    </row>
    <row r="2286" spans="1:50" x14ac:dyDescent="0.25">
      <c r="A2286" s="142">
        <v>550000</v>
      </c>
      <c r="B2286" s="142">
        <v>920000</v>
      </c>
      <c r="C2286" s="142">
        <v>920000</v>
      </c>
      <c r="D2286" s="9" t="s">
        <v>305</v>
      </c>
      <c r="E2286" s="9" t="s">
        <v>70</v>
      </c>
      <c r="F2286" s="9" t="s">
        <v>306</v>
      </c>
      <c r="G2286" s="9" t="s">
        <v>307</v>
      </c>
      <c r="H2286" s="9">
        <v>0.36</v>
      </c>
      <c r="I2286" s="9">
        <v>0.48</v>
      </c>
      <c r="J2286" s="9" t="s">
        <v>195</v>
      </c>
      <c r="K2286" s="9">
        <v>6.7613250193000003E-4</v>
      </c>
      <c r="L2286" s="9">
        <v>3847.8714452516401</v>
      </c>
      <c r="M2286" s="9">
        <v>9.5752729355517801</v>
      </c>
      <c r="N2286" s="9">
        <v>1.4120066440340999</v>
      </c>
      <c r="O2286" s="9">
        <v>6.4741532466099996E-3</v>
      </c>
      <c r="P2286" s="9">
        <v>9.5470358496999995E-4</v>
      </c>
      <c r="Q2286" s="9">
        <v>2.6016709473983801</v>
      </c>
      <c r="R2286" s="9">
        <v>1210</v>
      </c>
      <c r="S2286" s="9" t="s">
        <v>310</v>
      </c>
      <c r="T2286" s="9">
        <v>1210</v>
      </c>
      <c r="U2286" s="9" t="s">
        <v>293</v>
      </c>
      <c r="V2286" s="9" t="s">
        <v>195</v>
      </c>
      <c r="Z2286" s="9">
        <v>0</v>
      </c>
      <c r="AA2286" s="9">
        <v>1</v>
      </c>
      <c r="AB2286" s="9">
        <v>6.4741532466099996E-3</v>
      </c>
      <c r="AC2286" s="9">
        <v>9.5470358496999995E-4</v>
      </c>
      <c r="AD2286" s="9">
        <v>2.6016709473992501</v>
      </c>
      <c r="AF2286" s="9">
        <v>-1</v>
      </c>
      <c r="AG2286" s="9">
        <v>-1</v>
      </c>
      <c r="AH2286" s="9">
        <v>-1</v>
      </c>
      <c r="AI2286" s="9">
        <v>-1</v>
      </c>
      <c r="AJ2286" s="9">
        <v>0</v>
      </c>
      <c r="AM2286" s="9" t="s">
        <v>309</v>
      </c>
      <c r="AN2286" s="9">
        <v>-1</v>
      </c>
      <c r="AQ2286" s="9">
        <v>580</v>
      </c>
      <c r="AR2286" s="9" t="s">
        <v>302</v>
      </c>
      <c r="AT2286" s="9" t="s">
        <v>195</v>
      </c>
      <c r="AU2286" s="9">
        <v>132.71029999999999</v>
      </c>
      <c r="AV2286" s="9">
        <v>9.3475279825121795</v>
      </c>
      <c r="AW2286" s="9">
        <v>2.7362111578458901</v>
      </c>
      <c r="AX2286" s="9">
        <v>2.1100331999999999E-3</v>
      </c>
    </row>
    <row r="2287" spans="1:50" x14ac:dyDescent="0.25">
      <c r="A2287" s="142">
        <v>550000</v>
      </c>
      <c r="B2287" s="142">
        <v>920000</v>
      </c>
      <c r="C2287" s="142">
        <v>920000</v>
      </c>
      <c r="D2287" s="9" t="s">
        <v>305</v>
      </c>
      <c r="E2287" s="9" t="s">
        <v>70</v>
      </c>
      <c r="F2287" s="9" t="s">
        <v>306</v>
      </c>
      <c r="G2287" s="9" t="s">
        <v>307</v>
      </c>
      <c r="H2287" s="9">
        <v>0.36</v>
      </c>
      <c r="I2287" s="9">
        <v>0.48</v>
      </c>
      <c r="J2287" s="9" t="s">
        <v>195</v>
      </c>
      <c r="K2287" s="9">
        <v>0.13911020102874</v>
      </c>
      <c r="L2287" s="9">
        <v>3847.8714452516401</v>
      </c>
      <c r="M2287" s="9">
        <v>9.5752729355517801</v>
      </c>
      <c r="N2287" s="9">
        <v>1.4120066440340999</v>
      </c>
      <c r="O2287" s="9">
        <v>1.33201814296972</v>
      </c>
      <c r="P2287" s="9">
        <v>0.19642452810551</v>
      </c>
      <c r="Q2287" s="9">
        <v>535.27817028173001</v>
      </c>
      <c r="R2287" s="9">
        <v>1210</v>
      </c>
      <c r="S2287" s="9" t="s">
        <v>310</v>
      </c>
      <c r="T2287" s="9">
        <v>1210</v>
      </c>
      <c r="U2287" s="9" t="s">
        <v>293</v>
      </c>
      <c r="V2287" s="9" t="s">
        <v>195</v>
      </c>
      <c r="Z2287" s="9">
        <v>0</v>
      </c>
      <c r="AA2287" s="9">
        <v>1</v>
      </c>
      <c r="AB2287" s="9">
        <v>1.33201814296972</v>
      </c>
      <c r="AC2287" s="9">
        <v>0.19642452810551</v>
      </c>
      <c r="AD2287" s="9">
        <v>535.27817028173001</v>
      </c>
      <c r="AF2287" s="9">
        <v>-1</v>
      </c>
      <c r="AG2287" s="9">
        <v>-1</v>
      </c>
      <c r="AH2287" s="9">
        <v>-1</v>
      </c>
      <c r="AI2287" s="9">
        <v>-1</v>
      </c>
      <c r="AJ2287" s="9">
        <v>0</v>
      </c>
      <c r="AM2287" s="9" t="s">
        <v>309</v>
      </c>
      <c r="AN2287" s="9">
        <v>-1</v>
      </c>
      <c r="AQ2287" s="9">
        <v>580</v>
      </c>
      <c r="AR2287" s="9" t="s">
        <v>302</v>
      </c>
      <c r="AT2287" s="9" t="s">
        <v>195</v>
      </c>
      <c r="AU2287" s="9">
        <v>132.71029999999999</v>
      </c>
      <c r="AV2287" s="9">
        <v>96.940393458168202</v>
      </c>
      <c r="AW2287" s="9">
        <v>562.95901045454104</v>
      </c>
      <c r="AX2287" s="9">
        <v>0.43412665880000001</v>
      </c>
    </row>
    <row r="2288" spans="1:50" x14ac:dyDescent="0.25">
      <c r="A2288" s="142">
        <v>550000</v>
      </c>
      <c r="B2288" s="142">
        <v>920000</v>
      </c>
      <c r="C2288" s="142">
        <v>920000</v>
      </c>
      <c r="D2288" s="9" t="s">
        <v>305</v>
      </c>
      <c r="E2288" s="9" t="s">
        <v>70</v>
      </c>
      <c r="F2288" s="9" t="s">
        <v>306</v>
      </c>
      <c r="G2288" s="9" t="s">
        <v>307</v>
      </c>
      <c r="H2288" s="9">
        <v>0.36</v>
      </c>
      <c r="I2288" s="9">
        <v>0.48</v>
      </c>
      <c r="J2288" s="9" t="s">
        <v>195</v>
      </c>
      <c r="K2288" s="9">
        <v>0.16831088324339999</v>
      </c>
      <c r="L2288" s="9">
        <v>3855.3464394254502</v>
      </c>
      <c r="M2288" s="9">
        <v>9.5785915888125608</v>
      </c>
      <c r="N2288" s="9">
        <v>1.40767849500098</v>
      </c>
      <c r="O2288" s="9">
        <v>1.6121812105409099</v>
      </c>
      <c r="P2288" s="9">
        <v>0.23692761081635999</v>
      </c>
      <c r="Q2288" s="9">
        <v>648.89676442902305</v>
      </c>
      <c r="R2288" s="9">
        <v>1210</v>
      </c>
      <c r="S2288" s="9" t="s">
        <v>310</v>
      </c>
      <c r="T2288" s="9">
        <v>1210</v>
      </c>
      <c r="U2288" s="9" t="s">
        <v>293</v>
      </c>
      <c r="V2288" s="9" t="s">
        <v>195</v>
      </c>
      <c r="Z2288" s="9">
        <v>0</v>
      </c>
      <c r="AA2288" s="9">
        <v>1</v>
      </c>
      <c r="AB2288" s="9">
        <v>1.6121812105409099</v>
      </c>
      <c r="AC2288" s="9">
        <v>0.23692761081635999</v>
      </c>
      <c r="AD2288" s="9">
        <v>648.89676442902305</v>
      </c>
      <c r="AF2288" s="9">
        <v>-1</v>
      </c>
      <c r="AG2288" s="9">
        <v>-1</v>
      </c>
      <c r="AH2288" s="9">
        <v>-1</v>
      </c>
      <c r="AI2288" s="9">
        <v>-1</v>
      </c>
      <c r="AJ2288" s="9">
        <v>0</v>
      </c>
      <c r="AM2288" s="9" t="s">
        <v>309</v>
      </c>
      <c r="AN2288" s="9">
        <v>-1</v>
      </c>
      <c r="AQ2288" s="9">
        <v>580</v>
      </c>
      <c r="AR2288" s="9" t="s">
        <v>302</v>
      </c>
      <c r="AT2288" s="9" t="s">
        <v>195</v>
      </c>
      <c r="AU2288" s="9">
        <v>132.71029999999999</v>
      </c>
      <c r="AV2288" s="9">
        <v>106.52182700212801</v>
      </c>
      <c r="AW2288" s="9">
        <v>681.12997881339902</v>
      </c>
      <c r="AX2288" s="9">
        <v>0.52627474809999997</v>
      </c>
    </row>
    <row r="2289" spans="1:50" x14ac:dyDescent="0.25">
      <c r="A2289" s="142">
        <v>550000</v>
      </c>
      <c r="B2289" s="142">
        <v>920000</v>
      </c>
      <c r="C2289" s="142">
        <v>920000</v>
      </c>
      <c r="D2289" s="9" t="s">
        <v>305</v>
      </c>
      <c r="E2289" s="9" t="s">
        <v>70</v>
      </c>
      <c r="F2289" s="9" t="s">
        <v>306</v>
      </c>
      <c r="G2289" s="9" t="s">
        <v>307</v>
      </c>
      <c r="H2289" s="9">
        <v>0.36</v>
      </c>
      <c r="I2289" s="9">
        <v>0.48</v>
      </c>
      <c r="J2289" s="9" t="s">
        <v>195</v>
      </c>
      <c r="K2289" s="9">
        <v>3.5923146309600001E-3</v>
      </c>
      <c r="L2289" s="9">
        <v>3855.3464394254502</v>
      </c>
      <c r="M2289" s="9">
        <v>9.5785915888125608</v>
      </c>
      <c r="N2289" s="9">
        <v>1.40767849500098</v>
      </c>
      <c r="O2289" s="9">
        <v>3.4409314708530002E-2</v>
      </c>
      <c r="P2289" s="9">
        <v>5.0568240532799999E-3</v>
      </c>
      <c r="Q2289" s="9">
        <v>13.8496174217868</v>
      </c>
      <c r="R2289" s="9">
        <v>1210</v>
      </c>
      <c r="S2289" s="9" t="s">
        <v>310</v>
      </c>
      <c r="T2289" s="9">
        <v>1210</v>
      </c>
      <c r="U2289" s="9" t="s">
        <v>293</v>
      </c>
      <c r="V2289" s="9" t="s">
        <v>195</v>
      </c>
      <c r="Z2289" s="9">
        <v>0</v>
      </c>
      <c r="AA2289" s="9">
        <v>1</v>
      </c>
      <c r="AB2289" s="9">
        <v>3.4409314708530002E-2</v>
      </c>
      <c r="AC2289" s="9">
        <v>5.0568240532799999E-3</v>
      </c>
      <c r="AD2289" s="9">
        <v>13.8496174217853</v>
      </c>
      <c r="AF2289" s="9">
        <v>-1</v>
      </c>
      <c r="AG2289" s="9">
        <v>-1</v>
      </c>
      <c r="AH2289" s="9">
        <v>-1</v>
      </c>
      <c r="AI2289" s="9">
        <v>-1</v>
      </c>
      <c r="AJ2289" s="9">
        <v>0</v>
      </c>
      <c r="AM2289" s="9" t="s">
        <v>309</v>
      </c>
      <c r="AN2289" s="9">
        <v>-1</v>
      </c>
      <c r="AQ2289" s="9">
        <v>580</v>
      </c>
      <c r="AR2289" s="9" t="s">
        <v>302</v>
      </c>
      <c r="AT2289" s="9" t="s">
        <v>195</v>
      </c>
      <c r="AU2289" s="9">
        <v>132.71029999999999</v>
      </c>
      <c r="AV2289" s="9">
        <v>22.469388998214601</v>
      </c>
      <c r="AW2289" s="9">
        <v>14.5375815356005</v>
      </c>
      <c r="AX2289" s="9">
        <v>1.1232455299999999E-2</v>
      </c>
    </row>
    <row r="2290" spans="1:50" x14ac:dyDescent="0.25">
      <c r="A2290" s="142">
        <v>550000</v>
      </c>
      <c r="B2290" s="142">
        <v>920000</v>
      </c>
      <c r="C2290" s="142">
        <v>920000</v>
      </c>
      <c r="D2290" s="9" t="s">
        <v>305</v>
      </c>
      <c r="E2290" s="9" t="s">
        <v>70</v>
      </c>
      <c r="F2290" s="9" t="s">
        <v>306</v>
      </c>
      <c r="G2290" s="9" t="s">
        <v>307</v>
      </c>
      <c r="H2290" s="9">
        <v>0.36</v>
      </c>
      <c r="I2290" s="9">
        <v>0.48</v>
      </c>
      <c r="J2290" s="9" t="s">
        <v>195</v>
      </c>
      <c r="K2290" s="9">
        <v>0.17164456625853</v>
      </c>
      <c r="L2290" s="9">
        <v>3855.3464394254502</v>
      </c>
      <c r="M2290" s="9">
        <v>9.5785915888125608</v>
      </c>
      <c r="N2290" s="9">
        <v>1.40767849500098</v>
      </c>
      <c r="O2290" s="9">
        <v>1.64411319862937</v>
      </c>
      <c r="P2290" s="9">
        <v>0.24162036470591</v>
      </c>
      <c r="Q2290" s="9">
        <v>661.74926737156602</v>
      </c>
      <c r="R2290" s="9">
        <v>1210</v>
      </c>
      <c r="S2290" s="9" t="s">
        <v>310</v>
      </c>
      <c r="T2290" s="9">
        <v>1210</v>
      </c>
      <c r="U2290" s="9" t="s">
        <v>293</v>
      </c>
      <c r="V2290" s="9" t="s">
        <v>195</v>
      </c>
      <c r="Z2290" s="9">
        <v>0</v>
      </c>
      <c r="AA2290" s="9">
        <v>1</v>
      </c>
      <c r="AB2290" s="9">
        <v>1.64411319862937</v>
      </c>
      <c r="AC2290" s="9">
        <v>0.24162036470591</v>
      </c>
      <c r="AD2290" s="9">
        <v>661.74926737156602</v>
      </c>
      <c r="AF2290" s="9">
        <v>-1</v>
      </c>
      <c r="AG2290" s="9">
        <v>-1</v>
      </c>
      <c r="AH2290" s="9">
        <v>-1</v>
      </c>
      <c r="AI2290" s="9">
        <v>-1</v>
      </c>
      <c r="AJ2290" s="9">
        <v>0</v>
      </c>
      <c r="AM2290" s="9" t="s">
        <v>309</v>
      </c>
      <c r="AN2290" s="9">
        <v>-1</v>
      </c>
      <c r="AQ2290" s="9">
        <v>580</v>
      </c>
      <c r="AR2290" s="9" t="s">
        <v>302</v>
      </c>
      <c r="AT2290" s="9" t="s">
        <v>195</v>
      </c>
      <c r="AU2290" s="9">
        <v>132.71029999999999</v>
      </c>
      <c r="AV2290" s="9">
        <v>107.50683173033001</v>
      </c>
      <c r="AW2290" s="9">
        <v>694.62091533341095</v>
      </c>
      <c r="AX2290" s="9">
        <v>0.53669851369999999</v>
      </c>
    </row>
    <row r="2291" spans="1:50" x14ac:dyDescent="0.25">
      <c r="A2291" s="142">
        <v>550000</v>
      </c>
      <c r="B2291" s="142">
        <v>920000</v>
      </c>
      <c r="C2291" s="142">
        <v>920000</v>
      </c>
      <c r="D2291" s="9" t="s">
        <v>305</v>
      </c>
      <c r="E2291" s="9" t="s">
        <v>70</v>
      </c>
      <c r="F2291" s="9" t="s">
        <v>306</v>
      </c>
      <c r="G2291" s="9" t="s">
        <v>307</v>
      </c>
      <c r="H2291" s="9">
        <v>0.36</v>
      </c>
      <c r="I2291" s="9">
        <v>0.48</v>
      </c>
      <c r="J2291" s="9" t="s">
        <v>195</v>
      </c>
      <c r="K2291" s="9">
        <v>0.13974176741040001</v>
      </c>
      <c r="L2291" s="9">
        <v>3855.3464394254502</v>
      </c>
      <c r="M2291" s="9">
        <v>9.5785915888125608</v>
      </c>
      <c r="N2291" s="9">
        <v>1.40767849500098</v>
      </c>
      <c r="O2291" s="9">
        <v>1.3385293179230999</v>
      </c>
      <c r="P2291" s="9">
        <v>0.19671148083705001</v>
      </c>
      <c r="Q2291" s="9">
        <v>538.75292542472505</v>
      </c>
      <c r="R2291" s="9">
        <v>1210</v>
      </c>
      <c r="S2291" s="9" t="s">
        <v>310</v>
      </c>
      <c r="T2291" s="9">
        <v>1210</v>
      </c>
      <c r="U2291" s="9" t="s">
        <v>293</v>
      </c>
      <c r="V2291" s="9" t="s">
        <v>195</v>
      </c>
      <c r="Z2291" s="9">
        <v>0</v>
      </c>
      <c r="AA2291" s="9">
        <v>1</v>
      </c>
      <c r="AB2291" s="9">
        <v>1.3385293179230999</v>
      </c>
      <c r="AC2291" s="9">
        <v>0.19671148083705001</v>
      </c>
      <c r="AD2291" s="9">
        <v>538.75292542472505</v>
      </c>
      <c r="AF2291" s="9">
        <v>-1</v>
      </c>
      <c r="AG2291" s="9">
        <v>-1</v>
      </c>
      <c r="AH2291" s="9">
        <v>-1</v>
      </c>
      <c r="AI2291" s="9">
        <v>-1</v>
      </c>
      <c r="AJ2291" s="9">
        <v>0</v>
      </c>
      <c r="AM2291" s="9" t="s">
        <v>309</v>
      </c>
      <c r="AN2291" s="9">
        <v>-1</v>
      </c>
      <c r="AQ2291" s="9">
        <v>580</v>
      </c>
      <c r="AR2291" s="9" t="s">
        <v>302</v>
      </c>
      <c r="AT2291" s="9" t="s">
        <v>195</v>
      </c>
      <c r="AU2291" s="9">
        <v>132.71029999999999</v>
      </c>
      <c r="AV2291" s="9">
        <v>99.465072682154002</v>
      </c>
      <c r="AW2291" s="9">
        <v>565.51486892232197</v>
      </c>
      <c r="AX2291" s="9">
        <v>0.43694478949999999</v>
      </c>
    </row>
    <row r="2292" spans="1:50" x14ac:dyDescent="0.25">
      <c r="A2292" s="142">
        <v>550000</v>
      </c>
      <c r="B2292" s="142">
        <v>920000</v>
      </c>
      <c r="C2292" s="142">
        <v>920000</v>
      </c>
      <c r="D2292" s="9" t="s">
        <v>305</v>
      </c>
      <c r="E2292" s="9" t="s">
        <v>70</v>
      </c>
      <c r="F2292" s="9" t="s">
        <v>306</v>
      </c>
      <c r="G2292" s="9" t="s">
        <v>307</v>
      </c>
      <c r="H2292" s="9">
        <v>0.36</v>
      </c>
      <c r="I2292" s="9">
        <v>0.48</v>
      </c>
      <c r="J2292" s="9" t="s">
        <v>195</v>
      </c>
      <c r="K2292" s="9">
        <v>0.13447392219363999</v>
      </c>
      <c r="L2292" s="9">
        <v>3855.3464394254502</v>
      </c>
      <c r="M2292" s="9">
        <v>9.5785915888125608</v>
      </c>
      <c r="N2292" s="9">
        <v>1.40767849500098</v>
      </c>
      <c r="O2292" s="9">
        <v>1.2880707800386599</v>
      </c>
      <c r="P2292" s="9">
        <v>0.18929604841042</v>
      </c>
      <c r="Q2292" s="9">
        <v>518.44355712483696</v>
      </c>
      <c r="R2292" s="9">
        <v>1210</v>
      </c>
      <c r="S2292" s="9" t="s">
        <v>310</v>
      </c>
      <c r="T2292" s="9">
        <v>1210</v>
      </c>
      <c r="U2292" s="9" t="s">
        <v>293</v>
      </c>
      <c r="V2292" s="9" t="s">
        <v>195</v>
      </c>
      <c r="Z2292" s="9">
        <v>0</v>
      </c>
      <c r="AA2292" s="9">
        <v>1</v>
      </c>
      <c r="AB2292" s="9">
        <v>1.2880707800386599</v>
      </c>
      <c r="AC2292" s="9">
        <v>0.18929604841042</v>
      </c>
      <c r="AD2292" s="9">
        <v>518.44355712483696</v>
      </c>
      <c r="AF2292" s="9">
        <v>-1</v>
      </c>
      <c r="AG2292" s="9">
        <v>-1</v>
      </c>
      <c r="AH2292" s="9">
        <v>-1</v>
      </c>
      <c r="AI2292" s="9">
        <v>-1</v>
      </c>
      <c r="AJ2292" s="9">
        <v>0</v>
      </c>
      <c r="AM2292" s="9" t="s">
        <v>309</v>
      </c>
      <c r="AN2292" s="9">
        <v>-1</v>
      </c>
      <c r="AQ2292" s="9">
        <v>580</v>
      </c>
      <c r="AR2292" s="9" t="s">
        <v>302</v>
      </c>
      <c r="AT2292" s="9" t="s">
        <v>195</v>
      </c>
      <c r="AU2292" s="9">
        <v>132.71029999999999</v>
      </c>
      <c r="AV2292" s="9">
        <v>95.659808053304005</v>
      </c>
      <c r="AW2292" s="9">
        <v>544.196655674662</v>
      </c>
      <c r="AX2292" s="9">
        <v>0.42047328229999997</v>
      </c>
    </row>
    <row r="2293" spans="1:50" x14ac:dyDescent="0.25">
      <c r="A2293" s="142">
        <v>550000</v>
      </c>
      <c r="B2293" s="142">
        <v>920000</v>
      </c>
      <c r="C2293" s="142">
        <v>920000</v>
      </c>
      <c r="D2293" s="9" t="s">
        <v>305</v>
      </c>
      <c r="E2293" s="9" t="s">
        <v>70</v>
      </c>
      <c r="F2293" s="9" t="s">
        <v>306</v>
      </c>
      <c r="G2293" s="9" t="s">
        <v>307</v>
      </c>
      <c r="H2293" s="9">
        <v>0.36</v>
      </c>
      <c r="I2293" s="9">
        <v>0.48</v>
      </c>
      <c r="J2293" s="9" t="s">
        <v>195</v>
      </c>
      <c r="K2293" s="9">
        <v>0.15002793671070999</v>
      </c>
      <c r="L2293" s="9">
        <v>3960.1965847136798</v>
      </c>
      <c r="M2293" s="9">
        <v>10.097621620420799</v>
      </c>
      <c r="N2293" s="9">
        <v>1.3479497682689201</v>
      </c>
      <c r="O2293" s="9">
        <v>1.51492533739729</v>
      </c>
      <c r="P2293" s="9">
        <v>0.20223012252306999</v>
      </c>
      <c r="Q2293" s="9">
        <v>594.14012257342904</v>
      </c>
      <c r="R2293" s="9">
        <v>1400</v>
      </c>
      <c r="S2293" s="9" t="s">
        <v>297</v>
      </c>
      <c r="T2293" s="9">
        <v>1400</v>
      </c>
      <c r="U2293" s="9" t="s">
        <v>293</v>
      </c>
      <c r="V2293" s="9" t="s">
        <v>195</v>
      </c>
      <c r="Z2293" s="9">
        <v>0</v>
      </c>
      <c r="AA2293" s="9">
        <v>1</v>
      </c>
      <c r="AB2293" s="9">
        <v>1.51492533739729</v>
      </c>
      <c r="AC2293" s="9">
        <v>0.20223012252306999</v>
      </c>
      <c r="AD2293" s="9">
        <v>594.14012257342904</v>
      </c>
      <c r="AF2293" s="9">
        <v>-1</v>
      </c>
      <c r="AG2293" s="9">
        <v>-1</v>
      </c>
      <c r="AH2293" s="9">
        <v>-1</v>
      </c>
      <c r="AI2293" s="9">
        <v>-1</v>
      </c>
      <c r="AJ2293" s="9">
        <v>0</v>
      </c>
      <c r="AM2293" s="9" t="s">
        <v>309</v>
      </c>
      <c r="AN2293" s="9">
        <v>-1</v>
      </c>
      <c r="AQ2293" s="9">
        <v>580</v>
      </c>
      <c r="AR2293" s="9" t="s">
        <v>302</v>
      </c>
      <c r="AT2293" s="9" t="s">
        <v>195</v>
      </c>
      <c r="AU2293" s="9">
        <v>132.71029999999999</v>
      </c>
      <c r="AV2293" s="9">
        <v>188.34787766675899</v>
      </c>
      <c r="AW2293" s="9">
        <v>607.14151921719395</v>
      </c>
      <c r="AX2293" s="9">
        <v>0.4818654684</v>
      </c>
    </row>
    <row r="2294" spans="1:50" x14ac:dyDescent="0.25">
      <c r="A2294" s="142">
        <v>550000</v>
      </c>
      <c r="B2294" s="142">
        <v>920000</v>
      </c>
      <c r="C2294" s="142">
        <v>920000</v>
      </c>
      <c r="D2294" s="9" t="s">
        <v>305</v>
      </c>
      <c r="E2294" s="9" t="s">
        <v>70</v>
      </c>
      <c r="F2294" s="9" t="s">
        <v>306</v>
      </c>
      <c r="G2294" s="9" t="s">
        <v>307</v>
      </c>
      <c r="H2294" s="9">
        <v>0.36</v>
      </c>
      <c r="I2294" s="9">
        <v>0.48</v>
      </c>
      <c r="J2294" s="9" t="s">
        <v>195</v>
      </c>
      <c r="K2294" s="9">
        <v>7.7812807200899996E-3</v>
      </c>
      <c r="L2294" s="9">
        <v>3960.1965847136798</v>
      </c>
      <c r="M2294" s="9">
        <v>10.097621620420799</v>
      </c>
      <c r="N2294" s="9">
        <v>1.3479497682689201</v>
      </c>
      <c r="O2294" s="9">
        <v>7.8572428433779998E-2</v>
      </c>
      <c r="P2294" s="9">
        <v>1.0488775543479999E-2</v>
      </c>
      <c r="Q2294" s="9">
        <v>30.815401332414599</v>
      </c>
      <c r="R2294" s="9">
        <v>8140</v>
      </c>
      <c r="S2294" s="9" t="s">
        <v>292</v>
      </c>
      <c r="T2294" s="9">
        <v>8140</v>
      </c>
      <c r="U2294" s="9" t="s">
        <v>293</v>
      </c>
      <c r="V2294" s="9" t="s">
        <v>195</v>
      </c>
      <c r="Z2294" s="9">
        <v>0</v>
      </c>
      <c r="AA2294" s="9">
        <v>1</v>
      </c>
      <c r="AB2294" s="9">
        <v>7.8572428433779998E-2</v>
      </c>
      <c r="AC2294" s="9">
        <v>1.0488775543479999E-2</v>
      </c>
      <c r="AD2294" s="9">
        <v>30.815110485222402</v>
      </c>
      <c r="AF2294" s="9">
        <v>-1</v>
      </c>
      <c r="AG2294" s="9">
        <v>-1</v>
      </c>
      <c r="AH2294" s="9">
        <v>-1</v>
      </c>
      <c r="AI2294" s="9">
        <v>-1</v>
      </c>
      <c r="AJ2294" s="9">
        <v>0</v>
      </c>
      <c r="AM2294" s="9" t="s">
        <v>309</v>
      </c>
      <c r="AN2294" s="9">
        <v>-1</v>
      </c>
      <c r="AQ2294" s="9">
        <v>580</v>
      </c>
      <c r="AR2294" s="9" t="s">
        <v>302</v>
      </c>
      <c r="AT2294" s="9" t="s">
        <v>195</v>
      </c>
      <c r="AU2294" s="9">
        <v>132.71029999999999</v>
      </c>
      <c r="AV2294" s="9">
        <v>95.428769577293806</v>
      </c>
      <c r="AW2294" s="9">
        <v>31.4897258566081</v>
      </c>
      <c r="AX2294" s="9">
        <v>2.4991979300000002E-2</v>
      </c>
    </row>
    <row r="2295" spans="1:50" x14ac:dyDescent="0.25">
      <c r="A2295" s="142">
        <v>550000</v>
      </c>
      <c r="B2295" s="142">
        <v>920000</v>
      </c>
      <c r="C2295" s="142">
        <v>920000</v>
      </c>
      <c r="D2295" s="9" t="s">
        <v>305</v>
      </c>
      <c r="E2295" s="9" t="s">
        <v>70</v>
      </c>
      <c r="F2295" s="9" t="s">
        <v>306</v>
      </c>
      <c r="G2295" s="9" t="s">
        <v>307</v>
      </c>
      <c r="H2295" s="9">
        <v>0.36</v>
      </c>
      <c r="I2295" s="9">
        <v>0.48</v>
      </c>
      <c r="J2295" s="9" t="s">
        <v>195</v>
      </c>
      <c r="K2295" s="9">
        <v>0.29885233541259998</v>
      </c>
      <c r="L2295" s="9">
        <v>3960.1965847136798</v>
      </c>
      <c r="M2295" s="9">
        <v>10.097621620420799</v>
      </c>
      <c r="N2295" s="9">
        <v>1.3479497682689201</v>
      </c>
      <c r="O2295" s="9">
        <v>3.0176978033756199</v>
      </c>
      <c r="P2295" s="9">
        <v>0.40283793626605002</v>
      </c>
      <c r="Q2295" s="9">
        <v>1183.5139980347101</v>
      </c>
      <c r="R2295" s="9">
        <v>1430</v>
      </c>
      <c r="S2295" s="9" t="s">
        <v>298</v>
      </c>
      <c r="T2295" s="9">
        <v>1430</v>
      </c>
      <c r="U2295" s="9" t="s">
        <v>293</v>
      </c>
      <c r="V2295" s="9" t="s">
        <v>195</v>
      </c>
      <c r="Z2295" s="9">
        <v>0</v>
      </c>
      <c r="AA2295" s="9">
        <v>1</v>
      </c>
      <c r="AB2295" s="9">
        <v>3.0176978033756199</v>
      </c>
      <c r="AC2295" s="9">
        <v>0.40283793626605002</v>
      </c>
      <c r="AD2295" s="9">
        <v>1183.5139980347101</v>
      </c>
      <c r="AF2295" s="9">
        <v>-1</v>
      </c>
      <c r="AG2295" s="9">
        <v>-1</v>
      </c>
      <c r="AH2295" s="9">
        <v>-1</v>
      </c>
      <c r="AI2295" s="9">
        <v>-1</v>
      </c>
      <c r="AJ2295" s="9">
        <v>0</v>
      </c>
      <c r="AM2295" s="9" t="s">
        <v>309</v>
      </c>
      <c r="AN2295" s="9">
        <v>-1</v>
      </c>
      <c r="AQ2295" s="9">
        <v>580</v>
      </c>
      <c r="AR2295" s="9" t="s">
        <v>302</v>
      </c>
      <c r="AT2295" s="9" t="s">
        <v>195</v>
      </c>
      <c r="AU2295" s="9">
        <v>132.71029999999999</v>
      </c>
      <c r="AV2295" s="9">
        <v>142.954187869246</v>
      </c>
      <c r="AW2295" s="9">
        <v>1209.4124929137399</v>
      </c>
      <c r="AX2295" s="9">
        <v>0.95986536739999995</v>
      </c>
    </row>
    <row r="2296" spans="1:50" x14ac:dyDescent="0.25">
      <c r="A2296" s="142">
        <v>550000</v>
      </c>
      <c r="B2296" s="142">
        <v>920000</v>
      </c>
      <c r="C2296" s="142">
        <v>920000</v>
      </c>
      <c r="D2296" s="9" t="s">
        <v>305</v>
      </c>
      <c r="E2296" s="9" t="s">
        <v>70</v>
      </c>
      <c r="F2296" s="9" t="s">
        <v>306</v>
      </c>
      <c r="G2296" s="9" t="s">
        <v>307</v>
      </c>
      <c r="H2296" s="9">
        <v>0.36</v>
      </c>
      <c r="I2296" s="9">
        <v>0.48</v>
      </c>
      <c r="J2296" s="9" t="s">
        <v>195</v>
      </c>
      <c r="K2296" s="9">
        <v>8.3664917812679998E-2</v>
      </c>
      <c r="L2296" s="9">
        <v>3960.1965847136798</v>
      </c>
      <c r="M2296" s="9">
        <v>10.097621620420799</v>
      </c>
      <c r="N2296" s="9">
        <v>1.3479497682689201</v>
      </c>
      <c r="O2296" s="9">
        <v>0.84481668297607004</v>
      </c>
      <c r="P2296" s="9">
        <v>0.11277610657784</v>
      </c>
      <c r="Q2296" s="9">
        <v>331.32952178213401</v>
      </c>
      <c r="R2296" s="9">
        <v>1410</v>
      </c>
      <c r="S2296" s="9" t="s">
        <v>299</v>
      </c>
      <c r="T2296" s="9">
        <v>1410</v>
      </c>
      <c r="U2296" s="9" t="s">
        <v>293</v>
      </c>
      <c r="V2296" s="9" t="s">
        <v>195</v>
      </c>
      <c r="Z2296" s="9">
        <v>0</v>
      </c>
      <c r="AA2296" s="9">
        <v>1</v>
      </c>
      <c r="AB2296" s="9">
        <v>0.84481668297607004</v>
      </c>
      <c r="AC2296" s="9">
        <v>0.11277610657784</v>
      </c>
      <c r="AD2296" s="9">
        <v>331.32952178213401</v>
      </c>
      <c r="AF2296" s="9">
        <v>-1</v>
      </c>
      <c r="AG2296" s="9">
        <v>-1</v>
      </c>
      <c r="AH2296" s="9">
        <v>-1</v>
      </c>
      <c r="AI2296" s="9">
        <v>-1</v>
      </c>
      <c r="AJ2296" s="9">
        <v>0</v>
      </c>
      <c r="AM2296" s="9" t="s">
        <v>309</v>
      </c>
      <c r="AN2296" s="9">
        <v>-1</v>
      </c>
      <c r="AQ2296" s="9">
        <v>580</v>
      </c>
      <c r="AR2296" s="9" t="s">
        <v>302</v>
      </c>
      <c r="AT2296" s="9" t="s">
        <v>195</v>
      </c>
      <c r="AU2296" s="9">
        <v>132.71029999999999</v>
      </c>
      <c r="AV2296" s="9">
        <v>88.843990896749702</v>
      </c>
      <c r="AW2296" s="9">
        <v>338.57990997982102</v>
      </c>
      <c r="AX2296" s="9">
        <v>0.26871818469999997</v>
      </c>
    </row>
    <row r="2297" spans="1:50" x14ac:dyDescent="0.25">
      <c r="A2297" s="142">
        <v>550000</v>
      </c>
      <c r="B2297" s="142">
        <v>920000</v>
      </c>
      <c r="C2297" s="142">
        <v>920000</v>
      </c>
      <c r="D2297" s="9" t="s">
        <v>305</v>
      </c>
      <c r="E2297" s="9" t="s">
        <v>70</v>
      </c>
      <c r="F2297" s="9" t="s">
        <v>306</v>
      </c>
      <c r="G2297" s="9" t="s">
        <v>307</v>
      </c>
      <c r="H2297" s="9">
        <v>0.36</v>
      </c>
      <c r="I2297" s="9">
        <v>0.48</v>
      </c>
      <c r="J2297" s="9" t="s">
        <v>195</v>
      </c>
      <c r="K2297" s="9">
        <v>6.8199351369000001E-3</v>
      </c>
      <c r="L2297" s="9">
        <v>3853.67543569186</v>
      </c>
      <c r="M2297" s="9">
        <v>9.5747508243389401</v>
      </c>
      <c r="N2297" s="9">
        <v>1.40712464922532</v>
      </c>
      <c r="O2297" s="9">
        <v>6.5299179573999999E-2</v>
      </c>
      <c r="P2297" s="9">
        <v>9.5964988372500004E-3</v>
      </c>
      <c r="Q2297" s="9">
        <v>26.281816510094799</v>
      </c>
      <c r="R2297" s="9">
        <v>1210</v>
      </c>
      <c r="S2297" s="9" t="s">
        <v>310</v>
      </c>
      <c r="T2297" s="9">
        <v>1210</v>
      </c>
      <c r="U2297" s="9" t="s">
        <v>293</v>
      </c>
      <c r="V2297" s="9" t="s">
        <v>195</v>
      </c>
      <c r="Z2297" s="9">
        <v>0</v>
      </c>
      <c r="AA2297" s="9">
        <v>1</v>
      </c>
      <c r="AB2297" s="9">
        <v>6.5299179573999999E-2</v>
      </c>
      <c r="AC2297" s="9">
        <v>9.5964988372500004E-3</v>
      </c>
      <c r="AD2297" s="9">
        <v>26.281816510094799</v>
      </c>
      <c r="AF2297" s="9">
        <v>-1</v>
      </c>
      <c r="AG2297" s="9">
        <v>-1</v>
      </c>
      <c r="AH2297" s="9">
        <v>-1</v>
      </c>
      <c r="AI2297" s="9">
        <v>-1</v>
      </c>
      <c r="AJ2297" s="9">
        <v>0</v>
      </c>
      <c r="AM2297" s="9" t="s">
        <v>309</v>
      </c>
      <c r="AN2297" s="9">
        <v>-1</v>
      </c>
      <c r="AQ2297" s="9">
        <v>580</v>
      </c>
      <c r="AR2297" s="9" t="s">
        <v>302</v>
      </c>
      <c r="AT2297" s="9" t="s">
        <v>195</v>
      </c>
      <c r="AU2297" s="9">
        <v>132.71029999999999</v>
      </c>
      <c r="AV2297" s="9">
        <v>30.934591505533401</v>
      </c>
      <c r="AW2297" s="9">
        <v>27.599298309127299</v>
      </c>
      <c r="AX2297" s="9">
        <v>2.13153419E-2</v>
      </c>
    </row>
    <row r="2298" spans="1:50" x14ac:dyDescent="0.25">
      <c r="A2298" s="142">
        <v>550000</v>
      </c>
      <c r="B2298" s="142">
        <v>920000</v>
      </c>
      <c r="C2298" s="142">
        <v>920000</v>
      </c>
      <c r="D2298" s="9" t="s">
        <v>305</v>
      </c>
      <c r="E2298" s="9" t="s">
        <v>70</v>
      </c>
      <c r="F2298" s="9" t="s">
        <v>306</v>
      </c>
      <c r="G2298" s="9" t="s">
        <v>307</v>
      </c>
      <c r="H2298" s="9">
        <v>0.36</v>
      </c>
      <c r="I2298" s="9">
        <v>0.48</v>
      </c>
      <c r="J2298" s="9" t="s">
        <v>195</v>
      </c>
      <c r="K2298" s="9">
        <v>0.13731464923156</v>
      </c>
      <c r="L2298" s="9">
        <v>3853.67543569186</v>
      </c>
      <c r="M2298" s="9">
        <v>9.5747508243389401</v>
      </c>
      <c r="N2298" s="9">
        <v>1.40712464922532</v>
      </c>
      <c r="O2298" s="9">
        <v>1.31475355092372</v>
      </c>
      <c r="P2298" s="9">
        <v>0.19321882763345999</v>
      </c>
      <c r="Q2298" s="9">
        <v>529.16609070431798</v>
      </c>
      <c r="R2298" s="9">
        <v>1210</v>
      </c>
      <c r="S2298" s="9" t="s">
        <v>310</v>
      </c>
      <c r="T2298" s="9">
        <v>1210</v>
      </c>
      <c r="U2298" s="9" t="s">
        <v>293</v>
      </c>
      <c r="V2298" s="9" t="s">
        <v>195</v>
      </c>
      <c r="Z2298" s="9">
        <v>0</v>
      </c>
      <c r="AA2298" s="9">
        <v>1</v>
      </c>
      <c r="AB2298" s="9">
        <v>1.31475355092372</v>
      </c>
      <c r="AC2298" s="9">
        <v>0.19321882763345999</v>
      </c>
      <c r="AD2298" s="9">
        <v>529.16609070431798</v>
      </c>
      <c r="AF2298" s="9">
        <v>-1</v>
      </c>
      <c r="AG2298" s="9">
        <v>-1</v>
      </c>
      <c r="AH2298" s="9">
        <v>-1</v>
      </c>
      <c r="AI2298" s="9">
        <v>-1</v>
      </c>
      <c r="AJ2298" s="9">
        <v>0</v>
      </c>
      <c r="AM2298" s="9" t="s">
        <v>309</v>
      </c>
      <c r="AN2298" s="9">
        <v>-1</v>
      </c>
      <c r="AQ2298" s="9">
        <v>580</v>
      </c>
      <c r="AR2298" s="9" t="s">
        <v>302</v>
      </c>
      <c r="AT2298" s="9" t="s">
        <v>195</v>
      </c>
      <c r="AU2298" s="9">
        <v>132.71029999999999</v>
      </c>
      <c r="AV2298" s="9">
        <v>96.341458805531801</v>
      </c>
      <c r="AW2298" s="9">
        <v>555.69267013235503</v>
      </c>
      <c r="AX2298" s="9">
        <v>0.42916957880000001</v>
      </c>
    </row>
    <row r="2299" spans="1:50" x14ac:dyDescent="0.25">
      <c r="A2299" s="142">
        <v>550000</v>
      </c>
      <c r="B2299" s="142">
        <v>920000</v>
      </c>
      <c r="C2299" s="142">
        <v>920000</v>
      </c>
      <c r="D2299" s="9" t="s">
        <v>305</v>
      </c>
      <c r="E2299" s="9" t="s">
        <v>70</v>
      </c>
      <c r="F2299" s="9" t="s">
        <v>306</v>
      </c>
      <c r="G2299" s="9" t="s">
        <v>307</v>
      </c>
      <c r="H2299" s="9">
        <v>0.36</v>
      </c>
      <c r="I2299" s="9">
        <v>0.48</v>
      </c>
      <c r="J2299" s="9" t="s">
        <v>195</v>
      </c>
      <c r="K2299" s="9">
        <v>0.15841416710844999</v>
      </c>
      <c r="L2299" s="9">
        <v>3853.67543569186</v>
      </c>
      <c r="M2299" s="9">
        <v>9.5747508243389401</v>
      </c>
      <c r="N2299" s="9">
        <v>1.40712464922532</v>
      </c>
      <c r="O2299" s="9">
        <v>1.5167761771086199</v>
      </c>
      <c r="P2299" s="9">
        <v>0.22290847932480001</v>
      </c>
      <c r="Q2299" s="9">
        <v>610.47678445143004</v>
      </c>
      <c r="R2299" s="9">
        <v>1210</v>
      </c>
      <c r="S2299" s="9" t="s">
        <v>310</v>
      </c>
      <c r="T2299" s="9">
        <v>1210</v>
      </c>
      <c r="U2299" s="9" t="s">
        <v>293</v>
      </c>
      <c r="V2299" s="9" t="s">
        <v>195</v>
      </c>
      <c r="Z2299" s="9">
        <v>0</v>
      </c>
      <c r="AA2299" s="9">
        <v>1</v>
      </c>
      <c r="AB2299" s="9">
        <v>1.5167761771086199</v>
      </c>
      <c r="AC2299" s="9">
        <v>0.22290847932480001</v>
      </c>
      <c r="AD2299" s="9">
        <v>610.47678445143004</v>
      </c>
      <c r="AF2299" s="9">
        <v>-1</v>
      </c>
      <c r="AG2299" s="9">
        <v>-1</v>
      </c>
      <c r="AH2299" s="9">
        <v>-1</v>
      </c>
      <c r="AI2299" s="9">
        <v>-1</v>
      </c>
      <c r="AJ2299" s="9">
        <v>0</v>
      </c>
      <c r="AM2299" s="9" t="s">
        <v>309</v>
      </c>
      <c r="AN2299" s="9">
        <v>-1</v>
      </c>
      <c r="AQ2299" s="9">
        <v>580</v>
      </c>
      <c r="AR2299" s="9" t="s">
        <v>302</v>
      </c>
      <c r="AT2299" s="9" t="s">
        <v>195</v>
      </c>
      <c r="AU2299" s="9">
        <v>132.71029999999999</v>
      </c>
      <c r="AV2299" s="9">
        <v>103.57148543309501</v>
      </c>
      <c r="AW2299" s="9">
        <v>641.07938956199098</v>
      </c>
      <c r="AX2299" s="9">
        <v>0.49511499139999998</v>
      </c>
    </row>
    <row r="2300" spans="1:50" x14ac:dyDescent="0.25">
      <c r="A2300" s="142">
        <v>550000</v>
      </c>
      <c r="B2300" s="142">
        <v>920000</v>
      </c>
      <c r="C2300" s="142">
        <v>920000</v>
      </c>
      <c r="D2300" s="9" t="s">
        <v>305</v>
      </c>
      <c r="E2300" s="9" t="s">
        <v>70</v>
      </c>
      <c r="F2300" s="9" t="s">
        <v>306</v>
      </c>
      <c r="G2300" s="9" t="s">
        <v>307</v>
      </c>
      <c r="H2300" s="9">
        <v>0.36</v>
      </c>
      <c r="I2300" s="9">
        <v>0.48</v>
      </c>
      <c r="J2300" s="9" t="s">
        <v>195</v>
      </c>
      <c r="K2300" s="9">
        <v>0.13870432993269</v>
      </c>
      <c r="L2300" s="9">
        <v>3853.67543569186</v>
      </c>
      <c r="M2300" s="9">
        <v>9.5747508243389401</v>
      </c>
      <c r="N2300" s="9">
        <v>1.40712464922532</v>
      </c>
      <c r="O2300" s="9">
        <v>1.3280593973624499</v>
      </c>
      <c r="P2300" s="9">
        <v>0.19517428160257</v>
      </c>
      <c r="Q2300" s="9">
        <v>534.52146908572502</v>
      </c>
      <c r="R2300" s="9">
        <v>1210</v>
      </c>
      <c r="S2300" s="9" t="s">
        <v>310</v>
      </c>
      <c r="T2300" s="9">
        <v>1210</v>
      </c>
      <c r="U2300" s="9" t="s">
        <v>293</v>
      </c>
      <c r="V2300" s="9" t="s">
        <v>195</v>
      </c>
      <c r="Z2300" s="9">
        <v>0</v>
      </c>
      <c r="AA2300" s="9">
        <v>1</v>
      </c>
      <c r="AB2300" s="9">
        <v>1.3280593973624499</v>
      </c>
      <c r="AC2300" s="9">
        <v>0.19517428160257</v>
      </c>
      <c r="AD2300" s="9">
        <v>534.52146908572502</v>
      </c>
      <c r="AF2300" s="9">
        <v>-1</v>
      </c>
      <c r="AG2300" s="9">
        <v>-1</v>
      </c>
      <c r="AH2300" s="9">
        <v>-1</v>
      </c>
      <c r="AI2300" s="9">
        <v>-1</v>
      </c>
      <c r="AJ2300" s="9">
        <v>0</v>
      </c>
      <c r="AM2300" s="9" t="s">
        <v>309</v>
      </c>
      <c r="AN2300" s="9">
        <v>-1</v>
      </c>
      <c r="AQ2300" s="9">
        <v>580</v>
      </c>
      <c r="AR2300" s="9" t="s">
        <v>302</v>
      </c>
      <c r="AT2300" s="9" t="s">
        <v>195</v>
      </c>
      <c r="AU2300" s="9">
        <v>132.71029999999999</v>
      </c>
      <c r="AV2300" s="9">
        <v>98.6162595413589</v>
      </c>
      <c r="AW2300" s="9">
        <v>561.31650840281497</v>
      </c>
      <c r="AX2300" s="9">
        <v>0.43351295140000001</v>
      </c>
    </row>
    <row r="2301" spans="1:50" x14ac:dyDescent="0.25">
      <c r="A2301" s="142">
        <v>550000</v>
      </c>
      <c r="B2301" s="142">
        <v>920000</v>
      </c>
      <c r="C2301" s="142">
        <v>920000</v>
      </c>
      <c r="D2301" s="9" t="s">
        <v>305</v>
      </c>
      <c r="E2301" s="9" t="s">
        <v>70</v>
      </c>
      <c r="F2301" s="9" t="s">
        <v>306</v>
      </c>
      <c r="G2301" s="9" t="s">
        <v>307</v>
      </c>
      <c r="H2301" s="9">
        <v>0.36</v>
      </c>
      <c r="I2301" s="9">
        <v>0.48</v>
      </c>
      <c r="J2301" s="9" t="s">
        <v>195</v>
      </c>
      <c r="K2301" s="9">
        <v>0.17651037225829</v>
      </c>
      <c r="L2301" s="9">
        <v>3853.67543569186</v>
      </c>
      <c r="M2301" s="9">
        <v>9.5747508243389401</v>
      </c>
      <c r="N2301" s="9">
        <v>1.40712464922532</v>
      </c>
      <c r="O2301" s="9">
        <v>1.69004283228451</v>
      </c>
      <c r="P2301" s="9">
        <v>0.24837209564858001</v>
      </c>
      <c r="Q2301" s="9">
        <v>680.21368571662799</v>
      </c>
      <c r="R2301" s="9">
        <v>1210</v>
      </c>
      <c r="S2301" s="9" t="s">
        <v>310</v>
      </c>
      <c r="T2301" s="9">
        <v>1210</v>
      </c>
      <c r="U2301" s="9" t="s">
        <v>293</v>
      </c>
      <c r="V2301" s="9" t="s">
        <v>195</v>
      </c>
      <c r="Z2301" s="9">
        <v>0</v>
      </c>
      <c r="AA2301" s="9">
        <v>1</v>
      </c>
      <c r="AB2301" s="9">
        <v>1.69004283228451</v>
      </c>
      <c r="AC2301" s="9">
        <v>0.24837209564858001</v>
      </c>
      <c r="AD2301" s="9">
        <v>680.21368571662799</v>
      </c>
      <c r="AF2301" s="9">
        <v>-1</v>
      </c>
      <c r="AG2301" s="9">
        <v>-1</v>
      </c>
      <c r="AH2301" s="9">
        <v>-1</v>
      </c>
      <c r="AI2301" s="9">
        <v>-1</v>
      </c>
      <c r="AJ2301" s="9">
        <v>0</v>
      </c>
      <c r="AM2301" s="9" t="s">
        <v>309</v>
      </c>
      <c r="AN2301" s="9">
        <v>-1</v>
      </c>
      <c r="AQ2301" s="9">
        <v>580</v>
      </c>
      <c r="AR2301" s="9" t="s">
        <v>302</v>
      </c>
      <c r="AT2301" s="9" t="s">
        <v>195</v>
      </c>
      <c r="AU2301" s="9">
        <v>132.71029999999999</v>
      </c>
      <c r="AV2301" s="9">
        <v>109.0175974892</v>
      </c>
      <c r="AW2301" s="9">
        <v>714.31213359370997</v>
      </c>
      <c r="AX2301" s="9">
        <v>0.55167371099999996</v>
      </c>
    </row>
    <row r="2302" spans="1:50" x14ac:dyDescent="0.25">
      <c r="A2302" s="142">
        <v>550000</v>
      </c>
      <c r="B2302" s="142">
        <v>920000</v>
      </c>
      <c r="C2302" s="142">
        <v>920000</v>
      </c>
      <c r="D2302" s="9" t="s">
        <v>305</v>
      </c>
      <c r="E2302" s="9" t="s">
        <v>70</v>
      </c>
      <c r="F2302" s="9" t="s">
        <v>306</v>
      </c>
      <c r="G2302" s="9" t="s">
        <v>307</v>
      </c>
      <c r="H2302" s="9">
        <v>0.36</v>
      </c>
      <c r="I2302" s="9">
        <v>0.48</v>
      </c>
      <c r="J2302" s="9" t="s">
        <v>195</v>
      </c>
      <c r="K2302" s="9">
        <v>0.14808876059932999</v>
      </c>
      <c r="L2302" s="9">
        <v>3854.7812746594</v>
      </c>
      <c r="M2302" s="9">
        <v>9.5775183048363495</v>
      </c>
      <c r="N2302" s="9">
        <v>1.4075396150688899</v>
      </c>
      <c r="O2302" s="9">
        <v>1.4183228153806899</v>
      </c>
      <c r="P2302" s="9">
        <v>0.20844079709002</v>
      </c>
      <c r="Q2302" s="9">
        <v>570.84978134585106</v>
      </c>
      <c r="R2302" s="9">
        <v>1200</v>
      </c>
      <c r="S2302" s="9" t="s">
        <v>308</v>
      </c>
      <c r="T2302" s="9">
        <v>1200</v>
      </c>
      <c r="U2302" s="9" t="s">
        <v>293</v>
      </c>
      <c r="V2302" s="9" t="s">
        <v>195</v>
      </c>
      <c r="Z2302" s="9">
        <v>0</v>
      </c>
      <c r="AA2302" s="9">
        <v>1</v>
      </c>
      <c r="AB2302" s="9">
        <v>1.4183228153806899</v>
      </c>
      <c r="AC2302" s="9">
        <v>0.20844079709002</v>
      </c>
      <c r="AD2302" s="9">
        <v>570.84978134585106</v>
      </c>
      <c r="AF2302" s="9">
        <v>-1</v>
      </c>
      <c r="AG2302" s="9">
        <v>-1</v>
      </c>
      <c r="AH2302" s="9">
        <v>-1</v>
      </c>
      <c r="AI2302" s="9">
        <v>-1</v>
      </c>
      <c r="AJ2302" s="9">
        <v>0</v>
      </c>
      <c r="AM2302" s="9" t="s">
        <v>309</v>
      </c>
      <c r="AN2302" s="9">
        <v>-1</v>
      </c>
      <c r="AQ2302" s="9">
        <v>580</v>
      </c>
      <c r="AR2302" s="9" t="s">
        <v>302</v>
      </c>
      <c r="AT2302" s="9" t="s">
        <v>195</v>
      </c>
      <c r="AU2302" s="9">
        <v>132.71029999999999</v>
      </c>
      <c r="AV2302" s="9">
        <v>160.028634840172</v>
      </c>
      <c r="AW2302" s="9">
        <v>599.29395191668902</v>
      </c>
      <c r="AX2302" s="9">
        <v>0.46297630280000002</v>
      </c>
    </row>
    <row r="2303" spans="1:50" x14ac:dyDescent="0.25">
      <c r="A2303" s="142">
        <v>550000</v>
      </c>
      <c r="B2303" s="142">
        <v>920000</v>
      </c>
      <c r="C2303" s="142">
        <v>920000</v>
      </c>
      <c r="D2303" s="9" t="s">
        <v>305</v>
      </c>
      <c r="E2303" s="9" t="s">
        <v>70</v>
      </c>
      <c r="F2303" s="9" t="s">
        <v>306</v>
      </c>
      <c r="G2303" s="9" t="s">
        <v>307</v>
      </c>
      <c r="H2303" s="9">
        <v>0.36</v>
      </c>
      <c r="I2303" s="9">
        <v>0.48</v>
      </c>
      <c r="J2303" s="9" t="s">
        <v>195</v>
      </c>
      <c r="K2303" s="9">
        <v>0.22357619646407001</v>
      </c>
      <c r="L2303" s="9">
        <v>3854.7812746594</v>
      </c>
      <c r="M2303" s="9">
        <v>9.5775183048363495</v>
      </c>
      <c r="N2303" s="9">
        <v>1.4075396150688899</v>
      </c>
      <c r="O2303" s="9">
        <v>2.1413051141603998</v>
      </c>
      <c r="P2303" s="9">
        <v>0.31469235350961</v>
      </c>
      <c r="Q2303" s="9">
        <v>861.83733558930396</v>
      </c>
      <c r="R2303" s="9">
        <v>1210</v>
      </c>
      <c r="S2303" s="9" t="s">
        <v>310</v>
      </c>
      <c r="T2303" s="9">
        <v>1210</v>
      </c>
      <c r="U2303" s="9" t="s">
        <v>293</v>
      </c>
      <c r="V2303" s="9" t="s">
        <v>195</v>
      </c>
      <c r="Z2303" s="9">
        <v>0</v>
      </c>
      <c r="AA2303" s="9">
        <v>1</v>
      </c>
      <c r="AB2303" s="9">
        <v>2.1413051141603998</v>
      </c>
      <c r="AC2303" s="9">
        <v>0.31469235350961</v>
      </c>
      <c r="AD2303" s="9">
        <v>861.83733558930396</v>
      </c>
      <c r="AF2303" s="9">
        <v>-1</v>
      </c>
      <c r="AG2303" s="9">
        <v>-1</v>
      </c>
      <c r="AH2303" s="9">
        <v>-1</v>
      </c>
      <c r="AI2303" s="9">
        <v>-1</v>
      </c>
      <c r="AJ2303" s="9">
        <v>0</v>
      </c>
      <c r="AM2303" s="9" t="s">
        <v>309</v>
      </c>
      <c r="AN2303" s="9">
        <v>-1</v>
      </c>
      <c r="AQ2303" s="9">
        <v>580</v>
      </c>
      <c r="AR2303" s="9" t="s">
        <v>302</v>
      </c>
      <c r="AT2303" s="9" t="s">
        <v>195</v>
      </c>
      <c r="AU2303" s="9">
        <v>132.71029999999999</v>
      </c>
      <c r="AV2303" s="9">
        <v>118.581505440866</v>
      </c>
      <c r="AW2303" s="9">
        <v>904.78076655641996</v>
      </c>
      <c r="AX2303" s="9">
        <v>0.69897594129999996</v>
      </c>
    </row>
    <row r="2304" spans="1:50" x14ac:dyDescent="0.25">
      <c r="A2304" s="142">
        <v>550000</v>
      </c>
      <c r="B2304" s="142">
        <v>920000</v>
      </c>
      <c r="C2304" s="142">
        <v>920000</v>
      </c>
      <c r="D2304" s="9" t="s">
        <v>305</v>
      </c>
      <c r="E2304" s="9" t="s">
        <v>70</v>
      </c>
      <c r="F2304" s="9" t="s">
        <v>306</v>
      </c>
      <c r="G2304" s="9" t="s">
        <v>307</v>
      </c>
      <c r="H2304" s="9">
        <v>0.36</v>
      </c>
      <c r="I2304" s="9">
        <v>0.48</v>
      </c>
      <c r="J2304" s="9" t="s">
        <v>195</v>
      </c>
      <c r="K2304" s="9">
        <v>7.3973008119139996E-2</v>
      </c>
      <c r="L2304" s="9">
        <v>3854.7812746594</v>
      </c>
      <c r="M2304" s="9">
        <v>9.5775183048363495</v>
      </c>
      <c r="N2304" s="9">
        <v>1.4075396150688899</v>
      </c>
      <c r="O2304" s="9">
        <v>0.70847783932494002</v>
      </c>
      <c r="P2304" s="9">
        <v>0.10411993937351</v>
      </c>
      <c r="Q2304" s="9">
        <v>285.14976652791898</v>
      </c>
      <c r="R2304" s="9">
        <v>1210</v>
      </c>
      <c r="S2304" s="9" t="s">
        <v>310</v>
      </c>
      <c r="T2304" s="9">
        <v>1210</v>
      </c>
      <c r="U2304" s="9" t="s">
        <v>293</v>
      </c>
      <c r="V2304" s="9" t="s">
        <v>195</v>
      </c>
      <c r="Z2304" s="9">
        <v>0</v>
      </c>
      <c r="AA2304" s="9">
        <v>1</v>
      </c>
      <c r="AB2304" s="9">
        <v>0.70847783932494002</v>
      </c>
      <c r="AC2304" s="9">
        <v>0.10411993937351</v>
      </c>
      <c r="AD2304" s="9">
        <v>285.14976652791802</v>
      </c>
      <c r="AF2304" s="9">
        <v>-1</v>
      </c>
      <c r="AG2304" s="9">
        <v>-1</v>
      </c>
      <c r="AH2304" s="9">
        <v>-1</v>
      </c>
      <c r="AI2304" s="9">
        <v>-1</v>
      </c>
      <c r="AJ2304" s="9">
        <v>0</v>
      </c>
      <c r="AM2304" s="9" t="s">
        <v>309</v>
      </c>
      <c r="AN2304" s="9">
        <v>-1</v>
      </c>
      <c r="AQ2304" s="9">
        <v>580</v>
      </c>
      <c r="AR2304" s="9" t="s">
        <v>302</v>
      </c>
      <c r="AT2304" s="9" t="s">
        <v>195</v>
      </c>
      <c r="AU2304" s="9">
        <v>132.71029999999999</v>
      </c>
      <c r="AV2304" s="9">
        <v>80.258334074274998</v>
      </c>
      <c r="AW2304" s="9">
        <v>299.35814299122001</v>
      </c>
      <c r="AX2304" s="9">
        <v>0.2312650175</v>
      </c>
    </row>
    <row r="2305" spans="1:50" x14ac:dyDescent="0.25">
      <c r="A2305" s="142">
        <v>550000</v>
      </c>
      <c r="B2305" s="142">
        <v>920000</v>
      </c>
      <c r="C2305" s="142">
        <v>920000</v>
      </c>
      <c r="D2305" s="9" t="s">
        <v>305</v>
      </c>
      <c r="E2305" s="9" t="s">
        <v>70</v>
      </c>
      <c r="F2305" s="9" t="s">
        <v>306</v>
      </c>
      <c r="G2305" s="9" t="s">
        <v>307</v>
      </c>
      <c r="H2305" s="9">
        <v>0.36</v>
      </c>
      <c r="I2305" s="9">
        <v>0.48</v>
      </c>
      <c r="J2305" s="9" t="s">
        <v>195</v>
      </c>
      <c r="K2305" s="9">
        <v>0.16031113321507001</v>
      </c>
      <c r="L2305" s="9">
        <v>3854.7812746594</v>
      </c>
      <c r="M2305" s="9">
        <v>9.5775183048363495</v>
      </c>
      <c r="N2305" s="9">
        <v>1.4075396150688899</v>
      </c>
      <c r="O2305" s="9">
        <v>1.53538281283645</v>
      </c>
      <c r="P2305" s="9">
        <v>0.22564427073679999</v>
      </c>
      <c r="Q2305" s="9">
        <v>617.96435443690405</v>
      </c>
      <c r="R2305" s="9">
        <v>1210</v>
      </c>
      <c r="S2305" s="9" t="s">
        <v>310</v>
      </c>
      <c r="T2305" s="9">
        <v>1210</v>
      </c>
      <c r="U2305" s="9" t="s">
        <v>293</v>
      </c>
      <c r="V2305" s="9" t="s">
        <v>195</v>
      </c>
      <c r="Z2305" s="9">
        <v>0</v>
      </c>
      <c r="AA2305" s="9">
        <v>1</v>
      </c>
      <c r="AB2305" s="9">
        <v>1.53538281283645</v>
      </c>
      <c r="AC2305" s="9">
        <v>0.22564427073679999</v>
      </c>
      <c r="AD2305" s="9">
        <v>617.96435443690405</v>
      </c>
      <c r="AF2305" s="9">
        <v>-1</v>
      </c>
      <c r="AG2305" s="9">
        <v>-1</v>
      </c>
      <c r="AH2305" s="9">
        <v>-1</v>
      </c>
      <c r="AI2305" s="9">
        <v>-1</v>
      </c>
      <c r="AJ2305" s="9">
        <v>0</v>
      </c>
      <c r="AM2305" s="9" t="s">
        <v>309</v>
      </c>
      <c r="AN2305" s="9">
        <v>-1</v>
      </c>
      <c r="AQ2305" s="9">
        <v>580</v>
      </c>
      <c r="AR2305" s="9" t="s">
        <v>302</v>
      </c>
      <c r="AT2305" s="9" t="s">
        <v>195</v>
      </c>
      <c r="AU2305" s="9">
        <v>132.71029999999999</v>
      </c>
      <c r="AV2305" s="9">
        <v>105.351613812829</v>
      </c>
      <c r="AW2305" s="9">
        <v>648.75613903365399</v>
      </c>
      <c r="AX2305" s="9">
        <v>0.5011876354</v>
      </c>
    </row>
    <row r="2306" spans="1:50" x14ac:dyDescent="0.25">
      <c r="A2306" s="142">
        <v>550000</v>
      </c>
      <c r="B2306" s="142">
        <v>920000</v>
      </c>
      <c r="C2306" s="142">
        <v>920000</v>
      </c>
      <c r="D2306" s="9" t="s">
        <v>305</v>
      </c>
      <c r="E2306" s="9" t="s">
        <v>70</v>
      </c>
      <c r="F2306" s="9" t="s">
        <v>306</v>
      </c>
      <c r="G2306" s="9" t="s">
        <v>307</v>
      </c>
      <c r="H2306" s="9">
        <v>0.36</v>
      </c>
      <c r="I2306" s="9">
        <v>0.48</v>
      </c>
      <c r="J2306" s="9" t="s">
        <v>195</v>
      </c>
      <c r="K2306" s="9">
        <v>1.027013126E-5</v>
      </c>
      <c r="L2306" s="9">
        <v>3854.7812746594</v>
      </c>
      <c r="M2306" s="9">
        <v>9.5775183048363495</v>
      </c>
      <c r="N2306" s="9">
        <v>1.4075396150688899</v>
      </c>
      <c r="O2306" s="9">
        <v>9.8362370149999997E-5</v>
      </c>
      <c r="P2306" s="9">
        <v>1.4455616599999999E-5</v>
      </c>
      <c r="Q2306" s="9">
        <v>3.9589109677049997E-2</v>
      </c>
      <c r="R2306" s="9">
        <v>1330</v>
      </c>
      <c r="S2306" s="9" t="s">
        <v>311</v>
      </c>
      <c r="T2306" s="9">
        <v>1330</v>
      </c>
      <c r="U2306" s="9" t="s">
        <v>293</v>
      </c>
      <c r="V2306" s="9" t="s">
        <v>195</v>
      </c>
      <c r="Z2306" s="9">
        <v>0</v>
      </c>
      <c r="AA2306" s="9">
        <v>1</v>
      </c>
      <c r="AB2306" s="9">
        <v>9.8362370149999997E-5</v>
      </c>
      <c r="AC2306" s="9">
        <v>1.4455616599999999E-5</v>
      </c>
      <c r="AD2306" s="9">
        <v>3.9589109678920001E-2</v>
      </c>
      <c r="AF2306" s="9">
        <v>-1</v>
      </c>
      <c r="AG2306" s="9">
        <v>-1</v>
      </c>
      <c r="AH2306" s="9">
        <v>-1</v>
      </c>
      <c r="AI2306" s="9">
        <v>-1</v>
      </c>
      <c r="AJ2306" s="9">
        <v>0</v>
      </c>
      <c r="AM2306" s="9" t="s">
        <v>309</v>
      </c>
      <c r="AN2306" s="9">
        <v>-1</v>
      </c>
      <c r="AQ2306" s="9">
        <v>580</v>
      </c>
      <c r="AR2306" s="9" t="s">
        <v>302</v>
      </c>
      <c r="AT2306" s="9" t="s">
        <v>195</v>
      </c>
      <c r="AU2306" s="9">
        <v>132.71029999999999</v>
      </c>
      <c r="AV2306" s="9">
        <v>1.16912947421528</v>
      </c>
      <c r="AW2306" s="9">
        <v>4.1561746658480003E-2</v>
      </c>
      <c r="AX2306" s="9">
        <v>3.2107999999999998E-5</v>
      </c>
    </row>
    <row r="2307" spans="1:50" x14ac:dyDescent="0.25">
      <c r="A2307" s="142">
        <v>550000</v>
      </c>
      <c r="B2307" s="142">
        <v>920000</v>
      </c>
      <c r="C2307" s="142">
        <v>920000</v>
      </c>
      <c r="D2307" s="9" t="s">
        <v>305</v>
      </c>
      <c r="E2307" s="9" t="s">
        <v>70</v>
      </c>
      <c r="F2307" s="9" t="s">
        <v>306</v>
      </c>
      <c r="G2307" s="9" t="s">
        <v>307</v>
      </c>
      <c r="H2307" s="9">
        <v>0.36</v>
      </c>
      <c r="I2307" s="9">
        <v>0.48</v>
      </c>
      <c r="J2307" s="9" t="s">
        <v>195</v>
      </c>
      <c r="K2307" s="9">
        <v>1.166531503775E-2</v>
      </c>
      <c r="L2307" s="9">
        <v>3854.7812746594</v>
      </c>
      <c r="M2307" s="9">
        <v>9.5775183048363495</v>
      </c>
      <c r="N2307" s="9">
        <v>1.4075396150688899</v>
      </c>
      <c r="O2307" s="9">
        <v>0.11172476830576999</v>
      </c>
      <c r="P2307" s="9">
        <v>1.6419393037890001E-2</v>
      </c>
      <c r="Q2307" s="9">
        <v>44.9672379705368</v>
      </c>
      <c r="R2307" s="9">
        <v>1210</v>
      </c>
      <c r="S2307" s="9" t="s">
        <v>310</v>
      </c>
      <c r="T2307" s="9">
        <v>1210</v>
      </c>
      <c r="U2307" s="9" t="s">
        <v>293</v>
      </c>
      <c r="V2307" s="9" t="s">
        <v>195</v>
      </c>
      <c r="Z2307" s="9">
        <v>0</v>
      </c>
      <c r="AA2307" s="9">
        <v>1</v>
      </c>
      <c r="AB2307" s="9">
        <v>0.11172476830576999</v>
      </c>
      <c r="AC2307" s="9">
        <v>1.6419393037890001E-2</v>
      </c>
      <c r="AD2307" s="9">
        <v>44.967237970535301</v>
      </c>
      <c r="AF2307" s="9">
        <v>-1</v>
      </c>
      <c r="AG2307" s="9">
        <v>-1</v>
      </c>
      <c r="AH2307" s="9">
        <v>-1</v>
      </c>
      <c r="AI2307" s="9">
        <v>-1</v>
      </c>
      <c r="AJ2307" s="9">
        <v>0</v>
      </c>
      <c r="AM2307" s="9" t="s">
        <v>309</v>
      </c>
      <c r="AN2307" s="9">
        <v>-1</v>
      </c>
      <c r="AQ2307" s="9">
        <v>580</v>
      </c>
      <c r="AR2307" s="9" t="s">
        <v>302</v>
      </c>
      <c r="AT2307" s="9" t="s">
        <v>195</v>
      </c>
      <c r="AU2307" s="9">
        <v>132.71029999999999</v>
      </c>
      <c r="AV2307" s="9">
        <v>41.642837302416098</v>
      </c>
      <c r="AW2307" s="9">
        <v>47.207855079852401</v>
      </c>
      <c r="AX2307" s="9">
        <v>3.6469779399999999E-2</v>
      </c>
    </row>
    <row r="2308" spans="1:50" x14ac:dyDescent="0.25">
      <c r="A2308" s="142">
        <v>550000</v>
      </c>
      <c r="B2308" s="142">
        <v>920000</v>
      </c>
      <c r="C2308" s="142">
        <v>920000</v>
      </c>
      <c r="D2308" s="9" t="s">
        <v>305</v>
      </c>
      <c r="E2308" s="9" t="s">
        <v>70</v>
      </c>
      <c r="F2308" s="9" t="s">
        <v>306</v>
      </c>
      <c r="G2308" s="9" t="s">
        <v>307</v>
      </c>
      <c r="H2308" s="9">
        <v>0.36</v>
      </c>
      <c r="I2308" s="9">
        <v>0.48</v>
      </c>
      <c r="J2308" s="9" t="s">
        <v>195</v>
      </c>
      <c r="K2308" s="9">
        <v>1.3877003221E-4</v>
      </c>
      <c r="L2308" s="9">
        <v>3854.7812746594</v>
      </c>
      <c r="M2308" s="9">
        <v>9.5775183048363495</v>
      </c>
      <c r="N2308" s="9">
        <v>1.4075396150688899</v>
      </c>
      <c r="O2308" s="9">
        <v>1.32907252371E-3</v>
      </c>
      <c r="P2308" s="9">
        <v>1.9532431772E-4</v>
      </c>
      <c r="Q2308" s="9">
        <v>0.53492812167010995</v>
      </c>
      <c r="R2308" s="9">
        <v>1210</v>
      </c>
      <c r="S2308" s="9" t="s">
        <v>310</v>
      </c>
      <c r="T2308" s="9">
        <v>1210</v>
      </c>
      <c r="U2308" s="9" t="s">
        <v>293</v>
      </c>
      <c r="V2308" s="9" t="s">
        <v>195</v>
      </c>
      <c r="Z2308" s="9">
        <v>0</v>
      </c>
      <c r="AA2308" s="9">
        <v>1</v>
      </c>
      <c r="AB2308" s="9">
        <v>1.32907252371E-3</v>
      </c>
      <c r="AC2308" s="9">
        <v>1.9532431772E-4</v>
      </c>
      <c r="AD2308" s="9">
        <v>0.53492812166824</v>
      </c>
      <c r="AF2308" s="9">
        <v>-1</v>
      </c>
      <c r="AG2308" s="9">
        <v>-1</v>
      </c>
      <c r="AH2308" s="9">
        <v>-1</v>
      </c>
      <c r="AI2308" s="9">
        <v>-1</v>
      </c>
      <c r="AJ2308" s="9">
        <v>0</v>
      </c>
      <c r="AM2308" s="9" t="s">
        <v>309</v>
      </c>
      <c r="AN2308" s="9">
        <v>-1</v>
      </c>
      <c r="AQ2308" s="9">
        <v>580</v>
      </c>
      <c r="AR2308" s="9" t="s">
        <v>302</v>
      </c>
      <c r="AT2308" s="9" t="s">
        <v>195</v>
      </c>
      <c r="AU2308" s="9">
        <v>132.71029999999999</v>
      </c>
      <c r="AV2308" s="9">
        <v>4.3932330347997599</v>
      </c>
      <c r="AW2308" s="9">
        <v>0.56158239610799998</v>
      </c>
      <c r="AX2308" s="9">
        <v>4.3384279999999999E-4</v>
      </c>
    </row>
    <row r="2309" spans="1:50" x14ac:dyDescent="0.25">
      <c r="A2309" s="142">
        <v>550000</v>
      </c>
      <c r="B2309" s="142">
        <v>920000</v>
      </c>
      <c r="C2309" s="142">
        <v>920000</v>
      </c>
      <c r="D2309" s="9" t="s">
        <v>305</v>
      </c>
      <c r="E2309" s="9" t="s">
        <v>70</v>
      </c>
      <c r="F2309" s="9" t="s">
        <v>306</v>
      </c>
      <c r="G2309" s="9" t="s">
        <v>307</v>
      </c>
      <c r="H2309" s="9">
        <v>0.36</v>
      </c>
      <c r="I2309" s="9">
        <v>0.48</v>
      </c>
      <c r="J2309" s="9" t="s">
        <v>195</v>
      </c>
      <c r="K2309" s="9">
        <v>0.10050024797168999</v>
      </c>
      <c r="L2309" s="9">
        <v>3847.42469128625</v>
      </c>
      <c r="M2309" s="9">
        <v>9.5601531205363504</v>
      </c>
      <c r="N2309" s="9">
        <v>1.4050111376816099</v>
      </c>
      <c r="O2309" s="9">
        <v>0.96079775926123001</v>
      </c>
      <c r="P2309" s="9">
        <v>0.14120396773998001</v>
      </c>
      <c r="Q2309" s="9">
        <v>386.66713552667102</v>
      </c>
      <c r="R2309" s="9">
        <v>1200</v>
      </c>
      <c r="S2309" s="9" t="s">
        <v>308</v>
      </c>
      <c r="T2309" s="9">
        <v>1200</v>
      </c>
      <c r="U2309" s="9" t="s">
        <v>293</v>
      </c>
      <c r="V2309" s="9" t="s">
        <v>195</v>
      </c>
      <c r="Z2309" s="9">
        <v>0</v>
      </c>
      <c r="AA2309" s="9">
        <v>1</v>
      </c>
      <c r="AB2309" s="9">
        <v>0.96079775926123001</v>
      </c>
      <c r="AC2309" s="9">
        <v>0.14120396773998001</v>
      </c>
      <c r="AD2309" s="9">
        <v>386.66713552667102</v>
      </c>
      <c r="AF2309" s="9">
        <v>-1</v>
      </c>
      <c r="AG2309" s="9">
        <v>-1</v>
      </c>
      <c r="AH2309" s="9">
        <v>-1</v>
      </c>
      <c r="AI2309" s="9">
        <v>-1</v>
      </c>
      <c r="AJ2309" s="9">
        <v>0</v>
      </c>
      <c r="AM2309" s="9" t="s">
        <v>309</v>
      </c>
      <c r="AN2309" s="9">
        <v>-1</v>
      </c>
      <c r="AQ2309" s="9">
        <v>580</v>
      </c>
      <c r="AR2309" s="9" t="s">
        <v>302</v>
      </c>
      <c r="AT2309" s="9" t="s">
        <v>195</v>
      </c>
      <c r="AU2309" s="9">
        <v>132.71029999999999</v>
      </c>
      <c r="AV2309" s="9">
        <v>113.836640580978</v>
      </c>
      <c r="AW2309" s="9">
        <v>406.71007395702401</v>
      </c>
      <c r="AX2309" s="9">
        <v>0.31359865009999999</v>
      </c>
    </row>
    <row r="2310" spans="1:50" x14ac:dyDescent="0.25">
      <c r="A2310" s="142">
        <v>550000</v>
      </c>
      <c r="B2310" s="142">
        <v>920000</v>
      </c>
      <c r="C2310" s="142">
        <v>920000</v>
      </c>
      <c r="D2310" s="9" t="s">
        <v>305</v>
      </c>
      <c r="E2310" s="9" t="s">
        <v>70</v>
      </c>
      <c r="F2310" s="9" t="s">
        <v>306</v>
      </c>
      <c r="G2310" s="9" t="s">
        <v>307</v>
      </c>
      <c r="H2310" s="9">
        <v>0.36</v>
      </c>
      <c r="I2310" s="9">
        <v>0.48</v>
      </c>
      <c r="J2310" s="9" t="s">
        <v>195</v>
      </c>
      <c r="K2310" s="9">
        <v>0.10106372200862999</v>
      </c>
      <c r="L2310" s="9">
        <v>3847.42469128625</v>
      </c>
      <c r="M2310" s="9">
        <v>9.5601531205363504</v>
      </c>
      <c r="N2310" s="9">
        <v>1.4050111376816099</v>
      </c>
      <c r="O2310" s="9">
        <v>0.96618465733381997</v>
      </c>
      <c r="P2310" s="9">
        <v>0.14199565503768</v>
      </c>
      <c r="Q2310" s="9">
        <v>388.83505944929198</v>
      </c>
      <c r="R2310" s="9">
        <v>1210</v>
      </c>
      <c r="S2310" s="9" t="s">
        <v>310</v>
      </c>
      <c r="T2310" s="9">
        <v>1210</v>
      </c>
      <c r="U2310" s="9" t="s">
        <v>293</v>
      </c>
      <c r="V2310" s="9" t="s">
        <v>195</v>
      </c>
      <c r="Z2310" s="9">
        <v>0</v>
      </c>
      <c r="AA2310" s="9">
        <v>1</v>
      </c>
      <c r="AB2310" s="9">
        <v>0.96618465733381997</v>
      </c>
      <c r="AC2310" s="9">
        <v>0.14199565503768</v>
      </c>
      <c r="AD2310" s="9">
        <v>388.83505944929198</v>
      </c>
      <c r="AF2310" s="9">
        <v>-1</v>
      </c>
      <c r="AG2310" s="9">
        <v>-1</v>
      </c>
      <c r="AH2310" s="9">
        <v>-1</v>
      </c>
      <c r="AI2310" s="9">
        <v>-1</v>
      </c>
      <c r="AJ2310" s="9">
        <v>0</v>
      </c>
      <c r="AM2310" s="9" t="s">
        <v>309</v>
      </c>
      <c r="AN2310" s="9">
        <v>-1</v>
      </c>
      <c r="AQ2310" s="9">
        <v>580</v>
      </c>
      <c r="AR2310" s="9" t="s">
        <v>302</v>
      </c>
      <c r="AT2310" s="9" t="s">
        <v>195</v>
      </c>
      <c r="AU2310" s="9">
        <v>132.71029999999999</v>
      </c>
      <c r="AV2310" s="9">
        <v>91.1034610437043</v>
      </c>
      <c r="AW2310" s="9">
        <v>408.99037248227103</v>
      </c>
      <c r="AX2310" s="9">
        <v>0.3153569014</v>
      </c>
    </row>
    <row r="2311" spans="1:50" x14ac:dyDescent="0.25">
      <c r="A2311" s="142">
        <v>550000</v>
      </c>
      <c r="B2311" s="142">
        <v>920000</v>
      </c>
      <c r="C2311" s="142">
        <v>920000</v>
      </c>
      <c r="D2311" s="9" t="s">
        <v>305</v>
      </c>
      <c r="E2311" s="9" t="s">
        <v>70</v>
      </c>
      <c r="F2311" s="9" t="s">
        <v>306</v>
      </c>
      <c r="G2311" s="9" t="s">
        <v>307</v>
      </c>
      <c r="H2311" s="9">
        <v>0.36</v>
      </c>
      <c r="I2311" s="9">
        <v>0.48</v>
      </c>
      <c r="J2311" s="9" t="s">
        <v>195</v>
      </c>
      <c r="K2311" s="9">
        <v>0.23120367122426999</v>
      </c>
      <c r="L2311" s="9">
        <v>3847.42469128625</v>
      </c>
      <c r="M2311" s="9">
        <v>9.5601531205363504</v>
      </c>
      <c r="N2311" s="9">
        <v>1.4050111376816099</v>
      </c>
      <c r="O2311" s="9">
        <v>2.2103424989341698</v>
      </c>
      <c r="P2311" s="9">
        <v>0.32484373314296999</v>
      </c>
      <c r="Q2311" s="9">
        <v>889.53871338428905</v>
      </c>
      <c r="R2311" s="9">
        <v>1210</v>
      </c>
      <c r="S2311" s="9" t="s">
        <v>310</v>
      </c>
      <c r="T2311" s="9">
        <v>1210</v>
      </c>
      <c r="U2311" s="9" t="s">
        <v>293</v>
      </c>
      <c r="V2311" s="9" t="s">
        <v>195</v>
      </c>
      <c r="Z2311" s="9">
        <v>0</v>
      </c>
      <c r="AA2311" s="9">
        <v>1</v>
      </c>
      <c r="AB2311" s="9">
        <v>2.2103424989341698</v>
      </c>
      <c r="AC2311" s="9">
        <v>0.32484373314296999</v>
      </c>
      <c r="AD2311" s="9">
        <v>889.53871338428905</v>
      </c>
      <c r="AF2311" s="9">
        <v>-1</v>
      </c>
      <c r="AG2311" s="9">
        <v>-1</v>
      </c>
      <c r="AH2311" s="9">
        <v>-1</v>
      </c>
      <c r="AI2311" s="9">
        <v>-1</v>
      </c>
      <c r="AJ2311" s="9">
        <v>0</v>
      </c>
      <c r="AM2311" s="9" t="s">
        <v>309</v>
      </c>
      <c r="AN2311" s="9">
        <v>-1</v>
      </c>
      <c r="AQ2311" s="9">
        <v>580</v>
      </c>
      <c r="AR2311" s="9" t="s">
        <v>302</v>
      </c>
      <c r="AT2311" s="9" t="s">
        <v>195</v>
      </c>
      <c r="AU2311" s="9">
        <v>132.71029999999999</v>
      </c>
      <c r="AV2311" s="9">
        <v>122.545588144749</v>
      </c>
      <c r="AW2311" s="9">
        <v>935.64806177640003</v>
      </c>
      <c r="AX2311" s="9">
        <v>0.72144258989999999</v>
      </c>
    </row>
    <row r="2312" spans="1:50" x14ac:dyDescent="0.25">
      <c r="A2312" s="142">
        <v>550000</v>
      </c>
      <c r="B2312" s="142">
        <v>920000</v>
      </c>
      <c r="C2312" s="142">
        <v>920000</v>
      </c>
      <c r="D2312" s="9" t="s">
        <v>305</v>
      </c>
      <c r="E2312" s="9" t="s">
        <v>70</v>
      </c>
      <c r="F2312" s="9" t="s">
        <v>306</v>
      </c>
      <c r="G2312" s="9" t="s">
        <v>307</v>
      </c>
      <c r="H2312" s="9">
        <v>0.36</v>
      </c>
      <c r="I2312" s="9">
        <v>0.48</v>
      </c>
      <c r="J2312" s="9" t="s">
        <v>195</v>
      </c>
      <c r="K2312" s="9">
        <v>8.0591783713610005E-2</v>
      </c>
      <c r="L2312" s="9">
        <v>3847.42469128625</v>
      </c>
      <c r="M2312" s="9">
        <v>9.5601531205363504</v>
      </c>
      <c r="N2312" s="9">
        <v>1.4050111376816099</v>
      </c>
      <c r="O2312" s="9">
        <v>0.77046979255932002</v>
      </c>
      <c r="P2312" s="9">
        <v>0.11323235372326</v>
      </c>
      <c r="Q2312" s="9">
        <v>310.07081857457098</v>
      </c>
      <c r="R2312" s="9">
        <v>1210</v>
      </c>
      <c r="S2312" s="9" t="s">
        <v>310</v>
      </c>
      <c r="T2312" s="9">
        <v>1210</v>
      </c>
      <c r="U2312" s="9" t="s">
        <v>293</v>
      </c>
      <c r="V2312" s="9" t="s">
        <v>195</v>
      </c>
      <c r="Z2312" s="9">
        <v>0</v>
      </c>
      <c r="AA2312" s="9">
        <v>1</v>
      </c>
      <c r="AB2312" s="9">
        <v>0.77046979255932002</v>
      </c>
      <c r="AC2312" s="9">
        <v>0.11323235372326</v>
      </c>
      <c r="AD2312" s="9">
        <v>310.070818574572</v>
      </c>
      <c r="AF2312" s="9">
        <v>-1</v>
      </c>
      <c r="AG2312" s="9">
        <v>-1</v>
      </c>
      <c r="AH2312" s="9">
        <v>-1</v>
      </c>
      <c r="AI2312" s="9">
        <v>-1</v>
      </c>
      <c r="AJ2312" s="9">
        <v>0</v>
      </c>
      <c r="AM2312" s="9" t="s">
        <v>309</v>
      </c>
      <c r="AN2312" s="9">
        <v>-1</v>
      </c>
      <c r="AQ2312" s="9">
        <v>580</v>
      </c>
      <c r="AR2312" s="9" t="s">
        <v>302</v>
      </c>
      <c r="AT2312" s="9" t="s">
        <v>195</v>
      </c>
      <c r="AU2312" s="9">
        <v>132.71029999999999</v>
      </c>
      <c r="AV2312" s="9">
        <v>81.4663143731334</v>
      </c>
      <c r="AW2312" s="9">
        <v>326.14337751412398</v>
      </c>
      <c r="AX2312" s="9">
        <v>0.25147673850000002</v>
      </c>
    </row>
    <row r="2313" spans="1:50" x14ac:dyDescent="0.25">
      <c r="A2313" s="142">
        <v>550000</v>
      </c>
      <c r="B2313" s="142">
        <v>920000</v>
      </c>
      <c r="C2313" s="142">
        <v>920000</v>
      </c>
      <c r="D2313" s="9" t="s">
        <v>305</v>
      </c>
      <c r="E2313" s="9" t="s">
        <v>70</v>
      </c>
      <c r="F2313" s="9" t="s">
        <v>306</v>
      </c>
      <c r="G2313" s="9" t="s">
        <v>307</v>
      </c>
      <c r="H2313" s="9">
        <v>0.36</v>
      </c>
      <c r="I2313" s="9">
        <v>0.48</v>
      </c>
      <c r="J2313" s="9" t="s">
        <v>195</v>
      </c>
      <c r="K2313" s="9">
        <v>1.6058830040410001E-2</v>
      </c>
      <c r="L2313" s="9">
        <v>3847.42469128625</v>
      </c>
      <c r="M2313" s="9">
        <v>9.5601531205363504</v>
      </c>
      <c r="N2313" s="9">
        <v>1.4050111376816099</v>
      </c>
      <c r="O2313" s="9">
        <v>0.153524874123</v>
      </c>
      <c r="P2313" s="9">
        <v>2.2562835064910001E-2</v>
      </c>
      <c r="Q2313" s="9">
        <v>61.785139210650499</v>
      </c>
      <c r="R2313" s="9">
        <v>1210</v>
      </c>
      <c r="S2313" s="9" t="s">
        <v>310</v>
      </c>
      <c r="T2313" s="9">
        <v>1210</v>
      </c>
      <c r="U2313" s="9" t="s">
        <v>293</v>
      </c>
      <c r="V2313" s="9" t="s">
        <v>195</v>
      </c>
      <c r="Z2313" s="9">
        <v>0</v>
      </c>
      <c r="AA2313" s="9">
        <v>1</v>
      </c>
      <c r="AB2313" s="9">
        <v>0.153524874123</v>
      </c>
      <c r="AC2313" s="9">
        <v>2.2562835064910001E-2</v>
      </c>
      <c r="AD2313" s="9">
        <v>61.785139210649703</v>
      </c>
      <c r="AF2313" s="9">
        <v>-1</v>
      </c>
      <c r="AG2313" s="9">
        <v>-1</v>
      </c>
      <c r="AH2313" s="9">
        <v>-1</v>
      </c>
      <c r="AI2313" s="9">
        <v>-1</v>
      </c>
      <c r="AJ2313" s="9">
        <v>0</v>
      </c>
      <c r="AM2313" s="9" t="s">
        <v>309</v>
      </c>
      <c r="AN2313" s="9">
        <v>-1</v>
      </c>
      <c r="AQ2313" s="9">
        <v>580</v>
      </c>
      <c r="AR2313" s="9" t="s">
        <v>302</v>
      </c>
      <c r="AT2313" s="9" t="s">
        <v>195</v>
      </c>
      <c r="AU2313" s="9">
        <v>132.71029999999999</v>
      </c>
      <c r="AV2313" s="9">
        <v>45.5161150144638</v>
      </c>
      <c r="AW2313" s="9">
        <v>64.987779485270394</v>
      </c>
      <c r="AX2313" s="9">
        <v>5.0109602000000003E-2</v>
      </c>
    </row>
    <row r="2314" spans="1:50" x14ac:dyDescent="0.25">
      <c r="A2314" s="142">
        <v>550000</v>
      </c>
      <c r="B2314" s="142">
        <v>920000</v>
      </c>
      <c r="C2314" s="142">
        <v>920000</v>
      </c>
      <c r="D2314" s="9" t="s">
        <v>305</v>
      </c>
      <c r="E2314" s="9" t="s">
        <v>70</v>
      </c>
      <c r="F2314" s="9" t="s">
        <v>306</v>
      </c>
      <c r="G2314" s="9" t="s">
        <v>307</v>
      </c>
      <c r="H2314" s="9">
        <v>0.36</v>
      </c>
      <c r="I2314" s="9">
        <v>0.48</v>
      </c>
      <c r="J2314" s="9" t="s">
        <v>195</v>
      </c>
      <c r="K2314" s="9">
        <v>1.5482860707550001E-2</v>
      </c>
      <c r="L2314" s="9">
        <v>3847.42469128625</v>
      </c>
      <c r="M2314" s="9">
        <v>9.5601531205363504</v>
      </c>
      <c r="N2314" s="9">
        <v>1.4050111376816099</v>
      </c>
      <c r="O2314" s="9">
        <v>0.14801851910818001</v>
      </c>
      <c r="P2314" s="9">
        <v>2.1753591737289999E-2</v>
      </c>
      <c r="Q2314" s="9">
        <v>59.5691405780005</v>
      </c>
      <c r="R2314" s="9">
        <v>1210</v>
      </c>
      <c r="S2314" s="9" t="s">
        <v>310</v>
      </c>
      <c r="T2314" s="9">
        <v>1210</v>
      </c>
      <c r="U2314" s="9" t="s">
        <v>293</v>
      </c>
      <c r="V2314" s="9" t="s">
        <v>195</v>
      </c>
      <c r="Z2314" s="9">
        <v>0</v>
      </c>
      <c r="AA2314" s="9">
        <v>1</v>
      </c>
      <c r="AB2314" s="9">
        <v>0.14801851910818001</v>
      </c>
      <c r="AC2314" s="9">
        <v>2.1753591737289999E-2</v>
      </c>
      <c r="AD2314" s="9">
        <v>59.569140578002397</v>
      </c>
      <c r="AF2314" s="9">
        <v>-1</v>
      </c>
      <c r="AG2314" s="9">
        <v>-1</v>
      </c>
      <c r="AH2314" s="9">
        <v>-1</v>
      </c>
      <c r="AI2314" s="9">
        <v>-1</v>
      </c>
      <c r="AJ2314" s="9">
        <v>0</v>
      </c>
      <c r="AM2314" s="9" t="s">
        <v>309</v>
      </c>
      <c r="AN2314" s="9">
        <v>-1</v>
      </c>
      <c r="AQ2314" s="9">
        <v>580</v>
      </c>
      <c r="AR2314" s="9" t="s">
        <v>302</v>
      </c>
      <c r="AT2314" s="9" t="s">
        <v>195</v>
      </c>
      <c r="AU2314" s="9">
        <v>132.71029999999999</v>
      </c>
      <c r="AV2314" s="9">
        <v>39.180088262705198</v>
      </c>
      <c r="AW2314" s="9">
        <v>62.656914291503497</v>
      </c>
      <c r="AX2314" s="9">
        <v>4.83123606E-2</v>
      </c>
    </row>
    <row r="2315" spans="1:50" x14ac:dyDescent="0.25">
      <c r="A2315" s="142">
        <v>550000</v>
      </c>
      <c r="B2315" s="142">
        <v>920000</v>
      </c>
      <c r="C2315" s="142">
        <v>920000</v>
      </c>
      <c r="D2315" s="9" t="s">
        <v>305</v>
      </c>
      <c r="E2315" s="9" t="s">
        <v>70</v>
      </c>
      <c r="F2315" s="9" t="s">
        <v>306</v>
      </c>
      <c r="G2315" s="9" t="s">
        <v>307</v>
      </c>
      <c r="H2315" s="9">
        <v>0.36</v>
      </c>
      <c r="I2315" s="9">
        <v>0.48</v>
      </c>
      <c r="J2315" s="9" t="s">
        <v>195</v>
      </c>
      <c r="K2315" s="9">
        <v>7.286233807077E-2</v>
      </c>
      <c r="L2315" s="9">
        <v>3847.42469128625</v>
      </c>
      <c r="M2315" s="9">
        <v>9.5601531205363504</v>
      </c>
      <c r="N2315" s="9">
        <v>1.4050111376816099</v>
      </c>
      <c r="O2315" s="9">
        <v>0.69657510867690997</v>
      </c>
      <c r="P2315" s="9">
        <v>0.10237239650696001</v>
      </c>
      <c r="Q2315" s="9">
        <v>280.33235855835301</v>
      </c>
      <c r="R2315" s="9">
        <v>1210</v>
      </c>
      <c r="S2315" s="9" t="s">
        <v>310</v>
      </c>
      <c r="T2315" s="9">
        <v>1210</v>
      </c>
      <c r="U2315" s="9" t="s">
        <v>293</v>
      </c>
      <c r="V2315" s="9" t="s">
        <v>195</v>
      </c>
      <c r="Z2315" s="9">
        <v>0</v>
      </c>
      <c r="AA2315" s="9">
        <v>1</v>
      </c>
      <c r="AB2315" s="9">
        <v>0.69657510867690997</v>
      </c>
      <c r="AC2315" s="9">
        <v>0.10237239650696001</v>
      </c>
      <c r="AD2315" s="9">
        <v>280.33235855835198</v>
      </c>
      <c r="AF2315" s="9">
        <v>-1</v>
      </c>
      <c r="AG2315" s="9">
        <v>-1</v>
      </c>
      <c r="AH2315" s="9">
        <v>-1</v>
      </c>
      <c r="AI2315" s="9">
        <v>-1</v>
      </c>
      <c r="AJ2315" s="9">
        <v>0</v>
      </c>
      <c r="AM2315" s="9" t="s">
        <v>309</v>
      </c>
      <c r="AN2315" s="9">
        <v>-1</v>
      </c>
      <c r="AQ2315" s="9">
        <v>580</v>
      </c>
      <c r="AR2315" s="9" t="s">
        <v>302</v>
      </c>
      <c r="AT2315" s="9" t="s">
        <v>195</v>
      </c>
      <c r="AU2315" s="9">
        <v>132.71029999999999</v>
      </c>
      <c r="AV2315" s="9">
        <v>80.5256880174407</v>
      </c>
      <c r="AW2315" s="9">
        <v>294.86342077280199</v>
      </c>
      <c r="AX2315" s="9">
        <v>0.227357955</v>
      </c>
    </row>
    <row r="2316" spans="1:50" x14ac:dyDescent="0.25">
      <c r="A2316" s="142">
        <v>550000</v>
      </c>
      <c r="B2316" s="142">
        <v>920000</v>
      </c>
      <c r="C2316" s="142">
        <v>920000</v>
      </c>
      <c r="D2316" s="9" t="s">
        <v>305</v>
      </c>
      <c r="E2316" s="9" t="s">
        <v>70</v>
      </c>
      <c r="F2316" s="9" t="s">
        <v>306</v>
      </c>
      <c r="G2316" s="9" t="s">
        <v>307</v>
      </c>
      <c r="H2316" s="9">
        <v>0.36</v>
      </c>
      <c r="I2316" s="9">
        <v>0.48</v>
      </c>
      <c r="J2316" s="9" t="s">
        <v>195</v>
      </c>
      <c r="K2316" s="9">
        <v>0.37167404126270998</v>
      </c>
      <c r="L2316" s="9">
        <v>3849.08674214959</v>
      </c>
      <c r="M2316" s="9">
        <v>9.5641461430011798</v>
      </c>
      <c r="N2316" s="9">
        <v>1.40559330818843</v>
      </c>
      <c r="O2316" s="9">
        <v>3.5547448481964699</v>
      </c>
      <c r="P2316" s="9">
        <v>0.52242254522622</v>
      </c>
      <c r="Q2316" s="9">
        <v>1430.60562462548</v>
      </c>
      <c r="R2316" s="9">
        <v>1200</v>
      </c>
      <c r="S2316" s="9" t="s">
        <v>308</v>
      </c>
      <c r="T2316" s="9">
        <v>1200</v>
      </c>
      <c r="U2316" s="9" t="s">
        <v>293</v>
      </c>
      <c r="V2316" s="9" t="s">
        <v>195</v>
      </c>
      <c r="Z2316" s="9">
        <v>0</v>
      </c>
      <c r="AA2316" s="9">
        <v>1</v>
      </c>
      <c r="AB2316" s="9">
        <v>3.5547448481964699</v>
      </c>
      <c r="AC2316" s="9">
        <v>0.52242254522622</v>
      </c>
      <c r="AD2316" s="9">
        <v>1430.60562462548</v>
      </c>
      <c r="AF2316" s="9">
        <v>-1</v>
      </c>
      <c r="AG2316" s="9">
        <v>-1</v>
      </c>
      <c r="AH2316" s="9">
        <v>-1</v>
      </c>
      <c r="AI2316" s="9">
        <v>-1</v>
      </c>
      <c r="AJ2316" s="9">
        <v>0</v>
      </c>
      <c r="AM2316" s="9" t="s">
        <v>309</v>
      </c>
      <c r="AN2316" s="9">
        <v>-1</v>
      </c>
      <c r="AQ2316" s="9">
        <v>580</v>
      </c>
      <c r="AR2316" s="9" t="s">
        <v>302</v>
      </c>
      <c r="AT2316" s="9" t="s">
        <v>195</v>
      </c>
      <c r="AU2316" s="9">
        <v>132.71029999999999</v>
      </c>
      <c r="AV2316" s="9">
        <v>204.42089884594199</v>
      </c>
      <c r="AW2316" s="9">
        <v>1504.11148092338</v>
      </c>
      <c r="AX2316" s="9">
        <v>1.1602640913</v>
      </c>
    </row>
    <row r="2317" spans="1:50" x14ac:dyDescent="0.25">
      <c r="A2317" s="142">
        <v>550000</v>
      </c>
      <c r="B2317" s="142">
        <v>920000</v>
      </c>
      <c r="C2317" s="142">
        <v>920000</v>
      </c>
      <c r="D2317" s="9" t="s">
        <v>305</v>
      </c>
      <c r="E2317" s="9" t="s">
        <v>70</v>
      </c>
      <c r="F2317" s="9" t="s">
        <v>306</v>
      </c>
      <c r="G2317" s="9" t="s">
        <v>307</v>
      </c>
      <c r="H2317" s="9">
        <v>0.36</v>
      </c>
      <c r="I2317" s="9">
        <v>0.48</v>
      </c>
      <c r="J2317" s="9" t="s">
        <v>195</v>
      </c>
      <c r="K2317" s="9">
        <v>5.7584848675900002E-3</v>
      </c>
      <c r="L2317" s="9">
        <v>3849.08674214959</v>
      </c>
      <c r="M2317" s="9">
        <v>9.5641461430011798</v>
      </c>
      <c r="N2317" s="9">
        <v>1.40559330818843</v>
      </c>
      <c r="O2317" s="9">
        <v>5.507499083589E-2</v>
      </c>
      <c r="P2317" s="9">
        <v>8.0940877951799998E-3</v>
      </c>
      <c r="Q2317" s="9">
        <v>22.164907758709699</v>
      </c>
      <c r="R2317" s="9">
        <v>1210</v>
      </c>
      <c r="S2317" s="9" t="s">
        <v>310</v>
      </c>
      <c r="T2317" s="9">
        <v>1210</v>
      </c>
      <c r="U2317" s="9" t="s">
        <v>293</v>
      </c>
      <c r="V2317" s="9" t="s">
        <v>195</v>
      </c>
      <c r="Z2317" s="9">
        <v>0</v>
      </c>
      <c r="AA2317" s="9">
        <v>1</v>
      </c>
      <c r="AB2317" s="9">
        <v>5.507499083589E-2</v>
      </c>
      <c r="AC2317" s="9">
        <v>8.0940877951799998E-3</v>
      </c>
      <c r="AD2317" s="9">
        <v>22.164907758709901</v>
      </c>
      <c r="AF2317" s="9">
        <v>-1</v>
      </c>
      <c r="AG2317" s="9">
        <v>-1</v>
      </c>
      <c r="AH2317" s="9">
        <v>-1</v>
      </c>
      <c r="AI2317" s="9">
        <v>-1</v>
      </c>
      <c r="AJ2317" s="9">
        <v>0</v>
      </c>
      <c r="AM2317" s="9" t="s">
        <v>309</v>
      </c>
      <c r="AN2317" s="9">
        <v>-1</v>
      </c>
      <c r="AQ2317" s="9">
        <v>580</v>
      </c>
      <c r="AR2317" s="9" t="s">
        <v>302</v>
      </c>
      <c r="AT2317" s="9" t="s">
        <v>195</v>
      </c>
      <c r="AU2317" s="9">
        <v>132.71029999999999</v>
      </c>
      <c r="AV2317" s="9">
        <v>21.817936638435199</v>
      </c>
      <c r="AW2317" s="9">
        <v>23.3037614697</v>
      </c>
      <c r="AX2317" s="9">
        <v>1.7976405300000001E-2</v>
      </c>
    </row>
    <row r="2318" spans="1:50" x14ac:dyDescent="0.25">
      <c r="A2318" s="142">
        <v>550000</v>
      </c>
      <c r="B2318" s="142">
        <v>920000</v>
      </c>
      <c r="C2318" s="142">
        <v>920000</v>
      </c>
      <c r="D2318" s="9" t="s">
        <v>305</v>
      </c>
      <c r="E2318" s="9" t="s">
        <v>70</v>
      </c>
      <c r="F2318" s="9" t="s">
        <v>306</v>
      </c>
      <c r="G2318" s="9" t="s">
        <v>307</v>
      </c>
      <c r="H2318" s="9">
        <v>0.36</v>
      </c>
      <c r="I2318" s="9">
        <v>0.48</v>
      </c>
      <c r="J2318" s="9" t="s">
        <v>195</v>
      </c>
      <c r="K2318" s="9">
        <v>0.11358400274579999</v>
      </c>
      <c r="L2318" s="9">
        <v>3849.08674214959</v>
      </c>
      <c r="M2318" s="9">
        <v>9.5641461430011798</v>
      </c>
      <c r="N2318" s="9">
        <v>1.40559330818843</v>
      </c>
      <c r="O2318" s="9">
        <v>1.08633400176787</v>
      </c>
      <c r="P2318" s="9">
        <v>0.15965291417675001</v>
      </c>
      <c r="Q2318" s="9">
        <v>437.194679089141</v>
      </c>
      <c r="R2318" s="9">
        <v>1210</v>
      </c>
      <c r="S2318" s="9" t="s">
        <v>310</v>
      </c>
      <c r="T2318" s="9">
        <v>1210</v>
      </c>
      <c r="U2318" s="9" t="s">
        <v>293</v>
      </c>
      <c r="V2318" s="9" t="s">
        <v>195</v>
      </c>
      <c r="Z2318" s="9">
        <v>0</v>
      </c>
      <c r="AA2318" s="9">
        <v>1</v>
      </c>
      <c r="AB2318" s="9">
        <v>1.08633400176787</v>
      </c>
      <c r="AC2318" s="9">
        <v>0.15965291417675001</v>
      </c>
      <c r="AD2318" s="9">
        <v>437.194679089141</v>
      </c>
      <c r="AF2318" s="9">
        <v>-1</v>
      </c>
      <c r="AG2318" s="9">
        <v>-1</v>
      </c>
      <c r="AH2318" s="9">
        <v>-1</v>
      </c>
      <c r="AI2318" s="9">
        <v>-1</v>
      </c>
      <c r="AJ2318" s="9">
        <v>0</v>
      </c>
      <c r="AM2318" s="9" t="s">
        <v>309</v>
      </c>
      <c r="AN2318" s="9">
        <v>-1</v>
      </c>
      <c r="AQ2318" s="9">
        <v>580</v>
      </c>
      <c r="AR2318" s="9" t="s">
        <v>302</v>
      </c>
      <c r="AT2318" s="9" t="s">
        <v>195</v>
      </c>
      <c r="AU2318" s="9">
        <v>132.71029999999999</v>
      </c>
      <c r="AV2318" s="9">
        <v>106.603435987297</v>
      </c>
      <c r="AW2318" s="9">
        <v>459.65815099373799</v>
      </c>
      <c r="AX2318" s="9">
        <v>0.35457800410000001</v>
      </c>
    </row>
    <row r="2319" spans="1:50" x14ac:dyDescent="0.25">
      <c r="A2319" s="142">
        <v>550000</v>
      </c>
      <c r="B2319" s="142">
        <v>920000</v>
      </c>
      <c r="C2319" s="142">
        <v>920000</v>
      </c>
      <c r="D2319" s="9" t="s">
        <v>305</v>
      </c>
      <c r="E2319" s="9" t="s">
        <v>70</v>
      </c>
      <c r="F2319" s="9" t="s">
        <v>306</v>
      </c>
      <c r="G2319" s="9" t="s">
        <v>307</v>
      </c>
      <c r="H2319" s="9">
        <v>0.36</v>
      </c>
      <c r="I2319" s="9">
        <v>0.48</v>
      </c>
      <c r="J2319" s="9" t="s">
        <v>195</v>
      </c>
      <c r="K2319" s="9">
        <v>0.1252237214054</v>
      </c>
      <c r="L2319" s="9">
        <v>3849.08674214959</v>
      </c>
      <c r="M2319" s="9">
        <v>9.5641461430011798</v>
      </c>
      <c r="N2319" s="9">
        <v>1.40559330818843</v>
      </c>
      <c r="O2319" s="9">
        <v>1.1976579720917899</v>
      </c>
      <c r="P2319" s="9">
        <v>0.17601362483388999</v>
      </c>
      <c r="Q2319" s="9">
        <v>481.99696586419401</v>
      </c>
      <c r="R2319" s="9">
        <v>1210</v>
      </c>
      <c r="S2319" s="9" t="s">
        <v>310</v>
      </c>
      <c r="T2319" s="9">
        <v>1210</v>
      </c>
      <c r="U2319" s="9" t="s">
        <v>293</v>
      </c>
      <c r="V2319" s="9" t="s">
        <v>195</v>
      </c>
      <c r="Z2319" s="9">
        <v>0</v>
      </c>
      <c r="AA2319" s="9">
        <v>1</v>
      </c>
      <c r="AB2319" s="9">
        <v>1.1976579720917899</v>
      </c>
      <c r="AC2319" s="9">
        <v>0.17601362483388999</v>
      </c>
      <c r="AD2319" s="9">
        <v>481.99696586419401</v>
      </c>
      <c r="AF2319" s="9">
        <v>-1</v>
      </c>
      <c r="AG2319" s="9">
        <v>-1</v>
      </c>
      <c r="AH2319" s="9">
        <v>-1</v>
      </c>
      <c r="AI2319" s="9">
        <v>-1</v>
      </c>
      <c r="AJ2319" s="9">
        <v>0</v>
      </c>
      <c r="AM2319" s="9" t="s">
        <v>309</v>
      </c>
      <c r="AN2319" s="9">
        <v>-1</v>
      </c>
      <c r="AQ2319" s="9">
        <v>580</v>
      </c>
      <c r="AR2319" s="9" t="s">
        <v>302</v>
      </c>
      <c r="AT2319" s="9" t="s">
        <v>195</v>
      </c>
      <c r="AU2319" s="9">
        <v>132.71029999999999</v>
      </c>
      <c r="AV2319" s="9">
        <v>91.761366727026797</v>
      </c>
      <c r="AW2319" s="9">
        <v>506.762421206309</v>
      </c>
      <c r="AX2319" s="9">
        <v>0.39091400310000002</v>
      </c>
    </row>
    <row r="2320" spans="1:50" x14ac:dyDescent="0.25">
      <c r="A2320" s="142">
        <v>550000</v>
      </c>
      <c r="B2320" s="142">
        <v>920000</v>
      </c>
      <c r="C2320" s="142">
        <v>920000</v>
      </c>
      <c r="D2320" s="9" t="s">
        <v>305</v>
      </c>
      <c r="E2320" s="9" t="s">
        <v>70</v>
      </c>
      <c r="F2320" s="9" t="s">
        <v>306</v>
      </c>
      <c r="G2320" s="9" t="s">
        <v>307</v>
      </c>
      <c r="H2320" s="9">
        <v>0.36</v>
      </c>
      <c r="I2320" s="9">
        <v>0.48</v>
      </c>
      <c r="J2320" s="9" t="s">
        <v>195</v>
      </c>
      <c r="K2320" s="9">
        <v>1.5232033403700001E-3</v>
      </c>
      <c r="L2320" s="9">
        <v>3849.08674214959</v>
      </c>
      <c r="M2320" s="9">
        <v>9.5641461430011798</v>
      </c>
      <c r="N2320" s="9">
        <v>1.40559330818843</v>
      </c>
      <c r="O2320" s="9">
        <v>1.45681393528E-2</v>
      </c>
      <c r="P2320" s="9">
        <v>2.1410044222299998E-3</v>
      </c>
      <c r="Q2320" s="9">
        <v>5.8629417830161401</v>
      </c>
      <c r="R2320" s="9">
        <v>1210</v>
      </c>
      <c r="S2320" s="9" t="s">
        <v>310</v>
      </c>
      <c r="T2320" s="9">
        <v>1210</v>
      </c>
      <c r="U2320" s="9" t="s">
        <v>293</v>
      </c>
      <c r="V2320" s="9" t="s">
        <v>195</v>
      </c>
      <c r="Z2320" s="9">
        <v>0</v>
      </c>
      <c r="AA2320" s="9">
        <v>1</v>
      </c>
      <c r="AB2320" s="9">
        <v>1.45681393528E-2</v>
      </c>
      <c r="AC2320" s="9">
        <v>2.1410044222299998E-3</v>
      </c>
      <c r="AD2320" s="9">
        <v>5.8629417830169501</v>
      </c>
      <c r="AF2320" s="9">
        <v>-1</v>
      </c>
      <c r="AG2320" s="9">
        <v>-1</v>
      </c>
      <c r="AH2320" s="9">
        <v>-1</v>
      </c>
      <c r="AI2320" s="9">
        <v>-1</v>
      </c>
      <c r="AJ2320" s="9">
        <v>0</v>
      </c>
      <c r="AM2320" s="9" t="s">
        <v>309</v>
      </c>
      <c r="AN2320" s="9">
        <v>-1</v>
      </c>
      <c r="AQ2320" s="9">
        <v>580</v>
      </c>
      <c r="AR2320" s="9" t="s">
        <v>302</v>
      </c>
      <c r="AT2320" s="9" t="s">
        <v>195</v>
      </c>
      <c r="AU2320" s="9">
        <v>132.71029999999999</v>
      </c>
      <c r="AV2320" s="9">
        <v>14.2808892475564</v>
      </c>
      <c r="AW2320" s="9">
        <v>6.1641852205983101</v>
      </c>
      <c r="AX2320" s="9">
        <v>4.7550216999999997E-3</v>
      </c>
    </row>
    <row r="2321" spans="1:50" x14ac:dyDescent="0.25">
      <c r="A2321" s="142">
        <v>550000</v>
      </c>
      <c r="B2321" s="142">
        <v>920000</v>
      </c>
      <c r="C2321" s="142">
        <v>920000</v>
      </c>
      <c r="D2321" s="9" t="s">
        <v>305</v>
      </c>
      <c r="E2321" s="9" t="s">
        <v>70</v>
      </c>
      <c r="F2321" s="9" t="s">
        <v>306</v>
      </c>
      <c r="G2321" s="9" t="s">
        <v>307</v>
      </c>
      <c r="H2321" s="9">
        <v>0.36</v>
      </c>
      <c r="I2321" s="9">
        <v>0.48</v>
      </c>
      <c r="J2321" s="9" t="s">
        <v>195</v>
      </c>
      <c r="K2321" s="9">
        <v>0.16843803867605001</v>
      </c>
      <c r="L2321" s="9">
        <v>3860.9478650272299</v>
      </c>
      <c r="M2321" s="9">
        <v>9.5918438767042407</v>
      </c>
      <c r="N2321" s="9">
        <v>1.40960341278982</v>
      </c>
      <c r="O2321" s="9">
        <v>1.6156313698790099</v>
      </c>
      <c r="P2321" s="9">
        <v>0.23743083416138999</v>
      </c>
      <c r="Q2321" s="9">
        <v>650.33048581569699</v>
      </c>
      <c r="R2321" s="9">
        <v>1200</v>
      </c>
      <c r="S2321" s="9" t="s">
        <v>308</v>
      </c>
      <c r="T2321" s="9">
        <v>1200</v>
      </c>
      <c r="U2321" s="9" t="s">
        <v>293</v>
      </c>
      <c r="V2321" s="9" t="s">
        <v>195</v>
      </c>
      <c r="Z2321" s="9">
        <v>0</v>
      </c>
      <c r="AA2321" s="9">
        <v>1</v>
      </c>
      <c r="AB2321" s="9">
        <v>1.6156313698790099</v>
      </c>
      <c r="AC2321" s="9">
        <v>0.23743083416138999</v>
      </c>
      <c r="AD2321" s="9">
        <v>1306.3025254648201</v>
      </c>
      <c r="AF2321" s="9">
        <v>-1</v>
      </c>
      <c r="AG2321" s="9">
        <v>-1</v>
      </c>
      <c r="AH2321" s="9">
        <v>-1</v>
      </c>
      <c r="AI2321" s="9">
        <v>-1</v>
      </c>
      <c r="AJ2321" s="9">
        <v>0</v>
      </c>
      <c r="AM2321" s="9" t="s">
        <v>309</v>
      </c>
      <c r="AN2321" s="9">
        <v>-1</v>
      </c>
      <c r="AQ2321" s="9">
        <v>580</v>
      </c>
      <c r="AR2321" s="9" t="s">
        <v>302</v>
      </c>
      <c r="AT2321" s="9" t="s">
        <v>195</v>
      </c>
      <c r="AU2321" s="9">
        <v>132.71029999999999</v>
      </c>
      <c r="AV2321" s="9">
        <v>140.48118363784101</v>
      </c>
      <c r="AW2321" s="9">
        <v>681.64455859266195</v>
      </c>
      <c r="AX2321" s="9">
        <v>1.0594505478</v>
      </c>
    </row>
    <row r="2322" spans="1:50" x14ac:dyDescent="0.25">
      <c r="A2322" s="142">
        <v>550000</v>
      </c>
      <c r="B2322" s="142">
        <v>920000</v>
      </c>
      <c r="C2322" s="142">
        <v>920000</v>
      </c>
      <c r="D2322" s="9" t="s">
        <v>305</v>
      </c>
      <c r="E2322" s="9" t="s">
        <v>70</v>
      </c>
      <c r="F2322" s="9" t="s">
        <v>306</v>
      </c>
      <c r="G2322" s="9" t="s">
        <v>307</v>
      </c>
      <c r="H2322" s="9">
        <v>0.36</v>
      </c>
      <c r="I2322" s="9">
        <v>0.48</v>
      </c>
      <c r="J2322" s="9" t="s">
        <v>195</v>
      </c>
      <c r="K2322" s="9">
        <v>2.87076165613E-3</v>
      </c>
      <c r="L2322" s="9">
        <v>3860.9478650272299</v>
      </c>
      <c r="M2322" s="9">
        <v>9.5918438767042407</v>
      </c>
      <c r="N2322" s="9">
        <v>1.40960341278982</v>
      </c>
      <c r="O2322" s="9">
        <v>2.7535897612829999E-2</v>
      </c>
      <c r="P2322" s="9">
        <v>4.0466354277799996E-3</v>
      </c>
      <c r="Q2322" s="9">
        <v>11.083861087241001</v>
      </c>
      <c r="R2322" s="9">
        <v>1210</v>
      </c>
      <c r="S2322" s="9" t="s">
        <v>310</v>
      </c>
      <c r="T2322" s="9">
        <v>1210</v>
      </c>
      <c r="U2322" s="9" t="s">
        <v>293</v>
      </c>
      <c r="V2322" s="9" t="s">
        <v>195</v>
      </c>
      <c r="Z2322" s="9">
        <v>0</v>
      </c>
      <c r="AA2322" s="9">
        <v>1</v>
      </c>
      <c r="AB2322" s="9">
        <v>2.7535897612829999E-2</v>
      </c>
      <c r="AC2322" s="9">
        <v>4.0466354277799996E-3</v>
      </c>
      <c r="AD2322" s="9">
        <v>11.0838610872405</v>
      </c>
      <c r="AF2322" s="9">
        <v>-1</v>
      </c>
      <c r="AG2322" s="9">
        <v>-1</v>
      </c>
      <c r="AH2322" s="9">
        <v>-1</v>
      </c>
      <c r="AI2322" s="9">
        <v>-1</v>
      </c>
      <c r="AJ2322" s="9">
        <v>0</v>
      </c>
      <c r="AM2322" s="9" t="s">
        <v>309</v>
      </c>
      <c r="AN2322" s="9">
        <v>-1</v>
      </c>
      <c r="AQ2322" s="9">
        <v>580</v>
      </c>
      <c r="AR2322" s="9" t="s">
        <v>302</v>
      </c>
      <c r="AT2322" s="9" t="s">
        <v>195</v>
      </c>
      <c r="AU2322" s="9">
        <v>132.71029999999999</v>
      </c>
      <c r="AV2322" s="9">
        <v>18.492377626347</v>
      </c>
      <c r="AW2322" s="9">
        <v>11.6175602452929</v>
      </c>
      <c r="AX2322" s="9">
        <v>8.9893439000000002E-3</v>
      </c>
    </row>
    <row r="2323" spans="1:50" x14ac:dyDescent="0.25">
      <c r="A2323" s="142">
        <v>550000</v>
      </c>
      <c r="B2323" s="142">
        <v>920000</v>
      </c>
      <c r="C2323" s="142">
        <v>920000</v>
      </c>
      <c r="D2323" s="9" t="s">
        <v>305</v>
      </c>
      <c r="E2323" s="9" t="s">
        <v>70</v>
      </c>
      <c r="F2323" s="9" t="s">
        <v>306</v>
      </c>
      <c r="G2323" s="9" t="s">
        <v>307</v>
      </c>
      <c r="H2323" s="9">
        <v>0.36</v>
      </c>
      <c r="I2323" s="9">
        <v>0.48</v>
      </c>
      <c r="J2323" s="9" t="s">
        <v>195</v>
      </c>
      <c r="K2323" s="9">
        <v>4.1480898291309999E-2</v>
      </c>
      <c r="L2323" s="9">
        <v>3860.9478650272299</v>
      </c>
      <c r="M2323" s="9">
        <v>9.5918438767042407</v>
      </c>
      <c r="N2323" s="9">
        <v>1.40960341278982</v>
      </c>
      <c r="O2323" s="9">
        <v>0.39787830027577997</v>
      </c>
      <c r="P2323" s="9">
        <v>5.8471615797030002E-2</v>
      </c>
      <c r="Q2323" s="9">
        <v>160.15558569727901</v>
      </c>
      <c r="R2323" s="9">
        <v>1210</v>
      </c>
      <c r="S2323" s="9" t="s">
        <v>310</v>
      </c>
      <c r="T2323" s="9">
        <v>1210</v>
      </c>
      <c r="U2323" s="9" t="s">
        <v>293</v>
      </c>
      <c r="V2323" s="9" t="s">
        <v>195</v>
      </c>
      <c r="Z2323" s="9">
        <v>0</v>
      </c>
      <c r="AA2323" s="9">
        <v>1</v>
      </c>
      <c r="AB2323" s="9">
        <v>0.39787830027577997</v>
      </c>
      <c r="AC2323" s="9">
        <v>5.8471615797030002E-2</v>
      </c>
      <c r="AD2323" s="9">
        <v>1044.2491102450699</v>
      </c>
      <c r="AF2323" s="9">
        <v>-1</v>
      </c>
      <c r="AG2323" s="9">
        <v>-1</v>
      </c>
      <c r="AH2323" s="9">
        <v>-1</v>
      </c>
      <c r="AI2323" s="9">
        <v>-1</v>
      </c>
      <c r="AJ2323" s="9">
        <v>0</v>
      </c>
      <c r="AM2323" s="9" t="s">
        <v>309</v>
      </c>
      <c r="AN2323" s="9">
        <v>-1</v>
      </c>
      <c r="AQ2323" s="9">
        <v>580</v>
      </c>
      <c r="AR2323" s="9" t="s">
        <v>302</v>
      </c>
      <c r="AT2323" s="9" t="s">
        <v>195</v>
      </c>
      <c r="AU2323" s="9">
        <v>132.71029999999999</v>
      </c>
      <c r="AV2323" s="9">
        <v>73.838196419764003</v>
      </c>
      <c r="AW2323" s="9">
        <v>167.86723965714501</v>
      </c>
      <c r="AX2323" s="9">
        <v>0.84691736439999998</v>
      </c>
    </row>
    <row r="2324" spans="1:50" x14ac:dyDescent="0.25">
      <c r="A2324" s="142">
        <v>550000</v>
      </c>
      <c r="B2324" s="142">
        <v>920000</v>
      </c>
      <c r="C2324" s="142">
        <v>920000</v>
      </c>
      <c r="D2324" s="9" t="s">
        <v>305</v>
      </c>
      <c r="E2324" s="9" t="s">
        <v>70</v>
      </c>
      <c r="F2324" s="9" t="s">
        <v>306</v>
      </c>
      <c r="G2324" s="9" t="s">
        <v>307</v>
      </c>
      <c r="H2324" s="9">
        <v>0.36</v>
      </c>
      <c r="I2324" s="9">
        <v>0.48</v>
      </c>
      <c r="J2324" s="9" t="s">
        <v>195</v>
      </c>
      <c r="K2324" s="9">
        <v>4.2968324019399999E-3</v>
      </c>
      <c r="L2324" s="9">
        <v>3860.9478650272299</v>
      </c>
      <c r="M2324" s="9">
        <v>9.5918438767042407</v>
      </c>
      <c r="N2324" s="9">
        <v>1.40960341278982</v>
      </c>
      <c r="O2324" s="9">
        <v>4.1214545563820003E-2</v>
      </c>
      <c r="P2324" s="9">
        <v>6.0568296179599997E-3</v>
      </c>
      <c r="Q2324" s="9">
        <v>16.589845888669299</v>
      </c>
      <c r="R2324" s="9">
        <v>1210</v>
      </c>
      <c r="S2324" s="9" t="s">
        <v>310</v>
      </c>
      <c r="T2324" s="9">
        <v>1210</v>
      </c>
      <c r="U2324" s="9" t="s">
        <v>293</v>
      </c>
      <c r="V2324" s="9" t="s">
        <v>195</v>
      </c>
      <c r="Z2324" s="9">
        <v>0</v>
      </c>
      <c r="AA2324" s="9">
        <v>1</v>
      </c>
      <c r="AB2324" s="9">
        <v>4.1214545563820003E-2</v>
      </c>
      <c r="AC2324" s="9">
        <v>6.0568296179599997E-3</v>
      </c>
      <c r="AD2324" s="9">
        <v>23.516990289572998</v>
      </c>
      <c r="AF2324" s="9">
        <v>-1</v>
      </c>
      <c r="AG2324" s="9">
        <v>-1</v>
      </c>
      <c r="AH2324" s="9">
        <v>-1</v>
      </c>
      <c r="AI2324" s="9">
        <v>-1</v>
      </c>
      <c r="AJ2324" s="9">
        <v>0</v>
      </c>
      <c r="AM2324" s="9" t="s">
        <v>309</v>
      </c>
      <c r="AN2324" s="9">
        <v>-1</v>
      </c>
      <c r="AQ2324" s="9">
        <v>580</v>
      </c>
      <c r="AR2324" s="9" t="s">
        <v>302</v>
      </c>
      <c r="AT2324" s="9" t="s">
        <v>195</v>
      </c>
      <c r="AU2324" s="9">
        <v>132.71029999999999</v>
      </c>
      <c r="AV2324" s="9">
        <v>17.2827964895755</v>
      </c>
      <c r="AW2324" s="9">
        <v>17.388663801787001</v>
      </c>
      <c r="AX2324" s="9">
        <v>1.9072984800000001E-2</v>
      </c>
    </row>
    <row r="2325" spans="1:50" x14ac:dyDescent="0.25">
      <c r="A2325" s="142">
        <v>550000</v>
      </c>
      <c r="B2325" s="142">
        <v>920000</v>
      </c>
      <c r="C2325" s="142">
        <v>920000</v>
      </c>
      <c r="D2325" s="9" t="s">
        <v>305</v>
      </c>
      <c r="E2325" s="9" t="s">
        <v>70</v>
      </c>
      <c r="F2325" s="9" t="s">
        <v>306</v>
      </c>
      <c r="G2325" s="9" t="s">
        <v>307</v>
      </c>
      <c r="H2325" s="9">
        <v>0.36</v>
      </c>
      <c r="I2325" s="9">
        <v>0.48</v>
      </c>
      <c r="J2325" s="9" t="s">
        <v>195</v>
      </c>
      <c r="K2325" s="9">
        <v>0.24550176536816001</v>
      </c>
      <c r="L2325" s="9">
        <v>3847.42469200289</v>
      </c>
      <c r="M2325" s="9">
        <v>9.5601531223170699</v>
      </c>
      <c r="N2325" s="9">
        <v>1.4050111379433099</v>
      </c>
      <c r="O2325" s="9">
        <v>2.34703446871884</v>
      </c>
      <c r="P2325" s="9">
        <v>0.34493271472701997</v>
      </c>
      <c r="Q2325" s="9">
        <v>944.54955400778897</v>
      </c>
      <c r="R2325" s="9">
        <v>1200</v>
      </c>
      <c r="S2325" s="9" t="s">
        <v>308</v>
      </c>
      <c r="T2325" s="9">
        <v>1200</v>
      </c>
      <c r="U2325" s="9" t="s">
        <v>293</v>
      </c>
      <c r="V2325" s="9" t="s">
        <v>195</v>
      </c>
      <c r="Z2325" s="9">
        <v>0</v>
      </c>
      <c r="AA2325" s="9">
        <v>1</v>
      </c>
      <c r="AB2325" s="9">
        <v>2.34703446871884</v>
      </c>
      <c r="AC2325" s="9">
        <v>0.34493271472701997</v>
      </c>
      <c r="AD2325" s="9">
        <v>944.54955400778897</v>
      </c>
      <c r="AF2325" s="9">
        <v>-1</v>
      </c>
      <c r="AG2325" s="9">
        <v>-1</v>
      </c>
      <c r="AH2325" s="9">
        <v>-1</v>
      </c>
      <c r="AI2325" s="9">
        <v>-1</v>
      </c>
      <c r="AJ2325" s="9">
        <v>0</v>
      </c>
      <c r="AM2325" s="9" t="s">
        <v>309</v>
      </c>
      <c r="AN2325" s="9">
        <v>-1</v>
      </c>
      <c r="AQ2325" s="9">
        <v>580</v>
      </c>
      <c r="AR2325" s="9" t="s">
        <v>302</v>
      </c>
      <c r="AT2325" s="9" t="s">
        <v>195</v>
      </c>
      <c r="AU2325" s="9">
        <v>132.71029999999999</v>
      </c>
      <c r="AV2325" s="9">
        <v>141.59221734975901</v>
      </c>
      <c r="AW2325" s="9">
        <v>993.51039589070695</v>
      </c>
      <c r="AX2325" s="9">
        <v>0.76605803240000003</v>
      </c>
    </row>
    <row r="2326" spans="1:50" x14ac:dyDescent="0.25">
      <c r="A2326" s="142">
        <v>550000</v>
      </c>
      <c r="B2326" s="142">
        <v>920000</v>
      </c>
      <c r="C2326" s="142">
        <v>920000</v>
      </c>
      <c r="D2326" s="9" t="s">
        <v>305</v>
      </c>
      <c r="E2326" s="9" t="s">
        <v>70</v>
      </c>
      <c r="F2326" s="9" t="s">
        <v>306</v>
      </c>
      <c r="G2326" s="9" t="s">
        <v>307</v>
      </c>
      <c r="H2326" s="9">
        <v>0.36</v>
      </c>
      <c r="I2326" s="9">
        <v>0.48</v>
      </c>
      <c r="J2326" s="9" t="s">
        <v>195</v>
      </c>
      <c r="K2326" s="9">
        <v>7.426964908342E-2</v>
      </c>
      <c r="L2326" s="9">
        <v>3847.42469200289</v>
      </c>
      <c r="M2326" s="9">
        <v>9.5601531223170699</v>
      </c>
      <c r="N2326" s="9">
        <v>1.4050111379433099</v>
      </c>
      <c r="O2326" s="9">
        <v>0.71002921757826998</v>
      </c>
      <c r="P2326" s="9">
        <v>0.10434968417335</v>
      </c>
      <c r="Q2326" s="9">
        <v>285.74688174994702</v>
      </c>
      <c r="R2326" s="9">
        <v>1210</v>
      </c>
      <c r="S2326" s="9" t="s">
        <v>310</v>
      </c>
      <c r="T2326" s="9">
        <v>1210</v>
      </c>
      <c r="U2326" s="9" t="s">
        <v>293</v>
      </c>
      <c r="V2326" s="9" t="s">
        <v>195</v>
      </c>
      <c r="Z2326" s="9">
        <v>0</v>
      </c>
      <c r="AA2326" s="9">
        <v>1</v>
      </c>
      <c r="AB2326" s="9">
        <v>0.71002921757826998</v>
      </c>
      <c r="AC2326" s="9">
        <v>0.10434968417335</v>
      </c>
      <c r="AD2326" s="9">
        <v>285.746881749946</v>
      </c>
      <c r="AF2326" s="9">
        <v>-1</v>
      </c>
      <c r="AG2326" s="9">
        <v>-1</v>
      </c>
      <c r="AH2326" s="9">
        <v>-1</v>
      </c>
      <c r="AI2326" s="9">
        <v>-1</v>
      </c>
      <c r="AJ2326" s="9">
        <v>0</v>
      </c>
      <c r="AM2326" s="9" t="s">
        <v>309</v>
      </c>
      <c r="AN2326" s="9">
        <v>-1</v>
      </c>
      <c r="AQ2326" s="9">
        <v>580</v>
      </c>
      <c r="AR2326" s="9" t="s">
        <v>302</v>
      </c>
      <c r="AT2326" s="9" t="s">
        <v>195</v>
      </c>
      <c r="AU2326" s="9">
        <v>132.71029999999999</v>
      </c>
      <c r="AV2326" s="9">
        <v>70.576986365407194</v>
      </c>
      <c r="AW2326" s="9">
        <v>300.55860638263903</v>
      </c>
      <c r="AX2326" s="9">
        <v>0.2317492958</v>
      </c>
    </row>
    <row r="2327" spans="1:50" x14ac:dyDescent="0.25">
      <c r="A2327" s="142">
        <v>550000</v>
      </c>
      <c r="B2327" s="142">
        <v>920000</v>
      </c>
      <c r="C2327" s="142">
        <v>920000</v>
      </c>
      <c r="D2327" s="9" t="s">
        <v>305</v>
      </c>
      <c r="E2327" s="9" t="s">
        <v>70</v>
      </c>
      <c r="F2327" s="9" t="s">
        <v>306</v>
      </c>
      <c r="G2327" s="9" t="s">
        <v>307</v>
      </c>
      <c r="H2327" s="9">
        <v>0.36</v>
      </c>
      <c r="I2327" s="9">
        <v>0.48</v>
      </c>
      <c r="J2327" s="9" t="s">
        <v>195</v>
      </c>
      <c r="K2327" s="9">
        <v>3.27831985133E-3</v>
      </c>
      <c r="L2327" s="9">
        <v>3847.42469200289</v>
      </c>
      <c r="M2327" s="9">
        <v>9.5601531223170699</v>
      </c>
      <c r="N2327" s="9">
        <v>1.4050111379433099</v>
      </c>
      <c r="O2327" s="9">
        <v>3.1341239762709999E-2</v>
      </c>
      <c r="P2327" s="9">
        <v>4.6060759048599997E-3</v>
      </c>
      <c r="Q2327" s="9">
        <v>12.613088744317199</v>
      </c>
      <c r="R2327" s="9">
        <v>1210</v>
      </c>
      <c r="S2327" s="9" t="s">
        <v>310</v>
      </c>
      <c r="T2327" s="9">
        <v>1210</v>
      </c>
      <c r="U2327" s="9" t="s">
        <v>293</v>
      </c>
      <c r="V2327" s="9" t="s">
        <v>195</v>
      </c>
      <c r="Z2327" s="9">
        <v>0</v>
      </c>
      <c r="AA2327" s="9">
        <v>1</v>
      </c>
      <c r="AB2327" s="9">
        <v>3.1341239762709999E-2</v>
      </c>
      <c r="AC2327" s="9">
        <v>4.6060759048599997E-3</v>
      </c>
      <c r="AD2327" s="9">
        <v>12.6130887443167</v>
      </c>
      <c r="AF2327" s="9">
        <v>-1</v>
      </c>
      <c r="AG2327" s="9">
        <v>-1</v>
      </c>
      <c r="AH2327" s="9">
        <v>-1</v>
      </c>
      <c r="AI2327" s="9">
        <v>-1</v>
      </c>
      <c r="AJ2327" s="9">
        <v>0</v>
      </c>
      <c r="AM2327" s="9" t="s">
        <v>309</v>
      </c>
      <c r="AN2327" s="9">
        <v>-1</v>
      </c>
      <c r="AQ2327" s="9">
        <v>580</v>
      </c>
      <c r="AR2327" s="9" t="s">
        <v>302</v>
      </c>
      <c r="AT2327" s="9" t="s">
        <v>195</v>
      </c>
      <c r="AU2327" s="9">
        <v>132.71029999999999</v>
      </c>
      <c r="AV2327" s="9">
        <v>22.7602050540455</v>
      </c>
      <c r="AW2327" s="9">
        <v>13.2668897450641</v>
      </c>
      <c r="AX2327" s="9">
        <v>1.02295935E-2</v>
      </c>
    </row>
    <row r="2328" spans="1:50" x14ac:dyDescent="0.25">
      <c r="A2328" s="142">
        <v>550000</v>
      </c>
      <c r="B2328" s="142">
        <v>920000</v>
      </c>
      <c r="C2328" s="142">
        <v>920000</v>
      </c>
      <c r="D2328" s="9" t="s">
        <v>305</v>
      </c>
      <c r="E2328" s="9" t="s">
        <v>70</v>
      </c>
      <c r="F2328" s="9" t="s">
        <v>306</v>
      </c>
      <c r="G2328" s="9" t="s">
        <v>307</v>
      </c>
      <c r="H2328" s="9">
        <v>0.36</v>
      </c>
      <c r="I2328" s="9">
        <v>0.48</v>
      </c>
      <c r="J2328" s="9" t="s">
        <v>195</v>
      </c>
      <c r="K2328" s="9">
        <v>3.8985871283319998E-2</v>
      </c>
      <c r="L2328" s="9">
        <v>3847.42469200289</v>
      </c>
      <c r="M2328" s="9">
        <v>9.5601531223170699</v>
      </c>
      <c r="N2328" s="9">
        <v>1.4050111379433099</v>
      </c>
      <c r="O2328" s="9">
        <v>0.37271089907555999</v>
      </c>
      <c r="P2328" s="9">
        <v>5.4775583375500002E-2</v>
      </c>
      <c r="Q2328" s="9">
        <v>149.99520381472601</v>
      </c>
      <c r="R2328" s="9">
        <v>1210</v>
      </c>
      <c r="S2328" s="9" t="s">
        <v>310</v>
      </c>
      <c r="T2328" s="9">
        <v>1210</v>
      </c>
      <c r="U2328" s="9" t="s">
        <v>293</v>
      </c>
      <c r="V2328" s="9" t="s">
        <v>195</v>
      </c>
      <c r="Z2328" s="9">
        <v>0</v>
      </c>
      <c r="AA2328" s="9">
        <v>1</v>
      </c>
      <c r="AB2328" s="9">
        <v>0.37271089907555999</v>
      </c>
      <c r="AC2328" s="9">
        <v>5.4775583375500002E-2</v>
      </c>
      <c r="AD2328" s="9">
        <v>149.99520381472601</v>
      </c>
      <c r="AF2328" s="9">
        <v>-1</v>
      </c>
      <c r="AG2328" s="9">
        <v>-1</v>
      </c>
      <c r="AH2328" s="9">
        <v>-1</v>
      </c>
      <c r="AI2328" s="9">
        <v>-1</v>
      </c>
      <c r="AJ2328" s="9">
        <v>0</v>
      </c>
      <c r="AM2328" s="9" t="s">
        <v>309</v>
      </c>
      <c r="AN2328" s="9">
        <v>-1</v>
      </c>
      <c r="AQ2328" s="9">
        <v>580</v>
      </c>
      <c r="AR2328" s="9" t="s">
        <v>302</v>
      </c>
      <c r="AT2328" s="9" t="s">
        <v>195</v>
      </c>
      <c r="AU2328" s="9">
        <v>132.71029999999999</v>
      </c>
      <c r="AV2328" s="9">
        <v>72.369868890735404</v>
      </c>
      <c r="AW2328" s="9">
        <v>157.77022358579899</v>
      </c>
      <c r="AX2328" s="9">
        <v>0.1216506114</v>
      </c>
    </row>
    <row r="2329" spans="1:50" x14ac:dyDescent="0.25">
      <c r="A2329" s="142">
        <v>550000</v>
      </c>
      <c r="B2329" s="142">
        <v>920000</v>
      </c>
      <c r="C2329" s="142">
        <v>920000</v>
      </c>
      <c r="D2329" s="9" t="s">
        <v>305</v>
      </c>
      <c r="E2329" s="9" t="s">
        <v>70</v>
      </c>
      <c r="F2329" s="9" t="s">
        <v>306</v>
      </c>
      <c r="G2329" s="9" t="s">
        <v>307</v>
      </c>
      <c r="H2329" s="9">
        <v>0.36</v>
      </c>
      <c r="I2329" s="9">
        <v>0.48</v>
      </c>
      <c r="J2329" s="9" t="s">
        <v>195</v>
      </c>
      <c r="K2329" s="9">
        <v>5.4562127666889997E-2</v>
      </c>
      <c r="L2329" s="9">
        <v>3847.42469200289</v>
      </c>
      <c r="M2329" s="9">
        <v>9.5601531223170699</v>
      </c>
      <c r="N2329" s="9">
        <v>1.4050111379433099</v>
      </c>
      <c r="O2329" s="9">
        <v>0.52162229517490999</v>
      </c>
      <c r="P2329" s="9">
        <v>7.6660397081870002E-2</v>
      </c>
      <c r="Q2329" s="9">
        <v>209.92367723382199</v>
      </c>
      <c r="R2329" s="9">
        <v>1210</v>
      </c>
      <c r="S2329" s="9" t="s">
        <v>310</v>
      </c>
      <c r="T2329" s="9">
        <v>1210</v>
      </c>
      <c r="U2329" s="9" t="s">
        <v>293</v>
      </c>
      <c r="V2329" s="9" t="s">
        <v>195</v>
      </c>
      <c r="Z2329" s="9">
        <v>0</v>
      </c>
      <c r="AA2329" s="9">
        <v>1</v>
      </c>
      <c r="AB2329" s="9">
        <v>0.52162229517490999</v>
      </c>
      <c r="AC2329" s="9">
        <v>7.6660397081870002E-2</v>
      </c>
      <c r="AD2329" s="9">
        <v>209.92367723382199</v>
      </c>
      <c r="AF2329" s="9">
        <v>-1</v>
      </c>
      <c r="AG2329" s="9">
        <v>-1</v>
      </c>
      <c r="AH2329" s="9">
        <v>-1</v>
      </c>
      <c r="AI2329" s="9">
        <v>-1</v>
      </c>
      <c r="AJ2329" s="9">
        <v>0</v>
      </c>
      <c r="AM2329" s="9" t="s">
        <v>309</v>
      </c>
      <c r="AN2329" s="9">
        <v>-1</v>
      </c>
      <c r="AQ2329" s="9">
        <v>580</v>
      </c>
      <c r="AR2329" s="9" t="s">
        <v>302</v>
      </c>
      <c r="AT2329" s="9" t="s">
        <v>195</v>
      </c>
      <c r="AU2329" s="9">
        <v>132.71029999999999</v>
      </c>
      <c r="AV2329" s="9">
        <v>76.225973820126598</v>
      </c>
      <c r="AW2329" s="9">
        <v>220.80509676857901</v>
      </c>
      <c r="AX2329" s="9">
        <v>0.17025440159999999</v>
      </c>
    </row>
    <row r="2330" spans="1:50" x14ac:dyDescent="0.25">
      <c r="A2330" s="142">
        <v>550000</v>
      </c>
      <c r="B2330" s="142">
        <v>920000</v>
      </c>
      <c r="C2330" s="142">
        <v>920000</v>
      </c>
      <c r="D2330" s="9" t="s">
        <v>305</v>
      </c>
      <c r="E2330" s="9" t="s">
        <v>70</v>
      </c>
      <c r="F2330" s="9" t="s">
        <v>306</v>
      </c>
      <c r="G2330" s="9" t="s">
        <v>307</v>
      </c>
      <c r="H2330" s="9">
        <v>0.36</v>
      </c>
      <c r="I2330" s="9">
        <v>0.48</v>
      </c>
      <c r="J2330" s="9" t="s">
        <v>195</v>
      </c>
      <c r="K2330" s="9">
        <v>0.20023066338675999</v>
      </c>
      <c r="L2330" s="9">
        <v>3847.42469200289</v>
      </c>
      <c r="M2330" s="9">
        <v>9.5601531223170699</v>
      </c>
      <c r="N2330" s="9">
        <v>1.4050111379433099</v>
      </c>
      <c r="O2330" s="9">
        <v>1.9142358017605701</v>
      </c>
      <c r="P2330" s="9">
        <v>0.28132631221617999</v>
      </c>
      <c r="Q2330" s="9">
        <v>770.37239841034705</v>
      </c>
      <c r="R2330" s="9">
        <v>1210</v>
      </c>
      <c r="S2330" s="9" t="s">
        <v>310</v>
      </c>
      <c r="T2330" s="9">
        <v>1210</v>
      </c>
      <c r="U2330" s="9" t="s">
        <v>293</v>
      </c>
      <c r="V2330" s="9" t="s">
        <v>195</v>
      </c>
      <c r="Z2330" s="9">
        <v>0</v>
      </c>
      <c r="AA2330" s="9">
        <v>1</v>
      </c>
      <c r="AB2330" s="9">
        <v>1.9142358017605701</v>
      </c>
      <c r="AC2330" s="9">
        <v>0.28132631221617999</v>
      </c>
      <c r="AD2330" s="9">
        <v>770.37239841034705</v>
      </c>
      <c r="AF2330" s="9">
        <v>-1</v>
      </c>
      <c r="AG2330" s="9">
        <v>-1</v>
      </c>
      <c r="AH2330" s="9">
        <v>-1</v>
      </c>
      <c r="AI2330" s="9">
        <v>-1</v>
      </c>
      <c r="AJ2330" s="9">
        <v>0</v>
      </c>
      <c r="AM2330" s="9" t="s">
        <v>309</v>
      </c>
      <c r="AN2330" s="9">
        <v>-1</v>
      </c>
      <c r="AQ2330" s="9">
        <v>580</v>
      </c>
      <c r="AR2330" s="9" t="s">
        <v>302</v>
      </c>
      <c r="AT2330" s="9" t="s">
        <v>195</v>
      </c>
      <c r="AU2330" s="9">
        <v>132.71029999999999</v>
      </c>
      <c r="AV2330" s="9">
        <v>114.691224108882</v>
      </c>
      <c r="AW2330" s="9">
        <v>810.30474608812995</v>
      </c>
      <c r="AX2330" s="9">
        <v>0.62479513249999996</v>
      </c>
    </row>
    <row r="2331" spans="1:50" x14ac:dyDescent="0.25">
      <c r="A2331" s="142">
        <v>550000</v>
      </c>
      <c r="B2331" s="142">
        <v>920000</v>
      </c>
      <c r="C2331" s="142">
        <v>920000</v>
      </c>
      <c r="D2331" s="9" t="s">
        <v>305</v>
      </c>
      <c r="E2331" s="9" t="s">
        <v>70</v>
      </c>
      <c r="F2331" s="9" t="s">
        <v>306</v>
      </c>
      <c r="G2331" s="9" t="s">
        <v>307</v>
      </c>
      <c r="H2331" s="9">
        <v>0.36</v>
      </c>
      <c r="I2331" s="9">
        <v>0.48</v>
      </c>
      <c r="J2331" s="9" t="s">
        <v>195</v>
      </c>
      <c r="K2331" s="9">
        <v>9.3505698196999997E-4</v>
      </c>
      <c r="L2331" s="9">
        <v>3847.42469200289</v>
      </c>
      <c r="M2331" s="9">
        <v>9.5601531223170699</v>
      </c>
      <c r="N2331" s="9">
        <v>1.4050111379433099</v>
      </c>
      <c r="O2331" s="9">
        <v>8.9392879257699995E-3</v>
      </c>
      <c r="P2331" s="9">
        <v>1.31376547428E-3</v>
      </c>
      <c r="Q2331" s="9">
        <v>3.5975613208803101</v>
      </c>
      <c r="R2331" s="9">
        <v>1210</v>
      </c>
      <c r="S2331" s="9" t="s">
        <v>310</v>
      </c>
      <c r="T2331" s="9">
        <v>1210</v>
      </c>
      <c r="U2331" s="9" t="s">
        <v>293</v>
      </c>
      <c r="V2331" s="9" t="s">
        <v>195</v>
      </c>
      <c r="Z2331" s="9">
        <v>0</v>
      </c>
      <c r="AA2331" s="9">
        <v>1</v>
      </c>
      <c r="AB2331" s="9">
        <v>8.9392879257699995E-3</v>
      </c>
      <c r="AC2331" s="9">
        <v>1.31376547428E-3</v>
      </c>
      <c r="AD2331" s="9">
        <v>3.5975613208806401</v>
      </c>
      <c r="AF2331" s="9">
        <v>-1</v>
      </c>
      <c r="AG2331" s="9">
        <v>-1</v>
      </c>
      <c r="AH2331" s="9">
        <v>-1</v>
      </c>
      <c r="AI2331" s="9">
        <v>-1</v>
      </c>
      <c r="AJ2331" s="9">
        <v>0</v>
      </c>
      <c r="AM2331" s="9" t="s">
        <v>309</v>
      </c>
      <c r="AN2331" s="9">
        <v>-1</v>
      </c>
      <c r="AQ2331" s="9">
        <v>580</v>
      </c>
      <c r="AR2331" s="9" t="s">
        <v>302</v>
      </c>
      <c r="AT2331" s="9" t="s">
        <v>195</v>
      </c>
      <c r="AU2331" s="9">
        <v>132.71029999999999</v>
      </c>
      <c r="AV2331" s="9">
        <v>11.050760138479299</v>
      </c>
      <c r="AW2331" s="9">
        <v>3.7840413528158301</v>
      </c>
      <c r="AX2331" s="9">
        <v>2.9177302E-3</v>
      </c>
    </row>
    <row r="2332" spans="1:50" x14ac:dyDescent="0.25">
      <c r="A2332" s="142">
        <v>550000</v>
      </c>
      <c r="B2332" s="142">
        <v>920000</v>
      </c>
      <c r="C2332" s="142">
        <v>920000</v>
      </c>
      <c r="D2332" s="9" t="s">
        <v>305</v>
      </c>
      <c r="E2332" s="9" t="s">
        <v>70</v>
      </c>
      <c r="F2332" s="9" t="s">
        <v>306</v>
      </c>
      <c r="G2332" s="9" t="s">
        <v>307</v>
      </c>
      <c r="H2332" s="9">
        <v>0.36</v>
      </c>
      <c r="I2332" s="9">
        <v>0.48</v>
      </c>
      <c r="J2332" s="9" t="s">
        <v>195</v>
      </c>
      <c r="K2332" s="9">
        <v>0.29429943692872002</v>
      </c>
      <c r="L2332" s="9">
        <v>3869.0949129539799</v>
      </c>
      <c r="M2332" s="9">
        <v>9.6591190696812408</v>
      </c>
      <c r="N2332" s="9">
        <v>1.4698198053259799</v>
      </c>
      <c r="O2332" s="9">
        <v>2.8426733034347</v>
      </c>
      <c r="P2332" s="9">
        <v>0.43256714109411998</v>
      </c>
      <c r="Q2332" s="9">
        <v>1138.67245430615</v>
      </c>
      <c r="R2332" s="9">
        <v>1200</v>
      </c>
      <c r="S2332" s="9" t="s">
        <v>308</v>
      </c>
      <c r="T2332" s="9">
        <v>1200</v>
      </c>
      <c r="U2332" s="9" t="s">
        <v>293</v>
      </c>
      <c r="V2332" s="9" t="s">
        <v>195</v>
      </c>
      <c r="Z2332" s="9">
        <v>0</v>
      </c>
      <c r="AA2332" s="9">
        <v>1</v>
      </c>
      <c r="AB2332" s="9">
        <v>2.8426733034347</v>
      </c>
      <c r="AC2332" s="9">
        <v>0.43256714109411998</v>
      </c>
      <c r="AD2332" s="9">
        <v>1503.8788639085201</v>
      </c>
      <c r="AF2332" s="9">
        <v>-1</v>
      </c>
      <c r="AG2332" s="9">
        <v>-1</v>
      </c>
      <c r="AH2332" s="9">
        <v>-1</v>
      </c>
      <c r="AI2332" s="9">
        <v>-1</v>
      </c>
      <c r="AJ2332" s="9">
        <v>0</v>
      </c>
      <c r="AM2332" s="9" t="s">
        <v>309</v>
      </c>
      <c r="AN2332" s="9">
        <v>-1</v>
      </c>
      <c r="AQ2332" s="9">
        <v>580</v>
      </c>
      <c r="AR2332" s="9" t="s">
        <v>302</v>
      </c>
      <c r="AT2332" s="9" t="s">
        <v>195</v>
      </c>
      <c r="AU2332" s="9">
        <v>132.71029999999999</v>
      </c>
      <c r="AV2332" s="9">
        <v>170.40199255880299</v>
      </c>
      <c r="AW2332" s="9">
        <v>1190.98756644371</v>
      </c>
      <c r="AX2332" s="9">
        <v>1.2196908872000001</v>
      </c>
    </row>
    <row r="2333" spans="1:50" x14ac:dyDescent="0.25">
      <c r="A2333" s="142">
        <v>550000</v>
      </c>
      <c r="B2333" s="142">
        <v>920000</v>
      </c>
      <c r="C2333" s="142">
        <v>920000</v>
      </c>
      <c r="D2333" s="9" t="s">
        <v>305</v>
      </c>
      <c r="E2333" s="9" t="s">
        <v>70</v>
      </c>
      <c r="F2333" s="9" t="s">
        <v>306</v>
      </c>
      <c r="G2333" s="9" t="s">
        <v>307</v>
      </c>
      <c r="H2333" s="9">
        <v>0.36</v>
      </c>
      <c r="I2333" s="9">
        <v>0.48</v>
      </c>
      <c r="J2333" s="9" t="s">
        <v>195</v>
      </c>
      <c r="K2333" s="9">
        <v>0.12055527226513001</v>
      </c>
      <c r="L2333" s="9">
        <v>3869.0949129539799</v>
      </c>
      <c r="M2333" s="9">
        <v>9.6591190696812408</v>
      </c>
      <c r="N2333" s="9">
        <v>1.4698198053259799</v>
      </c>
      <c r="O2333" s="9">
        <v>1.1644577292867599</v>
      </c>
      <c r="P2333" s="9">
        <v>0.17719452681174999</v>
      </c>
      <c r="Q2333" s="9">
        <v>466.43979065080799</v>
      </c>
      <c r="R2333" s="9">
        <v>1210</v>
      </c>
      <c r="S2333" s="9" t="s">
        <v>310</v>
      </c>
      <c r="T2333" s="9">
        <v>1210</v>
      </c>
      <c r="U2333" s="9" t="s">
        <v>293</v>
      </c>
      <c r="V2333" s="9" t="s">
        <v>195</v>
      </c>
      <c r="Z2333" s="9">
        <v>0</v>
      </c>
      <c r="AA2333" s="9">
        <v>1</v>
      </c>
      <c r="AB2333" s="9">
        <v>1.1644577292867599</v>
      </c>
      <c r="AC2333" s="9">
        <v>0.17719452681174999</v>
      </c>
      <c r="AD2333" s="9">
        <v>466.43979065080799</v>
      </c>
      <c r="AF2333" s="9">
        <v>-1</v>
      </c>
      <c r="AG2333" s="9">
        <v>-1</v>
      </c>
      <c r="AH2333" s="9">
        <v>-1</v>
      </c>
      <c r="AI2333" s="9">
        <v>-1</v>
      </c>
      <c r="AJ2333" s="9">
        <v>0</v>
      </c>
      <c r="AM2333" s="9" t="s">
        <v>309</v>
      </c>
      <c r="AN2333" s="9">
        <v>-1</v>
      </c>
      <c r="AQ2333" s="9">
        <v>580</v>
      </c>
      <c r="AR2333" s="9" t="s">
        <v>302</v>
      </c>
      <c r="AT2333" s="9" t="s">
        <v>195</v>
      </c>
      <c r="AU2333" s="9">
        <v>132.71029999999999</v>
      </c>
      <c r="AV2333" s="9">
        <v>90.991236021183099</v>
      </c>
      <c r="AW2333" s="9">
        <v>487.86987782033299</v>
      </c>
      <c r="AX2333" s="9">
        <v>0.37829666719999999</v>
      </c>
    </row>
    <row r="2334" spans="1:50" x14ac:dyDescent="0.25">
      <c r="A2334" s="142">
        <v>550000</v>
      </c>
      <c r="B2334" s="142">
        <v>920000</v>
      </c>
      <c r="C2334" s="142">
        <v>920000</v>
      </c>
      <c r="D2334" s="9" t="s">
        <v>305</v>
      </c>
      <c r="E2334" s="9" t="s">
        <v>70</v>
      </c>
      <c r="F2334" s="9" t="s">
        <v>306</v>
      </c>
      <c r="G2334" s="9" t="s">
        <v>307</v>
      </c>
      <c r="H2334" s="9">
        <v>0.36</v>
      </c>
      <c r="I2334" s="9">
        <v>0.48</v>
      </c>
      <c r="J2334" s="9" t="s">
        <v>312</v>
      </c>
      <c r="K2334" s="9">
        <v>0.20244195435306001</v>
      </c>
      <c r="L2334" s="9">
        <v>3564.1792695361301</v>
      </c>
      <c r="M2334" s="9">
        <v>7.1969936635328899</v>
      </c>
      <c r="N2334" s="9">
        <v>1.01934749208088</v>
      </c>
      <c r="O2334" s="9">
        <v>1.45697346271221</v>
      </c>
      <c r="P2334" s="9">
        <v>0.20635869846173999</v>
      </c>
      <c r="Q2334" s="9">
        <v>721.53941698956999</v>
      </c>
      <c r="R2334" s="9">
        <v>3100</v>
      </c>
      <c r="S2334" s="9" t="s">
        <v>313</v>
      </c>
      <c r="T2334" s="9">
        <v>3100</v>
      </c>
      <c r="U2334" s="9" t="s">
        <v>293</v>
      </c>
      <c r="V2334" s="9" t="s">
        <v>195</v>
      </c>
      <c r="Y2334" s="9" t="s">
        <v>312</v>
      </c>
      <c r="Z2334" s="9">
        <v>0</v>
      </c>
      <c r="AA2334" s="9">
        <v>1</v>
      </c>
      <c r="AB2334" s="9">
        <v>1.45697346271221</v>
      </c>
      <c r="AC2334" s="9">
        <v>0.20635869846173999</v>
      </c>
      <c r="AD2334" s="9">
        <v>935.92048468799396</v>
      </c>
      <c r="AF2334" s="9">
        <v>-1</v>
      </c>
      <c r="AG2334" s="9">
        <v>-1</v>
      </c>
      <c r="AH2334" s="9">
        <v>-1</v>
      </c>
      <c r="AI2334" s="9">
        <v>-1</v>
      </c>
      <c r="AJ2334" s="9">
        <v>0</v>
      </c>
      <c r="AM2334" s="9" t="s">
        <v>309</v>
      </c>
      <c r="AN2334" s="9">
        <v>-1</v>
      </c>
      <c r="AQ2334" s="9">
        <v>580</v>
      </c>
      <c r="AR2334" s="9" t="s">
        <v>302</v>
      </c>
      <c r="AT2334" s="9" t="s">
        <v>195</v>
      </c>
      <c r="AU2334" s="9">
        <v>132.71029999999999</v>
      </c>
      <c r="AV2334" s="9">
        <v>132.792258943267</v>
      </c>
      <c r="AW2334" s="9">
        <v>819.25352313690303</v>
      </c>
      <c r="AX2334" s="9">
        <v>0.75905959830000003</v>
      </c>
    </row>
    <row r="2335" spans="1:50" x14ac:dyDescent="0.25">
      <c r="A2335" s="142">
        <v>550000</v>
      </c>
      <c r="B2335" s="142">
        <v>920000</v>
      </c>
      <c r="C2335" s="142">
        <v>920000</v>
      </c>
      <c r="D2335" s="9" t="s">
        <v>305</v>
      </c>
      <c r="E2335" s="9" t="s">
        <v>70</v>
      </c>
      <c r="F2335" s="9" t="s">
        <v>306</v>
      </c>
      <c r="G2335" s="9" t="s">
        <v>307</v>
      </c>
      <c r="H2335" s="9">
        <v>0.36</v>
      </c>
      <c r="I2335" s="9">
        <v>0.48</v>
      </c>
      <c r="J2335" s="9" t="s">
        <v>195</v>
      </c>
      <c r="K2335" s="9">
        <v>0.21967017490594001</v>
      </c>
      <c r="L2335" s="9">
        <v>3869.3117740468801</v>
      </c>
      <c r="M2335" s="9">
        <v>10.076858692929999</v>
      </c>
      <c r="N2335" s="9">
        <v>1.6386991469999601</v>
      </c>
      <c r="O2335" s="9">
        <v>2.2135853115783801</v>
      </c>
      <c r="P2335" s="9">
        <v>0.35997332823969003</v>
      </c>
      <c r="Q2335" s="9">
        <v>849.97239417049695</v>
      </c>
      <c r="R2335" s="9">
        <v>1200</v>
      </c>
      <c r="S2335" s="9" t="s">
        <v>308</v>
      </c>
      <c r="T2335" s="9">
        <v>1200</v>
      </c>
      <c r="U2335" s="9" t="s">
        <v>293</v>
      </c>
      <c r="V2335" s="9" t="s">
        <v>195</v>
      </c>
      <c r="Z2335" s="9">
        <v>0</v>
      </c>
      <c r="AA2335" s="9">
        <v>1</v>
      </c>
      <c r="AB2335" s="9">
        <v>2.2135853115783801</v>
      </c>
      <c r="AC2335" s="9">
        <v>0.35997332823969003</v>
      </c>
      <c r="AD2335" s="9">
        <v>849.97239417049695</v>
      </c>
      <c r="AF2335" s="9">
        <v>-1</v>
      </c>
      <c r="AG2335" s="9">
        <v>-1</v>
      </c>
      <c r="AH2335" s="9">
        <v>-1</v>
      </c>
      <c r="AI2335" s="9">
        <v>-1</v>
      </c>
      <c r="AJ2335" s="9">
        <v>0</v>
      </c>
      <c r="AM2335" s="9" t="s">
        <v>309</v>
      </c>
      <c r="AN2335" s="9">
        <v>-1</v>
      </c>
      <c r="AQ2335" s="9">
        <v>580</v>
      </c>
      <c r="AR2335" s="9" t="s">
        <v>302</v>
      </c>
      <c r="AT2335" s="9" t="s">
        <v>195</v>
      </c>
      <c r="AU2335" s="9">
        <v>132.71029999999999</v>
      </c>
      <c r="AV2335" s="9">
        <v>141.721868033953</v>
      </c>
      <c r="AW2335" s="9">
        <v>888.97365812783698</v>
      </c>
      <c r="AX2335" s="9">
        <v>0.68935311769999996</v>
      </c>
    </row>
    <row r="2336" spans="1:50" x14ac:dyDescent="0.25">
      <c r="A2336" s="142">
        <v>550000</v>
      </c>
      <c r="B2336" s="142">
        <v>920000</v>
      </c>
      <c r="C2336" s="142">
        <v>920000</v>
      </c>
      <c r="D2336" s="9" t="s">
        <v>305</v>
      </c>
      <c r="E2336" s="9" t="s">
        <v>70</v>
      </c>
      <c r="F2336" s="9" t="s">
        <v>306</v>
      </c>
      <c r="G2336" s="9" t="s">
        <v>307</v>
      </c>
      <c r="H2336" s="9">
        <v>0.36</v>
      </c>
      <c r="I2336" s="9">
        <v>0.48</v>
      </c>
      <c r="J2336" s="9" t="s">
        <v>195</v>
      </c>
      <c r="K2336" s="9">
        <v>0.19281343366402001</v>
      </c>
      <c r="L2336" s="9">
        <v>3869.3117740468801</v>
      </c>
      <c r="M2336" s="9">
        <v>10.076858692929999</v>
      </c>
      <c r="N2336" s="9">
        <v>1.6386991469999601</v>
      </c>
      <c r="O2336" s="9">
        <v>1.9429537251309901</v>
      </c>
      <c r="P2336" s="9">
        <v>0.31596320927535998</v>
      </c>
      <c r="Q2336" s="9">
        <v>746.05528907061296</v>
      </c>
      <c r="R2336" s="9">
        <v>1330</v>
      </c>
      <c r="S2336" s="9" t="s">
        <v>311</v>
      </c>
      <c r="T2336" s="9">
        <v>1330</v>
      </c>
      <c r="U2336" s="9" t="s">
        <v>293</v>
      </c>
      <c r="V2336" s="9" t="s">
        <v>195</v>
      </c>
      <c r="Z2336" s="9">
        <v>0</v>
      </c>
      <c r="AA2336" s="9">
        <v>1</v>
      </c>
      <c r="AB2336" s="9">
        <v>1.9429537251309901</v>
      </c>
      <c r="AC2336" s="9">
        <v>0.31596320927535998</v>
      </c>
      <c r="AD2336" s="9">
        <v>746.05528907061296</v>
      </c>
      <c r="AF2336" s="9">
        <v>-1</v>
      </c>
      <c r="AG2336" s="9">
        <v>-1</v>
      </c>
      <c r="AH2336" s="9">
        <v>-1</v>
      </c>
      <c r="AI2336" s="9">
        <v>-1</v>
      </c>
      <c r="AJ2336" s="9">
        <v>0</v>
      </c>
      <c r="AM2336" s="9" t="s">
        <v>309</v>
      </c>
      <c r="AN2336" s="9">
        <v>-1</v>
      </c>
      <c r="AQ2336" s="9">
        <v>580</v>
      </c>
      <c r="AR2336" s="9" t="s">
        <v>302</v>
      </c>
      <c r="AT2336" s="9" t="s">
        <v>195</v>
      </c>
      <c r="AU2336" s="9">
        <v>132.71029999999999</v>
      </c>
      <c r="AV2336" s="9">
        <v>110.49092160509601</v>
      </c>
      <c r="AW2336" s="9">
        <v>780.28828234824596</v>
      </c>
      <c r="AX2336" s="9">
        <v>0.6050732271</v>
      </c>
    </row>
    <row r="2337" spans="1:50" x14ac:dyDescent="0.25">
      <c r="A2337" s="142">
        <v>550000</v>
      </c>
      <c r="B2337" s="142">
        <v>920000</v>
      </c>
      <c r="C2337" s="142">
        <v>920000</v>
      </c>
      <c r="D2337" s="9" t="s">
        <v>305</v>
      </c>
      <c r="E2337" s="9" t="s">
        <v>70</v>
      </c>
      <c r="F2337" s="9" t="s">
        <v>306</v>
      </c>
      <c r="G2337" s="9" t="s">
        <v>307</v>
      </c>
      <c r="H2337" s="9">
        <v>0.36</v>
      </c>
      <c r="I2337" s="9">
        <v>0.48</v>
      </c>
      <c r="J2337" s="9" t="s">
        <v>195</v>
      </c>
      <c r="K2337" s="9">
        <v>2.1597239706999999E-4</v>
      </c>
      <c r="L2337" s="9">
        <v>3869.3117740468801</v>
      </c>
      <c r="M2337" s="9">
        <v>10.076858692929999</v>
      </c>
      <c r="N2337" s="9">
        <v>1.6386991469999601</v>
      </c>
      <c r="O2337" s="9">
        <v>2.1763233269200002E-3</v>
      </c>
      <c r="P2337" s="9">
        <v>3.5391378286E-4</v>
      </c>
      <c r="Q2337" s="9">
        <v>0.83566453888303005</v>
      </c>
      <c r="R2337" s="9">
        <v>1210</v>
      </c>
      <c r="S2337" s="9" t="s">
        <v>310</v>
      </c>
      <c r="T2337" s="9">
        <v>1210</v>
      </c>
      <c r="U2337" s="9" t="s">
        <v>293</v>
      </c>
      <c r="V2337" s="9" t="s">
        <v>195</v>
      </c>
      <c r="Z2337" s="9">
        <v>0</v>
      </c>
      <c r="AA2337" s="9">
        <v>1</v>
      </c>
      <c r="AB2337" s="9">
        <v>2.1763233269200002E-3</v>
      </c>
      <c r="AC2337" s="9">
        <v>3.5391378286E-4</v>
      </c>
      <c r="AD2337" s="9">
        <v>0.83566453888355996</v>
      </c>
      <c r="AF2337" s="9">
        <v>-1</v>
      </c>
      <c r="AG2337" s="9">
        <v>-1</v>
      </c>
      <c r="AH2337" s="9">
        <v>-1</v>
      </c>
      <c r="AI2337" s="9">
        <v>-1</v>
      </c>
      <c r="AJ2337" s="9">
        <v>0</v>
      </c>
      <c r="AM2337" s="9" t="s">
        <v>309</v>
      </c>
      <c r="AN2337" s="9">
        <v>-1</v>
      </c>
      <c r="AQ2337" s="9">
        <v>580</v>
      </c>
      <c r="AR2337" s="9" t="s">
        <v>302</v>
      </c>
      <c r="AT2337" s="9" t="s">
        <v>195</v>
      </c>
      <c r="AU2337" s="9">
        <v>132.71029999999999</v>
      </c>
      <c r="AV2337" s="9">
        <v>5.4955834226067699</v>
      </c>
      <c r="AW2337" s="9">
        <v>0.87400928217677998</v>
      </c>
      <c r="AX2337" s="9">
        <v>6.7774899999999995E-4</v>
      </c>
    </row>
    <row r="2338" spans="1:50" x14ac:dyDescent="0.25">
      <c r="A2338" s="142">
        <v>550000</v>
      </c>
      <c r="B2338" s="142">
        <v>920000</v>
      </c>
      <c r="C2338" s="142">
        <v>920000</v>
      </c>
      <c r="D2338" s="9" t="s">
        <v>305</v>
      </c>
      <c r="E2338" s="9" t="s">
        <v>70</v>
      </c>
      <c r="F2338" s="9" t="s">
        <v>306</v>
      </c>
      <c r="G2338" s="9" t="s">
        <v>307</v>
      </c>
      <c r="H2338" s="9">
        <v>0.36</v>
      </c>
      <c r="I2338" s="9">
        <v>0.48</v>
      </c>
      <c r="J2338" s="9" t="s">
        <v>195</v>
      </c>
      <c r="K2338" s="9">
        <v>2.8375388560559999E-2</v>
      </c>
      <c r="L2338" s="9">
        <v>3869.3117740468801</v>
      </c>
      <c r="M2338" s="9">
        <v>10.076858692929999</v>
      </c>
      <c r="N2338" s="9">
        <v>1.6386991469999601</v>
      </c>
      <c r="O2338" s="9">
        <v>0.28593478088183</v>
      </c>
      <c r="P2338" s="9">
        <v>4.6498725029990001E-2</v>
      </c>
      <c r="Q2338" s="9">
        <v>109.793225050565</v>
      </c>
      <c r="R2338" s="9">
        <v>1210</v>
      </c>
      <c r="S2338" s="9" t="s">
        <v>310</v>
      </c>
      <c r="T2338" s="9">
        <v>1210</v>
      </c>
      <c r="U2338" s="9" t="s">
        <v>293</v>
      </c>
      <c r="V2338" s="9" t="s">
        <v>195</v>
      </c>
      <c r="Z2338" s="9">
        <v>0</v>
      </c>
      <c r="AA2338" s="9">
        <v>1</v>
      </c>
      <c r="AB2338" s="9">
        <v>0.28593478088183</v>
      </c>
      <c r="AC2338" s="9">
        <v>4.6498725029990001E-2</v>
      </c>
      <c r="AD2338" s="9">
        <v>109.793225050563</v>
      </c>
      <c r="AF2338" s="9">
        <v>-1</v>
      </c>
      <c r="AG2338" s="9">
        <v>-1</v>
      </c>
      <c r="AH2338" s="9">
        <v>-1</v>
      </c>
      <c r="AI2338" s="9">
        <v>-1</v>
      </c>
      <c r="AJ2338" s="9">
        <v>0</v>
      </c>
      <c r="AM2338" s="9" t="s">
        <v>309</v>
      </c>
      <c r="AN2338" s="9">
        <v>-1</v>
      </c>
      <c r="AQ2338" s="9">
        <v>580</v>
      </c>
      <c r="AR2338" s="9" t="s">
        <v>302</v>
      </c>
      <c r="AT2338" s="9" t="s">
        <v>195</v>
      </c>
      <c r="AU2338" s="9">
        <v>132.71029999999999</v>
      </c>
      <c r="AV2338" s="9">
        <v>47.360045240991901</v>
      </c>
      <c r="AW2338" s="9">
        <v>114.831123434432</v>
      </c>
      <c r="AX2338" s="9">
        <v>8.9045600200000005E-2</v>
      </c>
    </row>
    <row r="2339" spans="1:50" x14ac:dyDescent="0.25">
      <c r="A2339" s="142">
        <v>550000</v>
      </c>
      <c r="B2339" s="142">
        <v>920000</v>
      </c>
      <c r="C2339" s="142">
        <v>920000</v>
      </c>
      <c r="D2339" s="9" t="s">
        <v>305</v>
      </c>
      <c r="E2339" s="9" t="s">
        <v>70</v>
      </c>
      <c r="F2339" s="9" t="s">
        <v>306</v>
      </c>
      <c r="G2339" s="9" t="s">
        <v>307</v>
      </c>
      <c r="H2339" s="9">
        <v>0.36</v>
      </c>
      <c r="I2339" s="9">
        <v>0.48</v>
      </c>
      <c r="J2339" s="9" t="s">
        <v>195</v>
      </c>
      <c r="K2339" s="9">
        <v>8.2117927943129998E-2</v>
      </c>
      <c r="L2339" s="9">
        <v>3869.3117740468801</v>
      </c>
      <c r="M2339" s="9">
        <v>10.076858692929999</v>
      </c>
      <c r="N2339" s="9">
        <v>1.6386991469999601</v>
      </c>
      <c r="O2339" s="9">
        <v>0.82749075603916999</v>
      </c>
      <c r="P2339" s="9">
        <v>0.13456657847381001</v>
      </c>
      <c r="Q2339" s="9">
        <v>317.73986545070198</v>
      </c>
      <c r="R2339" s="9">
        <v>1210</v>
      </c>
      <c r="S2339" s="9" t="s">
        <v>310</v>
      </c>
      <c r="T2339" s="9">
        <v>1210</v>
      </c>
      <c r="U2339" s="9" t="s">
        <v>293</v>
      </c>
      <c r="V2339" s="9" t="s">
        <v>195</v>
      </c>
      <c r="Z2339" s="9">
        <v>0</v>
      </c>
      <c r="AA2339" s="9">
        <v>1</v>
      </c>
      <c r="AB2339" s="9">
        <v>0.82749075603916999</v>
      </c>
      <c r="AC2339" s="9">
        <v>0.13456657847381001</v>
      </c>
      <c r="AD2339" s="9">
        <v>317.73986545070198</v>
      </c>
      <c r="AF2339" s="9">
        <v>-1</v>
      </c>
      <c r="AG2339" s="9">
        <v>-1</v>
      </c>
      <c r="AH2339" s="9">
        <v>-1</v>
      </c>
      <c r="AI2339" s="9">
        <v>-1</v>
      </c>
      <c r="AJ2339" s="9">
        <v>0</v>
      </c>
      <c r="AM2339" s="9" t="s">
        <v>309</v>
      </c>
      <c r="AN2339" s="9">
        <v>-1</v>
      </c>
      <c r="AQ2339" s="9">
        <v>580</v>
      </c>
      <c r="AR2339" s="9" t="s">
        <v>302</v>
      </c>
      <c r="AT2339" s="9" t="s">
        <v>195</v>
      </c>
      <c r="AU2339" s="9">
        <v>132.71029999999999</v>
      </c>
      <c r="AV2339" s="9">
        <v>104.091734101734</v>
      </c>
      <c r="AW2339" s="9">
        <v>332.319464090851</v>
      </c>
      <c r="AX2339" s="9">
        <v>0.25769656569999999</v>
      </c>
    </row>
    <row r="2340" spans="1:50" x14ac:dyDescent="0.25">
      <c r="A2340" s="142">
        <v>550000</v>
      </c>
      <c r="B2340" s="142">
        <v>920000</v>
      </c>
      <c r="C2340" s="142">
        <v>920000</v>
      </c>
      <c r="D2340" s="9" t="s">
        <v>305</v>
      </c>
      <c r="E2340" s="9" t="s">
        <v>70</v>
      </c>
      <c r="F2340" s="9" t="s">
        <v>306</v>
      </c>
      <c r="G2340" s="9" t="s">
        <v>307</v>
      </c>
      <c r="H2340" s="9">
        <v>0.36</v>
      </c>
      <c r="I2340" s="9">
        <v>0.48</v>
      </c>
      <c r="J2340" s="9" t="s">
        <v>195</v>
      </c>
      <c r="K2340" s="9">
        <v>8.0275545829950001E-2</v>
      </c>
      <c r="L2340" s="9">
        <v>3869.3117740468801</v>
      </c>
      <c r="M2340" s="9">
        <v>10.076858692929999</v>
      </c>
      <c r="N2340" s="9">
        <v>1.6386991469999601</v>
      </c>
      <c r="O2340" s="9">
        <v>0.80892533182628001</v>
      </c>
      <c r="P2340" s="9">
        <v>0.13154746847650001</v>
      </c>
      <c r="Q2340" s="9">
        <v>310.61111464788502</v>
      </c>
      <c r="R2340" s="9">
        <v>1210</v>
      </c>
      <c r="S2340" s="9" t="s">
        <v>310</v>
      </c>
      <c r="T2340" s="9">
        <v>1210</v>
      </c>
      <c r="U2340" s="9" t="s">
        <v>293</v>
      </c>
      <c r="V2340" s="9" t="s">
        <v>195</v>
      </c>
      <c r="Z2340" s="9">
        <v>0</v>
      </c>
      <c r="AA2340" s="9">
        <v>1</v>
      </c>
      <c r="AB2340" s="9">
        <v>0.80892533182628001</v>
      </c>
      <c r="AC2340" s="9">
        <v>0.13154746847650001</v>
      </c>
      <c r="AD2340" s="9">
        <v>310.61111464788502</v>
      </c>
      <c r="AF2340" s="9">
        <v>-1</v>
      </c>
      <c r="AG2340" s="9">
        <v>-1</v>
      </c>
      <c r="AH2340" s="9">
        <v>-1</v>
      </c>
      <c r="AI2340" s="9">
        <v>-1</v>
      </c>
      <c r="AJ2340" s="9">
        <v>0</v>
      </c>
      <c r="AM2340" s="9" t="s">
        <v>309</v>
      </c>
      <c r="AN2340" s="9">
        <v>-1</v>
      </c>
      <c r="AQ2340" s="9">
        <v>580</v>
      </c>
      <c r="AR2340" s="9" t="s">
        <v>302</v>
      </c>
      <c r="AT2340" s="9" t="s">
        <v>195</v>
      </c>
      <c r="AU2340" s="9">
        <v>132.71029999999999</v>
      </c>
      <c r="AV2340" s="9">
        <v>73.2177917995771</v>
      </c>
      <c r="AW2340" s="9">
        <v>324.86360820361801</v>
      </c>
      <c r="AX2340" s="9">
        <v>0.25191493479999999</v>
      </c>
    </row>
    <row r="2341" spans="1:50" x14ac:dyDescent="0.25">
      <c r="A2341" s="142">
        <v>550000</v>
      </c>
      <c r="B2341" s="142">
        <v>920000</v>
      </c>
      <c r="C2341" s="142">
        <v>920000</v>
      </c>
      <c r="D2341" s="9" t="s">
        <v>305</v>
      </c>
      <c r="E2341" s="9" t="s">
        <v>70</v>
      </c>
      <c r="F2341" s="9" t="s">
        <v>306</v>
      </c>
      <c r="G2341" s="9" t="s">
        <v>307</v>
      </c>
      <c r="H2341" s="9">
        <v>0.36</v>
      </c>
      <c r="I2341" s="9">
        <v>0.48</v>
      </c>
      <c r="J2341" s="9" t="s">
        <v>195</v>
      </c>
      <c r="K2341" s="9">
        <v>1.4295010091049999E-2</v>
      </c>
      <c r="L2341" s="9">
        <v>3869.3117740468801</v>
      </c>
      <c r="M2341" s="9">
        <v>10.076858692929999</v>
      </c>
      <c r="N2341" s="9">
        <v>1.6386991469999601</v>
      </c>
      <c r="O2341" s="9">
        <v>0.14404879670154999</v>
      </c>
      <c r="P2341" s="9">
        <v>2.3425220842560001E-2</v>
      </c>
      <c r="Q2341" s="9">
        <v>55.3118508554304</v>
      </c>
      <c r="R2341" s="9">
        <v>1210</v>
      </c>
      <c r="S2341" s="9" t="s">
        <v>310</v>
      </c>
      <c r="T2341" s="9">
        <v>1210</v>
      </c>
      <c r="U2341" s="9" t="s">
        <v>293</v>
      </c>
      <c r="V2341" s="9" t="s">
        <v>195</v>
      </c>
      <c r="Z2341" s="9">
        <v>0</v>
      </c>
      <c r="AA2341" s="9">
        <v>1</v>
      </c>
      <c r="AB2341" s="9">
        <v>0.14404879670154999</v>
      </c>
      <c r="AC2341" s="9">
        <v>2.3425220842560001E-2</v>
      </c>
      <c r="AD2341" s="9">
        <v>55.311850855428901</v>
      </c>
      <c r="AF2341" s="9">
        <v>-1</v>
      </c>
      <c r="AG2341" s="9">
        <v>-1</v>
      </c>
      <c r="AH2341" s="9">
        <v>-1</v>
      </c>
      <c r="AI2341" s="9">
        <v>-1</v>
      </c>
      <c r="AJ2341" s="9">
        <v>0</v>
      </c>
      <c r="AM2341" s="9" t="s">
        <v>309</v>
      </c>
      <c r="AN2341" s="9">
        <v>-1</v>
      </c>
      <c r="AQ2341" s="9">
        <v>580</v>
      </c>
      <c r="AR2341" s="9" t="s">
        <v>302</v>
      </c>
      <c r="AT2341" s="9" t="s">
        <v>195</v>
      </c>
      <c r="AU2341" s="9">
        <v>132.71029999999999</v>
      </c>
      <c r="AV2341" s="9">
        <v>46.0103508310861</v>
      </c>
      <c r="AW2341" s="9">
        <v>57.849853395249099</v>
      </c>
      <c r="AX2341" s="9">
        <v>4.4859570799999998E-2</v>
      </c>
    </row>
    <row r="2342" spans="1:50" x14ac:dyDescent="0.25">
      <c r="A2342" s="142">
        <v>550000</v>
      </c>
      <c r="B2342" s="142">
        <v>920000</v>
      </c>
      <c r="C2342" s="142">
        <v>920000</v>
      </c>
      <c r="D2342" s="9" t="s">
        <v>305</v>
      </c>
      <c r="E2342" s="9" t="s">
        <v>70</v>
      </c>
      <c r="F2342" s="9" t="s">
        <v>306</v>
      </c>
      <c r="G2342" s="9" t="s">
        <v>307</v>
      </c>
      <c r="H2342" s="9">
        <v>0.36</v>
      </c>
      <c r="I2342" s="9">
        <v>0.48</v>
      </c>
      <c r="J2342" s="9" t="s">
        <v>195</v>
      </c>
      <c r="K2342" s="9">
        <v>0.21662087938899999</v>
      </c>
      <c r="L2342" s="9">
        <v>3858.6945965680502</v>
      </c>
      <c r="M2342" s="9">
        <v>9.5865176947592907</v>
      </c>
      <c r="N2342" s="9">
        <v>1.4088299465937799</v>
      </c>
      <c r="O2342" s="9">
        <v>2.0766398933169801</v>
      </c>
      <c r="P2342" s="9">
        <v>0.30518198194070001</v>
      </c>
      <c r="Q2342" s="9">
        <v>835.87381680216299</v>
      </c>
      <c r="R2342" s="9">
        <v>1200</v>
      </c>
      <c r="S2342" s="9" t="s">
        <v>308</v>
      </c>
      <c r="T2342" s="9">
        <v>1200</v>
      </c>
      <c r="U2342" s="9" t="s">
        <v>293</v>
      </c>
      <c r="V2342" s="9" t="s">
        <v>195</v>
      </c>
      <c r="Z2342" s="9">
        <v>0</v>
      </c>
      <c r="AA2342" s="9">
        <v>1</v>
      </c>
      <c r="AB2342" s="9">
        <v>2.0766398933169801</v>
      </c>
      <c r="AC2342" s="9">
        <v>0.30518198194070001</v>
      </c>
      <c r="AD2342" s="9">
        <v>835.87381680216299</v>
      </c>
      <c r="AF2342" s="9">
        <v>-1</v>
      </c>
      <c r="AG2342" s="9">
        <v>-1</v>
      </c>
      <c r="AH2342" s="9">
        <v>-1</v>
      </c>
      <c r="AI2342" s="9">
        <v>-1</v>
      </c>
      <c r="AJ2342" s="9">
        <v>0</v>
      </c>
      <c r="AM2342" s="9" t="s">
        <v>309</v>
      </c>
      <c r="AN2342" s="9">
        <v>-1</v>
      </c>
      <c r="AQ2342" s="9">
        <v>580</v>
      </c>
      <c r="AR2342" s="9" t="s">
        <v>302</v>
      </c>
      <c r="AT2342" s="9" t="s">
        <v>195</v>
      </c>
      <c r="AU2342" s="9">
        <v>132.71029999999999</v>
      </c>
      <c r="AV2342" s="9">
        <v>141.63870437115099</v>
      </c>
      <c r="AW2342" s="9">
        <v>876.63359698131899</v>
      </c>
      <c r="AX2342" s="9">
        <v>0.67791874839999999</v>
      </c>
    </row>
    <row r="2343" spans="1:50" x14ac:dyDescent="0.25">
      <c r="A2343" s="142">
        <v>550000</v>
      </c>
      <c r="B2343" s="142">
        <v>920000</v>
      </c>
      <c r="C2343" s="142">
        <v>920000</v>
      </c>
      <c r="D2343" s="9" t="s">
        <v>305</v>
      </c>
      <c r="E2343" s="9" t="s">
        <v>70</v>
      </c>
      <c r="F2343" s="9" t="s">
        <v>306</v>
      </c>
      <c r="G2343" s="9" t="s">
        <v>307</v>
      </c>
      <c r="H2343" s="9">
        <v>0.36</v>
      </c>
      <c r="I2343" s="9">
        <v>0.48</v>
      </c>
      <c r="J2343" s="9" t="s">
        <v>195</v>
      </c>
      <c r="K2343" s="9">
        <v>0.12958167032599999</v>
      </c>
      <c r="L2343" s="9">
        <v>3858.6945965680502</v>
      </c>
      <c r="M2343" s="9">
        <v>9.5865176947592907</v>
      </c>
      <c r="N2343" s="9">
        <v>1.4088299465937799</v>
      </c>
      <c r="O2343" s="9">
        <v>1.24223697549673</v>
      </c>
      <c r="P2343" s="9">
        <v>0.18255853768492</v>
      </c>
      <c r="Q2343" s="9">
        <v>500.01609110122598</v>
      </c>
      <c r="R2343" s="9">
        <v>1210</v>
      </c>
      <c r="S2343" s="9" t="s">
        <v>310</v>
      </c>
      <c r="T2343" s="9">
        <v>1210</v>
      </c>
      <c r="U2343" s="9" t="s">
        <v>293</v>
      </c>
      <c r="V2343" s="9" t="s">
        <v>195</v>
      </c>
      <c r="Z2343" s="9">
        <v>0</v>
      </c>
      <c r="AA2343" s="9">
        <v>1</v>
      </c>
      <c r="AB2343" s="9">
        <v>1.24223697549673</v>
      </c>
      <c r="AC2343" s="9">
        <v>0.18255853768492</v>
      </c>
      <c r="AD2343" s="9">
        <v>500.01609110122598</v>
      </c>
      <c r="AF2343" s="9">
        <v>-1</v>
      </c>
      <c r="AG2343" s="9">
        <v>-1</v>
      </c>
      <c r="AH2343" s="9">
        <v>-1</v>
      </c>
      <c r="AI2343" s="9">
        <v>-1</v>
      </c>
      <c r="AJ2343" s="9">
        <v>0</v>
      </c>
      <c r="AM2343" s="9" t="s">
        <v>309</v>
      </c>
      <c r="AN2343" s="9">
        <v>-1</v>
      </c>
      <c r="AQ2343" s="9">
        <v>580</v>
      </c>
      <c r="AR2343" s="9" t="s">
        <v>302</v>
      </c>
      <c r="AT2343" s="9" t="s">
        <v>195</v>
      </c>
      <c r="AU2343" s="9">
        <v>132.71029999999999</v>
      </c>
      <c r="AV2343" s="9">
        <v>97.145287124038902</v>
      </c>
      <c r="AW2343" s="9">
        <v>524.398414784122</v>
      </c>
      <c r="AX2343" s="9">
        <v>0.4055280544</v>
      </c>
    </row>
    <row r="2344" spans="1:50" x14ac:dyDescent="0.25">
      <c r="A2344" s="142">
        <v>550000</v>
      </c>
      <c r="B2344" s="142">
        <v>920000</v>
      </c>
      <c r="C2344" s="142">
        <v>920000</v>
      </c>
      <c r="D2344" s="9" t="s">
        <v>305</v>
      </c>
      <c r="E2344" s="9" t="s">
        <v>70</v>
      </c>
      <c r="F2344" s="9" t="s">
        <v>306</v>
      </c>
      <c r="G2344" s="9" t="s">
        <v>307</v>
      </c>
      <c r="H2344" s="9">
        <v>0.36</v>
      </c>
      <c r="I2344" s="9">
        <v>0.48</v>
      </c>
      <c r="J2344" s="9" t="s">
        <v>195</v>
      </c>
      <c r="K2344" s="9">
        <v>7.0312519017599997E-3</v>
      </c>
      <c r="L2344" s="9">
        <v>3858.6945965680502</v>
      </c>
      <c r="M2344" s="9">
        <v>9.5865176947592907</v>
      </c>
      <c r="N2344" s="9">
        <v>1.4088299465937799</v>
      </c>
      <c r="O2344" s="9">
        <v>6.7405220772549998E-2</v>
      </c>
      <c r="P2344" s="9">
        <v>9.9058382412400003E-3</v>
      </c>
      <c r="Q2344" s="9">
        <v>27.1314537204379</v>
      </c>
      <c r="R2344" s="9">
        <v>1210</v>
      </c>
      <c r="S2344" s="9" t="s">
        <v>310</v>
      </c>
      <c r="T2344" s="9">
        <v>1210</v>
      </c>
      <c r="U2344" s="9" t="s">
        <v>293</v>
      </c>
      <c r="V2344" s="9" t="s">
        <v>195</v>
      </c>
      <c r="Z2344" s="9">
        <v>0</v>
      </c>
      <c r="AA2344" s="9">
        <v>1</v>
      </c>
      <c r="AB2344" s="9">
        <v>6.7405220772549998E-2</v>
      </c>
      <c r="AC2344" s="9">
        <v>9.9058382412400003E-3</v>
      </c>
      <c r="AD2344" s="9">
        <v>27.131453720436401</v>
      </c>
      <c r="AF2344" s="9">
        <v>-1</v>
      </c>
      <c r="AG2344" s="9">
        <v>-1</v>
      </c>
      <c r="AH2344" s="9">
        <v>-1</v>
      </c>
      <c r="AI2344" s="9">
        <v>-1</v>
      </c>
      <c r="AJ2344" s="9">
        <v>0</v>
      </c>
      <c r="AM2344" s="9" t="s">
        <v>309</v>
      </c>
      <c r="AN2344" s="9">
        <v>-1</v>
      </c>
      <c r="AQ2344" s="9">
        <v>580</v>
      </c>
      <c r="AR2344" s="9" t="s">
        <v>302</v>
      </c>
      <c r="AT2344" s="9" t="s">
        <v>195</v>
      </c>
      <c r="AU2344" s="9">
        <v>132.71029999999999</v>
      </c>
      <c r="AV2344" s="9">
        <v>23.199639728056098</v>
      </c>
      <c r="AW2344" s="9">
        <v>28.4544669161561</v>
      </c>
      <c r="AX2344" s="9">
        <v>2.20044231E-2</v>
      </c>
    </row>
    <row r="2345" spans="1:50" x14ac:dyDescent="0.25">
      <c r="A2345" s="142">
        <v>550000</v>
      </c>
      <c r="B2345" s="142">
        <v>920000</v>
      </c>
      <c r="C2345" s="142">
        <v>920000</v>
      </c>
      <c r="D2345" s="9" t="s">
        <v>305</v>
      </c>
      <c r="E2345" s="9" t="s">
        <v>70</v>
      </c>
      <c r="F2345" s="9" t="s">
        <v>306</v>
      </c>
      <c r="G2345" s="9" t="s">
        <v>307</v>
      </c>
      <c r="H2345" s="9">
        <v>0.36</v>
      </c>
      <c r="I2345" s="9">
        <v>0.48</v>
      </c>
      <c r="J2345" s="9" t="s">
        <v>195</v>
      </c>
      <c r="K2345" s="9">
        <v>7.5549576975649999E-2</v>
      </c>
      <c r="L2345" s="9">
        <v>3858.6945965680502</v>
      </c>
      <c r="M2345" s="9">
        <v>9.5865176947592907</v>
      </c>
      <c r="N2345" s="9">
        <v>1.4088299465937799</v>
      </c>
      <c r="O2345" s="9">
        <v>0.72425735650869005</v>
      </c>
      <c r="P2345" s="9">
        <v>0.10643650649579001</v>
      </c>
      <c r="Q2345" s="9">
        <v>291.52274444896199</v>
      </c>
      <c r="R2345" s="9">
        <v>1210</v>
      </c>
      <c r="S2345" s="9" t="s">
        <v>310</v>
      </c>
      <c r="T2345" s="9">
        <v>1210</v>
      </c>
      <c r="U2345" s="9" t="s">
        <v>293</v>
      </c>
      <c r="V2345" s="9" t="s">
        <v>195</v>
      </c>
      <c r="Z2345" s="9">
        <v>0</v>
      </c>
      <c r="AA2345" s="9">
        <v>1</v>
      </c>
      <c r="AB2345" s="9">
        <v>0.72425735650869005</v>
      </c>
      <c r="AC2345" s="9">
        <v>0.10643650649579001</v>
      </c>
      <c r="AD2345" s="9">
        <v>291.52274444896199</v>
      </c>
      <c r="AF2345" s="9">
        <v>-1</v>
      </c>
      <c r="AG2345" s="9">
        <v>-1</v>
      </c>
      <c r="AH2345" s="9">
        <v>-1</v>
      </c>
      <c r="AI2345" s="9">
        <v>-1</v>
      </c>
      <c r="AJ2345" s="9">
        <v>0</v>
      </c>
      <c r="AM2345" s="9" t="s">
        <v>309</v>
      </c>
      <c r="AN2345" s="9">
        <v>-1</v>
      </c>
      <c r="AQ2345" s="9">
        <v>580</v>
      </c>
      <c r="AR2345" s="9" t="s">
        <v>302</v>
      </c>
      <c r="AT2345" s="9" t="s">
        <v>195</v>
      </c>
      <c r="AU2345" s="9">
        <v>132.71029999999999</v>
      </c>
      <c r="AV2345" s="9">
        <v>80.983842087014693</v>
      </c>
      <c r="AW2345" s="9">
        <v>305.73829079353197</v>
      </c>
      <c r="AX2345" s="9">
        <v>0.23643369380000001</v>
      </c>
    </row>
    <row r="2346" spans="1:50" x14ac:dyDescent="0.25">
      <c r="A2346" s="142">
        <v>550000</v>
      </c>
      <c r="B2346" s="142">
        <v>920000</v>
      </c>
      <c r="C2346" s="142">
        <v>920000</v>
      </c>
      <c r="D2346" s="9" t="s">
        <v>305</v>
      </c>
      <c r="E2346" s="9" t="s">
        <v>70</v>
      </c>
      <c r="F2346" s="9" t="s">
        <v>306</v>
      </c>
      <c r="G2346" s="9" t="s">
        <v>307</v>
      </c>
      <c r="H2346" s="9">
        <v>0.36</v>
      </c>
      <c r="I2346" s="9">
        <v>0.48</v>
      </c>
      <c r="J2346" s="9" t="s">
        <v>195</v>
      </c>
      <c r="K2346" s="9">
        <v>6.0559660374659999E-2</v>
      </c>
      <c r="L2346" s="9">
        <v>3858.6945965680502</v>
      </c>
      <c r="M2346" s="9">
        <v>9.5865176947592907</v>
      </c>
      <c r="N2346" s="9">
        <v>1.4088299465937799</v>
      </c>
      <c r="O2346" s="9">
        <v>0.58055625577032999</v>
      </c>
      <c r="P2346" s="9">
        <v>8.531826309137E-2</v>
      </c>
      <c r="Q2346" s="9">
        <v>233.681234257716</v>
      </c>
      <c r="R2346" s="9">
        <v>1210</v>
      </c>
      <c r="S2346" s="9" t="s">
        <v>310</v>
      </c>
      <c r="T2346" s="9">
        <v>1210</v>
      </c>
      <c r="U2346" s="9" t="s">
        <v>293</v>
      </c>
      <c r="V2346" s="9" t="s">
        <v>195</v>
      </c>
      <c r="Z2346" s="9">
        <v>0</v>
      </c>
      <c r="AA2346" s="9">
        <v>1</v>
      </c>
      <c r="AB2346" s="9">
        <v>0.58055625577032999</v>
      </c>
      <c r="AC2346" s="9">
        <v>8.531826309137E-2</v>
      </c>
      <c r="AD2346" s="9">
        <v>233.681234257715</v>
      </c>
      <c r="AF2346" s="9">
        <v>-1</v>
      </c>
      <c r="AG2346" s="9">
        <v>-1</v>
      </c>
      <c r="AH2346" s="9">
        <v>-1</v>
      </c>
      <c r="AI2346" s="9">
        <v>-1</v>
      </c>
      <c r="AJ2346" s="9">
        <v>0</v>
      </c>
      <c r="AM2346" s="9" t="s">
        <v>309</v>
      </c>
      <c r="AN2346" s="9">
        <v>-1</v>
      </c>
      <c r="AQ2346" s="9">
        <v>580</v>
      </c>
      <c r="AR2346" s="9" t="s">
        <v>302</v>
      </c>
      <c r="AT2346" s="9" t="s">
        <v>195</v>
      </c>
      <c r="AU2346" s="9">
        <v>132.71029999999999</v>
      </c>
      <c r="AV2346" s="9">
        <v>64.2747423407708</v>
      </c>
      <c r="AW2346" s="9">
        <v>245.07625052557401</v>
      </c>
      <c r="AX2346" s="9">
        <v>0.18952249330000001</v>
      </c>
    </row>
    <row r="2347" spans="1:50" x14ac:dyDescent="0.25">
      <c r="A2347" s="142">
        <v>550000</v>
      </c>
      <c r="B2347" s="142">
        <v>920000</v>
      </c>
      <c r="C2347" s="142">
        <v>920000</v>
      </c>
      <c r="D2347" s="9" t="s">
        <v>305</v>
      </c>
      <c r="E2347" s="9" t="s">
        <v>70</v>
      </c>
      <c r="F2347" s="9" t="s">
        <v>306</v>
      </c>
      <c r="G2347" s="9" t="s">
        <v>307</v>
      </c>
      <c r="H2347" s="9">
        <v>0.36</v>
      </c>
      <c r="I2347" s="9">
        <v>0.48</v>
      </c>
      <c r="J2347" s="9" t="s">
        <v>195</v>
      </c>
      <c r="K2347" s="9">
        <v>0.12842041474683999</v>
      </c>
      <c r="L2347" s="9">
        <v>3858.6945965680502</v>
      </c>
      <c r="M2347" s="9">
        <v>9.5865176947592907</v>
      </c>
      <c r="N2347" s="9">
        <v>1.4088299465937799</v>
      </c>
      <c r="O2347" s="9">
        <v>1.23110457833899</v>
      </c>
      <c r="P2347" s="9">
        <v>0.18092252604935</v>
      </c>
      <c r="Q2347" s="9">
        <v>495.535160472695</v>
      </c>
      <c r="R2347" s="9">
        <v>1210</v>
      </c>
      <c r="S2347" s="9" t="s">
        <v>310</v>
      </c>
      <c r="T2347" s="9">
        <v>1210</v>
      </c>
      <c r="U2347" s="9" t="s">
        <v>293</v>
      </c>
      <c r="V2347" s="9" t="s">
        <v>195</v>
      </c>
      <c r="Z2347" s="9">
        <v>0</v>
      </c>
      <c r="AA2347" s="9">
        <v>1</v>
      </c>
      <c r="AB2347" s="9">
        <v>1.23110457833899</v>
      </c>
      <c r="AC2347" s="9">
        <v>0.18092252604935</v>
      </c>
      <c r="AD2347" s="9">
        <v>495.535160472695</v>
      </c>
      <c r="AF2347" s="9">
        <v>-1</v>
      </c>
      <c r="AG2347" s="9">
        <v>-1</v>
      </c>
      <c r="AH2347" s="9">
        <v>-1</v>
      </c>
      <c r="AI2347" s="9">
        <v>-1</v>
      </c>
      <c r="AJ2347" s="9">
        <v>0</v>
      </c>
      <c r="AM2347" s="9" t="s">
        <v>309</v>
      </c>
      <c r="AN2347" s="9">
        <v>-1</v>
      </c>
      <c r="AQ2347" s="9">
        <v>580</v>
      </c>
      <c r="AR2347" s="9" t="s">
        <v>302</v>
      </c>
      <c r="AT2347" s="9" t="s">
        <v>195</v>
      </c>
      <c r="AU2347" s="9">
        <v>132.71029999999999</v>
      </c>
      <c r="AV2347" s="9">
        <v>93.405276472834501</v>
      </c>
      <c r="AW2347" s="9">
        <v>519.69898018555898</v>
      </c>
      <c r="AX2347" s="9">
        <v>0.40189388520000002</v>
      </c>
    </row>
    <row r="2348" spans="1:50" x14ac:dyDescent="0.25">
      <c r="A2348" s="142">
        <v>550000</v>
      </c>
      <c r="B2348" s="142">
        <v>920000</v>
      </c>
      <c r="C2348" s="142">
        <v>920000</v>
      </c>
      <c r="D2348" s="9" t="s">
        <v>305</v>
      </c>
      <c r="E2348" s="9" t="s">
        <v>70</v>
      </c>
      <c r="F2348" s="9" t="s">
        <v>306</v>
      </c>
      <c r="G2348" s="9" t="s">
        <v>307</v>
      </c>
      <c r="H2348" s="9">
        <v>0.36</v>
      </c>
      <c r="I2348" s="9">
        <v>0.48</v>
      </c>
      <c r="J2348" s="9" t="s">
        <v>195</v>
      </c>
      <c r="K2348" s="9">
        <v>0.23168138915096001</v>
      </c>
      <c r="L2348" s="9">
        <v>3850.6255307596998</v>
      </c>
      <c r="M2348" s="9">
        <v>9.5675464969183395</v>
      </c>
      <c r="N2348" s="9">
        <v>1.4060786153817699</v>
      </c>
      <c r="O2348" s="9">
        <v>2.21662246317248</v>
      </c>
      <c r="P2348" s="9">
        <v>0.32576224686710997</v>
      </c>
      <c r="Q2348" s="9">
        <v>892.11827206657699</v>
      </c>
      <c r="R2348" s="9">
        <v>1200</v>
      </c>
      <c r="S2348" s="9" t="s">
        <v>308</v>
      </c>
      <c r="T2348" s="9">
        <v>1200</v>
      </c>
      <c r="U2348" s="9" t="s">
        <v>293</v>
      </c>
      <c r="V2348" s="9" t="s">
        <v>195</v>
      </c>
      <c r="Z2348" s="9">
        <v>0</v>
      </c>
      <c r="AA2348" s="9">
        <v>1</v>
      </c>
      <c r="AB2348" s="9">
        <v>2.21662246317248</v>
      </c>
      <c r="AC2348" s="9">
        <v>0.32576224686710997</v>
      </c>
      <c r="AD2348" s="9">
        <v>892.11827206657699</v>
      </c>
      <c r="AF2348" s="9">
        <v>-1</v>
      </c>
      <c r="AG2348" s="9">
        <v>-1</v>
      </c>
      <c r="AH2348" s="9">
        <v>-1</v>
      </c>
      <c r="AI2348" s="9">
        <v>-1</v>
      </c>
      <c r="AJ2348" s="9">
        <v>0</v>
      </c>
      <c r="AM2348" s="9" t="s">
        <v>309</v>
      </c>
      <c r="AN2348" s="9">
        <v>-1</v>
      </c>
      <c r="AQ2348" s="9">
        <v>580</v>
      </c>
      <c r="AR2348" s="9" t="s">
        <v>302</v>
      </c>
      <c r="AT2348" s="9" t="s">
        <v>195</v>
      </c>
      <c r="AU2348" s="9">
        <v>132.71029999999999</v>
      </c>
      <c r="AV2348" s="9">
        <v>165.19628690333201</v>
      </c>
      <c r="AW2348" s="9">
        <v>937.58131763613096</v>
      </c>
      <c r="AX2348" s="9">
        <v>0.72353468939999999</v>
      </c>
    </row>
    <row r="2349" spans="1:50" x14ac:dyDescent="0.25">
      <c r="A2349" s="142">
        <v>550000</v>
      </c>
      <c r="B2349" s="142">
        <v>920000</v>
      </c>
      <c r="C2349" s="142">
        <v>920000</v>
      </c>
      <c r="D2349" s="9" t="s">
        <v>305</v>
      </c>
      <c r="E2349" s="9" t="s">
        <v>70</v>
      </c>
      <c r="F2349" s="9" t="s">
        <v>306</v>
      </c>
      <c r="G2349" s="9" t="s">
        <v>307</v>
      </c>
      <c r="H2349" s="9">
        <v>0.36</v>
      </c>
      <c r="I2349" s="9">
        <v>0.48</v>
      </c>
      <c r="J2349" s="9" t="s">
        <v>195</v>
      </c>
      <c r="K2349" s="9">
        <v>7.3163113197810006E-2</v>
      </c>
      <c r="L2349" s="9">
        <v>3850.6255307596998</v>
      </c>
      <c r="M2349" s="9">
        <v>9.5675464969183395</v>
      </c>
      <c r="N2349" s="9">
        <v>1.4060786153817699</v>
      </c>
      <c r="O2349" s="9">
        <v>0.69999148737939998</v>
      </c>
      <c r="P2349" s="9">
        <v>0.1028730889022</v>
      </c>
      <c r="Q2349" s="9">
        <v>281.723751589372</v>
      </c>
      <c r="R2349" s="9">
        <v>1210</v>
      </c>
      <c r="S2349" s="9" t="s">
        <v>310</v>
      </c>
      <c r="T2349" s="9">
        <v>1210</v>
      </c>
      <c r="U2349" s="9" t="s">
        <v>293</v>
      </c>
      <c r="V2349" s="9" t="s">
        <v>195</v>
      </c>
      <c r="Z2349" s="9">
        <v>0</v>
      </c>
      <c r="AA2349" s="9">
        <v>1</v>
      </c>
      <c r="AB2349" s="9">
        <v>0.69999148737939998</v>
      </c>
      <c r="AC2349" s="9">
        <v>0.1028730889022</v>
      </c>
      <c r="AD2349" s="9">
        <v>281.72375158937302</v>
      </c>
      <c r="AF2349" s="9">
        <v>-1</v>
      </c>
      <c r="AG2349" s="9">
        <v>-1</v>
      </c>
      <c r="AH2349" s="9">
        <v>-1</v>
      </c>
      <c r="AI2349" s="9">
        <v>-1</v>
      </c>
      <c r="AJ2349" s="9">
        <v>0</v>
      </c>
      <c r="AM2349" s="9" t="s">
        <v>309</v>
      </c>
      <c r="AN2349" s="9">
        <v>-1</v>
      </c>
      <c r="AQ2349" s="9">
        <v>580</v>
      </c>
      <c r="AR2349" s="9" t="s">
        <v>302</v>
      </c>
      <c r="AT2349" s="9" t="s">
        <v>195</v>
      </c>
      <c r="AU2349" s="9">
        <v>132.71029999999999</v>
      </c>
      <c r="AV2349" s="9">
        <v>97.090527618253205</v>
      </c>
      <c r="AW2349" s="9">
        <v>296.08061452736001</v>
      </c>
      <c r="AX2349" s="9">
        <v>0.22848641650000001</v>
      </c>
    </row>
    <row r="2350" spans="1:50" x14ac:dyDescent="0.25">
      <c r="A2350" s="142">
        <v>550000</v>
      </c>
      <c r="B2350" s="142">
        <v>920000</v>
      </c>
      <c r="C2350" s="142">
        <v>920000</v>
      </c>
      <c r="D2350" s="9" t="s">
        <v>305</v>
      </c>
      <c r="E2350" s="9" t="s">
        <v>70</v>
      </c>
      <c r="F2350" s="9" t="s">
        <v>306</v>
      </c>
      <c r="G2350" s="9" t="s">
        <v>307</v>
      </c>
      <c r="H2350" s="9">
        <v>0.36</v>
      </c>
      <c r="I2350" s="9">
        <v>0.48</v>
      </c>
      <c r="J2350" s="9" t="s">
        <v>195</v>
      </c>
      <c r="K2350" s="9">
        <v>7.4515357888679995E-2</v>
      </c>
      <c r="L2350" s="9">
        <v>3850.6255307596998</v>
      </c>
      <c r="M2350" s="9">
        <v>9.5675464969183395</v>
      </c>
      <c r="N2350" s="9">
        <v>1.4060786153817699</v>
      </c>
      <c r="O2350" s="9">
        <v>0.71292915133453005</v>
      </c>
      <c r="P2350" s="9">
        <v>0.1047744512448</v>
      </c>
      <c r="Q2350" s="9">
        <v>286.93073951987799</v>
      </c>
      <c r="R2350" s="9">
        <v>1210</v>
      </c>
      <c r="S2350" s="9" t="s">
        <v>310</v>
      </c>
      <c r="T2350" s="9">
        <v>1210</v>
      </c>
      <c r="U2350" s="9" t="s">
        <v>293</v>
      </c>
      <c r="V2350" s="9" t="s">
        <v>195</v>
      </c>
      <c r="Z2350" s="9">
        <v>0</v>
      </c>
      <c r="AA2350" s="9">
        <v>1</v>
      </c>
      <c r="AB2350" s="9">
        <v>0.71292915133453005</v>
      </c>
      <c r="AC2350" s="9">
        <v>0.1047744512448</v>
      </c>
      <c r="AD2350" s="9">
        <v>286.93073951987799</v>
      </c>
      <c r="AF2350" s="9">
        <v>-1</v>
      </c>
      <c r="AG2350" s="9">
        <v>-1</v>
      </c>
      <c r="AH2350" s="9">
        <v>-1</v>
      </c>
      <c r="AI2350" s="9">
        <v>-1</v>
      </c>
      <c r="AJ2350" s="9">
        <v>0</v>
      </c>
      <c r="AM2350" s="9" t="s">
        <v>309</v>
      </c>
      <c r="AN2350" s="9">
        <v>-1</v>
      </c>
      <c r="AQ2350" s="9">
        <v>580</v>
      </c>
      <c r="AR2350" s="9" t="s">
        <v>302</v>
      </c>
      <c r="AT2350" s="9" t="s">
        <v>195</v>
      </c>
      <c r="AU2350" s="9">
        <v>132.71029999999999</v>
      </c>
      <c r="AV2350" s="9">
        <v>70.704748690074894</v>
      </c>
      <c r="AW2350" s="9">
        <v>301.55295463927098</v>
      </c>
      <c r="AX2350" s="9">
        <v>0.23270943999999999</v>
      </c>
    </row>
    <row r="2351" spans="1:50" x14ac:dyDescent="0.25">
      <c r="A2351" s="142">
        <v>550000</v>
      </c>
      <c r="B2351" s="142">
        <v>920000</v>
      </c>
      <c r="C2351" s="142">
        <v>920000</v>
      </c>
      <c r="D2351" s="9" t="s">
        <v>305</v>
      </c>
      <c r="E2351" s="9" t="s">
        <v>70</v>
      </c>
      <c r="F2351" s="9" t="s">
        <v>306</v>
      </c>
      <c r="G2351" s="9" t="s">
        <v>307</v>
      </c>
      <c r="H2351" s="9">
        <v>0.36</v>
      </c>
      <c r="I2351" s="9">
        <v>0.48</v>
      </c>
      <c r="J2351" s="9" t="s">
        <v>195</v>
      </c>
      <c r="K2351" s="9">
        <v>0.21120421926630001</v>
      </c>
      <c r="L2351" s="9">
        <v>3850.6255307596998</v>
      </c>
      <c r="M2351" s="9">
        <v>9.5675464969183395</v>
      </c>
      <c r="N2351" s="9">
        <v>1.4060786153817699</v>
      </c>
      <c r="O2351" s="9">
        <v>2.02070618817572</v>
      </c>
      <c r="P2351" s="9">
        <v>0.29696973618875</v>
      </c>
      <c r="Q2351" s="9">
        <v>813.26835891101302</v>
      </c>
      <c r="R2351" s="9">
        <v>1210</v>
      </c>
      <c r="S2351" s="9" t="s">
        <v>310</v>
      </c>
      <c r="T2351" s="9">
        <v>1210</v>
      </c>
      <c r="U2351" s="9" t="s">
        <v>293</v>
      </c>
      <c r="V2351" s="9" t="s">
        <v>195</v>
      </c>
      <c r="Z2351" s="9">
        <v>0</v>
      </c>
      <c r="AA2351" s="9">
        <v>1</v>
      </c>
      <c r="AB2351" s="9">
        <v>2.02070618817572</v>
      </c>
      <c r="AC2351" s="9">
        <v>0.29696973618875</v>
      </c>
      <c r="AD2351" s="9">
        <v>813.26835891101302</v>
      </c>
      <c r="AF2351" s="9">
        <v>-1</v>
      </c>
      <c r="AG2351" s="9">
        <v>-1</v>
      </c>
      <c r="AH2351" s="9">
        <v>-1</v>
      </c>
      <c r="AI2351" s="9">
        <v>-1</v>
      </c>
      <c r="AJ2351" s="9">
        <v>0</v>
      </c>
      <c r="AM2351" s="9" t="s">
        <v>309</v>
      </c>
      <c r="AN2351" s="9">
        <v>-1</v>
      </c>
      <c r="AQ2351" s="9">
        <v>580</v>
      </c>
      <c r="AR2351" s="9" t="s">
        <v>302</v>
      </c>
      <c r="AT2351" s="9" t="s">
        <v>195</v>
      </c>
      <c r="AU2351" s="9">
        <v>132.71029999999999</v>
      </c>
      <c r="AV2351" s="9">
        <v>116.98316278999501</v>
      </c>
      <c r="AW2351" s="9">
        <v>854.71315117583401</v>
      </c>
      <c r="AX2351" s="9">
        <v>0.65958504370000004</v>
      </c>
    </row>
    <row r="2352" spans="1:50" x14ac:dyDescent="0.25">
      <c r="A2352" s="142">
        <v>550000</v>
      </c>
      <c r="B2352" s="142">
        <v>920000</v>
      </c>
      <c r="C2352" s="142">
        <v>920000</v>
      </c>
      <c r="D2352" s="9" t="s">
        <v>305</v>
      </c>
      <c r="E2352" s="9" t="s">
        <v>70</v>
      </c>
      <c r="F2352" s="9" t="s">
        <v>306</v>
      </c>
      <c r="G2352" s="9" t="s">
        <v>307</v>
      </c>
      <c r="H2352" s="9">
        <v>0.36</v>
      </c>
      <c r="I2352" s="9">
        <v>0.48</v>
      </c>
      <c r="J2352" s="9" t="s">
        <v>195</v>
      </c>
      <c r="K2352" s="9">
        <v>2.7199374118109999E-2</v>
      </c>
      <c r="L2352" s="9">
        <v>3850.6255307596998</v>
      </c>
      <c r="M2352" s="9">
        <v>9.5675464969183395</v>
      </c>
      <c r="N2352" s="9">
        <v>1.4060786153817699</v>
      </c>
      <c r="O2352" s="9">
        <v>0.26023127656209999</v>
      </c>
      <c r="P2352" s="9">
        <v>3.8244458299240003E-2</v>
      </c>
      <c r="Q2352" s="9">
        <v>104.734604399883</v>
      </c>
      <c r="R2352" s="9">
        <v>1210</v>
      </c>
      <c r="S2352" s="9" t="s">
        <v>310</v>
      </c>
      <c r="T2352" s="9">
        <v>1210</v>
      </c>
      <c r="U2352" s="9" t="s">
        <v>293</v>
      </c>
      <c r="V2352" s="9" t="s">
        <v>195</v>
      </c>
      <c r="Z2352" s="9">
        <v>0</v>
      </c>
      <c r="AA2352" s="9">
        <v>1</v>
      </c>
      <c r="AB2352" s="9">
        <v>0.26023127656209999</v>
      </c>
      <c r="AC2352" s="9">
        <v>3.8244458299240003E-2</v>
      </c>
      <c r="AD2352" s="9">
        <v>104.734604399883</v>
      </c>
      <c r="AF2352" s="9">
        <v>-1</v>
      </c>
      <c r="AG2352" s="9">
        <v>-1</v>
      </c>
      <c r="AH2352" s="9">
        <v>-1</v>
      </c>
      <c r="AI2352" s="9">
        <v>-1</v>
      </c>
      <c r="AJ2352" s="9">
        <v>0</v>
      </c>
      <c r="AM2352" s="9" t="s">
        <v>309</v>
      </c>
      <c r="AN2352" s="9">
        <v>-1</v>
      </c>
      <c r="AQ2352" s="9">
        <v>580</v>
      </c>
      <c r="AR2352" s="9" t="s">
        <v>302</v>
      </c>
      <c r="AT2352" s="9" t="s">
        <v>195</v>
      </c>
      <c r="AU2352" s="9">
        <v>132.71029999999999</v>
      </c>
      <c r="AV2352" s="9">
        <v>63.159441690687103</v>
      </c>
      <c r="AW2352" s="9">
        <v>110.071961835138</v>
      </c>
      <c r="AX2352" s="9">
        <v>8.4942907100000006E-2</v>
      </c>
    </row>
    <row r="2353" spans="1:50" x14ac:dyDescent="0.25">
      <c r="A2353" s="142">
        <v>550000</v>
      </c>
      <c r="B2353" s="142">
        <v>920000</v>
      </c>
      <c r="C2353" s="142">
        <v>920000</v>
      </c>
      <c r="D2353" s="9" t="s">
        <v>305</v>
      </c>
      <c r="E2353" s="9" t="s">
        <v>70</v>
      </c>
      <c r="F2353" s="9" t="s">
        <v>306</v>
      </c>
      <c r="G2353" s="9" t="s">
        <v>307</v>
      </c>
      <c r="H2353" s="9">
        <v>0.36</v>
      </c>
      <c r="I2353" s="9">
        <v>0.48</v>
      </c>
      <c r="J2353" s="9" t="s">
        <v>195</v>
      </c>
      <c r="K2353" s="9">
        <v>0.1285951622082</v>
      </c>
      <c r="L2353" s="9">
        <v>3872.6287867157198</v>
      </c>
      <c r="M2353" s="9">
        <v>9.7815280547095398</v>
      </c>
      <c r="N2353" s="9">
        <v>1.5262717560085799</v>
      </c>
      <c r="O2353" s="9">
        <v>1.2578571868394799</v>
      </c>
      <c r="P2353" s="9">
        <v>0.19627116403771999</v>
      </c>
      <c r="Q2353" s="9">
        <v>498.00132699987302</v>
      </c>
      <c r="R2353" s="9">
        <v>1200</v>
      </c>
      <c r="S2353" s="9" t="s">
        <v>308</v>
      </c>
      <c r="T2353" s="9">
        <v>1200</v>
      </c>
      <c r="U2353" s="9" t="s">
        <v>293</v>
      </c>
      <c r="V2353" s="9" t="s">
        <v>195</v>
      </c>
      <c r="Z2353" s="9">
        <v>0</v>
      </c>
      <c r="AA2353" s="9">
        <v>1</v>
      </c>
      <c r="AB2353" s="9">
        <v>1.2578571868394799</v>
      </c>
      <c r="AC2353" s="9">
        <v>0.19627116403771999</v>
      </c>
      <c r="AD2353" s="9">
        <v>741.42575325775101</v>
      </c>
      <c r="AF2353" s="9">
        <v>-1</v>
      </c>
      <c r="AG2353" s="9">
        <v>-1</v>
      </c>
      <c r="AH2353" s="9">
        <v>-1</v>
      </c>
      <c r="AI2353" s="9">
        <v>-1</v>
      </c>
      <c r="AJ2353" s="9">
        <v>0</v>
      </c>
      <c r="AM2353" s="9" t="s">
        <v>309</v>
      </c>
      <c r="AN2353" s="9">
        <v>-1</v>
      </c>
      <c r="AQ2353" s="9">
        <v>580</v>
      </c>
      <c r="AR2353" s="9" t="s">
        <v>302</v>
      </c>
      <c r="AT2353" s="9" t="s">
        <v>195</v>
      </c>
      <c r="AU2353" s="9">
        <v>132.71029999999999</v>
      </c>
      <c r="AV2353" s="9">
        <v>121.54753764442999</v>
      </c>
      <c r="AW2353" s="9">
        <v>520.40615807184304</v>
      </c>
      <c r="AX2353" s="9">
        <v>0.60131853469999996</v>
      </c>
    </row>
    <row r="2354" spans="1:50" x14ac:dyDescent="0.25">
      <c r="A2354" s="142">
        <v>550000</v>
      </c>
      <c r="B2354" s="142">
        <v>920000</v>
      </c>
      <c r="C2354" s="142">
        <v>920000</v>
      </c>
      <c r="D2354" s="9" t="s">
        <v>305</v>
      </c>
      <c r="E2354" s="9" t="s">
        <v>70</v>
      </c>
      <c r="F2354" s="9" t="s">
        <v>306</v>
      </c>
      <c r="G2354" s="9" t="s">
        <v>307</v>
      </c>
      <c r="H2354" s="9">
        <v>0.36</v>
      </c>
      <c r="I2354" s="9">
        <v>0.48</v>
      </c>
      <c r="J2354" s="9" t="s">
        <v>195</v>
      </c>
      <c r="K2354" s="9">
        <v>0.20731754403354999</v>
      </c>
      <c r="L2354" s="9">
        <v>3864.3645948941198</v>
      </c>
      <c r="M2354" s="9">
        <v>9.8108218840070602</v>
      </c>
      <c r="N2354" s="9">
        <v>1.51333213288336</v>
      </c>
      <c r="O2354" s="9">
        <v>2.0339554979430199</v>
      </c>
      <c r="P2354" s="9">
        <v>0.31374030109644002</v>
      </c>
      <c r="Q2354" s="9">
        <v>801.15057706367998</v>
      </c>
      <c r="R2354" s="9">
        <v>1200</v>
      </c>
      <c r="S2354" s="9" t="s">
        <v>308</v>
      </c>
      <c r="T2354" s="9">
        <v>1200</v>
      </c>
      <c r="U2354" s="9" t="s">
        <v>293</v>
      </c>
      <c r="V2354" s="9" t="s">
        <v>195</v>
      </c>
      <c r="Z2354" s="9">
        <v>0</v>
      </c>
      <c r="AA2354" s="9">
        <v>1</v>
      </c>
      <c r="AB2354" s="9">
        <v>2.0339554979430199</v>
      </c>
      <c r="AC2354" s="9">
        <v>0.31374030109644002</v>
      </c>
      <c r="AD2354" s="9">
        <v>801.15057706367998</v>
      </c>
      <c r="AF2354" s="9">
        <v>-1</v>
      </c>
      <c r="AG2354" s="9">
        <v>-1</v>
      </c>
      <c r="AH2354" s="9">
        <v>-1</v>
      </c>
      <c r="AI2354" s="9">
        <v>-1</v>
      </c>
      <c r="AJ2354" s="9">
        <v>0</v>
      </c>
      <c r="AM2354" s="9" t="s">
        <v>309</v>
      </c>
      <c r="AN2354" s="9">
        <v>-1</v>
      </c>
      <c r="AQ2354" s="9">
        <v>580</v>
      </c>
      <c r="AR2354" s="9" t="s">
        <v>302</v>
      </c>
      <c r="AT2354" s="9" t="s">
        <v>195</v>
      </c>
      <c r="AU2354" s="9">
        <v>132.71029999999999</v>
      </c>
      <c r="AV2354" s="9">
        <v>140.07073430089801</v>
      </c>
      <c r="AW2354" s="9">
        <v>838.98433454839403</v>
      </c>
      <c r="AX2354" s="9">
        <v>0.64975715899999997</v>
      </c>
    </row>
    <row r="2355" spans="1:50" x14ac:dyDescent="0.25">
      <c r="A2355" s="142">
        <v>550000</v>
      </c>
      <c r="B2355" s="142">
        <v>920000</v>
      </c>
      <c r="C2355" s="142">
        <v>920000</v>
      </c>
      <c r="D2355" s="9" t="s">
        <v>305</v>
      </c>
      <c r="E2355" s="9" t="s">
        <v>70</v>
      </c>
      <c r="F2355" s="9" t="s">
        <v>306</v>
      </c>
      <c r="G2355" s="9" t="s">
        <v>307</v>
      </c>
      <c r="H2355" s="9">
        <v>0.36</v>
      </c>
      <c r="I2355" s="9">
        <v>0.48</v>
      </c>
      <c r="J2355" s="9" t="s">
        <v>195</v>
      </c>
      <c r="K2355" s="9">
        <v>1.4517985168E-3</v>
      </c>
      <c r="L2355" s="9">
        <v>3864.3645948941198</v>
      </c>
      <c r="M2355" s="9">
        <v>9.8108218840070602</v>
      </c>
      <c r="N2355" s="9">
        <v>1.51333213288336</v>
      </c>
      <c r="O2355" s="9">
        <v>1.424333665985E-2</v>
      </c>
      <c r="P2355" s="9">
        <v>2.19705334595E-3</v>
      </c>
      <c r="Q2355" s="9">
        <v>5.6102787872687596</v>
      </c>
      <c r="R2355" s="9">
        <v>1210</v>
      </c>
      <c r="S2355" s="9" t="s">
        <v>310</v>
      </c>
      <c r="T2355" s="9">
        <v>1210</v>
      </c>
      <c r="U2355" s="9" t="s">
        <v>293</v>
      </c>
      <c r="V2355" s="9" t="s">
        <v>195</v>
      </c>
      <c r="Z2355" s="9">
        <v>0</v>
      </c>
      <c r="AA2355" s="9">
        <v>1</v>
      </c>
      <c r="AB2355" s="9">
        <v>1.424333665985E-2</v>
      </c>
      <c r="AC2355" s="9">
        <v>2.19705334595E-3</v>
      </c>
      <c r="AD2355" s="9">
        <v>5.6102787872678004</v>
      </c>
      <c r="AF2355" s="9">
        <v>-1</v>
      </c>
      <c r="AG2355" s="9">
        <v>-1</v>
      </c>
      <c r="AH2355" s="9">
        <v>-1</v>
      </c>
      <c r="AI2355" s="9">
        <v>-1</v>
      </c>
      <c r="AJ2355" s="9">
        <v>0</v>
      </c>
      <c r="AM2355" s="9" t="s">
        <v>309</v>
      </c>
      <c r="AN2355" s="9">
        <v>-1</v>
      </c>
      <c r="AQ2355" s="9">
        <v>580</v>
      </c>
      <c r="AR2355" s="9" t="s">
        <v>302</v>
      </c>
      <c r="AT2355" s="9" t="s">
        <v>195</v>
      </c>
      <c r="AU2355" s="9">
        <v>132.71029999999999</v>
      </c>
      <c r="AV2355" s="9">
        <v>14.275607791948801</v>
      </c>
      <c r="AW2355" s="9">
        <v>5.8752201517701899</v>
      </c>
      <c r="AX2355" s="9">
        <v>4.5501044999999999E-3</v>
      </c>
    </row>
    <row r="2356" spans="1:50" x14ac:dyDescent="0.25">
      <c r="A2356" s="142">
        <v>550000</v>
      </c>
      <c r="B2356" s="142">
        <v>920000</v>
      </c>
      <c r="C2356" s="142">
        <v>920000</v>
      </c>
      <c r="D2356" s="9" t="s">
        <v>305</v>
      </c>
      <c r="E2356" s="9" t="s">
        <v>70</v>
      </c>
      <c r="F2356" s="9" t="s">
        <v>306</v>
      </c>
      <c r="G2356" s="9" t="s">
        <v>307</v>
      </c>
      <c r="H2356" s="9">
        <v>0.36</v>
      </c>
      <c r="I2356" s="9">
        <v>0.48</v>
      </c>
      <c r="J2356" s="9" t="s">
        <v>195</v>
      </c>
      <c r="K2356" s="9">
        <v>4.8545664422819997E-2</v>
      </c>
      <c r="L2356" s="9">
        <v>3864.3645948941198</v>
      </c>
      <c r="M2356" s="9">
        <v>9.8108218840070602</v>
      </c>
      <c r="N2356" s="9">
        <v>1.51333213288336</v>
      </c>
      <c r="O2356" s="9">
        <v>0.47627286689314002</v>
      </c>
      <c r="P2356" s="9">
        <v>7.3465713883230005E-2</v>
      </c>
      <c r="Q2356" s="9">
        <v>187.59814683118699</v>
      </c>
      <c r="R2356" s="9">
        <v>1210</v>
      </c>
      <c r="S2356" s="9" t="s">
        <v>310</v>
      </c>
      <c r="T2356" s="9">
        <v>1210</v>
      </c>
      <c r="U2356" s="9" t="s">
        <v>293</v>
      </c>
      <c r="V2356" s="9" t="s">
        <v>195</v>
      </c>
      <c r="Z2356" s="9">
        <v>0</v>
      </c>
      <c r="AA2356" s="9">
        <v>1</v>
      </c>
      <c r="AB2356" s="9">
        <v>0.47627286689314002</v>
      </c>
      <c r="AC2356" s="9">
        <v>7.3465713883230005E-2</v>
      </c>
      <c r="AD2356" s="9">
        <v>187.598146831186</v>
      </c>
      <c r="AF2356" s="9">
        <v>-1</v>
      </c>
      <c r="AG2356" s="9">
        <v>-1</v>
      </c>
      <c r="AH2356" s="9">
        <v>-1</v>
      </c>
      <c r="AI2356" s="9">
        <v>-1</v>
      </c>
      <c r="AJ2356" s="9">
        <v>0</v>
      </c>
      <c r="AM2356" s="9" t="s">
        <v>309</v>
      </c>
      <c r="AN2356" s="9">
        <v>-1</v>
      </c>
      <c r="AQ2356" s="9">
        <v>580</v>
      </c>
      <c r="AR2356" s="9" t="s">
        <v>302</v>
      </c>
      <c r="AT2356" s="9" t="s">
        <v>195</v>
      </c>
      <c r="AU2356" s="9">
        <v>132.71029999999999</v>
      </c>
      <c r="AV2356" s="9">
        <v>58.833572794971801</v>
      </c>
      <c r="AW2356" s="9">
        <v>196.45733384919501</v>
      </c>
      <c r="AX2356" s="9">
        <v>0.1521477265</v>
      </c>
    </row>
    <row r="2357" spans="1:50" x14ac:dyDescent="0.25">
      <c r="A2357" s="142">
        <v>550000</v>
      </c>
      <c r="B2357" s="142">
        <v>920000</v>
      </c>
      <c r="C2357" s="142">
        <v>920000</v>
      </c>
      <c r="D2357" s="9" t="s">
        <v>305</v>
      </c>
      <c r="E2357" s="9" t="s">
        <v>70</v>
      </c>
      <c r="F2357" s="9" t="s">
        <v>306</v>
      </c>
      <c r="G2357" s="9" t="s">
        <v>307</v>
      </c>
      <c r="H2357" s="9">
        <v>0.36</v>
      </c>
      <c r="I2357" s="9">
        <v>0.48</v>
      </c>
      <c r="J2357" s="9" t="s">
        <v>195</v>
      </c>
      <c r="K2357" s="9">
        <v>8.7908722397299997E-3</v>
      </c>
      <c r="L2357" s="9">
        <v>3864.3645948941198</v>
      </c>
      <c r="M2357" s="9">
        <v>9.8108218840070602</v>
      </c>
      <c r="N2357" s="9">
        <v>1.51333213288336</v>
      </c>
      <c r="O2357" s="9">
        <v>8.6245681749120007E-2</v>
      </c>
      <c r="P2357" s="9">
        <v>1.330350943646E-2</v>
      </c>
      <c r="Q2357" s="9">
        <v>33.971135441477202</v>
      </c>
      <c r="R2357" s="9">
        <v>1210</v>
      </c>
      <c r="S2357" s="9" t="s">
        <v>310</v>
      </c>
      <c r="T2357" s="9">
        <v>1210</v>
      </c>
      <c r="U2357" s="9" t="s">
        <v>293</v>
      </c>
      <c r="V2357" s="9" t="s">
        <v>195</v>
      </c>
      <c r="Z2357" s="9">
        <v>0</v>
      </c>
      <c r="AA2357" s="9">
        <v>1</v>
      </c>
      <c r="AB2357" s="9">
        <v>8.6245681749120007E-2</v>
      </c>
      <c r="AC2357" s="9">
        <v>1.330350943646E-2</v>
      </c>
      <c r="AD2357" s="9">
        <v>33.971135441476598</v>
      </c>
      <c r="AF2357" s="9">
        <v>-1</v>
      </c>
      <c r="AG2357" s="9">
        <v>-1</v>
      </c>
      <c r="AH2357" s="9">
        <v>-1</v>
      </c>
      <c r="AI2357" s="9">
        <v>-1</v>
      </c>
      <c r="AJ2357" s="9">
        <v>0</v>
      </c>
      <c r="AM2357" s="9" t="s">
        <v>309</v>
      </c>
      <c r="AN2357" s="9">
        <v>-1</v>
      </c>
      <c r="AQ2357" s="9">
        <v>580</v>
      </c>
      <c r="AR2357" s="9" t="s">
        <v>302</v>
      </c>
      <c r="AT2357" s="9" t="s">
        <v>195</v>
      </c>
      <c r="AU2357" s="9">
        <v>132.71029999999999</v>
      </c>
      <c r="AV2357" s="9">
        <v>26.610784789103398</v>
      </c>
      <c r="AW2357" s="9">
        <v>35.575397781876902</v>
      </c>
      <c r="AX2357" s="9">
        <v>2.7551610300000001E-2</v>
      </c>
    </row>
    <row r="2358" spans="1:50" x14ac:dyDescent="0.25">
      <c r="A2358" s="142">
        <v>550000</v>
      </c>
      <c r="B2358" s="142">
        <v>920000</v>
      </c>
      <c r="C2358" s="142">
        <v>920000</v>
      </c>
      <c r="D2358" s="9" t="s">
        <v>305</v>
      </c>
      <c r="E2358" s="9" t="s">
        <v>70</v>
      </c>
      <c r="F2358" s="9" t="s">
        <v>306</v>
      </c>
      <c r="G2358" s="9" t="s">
        <v>307</v>
      </c>
      <c r="H2358" s="9">
        <v>0.36</v>
      </c>
      <c r="I2358" s="9">
        <v>0.48</v>
      </c>
      <c r="J2358" s="9" t="s">
        <v>195</v>
      </c>
      <c r="K2358" s="9">
        <v>8.7360294517529996E-2</v>
      </c>
      <c r="L2358" s="9">
        <v>3864.3645948941198</v>
      </c>
      <c r="M2358" s="9">
        <v>9.8108218840070602</v>
      </c>
      <c r="N2358" s="9">
        <v>1.51333213288336</v>
      </c>
      <c r="O2358" s="9">
        <v>0.85707628924594004</v>
      </c>
      <c r="P2358" s="9">
        <v>0.13220514083154</v>
      </c>
      <c r="Q2358" s="9">
        <v>337.592029133089</v>
      </c>
      <c r="R2358" s="9">
        <v>1330</v>
      </c>
      <c r="S2358" s="9" t="s">
        <v>311</v>
      </c>
      <c r="T2358" s="9">
        <v>1330</v>
      </c>
      <c r="U2358" s="9" t="s">
        <v>293</v>
      </c>
      <c r="V2358" s="9" t="s">
        <v>195</v>
      </c>
      <c r="Z2358" s="9">
        <v>0</v>
      </c>
      <c r="AA2358" s="9">
        <v>1</v>
      </c>
      <c r="AB2358" s="9">
        <v>0.85707628924594004</v>
      </c>
      <c r="AC2358" s="9">
        <v>0.13220514083154</v>
      </c>
      <c r="AD2358" s="9">
        <v>337.59202913309002</v>
      </c>
      <c r="AF2358" s="9">
        <v>-1</v>
      </c>
      <c r="AG2358" s="9">
        <v>-1</v>
      </c>
      <c r="AH2358" s="9">
        <v>-1</v>
      </c>
      <c r="AI2358" s="9">
        <v>-1</v>
      </c>
      <c r="AJ2358" s="9">
        <v>0</v>
      </c>
      <c r="AM2358" s="9" t="s">
        <v>309</v>
      </c>
      <c r="AN2358" s="9">
        <v>-1</v>
      </c>
      <c r="AQ2358" s="9">
        <v>580</v>
      </c>
      <c r="AR2358" s="9" t="s">
        <v>302</v>
      </c>
      <c r="AT2358" s="9" t="s">
        <v>195</v>
      </c>
      <c r="AU2358" s="9">
        <v>132.71029999999999</v>
      </c>
      <c r="AV2358" s="9">
        <v>77.038474007265407</v>
      </c>
      <c r="AW2358" s="9">
        <v>353.53456893104698</v>
      </c>
      <c r="AX2358" s="9">
        <v>0.27379726609999999</v>
      </c>
    </row>
    <row r="2359" spans="1:50" x14ac:dyDescent="0.25">
      <c r="A2359" s="142">
        <v>550000</v>
      </c>
      <c r="B2359" s="142">
        <v>920000</v>
      </c>
      <c r="C2359" s="142">
        <v>920000</v>
      </c>
      <c r="D2359" s="9" t="s">
        <v>305</v>
      </c>
      <c r="E2359" s="9" t="s">
        <v>70</v>
      </c>
      <c r="F2359" s="9" t="s">
        <v>306</v>
      </c>
      <c r="G2359" s="9" t="s">
        <v>307</v>
      </c>
      <c r="H2359" s="9">
        <v>0.36</v>
      </c>
      <c r="I2359" s="9">
        <v>0.48</v>
      </c>
      <c r="J2359" s="9" t="s">
        <v>195</v>
      </c>
      <c r="K2359" s="9">
        <v>8.2609592978469995E-2</v>
      </c>
      <c r="L2359" s="9">
        <v>3864.3645948941198</v>
      </c>
      <c r="M2359" s="9">
        <v>9.8108218840070602</v>
      </c>
      <c r="N2359" s="9">
        <v>1.51333213288336</v>
      </c>
      <c r="O2359" s="9">
        <v>0.81046800262213003</v>
      </c>
      <c r="P2359" s="9">
        <v>0.12501575153874001</v>
      </c>
      <c r="Q2359" s="9">
        <v>319.23358630463201</v>
      </c>
      <c r="R2359" s="9">
        <v>1210</v>
      </c>
      <c r="S2359" s="9" t="s">
        <v>310</v>
      </c>
      <c r="T2359" s="9">
        <v>1210</v>
      </c>
      <c r="U2359" s="9" t="s">
        <v>293</v>
      </c>
      <c r="V2359" s="9" t="s">
        <v>195</v>
      </c>
      <c r="Z2359" s="9">
        <v>0</v>
      </c>
      <c r="AA2359" s="9">
        <v>1</v>
      </c>
      <c r="AB2359" s="9">
        <v>0.81046800262213003</v>
      </c>
      <c r="AC2359" s="9">
        <v>0.12501575153874001</v>
      </c>
      <c r="AD2359" s="9">
        <v>319.23358630463201</v>
      </c>
      <c r="AF2359" s="9">
        <v>-1</v>
      </c>
      <c r="AG2359" s="9">
        <v>-1</v>
      </c>
      <c r="AH2359" s="9">
        <v>-1</v>
      </c>
      <c r="AI2359" s="9">
        <v>-1</v>
      </c>
      <c r="AJ2359" s="9">
        <v>0</v>
      </c>
      <c r="AM2359" s="9" t="s">
        <v>309</v>
      </c>
      <c r="AN2359" s="9">
        <v>-1</v>
      </c>
      <c r="AQ2359" s="9">
        <v>580</v>
      </c>
      <c r="AR2359" s="9" t="s">
        <v>302</v>
      </c>
      <c r="AT2359" s="9" t="s">
        <v>195</v>
      </c>
      <c r="AU2359" s="9">
        <v>132.71029999999999</v>
      </c>
      <c r="AV2359" s="9">
        <v>84.388617922026299</v>
      </c>
      <c r="AW2359" s="9">
        <v>334.30916189679101</v>
      </c>
      <c r="AX2359" s="9">
        <v>0.25890801810000003</v>
      </c>
    </row>
    <row r="2360" spans="1:50" x14ac:dyDescent="0.25">
      <c r="A2360" s="142">
        <v>550000</v>
      </c>
      <c r="B2360" s="142">
        <v>920000</v>
      </c>
      <c r="C2360" s="142">
        <v>920000</v>
      </c>
      <c r="D2360" s="9" t="s">
        <v>305</v>
      </c>
      <c r="E2360" s="9" t="s">
        <v>70</v>
      </c>
      <c r="F2360" s="9" t="s">
        <v>306</v>
      </c>
      <c r="G2360" s="9" t="s">
        <v>307</v>
      </c>
      <c r="H2360" s="9">
        <v>0.36</v>
      </c>
      <c r="I2360" s="9">
        <v>0.48</v>
      </c>
      <c r="J2360" s="9" t="s">
        <v>195</v>
      </c>
      <c r="K2360" s="9">
        <v>0.18168768707404001</v>
      </c>
      <c r="L2360" s="9">
        <v>3864.3645948941198</v>
      </c>
      <c r="M2360" s="9">
        <v>9.8108218840070602</v>
      </c>
      <c r="N2360" s="9">
        <v>1.51333213288336</v>
      </c>
      <c r="O2360" s="9">
        <v>1.7825055364006399</v>
      </c>
      <c r="P2360" s="9">
        <v>0.27495381499839999</v>
      </c>
      <c r="Q2360" s="9">
        <v>702.10746525713</v>
      </c>
      <c r="R2360" s="9">
        <v>1210</v>
      </c>
      <c r="S2360" s="9" t="s">
        <v>310</v>
      </c>
      <c r="T2360" s="9">
        <v>1210</v>
      </c>
      <c r="U2360" s="9" t="s">
        <v>293</v>
      </c>
      <c r="V2360" s="9" t="s">
        <v>195</v>
      </c>
      <c r="Z2360" s="9">
        <v>0</v>
      </c>
      <c r="AA2360" s="9">
        <v>1</v>
      </c>
      <c r="AB2360" s="9">
        <v>1.7825055364006399</v>
      </c>
      <c r="AC2360" s="9">
        <v>0.27495381499839999</v>
      </c>
      <c r="AD2360" s="9">
        <v>702.10746525713</v>
      </c>
      <c r="AF2360" s="9">
        <v>-1</v>
      </c>
      <c r="AG2360" s="9">
        <v>-1</v>
      </c>
      <c r="AH2360" s="9">
        <v>-1</v>
      </c>
      <c r="AI2360" s="9">
        <v>-1</v>
      </c>
      <c r="AJ2360" s="9">
        <v>0</v>
      </c>
      <c r="AM2360" s="9" t="s">
        <v>309</v>
      </c>
      <c r="AN2360" s="9">
        <v>-1</v>
      </c>
      <c r="AQ2360" s="9">
        <v>580</v>
      </c>
      <c r="AR2360" s="9" t="s">
        <v>302</v>
      </c>
      <c r="AT2360" s="9" t="s">
        <v>195</v>
      </c>
      <c r="AU2360" s="9">
        <v>132.71029999999999</v>
      </c>
      <c r="AV2360" s="9">
        <v>108.46144873157</v>
      </c>
      <c r="AW2360" s="9">
        <v>735.26398330658606</v>
      </c>
      <c r="AX2360" s="9">
        <v>0.56943022320000003</v>
      </c>
    </row>
    <row r="2361" spans="1:50" x14ac:dyDescent="0.25">
      <c r="A2361" s="142">
        <v>550000</v>
      </c>
      <c r="B2361" s="142">
        <v>920000</v>
      </c>
      <c r="C2361" s="142">
        <v>920000</v>
      </c>
      <c r="D2361" s="9" t="s">
        <v>305</v>
      </c>
      <c r="E2361" s="9" t="s">
        <v>70</v>
      </c>
      <c r="F2361" s="9" t="s">
        <v>306</v>
      </c>
      <c r="G2361" s="9" t="s">
        <v>307</v>
      </c>
      <c r="H2361" s="9">
        <v>0.36</v>
      </c>
      <c r="I2361" s="9">
        <v>0.48</v>
      </c>
      <c r="J2361" s="9" t="s">
        <v>195</v>
      </c>
      <c r="K2361" s="9">
        <v>0.24344572043217999</v>
      </c>
      <c r="L2361" s="9">
        <v>3860.0828652958398</v>
      </c>
      <c r="M2361" s="9">
        <v>9.5896964670744502</v>
      </c>
      <c r="N2361" s="9">
        <v>1.40928788474486</v>
      </c>
      <c r="O2361" s="9">
        <v>2.3345705651528901</v>
      </c>
      <c r="P2361" s="9">
        <v>0.34308510439806</v>
      </c>
      <c r="Q2361" s="9">
        <v>939.72065406986906</v>
      </c>
      <c r="R2361" s="9">
        <v>1200</v>
      </c>
      <c r="S2361" s="9" t="s">
        <v>308</v>
      </c>
      <c r="T2361" s="9">
        <v>1200</v>
      </c>
      <c r="U2361" s="9" t="s">
        <v>293</v>
      </c>
      <c r="V2361" s="9" t="s">
        <v>195</v>
      </c>
      <c r="Z2361" s="9">
        <v>0</v>
      </c>
      <c r="AA2361" s="9">
        <v>1</v>
      </c>
      <c r="AB2361" s="9">
        <v>2.3345705651528901</v>
      </c>
      <c r="AC2361" s="9">
        <v>0.34308510439806</v>
      </c>
      <c r="AD2361" s="9">
        <v>948.02687018828897</v>
      </c>
      <c r="AF2361" s="9">
        <v>-1</v>
      </c>
      <c r="AG2361" s="9">
        <v>-1</v>
      </c>
      <c r="AH2361" s="9">
        <v>-1</v>
      </c>
      <c r="AI2361" s="9">
        <v>-1</v>
      </c>
      <c r="AJ2361" s="9">
        <v>0</v>
      </c>
      <c r="AM2361" s="9" t="s">
        <v>309</v>
      </c>
      <c r="AN2361" s="9">
        <v>-1</v>
      </c>
      <c r="AQ2361" s="9">
        <v>580</v>
      </c>
      <c r="AR2361" s="9" t="s">
        <v>302</v>
      </c>
      <c r="AT2361" s="9" t="s">
        <v>195</v>
      </c>
      <c r="AU2361" s="9">
        <v>132.71029999999999</v>
      </c>
      <c r="AV2361" s="9">
        <v>153.827402051268</v>
      </c>
      <c r="AW2361" s="9">
        <v>985.18987723677105</v>
      </c>
      <c r="AX2361" s="9">
        <v>0.76887824019999995</v>
      </c>
    </row>
    <row r="2362" spans="1:50" x14ac:dyDescent="0.25">
      <c r="A2362" s="142">
        <v>550000</v>
      </c>
      <c r="B2362" s="142">
        <v>920000</v>
      </c>
      <c r="C2362" s="142">
        <v>920000</v>
      </c>
      <c r="D2362" s="9" t="s">
        <v>305</v>
      </c>
      <c r="E2362" s="9" t="s">
        <v>70</v>
      </c>
      <c r="F2362" s="9" t="s">
        <v>306</v>
      </c>
      <c r="G2362" s="9" t="s">
        <v>307</v>
      </c>
      <c r="H2362" s="9">
        <v>0.36</v>
      </c>
      <c r="I2362" s="9">
        <v>0.48</v>
      </c>
      <c r="J2362" s="9" t="s">
        <v>195</v>
      </c>
      <c r="K2362" s="9">
        <v>0.13472504355956999</v>
      </c>
      <c r="L2362" s="9">
        <v>3860.0828652958398</v>
      </c>
      <c r="M2362" s="9">
        <v>9.5896964670744502</v>
      </c>
      <c r="N2362" s="9">
        <v>1.40928788474486</v>
      </c>
      <c r="O2362" s="9">
        <v>1.29197227424967</v>
      </c>
      <c r="P2362" s="9">
        <v>0.18986637166022</v>
      </c>
      <c r="Q2362" s="9">
        <v>520.04983217053996</v>
      </c>
      <c r="R2362" s="9">
        <v>1210</v>
      </c>
      <c r="S2362" s="9" t="s">
        <v>310</v>
      </c>
      <c r="T2362" s="9">
        <v>1210</v>
      </c>
      <c r="U2362" s="9" t="s">
        <v>293</v>
      </c>
      <c r="V2362" s="9" t="s">
        <v>195</v>
      </c>
      <c r="Z2362" s="9">
        <v>0</v>
      </c>
      <c r="AA2362" s="9">
        <v>1</v>
      </c>
      <c r="AB2362" s="9">
        <v>1.29197227424967</v>
      </c>
      <c r="AC2362" s="9">
        <v>0.18986637166022</v>
      </c>
      <c r="AD2362" s="9">
        <v>520.04983217053996</v>
      </c>
      <c r="AF2362" s="9">
        <v>-1</v>
      </c>
      <c r="AG2362" s="9">
        <v>-1</v>
      </c>
      <c r="AH2362" s="9">
        <v>-1</v>
      </c>
      <c r="AI2362" s="9">
        <v>-1</v>
      </c>
      <c r="AJ2362" s="9">
        <v>0</v>
      </c>
      <c r="AM2362" s="9" t="s">
        <v>309</v>
      </c>
      <c r="AN2362" s="9">
        <v>-1</v>
      </c>
      <c r="AQ2362" s="9">
        <v>580</v>
      </c>
      <c r="AR2362" s="9" t="s">
        <v>302</v>
      </c>
      <c r="AT2362" s="9" t="s">
        <v>195</v>
      </c>
      <c r="AU2362" s="9">
        <v>132.71029999999999</v>
      </c>
      <c r="AV2362" s="9">
        <v>94.906674706654499</v>
      </c>
      <c r="AW2362" s="9">
        <v>545.21290778717298</v>
      </c>
      <c r="AX2362" s="9">
        <v>0.4217760196</v>
      </c>
    </row>
    <row r="2363" spans="1:50" x14ac:dyDescent="0.25">
      <c r="A2363" s="142">
        <v>550000</v>
      </c>
      <c r="B2363" s="142">
        <v>920000</v>
      </c>
      <c r="C2363" s="142">
        <v>920000</v>
      </c>
      <c r="D2363" s="9" t="s">
        <v>305</v>
      </c>
      <c r="E2363" s="9" t="s">
        <v>70</v>
      </c>
      <c r="F2363" s="9" t="s">
        <v>306</v>
      </c>
      <c r="G2363" s="9" t="s">
        <v>307</v>
      </c>
      <c r="H2363" s="9">
        <v>0.36</v>
      </c>
      <c r="I2363" s="9">
        <v>0.48</v>
      </c>
      <c r="J2363" s="9" t="s">
        <v>195</v>
      </c>
      <c r="K2363" s="9">
        <v>0.23575055929097</v>
      </c>
      <c r="L2363" s="9">
        <v>3860.0828652958398</v>
      </c>
      <c r="M2363" s="9">
        <v>9.5896964670744502</v>
      </c>
      <c r="N2363" s="9">
        <v>1.40928788474486</v>
      </c>
      <c r="O2363" s="9">
        <v>2.2607763055434602</v>
      </c>
      <c r="P2363" s="9">
        <v>0.33224040703058999</v>
      </c>
      <c r="Q2363" s="9">
        <v>910.01669440299395</v>
      </c>
      <c r="R2363" s="9">
        <v>1210</v>
      </c>
      <c r="S2363" s="9" t="s">
        <v>310</v>
      </c>
      <c r="T2363" s="9">
        <v>1210</v>
      </c>
      <c r="U2363" s="9" t="s">
        <v>293</v>
      </c>
      <c r="V2363" s="9" t="s">
        <v>195</v>
      </c>
      <c r="Z2363" s="9">
        <v>0</v>
      </c>
      <c r="AA2363" s="9">
        <v>1</v>
      </c>
      <c r="AB2363" s="9">
        <v>2.2607763055434602</v>
      </c>
      <c r="AC2363" s="9">
        <v>0.33224040703058999</v>
      </c>
      <c r="AD2363" s="9">
        <v>910.01669440299395</v>
      </c>
      <c r="AF2363" s="9">
        <v>-1</v>
      </c>
      <c r="AG2363" s="9">
        <v>-1</v>
      </c>
      <c r="AH2363" s="9">
        <v>-1</v>
      </c>
      <c r="AI2363" s="9">
        <v>-1</v>
      </c>
      <c r="AJ2363" s="9">
        <v>0</v>
      </c>
      <c r="AM2363" s="9" t="s">
        <v>309</v>
      </c>
      <c r="AN2363" s="9">
        <v>-1</v>
      </c>
      <c r="AQ2363" s="9">
        <v>580</v>
      </c>
      <c r="AR2363" s="9" t="s">
        <v>302</v>
      </c>
      <c r="AT2363" s="9" t="s">
        <v>195</v>
      </c>
      <c r="AU2363" s="9">
        <v>132.71029999999999</v>
      </c>
      <c r="AV2363" s="9">
        <v>125.943688230085</v>
      </c>
      <c r="AW2363" s="9">
        <v>954.04866495106103</v>
      </c>
      <c r="AX2363" s="9">
        <v>0.73805084700000001</v>
      </c>
    </row>
    <row r="2364" spans="1:50" x14ac:dyDescent="0.25">
      <c r="A2364" s="142">
        <v>550000</v>
      </c>
      <c r="B2364" s="142">
        <v>920000</v>
      </c>
      <c r="C2364" s="142">
        <v>920000</v>
      </c>
      <c r="D2364" s="9" t="s">
        <v>305</v>
      </c>
      <c r="E2364" s="9" t="s">
        <v>70</v>
      </c>
      <c r="F2364" s="9" t="s">
        <v>306</v>
      </c>
      <c r="G2364" s="9" t="s">
        <v>307</v>
      </c>
      <c r="H2364" s="9">
        <v>0.36</v>
      </c>
      <c r="I2364" s="9">
        <v>0.48</v>
      </c>
      <c r="J2364" s="9" t="s">
        <v>195</v>
      </c>
      <c r="K2364" s="9">
        <v>1.6903071651600001E-3</v>
      </c>
      <c r="L2364" s="9">
        <v>3860.0828652958398</v>
      </c>
      <c r="M2364" s="9">
        <v>9.5896964670744502</v>
      </c>
      <c r="N2364" s="9">
        <v>1.40928788474486</v>
      </c>
      <c r="O2364" s="9">
        <v>1.6209532650049999E-2</v>
      </c>
      <c r="P2364" s="9">
        <v>2.3821294093600001E-3</v>
      </c>
      <c r="Q2364" s="9">
        <v>6.5247257253402102</v>
      </c>
      <c r="R2364" s="9">
        <v>1210</v>
      </c>
      <c r="S2364" s="9" t="s">
        <v>310</v>
      </c>
      <c r="T2364" s="9">
        <v>1210</v>
      </c>
      <c r="U2364" s="9" t="s">
        <v>293</v>
      </c>
      <c r="V2364" s="9" t="s">
        <v>195</v>
      </c>
      <c r="Z2364" s="9">
        <v>0</v>
      </c>
      <c r="AA2364" s="9">
        <v>1</v>
      </c>
      <c r="AB2364" s="9">
        <v>1.6209532650049999E-2</v>
      </c>
      <c r="AC2364" s="9">
        <v>2.3821294093600001E-3</v>
      </c>
      <c r="AD2364" s="9">
        <v>6.5247257253407502</v>
      </c>
      <c r="AF2364" s="9">
        <v>-1</v>
      </c>
      <c r="AG2364" s="9">
        <v>-1</v>
      </c>
      <c r="AH2364" s="9">
        <v>-1</v>
      </c>
      <c r="AI2364" s="9">
        <v>-1</v>
      </c>
      <c r="AJ2364" s="9">
        <v>0</v>
      </c>
      <c r="AM2364" s="9" t="s">
        <v>309</v>
      </c>
      <c r="AN2364" s="9">
        <v>-1</v>
      </c>
      <c r="AQ2364" s="9">
        <v>580</v>
      </c>
      <c r="AR2364" s="9" t="s">
        <v>302</v>
      </c>
      <c r="AT2364" s="9" t="s">
        <v>195</v>
      </c>
      <c r="AU2364" s="9">
        <v>132.71029999999999</v>
      </c>
      <c r="AV2364" s="9">
        <v>15.4471117871296</v>
      </c>
      <c r="AW2364" s="9">
        <v>6.8404304071772897</v>
      </c>
      <c r="AX2364" s="9">
        <v>5.2917483999999999E-3</v>
      </c>
    </row>
    <row r="2365" spans="1:50" x14ac:dyDescent="0.25">
      <c r="A2365" s="142">
        <v>550000</v>
      </c>
      <c r="B2365" s="142">
        <v>920000</v>
      </c>
      <c r="C2365" s="142">
        <v>920000</v>
      </c>
      <c r="D2365" s="9" t="s">
        <v>305</v>
      </c>
      <c r="E2365" s="9" t="s">
        <v>70</v>
      </c>
      <c r="F2365" s="9" t="s">
        <v>306</v>
      </c>
      <c r="G2365" s="9" t="s">
        <v>307</v>
      </c>
      <c r="H2365" s="9">
        <v>0.36</v>
      </c>
      <c r="I2365" s="9">
        <v>0.48</v>
      </c>
      <c r="J2365" s="9" t="s">
        <v>195</v>
      </c>
      <c r="K2365" s="9">
        <v>0.32440197215879002</v>
      </c>
      <c r="L2365" s="9">
        <v>3860.0828650082499</v>
      </c>
      <c r="M2365" s="9">
        <v>9.5896964663599604</v>
      </c>
      <c r="N2365" s="9">
        <v>1.40928788463986</v>
      </c>
      <c r="O2365" s="9">
        <v>3.1109164460913501</v>
      </c>
      <c r="P2365" s="9">
        <v>0.45717576911666002</v>
      </c>
      <c r="Q2365" s="9">
        <v>1252.21849410502</v>
      </c>
      <c r="R2365" s="9">
        <v>1200</v>
      </c>
      <c r="S2365" s="9" t="s">
        <v>308</v>
      </c>
      <c r="T2365" s="9">
        <v>1200</v>
      </c>
      <c r="U2365" s="9" t="s">
        <v>293</v>
      </c>
      <c r="V2365" s="9" t="s">
        <v>195</v>
      </c>
      <c r="Z2365" s="9">
        <v>0</v>
      </c>
      <c r="AA2365" s="9">
        <v>1</v>
      </c>
      <c r="AB2365" s="9">
        <v>3.1109164460913501</v>
      </c>
      <c r="AC2365" s="9">
        <v>0.45717576911666002</v>
      </c>
      <c r="AD2365" s="9">
        <v>1341.71056880007</v>
      </c>
      <c r="AF2365" s="9">
        <v>-1</v>
      </c>
      <c r="AG2365" s="9">
        <v>-1</v>
      </c>
      <c r="AH2365" s="9">
        <v>-1</v>
      </c>
      <c r="AI2365" s="9">
        <v>-1</v>
      </c>
      <c r="AJ2365" s="9">
        <v>0</v>
      </c>
      <c r="AM2365" s="9" t="s">
        <v>309</v>
      </c>
      <c r="AN2365" s="9">
        <v>-1</v>
      </c>
      <c r="AQ2365" s="9">
        <v>580</v>
      </c>
      <c r="AR2365" s="9" t="s">
        <v>302</v>
      </c>
      <c r="AT2365" s="9" t="s">
        <v>195</v>
      </c>
      <c r="AU2365" s="9">
        <v>132.71029999999999</v>
      </c>
      <c r="AV2365" s="9">
        <v>258.809994538669</v>
      </c>
      <c r="AW2365" s="9">
        <v>1312.80820447002</v>
      </c>
      <c r="AX2365" s="9">
        <v>1.0881675335000001</v>
      </c>
    </row>
    <row r="2366" spans="1:50" x14ac:dyDescent="0.25">
      <c r="A2366" s="142">
        <v>550000</v>
      </c>
      <c r="B2366" s="142">
        <v>920000</v>
      </c>
      <c r="C2366" s="142">
        <v>920000</v>
      </c>
      <c r="D2366" s="9" t="s">
        <v>305</v>
      </c>
      <c r="E2366" s="9" t="s">
        <v>70</v>
      </c>
      <c r="F2366" s="9" t="s">
        <v>306</v>
      </c>
      <c r="G2366" s="9" t="s">
        <v>307</v>
      </c>
      <c r="H2366" s="9">
        <v>0.36</v>
      </c>
      <c r="I2366" s="9">
        <v>0.48</v>
      </c>
      <c r="J2366" s="9" t="s">
        <v>195</v>
      </c>
      <c r="K2366" s="9">
        <v>5.0589483403500002E-2</v>
      </c>
      <c r="L2366" s="9">
        <v>3860.0828650082499</v>
      </c>
      <c r="M2366" s="9">
        <v>9.5896964663599604</v>
      </c>
      <c r="N2366" s="9">
        <v>1.40928788463986</v>
      </c>
      <c r="O2366" s="9">
        <v>0.48513779022953002</v>
      </c>
      <c r="P2366" s="9">
        <v>7.1295146050739999E-2</v>
      </c>
      <c r="Q2366" s="9">
        <v>195.27959803547699</v>
      </c>
      <c r="R2366" s="9">
        <v>1210</v>
      </c>
      <c r="S2366" s="9" t="s">
        <v>310</v>
      </c>
      <c r="T2366" s="9">
        <v>1210</v>
      </c>
      <c r="U2366" s="9" t="s">
        <v>293</v>
      </c>
      <c r="V2366" s="9" t="s">
        <v>195</v>
      </c>
      <c r="Z2366" s="9">
        <v>0</v>
      </c>
      <c r="AA2366" s="9">
        <v>1</v>
      </c>
      <c r="AB2366" s="9">
        <v>0.48513779022953002</v>
      </c>
      <c r="AC2366" s="9">
        <v>7.1295146050739999E-2</v>
      </c>
      <c r="AD2366" s="9">
        <v>195.279598035476</v>
      </c>
      <c r="AF2366" s="9">
        <v>-1</v>
      </c>
      <c r="AG2366" s="9">
        <v>-1</v>
      </c>
      <c r="AH2366" s="9">
        <v>-1</v>
      </c>
      <c r="AI2366" s="9">
        <v>-1</v>
      </c>
      <c r="AJ2366" s="9">
        <v>0</v>
      </c>
      <c r="AM2366" s="9" t="s">
        <v>309</v>
      </c>
      <c r="AN2366" s="9">
        <v>-1</v>
      </c>
      <c r="AQ2366" s="9">
        <v>580</v>
      </c>
      <c r="AR2366" s="9" t="s">
        <v>302</v>
      </c>
      <c r="AT2366" s="9" t="s">
        <v>195</v>
      </c>
      <c r="AU2366" s="9">
        <v>132.71029999999999</v>
      </c>
      <c r="AV2366" s="9">
        <v>71.640890647291101</v>
      </c>
      <c r="AW2366" s="9">
        <v>204.728375817358</v>
      </c>
      <c r="AX2366" s="9">
        <v>0.158377614</v>
      </c>
    </row>
    <row r="2367" spans="1:50" x14ac:dyDescent="0.25">
      <c r="A2367" s="142">
        <v>550000</v>
      </c>
      <c r="B2367" s="142">
        <v>920000</v>
      </c>
      <c r="C2367" s="142">
        <v>920000</v>
      </c>
      <c r="D2367" s="9" t="s">
        <v>305</v>
      </c>
      <c r="E2367" s="9" t="s">
        <v>70</v>
      </c>
      <c r="F2367" s="9" t="s">
        <v>306</v>
      </c>
      <c r="G2367" s="9" t="s">
        <v>307</v>
      </c>
      <c r="H2367" s="9">
        <v>0.36</v>
      </c>
      <c r="I2367" s="9">
        <v>0.48</v>
      </c>
      <c r="J2367" s="9" t="s">
        <v>195</v>
      </c>
      <c r="K2367" s="9">
        <v>9.1822214290340001E-2</v>
      </c>
      <c r="L2367" s="9">
        <v>3860.0828650082499</v>
      </c>
      <c r="M2367" s="9">
        <v>9.5896964663599604</v>
      </c>
      <c r="N2367" s="9">
        <v>1.40928788463986</v>
      </c>
      <c r="O2367" s="9">
        <v>0.88054716391345</v>
      </c>
      <c r="P2367" s="9">
        <v>0.12940393414018</v>
      </c>
      <c r="Q2367" s="9">
        <v>354.441356009272</v>
      </c>
      <c r="R2367" s="9">
        <v>1210</v>
      </c>
      <c r="S2367" s="9" t="s">
        <v>310</v>
      </c>
      <c r="T2367" s="9">
        <v>1210</v>
      </c>
      <c r="U2367" s="9" t="s">
        <v>293</v>
      </c>
      <c r="V2367" s="9" t="s">
        <v>195</v>
      </c>
      <c r="Z2367" s="9">
        <v>0</v>
      </c>
      <c r="AA2367" s="9">
        <v>1</v>
      </c>
      <c r="AB2367" s="9">
        <v>0.88054716391345</v>
      </c>
      <c r="AC2367" s="9">
        <v>0.12940393414018</v>
      </c>
      <c r="AD2367" s="9">
        <v>354.44135600927302</v>
      </c>
      <c r="AF2367" s="9">
        <v>-1</v>
      </c>
      <c r="AG2367" s="9">
        <v>-1</v>
      </c>
      <c r="AH2367" s="9">
        <v>-1</v>
      </c>
      <c r="AI2367" s="9">
        <v>-1</v>
      </c>
      <c r="AJ2367" s="9">
        <v>0</v>
      </c>
      <c r="AM2367" s="9" t="s">
        <v>309</v>
      </c>
      <c r="AN2367" s="9">
        <v>-1</v>
      </c>
      <c r="AQ2367" s="9">
        <v>580</v>
      </c>
      <c r="AR2367" s="9" t="s">
        <v>302</v>
      </c>
      <c r="AT2367" s="9" t="s">
        <v>195</v>
      </c>
      <c r="AU2367" s="9">
        <v>132.71029999999999</v>
      </c>
      <c r="AV2367" s="9">
        <v>79.386110296562705</v>
      </c>
      <c r="AW2367" s="9">
        <v>371.59131761986799</v>
      </c>
      <c r="AX2367" s="9">
        <v>0.28746257580000001</v>
      </c>
    </row>
    <row r="2368" spans="1:50" x14ac:dyDescent="0.25">
      <c r="A2368" s="142">
        <v>550000</v>
      </c>
      <c r="B2368" s="142">
        <v>920000</v>
      </c>
      <c r="C2368" s="142">
        <v>920000</v>
      </c>
      <c r="D2368" s="9" t="s">
        <v>305</v>
      </c>
      <c r="E2368" s="9" t="s">
        <v>70</v>
      </c>
      <c r="F2368" s="9" t="s">
        <v>306</v>
      </c>
      <c r="G2368" s="9" t="s">
        <v>307</v>
      </c>
      <c r="H2368" s="9">
        <v>0.36</v>
      </c>
      <c r="I2368" s="9">
        <v>0.48</v>
      </c>
      <c r="J2368" s="9" t="s">
        <v>195</v>
      </c>
      <c r="K2368" s="9">
        <v>0.12776580621047001</v>
      </c>
      <c r="L2368" s="9">
        <v>3860.0828650082499</v>
      </c>
      <c r="M2368" s="9">
        <v>9.5896964663599604</v>
      </c>
      <c r="N2368" s="9">
        <v>1.40928788463986</v>
      </c>
      <c r="O2368" s="9">
        <v>1.2252353003381899</v>
      </c>
      <c r="P2368" s="9">
        <v>0.18005880276365999</v>
      </c>
      <c r="Q2368" s="9">
        <v>493.18659928700703</v>
      </c>
      <c r="R2368" s="9">
        <v>1210</v>
      </c>
      <c r="S2368" s="9" t="s">
        <v>310</v>
      </c>
      <c r="T2368" s="9">
        <v>1210</v>
      </c>
      <c r="U2368" s="9" t="s">
        <v>293</v>
      </c>
      <c r="V2368" s="9" t="s">
        <v>195</v>
      </c>
      <c r="Z2368" s="9">
        <v>0</v>
      </c>
      <c r="AA2368" s="9">
        <v>1</v>
      </c>
      <c r="AB2368" s="9">
        <v>1.2252353003381899</v>
      </c>
      <c r="AC2368" s="9">
        <v>0.18005880276365999</v>
      </c>
      <c r="AD2368" s="9">
        <v>493.18659928700703</v>
      </c>
      <c r="AF2368" s="9">
        <v>-1</v>
      </c>
      <c r="AG2368" s="9">
        <v>-1</v>
      </c>
      <c r="AH2368" s="9">
        <v>-1</v>
      </c>
      <c r="AI2368" s="9">
        <v>-1</v>
      </c>
      <c r="AJ2368" s="9">
        <v>0</v>
      </c>
      <c r="AM2368" s="9" t="s">
        <v>309</v>
      </c>
      <c r="AN2368" s="9">
        <v>-1</v>
      </c>
      <c r="AQ2368" s="9">
        <v>580</v>
      </c>
      <c r="AR2368" s="9" t="s">
        <v>302</v>
      </c>
      <c r="AT2368" s="9" t="s">
        <v>195</v>
      </c>
      <c r="AU2368" s="9">
        <v>132.71029999999999</v>
      </c>
      <c r="AV2368" s="9">
        <v>123.978875375933</v>
      </c>
      <c r="AW2368" s="9">
        <v>517.04987342596405</v>
      </c>
      <c r="AX2368" s="9">
        <v>0.39998913159999999</v>
      </c>
    </row>
    <row r="2369" spans="1:50" x14ac:dyDescent="0.25">
      <c r="A2369" s="142">
        <v>550000</v>
      </c>
      <c r="B2369" s="142">
        <v>920000</v>
      </c>
      <c r="C2369" s="142">
        <v>920000</v>
      </c>
      <c r="D2369" s="9" t="s">
        <v>305</v>
      </c>
      <c r="E2369" s="9" t="s">
        <v>70</v>
      </c>
      <c r="F2369" s="9" t="s">
        <v>306</v>
      </c>
      <c r="G2369" s="9" t="s">
        <v>307</v>
      </c>
      <c r="H2369" s="9">
        <v>0.36</v>
      </c>
      <c r="I2369" s="9">
        <v>0.48</v>
      </c>
      <c r="J2369" s="9" t="s">
        <v>195</v>
      </c>
      <c r="K2369" s="9">
        <v>0.10910376500173</v>
      </c>
      <c r="L2369" s="9">
        <v>3855.34643928183</v>
      </c>
      <c r="M2369" s="9">
        <v>9.5785915884557191</v>
      </c>
      <c r="N2369" s="9">
        <v>1.4076784949485399</v>
      </c>
      <c r="O2369" s="9">
        <v>1.0450604057144699</v>
      </c>
      <c r="P2369" s="9">
        <v>0.15358302371085999</v>
      </c>
      <c r="Q2369" s="9">
        <v>420.63281191168102</v>
      </c>
      <c r="R2369" s="9">
        <v>1200</v>
      </c>
      <c r="S2369" s="9" t="s">
        <v>308</v>
      </c>
      <c r="T2369" s="9">
        <v>1200</v>
      </c>
      <c r="U2369" s="9" t="s">
        <v>293</v>
      </c>
      <c r="V2369" s="9" t="s">
        <v>195</v>
      </c>
      <c r="Z2369" s="9">
        <v>0</v>
      </c>
      <c r="AA2369" s="9">
        <v>1</v>
      </c>
      <c r="AB2369" s="9">
        <v>1.0450604057144699</v>
      </c>
      <c r="AC2369" s="9">
        <v>0.15358302371085999</v>
      </c>
      <c r="AD2369" s="9">
        <v>799.14331538345402</v>
      </c>
      <c r="AF2369" s="9">
        <v>-1</v>
      </c>
      <c r="AG2369" s="9">
        <v>-1</v>
      </c>
      <c r="AH2369" s="9">
        <v>-1</v>
      </c>
      <c r="AI2369" s="9">
        <v>-1</v>
      </c>
      <c r="AJ2369" s="9">
        <v>0</v>
      </c>
      <c r="AM2369" s="9" t="s">
        <v>309</v>
      </c>
      <c r="AN2369" s="9">
        <v>-1</v>
      </c>
      <c r="AQ2369" s="9">
        <v>580</v>
      </c>
      <c r="AR2369" s="9" t="s">
        <v>302</v>
      </c>
      <c r="AT2369" s="9" t="s">
        <v>195</v>
      </c>
      <c r="AU2369" s="9">
        <v>132.71029999999999</v>
      </c>
      <c r="AV2369" s="9">
        <v>118.29450270379201</v>
      </c>
      <c r="AW2369" s="9">
        <v>441.52727210529002</v>
      </c>
      <c r="AX2369" s="9">
        <v>0.64812920959999998</v>
      </c>
    </row>
    <row r="2370" spans="1:50" x14ac:dyDescent="0.25">
      <c r="A2370" s="142">
        <v>550000</v>
      </c>
      <c r="B2370" s="142">
        <v>920000</v>
      </c>
      <c r="C2370" s="142">
        <v>920000</v>
      </c>
      <c r="D2370" s="9" t="s">
        <v>305</v>
      </c>
      <c r="E2370" s="9" t="s">
        <v>70</v>
      </c>
      <c r="F2370" s="9" t="s">
        <v>306</v>
      </c>
      <c r="G2370" s="9" t="s">
        <v>307</v>
      </c>
      <c r="H2370" s="9">
        <v>0.36</v>
      </c>
      <c r="I2370" s="9">
        <v>0.48</v>
      </c>
      <c r="J2370" s="9" t="s">
        <v>195</v>
      </c>
      <c r="K2370" s="9">
        <v>1.6965861201439999E-2</v>
      </c>
      <c r="L2370" s="9">
        <v>3855.34643928183</v>
      </c>
      <c r="M2370" s="9">
        <v>9.5785915884557191</v>
      </c>
      <c r="N2370" s="9">
        <v>1.4076784949485399</v>
      </c>
      <c r="O2370" s="9">
        <v>0.16250905539505001</v>
      </c>
      <c r="P2370" s="9">
        <v>2.3882477961549999E-2</v>
      </c>
      <c r="Q2370" s="9">
        <v>65.409272572336903</v>
      </c>
      <c r="R2370" s="9">
        <v>1210</v>
      </c>
      <c r="S2370" s="9" t="s">
        <v>310</v>
      </c>
      <c r="T2370" s="9">
        <v>1210</v>
      </c>
      <c r="U2370" s="9" t="s">
        <v>293</v>
      </c>
      <c r="V2370" s="9" t="s">
        <v>195</v>
      </c>
      <c r="Z2370" s="9">
        <v>0</v>
      </c>
      <c r="AA2370" s="9">
        <v>1</v>
      </c>
      <c r="AB2370" s="9">
        <v>0.16250905539505001</v>
      </c>
      <c r="AC2370" s="9">
        <v>2.3882477961549999E-2</v>
      </c>
      <c r="AD2370" s="9">
        <v>65.409272572337699</v>
      </c>
      <c r="AF2370" s="9">
        <v>-1</v>
      </c>
      <c r="AG2370" s="9">
        <v>-1</v>
      </c>
      <c r="AH2370" s="9">
        <v>-1</v>
      </c>
      <c r="AI2370" s="9">
        <v>-1</v>
      </c>
      <c r="AJ2370" s="9">
        <v>0</v>
      </c>
      <c r="AM2370" s="9" t="s">
        <v>309</v>
      </c>
      <c r="AN2370" s="9">
        <v>-1</v>
      </c>
      <c r="AQ2370" s="9">
        <v>580</v>
      </c>
      <c r="AR2370" s="9" t="s">
        <v>302</v>
      </c>
      <c r="AT2370" s="9" t="s">
        <v>195</v>
      </c>
      <c r="AU2370" s="9">
        <v>132.71029999999999</v>
      </c>
      <c r="AV2370" s="9">
        <v>65.757233276946096</v>
      </c>
      <c r="AW2370" s="9">
        <v>68.658404364611499</v>
      </c>
      <c r="AX2370" s="9">
        <v>5.3048882899999997E-2</v>
      </c>
    </row>
    <row r="2371" spans="1:50" x14ac:dyDescent="0.25">
      <c r="A2371" s="142">
        <v>550000</v>
      </c>
      <c r="B2371" s="142">
        <v>920000</v>
      </c>
      <c r="C2371" s="142">
        <v>920000</v>
      </c>
      <c r="D2371" s="9" t="s">
        <v>305</v>
      </c>
      <c r="E2371" s="9" t="s">
        <v>70</v>
      </c>
      <c r="F2371" s="9" t="s">
        <v>306</v>
      </c>
      <c r="G2371" s="9" t="s">
        <v>307</v>
      </c>
      <c r="H2371" s="9">
        <v>0.36</v>
      </c>
      <c r="I2371" s="9">
        <v>0.48</v>
      </c>
      <c r="J2371" s="9" t="s">
        <v>195</v>
      </c>
      <c r="K2371" s="9">
        <v>2.8645808866199999E-3</v>
      </c>
      <c r="L2371" s="9">
        <v>3855.34643928183</v>
      </c>
      <c r="M2371" s="9">
        <v>9.5785915884557191</v>
      </c>
      <c r="N2371" s="9">
        <v>1.4076784949485399</v>
      </c>
      <c r="O2371" s="9">
        <v>2.7438650385029999E-2</v>
      </c>
      <c r="P2371" s="9">
        <v>4.0324089111299999E-3</v>
      </c>
      <c r="Q2371" s="9">
        <v>11.043951721269</v>
      </c>
      <c r="R2371" s="9">
        <v>1210</v>
      </c>
      <c r="S2371" s="9" t="s">
        <v>310</v>
      </c>
      <c r="T2371" s="9">
        <v>1210</v>
      </c>
      <c r="U2371" s="9" t="s">
        <v>293</v>
      </c>
      <c r="V2371" s="9" t="s">
        <v>195</v>
      </c>
      <c r="Z2371" s="9">
        <v>0</v>
      </c>
      <c r="AA2371" s="9">
        <v>1</v>
      </c>
      <c r="AB2371" s="9">
        <v>2.7438650385029999E-2</v>
      </c>
      <c r="AC2371" s="9">
        <v>4.0324089111299999E-3</v>
      </c>
      <c r="AD2371" s="9">
        <v>11.043951721267799</v>
      </c>
      <c r="AF2371" s="9">
        <v>-1</v>
      </c>
      <c r="AG2371" s="9">
        <v>-1</v>
      </c>
      <c r="AH2371" s="9">
        <v>-1</v>
      </c>
      <c r="AI2371" s="9">
        <v>-1</v>
      </c>
      <c r="AJ2371" s="9">
        <v>0</v>
      </c>
      <c r="AM2371" s="9" t="s">
        <v>309</v>
      </c>
      <c r="AN2371" s="9">
        <v>-1</v>
      </c>
      <c r="AQ2371" s="9">
        <v>580</v>
      </c>
      <c r="AR2371" s="9" t="s">
        <v>302</v>
      </c>
      <c r="AT2371" s="9" t="s">
        <v>195</v>
      </c>
      <c r="AU2371" s="9">
        <v>132.71029999999999</v>
      </c>
      <c r="AV2371" s="9">
        <v>21.0555424733042</v>
      </c>
      <c r="AW2371" s="9">
        <v>11.592547558505199</v>
      </c>
      <c r="AX2371" s="9">
        <v>8.9569763000000007E-3</v>
      </c>
    </row>
    <row r="2372" spans="1:50" x14ac:dyDescent="0.25">
      <c r="A2372" s="142">
        <v>550000</v>
      </c>
      <c r="B2372" s="142">
        <v>920000</v>
      </c>
      <c r="C2372" s="142">
        <v>920000</v>
      </c>
      <c r="D2372" s="9" t="s">
        <v>305</v>
      </c>
      <c r="E2372" s="9" t="s">
        <v>70</v>
      </c>
      <c r="F2372" s="9" t="s">
        <v>306</v>
      </c>
      <c r="G2372" s="9" t="s">
        <v>307</v>
      </c>
      <c r="H2372" s="9">
        <v>0.36</v>
      </c>
      <c r="I2372" s="9">
        <v>0.48</v>
      </c>
      <c r="J2372" s="9" t="s">
        <v>195</v>
      </c>
      <c r="K2372" s="9">
        <v>0.13289215200432999</v>
      </c>
      <c r="L2372" s="9">
        <v>3848.7050639391</v>
      </c>
      <c r="M2372" s="9">
        <v>9.5631105431828196</v>
      </c>
      <c r="N2372" s="9">
        <v>1.40543813869209</v>
      </c>
      <c r="O2372" s="9">
        <v>1.27086233993894</v>
      </c>
      <c r="P2372" s="9">
        <v>0.18677169875975999</v>
      </c>
      <c r="Q2372" s="9">
        <v>511.46269837686401</v>
      </c>
      <c r="R2372" s="9">
        <v>1200</v>
      </c>
      <c r="S2372" s="9" t="s">
        <v>308</v>
      </c>
      <c r="T2372" s="9">
        <v>1200</v>
      </c>
      <c r="U2372" s="9" t="s">
        <v>293</v>
      </c>
      <c r="V2372" s="9" t="s">
        <v>195</v>
      </c>
      <c r="Z2372" s="9">
        <v>0</v>
      </c>
      <c r="AA2372" s="9">
        <v>1</v>
      </c>
      <c r="AB2372" s="9">
        <v>1.27086233993894</v>
      </c>
      <c r="AC2372" s="9">
        <v>0.18677169875975999</v>
      </c>
      <c r="AD2372" s="9">
        <v>511.46269837686401</v>
      </c>
      <c r="AF2372" s="9">
        <v>-1</v>
      </c>
      <c r="AG2372" s="9">
        <v>-1</v>
      </c>
      <c r="AH2372" s="9">
        <v>-1</v>
      </c>
      <c r="AI2372" s="9">
        <v>-1</v>
      </c>
      <c r="AJ2372" s="9">
        <v>0</v>
      </c>
      <c r="AM2372" s="9" t="s">
        <v>309</v>
      </c>
      <c r="AN2372" s="9">
        <v>-1</v>
      </c>
      <c r="AQ2372" s="9">
        <v>580</v>
      </c>
      <c r="AR2372" s="9" t="s">
        <v>302</v>
      </c>
      <c r="AT2372" s="9" t="s">
        <v>195</v>
      </c>
      <c r="AU2372" s="9">
        <v>132.71029999999999</v>
      </c>
      <c r="AV2372" s="9">
        <v>122.69140672038699</v>
      </c>
      <c r="AW2372" s="9">
        <v>537.79545882531704</v>
      </c>
      <c r="AX2372" s="9">
        <v>0.41481159639999998</v>
      </c>
    </row>
    <row r="2373" spans="1:50" x14ac:dyDescent="0.25">
      <c r="A2373" s="142">
        <v>550000</v>
      </c>
      <c r="B2373" s="142">
        <v>920000</v>
      </c>
      <c r="C2373" s="142">
        <v>920000</v>
      </c>
      <c r="D2373" s="9" t="s">
        <v>305</v>
      </c>
      <c r="E2373" s="9" t="s">
        <v>70</v>
      </c>
      <c r="F2373" s="9" t="s">
        <v>306</v>
      </c>
      <c r="G2373" s="9" t="s">
        <v>307</v>
      </c>
      <c r="H2373" s="9">
        <v>0.36</v>
      </c>
      <c r="I2373" s="9">
        <v>0.48</v>
      </c>
      <c r="J2373" s="9" t="s">
        <v>195</v>
      </c>
      <c r="K2373" s="9">
        <v>0.24353036487810001</v>
      </c>
      <c r="L2373" s="9">
        <v>3848.7050639391</v>
      </c>
      <c r="M2373" s="9">
        <v>9.5631105431828196</v>
      </c>
      <c r="N2373" s="9">
        <v>1.40543813869209</v>
      </c>
      <c r="O2373" s="9">
        <v>2.3289077999509602</v>
      </c>
      <c r="P2373" s="9">
        <v>0.34226686272929002</v>
      </c>
      <c r="Q2373" s="9">
        <v>937.27654852930004</v>
      </c>
      <c r="R2373" s="9">
        <v>1210</v>
      </c>
      <c r="S2373" s="9" t="s">
        <v>310</v>
      </c>
      <c r="T2373" s="9">
        <v>1210</v>
      </c>
      <c r="U2373" s="9" t="s">
        <v>293</v>
      </c>
      <c r="V2373" s="9" t="s">
        <v>195</v>
      </c>
      <c r="Z2373" s="9">
        <v>0</v>
      </c>
      <c r="AA2373" s="9">
        <v>1</v>
      </c>
      <c r="AB2373" s="9">
        <v>2.3289077999509602</v>
      </c>
      <c r="AC2373" s="9">
        <v>0.34226686272929002</v>
      </c>
      <c r="AD2373" s="9">
        <v>937.27654852930004</v>
      </c>
      <c r="AF2373" s="9">
        <v>-1</v>
      </c>
      <c r="AG2373" s="9">
        <v>-1</v>
      </c>
      <c r="AH2373" s="9">
        <v>-1</v>
      </c>
      <c r="AI2373" s="9">
        <v>-1</v>
      </c>
      <c r="AJ2373" s="9">
        <v>0</v>
      </c>
      <c r="AM2373" s="9" t="s">
        <v>309</v>
      </c>
      <c r="AN2373" s="9">
        <v>-1</v>
      </c>
      <c r="AQ2373" s="9">
        <v>580</v>
      </c>
      <c r="AR2373" s="9" t="s">
        <v>302</v>
      </c>
      <c r="AT2373" s="9" t="s">
        <v>195</v>
      </c>
      <c r="AU2373" s="9">
        <v>132.71029999999999</v>
      </c>
      <c r="AV2373" s="9">
        <v>130.96235734060701</v>
      </c>
      <c r="AW2373" s="9">
        <v>985.53242115637295</v>
      </c>
      <c r="AX2373" s="9">
        <v>0.76015940680000005</v>
      </c>
    </row>
    <row r="2374" spans="1:50" x14ac:dyDescent="0.25">
      <c r="A2374" s="142">
        <v>550000</v>
      </c>
      <c r="B2374" s="142">
        <v>920000</v>
      </c>
      <c r="C2374" s="142">
        <v>920000</v>
      </c>
      <c r="D2374" s="9" t="s">
        <v>305</v>
      </c>
      <c r="E2374" s="9" t="s">
        <v>70</v>
      </c>
      <c r="F2374" s="9" t="s">
        <v>306</v>
      </c>
      <c r="G2374" s="9" t="s">
        <v>307</v>
      </c>
      <c r="H2374" s="9">
        <v>0.36</v>
      </c>
      <c r="I2374" s="9">
        <v>0.48</v>
      </c>
      <c r="J2374" s="9" t="s">
        <v>195</v>
      </c>
      <c r="K2374" s="9">
        <v>1.2304433128999999E-4</v>
      </c>
      <c r="L2374" s="9">
        <v>3848.7050639391</v>
      </c>
      <c r="M2374" s="9">
        <v>9.5631105431828196</v>
      </c>
      <c r="N2374" s="9">
        <v>1.40543813869209</v>
      </c>
      <c r="O2374" s="9">
        <v>1.1766865419100001E-3</v>
      </c>
      <c r="P2374" s="9">
        <v>1.7293119594999999E-4</v>
      </c>
      <c r="Q2374" s="9">
        <v>0.47356134095560998</v>
      </c>
      <c r="R2374" s="9">
        <v>1210</v>
      </c>
      <c r="S2374" s="9" t="s">
        <v>310</v>
      </c>
      <c r="T2374" s="9">
        <v>1210</v>
      </c>
      <c r="U2374" s="9" t="s">
        <v>293</v>
      </c>
      <c r="V2374" s="9" t="s">
        <v>195</v>
      </c>
      <c r="Z2374" s="9">
        <v>0</v>
      </c>
      <c r="AA2374" s="9">
        <v>1</v>
      </c>
      <c r="AB2374" s="9">
        <v>1.1766865419100001E-3</v>
      </c>
      <c r="AC2374" s="9">
        <v>1.7293119594999999E-4</v>
      </c>
      <c r="AD2374" s="9">
        <v>0.47356134095645003</v>
      </c>
      <c r="AF2374" s="9">
        <v>-1</v>
      </c>
      <c r="AG2374" s="9">
        <v>-1</v>
      </c>
      <c r="AH2374" s="9">
        <v>-1</v>
      </c>
      <c r="AI2374" s="9">
        <v>-1</v>
      </c>
      <c r="AJ2374" s="9">
        <v>0</v>
      </c>
      <c r="AM2374" s="9" t="s">
        <v>309</v>
      </c>
      <c r="AN2374" s="9">
        <v>-1</v>
      </c>
      <c r="AQ2374" s="9">
        <v>580</v>
      </c>
      <c r="AR2374" s="9" t="s">
        <v>302</v>
      </c>
      <c r="AT2374" s="9" t="s">
        <v>195</v>
      </c>
      <c r="AU2374" s="9">
        <v>132.71029999999999</v>
      </c>
      <c r="AV2374" s="9">
        <v>4.1318370921823302</v>
      </c>
      <c r="AW2374" s="9">
        <v>0.49794274235410002</v>
      </c>
      <c r="AX2374" s="9">
        <v>3.8407250000000001E-4</v>
      </c>
    </row>
    <row r="2375" spans="1:50" x14ac:dyDescent="0.25">
      <c r="A2375" s="142">
        <v>550000</v>
      </c>
      <c r="B2375" s="142">
        <v>920000</v>
      </c>
      <c r="C2375" s="142">
        <v>920000</v>
      </c>
      <c r="D2375" s="9" t="s">
        <v>305</v>
      </c>
      <c r="E2375" s="9" t="s">
        <v>70</v>
      </c>
      <c r="F2375" s="9" t="s">
        <v>306</v>
      </c>
      <c r="G2375" s="9" t="s">
        <v>307</v>
      </c>
      <c r="H2375" s="9">
        <v>0.36</v>
      </c>
      <c r="I2375" s="9">
        <v>0.48</v>
      </c>
      <c r="J2375" s="9" t="s">
        <v>195</v>
      </c>
      <c r="K2375" s="9">
        <v>1.53997252859E-3</v>
      </c>
      <c r="L2375" s="9">
        <v>3848.7050639391</v>
      </c>
      <c r="M2375" s="9">
        <v>9.5631105431828196</v>
      </c>
      <c r="N2375" s="9">
        <v>1.40543813869209</v>
      </c>
      <c r="O2375" s="9">
        <v>1.4726927524389999E-2</v>
      </c>
      <c r="P2375" s="9">
        <v>2.1643361242199999E-3</v>
      </c>
      <c r="Q2375" s="9">
        <v>5.9269000691191298</v>
      </c>
      <c r="R2375" s="9">
        <v>1210</v>
      </c>
      <c r="S2375" s="9" t="s">
        <v>310</v>
      </c>
      <c r="T2375" s="9">
        <v>1210</v>
      </c>
      <c r="U2375" s="9" t="s">
        <v>293</v>
      </c>
      <c r="V2375" s="9" t="s">
        <v>195</v>
      </c>
      <c r="Z2375" s="9">
        <v>0</v>
      </c>
      <c r="AA2375" s="9">
        <v>1</v>
      </c>
      <c r="AB2375" s="9">
        <v>1.4726927524389999E-2</v>
      </c>
      <c r="AC2375" s="9">
        <v>2.1643361242199999E-3</v>
      </c>
      <c r="AD2375" s="9">
        <v>5.9269000691209799</v>
      </c>
      <c r="AF2375" s="9">
        <v>-1</v>
      </c>
      <c r="AG2375" s="9">
        <v>-1</v>
      </c>
      <c r="AH2375" s="9">
        <v>-1</v>
      </c>
      <c r="AI2375" s="9">
        <v>-1</v>
      </c>
      <c r="AJ2375" s="9">
        <v>0</v>
      </c>
      <c r="AM2375" s="9" t="s">
        <v>309</v>
      </c>
      <c r="AN2375" s="9">
        <v>-1</v>
      </c>
      <c r="AQ2375" s="9">
        <v>580</v>
      </c>
      <c r="AR2375" s="9" t="s">
        <v>302</v>
      </c>
      <c r="AT2375" s="9" t="s">
        <v>195</v>
      </c>
      <c r="AU2375" s="9">
        <v>132.71029999999999</v>
      </c>
      <c r="AV2375" s="9">
        <v>10.1641808853045</v>
      </c>
      <c r="AW2375" s="9">
        <v>6.2320477176540301</v>
      </c>
      <c r="AX2375" s="9">
        <v>4.8068937999999999E-3</v>
      </c>
    </row>
    <row r="2376" spans="1:50" x14ac:dyDescent="0.25">
      <c r="A2376" s="142">
        <v>550000</v>
      </c>
      <c r="B2376" s="142">
        <v>920000</v>
      </c>
      <c r="C2376" s="142">
        <v>920000</v>
      </c>
      <c r="D2376" s="9" t="s">
        <v>305</v>
      </c>
      <c r="E2376" s="9" t="s">
        <v>70</v>
      </c>
      <c r="F2376" s="9" t="s">
        <v>306</v>
      </c>
      <c r="G2376" s="9" t="s">
        <v>307</v>
      </c>
      <c r="H2376" s="9">
        <v>0.36</v>
      </c>
      <c r="I2376" s="9">
        <v>0.48</v>
      </c>
      <c r="J2376" s="9" t="s">
        <v>195</v>
      </c>
      <c r="K2376" s="9">
        <v>5.0081326626299997E-3</v>
      </c>
      <c r="L2376" s="9">
        <v>3848.7050639391</v>
      </c>
      <c r="M2376" s="9">
        <v>9.5631105431828196</v>
      </c>
      <c r="N2376" s="9">
        <v>1.40543813869209</v>
      </c>
      <c r="O2376" s="9">
        <v>4.7893326267680003E-2</v>
      </c>
      <c r="P2376" s="9">
        <v>7.0386206476900004E-3</v>
      </c>
      <c r="Q2376" s="9">
        <v>19.274825539554399</v>
      </c>
      <c r="R2376" s="9">
        <v>1210</v>
      </c>
      <c r="S2376" s="9" t="s">
        <v>310</v>
      </c>
      <c r="T2376" s="9">
        <v>1210</v>
      </c>
      <c r="U2376" s="9" t="s">
        <v>293</v>
      </c>
      <c r="V2376" s="9" t="s">
        <v>195</v>
      </c>
      <c r="Z2376" s="9">
        <v>0</v>
      </c>
      <c r="AA2376" s="9">
        <v>1</v>
      </c>
      <c r="AB2376" s="9">
        <v>4.7893326267680003E-2</v>
      </c>
      <c r="AC2376" s="9">
        <v>7.0386206476900004E-3</v>
      </c>
      <c r="AD2376" s="9">
        <v>19.2748255395557</v>
      </c>
      <c r="AF2376" s="9">
        <v>-1</v>
      </c>
      <c r="AG2376" s="9">
        <v>-1</v>
      </c>
      <c r="AH2376" s="9">
        <v>-1</v>
      </c>
      <c r="AI2376" s="9">
        <v>-1</v>
      </c>
      <c r="AJ2376" s="9">
        <v>0</v>
      </c>
      <c r="AM2376" s="9" t="s">
        <v>309</v>
      </c>
      <c r="AN2376" s="9">
        <v>-1</v>
      </c>
      <c r="AQ2376" s="9">
        <v>580</v>
      </c>
      <c r="AR2376" s="9" t="s">
        <v>302</v>
      </c>
      <c r="AT2376" s="9" t="s">
        <v>195</v>
      </c>
      <c r="AU2376" s="9">
        <v>132.71029999999999</v>
      </c>
      <c r="AV2376" s="9">
        <v>25.5022675880607</v>
      </c>
      <c r="AW2376" s="9">
        <v>20.2671938300088</v>
      </c>
      <c r="AX2376" s="9">
        <v>1.5632461899999998E-2</v>
      </c>
    </row>
    <row r="2377" spans="1:50" x14ac:dyDescent="0.25">
      <c r="A2377" s="142">
        <v>550000</v>
      </c>
      <c r="B2377" s="142">
        <v>920000</v>
      </c>
      <c r="C2377" s="142">
        <v>920000</v>
      </c>
      <c r="D2377" s="9" t="s">
        <v>305</v>
      </c>
      <c r="E2377" s="9" t="s">
        <v>70</v>
      </c>
      <c r="F2377" s="9" t="s">
        <v>306</v>
      </c>
      <c r="G2377" s="9" t="s">
        <v>307</v>
      </c>
      <c r="H2377" s="9">
        <v>0.36</v>
      </c>
      <c r="I2377" s="9">
        <v>0.48</v>
      </c>
      <c r="J2377" s="9" t="s">
        <v>195</v>
      </c>
      <c r="K2377" s="9">
        <v>1.0130737811E-3</v>
      </c>
      <c r="L2377" s="9">
        <v>3848.7050639391</v>
      </c>
      <c r="M2377" s="9">
        <v>9.5631105431828196</v>
      </c>
      <c r="N2377" s="9">
        <v>1.40543813869209</v>
      </c>
      <c r="O2377" s="9">
        <v>9.6881365570699995E-3</v>
      </c>
      <c r="P2377" s="9">
        <v>1.42381252927E-3</v>
      </c>
      <c r="Q2377" s="9">
        <v>3.8990221914712002</v>
      </c>
      <c r="R2377" s="9">
        <v>1210</v>
      </c>
      <c r="S2377" s="9" t="s">
        <v>310</v>
      </c>
      <c r="T2377" s="9">
        <v>1210</v>
      </c>
      <c r="U2377" s="9" t="s">
        <v>293</v>
      </c>
      <c r="V2377" s="9" t="s">
        <v>195</v>
      </c>
      <c r="Z2377" s="9">
        <v>0</v>
      </c>
      <c r="AA2377" s="9">
        <v>1</v>
      </c>
      <c r="AB2377" s="9">
        <v>9.6881365570699995E-3</v>
      </c>
      <c r="AC2377" s="9">
        <v>1.42381252927E-3</v>
      </c>
      <c r="AD2377" s="9">
        <v>3.8990221914703098</v>
      </c>
      <c r="AF2377" s="9">
        <v>-1</v>
      </c>
      <c r="AG2377" s="9">
        <v>-1</v>
      </c>
      <c r="AH2377" s="9">
        <v>-1</v>
      </c>
      <c r="AI2377" s="9">
        <v>-1</v>
      </c>
      <c r="AJ2377" s="9">
        <v>0</v>
      </c>
      <c r="AM2377" s="9" t="s">
        <v>309</v>
      </c>
      <c r="AN2377" s="9">
        <v>-1</v>
      </c>
      <c r="AQ2377" s="9">
        <v>580</v>
      </c>
      <c r="AR2377" s="9" t="s">
        <v>302</v>
      </c>
      <c r="AT2377" s="9" t="s">
        <v>195</v>
      </c>
      <c r="AU2377" s="9">
        <v>132.71029999999999</v>
      </c>
      <c r="AV2377" s="9">
        <v>11.7618587917482</v>
      </c>
      <c r="AW2377" s="9">
        <v>4.09976413741673</v>
      </c>
      <c r="AX2377" s="9">
        <v>3.1622239999999999E-3</v>
      </c>
    </row>
    <row r="2378" spans="1:50" x14ac:dyDescent="0.25">
      <c r="A2378" s="142">
        <v>550000</v>
      </c>
      <c r="B2378" s="142">
        <v>920000</v>
      </c>
      <c r="C2378" s="142">
        <v>920000</v>
      </c>
      <c r="D2378" s="9" t="s">
        <v>305</v>
      </c>
      <c r="E2378" s="9" t="s">
        <v>70</v>
      </c>
      <c r="F2378" s="9" t="s">
        <v>306</v>
      </c>
      <c r="G2378" s="9" t="s">
        <v>307</v>
      </c>
      <c r="H2378" s="9">
        <v>0.36</v>
      </c>
      <c r="I2378" s="9">
        <v>0.48</v>
      </c>
      <c r="J2378" s="9" t="s">
        <v>195</v>
      </c>
      <c r="K2378" s="9">
        <v>0.23022506758302999</v>
      </c>
      <c r="L2378" s="9">
        <v>3848.7050639391</v>
      </c>
      <c r="M2378" s="9">
        <v>9.5631105431828196</v>
      </c>
      <c r="N2378" s="9">
        <v>1.40543813869209</v>
      </c>
      <c r="O2378" s="9">
        <v>2.2016677711082799</v>
      </c>
      <c r="P2378" s="9">
        <v>0.32356709046415999</v>
      </c>
      <c r="Q2378" s="9">
        <v>886.06838345254096</v>
      </c>
      <c r="R2378" s="9">
        <v>1210</v>
      </c>
      <c r="S2378" s="9" t="s">
        <v>310</v>
      </c>
      <c r="T2378" s="9">
        <v>1210</v>
      </c>
      <c r="U2378" s="9" t="s">
        <v>293</v>
      </c>
      <c r="V2378" s="9" t="s">
        <v>195</v>
      </c>
      <c r="Z2378" s="9">
        <v>0</v>
      </c>
      <c r="AA2378" s="9">
        <v>1</v>
      </c>
      <c r="AB2378" s="9">
        <v>2.2016677711082799</v>
      </c>
      <c r="AC2378" s="9">
        <v>0.32356709046415999</v>
      </c>
      <c r="AD2378" s="9">
        <v>886.06838345254096</v>
      </c>
      <c r="AF2378" s="9">
        <v>-1</v>
      </c>
      <c r="AG2378" s="9">
        <v>-1</v>
      </c>
      <c r="AH2378" s="9">
        <v>-1</v>
      </c>
      <c r="AI2378" s="9">
        <v>-1</v>
      </c>
      <c r="AJ2378" s="9">
        <v>0</v>
      </c>
      <c r="AM2378" s="9" t="s">
        <v>309</v>
      </c>
      <c r="AN2378" s="9">
        <v>-1</v>
      </c>
      <c r="AQ2378" s="9">
        <v>580</v>
      </c>
      <c r="AR2378" s="9" t="s">
        <v>302</v>
      </c>
      <c r="AT2378" s="9" t="s">
        <v>195</v>
      </c>
      <c r="AU2378" s="9">
        <v>132.71029999999999</v>
      </c>
      <c r="AV2378" s="9">
        <v>123.392025134009</v>
      </c>
      <c r="AW2378" s="9">
        <v>931.687793345871</v>
      </c>
      <c r="AX2378" s="9">
        <v>0.71862804820000004</v>
      </c>
    </row>
    <row r="2379" spans="1:50" x14ac:dyDescent="0.25">
      <c r="A2379" s="142">
        <v>550000</v>
      </c>
      <c r="B2379" s="142">
        <v>920000</v>
      </c>
      <c r="C2379" s="142">
        <v>920000</v>
      </c>
      <c r="D2379" s="9" t="s">
        <v>305</v>
      </c>
      <c r="E2379" s="9" t="s">
        <v>70</v>
      </c>
      <c r="F2379" s="9" t="s">
        <v>306</v>
      </c>
      <c r="G2379" s="9" t="s">
        <v>307</v>
      </c>
      <c r="H2379" s="9">
        <v>0.36</v>
      </c>
      <c r="I2379" s="9">
        <v>0.48</v>
      </c>
      <c r="J2379" s="9" t="s">
        <v>195</v>
      </c>
      <c r="K2379" s="9">
        <v>1.6100194717000001E-3</v>
      </c>
      <c r="L2379" s="9">
        <v>3848.7050639391</v>
      </c>
      <c r="M2379" s="9">
        <v>9.5631105431828196</v>
      </c>
      <c r="N2379" s="9">
        <v>1.40543813869209</v>
      </c>
      <c r="O2379" s="9">
        <v>1.539679418459E-2</v>
      </c>
      <c r="P2379" s="9">
        <v>2.2627827695699998E-3</v>
      </c>
      <c r="Q2379" s="9">
        <v>6.1964900937915903</v>
      </c>
      <c r="R2379" s="9">
        <v>1210</v>
      </c>
      <c r="S2379" s="9" t="s">
        <v>310</v>
      </c>
      <c r="T2379" s="9">
        <v>1210</v>
      </c>
      <c r="U2379" s="9" t="s">
        <v>293</v>
      </c>
      <c r="V2379" s="9" t="s">
        <v>195</v>
      </c>
      <c r="Z2379" s="9">
        <v>0</v>
      </c>
      <c r="AA2379" s="9">
        <v>1</v>
      </c>
      <c r="AB2379" s="9">
        <v>1.539679418459E-2</v>
      </c>
      <c r="AC2379" s="9">
        <v>2.2627827695699998E-3</v>
      </c>
      <c r="AD2379" s="9">
        <v>6.1964900937927103</v>
      </c>
      <c r="AF2379" s="9">
        <v>-1</v>
      </c>
      <c r="AG2379" s="9">
        <v>-1</v>
      </c>
      <c r="AH2379" s="9">
        <v>-1</v>
      </c>
      <c r="AI2379" s="9">
        <v>-1</v>
      </c>
      <c r="AJ2379" s="9">
        <v>0</v>
      </c>
      <c r="AM2379" s="9" t="s">
        <v>309</v>
      </c>
      <c r="AN2379" s="9">
        <v>-1</v>
      </c>
      <c r="AQ2379" s="9">
        <v>580</v>
      </c>
      <c r="AR2379" s="9" t="s">
        <v>302</v>
      </c>
      <c r="AT2379" s="9" t="s">
        <v>195</v>
      </c>
      <c r="AU2379" s="9">
        <v>132.71029999999999</v>
      </c>
      <c r="AV2379" s="9">
        <v>11.487543184914101</v>
      </c>
      <c r="AW2379" s="9">
        <v>6.5155176392596097</v>
      </c>
      <c r="AX2379" s="9">
        <v>5.0255394E-3</v>
      </c>
    </row>
    <row r="2380" spans="1:50" x14ac:dyDescent="0.25">
      <c r="A2380" s="142">
        <v>550000</v>
      </c>
      <c r="B2380" s="142">
        <v>920000</v>
      </c>
      <c r="C2380" s="142">
        <v>920000</v>
      </c>
      <c r="D2380" s="9" t="s">
        <v>305</v>
      </c>
      <c r="E2380" s="9" t="s">
        <v>70</v>
      </c>
      <c r="F2380" s="9" t="s">
        <v>306</v>
      </c>
      <c r="G2380" s="9" t="s">
        <v>307</v>
      </c>
      <c r="H2380" s="9">
        <v>0.36</v>
      </c>
      <c r="I2380" s="9">
        <v>0.48</v>
      </c>
      <c r="J2380" s="9" t="s">
        <v>195</v>
      </c>
      <c r="K2380" s="9">
        <v>1.8216263350499999E-3</v>
      </c>
      <c r="L2380" s="9">
        <v>3848.7050639391</v>
      </c>
      <c r="M2380" s="9">
        <v>9.5631105431828196</v>
      </c>
      <c r="N2380" s="9">
        <v>1.40543813869209</v>
      </c>
      <c r="O2380" s="9">
        <v>1.742041401046E-2</v>
      </c>
      <c r="P2380" s="9">
        <v>2.5601831257200001E-3</v>
      </c>
      <c r="Q2380" s="9">
        <v>7.01090250031561</v>
      </c>
      <c r="R2380" s="9">
        <v>1210</v>
      </c>
      <c r="S2380" s="9" t="s">
        <v>310</v>
      </c>
      <c r="T2380" s="9">
        <v>1210</v>
      </c>
      <c r="U2380" s="9" t="s">
        <v>293</v>
      </c>
      <c r="V2380" s="9" t="s">
        <v>195</v>
      </c>
      <c r="Z2380" s="9">
        <v>0</v>
      </c>
      <c r="AA2380" s="9">
        <v>1</v>
      </c>
      <c r="AB2380" s="9">
        <v>1.742041401046E-2</v>
      </c>
      <c r="AC2380" s="9">
        <v>2.5601831257200001E-3</v>
      </c>
      <c r="AD2380" s="9">
        <v>7.0109025003160701</v>
      </c>
      <c r="AF2380" s="9">
        <v>-1</v>
      </c>
      <c r="AG2380" s="9">
        <v>-1</v>
      </c>
      <c r="AH2380" s="9">
        <v>-1</v>
      </c>
      <c r="AI2380" s="9">
        <v>-1</v>
      </c>
      <c r="AJ2380" s="9">
        <v>0</v>
      </c>
      <c r="AM2380" s="9" t="s">
        <v>309</v>
      </c>
      <c r="AN2380" s="9">
        <v>-1</v>
      </c>
      <c r="AQ2380" s="9">
        <v>580</v>
      </c>
      <c r="AR2380" s="9" t="s">
        <v>302</v>
      </c>
      <c r="AT2380" s="9" t="s">
        <v>195</v>
      </c>
      <c r="AU2380" s="9">
        <v>132.71029999999999</v>
      </c>
      <c r="AV2380" s="9">
        <v>15.234451793444901</v>
      </c>
      <c r="AW2380" s="9">
        <v>7.3718602332146004</v>
      </c>
      <c r="AX2380" s="9">
        <v>5.6860523000000001E-3</v>
      </c>
    </row>
    <row r="2381" spans="1:50" x14ac:dyDescent="0.25">
      <c r="A2381" s="142">
        <v>550000</v>
      </c>
      <c r="B2381" s="142">
        <v>920000</v>
      </c>
      <c r="C2381" s="142">
        <v>920000</v>
      </c>
      <c r="D2381" s="9" t="s">
        <v>305</v>
      </c>
      <c r="E2381" s="9" t="s">
        <v>70</v>
      </c>
      <c r="F2381" s="9" t="s">
        <v>306</v>
      </c>
      <c r="G2381" s="9" t="s">
        <v>307</v>
      </c>
      <c r="H2381" s="9">
        <v>0.36</v>
      </c>
      <c r="I2381" s="9">
        <v>0.48</v>
      </c>
      <c r="J2381" s="9" t="s">
        <v>195</v>
      </c>
      <c r="K2381" s="9">
        <v>0.11500948401152</v>
      </c>
      <c r="L2381" s="9">
        <v>3962.6880924073598</v>
      </c>
      <c r="M2381" s="9">
        <v>10.6522669659961</v>
      </c>
      <c r="N2381" s="9">
        <v>1.4214530895347599</v>
      </c>
      <c r="O2381" s="9">
        <v>1.2251117273122301</v>
      </c>
      <c r="P2381" s="9">
        <v>0.16348058637398</v>
      </c>
      <c r="Q2381" s="9">
        <v>455.74671280638898</v>
      </c>
      <c r="R2381" s="9">
        <v>1400</v>
      </c>
      <c r="S2381" s="9" t="s">
        <v>297</v>
      </c>
      <c r="T2381" s="9">
        <v>1400</v>
      </c>
      <c r="U2381" s="9" t="s">
        <v>293</v>
      </c>
      <c r="V2381" s="9" t="s">
        <v>195</v>
      </c>
      <c r="Z2381" s="9">
        <v>0</v>
      </c>
      <c r="AA2381" s="9">
        <v>1</v>
      </c>
      <c r="AB2381" s="9">
        <v>1.2251117273122301</v>
      </c>
      <c r="AC2381" s="9">
        <v>0.16348058637398</v>
      </c>
      <c r="AD2381" s="9">
        <v>455.74671280638898</v>
      </c>
      <c r="AF2381" s="9">
        <v>-1</v>
      </c>
      <c r="AG2381" s="9">
        <v>-1</v>
      </c>
      <c r="AH2381" s="9">
        <v>-1</v>
      </c>
      <c r="AI2381" s="9">
        <v>-1</v>
      </c>
      <c r="AJ2381" s="9">
        <v>0</v>
      </c>
      <c r="AM2381" s="9" t="s">
        <v>309</v>
      </c>
      <c r="AN2381" s="9">
        <v>-1</v>
      </c>
      <c r="AQ2381" s="9">
        <v>580</v>
      </c>
      <c r="AR2381" s="9" t="s">
        <v>302</v>
      </c>
      <c r="AT2381" s="9" t="s">
        <v>195</v>
      </c>
      <c r="AU2381" s="9">
        <v>132.71029999999999</v>
      </c>
      <c r="AV2381" s="9">
        <v>141.32531015946</v>
      </c>
      <c r="AW2381" s="9">
        <v>465.426869008952</v>
      </c>
      <c r="AX2381" s="9">
        <v>0.3696242602</v>
      </c>
    </row>
    <row r="2382" spans="1:50" x14ac:dyDescent="0.25">
      <c r="A2382" s="142">
        <v>550000</v>
      </c>
      <c r="B2382" s="142">
        <v>920000</v>
      </c>
      <c r="C2382" s="142">
        <v>920000</v>
      </c>
      <c r="D2382" s="9" t="s">
        <v>305</v>
      </c>
      <c r="E2382" s="9" t="s">
        <v>70</v>
      </c>
      <c r="F2382" s="9" t="s">
        <v>306</v>
      </c>
      <c r="G2382" s="9" t="s">
        <v>307</v>
      </c>
      <c r="H2382" s="9">
        <v>0.36</v>
      </c>
      <c r="I2382" s="9">
        <v>0.48</v>
      </c>
      <c r="J2382" s="9" t="s">
        <v>195</v>
      </c>
      <c r="K2382" s="9">
        <v>4.4152621421619999E-2</v>
      </c>
      <c r="L2382" s="9">
        <v>3962.6880924073598</v>
      </c>
      <c r="M2382" s="9">
        <v>10.6522669659961</v>
      </c>
      <c r="N2382" s="9">
        <v>1.4214530895347599</v>
      </c>
      <c r="O2382" s="9">
        <v>0.47032551063166</v>
      </c>
      <c r="P2382" s="9">
        <v>6.2760880130819999E-2</v>
      </c>
      <c r="Q2382" s="9">
        <v>174.96306715602799</v>
      </c>
      <c r="R2382" s="9">
        <v>1430</v>
      </c>
      <c r="S2382" s="9" t="s">
        <v>298</v>
      </c>
      <c r="T2382" s="9">
        <v>1430</v>
      </c>
      <c r="U2382" s="9" t="s">
        <v>293</v>
      </c>
      <c r="V2382" s="9" t="s">
        <v>195</v>
      </c>
      <c r="Z2382" s="9">
        <v>0</v>
      </c>
      <c r="AA2382" s="9">
        <v>1</v>
      </c>
      <c r="AB2382" s="9">
        <v>0.47032551063166</v>
      </c>
      <c r="AC2382" s="9">
        <v>6.2760880130819999E-2</v>
      </c>
      <c r="AD2382" s="9">
        <v>174.96306715602699</v>
      </c>
      <c r="AF2382" s="9">
        <v>-1</v>
      </c>
      <c r="AG2382" s="9">
        <v>-1</v>
      </c>
      <c r="AH2382" s="9">
        <v>-1</v>
      </c>
      <c r="AI2382" s="9">
        <v>-1</v>
      </c>
      <c r="AJ2382" s="9">
        <v>0</v>
      </c>
      <c r="AM2382" s="9" t="s">
        <v>309</v>
      </c>
      <c r="AN2382" s="9">
        <v>-1</v>
      </c>
      <c r="AQ2382" s="9">
        <v>580</v>
      </c>
      <c r="AR2382" s="9" t="s">
        <v>302</v>
      </c>
      <c r="AT2382" s="9" t="s">
        <v>195</v>
      </c>
      <c r="AU2382" s="9">
        <v>132.71029999999999</v>
      </c>
      <c r="AV2382" s="9">
        <v>73.467298927418</v>
      </c>
      <c r="AW2382" s="9">
        <v>178.679319565882</v>
      </c>
      <c r="AX2382" s="9">
        <v>0.14190029779999999</v>
      </c>
    </row>
    <row r="2383" spans="1:50" x14ac:dyDescent="0.25">
      <c r="A2383" s="142">
        <v>550000</v>
      </c>
      <c r="B2383" s="142">
        <v>920000</v>
      </c>
      <c r="C2383" s="142">
        <v>920000</v>
      </c>
      <c r="D2383" s="9" t="s">
        <v>305</v>
      </c>
      <c r="E2383" s="9" t="s">
        <v>70</v>
      </c>
      <c r="F2383" s="9" t="s">
        <v>306</v>
      </c>
      <c r="G2383" s="9" t="s">
        <v>307</v>
      </c>
      <c r="H2383" s="9">
        <v>0.36</v>
      </c>
      <c r="I2383" s="9">
        <v>0.48</v>
      </c>
      <c r="J2383" s="9" t="s">
        <v>195</v>
      </c>
      <c r="K2383" s="9">
        <v>0.27165866530286997</v>
      </c>
      <c r="L2383" s="9">
        <v>3962.6880924073598</v>
      </c>
      <c r="M2383" s="9">
        <v>10.6522669659961</v>
      </c>
      <c r="N2383" s="9">
        <v>1.4214530895347599</v>
      </c>
      <c r="O2383" s="9">
        <v>2.8937806264323802</v>
      </c>
      <c r="P2383" s="9">
        <v>0.38615004909365003</v>
      </c>
      <c r="Q2383" s="9">
        <v>1076.49855819496</v>
      </c>
      <c r="R2383" s="9">
        <v>1410</v>
      </c>
      <c r="S2383" s="9" t="s">
        <v>299</v>
      </c>
      <c r="T2383" s="9">
        <v>1410</v>
      </c>
      <c r="U2383" s="9" t="s">
        <v>293</v>
      </c>
      <c r="V2383" s="9" t="s">
        <v>195</v>
      </c>
      <c r="Z2383" s="9">
        <v>0</v>
      </c>
      <c r="AA2383" s="9">
        <v>1</v>
      </c>
      <c r="AB2383" s="9">
        <v>2.8937806264323802</v>
      </c>
      <c r="AC2383" s="9">
        <v>0.38615004909365003</v>
      </c>
      <c r="AD2383" s="9">
        <v>1076.49855819496</v>
      </c>
      <c r="AF2383" s="9">
        <v>-1</v>
      </c>
      <c r="AG2383" s="9">
        <v>-1</v>
      </c>
      <c r="AH2383" s="9">
        <v>-1</v>
      </c>
      <c r="AI2383" s="9">
        <v>-1</v>
      </c>
      <c r="AJ2383" s="9">
        <v>0</v>
      </c>
      <c r="AM2383" s="9" t="s">
        <v>309</v>
      </c>
      <c r="AN2383" s="9">
        <v>-1</v>
      </c>
      <c r="AQ2383" s="9">
        <v>580</v>
      </c>
      <c r="AR2383" s="9" t="s">
        <v>302</v>
      </c>
      <c r="AT2383" s="9" t="s">
        <v>195</v>
      </c>
      <c r="AU2383" s="9">
        <v>132.71029999999999</v>
      </c>
      <c r="AV2383" s="9">
        <v>137.88054879430601</v>
      </c>
      <c r="AW2383" s="9">
        <v>1099.3636143815399</v>
      </c>
      <c r="AX2383" s="9">
        <v>0.87307263440000005</v>
      </c>
    </row>
    <row r="2384" spans="1:50" x14ac:dyDescent="0.25">
      <c r="A2384" s="142">
        <v>550000</v>
      </c>
      <c r="B2384" s="142">
        <v>920000</v>
      </c>
      <c r="C2384" s="142">
        <v>920000</v>
      </c>
      <c r="D2384" s="9" t="s">
        <v>305</v>
      </c>
      <c r="E2384" s="9" t="s">
        <v>70</v>
      </c>
      <c r="F2384" s="9" t="s">
        <v>306</v>
      </c>
      <c r="G2384" s="9" t="s">
        <v>307</v>
      </c>
      <c r="H2384" s="9">
        <v>0.36</v>
      </c>
      <c r="I2384" s="9">
        <v>0.48</v>
      </c>
      <c r="J2384" s="9" t="s">
        <v>195</v>
      </c>
      <c r="K2384" s="9">
        <v>0.18694254933532001</v>
      </c>
      <c r="L2384" s="9">
        <v>3962.6880924073598</v>
      </c>
      <c r="M2384" s="9">
        <v>10.6522669659961</v>
      </c>
      <c r="N2384" s="9">
        <v>1.4214530895347599</v>
      </c>
      <c r="O2384" s="9">
        <v>1.9913619428237901</v>
      </c>
      <c r="P2384" s="9">
        <v>0.26573006431820001</v>
      </c>
      <c r="Q2384" s="9">
        <v>740.79501421537304</v>
      </c>
      <c r="R2384" s="9">
        <v>1430</v>
      </c>
      <c r="S2384" s="9" t="s">
        <v>298</v>
      </c>
      <c r="T2384" s="9">
        <v>1430</v>
      </c>
      <c r="U2384" s="9" t="s">
        <v>293</v>
      </c>
      <c r="V2384" s="9" t="s">
        <v>195</v>
      </c>
      <c r="Z2384" s="9">
        <v>0</v>
      </c>
      <c r="AA2384" s="9">
        <v>1</v>
      </c>
      <c r="AB2384" s="9">
        <v>1.9913619428237901</v>
      </c>
      <c r="AC2384" s="9">
        <v>0.26573006431820001</v>
      </c>
      <c r="AD2384" s="9">
        <v>740.79501421537304</v>
      </c>
      <c r="AF2384" s="9">
        <v>-1</v>
      </c>
      <c r="AG2384" s="9">
        <v>-1</v>
      </c>
      <c r="AH2384" s="9">
        <v>-1</v>
      </c>
      <c r="AI2384" s="9">
        <v>-1</v>
      </c>
      <c r="AJ2384" s="9">
        <v>0</v>
      </c>
      <c r="AM2384" s="9" t="s">
        <v>309</v>
      </c>
      <c r="AN2384" s="9">
        <v>-1</v>
      </c>
      <c r="AQ2384" s="9">
        <v>580</v>
      </c>
      <c r="AR2384" s="9" t="s">
        <v>302</v>
      </c>
      <c r="AT2384" s="9" t="s">
        <v>195</v>
      </c>
      <c r="AU2384" s="9">
        <v>132.71029999999999</v>
      </c>
      <c r="AV2384" s="9">
        <v>111.303583515841</v>
      </c>
      <c r="AW2384" s="9">
        <v>756.529656397493</v>
      </c>
      <c r="AX2384" s="9">
        <v>0.60080698639999996</v>
      </c>
    </row>
    <row r="2385" spans="1:50" x14ac:dyDescent="0.25">
      <c r="A2385" s="142">
        <v>550000</v>
      </c>
      <c r="B2385" s="142">
        <v>920000</v>
      </c>
      <c r="C2385" s="142">
        <v>920000</v>
      </c>
      <c r="D2385" s="9" t="s">
        <v>305</v>
      </c>
      <c r="E2385" s="9" t="s">
        <v>70</v>
      </c>
      <c r="F2385" s="9" t="s">
        <v>306</v>
      </c>
      <c r="G2385" s="9" t="s">
        <v>307</v>
      </c>
      <c r="H2385" s="9">
        <v>0.36</v>
      </c>
      <c r="I2385" s="9">
        <v>0.48</v>
      </c>
      <c r="J2385" s="9" t="s">
        <v>195</v>
      </c>
      <c r="K2385" s="9">
        <v>0.33467802283557002</v>
      </c>
      <c r="L2385" s="9">
        <v>3860.0828648644501</v>
      </c>
      <c r="M2385" s="9">
        <v>9.5896964660027102</v>
      </c>
      <c r="N2385" s="9">
        <v>1.40928788458736</v>
      </c>
      <c r="O2385" s="9">
        <v>3.20946065283505</v>
      </c>
      <c r="P2385" s="9">
        <v>0.47165768281982001</v>
      </c>
      <c r="Q2385" s="9">
        <v>1291.8849011943</v>
      </c>
      <c r="R2385" s="9">
        <v>1200</v>
      </c>
      <c r="S2385" s="9" t="s">
        <v>308</v>
      </c>
      <c r="T2385" s="9">
        <v>1200</v>
      </c>
      <c r="U2385" s="9" t="s">
        <v>293</v>
      </c>
      <c r="V2385" s="9" t="s">
        <v>195</v>
      </c>
      <c r="Z2385" s="9">
        <v>0</v>
      </c>
      <c r="AA2385" s="9">
        <v>1</v>
      </c>
      <c r="AB2385" s="9">
        <v>3.20946065283505</v>
      </c>
      <c r="AC2385" s="9">
        <v>0.47165768281982001</v>
      </c>
      <c r="AD2385" s="9">
        <v>1291.8849011943</v>
      </c>
      <c r="AF2385" s="9">
        <v>-1</v>
      </c>
      <c r="AG2385" s="9">
        <v>-1</v>
      </c>
      <c r="AH2385" s="9">
        <v>-1</v>
      </c>
      <c r="AI2385" s="9">
        <v>-1</v>
      </c>
      <c r="AJ2385" s="9">
        <v>0</v>
      </c>
      <c r="AM2385" s="9" t="s">
        <v>309</v>
      </c>
      <c r="AN2385" s="9">
        <v>-1</v>
      </c>
      <c r="AQ2385" s="9">
        <v>580</v>
      </c>
      <c r="AR2385" s="9" t="s">
        <v>302</v>
      </c>
      <c r="AT2385" s="9" t="s">
        <v>195</v>
      </c>
      <c r="AU2385" s="9">
        <v>132.71029999999999</v>
      </c>
      <c r="AV2385" s="9">
        <v>206.69779772659899</v>
      </c>
      <c r="AW2385" s="9">
        <v>1354.3939061482599</v>
      </c>
      <c r="AX2385" s="9">
        <v>1.0477574219000001</v>
      </c>
    </row>
    <row r="2386" spans="1:50" x14ac:dyDescent="0.25">
      <c r="A2386" s="142">
        <v>550000</v>
      </c>
      <c r="B2386" s="142">
        <v>920000</v>
      </c>
      <c r="C2386" s="142">
        <v>920000</v>
      </c>
      <c r="D2386" s="9" t="s">
        <v>305</v>
      </c>
      <c r="E2386" s="9" t="s">
        <v>70</v>
      </c>
      <c r="F2386" s="9" t="s">
        <v>306</v>
      </c>
      <c r="G2386" s="9" t="s">
        <v>307</v>
      </c>
      <c r="H2386" s="9">
        <v>0.36</v>
      </c>
      <c r="I2386" s="9">
        <v>0.48</v>
      </c>
      <c r="J2386" s="9" t="s">
        <v>195</v>
      </c>
      <c r="K2386" s="9">
        <v>0.16295902505651</v>
      </c>
      <c r="L2386" s="9">
        <v>3860.0828648644501</v>
      </c>
      <c r="M2386" s="9">
        <v>9.5896964660027102</v>
      </c>
      <c r="N2386" s="9">
        <v>1.40928788458736</v>
      </c>
      <c r="O2386" s="9">
        <v>1.5627275866877</v>
      </c>
      <c r="P2386" s="9">
        <v>0.22965617969631</v>
      </c>
      <c r="Q2386" s="9">
        <v>629.03534029566595</v>
      </c>
      <c r="R2386" s="9">
        <v>1210</v>
      </c>
      <c r="S2386" s="9" t="s">
        <v>310</v>
      </c>
      <c r="T2386" s="9">
        <v>1210</v>
      </c>
      <c r="U2386" s="9" t="s">
        <v>293</v>
      </c>
      <c r="V2386" s="9" t="s">
        <v>195</v>
      </c>
      <c r="Z2386" s="9">
        <v>0</v>
      </c>
      <c r="AA2386" s="9">
        <v>1</v>
      </c>
      <c r="AB2386" s="9">
        <v>1.5627275866877</v>
      </c>
      <c r="AC2386" s="9">
        <v>0.22965617969631</v>
      </c>
      <c r="AD2386" s="9">
        <v>629.03534029566595</v>
      </c>
      <c r="AF2386" s="9">
        <v>-1</v>
      </c>
      <c r="AG2386" s="9">
        <v>-1</v>
      </c>
      <c r="AH2386" s="9">
        <v>-1</v>
      </c>
      <c r="AI2386" s="9">
        <v>-1</v>
      </c>
      <c r="AJ2386" s="9">
        <v>0</v>
      </c>
      <c r="AM2386" s="9" t="s">
        <v>309</v>
      </c>
      <c r="AN2386" s="9">
        <v>-1</v>
      </c>
      <c r="AQ2386" s="9">
        <v>580</v>
      </c>
      <c r="AR2386" s="9" t="s">
        <v>302</v>
      </c>
      <c r="AT2386" s="9" t="s">
        <v>195</v>
      </c>
      <c r="AU2386" s="9">
        <v>132.71029999999999</v>
      </c>
      <c r="AV2386" s="9">
        <v>104.56840981103799</v>
      </c>
      <c r="AW2386" s="9">
        <v>659.47177713799397</v>
      </c>
      <c r="AX2386" s="9">
        <v>0.51016653710000004</v>
      </c>
    </row>
    <row r="2387" spans="1:50" x14ac:dyDescent="0.25">
      <c r="A2387" s="142">
        <v>550000</v>
      </c>
      <c r="B2387" s="142">
        <v>920000</v>
      </c>
      <c r="C2387" s="142">
        <v>920000</v>
      </c>
      <c r="D2387" s="9" t="s">
        <v>305</v>
      </c>
      <c r="E2387" s="9" t="s">
        <v>70</v>
      </c>
      <c r="F2387" s="9" t="s">
        <v>306</v>
      </c>
      <c r="G2387" s="9" t="s">
        <v>307</v>
      </c>
      <c r="H2387" s="9">
        <v>0.36</v>
      </c>
      <c r="I2387" s="9">
        <v>0.48</v>
      </c>
      <c r="J2387" s="9" t="s">
        <v>195</v>
      </c>
      <c r="K2387" s="9">
        <v>7.96890127392E-3</v>
      </c>
      <c r="L2387" s="9">
        <v>3860.0828648644501</v>
      </c>
      <c r="M2387" s="9">
        <v>9.5896964660027102</v>
      </c>
      <c r="N2387" s="9">
        <v>1.40928788458736</v>
      </c>
      <c r="O2387" s="9">
        <v>7.6419344384500001E-2</v>
      </c>
      <c r="P2387" s="9">
        <v>1.123047601881E-2</v>
      </c>
      <c r="Q2387" s="9">
        <v>30.760619259282102</v>
      </c>
      <c r="R2387" s="9">
        <v>1210</v>
      </c>
      <c r="S2387" s="9" t="s">
        <v>310</v>
      </c>
      <c r="T2387" s="9">
        <v>1210</v>
      </c>
      <c r="U2387" s="9" t="s">
        <v>293</v>
      </c>
      <c r="V2387" s="9" t="s">
        <v>195</v>
      </c>
      <c r="Z2387" s="9">
        <v>0</v>
      </c>
      <c r="AA2387" s="9">
        <v>1</v>
      </c>
      <c r="AB2387" s="9">
        <v>7.6419344384500001E-2</v>
      </c>
      <c r="AC2387" s="9">
        <v>1.123047601881E-2</v>
      </c>
      <c r="AD2387" s="9">
        <v>30.760619259281999</v>
      </c>
      <c r="AF2387" s="9">
        <v>-1</v>
      </c>
      <c r="AG2387" s="9">
        <v>-1</v>
      </c>
      <c r="AH2387" s="9">
        <v>-1</v>
      </c>
      <c r="AI2387" s="9">
        <v>-1</v>
      </c>
      <c r="AJ2387" s="9">
        <v>0</v>
      </c>
      <c r="AM2387" s="9" t="s">
        <v>309</v>
      </c>
      <c r="AN2387" s="9">
        <v>-1</v>
      </c>
      <c r="AQ2387" s="9">
        <v>580</v>
      </c>
      <c r="AR2387" s="9" t="s">
        <v>302</v>
      </c>
      <c r="AT2387" s="9" t="s">
        <v>195</v>
      </c>
      <c r="AU2387" s="9">
        <v>132.71029999999999</v>
      </c>
      <c r="AV2387" s="9">
        <v>23.185942749427799</v>
      </c>
      <c r="AW2387" s="9">
        <v>32.248999299862902</v>
      </c>
      <c r="AX2387" s="9">
        <v>2.4947785300000001E-2</v>
      </c>
    </row>
    <row r="2388" spans="1:50" x14ac:dyDescent="0.25">
      <c r="A2388" s="142">
        <v>550000</v>
      </c>
      <c r="B2388" s="142">
        <v>920000</v>
      </c>
      <c r="C2388" s="142">
        <v>920000</v>
      </c>
      <c r="D2388" s="9" t="s">
        <v>305</v>
      </c>
      <c r="E2388" s="9" t="s">
        <v>70</v>
      </c>
      <c r="F2388" s="9" t="s">
        <v>306</v>
      </c>
      <c r="G2388" s="9" t="s">
        <v>307</v>
      </c>
      <c r="H2388" s="9">
        <v>0.36</v>
      </c>
      <c r="I2388" s="9">
        <v>0.48</v>
      </c>
      <c r="J2388" s="9" t="s">
        <v>195</v>
      </c>
      <c r="K2388" s="9">
        <v>9.7344639063310007E-2</v>
      </c>
      <c r="L2388" s="9">
        <v>3860.0828648644501</v>
      </c>
      <c r="M2388" s="9">
        <v>9.5896964660027102</v>
      </c>
      <c r="N2388" s="9">
        <v>1.40928788458736</v>
      </c>
      <c r="O2388" s="9">
        <v>0.93350554120974005</v>
      </c>
      <c r="P2388" s="9">
        <v>0.13718662046145</v>
      </c>
      <c r="Q2388" s="9">
        <v>375.75837323470103</v>
      </c>
      <c r="R2388" s="9">
        <v>1210</v>
      </c>
      <c r="S2388" s="9" t="s">
        <v>310</v>
      </c>
      <c r="T2388" s="9">
        <v>1210</v>
      </c>
      <c r="U2388" s="9" t="s">
        <v>293</v>
      </c>
      <c r="V2388" s="9" t="s">
        <v>195</v>
      </c>
      <c r="Z2388" s="9">
        <v>0</v>
      </c>
      <c r="AA2388" s="9">
        <v>1</v>
      </c>
      <c r="AB2388" s="9">
        <v>0.93350554120974005</v>
      </c>
      <c r="AC2388" s="9">
        <v>0.13718662046145</v>
      </c>
      <c r="AD2388" s="9">
        <v>375.7583732347</v>
      </c>
      <c r="AF2388" s="9">
        <v>-1</v>
      </c>
      <c r="AG2388" s="9">
        <v>-1</v>
      </c>
      <c r="AH2388" s="9">
        <v>-1</v>
      </c>
      <c r="AI2388" s="9">
        <v>-1</v>
      </c>
      <c r="AJ2388" s="9">
        <v>0</v>
      </c>
      <c r="AM2388" s="9" t="s">
        <v>309</v>
      </c>
      <c r="AN2388" s="9">
        <v>-1</v>
      </c>
      <c r="AQ2388" s="9">
        <v>580</v>
      </c>
      <c r="AR2388" s="9" t="s">
        <v>302</v>
      </c>
      <c r="AT2388" s="9" t="s">
        <v>195</v>
      </c>
      <c r="AU2388" s="9">
        <v>132.71029999999999</v>
      </c>
      <c r="AV2388" s="9">
        <v>90.474124923305794</v>
      </c>
      <c r="AW2388" s="9">
        <v>393.939777779569</v>
      </c>
      <c r="AX2388" s="9">
        <v>0.30475131649999998</v>
      </c>
    </row>
    <row r="2389" spans="1:50" x14ac:dyDescent="0.25">
      <c r="A2389" s="142">
        <v>550000</v>
      </c>
      <c r="B2389" s="142">
        <v>920000</v>
      </c>
      <c r="C2389" s="142">
        <v>920000</v>
      </c>
      <c r="D2389" s="9" t="s">
        <v>305</v>
      </c>
      <c r="E2389" s="9" t="s">
        <v>70</v>
      </c>
      <c r="F2389" s="9" t="s">
        <v>306</v>
      </c>
      <c r="G2389" s="9" t="s">
        <v>307</v>
      </c>
      <c r="H2389" s="9">
        <v>0.36</v>
      </c>
      <c r="I2389" s="9">
        <v>0.48</v>
      </c>
      <c r="J2389" s="9" t="s">
        <v>195</v>
      </c>
      <c r="K2389" s="9">
        <v>1.4772903598890001E-2</v>
      </c>
      <c r="L2389" s="9">
        <v>3860.0828648644501</v>
      </c>
      <c r="M2389" s="9">
        <v>9.5896964660027102</v>
      </c>
      <c r="N2389" s="9">
        <v>1.40928788458736</v>
      </c>
      <c r="O2389" s="9">
        <v>0.14166766143490001</v>
      </c>
      <c r="P2389" s="9">
        <v>2.0819274062089999E-2</v>
      </c>
      <c r="Q2389" s="9">
        <v>57.0246320463812</v>
      </c>
      <c r="R2389" s="9">
        <v>1210</v>
      </c>
      <c r="S2389" s="9" t="s">
        <v>310</v>
      </c>
      <c r="T2389" s="9">
        <v>1210</v>
      </c>
      <c r="U2389" s="9" t="s">
        <v>293</v>
      </c>
      <c r="V2389" s="9" t="s">
        <v>195</v>
      </c>
      <c r="Z2389" s="9">
        <v>0</v>
      </c>
      <c r="AA2389" s="9">
        <v>1</v>
      </c>
      <c r="AB2389" s="9">
        <v>0.14166766143490001</v>
      </c>
      <c r="AC2389" s="9">
        <v>2.0819274062089999E-2</v>
      </c>
      <c r="AD2389" s="9">
        <v>57.024632046380802</v>
      </c>
      <c r="AF2389" s="9">
        <v>-1</v>
      </c>
      <c r="AG2389" s="9">
        <v>-1</v>
      </c>
      <c r="AH2389" s="9">
        <v>-1</v>
      </c>
      <c r="AI2389" s="9">
        <v>-1</v>
      </c>
      <c r="AJ2389" s="9">
        <v>0</v>
      </c>
      <c r="AM2389" s="9" t="s">
        <v>309</v>
      </c>
      <c r="AN2389" s="9">
        <v>-1</v>
      </c>
      <c r="AQ2389" s="9">
        <v>580</v>
      </c>
      <c r="AR2389" s="9" t="s">
        <v>302</v>
      </c>
      <c r="AT2389" s="9" t="s">
        <v>195</v>
      </c>
      <c r="AU2389" s="9">
        <v>132.71029999999999</v>
      </c>
      <c r="AV2389" s="9">
        <v>33.376284841875098</v>
      </c>
      <c r="AW2389" s="9">
        <v>59.783819806676</v>
      </c>
      <c r="AX2389" s="9">
        <v>4.62486878E-2</v>
      </c>
    </row>
    <row r="2390" spans="1:50" x14ac:dyDescent="0.25">
      <c r="A2390" s="142">
        <v>550000</v>
      </c>
      <c r="B2390" s="142">
        <v>920000</v>
      </c>
      <c r="C2390" s="142">
        <v>920000</v>
      </c>
      <c r="D2390" s="9" t="s">
        <v>305</v>
      </c>
      <c r="E2390" s="9" t="s">
        <v>70</v>
      </c>
      <c r="F2390" s="9" t="s">
        <v>306</v>
      </c>
      <c r="G2390" s="9" t="s">
        <v>307</v>
      </c>
      <c r="H2390" s="9">
        <v>0.36</v>
      </c>
      <c r="I2390" s="9">
        <v>0.48</v>
      </c>
      <c r="J2390" s="9" t="s">
        <v>195</v>
      </c>
      <c r="K2390" s="9">
        <v>3.9961954760000002E-5</v>
      </c>
      <c r="L2390" s="9">
        <v>3860.0828648644501</v>
      </c>
      <c r="M2390" s="9">
        <v>9.5896964660027102</v>
      </c>
      <c r="N2390" s="9">
        <v>1.40928788458736</v>
      </c>
      <c r="O2390" s="9">
        <v>3.8322301637999998E-4</v>
      </c>
      <c r="P2390" s="9">
        <v>5.6317898689999998E-5</v>
      </c>
      <c r="Q2390" s="9">
        <v>0.15425645683486</v>
      </c>
      <c r="R2390" s="9">
        <v>1210</v>
      </c>
      <c r="S2390" s="9" t="s">
        <v>310</v>
      </c>
      <c r="T2390" s="9">
        <v>1210</v>
      </c>
      <c r="U2390" s="9" t="s">
        <v>293</v>
      </c>
      <c r="V2390" s="9" t="s">
        <v>195</v>
      </c>
      <c r="Z2390" s="9">
        <v>0</v>
      </c>
      <c r="AA2390" s="9">
        <v>1</v>
      </c>
      <c r="AB2390" s="9">
        <v>3.8322301637999998E-4</v>
      </c>
      <c r="AC2390" s="9">
        <v>5.6317898689999998E-5</v>
      </c>
      <c r="AD2390" s="9">
        <v>0.15425645683632999</v>
      </c>
      <c r="AF2390" s="9">
        <v>-1</v>
      </c>
      <c r="AG2390" s="9">
        <v>-1</v>
      </c>
      <c r="AH2390" s="9">
        <v>-1</v>
      </c>
      <c r="AI2390" s="9">
        <v>-1</v>
      </c>
      <c r="AJ2390" s="9">
        <v>0</v>
      </c>
      <c r="AM2390" s="9" t="s">
        <v>309</v>
      </c>
      <c r="AN2390" s="9">
        <v>-1</v>
      </c>
      <c r="AQ2390" s="9">
        <v>580</v>
      </c>
      <c r="AR2390" s="9" t="s">
        <v>302</v>
      </c>
      <c r="AT2390" s="9" t="s">
        <v>195</v>
      </c>
      <c r="AU2390" s="9">
        <v>132.71029999999999</v>
      </c>
      <c r="AV2390" s="9">
        <v>2.3703663279703502</v>
      </c>
      <c r="AW2390" s="9">
        <v>0.16172029329394</v>
      </c>
      <c r="AX2390" s="9">
        <v>1.2510660000000001E-4</v>
      </c>
    </row>
    <row r="2391" spans="1:50" x14ac:dyDescent="0.25">
      <c r="A2391" s="142">
        <v>550000</v>
      </c>
      <c r="B2391" s="142">
        <v>920000</v>
      </c>
      <c r="C2391" s="142">
        <v>920000</v>
      </c>
      <c r="D2391" s="9" t="s">
        <v>305</v>
      </c>
      <c r="E2391" s="9" t="s">
        <v>70</v>
      </c>
      <c r="F2391" s="9" t="s">
        <v>306</v>
      </c>
      <c r="G2391" s="9" t="s">
        <v>307</v>
      </c>
      <c r="H2391" s="9">
        <v>0.36</v>
      </c>
      <c r="I2391" s="9">
        <v>0.48</v>
      </c>
      <c r="J2391" s="9" t="s">
        <v>195</v>
      </c>
      <c r="K2391" s="9">
        <v>9.8292609493450006E-2</v>
      </c>
      <c r="L2391" s="9">
        <v>3853.4581378681</v>
      </c>
      <c r="M2391" s="9">
        <v>9.5741736729868396</v>
      </c>
      <c r="N2391" s="9">
        <v>1.40703855980467</v>
      </c>
      <c r="O2391" s="9">
        <v>0.94107051406140996</v>
      </c>
      <c r="P2391" s="9">
        <v>0.13830149170111</v>
      </c>
      <c r="Q2391" s="9">
        <v>378.76645594484501</v>
      </c>
      <c r="R2391" s="9">
        <v>1200</v>
      </c>
      <c r="S2391" s="9" t="s">
        <v>308</v>
      </c>
      <c r="T2391" s="9">
        <v>1200</v>
      </c>
      <c r="U2391" s="9" t="s">
        <v>293</v>
      </c>
      <c r="V2391" s="9" t="s">
        <v>195</v>
      </c>
      <c r="Z2391" s="9">
        <v>0</v>
      </c>
      <c r="AA2391" s="9">
        <v>1</v>
      </c>
      <c r="AB2391" s="9">
        <v>0.94107051406140996</v>
      </c>
      <c r="AC2391" s="9">
        <v>0.13830149170111</v>
      </c>
      <c r="AD2391" s="9">
        <v>744.047670794071</v>
      </c>
      <c r="AF2391" s="9">
        <v>-1</v>
      </c>
      <c r="AG2391" s="9">
        <v>-1</v>
      </c>
      <c r="AH2391" s="9">
        <v>-1</v>
      </c>
      <c r="AI2391" s="9">
        <v>-1</v>
      </c>
      <c r="AJ2391" s="9">
        <v>0</v>
      </c>
      <c r="AM2391" s="9" t="s">
        <v>309</v>
      </c>
      <c r="AN2391" s="9">
        <v>-1</v>
      </c>
      <c r="AQ2391" s="9">
        <v>580</v>
      </c>
      <c r="AR2391" s="9" t="s">
        <v>302</v>
      </c>
      <c r="AT2391" s="9" t="s">
        <v>195</v>
      </c>
      <c r="AU2391" s="9">
        <v>132.71029999999999</v>
      </c>
      <c r="AV2391" s="9">
        <v>116.078537171028</v>
      </c>
      <c r="AW2391" s="9">
        <v>397.77607800304497</v>
      </c>
      <c r="AX2391" s="9">
        <v>0.60344498849999995</v>
      </c>
    </row>
    <row r="2392" spans="1:50" x14ac:dyDescent="0.25">
      <c r="A2392" s="142">
        <v>550000</v>
      </c>
      <c r="B2392" s="142">
        <v>920000</v>
      </c>
      <c r="C2392" s="142">
        <v>920000</v>
      </c>
      <c r="D2392" s="9" t="s">
        <v>305</v>
      </c>
      <c r="E2392" s="9" t="s">
        <v>70</v>
      </c>
      <c r="F2392" s="9" t="s">
        <v>306</v>
      </c>
      <c r="G2392" s="9" t="s">
        <v>307</v>
      </c>
      <c r="H2392" s="9">
        <v>0.36</v>
      </c>
      <c r="I2392" s="9">
        <v>0.48</v>
      </c>
      <c r="J2392" s="9" t="s">
        <v>195</v>
      </c>
      <c r="K2392" s="9">
        <v>1.1352902826300001E-3</v>
      </c>
      <c r="L2392" s="9">
        <v>3853.4581378681</v>
      </c>
      <c r="M2392" s="9">
        <v>9.5741736729868396</v>
      </c>
      <c r="N2392" s="9">
        <v>1.40703855980467</v>
      </c>
      <c r="O2392" s="9">
        <v>1.086946633516E-2</v>
      </c>
      <c r="P2392" s="9">
        <v>1.5973972042300001E-3</v>
      </c>
      <c r="Q2392" s="9">
        <v>4.374793578447</v>
      </c>
      <c r="R2392" s="9">
        <v>1210</v>
      </c>
      <c r="S2392" s="9" t="s">
        <v>310</v>
      </c>
      <c r="T2392" s="9">
        <v>1210</v>
      </c>
      <c r="U2392" s="9" t="s">
        <v>293</v>
      </c>
      <c r="V2392" s="9" t="s">
        <v>195</v>
      </c>
      <c r="Z2392" s="9">
        <v>0</v>
      </c>
      <c r="AA2392" s="9">
        <v>1</v>
      </c>
      <c r="AB2392" s="9">
        <v>1.086946633516E-2</v>
      </c>
      <c r="AC2392" s="9">
        <v>1.5973972042300001E-3</v>
      </c>
      <c r="AD2392" s="9">
        <v>4.3747935784456899</v>
      </c>
      <c r="AF2392" s="9">
        <v>-1</v>
      </c>
      <c r="AG2392" s="9">
        <v>-1</v>
      </c>
      <c r="AH2392" s="9">
        <v>-1</v>
      </c>
      <c r="AI2392" s="9">
        <v>-1</v>
      </c>
      <c r="AJ2392" s="9">
        <v>0</v>
      </c>
      <c r="AM2392" s="9" t="s">
        <v>309</v>
      </c>
      <c r="AN2392" s="9">
        <v>-1</v>
      </c>
      <c r="AQ2392" s="9">
        <v>580</v>
      </c>
      <c r="AR2392" s="9" t="s">
        <v>302</v>
      </c>
      <c r="AT2392" s="9" t="s">
        <v>195</v>
      </c>
      <c r="AU2392" s="9">
        <v>132.71029999999999</v>
      </c>
      <c r="AV2392" s="9">
        <v>9.1522812622307494</v>
      </c>
      <c r="AW2392" s="9">
        <v>4.59435677155221</v>
      </c>
      <c r="AX2392" s="9">
        <v>3.5480888999999999E-3</v>
      </c>
    </row>
    <row r="2393" spans="1:50" x14ac:dyDescent="0.25">
      <c r="A2393" s="142">
        <v>550000</v>
      </c>
      <c r="B2393" s="142">
        <v>920000</v>
      </c>
      <c r="C2393" s="142">
        <v>920000</v>
      </c>
      <c r="D2393" s="9" t="s">
        <v>305</v>
      </c>
      <c r="E2393" s="9" t="s">
        <v>70</v>
      </c>
      <c r="F2393" s="9" t="s">
        <v>306</v>
      </c>
      <c r="G2393" s="9" t="s">
        <v>307</v>
      </c>
      <c r="H2393" s="9">
        <v>0.36</v>
      </c>
      <c r="I2393" s="9">
        <v>0.48</v>
      </c>
      <c r="J2393" s="9" t="s">
        <v>195</v>
      </c>
      <c r="K2393" s="9">
        <v>2.91828736604E-2</v>
      </c>
      <c r="L2393" s="9">
        <v>3853.4581378681</v>
      </c>
      <c r="M2393" s="9">
        <v>9.5741736729868396</v>
      </c>
      <c r="N2393" s="9">
        <v>1.40703855980467</v>
      </c>
      <c r="O2393" s="9">
        <v>0.27940190070151999</v>
      </c>
      <c r="P2393" s="9">
        <v>4.1061428526090002E-2</v>
      </c>
      <c r="Q2393" s="9">
        <v>112.454981993052</v>
      </c>
      <c r="R2393" s="9">
        <v>1210</v>
      </c>
      <c r="S2393" s="9" t="s">
        <v>310</v>
      </c>
      <c r="T2393" s="9">
        <v>1210</v>
      </c>
      <c r="U2393" s="9" t="s">
        <v>293</v>
      </c>
      <c r="V2393" s="9" t="s">
        <v>195</v>
      </c>
      <c r="Z2393" s="9">
        <v>0</v>
      </c>
      <c r="AA2393" s="9">
        <v>1</v>
      </c>
      <c r="AB2393" s="9">
        <v>0.27940190070151999</v>
      </c>
      <c r="AC2393" s="9">
        <v>4.1061428526090002E-2</v>
      </c>
      <c r="AD2393" s="9">
        <v>112.454981993053</v>
      </c>
      <c r="AF2393" s="9">
        <v>-1</v>
      </c>
      <c r="AG2393" s="9">
        <v>-1</v>
      </c>
      <c r="AH2393" s="9">
        <v>-1</v>
      </c>
      <c r="AI2393" s="9">
        <v>-1</v>
      </c>
      <c r="AJ2393" s="9">
        <v>0</v>
      </c>
      <c r="AM2393" s="9" t="s">
        <v>309</v>
      </c>
      <c r="AN2393" s="9">
        <v>-1</v>
      </c>
      <c r="AQ2393" s="9">
        <v>580</v>
      </c>
      <c r="AR2393" s="9" t="s">
        <v>302</v>
      </c>
      <c r="AT2393" s="9" t="s">
        <v>195</v>
      </c>
      <c r="AU2393" s="9">
        <v>132.71029999999999</v>
      </c>
      <c r="AV2393" s="9">
        <v>72.005679324991107</v>
      </c>
      <c r="AW2393" s="9">
        <v>118.098899696686</v>
      </c>
      <c r="AX2393" s="9">
        <v>9.1204364999999996E-2</v>
      </c>
    </row>
    <row r="2394" spans="1:50" x14ac:dyDescent="0.25">
      <c r="A2394" s="142">
        <v>550000</v>
      </c>
      <c r="B2394" s="142">
        <v>920000</v>
      </c>
      <c r="C2394" s="142">
        <v>920000</v>
      </c>
      <c r="D2394" s="9" t="s">
        <v>305</v>
      </c>
      <c r="E2394" s="9" t="s">
        <v>70</v>
      </c>
      <c r="F2394" s="9" t="s">
        <v>306</v>
      </c>
      <c r="G2394" s="9" t="s">
        <v>307</v>
      </c>
      <c r="H2394" s="9">
        <v>0.36</v>
      </c>
      <c r="I2394" s="9">
        <v>0.48</v>
      </c>
      <c r="J2394" s="9" t="s">
        <v>195</v>
      </c>
      <c r="K2394" s="9">
        <v>1.870027578906E-2</v>
      </c>
      <c r="L2394" s="9">
        <v>3853.4581378681</v>
      </c>
      <c r="M2394" s="9">
        <v>9.5741736729868396</v>
      </c>
      <c r="N2394" s="9">
        <v>1.40703855980467</v>
      </c>
      <c r="O2394" s="9">
        <v>0.17903968813724999</v>
      </c>
      <c r="P2394" s="9">
        <v>2.6312009114189999E-2</v>
      </c>
      <c r="Q2394" s="9">
        <v>72.060729919750301</v>
      </c>
      <c r="R2394" s="9">
        <v>1210</v>
      </c>
      <c r="S2394" s="9" t="s">
        <v>310</v>
      </c>
      <c r="T2394" s="9">
        <v>1210</v>
      </c>
      <c r="U2394" s="9" t="s">
        <v>293</v>
      </c>
      <c r="V2394" s="9" t="s">
        <v>195</v>
      </c>
      <c r="Z2394" s="9">
        <v>0</v>
      </c>
      <c r="AA2394" s="9">
        <v>1</v>
      </c>
      <c r="AB2394" s="9">
        <v>0.17903968813724999</v>
      </c>
      <c r="AC2394" s="9">
        <v>2.6312009114189999E-2</v>
      </c>
      <c r="AD2394" s="9">
        <v>72.060729919751395</v>
      </c>
      <c r="AF2394" s="9">
        <v>-1</v>
      </c>
      <c r="AG2394" s="9">
        <v>-1</v>
      </c>
      <c r="AH2394" s="9">
        <v>-1</v>
      </c>
      <c r="AI2394" s="9">
        <v>-1</v>
      </c>
      <c r="AJ2394" s="9">
        <v>0</v>
      </c>
      <c r="AM2394" s="9" t="s">
        <v>309</v>
      </c>
      <c r="AN2394" s="9">
        <v>-1</v>
      </c>
      <c r="AQ2394" s="9">
        <v>580</v>
      </c>
      <c r="AR2394" s="9" t="s">
        <v>302</v>
      </c>
      <c r="AT2394" s="9" t="s">
        <v>195</v>
      </c>
      <c r="AU2394" s="9">
        <v>132.71029999999999</v>
      </c>
      <c r="AV2394" s="9">
        <v>42.097196958459499</v>
      </c>
      <c r="AW2394" s="9">
        <v>75.677331177630194</v>
      </c>
      <c r="AX2394" s="9">
        <v>5.8443414399999997E-2</v>
      </c>
    </row>
    <row r="2395" spans="1:50" x14ac:dyDescent="0.25">
      <c r="A2395" s="142">
        <v>550000</v>
      </c>
      <c r="B2395" s="142">
        <v>920000</v>
      </c>
      <c r="C2395" s="142">
        <v>920000</v>
      </c>
      <c r="D2395" s="9" t="s">
        <v>305</v>
      </c>
      <c r="E2395" s="9" t="s">
        <v>70</v>
      </c>
      <c r="F2395" s="9" t="s">
        <v>306</v>
      </c>
      <c r="G2395" s="9" t="s">
        <v>307</v>
      </c>
      <c r="H2395" s="9">
        <v>0.36</v>
      </c>
      <c r="I2395" s="9">
        <v>0.48</v>
      </c>
      <c r="J2395" s="9" t="s">
        <v>195</v>
      </c>
      <c r="K2395" s="9">
        <v>0.23592202731525</v>
      </c>
      <c r="L2395" s="9">
        <v>3850.5067683024499</v>
      </c>
      <c r="M2395" s="9">
        <v>9.5673754995727798</v>
      </c>
      <c r="N2395" s="9">
        <v>1.4060577149223199</v>
      </c>
      <c r="O2395" s="9">
        <v>2.2571546239454601</v>
      </c>
      <c r="P2395" s="9">
        <v>0.33171998662671998</v>
      </c>
      <c r="Q2395" s="9">
        <v>908.41936296900599</v>
      </c>
      <c r="R2395" s="9">
        <v>1200</v>
      </c>
      <c r="S2395" s="9" t="s">
        <v>308</v>
      </c>
      <c r="T2395" s="9">
        <v>1200</v>
      </c>
      <c r="U2395" s="9" t="s">
        <v>293</v>
      </c>
      <c r="V2395" s="9" t="s">
        <v>195</v>
      </c>
      <c r="Z2395" s="9">
        <v>0</v>
      </c>
      <c r="AA2395" s="9">
        <v>1</v>
      </c>
      <c r="AB2395" s="9">
        <v>2.2571546239454601</v>
      </c>
      <c r="AC2395" s="9">
        <v>0.33171998662671998</v>
      </c>
      <c r="AD2395" s="9">
        <v>908.41936296900599</v>
      </c>
      <c r="AF2395" s="9">
        <v>-1</v>
      </c>
      <c r="AG2395" s="9">
        <v>-1</v>
      </c>
      <c r="AH2395" s="9">
        <v>-1</v>
      </c>
      <c r="AI2395" s="9">
        <v>-1</v>
      </c>
      <c r="AJ2395" s="9">
        <v>0</v>
      </c>
      <c r="AM2395" s="9" t="s">
        <v>309</v>
      </c>
      <c r="AN2395" s="9">
        <v>-1</v>
      </c>
      <c r="AQ2395" s="9">
        <v>580</v>
      </c>
      <c r="AR2395" s="9" t="s">
        <v>302</v>
      </c>
      <c r="AT2395" s="9" t="s">
        <v>195</v>
      </c>
      <c r="AU2395" s="9">
        <v>132.71029999999999</v>
      </c>
      <c r="AV2395" s="9">
        <v>171.935200906002</v>
      </c>
      <c r="AW2395" s="9">
        <v>954.74257142634599</v>
      </c>
      <c r="AX2395" s="9">
        <v>0.73675536330000002</v>
      </c>
    </row>
    <row r="2396" spans="1:50" x14ac:dyDescent="0.25">
      <c r="A2396" s="142">
        <v>550000</v>
      </c>
      <c r="B2396" s="142">
        <v>920000</v>
      </c>
      <c r="C2396" s="142">
        <v>920000</v>
      </c>
      <c r="D2396" s="9" t="s">
        <v>305</v>
      </c>
      <c r="E2396" s="9" t="s">
        <v>70</v>
      </c>
      <c r="F2396" s="9" t="s">
        <v>306</v>
      </c>
      <c r="G2396" s="9" t="s">
        <v>307</v>
      </c>
      <c r="H2396" s="9">
        <v>0.36</v>
      </c>
      <c r="I2396" s="9">
        <v>0.48</v>
      </c>
      <c r="J2396" s="9" t="s">
        <v>195</v>
      </c>
      <c r="K2396" s="9">
        <v>1.8361336199380001E-2</v>
      </c>
      <c r="L2396" s="9">
        <v>3850.5067683024499</v>
      </c>
      <c r="M2396" s="9">
        <v>9.5673754995727798</v>
      </c>
      <c r="N2396" s="9">
        <v>1.4060577149223199</v>
      </c>
      <c r="O2396" s="9">
        <v>0.17566979809336</v>
      </c>
      <c r="P2396" s="9">
        <v>2.5817098419419999E-2</v>
      </c>
      <c r="Q2396" s="9">
        <v>70.700449310789494</v>
      </c>
      <c r="R2396" s="9">
        <v>1210</v>
      </c>
      <c r="S2396" s="9" t="s">
        <v>310</v>
      </c>
      <c r="T2396" s="9">
        <v>1210</v>
      </c>
      <c r="U2396" s="9" t="s">
        <v>293</v>
      </c>
      <c r="V2396" s="9" t="s">
        <v>195</v>
      </c>
      <c r="Z2396" s="9">
        <v>0</v>
      </c>
      <c r="AA2396" s="9">
        <v>1</v>
      </c>
      <c r="AB2396" s="9">
        <v>0.17566979809336</v>
      </c>
      <c r="AC2396" s="9">
        <v>2.5817098419419999E-2</v>
      </c>
      <c r="AD2396" s="9">
        <v>70.700449310789907</v>
      </c>
      <c r="AF2396" s="9">
        <v>-1</v>
      </c>
      <c r="AG2396" s="9">
        <v>-1</v>
      </c>
      <c r="AH2396" s="9">
        <v>-1</v>
      </c>
      <c r="AI2396" s="9">
        <v>-1</v>
      </c>
      <c r="AJ2396" s="9">
        <v>0</v>
      </c>
      <c r="AM2396" s="9" t="s">
        <v>309</v>
      </c>
      <c r="AN2396" s="9">
        <v>-1</v>
      </c>
      <c r="AQ2396" s="9">
        <v>580</v>
      </c>
      <c r="AR2396" s="9" t="s">
        <v>302</v>
      </c>
      <c r="AT2396" s="9" t="s">
        <v>195</v>
      </c>
      <c r="AU2396" s="9">
        <v>132.71029999999999</v>
      </c>
      <c r="AV2396" s="9">
        <v>51.804752291408199</v>
      </c>
      <c r="AW2396" s="9">
        <v>74.305691322306899</v>
      </c>
      <c r="AX2396" s="9">
        <v>5.7340186000000001E-2</v>
      </c>
    </row>
    <row r="2397" spans="1:50" x14ac:dyDescent="0.25">
      <c r="A2397" s="142">
        <v>550000</v>
      </c>
      <c r="B2397" s="142">
        <v>920000</v>
      </c>
      <c r="C2397" s="142">
        <v>920000</v>
      </c>
      <c r="D2397" s="9" t="s">
        <v>305</v>
      </c>
      <c r="E2397" s="9" t="s">
        <v>70</v>
      </c>
      <c r="F2397" s="9" t="s">
        <v>306</v>
      </c>
      <c r="G2397" s="9" t="s">
        <v>307</v>
      </c>
      <c r="H2397" s="9">
        <v>0.36</v>
      </c>
      <c r="I2397" s="9">
        <v>0.48</v>
      </c>
      <c r="J2397" s="9" t="s">
        <v>195</v>
      </c>
      <c r="K2397" s="9">
        <v>1.1685948117249999E-2</v>
      </c>
      <c r="L2397" s="9">
        <v>3850.5067683024499</v>
      </c>
      <c r="M2397" s="9">
        <v>9.5673754995727798</v>
      </c>
      <c r="N2397" s="9">
        <v>1.4060577149223199</v>
      </c>
      <c r="O2397" s="9">
        <v>0.11180385370628999</v>
      </c>
      <c r="P2397" s="9">
        <v>1.643111750644E-2</v>
      </c>
      <c r="Q2397" s="9">
        <v>44.996822319517797</v>
      </c>
      <c r="R2397" s="9">
        <v>1210</v>
      </c>
      <c r="S2397" s="9" t="s">
        <v>310</v>
      </c>
      <c r="T2397" s="9">
        <v>1210</v>
      </c>
      <c r="U2397" s="9" t="s">
        <v>293</v>
      </c>
      <c r="V2397" s="9" t="s">
        <v>195</v>
      </c>
      <c r="Z2397" s="9">
        <v>0</v>
      </c>
      <c r="AA2397" s="9">
        <v>1</v>
      </c>
      <c r="AB2397" s="9">
        <v>0.11180385370628999</v>
      </c>
      <c r="AC2397" s="9">
        <v>1.643111750644E-2</v>
      </c>
      <c r="AD2397" s="9">
        <v>44.9968223195186</v>
      </c>
      <c r="AF2397" s="9">
        <v>-1</v>
      </c>
      <c r="AG2397" s="9">
        <v>-1</v>
      </c>
      <c r="AH2397" s="9">
        <v>-1</v>
      </c>
      <c r="AI2397" s="9">
        <v>-1</v>
      </c>
      <c r="AJ2397" s="9">
        <v>0</v>
      </c>
      <c r="AM2397" s="9" t="s">
        <v>309</v>
      </c>
      <c r="AN2397" s="9">
        <v>-1</v>
      </c>
      <c r="AQ2397" s="9">
        <v>580</v>
      </c>
      <c r="AR2397" s="9" t="s">
        <v>302</v>
      </c>
      <c r="AT2397" s="9" t="s">
        <v>195</v>
      </c>
      <c r="AU2397" s="9">
        <v>132.71029999999999</v>
      </c>
      <c r="AV2397" s="9">
        <v>39.428800882778397</v>
      </c>
      <c r="AW2397" s="9">
        <v>47.291354190143103</v>
      </c>
      <c r="AX2397" s="9">
        <v>3.6493773200000003E-2</v>
      </c>
    </row>
    <row r="2398" spans="1:50" x14ac:dyDescent="0.25">
      <c r="A2398" s="142">
        <v>550000</v>
      </c>
      <c r="B2398" s="142">
        <v>920000</v>
      </c>
      <c r="C2398" s="142">
        <v>920000</v>
      </c>
      <c r="D2398" s="9" t="s">
        <v>305</v>
      </c>
      <c r="E2398" s="9" t="s">
        <v>70</v>
      </c>
      <c r="F2398" s="9" t="s">
        <v>306</v>
      </c>
      <c r="G2398" s="9" t="s">
        <v>307</v>
      </c>
      <c r="H2398" s="9">
        <v>0.36</v>
      </c>
      <c r="I2398" s="9">
        <v>0.48</v>
      </c>
      <c r="J2398" s="9" t="s">
        <v>195</v>
      </c>
      <c r="K2398" s="9">
        <v>0.20944595551595999</v>
      </c>
      <c r="L2398" s="9">
        <v>3850.5067683024499</v>
      </c>
      <c r="M2398" s="9">
        <v>9.5673754995727798</v>
      </c>
      <c r="N2398" s="9">
        <v>1.4060577149223199</v>
      </c>
      <c r="O2398" s="9">
        <v>2.00384810328804</v>
      </c>
      <c r="P2398" s="9">
        <v>0.29449310161248998</v>
      </c>
      <c r="Q2398" s="9">
        <v>806.47306930779405</v>
      </c>
      <c r="R2398" s="9">
        <v>1210</v>
      </c>
      <c r="S2398" s="9" t="s">
        <v>310</v>
      </c>
      <c r="T2398" s="9">
        <v>1210</v>
      </c>
      <c r="U2398" s="9" t="s">
        <v>293</v>
      </c>
      <c r="V2398" s="9" t="s">
        <v>195</v>
      </c>
      <c r="Z2398" s="9">
        <v>0</v>
      </c>
      <c r="AA2398" s="9">
        <v>1</v>
      </c>
      <c r="AB2398" s="9">
        <v>2.00384810328804</v>
      </c>
      <c r="AC2398" s="9">
        <v>0.29449310161248998</v>
      </c>
      <c r="AD2398" s="9">
        <v>806.47306930779405</v>
      </c>
      <c r="AF2398" s="9">
        <v>-1</v>
      </c>
      <c r="AG2398" s="9">
        <v>-1</v>
      </c>
      <c r="AH2398" s="9">
        <v>-1</v>
      </c>
      <c r="AI2398" s="9">
        <v>-1</v>
      </c>
      <c r="AJ2398" s="9">
        <v>0</v>
      </c>
      <c r="AM2398" s="9" t="s">
        <v>309</v>
      </c>
      <c r="AN2398" s="9">
        <v>-1</v>
      </c>
      <c r="AQ2398" s="9">
        <v>580</v>
      </c>
      <c r="AR2398" s="9" t="s">
        <v>302</v>
      </c>
      <c r="AT2398" s="9" t="s">
        <v>195</v>
      </c>
      <c r="AU2398" s="9">
        <v>132.71029999999999</v>
      </c>
      <c r="AV2398" s="9">
        <v>113.32187334014699</v>
      </c>
      <c r="AW2398" s="9">
        <v>847.59771022548205</v>
      </c>
      <c r="AX2398" s="9">
        <v>0.6540738599</v>
      </c>
    </row>
    <row r="2399" spans="1:50" x14ac:dyDescent="0.25">
      <c r="A2399" s="142">
        <v>550000</v>
      </c>
      <c r="B2399" s="142">
        <v>920000</v>
      </c>
      <c r="C2399" s="142">
        <v>920000</v>
      </c>
      <c r="D2399" s="9" t="s">
        <v>305</v>
      </c>
      <c r="E2399" s="9" t="s">
        <v>70</v>
      </c>
      <c r="F2399" s="9" t="s">
        <v>306</v>
      </c>
      <c r="G2399" s="9" t="s">
        <v>307</v>
      </c>
      <c r="H2399" s="9">
        <v>0.36</v>
      </c>
      <c r="I2399" s="9">
        <v>0.48</v>
      </c>
      <c r="J2399" s="9" t="s">
        <v>195</v>
      </c>
      <c r="K2399" s="9">
        <v>0.12624223094518999</v>
      </c>
      <c r="L2399" s="9">
        <v>3850.5067683024499</v>
      </c>
      <c r="M2399" s="9">
        <v>9.5673754995727798</v>
      </c>
      <c r="N2399" s="9">
        <v>1.4060577149223199</v>
      </c>
      <c r="O2399" s="9">
        <v>1.20780682735642</v>
      </c>
      <c r="P2399" s="9">
        <v>0.17750386276949001</v>
      </c>
      <c r="Q2399" s="9">
        <v>486.09656470005899</v>
      </c>
      <c r="R2399" s="9">
        <v>1210</v>
      </c>
      <c r="S2399" s="9" t="s">
        <v>310</v>
      </c>
      <c r="T2399" s="9">
        <v>1210</v>
      </c>
      <c r="U2399" s="9" t="s">
        <v>293</v>
      </c>
      <c r="V2399" s="9" t="s">
        <v>195</v>
      </c>
      <c r="Z2399" s="9">
        <v>0</v>
      </c>
      <c r="AA2399" s="9">
        <v>1</v>
      </c>
      <c r="AB2399" s="9">
        <v>1.20780682735642</v>
      </c>
      <c r="AC2399" s="9">
        <v>0.17750386276949001</v>
      </c>
      <c r="AD2399" s="9">
        <v>486.09656470005899</v>
      </c>
      <c r="AF2399" s="9">
        <v>-1</v>
      </c>
      <c r="AG2399" s="9">
        <v>-1</v>
      </c>
      <c r="AH2399" s="9">
        <v>-1</v>
      </c>
      <c r="AI2399" s="9">
        <v>-1</v>
      </c>
      <c r="AJ2399" s="9">
        <v>0</v>
      </c>
      <c r="AM2399" s="9" t="s">
        <v>309</v>
      </c>
      <c r="AN2399" s="9">
        <v>-1</v>
      </c>
      <c r="AQ2399" s="9">
        <v>580</v>
      </c>
      <c r="AR2399" s="9" t="s">
        <v>302</v>
      </c>
      <c r="AT2399" s="9" t="s">
        <v>195</v>
      </c>
      <c r="AU2399" s="9">
        <v>132.71029999999999</v>
      </c>
      <c r="AV2399" s="9">
        <v>92.048530603908205</v>
      </c>
      <c r="AW2399" s="9">
        <v>510.88418307865101</v>
      </c>
      <c r="AX2399" s="9">
        <v>0.39423890080000001</v>
      </c>
    </row>
    <row r="2400" spans="1:50" x14ac:dyDescent="0.25">
      <c r="A2400" s="142">
        <v>550000</v>
      </c>
      <c r="B2400" s="142">
        <v>920000</v>
      </c>
      <c r="C2400" s="142">
        <v>920000</v>
      </c>
      <c r="D2400" s="9" t="s">
        <v>305</v>
      </c>
      <c r="E2400" s="9" t="s">
        <v>70</v>
      </c>
      <c r="F2400" s="9" t="s">
        <v>306</v>
      </c>
      <c r="G2400" s="9" t="s">
        <v>307</v>
      </c>
      <c r="H2400" s="9">
        <v>0.36</v>
      </c>
      <c r="I2400" s="9">
        <v>0.48</v>
      </c>
      <c r="J2400" s="9" t="s">
        <v>195</v>
      </c>
      <c r="K2400" s="9">
        <v>1.610595555186E-2</v>
      </c>
      <c r="L2400" s="9">
        <v>3850.5067683024499</v>
      </c>
      <c r="M2400" s="9">
        <v>9.5673754995727798</v>
      </c>
      <c r="N2400" s="9">
        <v>1.4060577149223199</v>
      </c>
      <c r="O2400" s="9">
        <v>0.15409172454407999</v>
      </c>
      <c r="P2400" s="9">
        <v>2.2645903059890001E-2</v>
      </c>
      <c r="Q2400" s="9">
        <v>62.016090862419198</v>
      </c>
      <c r="R2400" s="9">
        <v>1210</v>
      </c>
      <c r="S2400" s="9" t="s">
        <v>310</v>
      </c>
      <c r="T2400" s="9">
        <v>1210</v>
      </c>
      <c r="U2400" s="9" t="s">
        <v>293</v>
      </c>
      <c r="V2400" s="9" t="s">
        <v>195</v>
      </c>
      <c r="Z2400" s="9">
        <v>0</v>
      </c>
      <c r="AA2400" s="9">
        <v>1</v>
      </c>
      <c r="AB2400" s="9">
        <v>0.15409172454407999</v>
      </c>
      <c r="AC2400" s="9">
        <v>2.2645903059890001E-2</v>
      </c>
      <c r="AD2400" s="9">
        <v>62.016090862419198</v>
      </c>
      <c r="AF2400" s="9">
        <v>-1</v>
      </c>
      <c r="AG2400" s="9">
        <v>-1</v>
      </c>
      <c r="AH2400" s="9">
        <v>-1</v>
      </c>
      <c r="AI2400" s="9">
        <v>-1</v>
      </c>
      <c r="AJ2400" s="9">
        <v>0</v>
      </c>
      <c r="AM2400" s="9" t="s">
        <v>309</v>
      </c>
      <c r="AN2400" s="9">
        <v>-1</v>
      </c>
      <c r="AQ2400" s="9">
        <v>580</v>
      </c>
      <c r="AR2400" s="9" t="s">
        <v>302</v>
      </c>
      <c r="AT2400" s="9" t="s">
        <v>195</v>
      </c>
      <c r="AU2400" s="9">
        <v>132.71029999999999</v>
      </c>
      <c r="AV2400" s="9">
        <v>32.7443647254075</v>
      </c>
      <c r="AW2400" s="9">
        <v>65.178489663937597</v>
      </c>
      <c r="AX2400" s="9">
        <v>5.0296910700000003E-2</v>
      </c>
    </row>
    <row r="2401" spans="1:50" x14ac:dyDescent="0.25">
      <c r="A2401" s="142">
        <v>550000</v>
      </c>
      <c r="B2401" s="142">
        <v>920000</v>
      </c>
      <c r="C2401" s="142">
        <v>920000</v>
      </c>
      <c r="D2401" s="9" t="s">
        <v>305</v>
      </c>
      <c r="E2401" s="9" t="s">
        <v>70</v>
      </c>
      <c r="F2401" s="9" t="s">
        <v>306</v>
      </c>
      <c r="G2401" s="9" t="s">
        <v>307</v>
      </c>
      <c r="H2401" s="9">
        <v>0.36</v>
      </c>
      <c r="I2401" s="9">
        <v>0.48</v>
      </c>
      <c r="J2401" s="9" t="s">
        <v>195</v>
      </c>
      <c r="K2401" s="9">
        <v>0.20749745204163</v>
      </c>
      <c r="L2401" s="9">
        <v>3892.1521496402702</v>
      </c>
      <c r="M2401" s="9">
        <v>11.2204809409051</v>
      </c>
      <c r="N2401" s="9">
        <v>1.58013068177615</v>
      </c>
      <c r="O2401" s="9">
        <v>2.32822120591953</v>
      </c>
      <c r="P2401" s="9">
        <v>0.32787309036135998</v>
      </c>
      <c r="Q2401" s="9">
        <v>807.61165400872903</v>
      </c>
      <c r="R2401" s="9">
        <v>1400</v>
      </c>
      <c r="S2401" s="9" t="s">
        <v>297</v>
      </c>
      <c r="T2401" s="9">
        <v>1400</v>
      </c>
      <c r="U2401" s="9" t="s">
        <v>293</v>
      </c>
      <c r="V2401" s="9" t="s">
        <v>195</v>
      </c>
      <c r="Z2401" s="9">
        <v>0</v>
      </c>
      <c r="AA2401" s="9">
        <v>1</v>
      </c>
      <c r="AB2401" s="9">
        <v>2.32822120591953</v>
      </c>
      <c r="AC2401" s="9">
        <v>0.32787309036135998</v>
      </c>
      <c r="AD2401" s="9">
        <v>807.61165400872903</v>
      </c>
      <c r="AF2401" s="9">
        <v>-1</v>
      </c>
      <c r="AG2401" s="9">
        <v>-1</v>
      </c>
      <c r="AH2401" s="9">
        <v>-1</v>
      </c>
      <c r="AI2401" s="9">
        <v>-1</v>
      </c>
      <c r="AJ2401" s="9">
        <v>0</v>
      </c>
      <c r="AM2401" s="9" t="s">
        <v>309</v>
      </c>
      <c r="AN2401" s="9">
        <v>-1</v>
      </c>
      <c r="AQ2401" s="9">
        <v>580</v>
      </c>
      <c r="AR2401" s="9" t="s">
        <v>302</v>
      </c>
      <c r="AT2401" s="9" t="s">
        <v>195</v>
      </c>
      <c r="AU2401" s="9">
        <v>132.71029999999999</v>
      </c>
      <c r="AV2401" s="9">
        <v>152.10519189186201</v>
      </c>
      <c r="AW2401" s="9">
        <v>839.71239642632599</v>
      </c>
      <c r="AX2401" s="9">
        <v>0.65499728629999998</v>
      </c>
    </row>
    <row r="2402" spans="1:50" x14ac:dyDescent="0.25">
      <c r="A2402" s="142">
        <v>550000</v>
      </c>
      <c r="B2402" s="142">
        <v>920000</v>
      </c>
      <c r="C2402" s="142">
        <v>920000</v>
      </c>
      <c r="D2402" s="9" t="s">
        <v>305</v>
      </c>
      <c r="E2402" s="9" t="s">
        <v>70</v>
      </c>
      <c r="F2402" s="9" t="s">
        <v>306</v>
      </c>
      <c r="G2402" s="9" t="s">
        <v>307</v>
      </c>
      <c r="H2402" s="9">
        <v>0.36</v>
      </c>
      <c r="I2402" s="9">
        <v>0.48</v>
      </c>
      <c r="J2402" s="9" t="s">
        <v>195</v>
      </c>
      <c r="K2402" s="9">
        <v>0.17663862475676001</v>
      </c>
      <c r="L2402" s="9">
        <v>3892.1521496402702</v>
      </c>
      <c r="M2402" s="9">
        <v>11.2204809409051</v>
      </c>
      <c r="N2402" s="9">
        <v>1.58013068177615</v>
      </c>
      <c r="O2402" s="9">
        <v>1.9819703225109799</v>
      </c>
      <c r="P2402" s="9">
        <v>0.27911211056490998</v>
      </c>
      <c r="Q2402" s="9">
        <v>687.50440305654797</v>
      </c>
      <c r="R2402" s="9">
        <v>1200</v>
      </c>
      <c r="S2402" s="9" t="s">
        <v>308</v>
      </c>
      <c r="T2402" s="9">
        <v>1200</v>
      </c>
      <c r="U2402" s="9" t="s">
        <v>293</v>
      </c>
      <c r="V2402" s="9" t="s">
        <v>195</v>
      </c>
      <c r="Z2402" s="9">
        <v>0</v>
      </c>
      <c r="AA2402" s="9">
        <v>1</v>
      </c>
      <c r="AB2402" s="9">
        <v>1.9819703225109799</v>
      </c>
      <c r="AC2402" s="9">
        <v>0.27911211056490998</v>
      </c>
      <c r="AD2402" s="9">
        <v>687.50440305654797</v>
      </c>
      <c r="AF2402" s="9">
        <v>-1</v>
      </c>
      <c r="AG2402" s="9">
        <v>-1</v>
      </c>
      <c r="AH2402" s="9">
        <v>-1</v>
      </c>
      <c r="AI2402" s="9">
        <v>-1</v>
      </c>
      <c r="AJ2402" s="9">
        <v>0</v>
      </c>
      <c r="AM2402" s="9" t="s">
        <v>309</v>
      </c>
      <c r="AN2402" s="9">
        <v>-1</v>
      </c>
      <c r="AQ2402" s="9">
        <v>580</v>
      </c>
      <c r="AR2402" s="9" t="s">
        <v>302</v>
      </c>
      <c r="AT2402" s="9" t="s">
        <v>195</v>
      </c>
      <c r="AU2402" s="9">
        <v>132.71029999999999</v>
      </c>
      <c r="AV2402" s="9">
        <v>178.78920273425501</v>
      </c>
      <c r="AW2402" s="9">
        <v>714.83115304082196</v>
      </c>
      <c r="AX2402" s="9">
        <v>0.55758670160000001</v>
      </c>
    </row>
    <row r="2403" spans="1:50" x14ac:dyDescent="0.25">
      <c r="A2403" s="142">
        <v>550000</v>
      </c>
      <c r="B2403" s="142">
        <v>920000</v>
      </c>
      <c r="C2403" s="142">
        <v>920000</v>
      </c>
      <c r="D2403" s="9" t="s">
        <v>305</v>
      </c>
      <c r="E2403" s="9" t="s">
        <v>70</v>
      </c>
      <c r="F2403" s="9" t="s">
        <v>306</v>
      </c>
      <c r="G2403" s="9" t="s">
        <v>307</v>
      </c>
      <c r="H2403" s="9">
        <v>0.36</v>
      </c>
      <c r="I2403" s="9">
        <v>0.48</v>
      </c>
      <c r="J2403" s="9" t="s">
        <v>195</v>
      </c>
      <c r="K2403" s="9">
        <v>0.14390663820581001</v>
      </c>
      <c r="L2403" s="9">
        <v>3892.1521496402702</v>
      </c>
      <c r="M2403" s="9">
        <v>11.2204809409051</v>
      </c>
      <c r="N2403" s="9">
        <v>1.58013068177615</v>
      </c>
      <c r="O2403" s="9">
        <v>1.6147016912580501</v>
      </c>
      <c r="P2403" s="9">
        <v>0.22739129434026001</v>
      </c>
      <c r="Q2403" s="9">
        <v>560.10653124025998</v>
      </c>
      <c r="R2403" s="9">
        <v>1430</v>
      </c>
      <c r="S2403" s="9" t="s">
        <v>298</v>
      </c>
      <c r="T2403" s="9">
        <v>1430</v>
      </c>
      <c r="U2403" s="9" t="s">
        <v>293</v>
      </c>
      <c r="V2403" s="9" t="s">
        <v>195</v>
      </c>
      <c r="Z2403" s="9">
        <v>0</v>
      </c>
      <c r="AA2403" s="9">
        <v>1</v>
      </c>
      <c r="AB2403" s="9">
        <v>1.6147016912580501</v>
      </c>
      <c r="AC2403" s="9">
        <v>0.22739129434026001</v>
      </c>
      <c r="AD2403" s="9">
        <v>560.10653124025998</v>
      </c>
      <c r="AF2403" s="9">
        <v>-1</v>
      </c>
      <c r="AG2403" s="9">
        <v>-1</v>
      </c>
      <c r="AH2403" s="9">
        <v>-1</v>
      </c>
      <c r="AI2403" s="9">
        <v>-1</v>
      </c>
      <c r="AJ2403" s="9">
        <v>0</v>
      </c>
      <c r="AM2403" s="9" t="s">
        <v>309</v>
      </c>
      <c r="AN2403" s="9">
        <v>-1</v>
      </c>
      <c r="AQ2403" s="9">
        <v>580</v>
      </c>
      <c r="AR2403" s="9" t="s">
        <v>302</v>
      </c>
      <c r="AT2403" s="9" t="s">
        <v>195</v>
      </c>
      <c r="AU2403" s="9">
        <v>132.71029999999999</v>
      </c>
      <c r="AV2403" s="9">
        <v>98.687323118788896</v>
      </c>
      <c r="AW2403" s="9">
        <v>582.36950304918901</v>
      </c>
      <c r="AX2403" s="9">
        <v>0.45426320460000003</v>
      </c>
    </row>
    <row r="2404" spans="1:50" x14ac:dyDescent="0.25">
      <c r="A2404" s="142">
        <v>550000</v>
      </c>
      <c r="B2404" s="142">
        <v>920000</v>
      </c>
      <c r="C2404" s="142">
        <v>920000</v>
      </c>
      <c r="D2404" s="9" t="s">
        <v>305</v>
      </c>
      <c r="E2404" s="9" t="s">
        <v>70</v>
      </c>
      <c r="F2404" s="9" t="s">
        <v>306</v>
      </c>
      <c r="G2404" s="9" t="s">
        <v>307</v>
      </c>
      <c r="H2404" s="9">
        <v>0.36</v>
      </c>
      <c r="I2404" s="9">
        <v>0.48</v>
      </c>
      <c r="J2404" s="9" t="s">
        <v>195</v>
      </c>
      <c r="K2404" s="9">
        <v>1.4872942415999999E-4</v>
      </c>
      <c r="L2404" s="9">
        <v>3892.1521496402702</v>
      </c>
      <c r="M2404" s="9">
        <v>11.2204809409051</v>
      </c>
      <c r="N2404" s="9">
        <v>1.58013068177615</v>
      </c>
      <c r="O2404" s="9">
        <v>1.6688156691500001E-3</v>
      </c>
      <c r="P2404" s="9">
        <v>2.3501192640000001E-4</v>
      </c>
      <c r="Q2404" s="9">
        <v>0.57887754796298996</v>
      </c>
      <c r="R2404" s="9">
        <v>1430</v>
      </c>
      <c r="S2404" s="9" t="s">
        <v>298</v>
      </c>
      <c r="T2404" s="9">
        <v>1430</v>
      </c>
      <c r="U2404" s="9" t="s">
        <v>293</v>
      </c>
      <c r="V2404" s="9" t="s">
        <v>195</v>
      </c>
      <c r="Z2404" s="9">
        <v>0</v>
      </c>
      <c r="AA2404" s="9">
        <v>1</v>
      </c>
      <c r="AB2404" s="9">
        <v>1.6688156691500001E-3</v>
      </c>
      <c r="AC2404" s="9">
        <v>2.3501192640000001E-4</v>
      </c>
      <c r="AD2404" s="9">
        <v>0.57887754796136004</v>
      </c>
      <c r="AF2404" s="9">
        <v>-1</v>
      </c>
      <c r="AG2404" s="9">
        <v>-1</v>
      </c>
      <c r="AH2404" s="9">
        <v>-1</v>
      </c>
      <c r="AI2404" s="9">
        <v>-1</v>
      </c>
      <c r="AJ2404" s="9">
        <v>0</v>
      </c>
      <c r="AM2404" s="9" t="s">
        <v>309</v>
      </c>
      <c r="AN2404" s="9">
        <v>-1</v>
      </c>
      <c r="AQ2404" s="9">
        <v>580</v>
      </c>
      <c r="AR2404" s="9" t="s">
        <v>302</v>
      </c>
      <c r="AT2404" s="9" t="s">
        <v>195</v>
      </c>
      <c r="AU2404" s="9">
        <v>132.71029999999999</v>
      </c>
      <c r="AV2404" s="9">
        <v>4.5481400117756001</v>
      </c>
      <c r="AW2404" s="9">
        <v>0.60188662536409998</v>
      </c>
      <c r="AX2404" s="9">
        <v>4.6948710000000002E-4</v>
      </c>
    </row>
    <row r="2405" spans="1:50" x14ac:dyDescent="0.25">
      <c r="A2405" s="142">
        <v>550000</v>
      </c>
      <c r="B2405" s="142">
        <v>920000</v>
      </c>
      <c r="C2405" s="142">
        <v>920000</v>
      </c>
      <c r="D2405" s="9" t="s">
        <v>305</v>
      </c>
      <c r="E2405" s="9" t="s">
        <v>70</v>
      </c>
      <c r="F2405" s="9" t="s">
        <v>306</v>
      </c>
      <c r="G2405" s="9" t="s">
        <v>307</v>
      </c>
      <c r="H2405" s="9">
        <v>0.36</v>
      </c>
      <c r="I2405" s="9">
        <v>0.48</v>
      </c>
      <c r="J2405" s="9" t="s">
        <v>195</v>
      </c>
      <c r="K2405" s="9">
        <v>5.3148858569570002E-2</v>
      </c>
      <c r="L2405" s="9">
        <v>3892.1521496402702</v>
      </c>
      <c r="M2405" s="9">
        <v>11.2204809409051</v>
      </c>
      <c r="N2405" s="9">
        <v>1.58013068177615</v>
      </c>
      <c r="O2405" s="9">
        <v>0.59635575461080004</v>
      </c>
      <c r="P2405" s="9">
        <v>8.3982142127170006E-2</v>
      </c>
      <c r="Q2405" s="9">
        <v>206.863444132506</v>
      </c>
      <c r="R2405" s="9">
        <v>1330</v>
      </c>
      <c r="S2405" s="9" t="s">
        <v>311</v>
      </c>
      <c r="T2405" s="9">
        <v>1330</v>
      </c>
      <c r="U2405" s="9" t="s">
        <v>293</v>
      </c>
      <c r="V2405" s="9" t="s">
        <v>195</v>
      </c>
      <c r="Z2405" s="9">
        <v>0</v>
      </c>
      <c r="AA2405" s="9">
        <v>1</v>
      </c>
      <c r="AB2405" s="9">
        <v>0.59635575461080004</v>
      </c>
      <c r="AC2405" s="9">
        <v>8.3982142127170006E-2</v>
      </c>
      <c r="AD2405" s="9">
        <v>206.86344413250399</v>
      </c>
      <c r="AF2405" s="9">
        <v>-1</v>
      </c>
      <c r="AG2405" s="9">
        <v>-1</v>
      </c>
      <c r="AH2405" s="9">
        <v>-1</v>
      </c>
      <c r="AI2405" s="9">
        <v>-1</v>
      </c>
      <c r="AJ2405" s="9">
        <v>0</v>
      </c>
      <c r="AM2405" s="9" t="s">
        <v>309</v>
      </c>
      <c r="AN2405" s="9">
        <v>-1</v>
      </c>
      <c r="AQ2405" s="9">
        <v>580</v>
      </c>
      <c r="AR2405" s="9" t="s">
        <v>302</v>
      </c>
      <c r="AT2405" s="9" t="s">
        <v>195</v>
      </c>
      <c r="AU2405" s="9">
        <v>132.71029999999999</v>
      </c>
      <c r="AV2405" s="9">
        <v>60.2147628492515</v>
      </c>
      <c r="AW2405" s="9">
        <v>215.08579964552001</v>
      </c>
      <c r="AX2405" s="9">
        <v>0.1677724608</v>
      </c>
    </row>
    <row r="2406" spans="1:50" x14ac:dyDescent="0.25">
      <c r="A2406" s="142">
        <v>550000</v>
      </c>
      <c r="B2406" s="142">
        <v>920000</v>
      </c>
      <c r="C2406" s="142">
        <v>920000</v>
      </c>
      <c r="D2406" s="9" t="s">
        <v>305</v>
      </c>
      <c r="E2406" s="9" t="s">
        <v>70</v>
      </c>
      <c r="F2406" s="9" t="s">
        <v>306</v>
      </c>
      <c r="G2406" s="9" t="s">
        <v>307</v>
      </c>
      <c r="H2406" s="9">
        <v>0.36</v>
      </c>
      <c r="I2406" s="9">
        <v>0.48</v>
      </c>
      <c r="J2406" s="9" t="s">
        <v>195</v>
      </c>
      <c r="K2406" s="9">
        <v>3.6423150831050001E-2</v>
      </c>
      <c r="L2406" s="9">
        <v>3892.1521496402702</v>
      </c>
      <c r="M2406" s="9">
        <v>11.2204809409051</v>
      </c>
      <c r="N2406" s="9">
        <v>1.58013068177615</v>
      </c>
      <c r="O2406" s="9">
        <v>0.40868526970757002</v>
      </c>
      <c r="P2406" s="9">
        <v>5.7553338155109997E-2</v>
      </c>
      <c r="Q2406" s="9">
        <v>141.764444803766</v>
      </c>
      <c r="R2406" s="9">
        <v>1430</v>
      </c>
      <c r="S2406" s="9" t="s">
        <v>298</v>
      </c>
      <c r="T2406" s="9">
        <v>1430</v>
      </c>
      <c r="U2406" s="9" t="s">
        <v>293</v>
      </c>
      <c r="V2406" s="9" t="s">
        <v>195</v>
      </c>
      <c r="Z2406" s="9">
        <v>0</v>
      </c>
      <c r="AA2406" s="9">
        <v>1</v>
      </c>
      <c r="AB2406" s="9">
        <v>0.40868526970757002</v>
      </c>
      <c r="AC2406" s="9">
        <v>5.7553338155109997E-2</v>
      </c>
      <c r="AD2406" s="9">
        <v>141.764444803766</v>
      </c>
      <c r="AF2406" s="9">
        <v>-1</v>
      </c>
      <c r="AG2406" s="9">
        <v>-1</v>
      </c>
      <c r="AH2406" s="9">
        <v>-1</v>
      </c>
      <c r="AI2406" s="9">
        <v>-1</v>
      </c>
      <c r="AJ2406" s="9">
        <v>0</v>
      </c>
      <c r="AM2406" s="9" t="s">
        <v>309</v>
      </c>
      <c r="AN2406" s="9">
        <v>-1</v>
      </c>
      <c r="AQ2406" s="9">
        <v>580</v>
      </c>
      <c r="AR2406" s="9" t="s">
        <v>302</v>
      </c>
      <c r="AT2406" s="9" t="s">
        <v>195</v>
      </c>
      <c r="AU2406" s="9">
        <v>132.71029999999999</v>
      </c>
      <c r="AV2406" s="9">
        <v>68.3369041188908</v>
      </c>
      <c r="AW2406" s="9">
        <v>147.399261864702</v>
      </c>
      <c r="AX2406" s="9">
        <v>0.1149752188</v>
      </c>
    </row>
    <row r="2407" spans="1:50" x14ac:dyDescent="0.25">
      <c r="A2407" s="142">
        <v>550000</v>
      </c>
      <c r="B2407" s="142">
        <v>920000</v>
      </c>
      <c r="C2407" s="142">
        <v>920000</v>
      </c>
      <c r="D2407" s="9" t="s">
        <v>305</v>
      </c>
      <c r="E2407" s="9" t="s">
        <v>70</v>
      </c>
      <c r="F2407" s="9" t="s">
        <v>306</v>
      </c>
      <c r="G2407" s="9" t="s">
        <v>307</v>
      </c>
      <c r="H2407" s="9">
        <v>0.36</v>
      </c>
      <c r="I2407" s="9">
        <v>0.48</v>
      </c>
      <c r="J2407" s="9" t="s">
        <v>195</v>
      </c>
      <c r="K2407" s="9">
        <v>0.22949275834524999</v>
      </c>
      <c r="L2407" s="9">
        <v>3855.3464395690798</v>
      </c>
      <c r="M2407" s="9">
        <v>9.57859158916939</v>
      </c>
      <c r="N2407" s="9">
        <v>1.40767849505342</v>
      </c>
      <c r="O2407" s="9">
        <v>2.1982174048611101</v>
      </c>
      <c r="P2407" s="9">
        <v>0.32305202069310002</v>
      </c>
      <c r="Q2407" s="9">
        <v>884.77408879325401</v>
      </c>
      <c r="R2407" s="9">
        <v>1200</v>
      </c>
      <c r="S2407" s="9" t="s">
        <v>308</v>
      </c>
      <c r="T2407" s="9">
        <v>1200</v>
      </c>
      <c r="U2407" s="9" t="s">
        <v>293</v>
      </c>
      <c r="V2407" s="9" t="s">
        <v>195</v>
      </c>
      <c r="Z2407" s="9">
        <v>0</v>
      </c>
      <c r="AA2407" s="9">
        <v>1</v>
      </c>
      <c r="AB2407" s="9">
        <v>2.1982174048611101</v>
      </c>
      <c r="AC2407" s="9">
        <v>0.32305202069310002</v>
      </c>
      <c r="AD2407" s="9">
        <v>884.77408879325401</v>
      </c>
      <c r="AF2407" s="9">
        <v>-1</v>
      </c>
      <c r="AG2407" s="9">
        <v>-1</v>
      </c>
      <c r="AH2407" s="9">
        <v>-1</v>
      </c>
      <c r="AI2407" s="9">
        <v>-1</v>
      </c>
      <c r="AJ2407" s="9">
        <v>0</v>
      </c>
      <c r="AM2407" s="9" t="s">
        <v>309</v>
      </c>
      <c r="AN2407" s="9">
        <v>-1</v>
      </c>
      <c r="AQ2407" s="9">
        <v>580</v>
      </c>
      <c r="AR2407" s="9" t="s">
        <v>302</v>
      </c>
      <c r="AT2407" s="9" t="s">
        <v>195</v>
      </c>
      <c r="AU2407" s="9">
        <v>132.71029999999999</v>
      </c>
      <c r="AV2407" s="9">
        <v>237.430580985288</v>
      </c>
      <c r="AW2407" s="9">
        <v>928.72424300377497</v>
      </c>
      <c r="AX2407" s="9">
        <v>0.71757833640000002</v>
      </c>
    </row>
    <row r="2408" spans="1:50" x14ac:dyDescent="0.25">
      <c r="A2408" s="142">
        <v>550000</v>
      </c>
      <c r="B2408" s="142">
        <v>920000</v>
      </c>
      <c r="C2408" s="142">
        <v>920000</v>
      </c>
      <c r="D2408" s="9" t="s">
        <v>305</v>
      </c>
      <c r="E2408" s="9" t="s">
        <v>70</v>
      </c>
      <c r="F2408" s="9" t="s">
        <v>306</v>
      </c>
      <c r="G2408" s="9" t="s">
        <v>307</v>
      </c>
      <c r="H2408" s="9">
        <v>0.36</v>
      </c>
      <c r="I2408" s="9">
        <v>0.48</v>
      </c>
      <c r="J2408" s="9" t="s">
        <v>195</v>
      </c>
      <c r="K2408" s="9">
        <v>2.1067367221169999E-2</v>
      </c>
      <c r="L2408" s="9">
        <v>3855.3464395690798</v>
      </c>
      <c r="M2408" s="9">
        <v>9.57859158916939</v>
      </c>
      <c r="N2408" s="9">
        <v>1.40767849505342</v>
      </c>
      <c r="O2408" s="9">
        <v>0.20179570647067999</v>
      </c>
      <c r="P2408" s="9">
        <v>2.9656079784640001E-2</v>
      </c>
      <c r="Q2408" s="9">
        <v>81.221999207247507</v>
      </c>
      <c r="R2408" s="9">
        <v>1210</v>
      </c>
      <c r="S2408" s="9" t="s">
        <v>310</v>
      </c>
      <c r="T2408" s="9">
        <v>1210</v>
      </c>
      <c r="U2408" s="9" t="s">
        <v>293</v>
      </c>
      <c r="V2408" s="9" t="s">
        <v>195</v>
      </c>
      <c r="Z2408" s="9">
        <v>0</v>
      </c>
      <c r="AA2408" s="9">
        <v>1</v>
      </c>
      <c r="AB2408" s="9">
        <v>0.20179570647067999</v>
      </c>
      <c r="AC2408" s="9">
        <v>2.9656079784640001E-2</v>
      </c>
      <c r="AD2408" s="9">
        <v>81.221999207248999</v>
      </c>
      <c r="AF2408" s="9">
        <v>-1</v>
      </c>
      <c r="AG2408" s="9">
        <v>-1</v>
      </c>
      <c r="AH2408" s="9">
        <v>-1</v>
      </c>
      <c r="AI2408" s="9">
        <v>-1</v>
      </c>
      <c r="AJ2408" s="9">
        <v>0</v>
      </c>
      <c r="AM2408" s="9" t="s">
        <v>309</v>
      </c>
      <c r="AN2408" s="9">
        <v>-1</v>
      </c>
      <c r="AQ2408" s="9">
        <v>580</v>
      </c>
      <c r="AR2408" s="9" t="s">
        <v>302</v>
      </c>
      <c r="AT2408" s="9" t="s">
        <v>195</v>
      </c>
      <c r="AU2408" s="9">
        <v>132.71029999999999</v>
      </c>
      <c r="AV2408" s="9">
        <v>40.952250750475102</v>
      </c>
      <c r="AW2408" s="9">
        <v>85.256610342068797</v>
      </c>
      <c r="AX2408" s="9">
        <v>6.5873478700000002E-2</v>
      </c>
    </row>
    <row r="2409" spans="1:50" x14ac:dyDescent="0.25">
      <c r="A2409" s="142">
        <v>550000</v>
      </c>
      <c r="B2409" s="142">
        <v>920000</v>
      </c>
      <c r="C2409" s="142">
        <v>920000</v>
      </c>
      <c r="D2409" s="9" t="s">
        <v>305</v>
      </c>
      <c r="E2409" s="9" t="s">
        <v>70</v>
      </c>
      <c r="F2409" s="9" t="s">
        <v>306</v>
      </c>
      <c r="G2409" s="9" t="s">
        <v>307</v>
      </c>
      <c r="H2409" s="9">
        <v>0.36</v>
      </c>
      <c r="I2409" s="9">
        <v>0.48</v>
      </c>
      <c r="J2409" s="9" t="s">
        <v>195</v>
      </c>
      <c r="K2409" s="9">
        <v>4.4461687385199998E-3</v>
      </c>
      <c r="L2409" s="9">
        <v>3855.3464395690798</v>
      </c>
      <c r="M2409" s="9">
        <v>9.57859158916939</v>
      </c>
      <c r="N2409" s="9">
        <v>1.40767849505342</v>
      </c>
      <c r="O2409" s="9">
        <v>4.2588034482859999E-2</v>
      </c>
      <c r="P2409" s="9">
        <v>6.2587761186000002E-3</v>
      </c>
      <c r="Q2409" s="9">
        <v>17.141520815795701</v>
      </c>
      <c r="R2409" s="9">
        <v>1210</v>
      </c>
      <c r="S2409" s="9" t="s">
        <v>310</v>
      </c>
      <c r="T2409" s="9">
        <v>1210</v>
      </c>
      <c r="U2409" s="9" t="s">
        <v>293</v>
      </c>
      <c r="V2409" s="9" t="s">
        <v>195</v>
      </c>
      <c r="Z2409" s="9">
        <v>0</v>
      </c>
      <c r="AA2409" s="9">
        <v>1</v>
      </c>
      <c r="AB2409" s="9">
        <v>4.2588034482859999E-2</v>
      </c>
      <c r="AC2409" s="9">
        <v>6.2587761186000002E-3</v>
      </c>
      <c r="AD2409" s="9">
        <v>17.1415208157966</v>
      </c>
      <c r="AF2409" s="9">
        <v>-1</v>
      </c>
      <c r="AG2409" s="9">
        <v>-1</v>
      </c>
      <c r="AH2409" s="9">
        <v>-1</v>
      </c>
      <c r="AI2409" s="9">
        <v>-1</v>
      </c>
      <c r="AJ2409" s="9">
        <v>0</v>
      </c>
      <c r="AM2409" s="9" t="s">
        <v>309</v>
      </c>
      <c r="AN2409" s="9">
        <v>-1</v>
      </c>
      <c r="AQ2409" s="9">
        <v>580</v>
      </c>
      <c r="AR2409" s="9" t="s">
        <v>302</v>
      </c>
      <c r="AT2409" s="9" t="s">
        <v>195</v>
      </c>
      <c r="AU2409" s="9">
        <v>132.71029999999999</v>
      </c>
      <c r="AV2409" s="9">
        <v>24.163837689279902</v>
      </c>
      <c r="AW2409" s="9">
        <v>17.993006514574901</v>
      </c>
      <c r="AX2409" s="9">
        <v>1.39022878E-2</v>
      </c>
    </row>
    <row r="2410" spans="1:50" x14ac:dyDescent="0.25">
      <c r="A2410" s="142">
        <v>550000</v>
      </c>
      <c r="B2410" s="142">
        <v>920000</v>
      </c>
      <c r="C2410" s="142">
        <v>920000</v>
      </c>
      <c r="D2410" s="9" t="s">
        <v>305</v>
      </c>
      <c r="E2410" s="9" t="s">
        <v>70</v>
      </c>
      <c r="F2410" s="9" t="s">
        <v>306</v>
      </c>
      <c r="G2410" s="9" t="s">
        <v>307</v>
      </c>
      <c r="H2410" s="9">
        <v>0.36</v>
      </c>
      <c r="I2410" s="9">
        <v>0.48</v>
      </c>
      <c r="J2410" s="9" t="s">
        <v>195</v>
      </c>
      <c r="K2410" s="9">
        <v>2.6991515208800001E-3</v>
      </c>
      <c r="L2410" s="9">
        <v>3855.3464395690798</v>
      </c>
      <c r="M2410" s="9">
        <v>9.57859158916939</v>
      </c>
      <c r="N2410" s="9">
        <v>1.40767849505342</v>
      </c>
      <c r="O2410" s="9">
        <v>2.585407005583E-2</v>
      </c>
      <c r="P2410" s="9">
        <v>3.7995375508300001E-3</v>
      </c>
      <c r="Q2410" s="9">
        <v>10.4061642058975</v>
      </c>
      <c r="R2410" s="9">
        <v>1210</v>
      </c>
      <c r="S2410" s="9" t="s">
        <v>310</v>
      </c>
      <c r="T2410" s="9">
        <v>1210</v>
      </c>
      <c r="U2410" s="9" t="s">
        <v>293</v>
      </c>
      <c r="V2410" s="9" t="s">
        <v>195</v>
      </c>
      <c r="Z2410" s="9">
        <v>0</v>
      </c>
      <c r="AA2410" s="9">
        <v>1</v>
      </c>
      <c r="AB2410" s="9">
        <v>2.585407005583E-2</v>
      </c>
      <c r="AC2410" s="9">
        <v>3.7995375508300001E-3</v>
      </c>
      <c r="AD2410" s="9">
        <v>10.406164205898801</v>
      </c>
      <c r="AF2410" s="9">
        <v>-1</v>
      </c>
      <c r="AG2410" s="9">
        <v>-1</v>
      </c>
      <c r="AH2410" s="9">
        <v>-1</v>
      </c>
      <c r="AI2410" s="9">
        <v>-1</v>
      </c>
      <c r="AJ2410" s="9">
        <v>0</v>
      </c>
      <c r="AM2410" s="9" t="s">
        <v>309</v>
      </c>
      <c r="AN2410" s="9">
        <v>-1</v>
      </c>
      <c r="AQ2410" s="9">
        <v>580</v>
      </c>
      <c r="AR2410" s="9" t="s">
        <v>302</v>
      </c>
      <c r="AT2410" s="9" t="s">
        <v>195</v>
      </c>
      <c r="AU2410" s="9">
        <v>132.71029999999999</v>
      </c>
      <c r="AV2410" s="9">
        <v>19.3332114479004</v>
      </c>
      <c r="AW2410" s="9">
        <v>10.9230786673214</v>
      </c>
      <c r="AX2410" s="9">
        <v>8.4397113999999992E-3</v>
      </c>
    </row>
    <row r="2411" spans="1:50" x14ac:dyDescent="0.25">
      <c r="A2411" s="142">
        <v>550000</v>
      </c>
      <c r="B2411" s="142">
        <v>920000</v>
      </c>
      <c r="C2411" s="142">
        <v>920000</v>
      </c>
      <c r="D2411" s="9" t="s">
        <v>305</v>
      </c>
      <c r="E2411" s="9" t="s">
        <v>70</v>
      </c>
      <c r="F2411" s="9" t="s">
        <v>306</v>
      </c>
      <c r="G2411" s="9" t="s">
        <v>307</v>
      </c>
      <c r="H2411" s="9">
        <v>0.36</v>
      </c>
      <c r="I2411" s="9">
        <v>0.48</v>
      </c>
      <c r="J2411" s="9" t="s">
        <v>195</v>
      </c>
      <c r="K2411" s="9">
        <v>0.21115967027783</v>
      </c>
      <c r="L2411" s="9">
        <v>3855.3464395690798</v>
      </c>
      <c r="M2411" s="9">
        <v>9.57859158916939</v>
      </c>
      <c r="N2411" s="9">
        <v>1.40767849505342</v>
      </c>
      <c r="O2411" s="9">
        <v>2.0226122416950698</v>
      </c>
      <c r="P2411" s="9">
        <v>0.29724492687268</v>
      </c>
      <c r="Q2411" s="9">
        <v>814.09368298623895</v>
      </c>
      <c r="R2411" s="9">
        <v>1210</v>
      </c>
      <c r="S2411" s="9" t="s">
        <v>310</v>
      </c>
      <c r="T2411" s="9">
        <v>1210</v>
      </c>
      <c r="U2411" s="9" t="s">
        <v>293</v>
      </c>
      <c r="V2411" s="9" t="s">
        <v>195</v>
      </c>
      <c r="Z2411" s="9">
        <v>0</v>
      </c>
      <c r="AA2411" s="9">
        <v>1</v>
      </c>
      <c r="AB2411" s="9">
        <v>2.0226122416950698</v>
      </c>
      <c r="AC2411" s="9">
        <v>0.29724492687268</v>
      </c>
      <c r="AD2411" s="9">
        <v>814.09368298623895</v>
      </c>
      <c r="AF2411" s="9">
        <v>-1</v>
      </c>
      <c r="AG2411" s="9">
        <v>-1</v>
      </c>
      <c r="AH2411" s="9">
        <v>-1</v>
      </c>
      <c r="AI2411" s="9">
        <v>-1</v>
      </c>
      <c r="AJ2411" s="9">
        <v>0</v>
      </c>
      <c r="AM2411" s="9" t="s">
        <v>309</v>
      </c>
      <c r="AN2411" s="9">
        <v>-1</v>
      </c>
      <c r="AQ2411" s="9">
        <v>580</v>
      </c>
      <c r="AR2411" s="9" t="s">
        <v>302</v>
      </c>
      <c r="AT2411" s="9" t="s">
        <v>195</v>
      </c>
      <c r="AU2411" s="9">
        <v>132.71029999999999</v>
      </c>
      <c r="AV2411" s="9">
        <v>116.77756150264</v>
      </c>
      <c r="AW2411" s="9">
        <v>854.53286781573001</v>
      </c>
      <c r="AX2411" s="9">
        <v>0.66025440629999999</v>
      </c>
    </row>
    <row r="2412" spans="1:50" x14ac:dyDescent="0.25">
      <c r="A2412" s="142">
        <v>550000</v>
      </c>
      <c r="B2412" s="142">
        <v>920000</v>
      </c>
      <c r="C2412" s="142">
        <v>920000</v>
      </c>
      <c r="D2412" s="9" t="s">
        <v>305</v>
      </c>
      <c r="E2412" s="9" t="s">
        <v>70</v>
      </c>
      <c r="F2412" s="9" t="s">
        <v>306</v>
      </c>
      <c r="G2412" s="9" t="s">
        <v>307</v>
      </c>
      <c r="H2412" s="9">
        <v>0.36</v>
      </c>
      <c r="I2412" s="9">
        <v>0.48</v>
      </c>
      <c r="J2412" s="9" t="s">
        <v>195</v>
      </c>
      <c r="K2412" s="9">
        <v>0.14889833742615</v>
      </c>
      <c r="L2412" s="9">
        <v>3855.3464395690798</v>
      </c>
      <c r="M2412" s="9">
        <v>9.57859158916939</v>
      </c>
      <c r="N2412" s="9">
        <v>1.40767849505342</v>
      </c>
      <c r="O2412" s="9">
        <v>1.42623636251151</v>
      </c>
      <c r="P2412" s="9">
        <v>0.20960098754400999</v>
      </c>
      <c r="Q2412" s="9">
        <v>574.054675053697</v>
      </c>
      <c r="R2412" s="9">
        <v>1210</v>
      </c>
      <c r="S2412" s="9" t="s">
        <v>310</v>
      </c>
      <c r="T2412" s="9">
        <v>1210</v>
      </c>
      <c r="U2412" s="9" t="s">
        <v>293</v>
      </c>
      <c r="V2412" s="9" t="s">
        <v>195</v>
      </c>
      <c r="Z2412" s="9">
        <v>0</v>
      </c>
      <c r="AA2412" s="9">
        <v>1</v>
      </c>
      <c r="AB2412" s="9">
        <v>1.42623636251151</v>
      </c>
      <c r="AC2412" s="9">
        <v>0.20960098754400999</v>
      </c>
      <c r="AD2412" s="9">
        <v>574.054675053697</v>
      </c>
      <c r="AF2412" s="9">
        <v>-1</v>
      </c>
      <c r="AG2412" s="9">
        <v>-1</v>
      </c>
      <c r="AH2412" s="9">
        <v>-1</v>
      </c>
      <c r="AI2412" s="9">
        <v>-1</v>
      </c>
      <c r="AJ2412" s="9">
        <v>0</v>
      </c>
      <c r="AM2412" s="9" t="s">
        <v>309</v>
      </c>
      <c r="AN2412" s="9">
        <v>-1</v>
      </c>
      <c r="AQ2412" s="9">
        <v>580</v>
      </c>
      <c r="AR2412" s="9" t="s">
        <v>302</v>
      </c>
      <c r="AT2412" s="9" t="s">
        <v>195</v>
      </c>
      <c r="AU2412" s="9">
        <v>132.71029999999999</v>
      </c>
      <c r="AV2412" s="9">
        <v>99.392855489338501</v>
      </c>
      <c r="AW2412" s="9">
        <v>602.570193097735</v>
      </c>
      <c r="AX2412" s="9">
        <v>0.46557556779999998</v>
      </c>
    </row>
    <row r="2413" spans="1:50" x14ac:dyDescent="0.25">
      <c r="A2413" s="142">
        <v>550000</v>
      </c>
      <c r="B2413" s="142">
        <v>920000</v>
      </c>
      <c r="C2413" s="142">
        <v>920000</v>
      </c>
      <c r="D2413" s="9" t="s">
        <v>305</v>
      </c>
      <c r="E2413" s="9" t="s">
        <v>70</v>
      </c>
      <c r="F2413" s="9" t="s">
        <v>306</v>
      </c>
      <c r="G2413" s="9" t="s">
        <v>307</v>
      </c>
      <c r="H2413" s="9">
        <v>0.36</v>
      </c>
      <c r="I2413" s="9">
        <v>0.48</v>
      </c>
      <c r="J2413" s="9" t="s">
        <v>195</v>
      </c>
      <c r="K2413" s="9">
        <v>0.11993799549358</v>
      </c>
      <c r="L2413" s="9">
        <v>3847.42469185956</v>
      </c>
      <c r="M2413" s="9">
        <v>9.5601531219609299</v>
      </c>
      <c r="N2413" s="9">
        <v>1.40501113789097</v>
      </c>
      <c r="O2413" s="9">
        <v>1.1466256020597401</v>
      </c>
      <c r="P2413" s="9">
        <v>0.1685142195248</v>
      </c>
      <c r="Q2413" s="9">
        <v>461.45240535416298</v>
      </c>
      <c r="R2413" s="9">
        <v>1200</v>
      </c>
      <c r="S2413" s="9" t="s">
        <v>308</v>
      </c>
      <c r="T2413" s="9">
        <v>1200</v>
      </c>
      <c r="U2413" s="9" t="s">
        <v>293</v>
      </c>
      <c r="V2413" s="9" t="s">
        <v>195</v>
      </c>
      <c r="Z2413" s="9">
        <v>0</v>
      </c>
      <c r="AA2413" s="9">
        <v>1</v>
      </c>
      <c r="AB2413" s="9">
        <v>1.1466256020597401</v>
      </c>
      <c r="AC2413" s="9">
        <v>0.1685142195248</v>
      </c>
      <c r="AD2413" s="9">
        <v>461.45240535416298</v>
      </c>
      <c r="AF2413" s="9">
        <v>-1</v>
      </c>
      <c r="AG2413" s="9">
        <v>-1</v>
      </c>
      <c r="AH2413" s="9">
        <v>-1</v>
      </c>
      <c r="AI2413" s="9">
        <v>-1</v>
      </c>
      <c r="AJ2413" s="9">
        <v>0</v>
      </c>
      <c r="AM2413" s="9" t="s">
        <v>309</v>
      </c>
      <c r="AN2413" s="9">
        <v>-1</v>
      </c>
      <c r="AQ2413" s="9">
        <v>580</v>
      </c>
      <c r="AR2413" s="9" t="s">
        <v>302</v>
      </c>
      <c r="AT2413" s="9" t="s">
        <v>195</v>
      </c>
      <c r="AU2413" s="9">
        <v>132.71029999999999</v>
      </c>
      <c r="AV2413" s="9">
        <v>139.35957178499601</v>
      </c>
      <c r="AW2413" s="9">
        <v>485.37184735300201</v>
      </c>
      <c r="AX2413" s="9">
        <v>0.3742517481</v>
      </c>
    </row>
    <row r="2414" spans="1:50" x14ac:dyDescent="0.25">
      <c r="A2414" s="142">
        <v>550000</v>
      </c>
      <c r="B2414" s="142">
        <v>920000</v>
      </c>
      <c r="C2414" s="142">
        <v>920000</v>
      </c>
      <c r="D2414" s="9" t="s">
        <v>305</v>
      </c>
      <c r="E2414" s="9" t="s">
        <v>70</v>
      </c>
      <c r="F2414" s="9" t="s">
        <v>306</v>
      </c>
      <c r="G2414" s="9" t="s">
        <v>307</v>
      </c>
      <c r="H2414" s="9">
        <v>0.36</v>
      </c>
      <c r="I2414" s="9">
        <v>0.48</v>
      </c>
      <c r="J2414" s="9" t="s">
        <v>195</v>
      </c>
      <c r="K2414" s="9">
        <v>0.16011810125938999</v>
      </c>
      <c r="L2414" s="9">
        <v>3847.42469185956</v>
      </c>
      <c r="M2414" s="9">
        <v>9.5601531219609299</v>
      </c>
      <c r="N2414" s="9">
        <v>1.40501113789097</v>
      </c>
      <c r="O2414" s="9">
        <v>1.53075356563746</v>
      </c>
      <c r="P2414" s="9">
        <v>0.22496771564740001</v>
      </c>
      <c r="Q2414" s="9">
        <v>616.04233639906602</v>
      </c>
      <c r="R2414" s="9">
        <v>1210</v>
      </c>
      <c r="S2414" s="9" t="s">
        <v>310</v>
      </c>
      <c r="T2414" s="9">
        <v>1210</v>
      </c>
      <c r="U2414" s="9" t="s">
        <v>293</v>
      </c>
      <c r="V2414" s="9" t="s">
        <v>195</v>
      </c>
      <c r="Z2414" s="9">
        <v>0</v>
      </c>
      <c r="AA2414" s="9">
        <v>1</v>
      </c>
      <c r="AB2414" s="9">
        <v>1.53075356563746</v>
      </c>
      <c r="AC2414" s="9">
        <v>0.22496771564740001</v>
      </c>
      <c r="AD2414" s="9">
        <v>616.04233639906602</v>
      </c>
      <c r="AF2414" s="9">
        <v>-1</v>
      </c>
      <c r="AG2414" s="9">
        <v>-1</v>
      </c>
      <c r="AH2414" s="9">
        <v>-1</v>
      </c>
      <c r="AI2414" s="9">
        <v>-1</v>
      </c>
      <c r="AJ2414" s="9">
        <v>0</v>
      </c>
      <c r="AM2414" s="9" t="s">
        <v>309</v>
      </c>
      <c r="AN2414" s="9">
        <v>-1</v>
      </c>
      <c r="AQ2414" s="9">
        <v>580</v>
      </c>
      <c r="AR2414" s="9" t="s">
        <v>302</v>
      </c>
      <c r="AT2414" s="9" t="s">
        <v>195</v>
      </c>
      <c r="AU2414" s="9">
        <v>132.71029999999999</v>
      </c>
      <c r="AV2414" s="9">
        <v>104.2576473271</v>
      </c>
      <c r="AW2414" s="9">
        <v>647.97496642407395</v>
      </c>
      <c r="AX2414" s="9">
        <v>0.49962882110000001</v>
      </c>
    </row>
    <row r="2415" spans="1:50" x14ac:dyDescent="0.25">
      <c r="A2415" s="142">
        <v>550000</v>
      </c>
      <c r="B2415" s="142">
        <v>920000</v>
      </c>
      <c r="C2415" s="142">
        <v>920000</v>
      </c>
      <c r="D2415" s="9" t="s">
        <v>305</v>
      </c>
      <c r="E2415" s="9" t="s">
        <v>70</v>
      </c>
      <c r="F2415" s="9" t="s">
        <v>306</v>
      </c>
      <c r="G2415" s="9" t="s">
        <v>307</v>
      </c>
      <c r="H2415" s="9">
        <v>0.36</v>
      </c>
      <c r="I2415" s="9">
        <v>0.48</v>
      </c>
      <c r="J2415" s="9" t="s">
        <v>195</v>
      </c>
      <c r="K2415" s="9">
        <v>5.4096175981370002E-2</v>
      </c>
      <c r="L2415" s="9">
        <v>3847.42469185956</v>
      </c>
      <c r="M2415" s="9">
        <v>9.5601531219609299</v>
      </c>
      <c r="N2415" s="9">
        <v>1.40501113789097</v>
      </c>
      <c r="O2415" s="9">
        <v>0.51716772569450997</v>
      </c>
      <c r="P2415" s="9">
        <v>7.6005729771139993E-2</v>
      </c>
      <c r="Q2415" s="9">
        <v>208.130963205933</v>
      </c>
      <c r="R2415" s="9">
        <v>1210</v>
      </c>
      <c r="S2415" s="9" t="s">
        <v>310</v>
      </c>
      <c r="T2415" s="9">
        <v>1210</v>
      </c>
      <c r="U2415" s="9" t="s">
        <v>293</v>
      </c>
      <c r="V2415" s="9" t="s">
        <v>195</v>
      </c>
      <c r="Z2415" s="9">
        <v>0</v>
      </c>
      <c r="AA2415" s="9">
        <v>1</v>
      </c>
      <c r="AB2415" s="9">
        <v>0.51716772569450997</v>
      </c>
      <c r="AC2415" s="9">
        <v>7.6005729771139993E-2</v>
      </c>
      <c r="AD2415" s="9">
        <v>208.130963205933</v>
      </c>
      <c r="AF2415" s="9">
        <v>-1</v>
      </c>
      <c r="AG2415" s="9">
        <v>-1</v>
      </c>
      <c r="AH2415" s="9">
        <v>-1</v>
      </c>
      <c r="AI2415" s="9">
        <v>-1</v>
      </c>
      <c r="AJ2415" s="9">
        <v>0</v>
      </c>
      <c r="AM2415" s="9" t="s">
        <v>309</v>
      </c>
      <c r="AN2415" s="9">
        <v>-1</v>
      </c>
      <c r="AQ2415" s="9">
        <v>580</v>
      </c>
      <c r="AR2415" s="9" t="s">
        <v>302</v>
      </c>
      <c r="AT2415" s="9" t="s">
        <v>195</v>
      </c>
      <c r="AU2415" s="9">
        <v>132.71029999999999</v>
      </c>
      <c r="AV2415" s="9">
        <v>60.221626973947501</v>
      </c>
      <c r="AW2415" s="9">
        <v>218.91945719751899</v>
      </c>
      <c r="AX2415" s="9">
        <v>0.1688004568</v>
      </c>
    </row>
    <row r="2416" spans="1:50" x14ac:dyDescent="0.25">
      <c r="A2416" s="142">
        <v>550000</v>
      </c>
      <c r="B2416" s="142">
        <v>920000</v>
      </c>
      <c r="C2416" s="142">
        <v>920000</v>
      </c>
      <c r="D2416" s="9" t="s">
        <v>305</v>
      </c>
      <c r="E2416" s="9" t="s">
        <v>70</v>
      </c>
      <c r="F2416" s="9" t="s">
        <v>306</v>
      </c>
      <c r="G2416" s="9" t="s">
        <v>307</v>
      </c>
      <c r="H2416" s="9">
        <v>0.36</v>
      </c>
      <c r="I2416" s="9">
        <v>0.48</v>
      </c>
      <c r="J2416" s="9" t="s">
        <v>195</v>
      </c>
      <c r="K2416" s="9">
        <v>0.18726470294031</v>
      </c>
      <c r="L2416" s="9">
        <v>3847.42469185956</v>
      </c>
      <c r="M2416" s="9">
        <v>9.5601531219609299</v>
      </c>
      <c r="N2416" s="9">
        <v>1.40501113789097</v>
      </c>
      <c r="O2416" s="9">
        <v>1.7902792344479299</v>
      </c>
      <c r="P2416" s="9">
        <v>0.26310899336498</v>
      </c>
      <c r="Q2416" s="9">
        <v>720.48684200631396</v>
      </c>
      <c r="R2416" s="9">
        <v>1210</v>
      </c>
      <c r="S2416" s="9" t="s">
        <v>310</v>
      </c>
      <c r="T2416" s="9">
        <v>1210</v>
      </c>
      <c r="U2416" s="9" t="s">
        <v>293</v>
      </c>
      <c r="V2416" s="9" t="s">
        <v>195</v>
      </c>
      <c r="Z2416" s="9">
        <v>0</v>
      </c>
      <c r="AA2416" s="9">
        <v>1</v>
      </c>
      <c r="AB2416" s="9">
        <v>1.7902792344479299</v>
      </c>
      <c r="AC2416" s="9">
        <v>0.26310899336498</v>
      </c>
      <c r="AD2416" s="9">
        <v>720.48684200631396</v>
      </c>
      <c r="AF2416" s="9">
        <v>-1</v>
      </c>
      <c r="AG2416" s="9">
        <v>-1</v>
      </c>
      <c r="AH2416" s="9">
        <v>-1</v>
      </c>
      <c r="AI2416" s="9">
        <v>-1</v>
      </c>
      <c r="AJ2416" s="9">
        <v>0</v>
      </c>
      <c r="AM2416" s="9" t="s">
        <v>309</v>
      </c>
      <c r="AN2416" s="9">
        <v>-1</v>
      </c>
      <c r="AQ2416" s="9">
        <v>580</v>
      </c>
      <c r="AR2416" s="9" t="s">
        <v>302</v>
      </c>
      <c r="AT2416" s="9" t="s">
        <v>195</v>
      </c>
      <c r="AU2416" s="9">
        <v>132.71029999999999</v>
      </c>
      <c r="AV2416" s="9">
        <v>112.62923240663</v>
      </c>
      <c r="AW2416" s="9">
        <v>757.83336578284002</v>
      </c>
      <c r="AX2416" s="9">
        <v>0.58433644929999995</v>
      </c>
    </row>
    <row r="2417" spans="1:50" x14ac:dyDescent="0.25">
      <c r="A2417" s="142">
        <v>550000</v>
      </c>
      <c r="B2417" s="142">
        <v>920000</v>
      </c>
      <c r="C2417" s="142">
        <v>920000</v>
      </c>
      <c r="D2417" s="9" t="s">
        <v>305</v>
      </c>
      <c r="E2417" s="9" t="s">
        <v>70</v>
      </c>
      <c r="F2417" s="9" t="s">
        <v>306</v>
      </c>
      <c r="G2417" s="9" t="s">
        <v>307</v>
      </c>
      <c r="H2417" s="9">
        <v>0.36</v>
      </c>
      <c r="I2417" s="9">
        <v>0.48</v>
      </c>
      <c r="J2417" s="9" t="s">
        <v>195</v>
      </c>
      <c r="K2417" s="9">
        <v>9.6346477924199994E-2</v>
      </c>
      <c r="L2417" s="9">
        <v>3847.42469185956</v>
      </c>
      <c r="M2417" s="9">
        <v>9.5601531219609299</v>
      </c>
      <c r="N2417" s="9">
        <v>1.40501113789097</v>
      </c>
      <c r="O2417" s="9">
        <v>0.92108708171697995</v>
      </c>
      <c r="P2417" s="9">
        <v>0.13536787458006</v>
      </c>
      <c r="Q2417" s="9">
        <v>370.68581813926897</v>
      </c>
      <c r="R2417" s="9">
        <v>1210</v>
      </c>
      <c r="S2417" s="9" t="s">
        <v>310</v>
      </c>
      <c r="T2417" s="9">
        <v>1210</v>
      </c>
      <c r="U2417" s="9" t="s">
        <v>293</v>
      </c>
      <c r="V2417" s="9" t="s">
        <v>195</v>
      </c>
      <c r="Z2417" s="9">
        <v>0</v>
      </c>
      <c r="AA2417" s="9">
        <v>1</v>
      </c>
      <c r="AB2417" s="9">
        <v>0.92108708171697995</v>
      </c>
      <c r="AC2417" s="9">
        <v>0.13536787458006</v>
      </c>
      <c r="AD2417" s="9">
        <v>370.68581813926698</v>
      </c>
      <c r="AF2417" s="9">
        <v>-1</v>
      </c>
      <c r="AG2417" s="9">
        <v>-1</v>
      </c>
      <c r="AH2417" s="9">
        <v>-1</v>
      </c>
      <c r="AI2417" s="9">
        <v>-1</v>
      </c>
      <c r="AJ2417" s="9">
        <v>0</v>
      </c>
      <c r="AM2417" s="9" t="s">
        <v>309</v>
      </c>
      <c r="AN2417" s="9">
        <v>-1</v>
      </c>
      <c r="AQ2417" s="9">
        <v>580</v>
      </c>
      <c r="AR2417" s="9" t="s">
        <v>302</v>
      </c>
      <c r="AT2417" s="9" t="s">
        <v>195</v>
      </c>
      <c r="AU2417" s="9">
        <v>132.71029999999999</v>
      </c>
      <c r="AV2417" s="9">
        <v>82.332720178550204</v>
      </c>
      <c r="AW2417" s="9">
        <v>389.900362963166</v>
      </c>
      <c r="AX2417" s="9">
        <v>0.30063732209999999</v>
      </c>
    </row>
    <row r="2418" spans="1:50" x14ac:dyDescent="0.25">
      <c r="A2418" s="142">
        <v>550000</v>
      </c>
      <c r="B2418" s="142">
        <v>920000</v>
      </c>
      <c r="C2418" s="142">
        <v>920000</v>
      </c>
      <c r="D2418" s="9" t="s">
        <v>305</v>
      </c>
      <c r="E2418" s="9" t="s">
        <v>70</v>
      </c>
      <c r="F2418" s="9" t="s">
        <v>306</v>
      </c>
      <c r="G2418" s="9" t="s">
        <v>307</v>
      </c>
      <c r="H2418" s="9">
        <v>0.36</v>
      </c>
      <c r="I2418" s="9">
        <v>0.48</v>
      </c>
      <c r="J2418" s="9" t="s">
        <v>195</v>
      </c>
      <c r="K2418" s="9">
        <v>2.3927083524579999E-2</v>
      </c>
      <c r="L2418" s="9">
        <v>3849.0022628535298</v>
      </c>
      <c r="M2418" s="9">
        <v>7.8007982396440303</v>
      </c>
      <c r="N2418" s="9">
        <v>1.06786911679485</v>
      </c>
      <c r="O2418" s="9">
        <v>0.18665035103836</v>
      </c>
      <c r="P2418" s="9">
        <v>2.555099355087E-2</v>
      </c>
      <c r="Q2418" s="9">
        <v>92.095398629597597</v>
      </c>
      <c r="R2418" s="9">
        <v>1200</v>
      </c>
      <c r="S2418" s="9" t="s">
        <v>308</v>
      </c>
      <c r="T2418" s="9">
        <v>1200</v>
      </c>
      <c r="U2418" s="9" t="s">
        <v>293</v>
      </c>
      <c r="V2418" s="9" t="s">
        <v>195</v>
      </c>
      <c r="Z2418" s="9">
        <v>0</v>
      </c>
      <c r="AA2418" s="9">
        <v>1</v>
      </c>
      <c r="AB2418" s="9">
        <v>0.18665035103836</v>
      </c>
      <c r="AC2418" s="9">
        <v>2.555099355087E-2</v>
      </c>
      <c r="AD2418" s="9">
        <v>92.095398629598407</v>
      </c>
      <c r="AF2418" s="9">
        <v>-1</v>
      </c>
      <c r="AG2418" s="9">
        <v>-1</v>
      </c>
      <c r="AH2418" s="9">
        <v>-1</v>
      </c>
      <c r="AI2418" s="9">
        <v>-1</v>
      </c>
      <c r="AJ2418" s="9">
        <v>0</v>
      </c>
      <c r="AM2418" s="9" t="s">
        <v>309</v>
      </c>
      <c r="AN2418" s="9">
        <v>-1</v>
      </c>
      <c r="AQ2418" s="9">
        <v>580</v>
      </c>
      <c r="AR2418" s="9" t="s">
        <v>302</v>
      </c>
      <c r="AT2418" s="9" t="s">
        <v>195</v>
      </c>
      <c r="AU2418" s="9">
        <v>132.71029999999999</v>
      </c>
      <c r="AV2418" s="9">
        <v>52.495447271559101</v>
      </c>
      <c r="AW2418" s="9">
        <v>96.829471630752806</v>
      </c>
      <c r="AX2418" s="9">
        <v>7.46921319E-2</v>
      </c>
    </row>
    <row r="2419" spans="1:50" x14ac:dyDescent="0.25">
      <c r="A2419" s="142">
        <v>550000</v>
      </c>
      <c r="B2419" s="142">
        <v>920000</v>
      </c>
      <c r="C2419" s="142">
        <v>920000</v>
      </c>
      <c r="D2419" s="9" t="s">
        <v>305</v>
      </c>
      <c r="E2419" s="9" t="s">
        <v>70</v>
      </c>
      <c r="F2419" s="9" t="s">
        <v>306</v>
      </c>
      <c r="G2419" s="9" t="s">
        <v>307</v>
      </c>
      <c r="H2419" s="9">
        <v>0.36</v>
      </c>
      <c r="I2419" s="9">
        <v>0.48</v>
      </c>
      <c r="J2419" s="9" t="s">
        <v>195</v>
      </c>
      <c r="K2419" s="9">
        <v>2.2215473900030001E-2</v>
      </c>
      <c r="L2419" s="9">
        <v>3849.0022628535298</v>
      </c>
      <c r="M2419" s="9">
        <v>7.8007982396440303</v>
      </c>
      <c r="N2419" s="9">
        <v>1.06786911679485</v>
      </c>
      <c r="O2419" s="9">
        <v>0.17329842969226</v>
      </c>
      <c r="P2419" s="9">
        <v>2.3723218492809998E-2</v>
      </c>
      <c r="Q2419" s="9">
        <v>85.507409311605898</v>
      </c>
      <c r="R2419" s="9">
        <v>1700</v>
      </c>
      <c r="S2419" s="9" t="s">
        <v>314</v>
      </c>
      <c r="T2419" s="9">
        <v>1700</v>
      </c>
      <c r="U2419" s="9" t="s">
        <v>293</v>
      </c>
      <c r="V2419" s="9" t="s">
        <v>195</v>
      </c>
      <c r="Z2419" s="9">
        <v>0</v>
      </c>
      <c r="AA2419" s="9">
        <v>1</v>
      </c>
      <c r="AB2419" s="9">
        <v>0.17329842969226</v>
      </c>
      <c r="AC2419" s="9">
        <v>2.3723218492809998E-2</v>
      </c>
      <c r="AD2419" s="9">
        <v>135.95873612116199</v>
      </c>
      <c r="AF2419" s="9">
        <v>-1</v>
      </c>
      <c r="AG2419" s="9">
        <v>-1</v>
      </c>
      <c r="AH2419" s="9">
        <v>-1</v>
      </c>
      <c r="AI2419" s="9">
        <v>-1</v>
      </c>
      <c r="AJ2419" s="9">
        <v>0</v>
      </c>
      <c r="AM2419" s="9" t="s">
        <v>309</v>
      </c>
      <c r="AN2419" s="9">
        <v>-1</v>
      </c>
      <c r="AQ2419" s="9">
        <v>580</v>
      </c>
      <c r="AR2419" s="9" t="s">
        <v>302</v>
      </c>
      <c r="AT2419" s="9" t="s">
        <v>195</v>
      </c>
      <c r="AU2419" s="9">
        <v>132.71029999999999</v>
      </c>
      <c r="AV2419" s="9">
        <v>65.430806369319598</v>
      </c>
      <c r="AW2419" s="9">
        <v>89.902833229025802</v>
      </c>
      <c r="AX2419" s="9">
        <v>0.1102666149</v>
      </c>
    </row>
    <row r="2420" spans="1:50" x14ac:dyDescent="0.25">
      <c r="A2420" s="142">
        <v>550000</v>
      </c>
      <c r="B2420" s="142">
        <v>920000</v>
      </c>
      <c r="C2420" s="142">
        <v>920000</v>
      </c>
      <c r="D2420" s="9" t="s">
        <v>305</v>
      </c>
      <c r="E2420" s="9" t="s">
        <v>70</v>
      </c>
      <c r="F2420" s="9" t="s">
        <v>306</v>
      </c>
      <c r="G2420" s="9" t="s">
        <v>307</v>
      </c>
      <c r="H2420" s="9">
        <v>0.36</v>
      </c>
      <c r="I2420" s="9">
        <v>0.48</v>
      </c>
      <c r="J2420" s="9" t="s">
        <v>195</v>
      </c>
      <c r="K2420" s="9">
        <v>0.28435977097303</v>
      </c>
      <c r="L2420" s="9">
        <v>3860.0828648644501</v>
      </c>
      <c r="M2420" s="9">
        <v>9.5896964660027102</v>
      </c>
      <c r="N2420" s="9">
        <v>1.40928788458736</v>
      </c>
      <c r="O2420" s="9">
        <v>2.7269238907734201</v>
      </c>
      <c r="P2420" s="9">
        <v>0.40074478009633002</v>
      </c>
      <c r="Q2420" s="9">
        <v>1097.65227938978</v>
      </c>
      <c r="R2420" s="9">
        <v>1210</v>
      </c>
      <c r="S2420" s="9" t="s">
        <v>310</v>
      </c>
      <c r="T2420" s="9">
        <v>1210</v>
      </c>
      <c r="U2420" s="9" t="s">
        <v>293</v>
      </c>
      <c r="V2420" s="9" t="s">
        <v>195</v>
      </c>
      <c r="Z2420" s="9">
        <v>0</v>
      </c>
      <c r="AA2420" s="9">
        <v>1</v>
      </c>
      <c r="AB2420" s="9">
        <v>2.7269238907734201</v>
      </c>
      <c r="AC2420" s="9">
        <v>0.40074478009633002</v>
      </c>
      <c r="AD2420" s="9">
        <v>1097.65227938978</v>
      </c>
      <c r="AF2420" s="9">
        <v>-1</v>
      </c>
      <c r="AG2420" s="9">
        <v>-1</v>
      </c>
      <c r="AH2420" s="9">
        <v>-1</v>
      </c>
      <c r="AI2420" s="9">
        <v>-1</v>
      </c>
      <c r="AJ2420" s="9">
        <v>0</v>
      </c>
      <c r="AM2420" s="9" t="s">
        <v>309</v>
      </c>
      <c r="AN2420" s="9">
        <v>-1</v>
      </c>
      <c r="AQ2420" s="9">
        <v>580</v>
      </c>
      <c r="AR2420" s="9" t="s">
        <v>302</v>
      </c>
      <c r="AT2420" s="9" t="s">
        <v>195</v>
      </c>
      <c r="AU2420" s="9">
        <v>132.71029999999999</v>
      </c>
      <c r="AV2420" s="9">
        <v>137.43669258801</v>
      </c>
      <c r="AW2420" s="9">
        <v>1150.7631654344</v>
      </c>
      <c r="AX2420" s="9">
        <v>0.89022893709999995</v>
      </c>
    </row>
    <row r="2421" spans="1:50" x14ac:dyDescent="0.25">
      <c r="A2421" s="142">
        <v>550000</v>
      </c>
      <c r="B2421" s="142">
        <v>920000</v>
      </c>
      <c r="C2421" s="142">
        <v>920000</v>
      </c>
      <c r="D2421" s="9" t="s">
        <v>305</v>
      </c>
      <c r="E2421" s="9" t="s">
        <v>70</v>
      </c>
      <c r="F2421" s="9" t="s">
        <v>306</v>
      </c>
      <c r="G2421" s="9" t="s">
        <v>307</v>
      </c>
      <c r="H2421" s="9">
        <v>0.36</v>
      </c>
      <c r="I2421" s="9">
        <v>0.48</v>
      </c>
      <c r="J2421" s="9" t="s">
        <v>195</v>
      </c>
      <c r="K2421" s="9">
        <v>0.10208637315296</v>
      </c>
      <c r="L2421" s="9">
        <v>3860.0828648644501</v>
      </c>
      <c r="M2421" s="9">
        <v>9.5896964660027102</v>
      </c>
      <c r="N2421" s="9">
        <v>1.40928788458736</v>
      </c>
      <c r="O2421" s="9">
        <v>0.97897733185197999</v>
      </c>
      <c r="P2421" s="9">
        <v>0.14386908886593</v>
      </c>
      <c r="Q2421" s="9">
        <v>394.06185974390303</v>
      </c>
      <c r="R2421" s="9">
        <v>1210</v>
      </c>
      <c r="S2421" s="9" t="s">
        <v>310</v>
      </c>
      <c r="T2421" s="9">
        <v>1210</v>
      </c>
      <c r="U2421" s="9" t="s">
        <v>293</v>
      </c>
      <c r="V2421" s="9" t="s">
        <v>195</v>
      </c>
      <c r="Z2421" s="9">
        <v>0</v>
      </c>
      <c r="AA2421" s="9">
        <v>1</v>
      </c>
      <c r="AB2421" s="9">
        <v>0.97897733185197999</v>
      </c>
      <c r="AC2421" s="9">
        <v>0.14386908886593</v>
      </c>
      <c r="AD2421" s="9">
        <v>394.06185974390303</v>
      </c>
      <c r="AF2421" s="9">
        <v>-1</v>
      </c>
      <c r="AG2421" s="9">
        <v>-1</v>
      </c>
      <c r="AH2421" s="9">
        <v>-1</v>
      </c>
      <c r="AI2421" s="9">
        <v>-1</v>
      </c>
      <c r="AJ2421" s="9">
        <v>0</v>
      </c>
      <c r="AM2421" s="9" t="s">
        <v>309</v>
      </c>
      <c r="AN2421" s="9">
        <v>-1</v>
      </c>
      <c r="AQ2421" s="9">
        <v>580</v>
      </c>
      <c r="AR2421" s="9" t="s">
        <v>302</v>
      </c>
      <c r="AT2421" s="9" t="s">
        <v>195</v>
      </c>
      <c r="AU2421" s="9">
        <v>132.71029999999999</v>
      </c>
      <c r="AV2421" s="9">
        <v>84.039503479887998</v>
      </c>
      <c r="AW2421" s="9">
        <v>413.128894833581</v>
      </c>
      <c r="AX2421" s="9">
        <v>0.31959599329999999</v>
      </c>
    </row>
    <row r="2422" spans="1:50" x14ac:dyDescent="0.25">
      <c r="A2422" s="142">
        <v>550000</v>
      </c>
      <c r="B2422" s="142">
        <v>920000</v>
      </c>
      <c r="C2422" s="142">
        <v>920000</v>
      </c>
      <c r="D2422" s="9" t="s">
        <v>305</v>
      </c>
      <c r="E2422" s="9" t="s">
        <v>70</v>
      </c>
      <c r="F2422" s="9" t="s">
        <v>306</v>
      </c>
      <c r="G2422" s="9" t="s">
        <v>307</v>
      </c>
      <c r="H2422" s="9">
        <v>0.36</v>
      </c>
      <c r="I2422" s="9">
        <v>0.48</v>
      </c>
      <c r="J2422" s="9" t="s">
        <v>195</v>
      </c>
      <c r="K2422" s="9">
        <v>9.3061145243870005E-2</v>
      </c>
      <c r="L2422" s="9">
        <v>3860.0828648644501</v>
      </c>
      <c r="M2422" s="9">
        <v>9.5896964660027102</v>
      </c>
      <c r="N2422" s="9">
        <v>1.40928788458736</v>
      </c>
      <c r="O2422" s="9">
        <v>0.89242813566733004</v>
      </c>
      <c r="P2422" s="9">
        <v>0.13114994451800999</v>
      </c>
      <c r="Q2422" s="9">
        <v>359.22373214053601</v>
      </c>
      <c r="R2422" s="9">
        <v>1210</v>
      </c>
      <c r="S2422" s="9" t="s">
        <v>310</v>
      </c>
      <c r="T2422" s="9">
        <v>1210</v>
      </c>
      <c r="U2422" s="9" t="s">
        <v>293</v>
      </c>
      <c r="V2422" s="9" t="s">
        <v>195</v>
      </c>
      <c r="Z2422" s="9">
        <v>0</v>
      </c>
      <c r="AA2422" s="9">
        <v>1</v>
      </c>
      <c r="AB2422" s="9">
        <v>0.89242813566733004</v>
      </c>
      <c r="AC2422" s="9">
        <v>0.13114994451800999</v>
      </c>
      <c r="AD2422" s="9">
        <v>359.22373214053698</v>
      </c>
      <c r="AF2422" s="9">
        <v>-1</v>
      </c>
      <c r="AG2422" s="9">
        <v>-1</v>
      </c>
      <c r="AH2422" s="9">
        <v>-1</v>
      </c>
      <c r="AI2422" s="9">
        <v>-1</v>
      </c>
      <c r="AJ2422" s="9">
        <v>0</v>
      </c>
      <c r="AM2422" s="9" t="s">
        <v>309</v>
      </c>
      <c r="AN2422" s="9">
        <v>-1</v>
      </c>
      <c r="AQ2422" s="9">
        <v>580</v>
      </c>
      <c r="AR2422" s="9" t="s">
        <v>302</v>
      </c>
      <c r="AT2422" s="9" t="s">
        <v>195</v>
      </c>
      <c r="AU2422" s="9">
        <v>132.71029999999999</v>
      </c>
      <c r="AV2422" s="9">
        <v>82.416799103023706</v>
      </c>
      <c r="AW2422" s="9">
        <v>376.605093306068</v>
      </c>
      <c r="AX2422" s="9">
        <v>0.29134122639999999</v>
      </c>
    </row>
    <row r="2423" spans="1:50" x14ac:dyDescent="0.25">
      <c r="A2423" s="142">
        <v>550000</v>
      </c>
      <c r="B2423" s="142">
        <v>920000</v>
      </c>
      <c r="C2423" s="142">
        <v>920000</v>
      </c>
      <c r="D2423" s="9" t="s">
        <v>305</v>
      </c>
      <c r="E2423" s="9" t="s">
        <v>70</v>
      </c>
      <c r="F2423" s="9" t="s">
        <v>306</v>
      </c>
      <c r="G2423" s="9" t="s">
        <v>307</v>
      </c>
      <c r="H2423" s="9">
        <v>0.36</v>
      </c>
      <c r="I2423" s="9">
        <v>0.48</v>
      </c>
      <c r="J2423" s="9" t="s">
        <v>195</v>
      </c>
      <c r="K2423" s="9">
        <v>0.13825616441311001</v>
      </c>
      <c r="L2423" s="9">
        <v>3860.0828648644501</v>
      </c>
      <c r="M2423" s="9">
        <v>9.5896964660027102</v>
      </c>
      <c r="N2423" s="9">
        <v>1.40928788458736</v>
      </c>
      <c r="O2423" s="9">
        <v>1.3258346512755299</v>
      </c>
      <c r="P2423" s="9">
        <v>0.19484273747691999</v>
      </c>
      <c r="Q2423" s="9">
        <v>533.68025121294295</v>
      </c>
      <c r="R2423" s="9">
        <v>1210</v>
      </c>
      <c r="S2423" s="9" t="s">
        <v>310</v>
      </c>
      <c r="T2423" s="9">
        <v>1210</v>
      </c>
      <c r="U2423" s="9" t="s">
        <v>293</v>
      </c>
      <c r="V2423" s="9" t="s">
        <v>195</v>
      </c>
      <c r="Z2423" s="9">
        <v>0</v>
      </c>
      <c r="AA2423" s="9">
        <v>1</v>
      </c>
      <c r="AB2423" s="9">
        <v>1.3258346512755299</v>
      </c>
      <c r="AC2423" s="9">
        <v>0.19484273747691999</v>
      </c>
      <c r="AD2423" s="9">
        <v>533.68025121294295</v>
      </c>
      <c r="AF2423" s="9">
        <v>-1</v>
      </c>
      <c r="AG2423" s="9">
        <v>-1</v>
      </c>
      <c r="AH2423" s="9">
        <v>-1</v>
      </c>
      <c r="AI2423" s="9">
        <v>-1</v>
      </c>
      <c r="AJ2423" s="9">
        <v>0</v>
      </c>
      <c r="AM2423" s="9" t="s">
        <v>309</v>
      </c>
      <c r="AN2423" s="9">
        <v>-1</v>
      </c>
      <c r="AQ2423" s="9">
        <v>580</v>
      </c>
      <c r="AR2423" s="9" t="s">
        <v>302</v>
      </c>
      <c r="AT2423" s="9" t="s">
        <v>195</v>
      </c>
      <c r="AU2423" s="9">
        <v>132.71029999999999</v>
      </c>
      <c r="AV2423" s="9">
        <v>95.9044692600486</v>
      </c>
      <c r="AW2423" s="9">
        <v>559.50284689160196</v>
      </c>
      <c r="AX2423" s="9">
        <v>0.4328306985</v>
      </c>
    </row>
    <row r="2424" spans="1:50" x14ac:dyDescent="0.25">
      <c r="A2424" s="142">
        <v>550000</v>
      </c>
      <c r="B2424" s="142">
        <v>920000</v>
      </c>
      <c r="C2424" s="142">
        <v>920000</v>
      </c>
      <c r="D2424" s="9" t="s">
        <v>305</v>
      </c>
      <c r="E2424" s="9" t="s">
        <v>70</v>
      </c>
      <c r="F2424" s="9" t="s">
        <v>306</v>
      </c>
      <c r="G2424" s="9" t="s">
        <v>307</v>
      </c>
      <c r="H2424" s="9">
        <v>0.36</v>
      </c>
      <c r="I2424" s="9">
        <v>0.48</v>
      </c>
      <c r="J2424" s="9" t="s">
        <v>195</v>
      </c>
      <c r="K2424" s="9">
        <v>1.0808890257129999E-2</v>
      </c>
      <c r="L2424" s="9">
        <v>3855.6860419560198</v>
      </c>
      <c r="M2424" s="9">
        <v>9.5795152697717594</v>
      </c>
      <c r="N2424" s="9">
        <v>1.4078169651472401</v>
      </c>
      <c r="O2424" s="9">
        <v>0.10354392926753</v>
      </c>
      <c r="P2424" s="9">
        <v>1.5216939078409999E-2</v>
      </c>
      <c r="Q2424" s="9">
        <v>41.675687293477502</v>
      </c>
      <c r="R2424" s="9">
        <v>1200</v>
      </c>
      <c r="S2424" s="9" t="s">
        <v>308</v>
      </c>
      <c r="T2424" s="9">
        <v>1200</v>
      </c>
      <c r="U2424" s="9" t="s">
        <v>293</v>
      </c>
      <c r="V2424" s="9" t="s">
        <v>195</v>
      </c>
      <c r="Z2424" s="9">
        <v>0</v>
      </c>
      <c r="AA2424" s="9">
        <v>1</v>
      </c>
      <c r="AB2424" s="9">
        <v>0.10354392926753</v>
      </c>
      <c r="AC2424" s="9">
        <v>1.5216939078409999E-2</v>
      </c>
      <c r="AD2424" s="9">
        <v>41.6756872934764</v>
      </c>
      <c r="AF2424" s="9">
        <v>-1</v>
      </c>
      <c r="AG2424" s="9">
        <v>-1</v>
      </c>
      <c r="AH2424" s="9">
        <v>-1</v>
      </c>
      <c r="AI2424" s="9">
        <v>-1</v>
      </c>
      <c r="AJ2424" s="9">
        <v>0</v>
      </c>
      <c r="AM2424" s="9" t="s">
        <v>309</v>
      </c>
      <c r="AN2424" s="9">
        <v>-1</v>
      </c>
      <c r="AQ2424" s="9">
        <v>580</v>
      </c>
      <c r="AR2424" s="9" t="s">
        <v>302</v>
      </c>
      <c r="AT2424" s="9" t="s">
        <v>195</v>
      </c>
      <c r="AU2424" s="9">
        <v>132.71029999999999</v>
      </c>
      <c r="AV2424" s="9">
        <v>37.6270896410822</v>
      </c>
      <c r="AW2424" s="9">
        <v>43.7420269561106</v>
      </c>
      <c r="AX2424" s="9">
        <v>3.3800232999999999E-2</v>
      </c>
    </row>
    <row r="2425" spans="1:50" x14ac:dyDescent="0.25">
      <c r="A2425" s="142">
        <v>550000</v>
      </c>
      <c r="B2425" s="142">
        <v>920000</v>
      </c>
      <c r="C2425" s="142">
        <v>920000</v>
      </c>
      <c r="D2425" s="9" t="s">
        <v>305</v>
      </c>
      <c r="E2425" s="9" t="s">
        <v>70</v>
      </c>
      <c r="F2425" s="9" t="s">
        <v>306</v>
      </c>
      <c r="G2425" s="9" t="s">
        <v>307</v>
      </c>
      <c r="H2425" s="9">
        <v>0.36</v>
      </c>
      <c r="I2425" s="9">
        <v>0.48</v>
      </c>
      <c r="J2425" s="9" t="s">
        <v>195</v>
      </c>
      <c r="K2425" s="9">
        <v>2.57051655571E-2</v>
      </c>
      <c r="L2425" s="9">
        <v>3855.6860419560198</v>
      </c>
      <c r="M2425" s="9">
        <v>9.5795152697717594</v>
      </c>
      <c r="N2425" s="9">
        <v>1.4078169651472401</v>
      </c>
      <c r="O2425" s="9">
        <v>0.24624302596632999</v>
      </c>
      <c r="P2425" s="9">
        <v>3.6188168163210001E-2</v>
      </c>
      <c r="Q2425" s="9">
        <v>99.111048044713897</v>
      </c>
      <c r="R2425" s="9">
        <v>1210</v>
      </c>
      <c r="S2425" s="9" t="s">
        <v>310</v>
      </c>
      <c r="T2425" s="9">
        <v>1210</v>
      </c>
      <c r="U2425" s="9" t="s">
        <v>293</v>
      </c>
      <c r="V2425" s="9" t="s">
        <v>195</v>
      </c>
      <c r="Z2425" s="9">
        <v>0</v>
      </c>
      <c r="AA2425" s="9">
        <v>1</v>
      </c>
      <c r="AB2425" s="9">
        <v>0.24624302596632999</v>
      </c>
      <c r="AC2425" s="9">
        <v>3.6188168163210001E-2</v>
      </c>
      <c r="AD2425" s="9">
        <v>99.111048044713499</v>
      </c>
      <c r="AF2425" s="9">
        <v>-1</v>
      </c>
      <c r="AG2425" s="9">
        <v>-1</v>
      </c>
      <c r="AH2425" s="9">
        <v>-1</v>
      </c>
      <c r="AI2425" s="9">
        <v>-1</v>
      </c>
      <c r="AJ2425" s="9">
        <v>0</v>
      </c>
      <c r="AM2425" s="9" t="s">
        <v>309</v>
      </c>
      <c r="AN2425" s="9">
        <v>-1</v>
      </c>
      <c r="AQ2425" s="9">
        <v>580</v>
      </c>
      <c r="AR2425" s="9" t="s">
        <v>302</v>
      </c>
      <c r="AT2425" s="9" t="s">
        <v>195</v>
      </c>
      <c r="AU2425" s="9">
        <v>132.71029999999999</v>
      </c>
      <c r="AV2425" s="9">
        <v>60.153121800123998</v>
      </c>
      <c r="AW2425" s="9">
        <v>104.02511432364101</v>
      </c>
      <c r="AX2425" s="9">
        <v>8.0382034099999999E-2</v>
      </c>
    </row>
    <row r="2426" spans="1:50" x14ac:dyDescent="0.25">
      <c r="A2426" s="142">
        <v>550000</v>
      </c>
      <c r="B2426" s="142">
        <v>920000</v>
      </c>
      <c r="C2426" s="142">
        <v>920000</v>
      </c>
      <c r="D2426" s="9" t="s">
        <v>305</v>
      </c>
      <c r="E2426" s="9" t="s">
        <v>70</v>
      </c>
      <c r="F2426" s="9" t="s">
        <v>306</v>
      </c>
      <c r="G2426" s="9" t="s">
        <v>307</v>
      </c>
      <c r="H2426" s="9">
        <v>0.36</v>
      </c>
      <c r="I2426" s="9">
        <v>0.48</v>
      </c>
      <c r="J2426" s="9" t="s">
        <v>195</v>
      </c>
      <c r="K2426" s="9">
        <v>0.16442880181795</v>
      </c>
      <c r="L2426" s="9">
        <v>3855.6860419560198</v>
      </c>
      <c r="M2426" s="9">
        <v>9.5795152697717594</v>
      </c>
      <c r="N2426" s="9">
        <v>1.4078169651472401</v>
      </c>
      <c r="O2426" s="9">
        <v>1.57514821780537</v>
      </c>
      <c r="P2426" s="9">
        <v>0.23148565675815</v>
      </c>
      <c r="Q2426" s="9">
        <v>633.98583606504201</v>
      </c>
      <c r="R2426" s="9">
        <v>1210</v>
      </c>
      <c r="S2426" s="9" t="s">
        <v>310</v>
      </c>
      <c r="T2426" s="9">
        <v>1210</v>
      </c>
      <c r="U2426" s="9" t="s">
        <v>293</v>
      </c>
      <c r="V2426" s="9" t="s">
        <v>195</v>
      </c>
      <c r="Z2426" s="9">
        <v>0</v>
      </c>
      <c r="AA2426" s="9">
        <v>1</v>
      </c>
      <c r="AB2426" s="9">
        <v>1.57514821780537</v>
      </c>
      <c r="AC2426" s="9">
        <v>0.23148565675815</v>
      </c>
      <c r="AD2426" s="9">
        <v>633.98583606504201</v>
      </c>
      <c r="AF2426" s="9">
        <v>-1</v>
      </c>
      <c r="AG2426" s="9">
        <v>-1</v>
      </c>
      <c r="AH2426" s="9">
        <v>-1</v>
      </c>
      <c r="AI2426" s="9">
        <v>-1</v>
      </c>
      <c r="AJ2426" s="9">
        <v>0</v>
      </c>
      <c r="AM2426" s="9" t="s">
        <v>309</v>
      </c>
      <c r="AN2426" s="9">
        <v>-1</v>
      </c>
      <c r="AQ2426" s="9">
        <v>580</v>
      </c>
      <c r="AR2426" s="9" t="s">
        <v>302</v>
      </c>
      <c r="AT2426" s="9" t="s">
        <v>195</v>
      </c>
      <c r="AU2426" s="9">
        <v>132.71029999999999</v>
      </c>
      <c r="AV2426" s="9">
        <v>113.832759006496</v>
      </c>
      <c r="AW2426" s="9">
        <v>665.41975266452903</v>
      </c>
      <c r="AX2426" s="9">
        <v>0.51418153779999998</v>
      </c>
    </row>
    <row r="2427" spans="1:50" x14ac:dyDescent="0.25">
      <c r="A2427" s="142">
        <v>550000</v>
      </c>
      <c r="B2427" s="142">
        <v>920000</v>
      </c>
      <c r="C2427" s="142">
        <v>920000</v>
      </c>
      <c r="D2427" s="9" t="s">
        <v>305</v>
      </c>
      <c r="E2427" s="9" t="s">
        <v>70</v>
      </c>
      <c r="F2427" s="9" t="s">
        <v>306</v>
      </c>
      <c r="G2427" s="9" t="s">
        <v>307</v>
      </c>
      <c r="H2427" s="9">
        <v>0.36</v>
      </c>
      <c r="I2427" s="9">
        <v>0.48</v>
      </c>
      <c r="J2427" s="9" t="s">
        <v>195</v>
      </c>
      <c r="K2427" s="9">
        <v>0.10928153352519</v>
      </c>
      <c r="L2427" s="9">
        <v>3855.6860419560198</v>
      </c>
      <c r="M2427" s="9">
        <v>9.5795152697717594</v>
      </c>
      <c r="N2427" s="9">
        <v>1.4078169651472401</v>
      </c>
      <c r="O2427" s="9">
        <v>1.0468641191086601</v>
      </c>
      <c r="P2427" s="9">
        <v>0.15384839687407001</v>
      </c>
      <c r="Q2427" s="9">
        <v>421.35528345663602</v>
      </c>
      <c r="R2427" s="9">
        <v>1210</v>
      </c>
      <c r="S2427" s="9" t="s">
        <v>310</v>
      </c>
      <c r="T2427" s="9">
        <v>1210</v>
      </c>
      <c r="U2427" s="9" t="s">
        <v>293</v>
      </c>
      <c r="V2427" s="9" t="s">
        <v>195</v>
      </c>
      <c r="Z2427" s="9">
        <v>0</v>
      </c>
      <c r="AA2427" s="9">
        <v>1</v>
      </c>
      <c r="AB2427" s="9">
        <v>1.0468641191086601</v>
      </c>
      <c r="AC2427" s="9">
        <v>0.15384839687407001</v>
      </c>
      <c r="AD2427" s="9">
        <v>421.35528345663602</v>
      </c>
      <c r="AF2427" s="9">
        <v>-1</v>
      </c>
      <c r="AG2427" s="9">
        <v>-1</v>
      </c>
      <c r="AH2427" s="9">
        <v>-1</v>
      </c>
      <c r="AI2427" s="9">
        <v>-1</v>
      </c>
      <c r="AJ2427" s="9">
        <v>0</v>
      </c>
      <c r="AM2427" s="9" t="s">
        <v>309</v>
      </c>
      <c r="AN2427" s="9">
        <v>-1</v>
      </c>
      <c r="AQ2427" s="9">
        <v>580</v>
      </c>
      <c r="AR2427" s="9" t="s">
        <v>302</v>
      </c>
      <c r="AT2427" s="9" t="s">
        <v>195</v>
      </c>
      <c r="AU2427" s="9">
        <v>132.71029999999999</v>
      </c>
      <c r="AV2427" s="9">
        <v>87.559330503045004</v>
      </c>
      <c r="AW2427" s="9">
        <v>442.24667579614697</v>
      </c>
      <c r="AX2427" s="9">
        <v>0.34173177900000001</v>
      </c>
    </row>
    <row r="2428" spans="1:50" x14ac:dyDescent="0.25">
      <c r="A2428" s="142">
        <v>550000</v>
      </c>
      <c r="B2428" s="142">
        <v>920000</v>
      </c>
      <c r="C2428" s="142">
        <v>920000</v>
      </c>
      <c r="D2428" s="9" t="s">
        <v>305</v>
      </c>
      <c r="E2428" s="9" t="s">
        <v>70</v>
      </c>
      <c r="F2428" s="9" t="s">
        <v>306</v>
      </c>
      <c r="G2428" s="9" t="s">
        <v>307</v>
      </c>
      <c r="H2428" s="9">
        <v>0.36</v>
      </c>
      <c r="I2428" s="9">
        <v>0.48</v>
      </c>
      <c r="J2428" s="9" t="s">
        <v>195</v>
      </c>
      <c r="K2428" s="9">
        <v>0.26004620214731</v>
      </c>
      <c r="L2428" s="9">
        <v>3855.6860419560198</v>
      </c>
      <c r="M2428" s="9">
        <v>9.5795152697717594</v>
      </c>
      <c r="N2428" s="9">
        <v>1.4078169651472401</v>
      </c>
      <c r="O2428" s="9">
        <v>2.49111656431635</v>
      </c>
      <c r="P2428" s="9">
        <v>0.3660974551051</v>
      </c>
      <c r="Q2428" s="9">
        <v>1002.65651188307</v>
      </c>
      <c r="R2428" s="9">
        <v>1210</v>
      </c>
      <c r="S2428" s="9" t="s">
        <v>310</v>
      </c>
      <c r="T2428" s="9">
        <v>1210</v>
      </c>
      <c r="U2428" s="9" t="s">
        <v>293</v>
      </c>
      <c r="V2428" s="9" t="s">
        <v>195</v>
      </c>
      <c r="Z2428" s="9">
        <v>0</v>
      </c>
      <c r="AA2428" s="9">
        <v>1</v>
      </c>
      <c r="AB2428" s="9">
        <v>2.49111656431635</v>
      </c>
      <c r="AC2428" s="9">
        <v>0.3660974551051</v>
      </c>
      <c r="AD2428" s="9">
        <v>1002.65651188308</v>
      </c>
      <c r="AF2428" s="9">
        <v>-1</v>
      </c>
      <c r="AG2428" s="9">
        <v>-1</v>
      </c>
      <c r="AH2428" s="9">
        <v>-1</v>
      </c>
      <c r="AI2428" s="9">
        <v>-1</v>
      </c>
      <c r="AJ2428" s="9">
        <v>0</v>
      </c>
      <c r="AM2428" s="9" t="s">
        <v>309</v>
      </c>
      <c r="AN2428" s="9">
        <v>-1</v>
      </c>
      <c r="AQ2428" s="9">
        <v>580</v>
      </c>
      <c r="AR2428" s="9" t="s">
        <v>302</v>
      </c>
      <c r="AT2428" s="9" t="s">
        <v>195</v>
      </c>
      <c r="AU2428" s="9">
        <v>132.71029999999999</v>
      </c>
      <c r="AV2428" s="9">
        <v>129.10998727906801</v>
      </c>
      <c r="AW2428" s="9">
        <v>1052.36964328059</v>
      </c>
      <c r="AX2428" s="9">
        <v>0.81318451899999999</v>
      </c>
    </row>
    <row r="2429" spans="1:50" x14ac:dyDescent="0.25">
      <c r="A2429" s="142">
        <v>550000</v>
      </c>
      <c r="B2429" s="142">
        <v>920000</v>
      </c>
      <c r="C2429" s="142">
        <v>920000</v>
      </c>
      <c r="D2429" s="9" t="s">
        <v>305</v>
      </c>
      <c r="E2429" s="9" t="s">
        <v>70</v>
      </c>
      <c r="F2429" s="9" t="s">
        <v>306</v>
      </c>
      <c r="G2429" s="9" t="s">
        <v>307</v>
      </c>
      <c r="H2429" s="9">
        <v>0.36</v>
      </c>
      <c r="I2429" s="9">
        <v>0.48</v>
      </c>
      <c r="J2429" s="9" t="s">
        <v>195</v>
      </c>
      <c r="K2429" s="9">
        <v>4.7492860340189999E-2</v>
      </c>
      <c r="L2429" s="9">
        <v>3855.6860419560198</v>
      </c>
      <c r="M2429" s="9">
        <v>9.5795152697717594</v>
      </c>
      <c r="N2429" s="9">
        <v>1.4078169651472401</v>
      </c>
      <c r="O2429" s="9">
        <v>0.45495858083398999</v>
      </c>
      <c r="P2429" s="9">
        <v>6.686125451029E-2</v>
      </c>
      <c r="Q2429" s="9">
        <v>183.117558706241</v>
      </c>
      <c r="R2429" s="9">
        <v>1210</v>
      </c>
      <c r="S2429" s="9" t="s">
        <v>310</v>
      </c>
      <c r="T2429" s="9">
        <v>1210</v>
      </c>
      <c r="U2429" s="9" t="s">
        <v>293</v>
      </c>
      <c r="V2429" s="9" t="s">
        <v>195</v>
      </c>
      <c r="Z2429" s="9">
        <v>0</v>
      </c>
      <c r="AA2429" s="9">
        <v>1</v>
      </c>
      <c r="AB2429" s="9">
        <v>0.45495858083398999</v>
      </c>
      <c r="AC2429" s="9">
        <v>6.686125451029E-2</v>
      </c>
      <c r="AD2429" s="9">
        <v>183.11755870623901</v>
      </c>
      <c r="AF2429" s="9">
        <v>-1</v>
      </c>
      <c r="AG2429" s="9">
        <v>-1</v>
      </c>
      <c r="AH2429" s="9">
        <v>-1</v>
      </c>
      <c r="AI2429" s="9">
        <v>-1</v>
      </c>
      <c r="AJ2429" s="9">
        <v>0</v>
      </c>
      <c r="AM2429" s="9" t="s">
        <v>309</v>
      </c>
      <c r="AN2429" s="9">
        <v>-1</v>
      </c>
      <c r="AQ2429" s="9">
        <v>580</v>
      </c>
      <c r="AR2429" s="9" t="s">
        <v>302</v>
      </c>
      <c r="AT2429" s="9" t="s">
        <v>195</v>
      </c>
      <c r="AU2429" s="9">
        <v>132.71029999999999</v>
      </c>
      <c r="AV2429" s="9">
        <v>65.596071075304494</v>
      </c>
      <c r="AW2429" s="9">
        <v>192.196786885846</v>
      </c>
      <c r="AX2429" s="9">
        <v>0.14851383509999999</v>
      </c>
    </row>
    <row r="2430" spans="1:50" x14ac:dyDescent="0.25">
      <c r="A2430" s="142">
        <v>550000</v>
      </c>
      <c r="B2430" s="142">
        <v>920000</v>
      </c>
      <c r="C2430" s="142">
        <v>920000</v>
      </c>
      <c r="D2430" s="9" t="s">
        <v>305</v>
      </c>
      <c r="E2430" s="9" t="s">
        <v>70</v>
      </c>
      <c r="F2430" s="9" t="s">
        <v>306</v>
      </c>
      <c r="G2430" s="9" t="s">
        <v>307</v>
      </c>
      <c r="H2430" s="9">
        <v>0.36</v>
      </c>
      <c r="I2430" s="9">
        <v>0.48</v>
      </c>
      <c r="J2430" s="9" t="s">
        <v>195</v>
      </c>
      <c r="K2430" s="9">
        <v>0.16963920503589</v>
      </c>
      <c r="L2430" s="9">
        <v>3855.3464398563201</v>
      </c>
      <c r="M2430" s="9">
        <v>9.5785915898830503</v>
      </c>
      <c r="N2430" s="9">
        <v>1.4076784951582999</v>
      </c>
      <c r="O2430" s="9">
        <v>1.62490466267122</v>
      </c>
      <c r="P2430" s="9">
        <v>0.23879746086476999</v>
      </c>
      <c r="Q2430" s="9">
        <v>654.01790519517499</v>
      </c>
      <c r="R2430" s="9">
        <v>1200</v>
      </c>
      <c r="S2430" s="9" t="s">
        <v>308</v>
      </c>
      <c r="T2430" s="9">
        <v>1200</v>
      </c>
      <c r="U2430" s="9" t="s">
        <v>293</v>
      </c>
      <c r="V2430" s="9" t="s">
        <v>195</v>
      </c>
      <c r="Z2430" s="9">
        <v>0</v>
      </c>
      <c r="AA2430" s="9">
        <v>1</v>
      </c>
      <c r="AB2430" s="9">
        <v>1.62490466267122</v>
      </c>
      <c r="AC2430" s="9">
        <v>0.23879746086476999</v>
      </c>
      <c r="AD2430" s="9">
        <v>654.01790519517499</v>
      </c>
      <c r="AF2430" s="9">
        <v>-1</v>
      </c>
      <c r="AG2430" s="9">
        <v>-1</v>
      </c>
      <c r="AH2430" s="9">
        <v>-1</v>
      </c>
      <c r="AI2430" s="9">
        <v>-1</v>
      </c>
      <c r="AJ2430" s="9">
        <v>0</v>
      </c>
      <c r="AM2430" s="9" t="s">
        <v>309</v>
      </c>
      <c r="AN2430" s="9">
        <v>-1</v>
      </c>
      <c r="AQ2430" s="9">
        <v>580</v>
      </c>
      <c r="AR2430" s="9" t="s">
        <v>302</v>
      </c>
      <c r="AT2430" s="9" t="s">
        <v>195</v>
      </c>
      <c r="AU2430" s="9">
        <v>132.71029999999999</v>
      </c>
      <c r="AV2430" s="9">
        <v>127.815811232687</v>
      </c>
      <c r="AW2430" s="9">
        <v>686.50550639032303</v>
      </c>
      <c r="AX2430" s="9">
        <v>0.53042814699999996</v>
      </c>
    </row>
    <row r="2431" spans="1:50" x14ac:dyDescent="0.25">
      <c r="A2431" s="142">
        <v>550000</v>
      </c>
      <c r="B2431" s="142">
        <v>920000</v>
      </c>
      <c r="C2431" s="142">
        <v>920000</v>
      </c>
      <c r="D2431" s="9" t="s">
        <v>305</v>
      </c>
      <c r="E2431" s="9" t="s">
        <v>70</v>
      </c>
      <c r="F2431" s="9" t="s">
        <v>306</v>
      </c>
      <c r="G2431" s="9" t="s">
        <v>307</v>
      </c>
      <c r="H2431" s="9">
        <v>0.36</v>
      </c>
      <c r="I2431" s="9">
        <v>0.48</v>
      </c>
      <c r="J2431" s="9" t="s">
        <v>195</v>
      </c>
      <c r="K2431" s="9">
        <v>1.1619919954199999E-3</v>
      </c>
      <c r="L2431" s="9">
        <v>3855.3464398563201</v>
      </c>
      <c r="M2431" s="9">
        <v>9.5785915898830503</v>
      </c>
      <c r="N2431" s="9">
        <v>1.4076784951582999</v>
      </c>
      <c r="O2431" s="9">
        <v>1.1130246754910001E-2</v>
      </c>
      <c r="P2431" s="9">
        <v>1.6357111435100001E-3</v>
      </c>
      <c r="Q2431" s="9">
        <v>4.4798817027148798</v>
      </c>
      <c r="R2431" s="9">
        <v>1210</v>
      </c>
      <c r="S2431" s="9" t="s">
        <v>310</v>
      </c>
      <c r="T2431" s="9">
        <v>1210</v>
      </c>
      <c r="U2431" s="9" t="s">
        <v>293</v>
      </c>
      <c r="V2431" s="9" t="s">
        <v>195</v>
      </c>
      <c r="Z2431" s="9">
        <v>0</v>
      </c>
      <c r="AA2431" s="9">
        <v>1</v>
      </c>
      <c r="AB2431" s="9">
        <v>1.1130246754910001E-2</v>
      </c>
      <c r="AC2431" s="9">
        <v>1.6357111435100001E-3</v>
      </c>
      <c r="AD2431" s="9">
        <v>4.4798817027140698</v>
      </c>
      <c r="AF2431" s="9">
        <v>-1</v>
      </c>
      <c r="AG2431" s="9">
        <v>-1</v>
      </c>
      <c r="AH2431" s="9">
        <v>-1</v>
      </c>
      <c r="AI2431" s="9">
        <v>-1</v>
      </c>
      <c r="AJ2431" s="9">
        <v>0</v>
      </c>
      <c r="AM2431" s="9" t="s">
        <v>309</v>
      </c>
      <c r="AN2431" s="9">
        <v>-1</v>
      </c>
      <c r="AQ2431" s="9">
        <v>580</v>
      </c>
      <c r="AR2431" s="9" t="s">
        <v>302</v>
      </c>
      <c r="AT2431" s="9" t="s">
        <v>195</v>
      </c>
      <c r="AU2431" s="9">
        <v>132.71029999999999</v>
      </c>
      <c r="AV2431" s="9">
        <v>12.222089557751399</v>
      </c>
      <c r="AW2431" s="9">
        <v>4.7024147694743599</v>
      </c>
      <c r="AX2431" s="9">
        <v>3.6333185000000001E-3</v>
      </c>
    </row>
    <row r="2432" spans="1:50" x14ac:dyDescent="0.25">
      <c r="A2432" s="142">
        <v>550000</v>
      </c>
      <c r="B2432" s="142">
        <v>920000</v>
      </c>
      <c r="C2432" s="142">
        <v>920000</v>
      </c>
      <c r="D2432" s="9" t="s">
        <v>305</v>
      </c>
      <c r="E2432" s="9" t="s">
        <v>70</v>
      </c>
      <c r="F2432" s="9" t="s">
        <v>306</v>
      </c>
      <c r="G2432" s="9" t="s">
        <v>307</v>
      </c>
      <c r="H2432" s="9">
        <v>0.36</v>
      </c>
      <c r="I2432" s="9">
        <v>0.48</v>
      </c>
      <c r="J2432" s="9" t="s">
        <v>195</v>
      </c>
      <c r="K2432" s="9">
        <v>3.1488054931199999E-3</v>
      </c>
      <c r="L2432" s="9">
        <v>3855.3464398563201</v>
      </c>
      <c r="M2432" s="9">
        <v>9.5785915898830503</v>
      </c>
      <c r="N2432" s="9">
        <v>1.4076784951582999</v>
      </c>
      <c r="O2432" s="9">
        <v>3.016112181464E-2</v>
      </c>
      <c r="P2432" s="9">
        <v>4.4325057781099998E-3</v>
      </c>
      <c r="Q2432" s="9">
        <v>12.139736047727199</v>
      </c>
      <c r="R2432" s="9">
        <v>1210</v>
      </c>
      <c r="S2432" s="9" t="s">
        <v>310</v>
      </c>
      <c r="T2432" s="9">
        <v>1210</v>
      </c>
      <c r="U2432" s="9" t="s">
        <v>293</v>
      </c>
      <c r="V2432" s="9" t="s">
        <v>195</v>
      </c>
      <c r="Z2432" s="9">
        <v>0</v>
      </c>
      <c r="AA2432" s="9">
        <v>1</v>
      </c>
      <c r="AB2432" s="9">
        <v>3.016112181464E-2</v>
      </c>
      <c r="AC2432" s="9">
        <v>4.4325057781099998E-3</v>
      </c>
      <c r="AD2432" s="9">
        <v>12.139736047726601</v>
      </c>
      <c r="AF2432" s="9">
        <v>-1</v>
      </c>
      <c r="AG2432" s="9">
        <v>-1</v>
      </c>
      <c r="AH2432" s="9">
        <v>-1</v>
      </c>
      <c r="AI2432" s="9">
        <v>-1</v>
      </c>
      <c r="AJ2432" s="9">
        <v>0</v>
      </c>
      <c r="AM2432" s="9" t="s">
        <v>309</v>
      </c>
      <c r="AN2432" s="9">
        <v>-1</v>
      </c>
      <c r="AQ2432" s="9">
        <v>580</v>
      </c>
      <c r="AR2432" s="9" t="s">
        <v>302</v>
      </c>
      <c r="AT2432" s="9" t="s">
        <v>195</v>
      </c>
      <c r="AU2432" s="9">
        <v>132.71029999999999</v>
      </c>
      <c r="AV2432" s="9">
        <v>20.599426381436601</v>
      </c>
      <c r="AW2432" s="9">
        <v>12.742763732748699</v>
      </c>
      <c r="AX2432" s="9">
        <v>9.8456901999999999E-3</v>
      </c>
    </row>
    <row r="2433" spans="1:50" x14ac:dyDescent="0.25">
      <c r="A2433" s="142">
        <v>550000</v>
      </c>
      <c r="B2433" s="142">
        <v>920000</v>
      </c>
      <c r="C2433" s="142">
        <v>920000</v>
      </c>
      <c r="D2433" s="9" t="s">
        <v>305</v>
      </c>
      <c r="E2433" s="9" t="s">
        <v>70</v>
      </c>
      <c r="F2433" s="9" t="s">
        <v>306</v>
      </c>
      <c r="G2433" s="9" t="s">
        <v>307</v>
      </c>
      <c r="H2433" s="9">
        <v>0.36</v>
      </c>
      <c r="I2433" s="9">
        <v>0.48</v>
      </c>
      <c r="J2433" s="9" t="s">
        <v>195</v>
      </c>
      <c r="K2433" s="9">
        <v>0.22757988366241</v>
      </c>
      <c r="L2433" s="9">
        <v>3855.3464398563201</v>
      </c>
      <c r="M2433" s="9">
        <v>9.5785915898830503</v>
      </c>
      <c r="N2433" s="9">
        <v>1.4076784951582999</v>
      </c>
      <c r="O2433" s="9">
        <v>2.1798947596753999</v>
      </c>
      <c r="P2433" s="9">
        <v>0.32035930816220998</v>
      </c>
      <c r="Q2433" s="9">
        <v>877.39929426082006</v>
      </c>
      <c r="R2433" s="9">
        <v>1210</v>
      </c>
      <c r="S2433" s="9" t="s">
        <v>310</v>
      </c>
      <c r="T2433" s="9">
        <v>1210</v>
      </c>
      <c r="U2433" s="9" t="s">
        <v>293</v>
      </c>
      <c r="V2433" s="9" t="s">
        <v>195</v>
      </c>
      <c r="Z2433" s="9">
        <v>0</v>
      </c>
      <c r="AA2433" s="9">
        <v>1</v>
      </c>
      <c r="AB2433" s="9">
        <v>2.1798947596753999</v>
      </c>
      <c r="AC2433" s="9">
        <v>0.32035930816220998</v>
      </c>
      <c r="AD2433" s="9">
        <v>877.39929426082006</v>
      </c>
      <c r="AF2433" s="9">
        <v>-1</v>
      </c>
      <c r="AG2433" s="9">
        <v>-1</v>
      </c>
      <c r="AH2433" s="9">
        <v>-1</v>
      </c>
      <c r="AI2433" s="9">
        <v>-1</v>
      </c>
      <c r="AJ2433" s="9">
        <v>0</v>
      </c>
      <c r="AM2433" s="9" t="s">
        <v>309</v>
      </c>
      <c r="AN2433" s="9">
        <v>-1</v>
      </c>
      <c r="AQ2433" s="9">
        <v>580</v>
      </c>
      <c r="AR2433" s="9" t="s">
        <v>302</v>
      </c>
      <c r="AT2433" s="9" t="s">
        <v>195</v>
      </c>
      <c r="AU2433" s="9">
        <v>132.71029999999999</v>
      </c>
      <c r="AV2433" s="9">
        <v>121.739406123425</v>
      </c>
      <c r="AW2433" s="9">
        <v>920.98311380830103</v>
      </c>
      <c r="AX2433" s="9">
        <v>0.71159715670000001</v>
      </c>
    </row>
    <row r="2434" spans="1:50" x14ac:dyDescent="0.25">
      <c r="A2434" s="142">
        <v>550000</v>
      </c>
      <c r="B2434" s="142">
        <v>920000</v>
      </c>
      <c r="C2434" s="142">
        <v>920000</v>
      </c>
      <c r="D2434" s="9" t="s">
        <v>305</v>
      </c>
      <c r="E2434" s="9" t="s">
        <v>70</v>
      </c>
      <c r="F2434" s="9" t="s">
        <v>306</v>
      </c>
      <c r="G2434" s="9" t="s">
        <v>307</v>
      </c>
      <c r="H2434" s="9">
        <v>0.36</v>
      </c>
      <c r="I2434" s="9">
        <v>0.48</v>
      </c>
      <c r="J2434" s="9" t="s">
        <v>195</v>
      </c>
      <c r="K2434" s="9">
        <v>0.20300420267402999</v>
      </c>
      <c r="L2434" s="9">
        <v>3855.3464398563201</v>
      </c>
      <c r="M2434" s="9">
        <v>9.5785915898830503</v>
      </c>
      <c r="N2434" s="9">
        <v>1.4076784951582999</v>
      </c>
      <c r="O2434" s="9">
        <v>1.9444943484444499</v>
      </c>
      <c r="P2434" s="9">
        <v>0.28576465053099998</v>
      </c>
      <c r="Q2434" s="9">
        <v>782.65153005522404</v>
      </c>
      <c r="R2434" s="9">
        <v>1210</v>
      </c>
      <c r="S2434" s="9" t="s">
        <v>310</v>
      </c>
      <c r="T2434" s="9">
        <v>1210</v>
      </c>
      <c r="U2434" s="9" t="s">
        <v>293</v>
      </c>
      <c r="V2434" s="9" t="s">
        <v>195</v>
      </c>
      <c r="Z2434" s="9">
        <v>0</v>
      </c>
      <c r="AA2434" s="9">
        <v>1</v>
      </c>
      <c r="AB2434" s="9">
        <v>1.9444943484444499</v>
      </c>
      <c r="AC2434" s="9">
        <v>0.28576465053099998</v>
      </c>
      <c r="AD2434" s="9">
        <v>782.65153005522404</v>
      </c>
      <c r="AF2434" s="9">
        <v>-1</v>
      </c>
      <c r="AG2434" s="9">
        <v>-1</v>
      </c>
      <c r="AH2434" s="9">
        <v>-1</v>
      </c>
      <c r="AI2434" s="9">
        <v>-1</v>
      </c>
      <c r="AJ2434" s="9">
        <v>0</v>
      </c>
      <c r="AM2434" s="9" t="s">
        <v>309</v>
      </c>
      <c r="AN2434" s="9">
        <v>-1</v>
      </c>
      <c r="AQ2434" s="9">
        <v>580</v>
      </c>
      <c r="AR2434" s="9" t="s">
        <v>302</v>
      </c>
      <c r="AT2434" s="9" t="s">
        <v>195</v>
      </c>
      <c r="AU2434" s="9">
        <v>132.71029999999999</v>
      </c>
      <c r="AV2434" s="9">
        <v>121.860505383939</v>
      </c>
      <c r="AW2434" s="9">
        <v>821.52886136562199</v>
      </c>
      <c r="AX2434" s="9">
        <v>0.63475387679999995</v>
      </c>
    </row>
    <row r="2435" spans="1:50" x14ac:dyDescent="0.25">
      <c r="A2435" s="142">
        <v>550000</v>
      </c>
      <c r="B2435" s="142">
        <v>920000</v>
      </c>
      <c r="C2435" s="142">
        <v>920000</v>
      </c>
      <c r="D2435" s="9" t="s">
        <v>305</v>
      </c>
      <c r="E2435" s="9" t="s">
        <v>70</v>
      </c>
      <c r="F2435" s="9" t="s">
        <v>306</v>
      </c>
      <c r="G2435" s="9" t="s">
        <v>307</v>
      </c>
      <c r="H2435" s="9">
        <v>0.36</v>
      </c>
      <c r="I2435" s="9">
        <v>0.48</v>
      </c>
      <c r="J2435" s="9" t="s">
        <v>195</v>
      </c>
      <c r="K2435" s="9">
        <v>1.322936476098E-2</v>
      </c>
      <c r="L2435" s="9">
        <v>3855.3464398563201</v>
      </c>
      <c r="M2435" s="9">
        <v>9.5785915898830503</v>
      </c>
      <c r="N2435" s="9">
        <v>1.4076784951582999</v>
      </c>
      <c r="O2435" s="9">
        <v>0.12671868203906</v>
      </c>
      <c r="P2435" s="9">
        <v>1.862269227864E-2</v>
      </c>
      <c r="Q2435" s="9">
        <v>51.003784332824203</v>
      </c>
      <c r="R2435" s="9">
        <v>1210</v>
      </c>
      <c r="S2435" s="9" t="s">
        <v>310</v>
      </c>
      <c r="T2435" s="9">
        <v>1210</v>
      </c>
      <c r="U2435" s="9" t="s">
        <v>293</v>
      </c>
      <c r="V2435" s="9" t="s">
        <v>195</v>
      </c>
      <c r="Z2435" s="9">
        <v>0</v>
      </c>
      <c r="AA2435" s="9">
        <v>1</v>
      </c>
      <c r="AB2435" s="9">
        <v>0.12671868203906</v>
      </c>
      <c r="AC2435" s="9">
        <v>1.862269227864E-2</v>
      </c>
      <c r="AD2435" s="9">
        <v>51.003784332825397</v>
      </c>
      <c r="AF2435" s="9">
        <v>-1</v>
      </c>
      <c r="AG2435" s="9">
        <v>-1</v>
      </c>
      <c r="AH2435" s="9">
        <v>-1</v>
      </c>
      <c r="AI2435" s="9">
        <v>-1</v>
      </c>
      <c r="AJ2435" s="9">
        <v>0</v>
      </c>
      <c r="AM2435" s="9" t="s">
        <v>309</v>
      </c>
      <c r="AN2435" s="9">
        <v>-1</v>
      </c>
      <c r="AQ2435" s="9">
        <v>580</v>
      </c>
      <c r="AR2435" s="9" t="s">
        <v>302</v>
      </c>
      <c r="AT2435" s="9" t="s">
        <v>195</v>
      </c>
      <c r="AU2435" s="9">
        <v>132.71029999999999</v>
      </c>
      <c r="AV2435" s="9">
        <v>41.716038077332897</v>
      </c>
      <c r="AW2435" s="9">
        <v>53.537339747265399</v>
      </c>
      <c r="AX2435" s="9">
        <v>4.1365599599999997E-2</v>
      </c>
    </row>
    <row r="2436" spans="1:50" x14ac:dyDescent="0.25">
      <c r="A2436" s="142">
        <v>550000</v>
      </c>
      <c r="B2436" s="142">
        <v>920000</v>
      </c>
      <c r="C2436" s="142">
        <v>920000</v>
      </c>
      <c r="D2436" s="9" t="s">
        <v>305</v>
      </c>
      <c r="E2436" s="9" t="s">
        <v>70</v>
      </c>
      <c r="F2436" s="9" t="s">
        <v>306</v>
      </c>
      <c r="G2436" s="9" t="s">
        <v>307</v>
      </c>
      <c r="H2436" s="9">
        <v>0.36</v>
      </c>
      <c r="I2436" s="9">
        <v>0.48</v>
      </c>
      <c r="J2436" s="9" t="s">
        <v>195</v>
      </c>
      <c r="K2436" s="9">
        <v>2.5309394779930001E-2</v>
      </c>
      <c r="L2436" s="9">
        <v>3953.55423701053</v>
      </c>
      <c r="M2436" s="9">
        <v>10.4170036255484</v>
      </c>
      <c r="N2436" s="9">
        <v>1.4066543137758301</v>
      </c>
      <c r="O2436" s="9">
        <v>0.26364805718306</v>
      </c>
      <c r="P2436" s="9">
        <v>3.560156934625E-2</v>
      </c>
      <c r="Q2436" s="9">
        <v>100.06206496839999</v>
      </c>
      <c r="R2436" s="9">
        <v>1400</v>
      </c>
      <c r="S2436" s="9" t="s">
        <v>297</v>
      </c>
      <c r="T2436" s="9">
        <v>1400</v>
      </c>
      <c r="U2436" s="9" t="s">
        <v>293</v>
      </c>
      <c r="V2436" s="9" t="s">
        <v>195</v>
      </c>
      <c r="Z2436" s="9">
        <v>0</v>
      </c>
      <c r="AA2436" s="9">
        <v>1</v>
      </c>
      <c r="AB2436" s="9">
        <v>0.26364805718306</v>
      </c>
      <c r="AC2436" s="9">
        <v>3.560156934625E-2</v>
      </c>
      <c r="AD2436" s="9">
        <v>109.025604876743</v>
      </c>
      <c r="AF2436" s="9">
        <v>-1</v>
      </c>
      <c r="AG2436" s="9">
        <v>-1</v>
      </c>
      <c r="AH2436" s="9">
        <v>-1</v>
      </c>
      <c r="AI2436" s="9">
        <v>-1</v>
      </c>
      <c r="AJ2436" s="9">
        <v>0</v>
      </c>
      <c r="AM2436" s="9" t="s">
        <v>309</v>
      </c>
      <c r="AN2436" s="9">
        <v>-1</v>
      </c>
      <c r="AQ2436" s="9">
        <v>580</v>
      </c>
      <c r="AR2436" s="9" t="s">
        <v>302</v>
      </c>
      <c r="AT2436" s="9" t="s">
        <v>195</v>
      </c>
      <c r="AU2436" s="9">
        <v>132.71029999999999</v>
      </c>
      <c r="AV2436" s="9">
        <v>43.693458919224703</v>
      </c>
      <c r="AW2436" s="9">
        <v>102.42348681225501</v>
      </c>
      <c r="AX2436" s="9">
        <v>8.8423037199999999E-2</v>
      </c>
    </row>
    <row r="2437" spans="1:50" x14ac:dyDescent="0.25">
      <c r="A2437" s="142">
        <v>550000</v>
      </c>
      <c r="B2437" s="142">
        <v>920000</v>
      </c>
      <c r="C2437" s="142">
        <v>920000</v>
      </c>
      <c r="D2437" s="9" t="s">
        <v>305</v>
      </c>
      <c r="E2437" s="9" t="s">
        <v>70</v>
      </c>
      <c r="F2437" s="9" t="s">
        <v>306</v>
      </c>
      <c r="G2437" s="9" t="s">
        <v>307</v>
      </c>
      <c r="H2437" s="9">
        <v>0.36</v>
      </c>
      <c r="I2437" s="9">
        <v>0.48</v>
      </c>
      <c r="J2437" s="9" t="s">
        <v>195</v>
      </c>
      <c r="K2437" s="9">
        <v>2.97585245975E-3</v>
      </c>
      <c r="L2437" s="9">
        <v>3953.55423701053</v>
      </c>
      <c r="M2437" s="9">
        <v>10.4170036255484</v>
      </c>
      <c r="N2437" s="9">
        <v>1.4066543137758301</v>
      </c>
      <c r="O2437" s="9">
        <v>3.099946586239E-2</v>
      </c>
      <c r="P2437" s="9">
        <v>4.1859956996700004E-3</v>
      </c>
      <c r="Q2437" s="9">
        <v>11.7651941009944</v>
      </c>
      <c r="R2437" s="9">
        <v>1200</v>
      </c>
      <c r="S2437" s="9" t="s">
        <v>308</v>
      </c>
      <c r="T2437" s="9">
        <v>1200</v>
      </c>
      <c r="U2437" s="9" t="s">
        <v>293</v>
      </c>
      <c r="V2437" s="9" t="s">
        <v>195</v>
      </c>
      <c r="Z2437" s="9">
        <v>0</v>
      </c>
      <c r="AA2437" s="9">
        <v>1</v>
      </c>
      <c r="AB2437" s="9">
        <v>3.099946586239E-2</v>
      </c>
      <c r="AC2437" s="9">
        <v>4.1859956996700004E-3</v>
      </c>
      <c r="AD2437" s="9">
        <v>15.2919407699159</v>
      </c>
      <c r="AF2437" s="9">
        <v>-1</v>
      </c>
      <c r="AG2437" s="9">
        <v>-1</v>
      </c>
      <c r="AH2437" s="9">
        <v>-1</v>
      </c>
      <c r="AI2437" s="9">
        <v>-1</v>
      </c>
      <c r="AJ2437" s="9">
        <v>0</v>
      </c>
      <c r="AM2437" s="9" t="s">
        <v>309</v>
      </c>
      <c r="AN2437" s="9">
        <v>-1</v>
      </c>
      <c r="AQ2437" s="9">
        <v>580</v>
      </c>
      <c r="AR2437" s="9" t="s">
        <v>302</v>
      </c>
      <c r="AT2437" s="9" t="s">
        <v>195</v>
      </c>
      <c r="AU2437" s="9">
        <v>132.71029999999999</v>
      </c>
      <c r="AV2437" s="9">
        <v>16.075857918489799</v>
      </c>
      <c r="AW2437" s="9">
        <v>12.042847638887199</v>
      </c>
      <c r="AX2437" s="9">
        <v>1.2402222799999999E-2</v>
      </c>
    </row>
    <row r="2438" spans="1:50" x14ac:dyDescent="0.25">
      <c r="A2438" s="142">
        <v>550000</v>
      </c>
      <c r="B2438" s="142">
        <v>920000</v>
      </c>
      <c r="C2438" s="142">
        <v>920000</v>
      </c>
      <c r="D2438" s="9" t="s">
        <v>305</v>
      </c>
      <c r="E2438" s="9" t="s">
        <v>70</v>
      </c>
      <c r="F2438" s="9" t="s">
        <v>306</v>
      </c>
      <c r="G2438" s="9" t="s">
        <v>307</v>
      </c>
      <c r="H2438" s="9">
        <v>0.36</v>
      </c>
      <c r="I2438" s="9">
        <v>0.48</v>
      </c>
      <c r="J2438" s="9" t="s">
        <v>195</v>
      </c>
      <c r="K2438" s="9">
        <v>2.1946044505999999E-4</v>
      </c>
      <c r="L2438" s="9">
        <v>3953.55423701053</v>
      </c>
      <c r="M2438" s="9">
        <v>10.4170036255484</v>
      </c>
      <c r="N2438" s="9">
        <v>1.4066543137758301</v>
      </c>
      <c r="O2438" s="9">
        <v>2.2861202519099998E-3</v>
      </c>
      <c r="P2438" s="9">
        <v>3.0870498175000001E-4</v>
      </c>
      <c r="Q2438" s="9">
        <v>0.86764877244689997</v>
      </c>
      <c r="R2438" s="9">
        <v>1410</v>
      </c>
      <c r="S2438" s="9" t="s">
        <v>299</v>
      </c>
      <c r="T2438" s="9">
        <v>1410</v>
      </c>
      <c r="U2438" s="9" t="s">
        <v>293</v>
      </c>
      <c r="V2438" s="9" t="s">
        <v>195</v>
      </c>
      <c r="Z2438" s="9">
        <v>0</v>
      </c>
      <c r="AA2438" s="9">
        <v>1</v>
      </c>
      <c r="AB2438" s="9">
        <v>2.2861202519099998E-3</v>
      </c>
      <c r="AC2438" s="9">
        <v>3.0870498175000001E-4</v>
      </c>
      <c r="AD2438" s="9">
        <v>2.5049107201743501</v>
      </c>
      <c r="AF2438" s="9">
        <v>-1</v>
      </c>
      <c r="AG2438" s="9">
        <v>-1</v>
      </c>
      <c r="AH2438" s="9">
        <v>-1</v>
      </c>
      <c r="AI2438" s="9">
        <v>-1</v>
      </c>
      <c r="AJ2438" s="9">
        <v>0</v>
      </c>
      <c r="AM2438" s="9" t="s">
        <v>309</v>
      </c>
      <c r="AN2438" s="9">
        <v>-1</v>
      </c>
      <c r="AQ2438" s="9">
        <v>580</v>
      </c>
      <c r="AR2438" s="9" t="s">
        <v>302</v>
      </c>
      <c r="AT2438" s="9" t="s">
        <v>195</v>
      </c>
      <c r="AU2438" s="9">
        <v>132.71029999999999</v>
      </c>
      <c r="AV2438" s="9">
        <v>5.04921901512893</v>
      </c>
      <c r="AW2438" s="9">
        <v>0.88812491157955997</v>
      </c>
      <c r="AX2438" s="9">
        <v>2.0315578000000001E-3</v>
      </c>
    </row>
    <row r="2439" spans="1:50" x14ac:dyDescent="0.25">
      <c r="A2439" s="142">
        <v>550000</v>
      </c>
      <c r="B2439" s="142">
        <v>920000</v>
      </c>
      <c r="C2439" s="142">
        <v>920000</v>
      </c>
      <c r="D2439" s="9" t="s">
        <v>305</v>
      </c>
      <c r="E2439" s="9" t="s">
        <v>70</v>
      </c>
      <c r="F2439" s="9" t="s">
        <v>306</v>
      </c>
      <c r="G2439" s="9" t="s">
        <v>307</v>
      </c>
      <c r="H2439" s="9">
        <v>0.36</v>
      </c>
      <c r="I2439" s="9">
        <v>0.48</v>
      </c>
      <c r="J2439" s="9" t="s">
        <v>195</v>
      </c>
      <c r="K2439" s="9">
        <v>8.7105115899930002E-2</v>
      </c>
      <c r="L2439" s="9">
        <v>3953.55423701053</v>
      </c>
      <c r="M2439" s="9">
        <v>10.4170036255484</v>
      </c>
      <c r="N2439" s="9">
        <v>1.4066543137758301</v>
      </c>
      <c r="O2439" s="9">
        <v>0.90737430813342002</v>
      </c>
      <c r="P2439" s="9">
        <v>0.12252678703258001</v>
      </c>
      <c r="Q2439" s="9">
        <v>344.37480003147698</v>
      </c>
      <c r="R2439" s="9">
        <v>1410</v>
      </c>
      <c r="S2439" s="9" t="s">
        <v>299</v>
      </c>
      <c r="T2439" s="9">
        <v>1410</v>
      </c>
      <c r="U2439" s="9" t="s">
        <v>293</v>
      </c>
      <c r="V2439" s="9" t="s">
        <v>195</v>
      </c>
      <c r="Z2439" s="9">
        <v>0</v>
      </c>
      <c r="AA2439" s="9">
        <v>1</v>
      </c>
      <c r="AB2439" s="9">
        <v>0.90737430813342002</v>
      </c>
      <c r="AC2439" s="9">
        <v>0.12252678703258001</v>
      </c>
      <c r="AD2439" s="9">
        <v>361.63642967503301</v>
      </c>
      <c r="AF2439" s="9">
        <v>-1</v>
      </c>
      <c r="AG2439" s="9">
        <v>-1</v>
      </c>
      <c r="AH2439" s="9">
        <v>-1</v>
      </c>
      <c r="AI2439" s="9">
        <v>-1</v>
      </c>
      <c r="AJ2439" s="9">
        <v>0</v>
      </c>
      <c r="AM2439" s="9" t="s">
        <v>309</v>
      </c>
      <c r="AN2439" s="9">
        <v>-1</v>
      </c>
      <c r="AQ2439" s="9">
        <v>580</v>
      </c>
      <c r="AR2439" s="9" t="s">
        <v>302</v>
      </c>
      <c r="AT2439" s="9" t="s">
        <v>195</v>
      </c>
      <c r="AU2439" s="9">
        <v>132.71029999999999</v>
      </c>
      <c r="AV2439" s="9">
        <v>80.006013760607701</v>
      </c>
      <c r="AW2439" s="9">
        <v>352.50189770354399</v>
      </c>
      <c r="AX2439" s="9">
        <v>0.29329799649999999</v>
      </c>
    </row>
    <row r="2440" spans="1:50" x14ac:dyDescent="0.25">
      <c r="A2440" s="142">
        <v>550000</v>
      </c>
      <c r="B2440" s="142">
        <v>920000</v>
      </c>
      <c r="C2440" s="142">
        <v>920000</v>
      </c>
      <c r="D2440" s="9" t="s">
        <v>305</v>
      </c>
      <c r="E2440" s="9" t="s">
        <v>70</v>
      </c>
      <c r="F2440" s="9" t="s">
        <v>306</v>
      </c>
      <c r="G2440" s="9" t="s">
        <v>307</v>
      </c>
      <c r="H2440" s="9">
        <v>0.36</v>
      </c>
      <c r="I2440" s="9">
        <v>0.48</v>
      </c>
      <c r="J2440" s="9" t="s">
        <v>195</v>
      </c>
      <c r="K2440" s="9">
        <v>0.23885888399286001</v>
      </c>
      <c r="L2440" s="9">
        <v>3855.3464395690798</v>
      </c>
      <c r="M2440" s="9">
        <v>9.57859158916939</v>
      </c>
      <c r="N2440" s="9">
        <v>1.40767849505342</v>
      </c>
      <c r="O2440" s="9">
        <v>2.28793169721239</v>
      </c>
      <c r="P2440" s="9">
        <v>0.33623651434920998</v>
      </c>
      <c r="Q2440" s="9">
        <v>920.88374796131598</v>
      </c>
      <c r="R2440" s="9">
        <v>1200</v>
      </c>
      <c r="S2440" s="9" t="s">
        <v>308</v>
      </c>
      <c r="T2440" s="9">
        <v>1200</v>
      </c>
      <c r="U2440" s="9" t="s">
        <v>293</v>
      </c>
      <c r="V2440" s="9" t="s">
        <v>195</v>
      </c>
      <c r="Z2440" s="9">
        <v>0</v>
      </c>
      <c r="AA2440" s="9">
        <v>1</v>
      </c>
      <c r="AB2440" s="9">
        <v>2.28793169721239</v>
      </c>
      <c r="AC2440" s="9">
        <v>0.33623651434920998</v>
      </c>
      <c r="AD2440" s="9">
        <v>920.88374796131598</v>
      </c>
      <c r="AF2440" s="9">
        <v>-1</v>
      </c>
      <c r="AG2440" s="9">
        <v>-1</v>
      </c>
      <c r="AH2440" s="9">
        <v>-1</v>
      </c>
      <c r="AI2440" s="9">
        <v>-1</v>
      </c>
      <c r="AJ2440" s="9">
        <v>0</v>
      </c>
      <c r="AM2440" s="9" t="s">
        <v>309</v>
      </c>
      <c r="AN2440" s="9">
        <v>-1</v>
      </c>
      <c r="AQ2440" s="9">
        <v>580</v>
      </c>
      <c r="AR2440" s="9" t="s">
        <v>302</v>
      </c>
      <c r="AT2440" s="9" t="s">
        <v>195</v>
      </c>
      <c r="AU2440" s="9">
        <v>132.71029999999999</v>
      </c>
      <c r="AV2440" s="9">
        <v>245.163051949665</v>
      </c>
      <c r="AW2440" s="9">
        <v>966.62760873380103</v>
      </c>
      <c r="AX2440" s="9">
        <v>0.74686435360000003</v>
      </c>
    </row>
    <row r="2441" spans="1:50" x14ac:dyDescent="0.25">
      <c r="A2441" s="142">
        <v>550000</v>
      </c>
      <c r="B2441" s="142">
        <v>920000</v>
      </c>
      <c r="C2441" s="142">
        <v>920000</v>
      </c>
      <c r="D2441" s="9" t="s">
        <v>305</v>
      </c>
      <c r="E2441" s="9" t="s">
        <v>70</v>
      </c>
      <c r="F2441" s="9" t="s">
        <v>306</v>
      </c>
      <c r="G2441" s="9" t="s">
        <v>307</v>
      </c>
      <c r="H2441" s="9">
        <v>0.36</v>
      </c>
      <c r="I2441" s="9">
        <v>0.48</v>
      </c>
      <c r="J2441" s="9" t="s">
        <v>195</v>
      </c>
      <c r="K2441" s="9">
        <v>4.8589213417769998E-2</v>
      </c>
      <c r="L2441" s="9">
        <v>3855.3464395690798</v>
      </c>
      <c r="M2441" s="9">
        <v>9.57859158916939</v>
      </c>
      <c r="N2441" s="9">
        <v>1.40767849505342</v>
      </c>
      <c r="O2441" s="9">
        <v>0.46541623096785001</v>
      </c>
      <c r="P2441" s="9">
        <v>6.8397990819760002E-2</v>
      </c>
      <c r="Q2441" s="9">
        <v>187.32825095168101</v>
      </c>
      <c r="R2441" s="9">
        <v>1210</v>
      </c>
      <c r="S2441" s="9" t="s">
        <v>310</v>
      </c>
      <c r="T2441" s="9">
        <v>1210</v>
      </c>
      <c r="U2441" s="9" t="s">
        <v>293</v>
      </c>
      <c r="V2441" s="9" t="s">
        <v>195</v>
      </c>
      <c r="Z2441" s="9">
        <v>0</v>
      </c>
      <c r="AA2441" s="9">
        <v>1</v>
      </c>
      <c r="AB2441" s="9">
        <v>0.46541623096785001</v>
      </c>
      <c r="AC2441" s="9">
        <v>6.8397990819760002E-2</v>
      </c>
      <c r="AD2441" s="9">
        <v>187.328250951679</v>
      </c>
      <c r="AF2441" s="9">
        <v>-1</v>
      </c>
      <c r="AG2441" s="9">
        <v>-1</v>
      </c>
      <c r="AH2441" s="9">
        <v>-1</v>
      </c>
      <c r="AI2441" s="9">
        <v>-1</v>
      </c>
      <c r="AJ2441" s="9">
        <v>0</v>
      </c>
      <c r="AM2441" s="9" t="s">
        <v>309</v>
      </c>
      <c r="AN2441" s="9">
        <v>-1</v>
      </c>
      <c r="AQ2441" s="9">
        <v>580</v>
      </c>
      <c r="AR2441" s="9" t="s">
        <v>302</v>
      </c>
      <c r="AT2441" s="9" t="s">
        <v>195</v>
      </c>
      <c r="AU2441" s="9">
        <v>132.71029999999999</v>
      </c>
      <c r="AV2441" s="9">
        <v>58.045039546366098</v>
      </c>
      <c r="AW2441" s="9">
        <v>196.633570379085</v>
      </c>
      <c r="AX2441" s="9">
        <v>0.1519288329</v>
      </c>
    </row>
    <row r="2442" spans="1:50" x14ac:dyDescent="0.25">
      <c r="A2442" s="142">
        <v>550000</v>
      </c>
      <c r="B2442" s="142">
        <v>920000</v>
      </c>
      <c r="C2442" s="142">
        <v>920000</v>
      </c>
      <c r="D2442" s="9" t="s">
        <v>305</v>
      </c>
      <c r="E2442" s="9" t="s">
        <v>70</v>
      </c>
      <c r="F2442" s="9" t="s">
        <v>306</v>
      </c>
      <c r="G2442" s="9" t="s">
        <v>307</v>
      </c>
      <c r="H2442" s="9">
        <v>0.36</v>
      </c>
      <c r="I2442" s="9">
        <v>0.48</v>
      </c>
      <c r="J2442" s="9" t="s">
        <v>195</v>
      </c>
      <c r="K2442" s="9">
        <v>0.1538388124243</v>
      </c>
      <c r="L2442" s="9">
        <v>3855.3464395690798</v>
      </c>
      <c r="M2442" s="9">
        <v>9.57859158916939</v>
      </c>
      <c r="N2442" s="9">
        <v>1.40767849505342</v>
      </c>
      <c r="O2442" s="9">
        <v>1.47355915477526</v>
      </c>
      <c r="P2442" s="9">
        <v>0.21655558795425001</v>
      </c>
      <c r="Q2442" s="9">
        <v>593.101917747583</v>
      </c>
      <c r="R2442" s="9">
        <v>1210</v>
      </c>
      <c r="S2442" s="9" t="s">
        <v>310</v>
      </c>
      <c r="T2442" s="9">
        <v>1210</v>
      </c>
      <c r="U2442" s="9" t="s">
        <v>293</v>
      </c>
      <c r="V2442" s="9" t="s">
        <v>195</v>
      </c>
      <c r="Z2442" s="9">
        <v>0</v>
      </c>
      <c r="AA2442" s="9">
        <v>1</v>
      </c>
      <c r="AB2442" s="9">
        <v>1.47355915477526</v>
      </c>
      <c r="AC2442" s="9">
        <v>0.21655558795425001</v>
      </c>
      <c r="AD2442" s="9">
        <v>593.101917747583</v>
      </c>
      <c r="AF2442" s="9">
        <v>-1</v>
      </c>
      <c r="AG2442" s="9">
        <v>-1</v>
      </c>
      <c r="AH2442" s="9">
        <v>-1</v>
      </c>
      <c r="AI2442" s="9">
        <v>-1</v>
      </c>
      <c r="AJ2442" s="9">
        <v>0</v>
      </c>
      <c r="AM2442" s="9" t="s">
        <v>309</v>
      </c>
      <c r="AN2442" s="9">
        <v>-1</v>
      </c>
      <c r="AQ2442" s="9">
        <v>580</v>
      </c>
      <c r="AR2442" s="9" t="s">
        <v>302</v>
      </c>
      <c r="AT2442" s="9" t="s">
        <v>195</v>
      </c>
      <c r="AU2442" s="9">
        <v>132.71029999999999</v>
      </c>
      <c r="AV2442" s="9">
        <v>102.04437197351299</v>
      </c>
      <c r="AW2442" s="9">
        <v>622.56358607368998</v>
      </c>
      <c r="AX2442" s="9">
        <v>0.48102345320000001</v>
      </c>
    </row>
    <row r="2443" spans="1:50" x14ac:dyDescent="0.25">
      <c r="A2443" s="142">
        <v>550000</v>
      </c>
      <c r="B2443" s="142">
        <v>920000</v>
      </c>
      <c r="C2443" s="142">
        <v>920000</v>
      </c>
      <c r="D2443" s="9" t="s">
        <v>305</v>
      </c>
      <c r="E2443" s="9" t="s">
        <v>70</v>
      </c>
      <c r="F2443" s="9" t="s">
        <v>306</v>
      </c>
      <c r="G2443" s="9" t="s">
        <v>307</v>
      </c>
      <c r="H2443" s="9">
        <v>0.36</v>
      </c>
      <c r="I2443" s="9">
        <v>0.48</v>
      </c>
      <c r="J2443" s="9" t="s">
        <v>195</v>
      </c>
      <c r="K2443" s="9">
        <v>1.7870803416199999E-2</v>
      </c>
      <c r="L2443" s="9">
        <v>3855.3464395690798</v>
      </c>
      <c r="M2443" s="9">
        <v>9.57859158916939</v>
      </c>
      <c r="N2443" s="9">
        <v>1.40767849505342</v>
      </c>
      <c r="O2443" s="9">
        <v>0.17117712729415999</v>
      </c>
      <c r="P2443" s="9">
        <v>2.515634565831E-2</v>
      </c>
      <c r="Q2443" s="9">
        <v>68.898138322904799</v>
      </c>
      <c r="R2443" s="9">
        <v>1210</v>
      </c>
      <c r="S2443" s="9" t="s">
        <v>310</v>
      </c>
      <c r="T2443" s="9">
        <v>1210</v>
      </c>
      <c r="U2443" s="9" t="s">
        <v>293</v>
      </c>
      <c r="V2443" s="9" t="s">
        <v>195</v>
      </c>
      <c r="Z2443" s="9">
        <v>0</v>
      </c>
      <c r="AA2443" s="9">
        <v>1</v>
      </c>
      <c r="AB2443" s="9">
        <v>0.17117712729415999</v>
      </c>
      <c r="AC2443" s="9">
        <v>2.515634565831E-2</v>
      </c>
      <c r="AD2443" s="9">
        <v>68.898138322906405</v>
      </c>
      <c r="AF2443" s="9">
        <v>-1</v>
      </c>
      <c r="AG2443" s="9">
        <v>-1</v>
      </c>
      <c r="AH2443" s="9">
        <v>-1</v>
      </c>
      <c r="AI2443" s="9">
        <v>-1</v>
      </c>
      <c r="AJ2443" s="9">
        <v>0</v>
      </c>
      <c r="AM2443" s="9" t="s">
        <v>309</v>
      </c>
      <c r="AN2443" s="9">
        <v>-1</v>
      </c>
      <c r="AQ2443" s="9">
        <v>580</v>
      </c>
      <c r="AR2443" s="9" t="s">
        <v>302</v>
      </c>
      <c r="AT2443" s="9" t="s">
        <v>195</v>
      </c>
      <c r="AU2443" s="9">
        <v>132.71029999999999</v>
      </c>
      <c r="AV2443" s="9">
        <v>49.708857675973299</v>
      </c>
      <c r="AW2443" s="9">
        <v>72.320575578318795</v>
      </c>
      <c r="AX2443" s="9">
        <v>5.5878457700000002E-2</v>
      </c>
    </row>
    <row r="2444" spans="1:50" x14ac:dyDescent="0.25">
      <c r="A2444" s="142">
        <v>550000</v>
      </c>
      <c r="B2444" s="142">
        <v>920000</v>
      </c>
      <c r="C2444" s="142">
        <v>920000</v>
      </c>
      <c r="D2444" s="9" t="s">
        <v>305</v>
      </c>
      <c r="E2444" s="9" t="s">
        <v>70</v>
      </c>
      <c r="F2444" s="9" t="s">
        <v>306</v>
      </c>
      <c r="G2444" s="9" t="s">
        <v>307</v>
      </c>
      <c r="H2444" s="9">
        <v>0.36</v>
      </c>
      <c r="I2444" s="9">
        <v>0.48</v>
      </c>
      <c r="J2444" s="9" t="s">
        <v>195</v>
      </c>
      <c r="K2444" s="9">
        <v>0.15860574037073999</v>
      </c>
      <c r="L2444" s="9">
        <v>3855.3464395690798</v>
      </c>
      <c r="M2444" s="9">
        <v>9.57859158916939</v>
      </c>
      <c r="N2444" s="9">
        <v>1.40767849505342</v>
      </c>
      <c r="O2444" s="9">
        <v>1.51921961070916</v>
      </c>
      <c r="P2444" s="9">
        <v>0.22326588991190999</v>
      </c>
      <c r="Q2444" s="9">
        <v>611.48007643355402</v>
      </c>
      <c r="R2444" s="9">
        <v>1210</v>
      </c>
      <c r="S2444" s="9" t="s">
        <v>310</v>
      </c>
      <c r="T2444" s="9">
        <v>1210</v>
      </c>
      <c r="U2444" s="9" t="s">
        <v>293</v>
      </c>
      <c r="V2444" s="9" t="s">
        <v>195</v>
      </c>
      <c r="Z2444" s="9">
        <v>0</v>
      </c>
      <c r="AA2444" s="9">
        <v>1</v>
      </c>
      <c r="AB2444" s="9">
        <v>1.51921961070916</v>
      </c>
      <c r="AC2444" s="9">
        <v>0.22326588991190999</v>
      </c>
      <c r="AD2444" s="9">
        <v>611.48007643355402</v>
      </c>
      <c r="AF2444" s="9">
        <v>-1</v>
      </c>
      <c r="AG2444" s="9">
        <v>-1</v>
      </c>
      <c r="AH2444" s="9">
        <v>-1</v>
      </c>
      <c r="AI2444" s="9">
        <v>-1</v>
      </c>
      <c r="AJ2444" s="9">
        <v>0</v>
      </c>
      <c r="AM2444" s="9" t="s">
        <v>309</v>
      </c>
      <c r="AN2444" s="9">
        <v>-1</v>
      </c>
      <c r="AQ2444" s="9">
        <v>580</v>
      </c>
      <c r="AR2444" s="9" t="s">
        <v>302</v>
      </c>
      <c r="AT2444" s="9" t="s">
        <v>195</v>
      </c>
      <c r="AU2444" s="9">
        <v>132.71029999999999</v>
      </c>
      <c r="AV2444" s="9">
        <v>128.98929984916799</v>
      </c>
      <c r="AW2444" s="9">
        <v>641.85465904883995</v>
      </c>
      <c r="AX2444" s="9">
        <v>0.4959286913</v>
      </c>
    </row>
    <row r="2445" spans="1:50" x14ac:dyDescent="0.25">
      <c r="A2445" s="142">
        <v>550000</v>
      </c>
      <c r="B2445" s="142">
        <v>920000</v>
      </c>
      <c r="C2445" s="142">
        <v>920000</v>
      </c>
      <c r="D2445" s="9" t="s">
        <v>305</v>
      </c>
      <c r="E2445" s="9" t="s">
        <v>70</v>
      </c>
      <c r="F2445" s="9" t="s">
        <v>306</v>
      </c>
      <c r="G2445" s="9" t="s">
        <v>307</v>
      </c>
      <c r="H2445" s="9">
        <v>0.36</v>
      </c>
      <c r="I2445" s="9">
        <v>0.48</v>
      </c>
      <c r="J2445" s="9" t="s">
        <v>195</v>
      </c>
      <c r="K2445" s="9">
        <v>0.17151311029404001</v>
      </c>
      <c r="L2445" s="9">
        <v>3863.0404146064202</v>
      </c>
      <c r="M2445" s="9">
        <v>9.5931970436173497</v>
      </c>
      <c r="N2445" s="9">
        <v>1.4096391920889699</v>
      </c>
      <c r="O2445" s="9">
        <v>1.6453590626143999</v>
      </c>
      <c r="P2445" s="9">
        <v>0.24177160222755001</v>
      </c>
      <c r="Q2445" s="9">
        <v>662.56207670072502</v>
      </c>
      <c r="R2445" s="9">
        <v>1200</v>
      </c>
      <c r="S2445" s="9" t="s">
        <v>308</v>
      </c>
      <c r="T2445" s="9">
        <v>1200</v>
      </c>
      <c r="U2445" s="9" t="s">
        <v>293</v>
      </c>
      <c r="V2445" s="9" t="s">
        <v>195</v>
      </c>
      <c r="Z2445" s="9">
        <v>0</v>
      </c>
      <c r="AA2445" s="9">
        <v>1</v>
      </c>
      <c r="AB2445" s="9">
        <v>1.6453590626143999</v>
      </c>
      <c r="AC2445" s="9">
        <v>0.24177160222755001</v>
      </c>
      <c r="AD2445" s="9">
        <v>699.64963604892205</v>
      </c>
      <c r="AF2445" s="9">
        <v>-1</v>
      </c>
      <c r="AG2445" s="9">
        <v>-1</v>
      </c>
      <c r="AH2445" s="9">
        <v>-1</v>
      </c>
      <c r="AI2445" s="9">
        <v>-1</v>
      </c>
      <c r="AJ2445" s="9">
        <v>0</v>
      </c>
      <c r="AM2445" s="9" t="s">
        <v>309</v>
      </c>
      <c r="AN2445" s="9">
        <v>-1</v>
      </c>
      <c r="AQ2445" s="9">
        <v>580</v>
      </c>
      <c r="AR2445" s="9" t="s">
        <v>302</v>
      </c>
      <c r="AT2445" s="9" t="s">
        <v>195</v>
      </c>
      <c r="AU2445" s="9">
        <v>132.71029999999999</v>
      </c>
      <c r="AV2445" s="9">
        <v>132.69050317299099</v>
      </c>
      <c r="AW2445" s="9">
        <v>694.08893191923403</v>
      </c>
      <c r="AX2445" s="9">
        <v>0.56743684999999999</v>
      </c>
    </row>
    <row r="2446" spans="1:50" x14ac:dyDescent="0.25">
      <c r="A2446" s="142">
        <v>550000</v>
      </c>
      <c r="B2446" s="142">
        <v>920000</v>
      </c>
      <c r="C2446" s="142">
        <v>920000</v>
      </c>
      <c r="D2446" s="9" t="s">
        <v>305</v>
      </c>
      <c r="E2446" s="9" t="s">
        <v>70</v>
      </c>
      <c r="F2446" s="9" t="s">
        <v>306</v>
      </c>
      <c r="G2446" s="9" t="s">
        <v>307</v>
      </c>
      <c r="H2446" s="9">
        <v>0.36</v>
      </c>
      <c r="I2446" s="9">
        <v>0.48</v>
      </c>
      <c r="J2446" s="9" t="s">
        <v>195</v>
      </c>
      <c r="K2446" s="9">
        <v>6.7274008489999997E-5</v>
      </c>
      <c r="L2446" s="9">
        <v>3863.0404146064202</v>
      </c>
      <c r="M2446" s="9">
        <v>9.5931970436173497</v>
      </c>
      <c r="N2446" s="9">
        <v>1.4096391920889699</v>
      </c>
      <c r="O2446" s="9">
        <v>6.4537281936999998E-4</v>
      </c>
      <c r="P2446" s="9">
        <v>9.4832078970000003E-5</v>
      </c>
      <c r="Q2446" s="9">
        <v>0.25988221365717001</v>
      </c>
      <c r="R2446" s="9">
        <v>1210</v>
      </c>
      <c r="S2446" s="9" t="s">
        <v>310</v>
      </c>
      <c r="T2446" s="9">
        <v>1210</v>
      </c>
      <c r="U2446" s="9" t="s">
        <v>293</v>
      </c>
      <c r="V2446" s="9" t="s">
        <v>195</v>
      </c>
      <c r="Z2446" s="9">
        <v>0</v>
      </c>
      <c r="AA2446" s="9">
        <v>1</v>
      </c>
      <c r="AB2446" s="9">
        <v>6.4537281936999998E-4</v>
      </c>
      <c r="AC2446" s="9">
        <v>9.4832078970000003E-5</v>
      </c>
      <c r="AD2446" s="9">
        <v>0.25988221365907999</v>
      </c>
      <c r="AF2446" s="9">
        <v>-1</v>
      </c>
      <c r="AG2446" s="9">
        <v>-1</v>
      </c>
      <c r="AH2446" s="9">
        <v>-1</v>
      </c>
      <c r="AI2446" s="9">
        <v>-1</v>
      </c>
      <c r="AJ2446" s="9">
        <v>0</v>
      </c>
      <c r="AM2446" s="9" t="s">
        <v>309</v>
      </c>
      <c r="AN2446" s="9">
        <v>-1</v>
      </c>
      <c r="AQ2446" s="9">
        <v>580</v>
      </c>
      <c r="AR2446" s="9" t="s">
        <v>302</v>
      </c>
      <c r="AT2446" s="9" t="s">
        <v>195</v>
      </c>
      <c r="AU2446" s="9">
        <v>132.71029999999999</v>
      </c>
      <c r="AV2446" s="9">
        <v>2.67121922206768</v>
      </c>
      <c r="AW2446" s="9">
        <v>0.27224825332843999</v>
      </c>
      <c r="AX2446" s="9">
        <v>2.1077229999999999E-4</v>
      </c>
    </row>
    <row r="2447" spans="1:50" x14ac:dyDescent="0.25">
      <c r="A2447" s="142">
        <v>550000</v>
      </c>
      <c r="B2447" s="142">
        <v>920000</v>
      </c>
      <c r="C2447" s="142">
        <v>920000</v>
      </c>
      <c r="D2447" s="9" t="s">
        <v>305</v>
      </c>
      <c r="E2447" s="9" t="s">
        <v>70</v>
      </c>
      <c r="F2447" s="9" t="s">
        <v>306</v>
      </c>
      <c r="G2447" s="9" t="s">
        <v>307</v>
      </c>
      <c r="H2447" s="9">
        <v>0.36</v>
      </c>
      <c r="I2447" s="9">
        <v>0.48</v>
      </c>
      <c r="J2447" s="9" t="s">
        <v>195</v>
      </c>
      <c r="K2447" s="142">
        <v>7.1237458489999999E-6</v>
      </c>
      <c r="L2447" s="9">
        <v>3863.0404146064202</v>
      </c>
      <c r="M2447" s="9">
        <v>9.5931970436173497</v>
      </c>
      <c r="N2447" s="9">
        <v>1.4096391920889699</v>
      </c>
      <c r="O2447" s="9">
        <v>6.8339497609999996E-5</v>
      </c>
      <c r="P2447" s="9">
        <v>1.004191134E-5</v>
      </c>
      <c r="Q2447" s="9">
        <v>2.7519318118069999E-2</v>
      </c>
      <c r="R2447" s="9">
        <v>1210</v>
      </c>
      <c r="S2447" s="9" t="s">
        <v>310</v>
      </c>
      <c r="T2447" s="9">
        <v>1210</v>
      </c>
      <c r="U2447" s="9" t="s">
        <v>293</v>
      </c>
      <c r="V2447" s="9" t="s">
        <v>195</v>
      </c>
      <c r="Z2447" s="9">
        <v>0</v>
      </c>
      <c r="AA2447" s="9">
        <v>1</v>
      </c>
      <c r="AB2447" s="9">
        <v>6.8339497609999996E-5</v>
      </c>
      <c r="AC2447" s="9">
        <v>1.004191134E-5</v>
      </c>
      <c r="AD2447" s="9">
        <v>251.620098392611</v>
      </c>
      <c r="AF2447" s="9">
        <v>-1</v>
      </c>
      <c r="AG2447" s="9">
        <v>-1</v>
      </c>
      <c r="AH2447" s="9">
        <v>-1</v>
      </c>
      <c r="AI2447" s="9">
        <v>-1</v>
      </c>
      <c r="AJ2447" s="9">
        <v>0</v>
      </c>
      <c r="AM2447" s="9" t="s">
        <v>309</v>
      </c>
      <c r="AN2447" s="9">
        <v>-1</v>
      </c>
      <c r="AQ2447" s="9">
        <v>580</v>
      </c>
      <c r="AR2447" s="9" t="s">
        <v>302</v>
      </c>
      <c r="AT2447" s="9" t="s">
        <v>195</v>
      </c>
      <c r="AU2447" s="9">
        <v>132.71029999999999</v>
      </c>
      <c r="AV2447" s="9">
        <v>1.31125053581554</v>
      </c>
      <c r="AW2447" s="9">
        <v>2.8828776639870001E-2</v>
      </c>
      <c r="AX2447" s="9">
        <v>0.20407145039999999</v>
      </c>
    </row>
    <row r="2448" spans="1:50" x14ac:dyDescent="0.25">
      <c r="A2448" s="142">
        <v>550000</v>
      </c>
      <c r="B2448" s="142">
        <v>920000</v>
      </c>
      <c r="C2448" s="142">
        <v>920000</v>
      </c>
      <c r="D2448" s="9" t="s">
        <v>305</v>
      </c>
      <c r="E2448" s="9" t="s">
        <v>70</v>
      </c>
      <c r="F2448" s="9" t="s">
        <v>306</v>
      </c>
      <c r="G2448" s="9" t="s">
        <v>307</v>
      </c>
      <c r="H2448" s="9">
        <v>0.36</v>
      </c>
      <c r="I2448" s="9">
        <v>0.48</v>
      </c>
      <c r="J2448" s="9" t="s">
        <v>195</v>
      </c>
      <c r="K2448" s="9">
        <v>1.05358438896E-3</v>
      </c>
      <c r="L2448" s="9">
        <v>3863.0404146064202</v>
      </c>
      <c r="M2448" s="9">
        <v>9.5931970436173497</v>
      </c>
      <c r="N2448" s="9">
        <v>1.4096391920889699</v>
      </c>
      <c r="O2448" s="9">
        <v>1.0107242645419999E-2</v>
      </c>
      <c r="P2448" s="9">
        <v>1.4851738468500001E-3</v>
      </c>
      <c r="Q2448" s="9">
        <v>4.07003907477021</v>
      </c>
      <c r="R2448" s="9">
        <v>1210</v>
      </c>
      <c r="S2448" s="9" t="s">
        <v>310</v>
      </c>
      <c r="T2448" s="9">
        <v>1210</v>
      </c>
      <c r="U2448" s="9" t="s">
        <v>293</v>
      </c>
      <c r="V2448" s="9" t="s">
        <v>195</v>
      </c>
      <c r="Z2448" s="9">
        <v>0</v>
      </c>
      <c r="AA2448" s="9">
        <v>1</v>
      </c>
      <c r="AB2448" s="9">
        <v>1.0107242645419999E-2</v>
      </c>
      <c r="AC2448" s="9">
        <v>1.4851738468500001E-3</v>
      </c>
      <c r="AD2448" s="9">
        <v>1414.8203749453301</v>
      </c>
      <c r="AF2448" s="9">
        <v>-1</v>
      </c>
      <c r="AG2448" s="9">
        <v>-1</v>
      </c>
      <c r="AH2448" s="9">
        <v>-1</v>
      </c>
      <c r="AI2448" s="9">
        <v>-1</v>
      </c>
      <c r="AJ2448" s="9">
        <v>0</v>
      </c>
      <c r="AM2448" s="9" t="s">
        <v>309</v>
      </c>
      <c r="AN2448" s="9">
        <v>-1</v>
      </c>
      <c r="AQ2448" s="9">
        <v>580</v>
      </c>
      <c r="AR2448" s="9" t="s">
        <v>302</v>
      </c>
      <c r="AT2448" s="9" t="s">
        <v>195</v>
      </c>
      <c r="AU2448" s="9">
        <v>132.71029999999999</v>
      </c>
      <c r="AV2448" s="9">
        <v>30.994202203830099</v>
      </c>
      <c r="AW2448" s="9">
        <v>4.2637047510214403</v>
      </c>
      <c r="AX2448" s="9">
        <v>1.1474617802</v>
      </c>
    </row>
    <row r="2449" spans="1:50" x14ac:dyDescent="0.25">
      <c r="A2449" s="142">
        <v>550000</v>
      </c>
      <c r="B2449" s="142">
        <v>920000</v>
      </c>
      <c r="C2449" s="142">
        <v>920000</v>
      </c>
      <c r="D2449" s="9" t="s">
        <v>305</v>
      </c>
      <c r="E2449" s="9" t="s">
        <v>70</v>
      </c>
      <c r="F2449" s="9" t="s">
        <v>306</v>
      </c>
      <c r="G2449" s="9" t="s">
        <v>307</v>
      </c>
      <c r="H2449" s="9">
        <v>0.36</v>
      </c>
      <c r="I2449" s="9">
        <v>0.48</v>
      </c>
      <c r="J2449" s="9" t="s">
        <v>195</v>
      </c>
      <c r="K2449" s="9">
        <v>8.9529581606000001E-4</v>
      </c>
      <c r="L2449" s="9">
        <v>3936.2372382793101</v>
      </c>
      <c r="M2449" s="9">
        <v>9.6334741287995698</v>
      </c>
      <c r="N2449" s="9">
        <v>1.2745182964826201</v>
      </c>
      <c r="O2449" s="9">
        <v>8.6248090816300003E-3</v>
      </c>
      <c r="P2449" s="9">
        <v>1.1410708983299999E-3</v>
      </c>
      <c r="Q2449" s="9">
        <v>3.52409673045103</v>
      </c>
      <c r="R2449" s="9">
        <v>1400</v>
      </c>
      <c r="S2449" s="9" t="s">
        <v>297</v>
      </c>
      <c r="T2449" s="9">
        <v>1400</v>
      </c>
      <c r="U2449" s="9" t="s">
        <v>293</v>
      </c>
      <c r="V2449" s="9" t="s">
        <v>195</v>
      </c>
      <c r="Z2449" s="9">
        <v>0</v>
      </c>
      <c r="AA2449" s="9">
        <v>1</v>
      </c>
      <c r="AB2449" s="9">
        <v>8.6248090816300003E-3</v>
      </c>
      <c r="AC2449" s="9">
        <v>1.1410708983299999E-3</v>
      </c>
      <c r="AD2449" s="9">
        <v>3.5240967304508199</v>
      </c>
      <c r="AF2449" s="9">
        <v>-1</v>
      </c>
      <c r="AG2449" s="9">
        <v>-1</v>
      </c>
      <c r="AH2449" s="9">
        <v>-1</v>
      </c>
      <c r="AI2449" s="9">
        <v>-1</v>
      </c>
      <c r="AJ2449" s="9">
        <v>0</v>
      </c>
      <c r="AM2449" s="9" t="s">
        <v>309</v>
      </c>
      <c r="AN2449" s="9">
        <v>-1</v>
      </c>
      <c r="AQ2449" s="9">
        <v>580</v>
      </c>
      <c r="AR2449" s="9" t="s">
        <v>302</v>
      </c>
      <c r="AT2449" s="9" t="s">
        <v>195</v>
      </c>
      <c r="AU2449" s="9">
        <v>132.71029999999999</v>
      </c>
      <c r="AV2449" s="9">
        <v>43.904492670172097</v>
      </c>
      <c r="AW2449" s="9">
        <v>3.6231336231700402</v>
      </c>
      <c r="AX2449" s="9">
        <v>2.8581482000000001E-3</v>
      </c>
    </row>
    <row r="2450" spans="1:50" x14ac:dyDescent="0.25">
      <c r="A2450" s="142">
        <v>550000</v>
      </c>
      <c r="B2450" s="142">
        <v>920000</v>
      </c>
      <c r="C2450" s="142">
        <v>920000</v>
      </c>
      <c r="D2450" s="9" t="s">
        <v>305</v>
      </c>
      <c r="E2450" s="9" t="s">
        <v>70</v>
      </c>
      <c r="F2450" s="9" t="s">
        <v>306</v>
      </c>
      <c r="G2450" s="9" t="s">
        <v>307</v>
      </c>
      <c r="H2450" s="9">
        <v>0.36</v>
      </c>
      <c r="I2450" s="9">
        <v>0.48</v>
      </c>
      <c r="J2450" s="9" t="s">
        <v>195</v>
      </c>
      <c r="K2450" s="9">
        <v>2.0339266137859999E-2</v>
      </c>
      <c r="L2450" s="9">
        <v>3936.2372382793101</v>
      </c>
      <c r="M2450" s="9">
        <v>9.6334741287995698</v>
      </c>
      <c r="N2450" s="9">
        <v>1.2745182964826201</v>
      </c>
      <c r="O2450" s="9">
        <v>0.19593779413792001</v>
      </c>
      <c r="P2450" s="9">
        <v>2.5922766829739999E-2</v>
      </c>
      <c r="Q2450" s="9">
        <v>80.060176771149401</v>
      </c>
      <c r="R2450" s="9">
        <v>8140</v>
      </c>
      <c r="S2450" s="9" t="s">
        <v>292</v>
      </c>
      <c r="T2450" s="9">
        <v>8140</v>
      </c>
      <c r="U2450" s="9" t="s">
        <v>293</v>
      </c>
      <c r="V2450" s="9" t="s">
        <v>195</v>
      </c>
      <c r="Z2450" s="9">
        <v>0</v>
      </c>
      <c r="AA2450" s="9">
        <v>1</v>
      </c>
      <c r="AB2450" s="9">
        <v>0.19593779413792001</v>
      </c>
      <c r="AC2450" s="9">
        <v>2.5922766829739999E-2</v>
      </c>
      <c r="AD2450" s="9">
        <v>85.333371649284203</v>
      </c>
      <c r="AF2450" s="9">
        <v>-1</v>
      </c>
      <c r="AG2450" s="9">
        <v>-1</v>
      </c>
      <c r="AH2450" s="9">
        <v>-1</v>
      </c>
      <c r="AI2450" s="9">
        <v>-1</v>
      </c>
      <c r="AJ2450" s="9">
        <v>0</v>
      </c>
      <c r="AM2450" s="9" t="s">
        <v>309</v>
      </c>
      <c r="AN2450" s="9">
        <v>-1</v>
      </c>
      <c r="AQ2450" s="9">
        <v>580</v>
      </c>
      <c r="AR2450" s="9" t="s">
        <v>302</v>
      </c>
      <c r="AT2450" s="9" t="s">
        <v>195</v>
      </c>
      <c r="AU2450" s="9">
        <v>132.71029999999999</v>
      </c>
      <c r="AV2450" s="9">
        <v>109.25244884567999</v>
      </c>
      <c r="AW2450" s="9">
        <v>82.310089796933894</v>
      </c>
      <c r="AX2450" s="9">
        <v>6.9207925099999998E-2</v>
      </c>
    </row>
    <row r="2451" spans="1:50" x14ac:dyDescent="0.25">
      <c r="A2451" s="142">
        <v>550000</v>
      </c>
      <c r="B2451" s="142">
        <v>920000</v>
      </c>
      <c r="C2451" s="142">
        <v>920000</v>
      </c>
      <c r="D2451" s="9" t="s">
        <v>305</v>
      </c>
      <c r="E2451" s="9" t="s">
        <v>70</v>
      </c>
      <c r="F2451" s="9" t="s">
        <v>306</v>
      </c>
      <c r="G2451" s="9" t="s">
        <v>307</v>
      </c>
      <c r="H2451" s="9">
        <v>0.36</v>
      </c>
      <c r="I2451" s="9">
        <v>0.48</v>
      </c>
      <c r="J2451" s="9" t="s">
        <v>195</v>
      </c>
      <c r="K2451" s="9">
        <v>5.2758470169000005E-4</v>
      </c>
      <c r="L2451" s="9">
        <v>3936.2372382793101</v>
      </c>
      <c r="M2451" s="9">
        <v>9.6334741287995698</v>
      </c>
      <c r="N2451" s="9">
        <v>1.2745182964826201</v>
      </c>
      <c r="O2451" s="9">
        <v>5.0824735745199998E-3</v>
      </c>
      <c r="P2451" s="9">
        <v>6.7241635525E-4</v>
      </c>
      <c r="Q2451" s="9">
        <v>2.0766985491583401</v>
      </c>
      <c r="R2451" s="9">
        <v>1430</v>
      </c>
      <c r="S2451" s="9" t="s">
        <v>298</v>
      </c>
      <c r="T2451" s="9">
        <v>1430</v>
      </c>
      <c r="U2451" s="9" t="s">
        <v>293</v>
      </c>
      <c r="V2451" s="9" t="s">
        <v>195</v>
      </c>
      <c r="Z2451" s="9">
        <v>0</v>
      </c>
      <c r="AA2451" s="9">
        <v>1</v>
      </c>
      <c r="AB2451" s="9">
        <v>5.0824735745199998E-3</v>
      </c>
      <c r="AC2451" s="9">
        <v>6.7241635525E-4</v>
      </c>
      <c r="AD2451" s="9">
        <v>2.0766985491601102</v>
      </c>
      <c r="AF2451" s="9">
        <v>-1</v>
      </c>
      <c r="AG2451" s="9">
        <v>-1</v>
      </c>
      <c r="AH2451" s="9">
        <v>-1</v>
      </c>
      <c r="AI2451" s="9">
        <v>-1</v>
      </c>
      <c r="AJ2451" s="9">
        <v>0</v>
      </c>
      <c r="AM2451" s="9" t="s">
        <v>309</v>
      </c>
      <c r="AN2451" s="9">
        <v>-1</v>
      </c>
      <c r="AQ2451" s="9">
        <v>580</v>
      </c>
      <c r="AR2451" s="9" t="s">
        <v>302</v>
      </c>
      <c r="AT2451" s="9" t="s">
        <v>195</v>
      </c>
      <c r="AU2451" s="9">
        <v>132.71029999999999</v>
      </c>
      <c r="AV2451" s="9">
        <v>8.6848778311662702</v>
      </c>
      <c r="AW2451" s="9">
        <v>2.1350595384162201</v>
      </c>
      <c r="AX2451" s="9">
        <v>1.6842648E-3</v>
      </c>
    </row>
    <row r="2452" spans="1:50" x14ac:dyDescent="0.25">
      <c r="A2452" s="142">
        <v>550000</v>
      </c>
      <c r="B2452" s="142">
        <v>920000</v>
      </c>
      <c r="C2452" s="142">
        <v>920000</v>
      </c>
      <c r="D2452" s="9" t="s">
        <v>305</v>
      </c>
      <c r="E2452" s="9" t="s">
        <v>70</v>
      </c>
      <c r="F2452" s="9" t="s">
        <v>306</v>
      </c>
      <c r="G2452" s="9" t="s">
        <v>307</v>
      </c>
      <c r="H2452" s="9">
        <v>0.36</v>
      </c>
      <c r="I2452" s="9">
        <v>0.48</v>
      </c>
      <c r="J2452" s="9" t="s">
        <v>195</v>
      </c>
      <c r="K2452" s="9">
        <v>0.16349652323811001</v>
      </c>
      <c r="L2452" s="9">
        <v>3936.2372382793101</v>
      </c>
      <c r="M2452" s="9">
        <v>9.6334741287995698</v>
      </c>
      <c r="N2452" s="9">
        <v>1.2745182964826201</v>
      </c>
      <c r="O2452" s="9">
        <v>1.5750395267630499</v>
      </c>
      <c r="P2452" s="9">
        <v>0.20837931027827</v>
      </c>
      <c r="Q2452" s="9">
        <v>643.56110309906205</v>
      </c>
      <c r="R2452" s="9">
        <v>1410</v>
      </c>
      <c r="S2452" s="9" t="s">
        <v>299</v>
      </c>
      <c r="T2452" s="9">
        <v>1410</v>
      </c>
      <c r="U2452" s="9" t="s">
        <v>293</v>
      </c>
      <c r="V2452" s="9" t="s">
        <v>195</v>
      </c>
      <c r="Z2452" s="9">
        <v>0</v>
      </c>
      <c r="AA2452" s="9">
        <v>1</v>
      </c>
      <c r="AB2452" s="9">
        <v>1.5750395267630499</v>
      </c>
      <c r="AC2452" s="9">
        <v>0.20837931027827</v>
      </c>
      <c r="AD2452" s="9">
        <v>643.56110309906205</v>
      </c>
      <c r="AF2452" s="9">
        <v>-1</v>
      </c>
      <c r="AG2452" s="9">
        <v>-1</v>
      </c>
      <c r="AH2452" s="9">
        <v>-1</v>
      </c>
      <c r="AI2452" s="9">
        <v>-1</v>
      </c>
      <c r="AJ2452" s="9">
        <v>0</v>
      </c>
      <c r="AM2452" s="9" t="s">
        <v>309</v>
      </c>
      <c r="AN2452" s="9">
        <v>-1</v>
      </c>
      <c r="AQ2452" s="9">
        <v>580</v>
      </c>
      <c r="AR2452" s="9" t="s">
        <v>302</v>
      </c>
      <c r="AT2452" s="9" t="s">
        <v>195</v>
      </c>
      <c r="AU2452" s="9">
        <v>132.71029999999999</v>
      </c>
      <c r="AV2452" s="9">
        <v>119.24840245076901</v>
      </c>
      <c r="AW2452" s="9">
        <v>661.64695510623005</v>
      </c>
      <c r="AX2452" s="9">
        <v>0.52194736669999997</v>
      </c>
    </row>
    <row r="2453" spans="1:50" x14ac:dyDescent="0.25">
      <c r="A2453" s="142">
        <v>550000</v>
      </c>
      <c r="B2453" s="142">
        <v>920000</v>
      </c>
      <c r="C2453" s="142">
        <v>920000</v>
      </c>
      <c r="D2453" s="9" t="s">
        <v>305</v>
      </c>
      <c r="E2453" s="9" t="s">
        <v>70</v>
      </c>
      <c r="F2453" s="9" t="s">
        <v>306</v>
      </c>
      <c r="G2453" s="9" t="s">
        <v>307</v>
      </c>
      <c r="H2453" s="9">
        <v>0.36</v>
      </c>
      <c r="I2453" s="9">
        <v>0.48</v>
      </c>
      <c r="J2453" s="9" t="s">
        <v>195</v>
      </c>
      <c r="K2453" s="9">
        <v>9.4072161912699993E-3</v>
      </c>
      <c r="L2453" s="9">
        <v>3936.2372382793101</v>
      </c>
      <c r="M2453" s="9">
        <v>9.6334741287995698</v>
      </c>
      <c r="N2453" s="9">
        <v>1.2745182964826201</v>
      </c>
      <c r="O2453" s="9">
        <v>9.0624173802700006E-2</v>
      </c>
      <c r="P2453" s="9">
        <v>1.1989669154750001E-2</v>
      </c>
      <c r="Q2453" s="9">
        <v>37.029034680652501</v>
      </c>
      <c r="R2453" s="9">
        <v>1430</v>
      </c>
      <c r="S2453" s="9" t="s">
        <v>298</v>
      </c>
      <c r="T2453" s="9">
        <v>1430</v>
      </c>
      <c r="U2453" s="9" t="s">
        <v>293</v>
      </c>
      <c r="V2453" s="9" t="s">
        <v>195</v>
      </c>
      <c r="Z2453" s="9">
        <v>0</v>
      </c>
      <c r="AA2453" s="9">
        <v>1</v>
      </c>
      <c r="AB2453" s="9">
        <v>9.0624173802700006E-2</v>
      </c>
      <c r="AC2453" s="9">
        <v>1.1989669154750001E-2</v>
      </c>
      <c r="AD2453" s="9">
        <v>37.029034680651002</v>
      </c>
      <c r="AF2453" s="9">
        <v>-1</v>
      </c>
      <c r="AG2453" s="9">
        <v>-1</v>
      </c>
      <c r="AH2453" s="9">
        <v>-1</v>
      </c>
      <c r="AI2453" s="9">
        <v>-1</v>
      </c>
      <c r="AJ2453" s="9">
        <v>0</v>
      </c>
      <c r="AM2453" s="9" t="s">
        <v>309</v>
      </c>
      <c r="AN2453" s="9">
        <v>-1</v>
      </c>
      <c r="AQ2453" s="9">
        <v>580</v>
      </c>
      <c r="AR2453" s="9" t="s">
        <v>302</v>
      </c>
      <c r="AT2453" s="9" t="s">
        <v>195</v>
      </c>
      <c r="AU2453" s="9">
        <v>132.71029999999999</v>
      </c>
      <c r="AV2453" s="9">
        <v>25.038938201563699</v>
      </c>
      <c r="AW2453" s="9">
        <v>38.069653260577098</v>
      </c>
      <c r="AX2453" s="9">
        <v>3.00316583E-2</v>
      </c>
    </row>
    <row r="2454" spans="1:50" x14ac:dyDescent="0.25">
      <c r="A2454" s="142">
        <v>550000</v>
      </c>
      <c r="B2454" s="142">
        <v>920000</v>
      </c>
      <c r="C2454" s="142">
        <v>920000</v>
      </c>
      <c r="D2454" s="9" t="s">
        <v>305</v>
      </c>
      <c r="E2454" s="9" t="s">
        <v>70</v>
      </c>
      <c r="F2454" s="9" t="s">
        <v>306</v>
      </c>
      <c r="G2454" s="9" t="s">
        <v>307</v>
      </c>
      <c r="H2454" s="9">
        <v>0.36</v>
      </c>
      <c r="I2454" s="9">
        <v>0.48</v>
      </c>
      <c r="J2454" s="9" t="s">
        <v>195</v>
      </c>
      <c r="K2454" s="9">
        <v>0.25575995885462999</v>
      </c>
      <c r="L2454" s="9">
        <v>3850.4766354631302</v>
      </c>
      <c r="M2454" s="9">
        <v>9.5673638444899805</v>
      </c>
      <c r="N2454" s="9">
        <v>1.40605815690651</v>
      </c>
      <c r="O2454" s="9">
        <v>2.4469485832140401</v>
      </c>
      <c r="P2454" s="9">
        <v>0.35961337635761997</v>
      </c>
      <c r="Q2454" s="9">
        <v>984.79774585677001</v>
      </c>
      <c r="R2454" s="9">
        <v>1200</v>
      </c>
      <c r="S2454" s="9" t="s">
        <v>308</v>
      </c>
      <c r="T2454" s="9">
        <v>1200</v>
      </c>
      <c r="U2454" s="9" t="s">
        <v>293</v>
      </c>
      <c r="V2454" s="9" t="s">
        <v>195</v>
      </c>
      <c r="Z2454" s="9">
        <v>0</v>
      </c>
      <c r="AA2454" s="9">
        <v>1</v>
      </c>
      <c r="AB2454" s="9">
        <v>2.4469485832140401</v>
      </c>
      <c r="AC2454" s="9">
        <v>0.35961337635761997</v>
      </c>
      <c r="AD2454" s="9">
        <v>984.79774585677001</v>
      </c>
      <c r="AF2454" s="9">
        <v>-1</v>
      </c>
      <c r="AG2454" s="9">
        <v>-1</v>
      </c>
      <c r="AH2454" s="9">
        <v>-1</v>
      </c>
      <c r="AI2454" s="9">
        <v>-1</v>
      </c>
      <c r="AJ2454" s="9">
        <v>0</v>
      </c>
      <c r="AM2454" s="9" t="s">
        <v>309</v>
      </c>
      <c r="AN2454" s="9">
        <v>-1</v>
      </c>
      <c r="AQ2454" s="9">
        <v>580</v>
      </c>
      <c r="AR2454" s="9" t="s">
        <v>302</v>
      </c>
      <c r="AT2454" s="9" t="s">
        <v>195</v>
      </c>
      <c r="AU2454" s="9">
        <v>132.71029999999999</v>
      </c>
      <c r="AV2454" s="9">
        <v>181.554042066379</v>
      </c>
      <c r="AW2454" s="9">
        <v>1035.0238320836199</v>
      </c>
      <c r="AX2454" s="9">
        <v>0.79870052380000001</v>
      </c>
    </row>
    <row r="2455" spans="1:50" x14ac:dyDescent="0.25">
      <c r="A2455" s="142">
        <v>550000</v>
      </c>
      <c r="B2455" s="142">
        <v>920000</v>
      </c>
      <c r="C2455" s="142">
        <v>920000</v>
      </c>
      <c r="D2455" s="9" t="s">
        <v>305</v>
      </c>
      <c r="E2455" s="9" t="s">
        <v>70</v>
      </c>
      <c r="F2455" s="9" t="s">
        <v>306</v>
      </c>
      <c r="G2455" s="9" t="s">
        <v>307</v>
      </c>
      <c r="H2455" s="9">
        <v>0.36</v>
      </c>
      <c r="I2455" s="9">
        <v>0.48</v>
      </c>
      <c r="J2455" s="9" t="s">
        <v>195</v>
      </c>
      <c r="K2455" s="9">
        <v>0.15661057652574001</v>
      </c>
      <c r="L2455" s="9">
        <v>3850.4766354631302</v>
      </c>
      <c r="M2455" s="9">
        <v>9.5673638444899805</v>
      </c>
      <c r="N2455" s="9">
        <v>1.40605815690651</v>
      </c>
      <c r="O2455" s="9">
        <v>1.4983503675171299</v>
      </c>
      <c r="P2455" s="9">
        <v>0.22020357858185</v>
      </c>
      <c r="Q2455" s="9">
        <v>603.02536577878902</v>
      </c>
      <c r="R2455" s="9">
        <v>1210</v>
      </c>
      <c r="S2455" s="9" t="s">
        <v>310</v>
      </c>
      <c r="T2455" s="9">
        <v>1210</v>
      </c>
      <c r="U2455" s="9" t="s">
        <v>293</v>
      </c>
      <c r="V2455" s="9" t="s">
        <v>195</v>
      </c>
      <c r="Z2455" s="9">
        <v>0</v>
      </c>
      <c r="AA2455" s="9">
        <v>1</v>
      </c>
      <c r="AB2455" s="9">
        <v>1.4983503675171299</v>
      </c>
      <c r="AC2455" s="9">
        <v>0.22020357858185</v>
      </c>
      <c r="AD2455" s="9">
        <v>603.02536577878902</v>
      </c>
      <c r="AF2455" s="9">
        <v>-1</v>
      </c>
      <c r="AG2455" s="9">
        <v>-1</v>
      </c>
      <c r="AH2455" s="9">
        <v>-1</v>
      </c>
      <c r="AI2455" s="9">
        <v>-1</v>
      </c>
      <c r="AJ2455" s="9">
        <v>0</v>
      </c>
      <c r="AM2455" s="9" t="s">
        <v>309</v>
      </c>
      <c r="AN2455" s="9">
        <v>-1</v>
      </c>
      <c r="AQ2455" s="9">
        <v>580</v>
      </c>
      <c r="AR2455" s="9" t="s">
        <v>302</v>
      </c>
      <c r="AT2455" s="9" t="s">
        <v>195</v>
      </c>
      <c r="AU2455" s="9">
        <v>132.71029999999999</v>
      </c>
      <c r="AV2455" s="9">
        <v>105.575338122406</v>
      </c>
      <c r="AW2455" s="9">
        <v>633.78051742897401</v>
      </c>
      <c r="AX2455" s="9">
        <v>0.48907166730000001</v>
      </c>
    </row>
    <row r="2456" spans="1:50" x14ac:dyDescent="0.25">
      <c r="A2456" s="142">
        <v>550000</v>
      </c>
      <c r="B2456" s="142">
        <v>920000</v>
      </c>
      <c r="C2456" s="142">
        <v>920000</v>
      </c>
      <c r="D2456" s="9" t="s">
        <v>305</v>
      </c>
      <c r="E2456" s="9" t="s">
        <v>70</v>
      </c>
      <c r="F2456" s="9" t="s">
        <v>306</v>
      </c>
      <c r="G2456" s="9" t="s">
        <v>307</v>
      </c>
      <c r="H2456" s="9">
        <v>0.36</v>
      </c>
      <c r="I2456" s="9">
        <v>0.48</v>
      </c>
      <c r="J2456" s="9" t="s">
        <v>195</v>
      </c>
      <c r="K2456" s="9">
        <v>5.7051668671600003E-3</v>
      </c>
      <c r="L2456" s="9">
        <v>3850.4766354631302</v>
      </c>
      <c r="M2456" s="9">
        <v>9.5673638444899805</v>
      </c>
      <c r="N2456" s="9">
        <v>1.40605815690651</v>
      </c>
      <c r="O2456" s="9">
        <v>5.4583407211720003E-2</v>
      </c>
      <c r="P2456" s="9">
        <v>8.0217964100899996E-3</v>
      </c>
      <c r="Q2456" s="9">
        <v>21.967611723448801</v>
      </c>
      <c r="R2456" s="9">
        <v>1210</v>
      </c>
      <c r="S2456" s="9" t="s">
        <v>310</v>
      </c>
      <c r="T2456" s="9">
        <v>1210</v>
      </c>
      <c r="U2456" s="9" t="s">
        <v>293</v>
      </c>
      <c r="V2456" s="9" t="s">
        <v>195</v>
      </c>
      <c r="Z2456" s="9">
        <v>0</v>
      </c>
      <c r="AA2456" s="9">
        <v>1</v>
      </c>
      <c r="AB2456" s="9">
        <v>5.4583407211720003E-2</v>
      </c>
      <c r="AC2456" s="9">
        <v>8.0217964100899996E-3</v>
      </c>
      <c r="AD2456" s="9">
        <v>21.967611723448901</v>
      </c>
      <c r="AF2456" s="9">
        <v>-1</v>
      </c>
      <c r="AG2456" s="9">
        <v>-1</v>
      </c>
      <c r="AH2456" s="9">
        <v>-1</v>
      </c>
      <c r="AI2456" s="9">
        <v>-1</v>
      </c>
      <c r="AJ2456" s="9">
        <v>0</v>
      </c>
      <c r="AM2456" s="9" t="s">
        <v>309</v>
      </c>
      <c r="AN2456" s="9">
        <v>-1</v>
      </c>
      <c r="AQ2456" s="9">
        <v>580</v>
      </c>
      <c r="AR2456" s="9" t="s">
        <v>302</v>
      </c>
      <c r="AT2456" s="9" t="s">
        <v>195</v>
      </c>
      <c r="AU2456" s="9">
        <v>132.71029999999999</v>
      </c>
      <c r="AV2456" s="9">
        <v>19.789657949871899</v>
      </c>
      <c r="AW2456" s="9">
        <v>23.087991177262602</v>
      </c>
      <c r="AX2456" s="9">
        <v>1.7816392300000001E-2</v>
      </c>
    </row>
    <row r="2457" spans="1:50" x14ac:dyDescent="0.25">
      <c r="A2457" s="142">
        <v>550000</v>
      </c>
      <c r="B2457" s="142">
        <v>920000</v>
      </c>
      <c r="C2457" s="142">
        <v>920000</v>
      </c>
      <c r="D2457" s="9" t="s">
        <v>305</v>
      </c>
      <c r="E2457" s="9" t="s">
        <v>70</v>
      </c>
      <c r="F2457" s="9" t="s">
        <v>306</v>
      </c>
      <c r="G2457" s="9" t="s">
        <v>307</v>
      </c>
      <c r="H2457" s="9">
        <v>0.36</v>
      </c>
      <c r="I2457" s="9">
        <v>0.48</v>
      </c>
      <c r="J2457" s="9" t="s">
        <v>195</v>
      </c>
      <c r="K2457" s="9">
        <v>0.14494932241066999</v>
      </c>
      <c r="L2457" s="9">
        <v>3850.4766354631302</v>
      </c>
      <c r="M2457" s="9">
        <v>9.5673638444899805</v>
      </c>
      <c r="N2457" s="9">
        <v>1.40605815690651</v>
      </c>
      <c r="O2457" s="9">
        <v>1.38678290651518</v>
      </c>
      <c r="P2457" s="9">
        <v>0.20380717711359</v>
      </c>
      <c r="Q2457" s="9">
        <v>558.12397926850497</v>
      </c>
      <c r="R2457" s="9">
        <v>1210</v>
      </c>
      <c r="S2457" s="9" t="s">
        <v>310</v>
      </c>
      <c r="T2457" s="9">
        <v>1210</v>
      </c>
      <c r="U2457" s="9" t="s">
        <v>293</v>
      </c>
      <c r="V2457" s="9" t="s">
        <v>195</v>
      </c>
      <c r="Z2457" s="9">
        <v>0</v>
      </c>
      <c r="AA2457" s="9">
        <v>1</v>
      </c>
      <c r="AB2457" s="9">
        <v>1.38678290651518</v>
      </c>
      <c r="AC2457" s="9">
        <v>0.20380717711359</v>
      </c>
      <c r="AD2457" s="9">
        <v>558.12397926850497</v>
      </c>
      <c r="AF2457" s="9">
        <v>-1</v>
      </c>
      <c r="AG2457" s="9">
        <v>-1</v>
      </c>
      <c r="AH2457" s="9">
        <v>-1</v>
      </c>
      <c r="AI2457" s="9">
        <v>-1</v>
      </c>
      <c r="AJ2457" s="9">
        <v>0</v>
      </c>
      <c r="AM2457" s="9" t="s">
        <v>309</v>
      </c>
      <c r="AN2457" s="9">
        <v>-1</v>
      </c>
      <c r="AQ2457" s="9">
        <v>580</v>
      </c>
      <c r="AR2457" s="9" t="s">
        <v>302</v>
      </c>
      <c r="AT2457" s="9" t="s">
        <v>195</v>
      </c>
      <c r="AU2457" s="9">
        <v>132.71029999999999</v>
      </c>
      <c r="AV2457" s="9">
        <v>116.087645397496</v>
      </c>
      <c r="AW2457" s="9">
        <v>586.58909632015695</v>
      </c>
      <c r="AX2457" s="9">
        <v>0.45265529539999999</v>
      </c>
    </row>
    <row r="2458" spans="1:50" x14ac:dyDescent="0.25">
      <c r="A2458" s="142">
        <v>550000</v>
      </c>
      <c r="B2458" s="142">
        <v>920000</v>
      </c>
      <c r="C2458" s="142">
        <v>920000</v>
      </c>
      <c r="D2458" s="9" t="s">
        <v>305</v>
      </c>
      <c r="E2458" s="9" t="s">
        <v>70</v>
      </c>
      <c r="F2458" s="9" t="s">
        <v>306</v>
      </c>
      <c r="G2458" s="9" t="s">
        <v>307</v>
      </c>
      <c r="H2458" s="9">
        <v>0.36</v>
      </c>
      <c r="I2458" s="9">
        <v>0.48</v>
      </c>
      <c r="J2458" s="9" t="s">
        <v>195</v>
      </c>
      <c r="K2458" s="9">
        <v>5.473842898668E-2</v>
      </c>
      <c r="L2458" s="9">
        <v>3850.4766354631302</v>
      </c>
      <c r="M2458" s="9">
        <v>9.5673638444899805</v>
      </c>
      <c r="N2458" s="9">
        <v>1.40605815690651</v>
      </c>
      <c r="O2458" s="9">
        <v>0.52370246639138995</v>
      </c>
      <c r="P2458" s="9">
        <v>7.6965414572970001E-2</v>
      </c>
      <c r="Q2458" s="9">
        <v>210.76904187518801</v>
      </c>
      <c r="R2458" s="9">
        <v>1210</v>
      </c>
      <c r="S2458" s="9" t="s">
        <v>310</v>
      </c>
      <c r="T2458" s="9">
        <v>1210</v>
      </c>
      <c r="U2458" s="9" t="s">
        <v>293</v>
      </c>
      <c r="V2458" s="9" t="s">
        <v>195</v>
      </c>
      <c r="Z2458" s="9">
        <v>0</v>
      </c>
      <c r="AA2458" s="9">
        <v>1</v>
      </c>
      <c r="AB2458" s="9">
        <v>0.52370246639138995</v>
      </c>
      <c r="AC2458" s="9">
        <v>7.6965414572970001E-2</v>
      </c>
      <c r="AD2458" s="9">
        <v>210.76904187518701</v>
      </c>
      <c r="AF2458" s="9">
        <v>-1</v>
      </c>
      <c r="AG2458" s="9">
        <v>-1</v>
      </c>
      <c r="AH2458" s="9">
        <v>-1</v>
      </c>
      <c r="AI2458" s="9">
        <v>-1</v>
      </c>
      <c r="AJ2458" s="9">
        <v>0</v>
      </c>
      <c r="AM2458" s="9" t="s">
        <v>309</v>
      </c>
      <c r="AN2458" s="9">
        <v>-1</v>
      </c>
      <c r="AQ2458" s="9">
        <v>580</v>
      </c>
      <c r="AR2458" s="9" t="s">
        <v>302</v>
      </c>
      <c r="AT2458" s="9" t="s">
        <v>195</v>
      </c>
      <c r="AU2458" s="9">
        <v>132.71029999999999</v>
      </c>
      <c r="AV2458" s="9">
        <v>71.085653591760803</v>
      </c>
      <c r="AW2458" s="9">
        <v>221.51856289685099</v>
      </c>
      <c r="AX2458" s="9">
        <v>0.1709400177</v>
      </c>
    </row>
    <row r="2459" spans="1:50" x14ac:dyDescent="0.25">
      <c r="A2459" s="142">
        <v>550000</v>
      </c>
      <c r="B2459" s="142">
        <v>920000</v>
      </c>
      <c r="C2459" s="142">
        <v>920000</v>
      </c>
      <c r="D2459" s="9" t="s">
        <v>305</v>
      </c>
      <c r="E2459" s="9" t="s">
        <v>70</v>
      </c>
      <c r="F2459" s="9" t="s">
        <v>306</v>
      </c>
      <c r="G2459" s="9" t="s">
        <v>307</v>
      </c>
      <c r="H2459" s="9">
        <v>0.36</v>
      </c>
      <c r="I2459" s="9">
        <v>0.48</v>
      </c>
      <c r="J2459" s="9" t="s">
        <v>195</v>
      </c>
      <c r="K2459" s="9">
        <v>9.1040130845100008E-3</v>
      </c>
      <c r="L2459" s="9">
        <v>3847.42469128625</v>
      </c>
      <c r="M2459" s="9">
        <v>9.5601531205363504</v>
      </c>
      <c r="N2459" s="9">
        <v>1.4050111376816099</v>
      </c>
      <c r="O2459" s="9">
        <v>8.7035759099330007E-2</v>
      </c>
      <c r="P2459" s="9">
        <v>1.2791239781340001E-2</v>
      </c>
      <c r="Q2459" s="9">
        <v>35.027004731156097</v>
      </c>
      <c r="R2459" s="9">
        <v>1200</v>
      </c>
      <c r="S2459" s="9" t="s">
        <v>308</v>
      </c>
      <c r="T2459" s="9">
        <v>1200</v>
      </c>
      <c r="U2459" s="9" t="s">
        <v>293</v>
      </c>
      <c r="V2459" s="9" t="s">
        <v>195</v>
      </c>
      <c r="Z2459" s="9">
        <v>0</v>
      </c>
      <c r="AA2459" s="9">
        <v>1</v>
      </c>
      <c r="AB2459" s="9">
        <v>8.7035759099330007E-2</v>
      </c>
      <c r="AC2459" s="9">
        <v>1.2791239781340001E-2</v>
      </c>
      <c r="AD2459" s="9">
        <v>35.0270047311556</v>
      </c>
      <c r="AF2459" s="9">
        <v>-1</v>
      </c>
      <c r="AG2459" s="9">
        <v>-1</v>
      </c>
      <c r="AH2459" s="9">
        <v>-1</v>
      </c>
      <c r="AI2459" s="9">
        <v>-1</v>
      </c>
      <c r="AJ2459" s="9">
        <v>0</v>
      </c>
      <c r="AM2459" s="9" t="s">
        <v>309</v>
      </c>
      <c r="AN2459" s="9">
        <v>-1</v>
      </c>
      <c r="AQ2459" s="9">
        <v>580</v>
      </c>
      <c r="AR2459" s="9" t="s">
        <v>302</v>
      </c>
      <c r="AT2459" s="9" t="s">
        <v>195</v>
      </c>
      <c r="AU2459" s="9">
        <v>132.71029999999999</v>
      </c>
      <c r="AV2459" s="9">
        <v>34.500964023376</v>
      </c>
      <c r="AW2459" s="9">
        <v>36.8426338206826</v>
      </c>
      <c r="AX2459" s="9">
        <v>2.8407951899999999E-2</v>
      </c>
    </row>
    <row r="2460" spans="1:50" x14ac:dyDescent="0.25">
      <c r="A2460" s="142">
        <v>550000</v>
      </c>
      <c r="B2460" s="142">
        <v>920000</v>
      </c>
      <c r="C2460" s="142">
        <v>920000</v>
      </c>
      <c r="D2460" s="9" t="s">
        <v>305</v>
      </c>
      <c r="E2460" s="9" t="s">
        <v>70</v>
      </c>
      <c r="F2460" s="9" t="s">
        <v>306</v>
      </c>
      <c r="G2460" s="9" t="s">
        <v>307</v>
      </c>
      <c r="H2460" s="9">
        <v>0.36</v>
      </c>
      <c r="I2460" s="9">
        <v>0.48</v>
      </c>
      <c r="J2460" s="9" t="s">
        <v>195</v>
      </c>
      <c r="K2460" s="9">
        <v>0.13331992042963001</v>
      </c>
      <c r="L2460" s="9">
        <v>3847.42469128625</v>
      </c>
      <c r="M2460" s="9">
        <v>9.5601531205363504</v>
      </c>
      <c r="N2460" s="9">
        <v>1.4050111376816099</v>
      </c>
      <c r="O2460" s="9">
        <v>1.27455885332506</v>
      </c>
      <c r="P2460" s="9">
        <v>0.18731597307846001</v>
      </c>
      <c r="Q2460" s="9">
        <v>512.93835370130705</v>
      </c>
      <c r="R2460" s="9">
        <v>1210</v>
      </c>
      <c r="S2460" s="9" t="s">
        <v>310</v>
      </c>
      <c r="T2460" s="9">
        <v>1210</v>
      </c>
      <c r="U2460" s="9" t="s">
        <v>293</v>
      </c>
      <c r="V2460" s="9" t="s">
        <v>195</v>
      </c>
      <c r="Z2460" s="9">
        <v>0</v>
      </c>
      <c r="AA2460" s="9">
        <v>1</v>
      </c>
      <c r="AB2460" s="9">
        <v>1.27455885332506</v>
      </c>
      <c r="AC2460" s="9">
        <v>0.18731597307846001</v>
      </c>
      <c r="AD2460" s="9">
        <v>512.93835370130705</v>
      </c>
      <c r="AF2460" s="9">
        <v>-1</v>
      </c>
      <c r="AG2460" s="9">
        <v>-1</v>
      </c>
      <c r="AH2460" s="9">
        <v>-1</v>
      </c>
      <c r="AI2460" s="9">
        <v>-1</v>
      </c>
      <c r="AJ2460" s="9">
        <v>0</v>
      </c>
      <c r="AM2460" s="9" t="s">
        <v>309</v>
      </c>
      <c r="AN2460" s="9">
        <v>-1</v>
      </c>
      <c r="AQ2460" s="9">
        <v>580</v>
      </c>
      <c r="AR2460" s="9" t="s">
        <v>302</v>
      </c>
      <c r="AT2460" s="9" t="s">
        <v>195</v>
      </c>
      <c r="AU2460" s="9">
        <v>132.71029999999999</v>
      </c>
      <c r="AV2460" s="9">
        <v>98.132699667755901</v>
      </c>
      <c r="AW2460" s="9">
        <v>539.52657622453899</v>
      </c>
      <c r="AX2460" s="9">
        <v>0.41600839719999999</v>
      </c>
    </row>
    <row r="2461" spans="1:50" x14ac:dyDescent="0.25">
      <c r="A2461" s="142">
        <v>550000</v>
      </c>
      <c r="B2461" s="142">
        <v>920000</v>
      </c>
      <c r="C2461" s="142">
        <v>920000</v>
      </c>
      <c r="D2461" s="9" t="s">
        <v>305</v>
      </c>
      <c r="E2461" s="9" t="s">
        <v>70</v>
      </c>
      <c r="F2461" s="9" t="s">
        <v>306</v>
      </c>
      <c r="G2461" s="9" t="s">
        <v>307</v>
      </c>
      <c r="H2461" s="9">
        <v>0.36</v>
      </c>
      <c r="I2461" s="9">
        <v>0.48</v>
      </c>
      <c r="J2461" s="9" t="s">
        <v>195</v>
      </c>
      <c r="K2461" s="9">
        <v>6.1603264350900003E-3</v>
      </c>
      <c r="L2461" s="9">
        <v>3847.42469128625</v>
      </c>
      <c r="M2461" s="9">
        <v>9.5601531205363504</v>
      </c>
      <c r="N2461" s="9">
        <v>1.4050111376816099</v>
      </c>
      <c r="O2461" s="9">
        <v>5.889366399195E-2</v>
      </c>
      <c r="P2461" s="9">
        <v>8.6553272530500002E-3</v>
      </c>
      <c r="Q2461" s="9">
        <v>23.701392032752501</v>
      </c>
      <c r="R2461" s="9">
        <v>1210</v>
      </c>
      <c r="S2461" s="9" t="s">
        <v>310</v>
      </c>
      <c r="T2461" s="9">
        <v>1210</v>
      </c>
      <c r="U2461" s="9" t="s">
        <v>293</v>
      </c>
      <c r="V2461" s="9" t="s">
        <v>195</v>
      </c>
      <c r="Z2461" s="9">
        <v>0</v>
      </c>
      <c r="AA2461" s="9">
        <v>1</v>
      </c>
      <c r="AB2461" s="9">
        <v>5.889366399195E-2</v>
      </c>
      <c r="AC2461" s="9">
        <v>8.6553272530500002E-3</v>
      </c>
      <c r="AD2461" s="9">
        <v>23.701392032753901</v>
      </c>
      <c r="AF2461" s="9">
        <v>-1</v>
      </c>
      <c r="AG2461" s="9">
        <v>-1</v>
      </c>
      <c r="AH2461" s="9">
        <v>-1</v>
      </c>
      <c r="AI2461" s="9">
        <v>-1</v>
      </c>
      <c r="AJ2461" s="9">
        <v>0</v>
      </c>
      <c r="AM2461" s="9" t="s">
        <v>309</v>
      </c>
      <c r="AN2461" s="9">
        <v>-1</v>
      </c>
      <c r="AQ2461" s="9">
        <v>580</v>
      </c>
      <c r="AR2461" s="9" t="s">
        <v>302</v>
      </c>
      <c r="AT2461" s="9" t="s">
        <v>195</v>
      </c>
      <c r="AU2461" s="9">
        <v>132.71029999999999</v>
      </c>
      <c r="AV2461" s="9">
        <v>28.164181406161699</v>
      </c>
      <c r="AW2461" s="9">
        <v>24.929956597930001</v>
      </c>
      <c r="AX2461" s="9">
        <v>1.9222540199999999E-2</v>
      </c>
    </row>
    <row r="2462" spans="1:50" x14ac:dyDescent="0.25">
      <c r="A2462" s="142">
        <v>550000</v>
      </c>
      <c r="B2462" s="142">
        <v>920000</v>
      </c>
      <c r="C2462" s="142">
        <v>920000</v>
      </c>
      <c r="D2462" s="9" t="s">
        <v>305</v>
      </c>
      <c r="E2462" s="9" t="s">
        <v>70</v>
      </c>
      <c r="F2462" s="9" t="s">
        <v>306</v>
      </c>
      <c r="G2462" s="9" t="s">
        <v>307</v>
      </c>
      <c r="H2462" s="9">
        <v>0.36</v>
      </c>
      <c r="I2462" s="9">
        <v>0.48</v>
      </c>
      <c r="J2462" s="9" t="s">
        <v>195</v>
      </c>
      <c r="K2462" s="9">
        <v>0.11704854575297</v>
      </c>
      <c r="L2462" s="9">
        <v>3847.42469128625</v>
      </c>
      <c r="M2462" s="9">
        <v>9.5601531205363504</v>
      </c>
      <c r="N2462" s="9">
        <v>1.4050111376816099</v>
      </c>
      <c r="O2462" s="9">
        <v>1.11900201993457</v>
      </c>
      <c r="P2462" s="9">
        <v>0.16445451043237</v>
      </c>
      <c r="Q2462" s="9">
        <v>450.335465009156</v>
      </c>
      <c r="R2462" s="9">
        <v>1210</v>
      </c>
      <c r="S2462" s="9" t="s">
        <v>310</v>
      </c>
      <c r="T2462" s="9">
        <v>1210</v>
      </c>
      <c r="U2462" s="9" t="s">
        <v>293</v>
      </c>
      <c r="V2462" s="9" t="s">
        <v>195</v>
      </c>
      <c r="Z2462" s="9">
        <v>0</v>
      </c>
      <c r="AA2462" s="9">
        <v>1</v>
      </c>
      <c r="AB2462" s="9">
        <v>1.11900201993457</v>
      </c>
      <c r="AC2462" s="9">
        <v>0.16445451043237</v>
      </c>
      <c r="AD2462" s="9">
        <v>450.335465009156</v>
      </c>
      <c r="AF2462" s="9">
        <v>-1</v>
      </c>
      <c r="AG2462" s="9">
        <v>-1</v>
      </c>
      <c r="AH2462" s="9">
        <v>-1</v>
      </c>
      <c r="AI2462" s="9">
        <v>-1</v>
      </c>
      <c r="AJ2462" s="9">
        <v>0</v>
      </c>
      <c r="AM2462" s="9" t="s">
        <v>309</v>
      </c>
      <c r="AN2462" s="9">
        <v>-1</v>
      </c>
      <c r="AQ2462" s="9">
        <v>580</v>
      </c>
      <c r="AR2462" s="9" t="s">
        <v>302</v>
      </c>
      <c r="AT2462" s="9" t="s">
        <v>195</v>
      </c>
      <c r="AU2462" s="9">
        <v>132.71029999999999</v>
      </c>
      <c r="AV2462" s="9">
        <v>89.992333372010407</v>
      </c>
      <c r="AW2462" s="9">
        <v>473.67865911301902</v>
      </c>
      <c r="AX2462" s="9">
        <v>0.36523557579999999</v>
      </c>
    </row>
    <row r="2463" spans="1:50" x14ac:dyDescent="0.25">
      <c r="A2463" s="142">
        <v>550000</v>
      </c>
      <c r="B2463" s="142">
        <v>920000</v>
      </c>
      <c r="C2463" s="142">
        <v>920000</v>
      </c>
      <c r="D2463" s="9" t="s">
        <v>305</v>
      </c>
      <c r="E2463" s="9" t="s">
        <v>70</v>
      </c>
      <c r="F2463" s="9" t="s">
        <v>306</v>
      </c>
      <c r="G2463" s="9" t="s">
        <v>307</v>
      </c>
      <c r="H2463" s="9">
        <v>0.36</v>
      </c>
      <c r="I2463" s="9">
        <v>0.48</v>
      </c>
      <c r="J2463" s="9" t="s">
        <v>195</v>
      </c>
      <c r="K2463" s="9">
        <v>3.4294916030000003E-5</v>
      </c>
      <c r="L2463" s="9">
        <v>3847.42469128625</v>
      </c>
      <c r="M2463" s="9">
        <v>9.5601531205363504</v>
      </c>
      <c r="N2463" s="9">
        <v>1.4050111376816099</v>
      </c>
      <c r="O2463" s="9">
        <v>3.2786464854E-4</v>
      </c>
      <c r="P2463" s="9">
        <v>4.8184738990000003E-5</v>
      </c>
      <c r="Q2463" s="9">
        <v>0.13194710673480001</v>
      </c>
      <c r="R2463" s="9">
        <v>1210</v>
      </c>
      <c r="S2463" s="9" t="s">
        <v>310</v>
      </c>
      <c r="T2463" s="9">
        <v>1210</v>
      </c>
      <c r="U2463" s="9" t="s">
        <v>293</v>
      </c>
      <c r="V2463" s="9" t="s">
        <v>195</v>
      </c>
      <c r="Z2463" s="9">
        <v>0</v>
      </c>
      <c r="AA2463" s="9">
        <v>1</v>
      </c>
      <c r="AB2463" s="9">
        <v>3.2786464854E-4</v>
      </c>
      <c r="AC2463" s="9">
        <v>4.8184738990000003E-5</v>
      </c>
      <c r="AD2463" s="9">
        <v>0.13194710673613</v>
      </c>
      <c r="AF2463" s="9">
        <v>-1</v>
      </c>
      <c r="AG2463" s="9">
        <v>-1</v>
      </c>
      <c r="AH2463" s="9">
        <v>-1</v>
      </c>
      <c r="AI2463" s="9">
        <v>-1</v>
      </c>
      <c r="AJ2463" s="9">
        <v>0</v>
      </c>
      <c r="AM2463" s="9" t="s">
        <v>309</v>
      </c>
      <c r="AN2463" s="9">
        <v>-1</v>
      </c>
      <c r="AQ2463" s="9">
        <v>580</v>
      </c>
      <c r="AR2463" s="9" t="s">
        <v>302</v>
      </c>
      <c r="AT2463" s="9" t="s">
        <v>195</v>
      </c>
      <c r="AU2463" s="9">
        <v>132.71029999999999</v>
      </c>
      <c r="AV2463" s="9">
        <v>2.2072029543251901</v>
      </c>
      <c r="AW2463" s="9">
        <v>0.13878660120926001</v>
      </c>
      <c r="AX2463" s="9">
        <v>1.0701309999999999E-4</v>
      </c>
    </row>
    <row r="2464" spans="1:50" x14ac:dyDescent="0.25">
      <c r="A2464" s="142">
        <v>550000</v>
      </c>
      <c r="B2464" s="142">
        <v>920000</v>
      </c>
      <c r="C2464" s="142">
        <v>920000</v>
      </c>
      <c r="D2464" s="9" t="s">
        <v>305</v>
      </c>
      <c r="E2464" s="9" t="s">
        <v>70</v>
      </c>
      <c r="F2464" s="9" t="s">
        <v>306</v>
      </c>
      <c r="G2464" s="9" t="s">
        <v>307</v>
      </c>
      <c r="H2464" s="9">
        <v>0.36</v>
      </c>
      <c r="I2464" s="9">
        <v>0.48</v>
      </c>
      <c r="J2464" s="9" t="s">
        <v>195</v>
      </c>
      <c r="K2464" s="9">
        <v>0.15932016572716001</v>
      </c>
      <c r="L2464" s="9">
        <v>3847.42469128625</v>
      </c>
      <c r="M2464" s="9">
        <v>9.5601531205363504</v>
      </c>
      <c r="N2464" s="9">
        <v>1.4050111376816099</v>
      </c>
      <c r="O2464" s="9">
        <v>1.52312517954093</v>
      </c>
      <c r="P2464" s="9">
        <v>0.22384660730393999</v>
      </c>
      <c r="Q2464" s="9">
        <v>612.97233943851597</v>
      </c>
      <c r="R2464" s="9">
        <v>1210</v>
      </c>
      <c r="S2464" s="9" t="s">
        <v>310</v>
      </c>
      <c r="T2464" s="9">
        <v>1210</v>
      </c>
      <c r="U2464" s="9" t="s">
        <v>293</v>
      </c>
      <c r="V2464" s="9" t="s">
        <v>195</v>
      </c>
      <c r="Z2464" s="9">
        <v>0</v>
      </c>
      <c r="AA2464" s="9">
        <v>1</v>
      </c>
      <c r="AB2464" s="9">
        <v>1.52312517954093</v>
      </c>
      <c r="AC2464" s="9">
        <v>0.22384660730393999</v>
      </c>
      <c r="AD2464" s="9">
        <v>612.97233943851597</v>
      </c>
      <c r="AF2464" s="9">
        <v>-1</v>
      </c>
      <c r="AG2464" s="9">
        <v>-1</v>
      </c>
      <c r="AH2464" s="9">
        <v>-1</v>
      </c>
      <c r="AI2464" s="9">
        <v>-1</v>
      </c>
      <c r="AJ2464" s="9">
        <v>0</v>
      </c>
      <c r="AM2464" s="9" t="s">
        <v>309</v>
      </c>
      <c r="AN2464" s="9">
        <v>-1</v>
      </c>
      <c r="AQ2464" s="9">
        <v>580</v>
      </c>
      <c r="AR2464" s="9" t="s">
        <v>302</v>
      </c>
      <c r="AT2464" s="9" t="s">
        <v>195</v>
      </c>
      <c r="AU2464" s="9">
        <v>132.71029999999999</v>
      </c>
      <c r="AV2464" s="9">
        <v>103.175795432584</v>
      </c>
      <c r="AW2464" s="9">
        <v>644.74583589081499</v>
      </c>
      <c r="AX2464" s="9">
        <v>0.49713896140000002</v>
      </c>
    </row>
    <row r="2465" spans="1:50" x14ac:dyDescent="0.25">
      <c r="A2465" s="142">
        <v>550000</v>
      </c>
      <c r="B2465" s="142">
        <v>920000</v>
      </c>
      <c r="C2465" s="142">
        <v>920000</v>
      </c>
      <c r="D2465" s="9" t="s">
        <v>305</v>
      </c>
      <c r="E2465" s="9" t="s">
        <v>70</v>
      </c>
      <c r="F2465" s="9" t="s">
        <v>306</v>
      </c>
      <c r="G2465" s="9" t="s">
        <v>307</v>
      </c>
      <c r="H2465" s="9">
        <v>0.36</v>
      </c>
      <c r="I2465" s="9">
        <v>0.48</v>
      </c>
      <c r="J2465" s="9" t="s">
        <v>195</v>
      </c>
      <c r="K2465" s="9">
        <v>0.19277618739152999</v>
      </c>
      <c r="L2465" s="9">
        <v>3847.42469128625</v>
      </c>
      <c r="M2465" s="9">
        <v>9.5601531205363504</v>
      </c>
      <c r="N2465" s="9">
        <v>1.4050111376816099</v>
      </c>
      <c r="O2465" s="9">
        <v>1.84296986945623</v>
      </c>
      <c r="P2465" s="9">
        <v>0.27085269036489001</v>
      </c>
      <c r="Q2465" s="9">
        <v>741.69186326219801</v>
      </c>
      <c r="R2465" s="9">
        <v>1210</v>
      </c>
      <c r="S2465" s="9" t="s">
        <v>310</v>
      </c>
      <c r="T2465" s="9">
        <v>1210</v>
      </c>
      <c r="U2465" s="9" t="s">
        <v>293</v>
      </c>
      <c r="V2465" s="9" t="s">
        <v>195</v>
      </c>
      <c r="Z2465" s="9">
        <v>0</v>
      </c>
      <c r="AA2465" s="9">
        <v>1</v>
      </c>
      <c r="AB2465" s="9">
        <v>1.84296986945623</v>
      </c>
      <c r="AC2465" s="9">
        <v>0.27085269036489001</v>
      </c>
      <c r="AD2465" s="9">
        <v>741.69186326219801</v>
      </c>
      <c r="AF2465" s="9">
        <v>-1</v>
      </c>
      <c r="AG2465" s="9">
        <v>-1</v>
      </c>
      <c r="AH2465" s="9">
        <v>-1</v>
      </c>
      <c r="AI2465" s="9">
        <v>-1</v>
      </c>
      <c r="AJ2465" s="9">
        <v>0</v>
      </c>
      <c r="AM2465" s="9" t="s">
        <v>309</v>
      </c>
      <c r="AN2465" s="9">
        <v>-1</v>
      </c>
      <c r="AQ2465" s="9">
        <v>580</v>
      </c>
      <c r="AR2465" s="9" t="s">
        <v>302</v>
      </c>
      <c r="AT2465" s="9" t="s">
        <v>195</v>
      </c>
      <c r="AU2465" s="9">
        <v>132.71029999999999</v>
      </c>
      <c r="AV2465" s="9">
        <v>112.74027131374</v>
      </c>
      <c r="AW2465" s="9">
        <v>780.13755203120002</v>
      </c>
      <c r="AX2465" s="9">
        <v>0.60153435789999998</v>
      </c>
    </row>
    <row r="2466" spans="1:50" x14ac:dyDescent="0.25">
      <c r="A2466" s="142">
        <v>550000</v>
      </c>
      <c r="B2466" s="142">
        <v>920000</v>
      </c>
      <c r="C2466" s="142">
        <v>920000</v>
      </c>
      <c r="D2466" s="9" t="s">
        <v>305</v>
      </c>
      <c r="E2466" s="9" t="s">
        <v>70</v>
      </c>
      <c r="F2466" s="9" t="s">
        <v>306</v>
      </c>
      <c r="G2466" s="9" t="s">
        <v>307</v>
      </c>
      <c r="H2466" s="9">
        <v>0.36</v>
      </c>
      <c r="I2466" s="9">
        <v>0.48</v>
      </c>
      <c r="J2466" s="9" t="s">
        <v>195</v>
      </c>
      <c r="K2466" s="9">
        <v>7.6596030974120002E-2</v>
      </c>
      <c r="L2466" s="9">
        <v>3852.5030731336901</v>
      </c>
      <c r="M2466" s="9">
        <v>9.5721536123165105</v>
      </c>
      <c r="N2466" s="9">
        <v>1.4067537166060999</v>
      </c>
      <c r="O2466" s="9">
        <v>0.73318897457804999</v>
      </c>
      <c r="P2466" s="9">
        <v>0.10775175125012</v>
      </c>
      <c r="Q2466" s="9">
        <v>295.086444717652</v>
      </c>
      <c r="R2466" s="9">
        <v>1200</v>
      </c>
      <c r="S2466" s="9" t="s">
        <v>308</v>
      </c>
      <c r="T2466" s="9">
        <v>1200</v>
      </c>
      <c r="U2466" s="9" t="s">
        <v>293</v>
      </c>
      <c r="V2466" s="9" t="s">
        <v>195</v>
      </c>
      <c r="Z2466" s="9">
        <v>0</v>
      </c>
      <c r="AA2466" s="9">
        <v>1</v>
      </c>
      <c r="AB2466" s="9">
        <v>0.73318897457804999</v>
      </c>
      <c r="AC2466" s="9">
        <v>0.10775175125012</v>
      </c>
      <c r="AD2466" s="9">
        <v>295.08644471765302</v>
      </c>
      <c r="AF2466" s="9">
        <v>-1</v>
      </c>
      <c r="AG2466" s="9">
        <v>-1</v>
      </c>
      <c r="AH2466" s="9">
        <v>-1</v>
      </c>
      <c r="AI2466" s="9">
        <v>-1</v>
      </c>
      <c r="AJ2466" s="9">
        <v>0</v>
      </c>
      <c r="AM2466" s="9" t="s">
        <v>309</v>
      </c>
      <c r="AN2466" s="9">
        <v>-1</v>
      </c>
      <c r="AQ2466" s="9">
        <v>580</v>
      </c>
      <c r="AR2466" s="9" t="s">
        <v>302</v>
      </c>
      <c r="AT2466" s="9" t="s">
        <v>195</v>
      </c>
      <c r="AU2466" s="9">
        <v>132.71029999999999</v>
      </c>
      <c r="AV2466" s="9">
        <v>100.378437854876</v>
      </c>
      <c r="AW2466" s="9">
        <v>309.97313987797997</v>
      </c>
      <c r="AX2466" s="9">
        <v>0.2393239617</v>
      </c>
    </row>
    <row r="2467" spans="1:50" x14ac:dyDescent="0.25">
      <c r="A2467" s="142">
        <v>550000</v>
      </c>
      <c r="B2467" s="142">
        <v>920000</v>
      </c>
      <c r="C2467" s="142">
        <v>920000</v>
      </c>
      <c r="D2467" s="9" t="s">
        <v>305</v>
      </c>
      <c r="E2467" s="9" t="s">
        <v>70</v>
      </c>
      <c r="F2467" s="9" t="s">
        <v>306</v>
      </c>
      <c r="G2467" s="9" t="s">
        <v>307</v>
      </c>
      <c r="H2467" s="9">
        <v>0.36</v>
      </c>
      <c r="I2467" s="9">
        <v>0.48</v>
      </c>
      <c r="J2467" s="9" t="s">
        <v>195</v>
      </c>
      <c r="K2467" s="9">
        <v>2.4942484456870001E-2</v>
      </c>
      <c r="L2467" s="9">
        <v>3852.5030731336901</v>
      </c>
      <c r="M2467" s="9">
        <v>9.5721536123165105</v>
      </c>
      <c r="N2467" s="9">
        <v>1.4067537166060999</v>
      </c>
      <c r="O2467" s="9">
        <v>0.238753292694</v>
      </c>
      <c r="P2467" s="9">
        <v>3.5087932711090002E-2</v>
      </c>
      <c r="Q2467" s="9">
        <v>96.090998021692499</v>
      </c>
      <c r="R2467" s="9">
        <v>1210</v>
      </c>
      <c r="S2467" s="9" t="s">
        <v>310</v>
      </c>
      <c r="T2467" s="9">
        <v>1210</v>
      </c>
      <c r="U2467" s="9" t="s">
        <v>293</v>
      </c>
      <c r="V2467" s="9" t="s">
        <v>195</v>
      </c>
      <c r="Z2467" s="9">
        <v>0</v>
      </c>
      <c r="AA2467" s="9">
        <v>1</v>
      </c>
      <c r="AB2467" s="9">
        <v>0.238753292694</v>
      </c>
      <c r="AC2467" s="9">
        <v>3.5087932711090002E-2</v>
      </c>
      <c r="AD2467" s="9">
        <v>96.090998021692101</v>
      </c>
      <c r="AF2467" s="9">
        <v>-1</v>
      </c>
      <c r="AG2467" s="9">
        <v>-1</v>
      </c>
      <c r="AH2467" s="9">
        <v>-1</v>
      </c>
      <c r="AI2467" s="9">
        <v>-1</v>
      </c>
      <c r="AJ2467" s="9">
        <v>0</v>
      </c>
      <c r="AM2467" s="9" t="s">
        <v>309</v>
      </c>
      <c r="AN2467" s="9">
        <v>-1</v>
      </c>
      <c r="AQ2467" s="9">
        <v>580</v>
      </c>
      <c r="AR2467" s="9" t="s">
        <v>302</v>
      </c>
      <c r="AT2467" s="9" t="s">
        <v>195</v>
      </c>
      <c r="AU2467" s="9">
        <v>132.71029999999999</v>
      </c>
      <c r="AV2467" s="9">
        <v>58.252374222425097</v>
      </c>
      <c r="AW2467" s="9">
        <v>100.938653414908</v>
      </c>
      <c r="AX2467" s="9">
        <v>7.7932682899999994E-2</v>
      </c>
    </row>
    <row r="2468" spans="1:50" x14ac:dyDescent="0.25">
      <c r="A2468" s="142">
        <v>550000</v>
      </c>
      <c r="B2468" s="142">
        <v>920000</v>
      </c>
      <c r="C2468" s="142">
        <v>920000</v>
      </c>
      <c r="D2468" s="9" t="s">
        <v>305</v>
      </c>
      <c r="E2468" s="9" t="s">
        <v>70</v>
      </c>
      <c r="F2468" s="9" t="s">
        <v>306</v>
      </c>
      <c r="G2468" s="9" t="s">
        <v>307</v>
      </c>
      <c r="H2468" s="9">
        <v>0.36</v>
      </c>
      <c r="I2468" s="9">
        <v>0.48</v>
      </c>
      <c r="J2468" s="9" t="s">
        <v>195</v>
      </c>
      <c r="K2468" s="9">
        <v>0.24138369693584999</v>
      </c>
      <c r="L2468" s="9">
        <v>3852.5030731336901</v>
      </c>
      <c r="M2468" s="9">
        <v>9.5721536123165105</v>
      </c>
      <c r="N2468" s="9">
        <v>1.4067537166060999</v>
      </c>
      <c r="O2468" s="9">
        <v>2.3105618265788501</v>
      </c>
      <c r="P2468" s="9">
        <v>0.33956741279262997</v>
      </c>
      <c r="Q2468" s="9">
        <v>929.93143424975301</v>
      </c>
      <c r="R2468" s="9">
        <v>1210</v>
      </c>
      <c r="S2468" s="9" t="s">
        <v>310</v>
      </c>
      <c r="T2468" s="9">
        <v>1210</v>
      </c>
      <c r="U2468" s="9" t="s">
        <v>293</v>
      </c>
      <c r="V2468" s="9" t="s">
        <v>195</v>
      </c>
      <c r="Z2468" s="9">
        <v>0</v>
      </c>
      <c r="AA2468" s="9">
        <v>1</v>
      </c>
      <c r="AB2468" s="9">
        <v>2.3105618265788501</v>
      </c>
      <c r="AC2468" s="9">
        <v>0.33956741279262997</v>
      </c>
      <c r="AD2468" s="9">
        <v>929.93143424975301</v>
      </c>
      <c r="AF2468" s="9">
        <v>-1</v>
      </c>
      <c r="AG2468" s="9">
        <v>-1</v>
      </c>
      <c r="AH2468" s="9">
        <v>-1</v>
      </c>
      <c r="AI2468" s="9">
        <v>-1</v>
      </c>
      <c r="AJ2468" s="9">
        <v>0</v>
      </c>
      <c r="AM2468" s="9" t="s">
        <v>309</v>
      </c>
      <c r="AN2468" s="9">
        <v>-1</v>
      </c>
      <c r="AQ2468" s="9">
        <v>580</v>
      </c>
      <c r="AR2468" s="9" t="s">
        <v>302</v>
      </c>
      <c r="AT2468" s="9" t="s">
        <v>195</v>
      </c>
      <c r="AU2468" s="9">
        <v>132.71029999999999</v>
      </c>
      <c r="AV2468" s="9">
        <v>123.48093966432801</v>
      </c>
      <c r="AW2468" s="9">
        <v>976.84516420751902</v>
      </c>
      <c r="AX2468" s="9">
        <v>0.7542022987</v>
      </c>
    </row>
    <row r="2469" spans="1:50" x14ac:dyDescent="0.25">
      <c r="A2469" s="142">
        <v>550000</v>
      </c>
      <c r="B2469" s="142">
        <v>920000</v>
      </c>
      <c r="C2469" s="142">
        <v>920000</v>
      </c>
      <c r="D2469" s="9" t="s">
        <v>305</v>
      </c>
      <c r="E2469" s="9" t="s">
        <v>70</v>
      </c>
      <c r="F2469" s="9" t="s">
        <v>306</v>
      </c>
      <c r="G2469" s="9" t="s">
        <v>307</v>
      </c>
      <c r="H2469" s="9">
        <v>0.36</v>
      </c>
      <c r="I2469" s="9">
        <v>0.48</v>
      </c>
      <c r="J2469" s="9" t="s">
        <v>195</v>
      </c>
      <c r="K2469" s="9">
        <v>0.14134879697586</v>
      </c>
      <c r="L2469" s="9">
        <v>3852.5030731336901</v>
      </c>
      <c r="M2469" s="9">
        <v>9.5721536123165105</v>
      </c>
      <c r="N2469" s="9">
        <v>1.4067537166060999</v>
      </c>
      <c r="O2469" s="9">
        <v>1.35301239756911</v>
      </c>
      <c r="P2469" s="9">
        <v>0.19884294548358999</v>
      </c>
      <c r="Q2469" s="9">
        <v>544.54667473326595</v>
      </c>
      <c r="R2469" s="9">
        <v>1210</v>
      </c>
      <c r="S2469" s="9" t="s">
        <v>310</v>
      </c>
      <c r="T2469" s="9">
        <v>1210</v>
      </c>
      <c r="U2469" s="9" t="s">
        <v>293</v>
      </c>
      <c r="V2469" s="9" t="s">
        <v>195</v>
      </c>
      <c r="Z2469" s="9">
        <v>0</v>
      </c>
      <c r="AA2469" s="9">
        <v>1</v>
      </c>
      <c r="AB2469" s="9">
        <v>1.35301239756911</v>
      </c>
      <c r="AC2469" s="9">
        <v>0.19884294548358999</v>
      </c>
      <c r="AD2469" s="9">
        <v>544.54667473326595</v>
      </c>
      <c r="AF2469" s="9">
        <v>-1</v>
      </c>
      <c r="AG2469" s="9">
        <v>-1</v>
      </c>
      <c r="AH2469" s="9">
        <v>-1</v>
      </c>
      <c r="AI2469" s="9">
        <v>-1</v>
      </c>
      <c r="AJ2469" s="9">
        <v>0</v>
      </c>
      <c r="AM2469" s="9" t="s">
        <v>309</v>
      </c>
      <c r="AN2469" s="9">
        <v>-1</v>
      </c>
      <c r="AQ2469" s="9">
        <v>580</v>
      </c>
      <c r="AR2469" s="9" t="s">
        <v>302</v>
      </c>
      <c r="AT2469" s="9" t="s">
        <v>195</v>
      </c>
      <c r="AU2469" s="9">
        <v>132.71029999999999</v>
      </c>
      <c r="AV2469" s="9">
        <v>98.299749318028802</v>
      </c>
      <c r="AW2469" s="9">
        <v>572.01828684028703</v>
      </c>
      <c r="AX2469" s="9">
        <v>0.44164369399999998</v>
      </c>
    </row>
    <row r="2470" spans="1:50" x14ac:dyDescent="0.25">
      <c r="A2470" s="142">
        <v>550000</v>
      </c>
      <c r="B2470" s="142">
        <v>920000</v>
      </c>
      <c r="C2470" s="142">
        <v>920000</v>
      </c>
      <c r="D2470" s="9" t="s">
        <v>305</v>
      </c>
      <c r="E2470" s="9" t="s">
        <v>70</v>
      </c>
      <c r="F2470" s="9" t="s">
        <v>306</v>
      </c>
      <c r="G2470" s="9" t="s">
        <v>307</v>
      </c>
      <c r="H2470" s="9">
        <v>0.36</v>
      </c>
      <c r="I2470" s="9">
        <v>0.48</v>
      </c>
      <c r="J2470" s="9" t="s">
        <v>195</v>
      </c>
      <c r="K2470" s="9">
        <v>3.3674624607840001E-2</v>
      </c>
      <c r="L2470" s="9">
        <v>3852.5030731336901</v>
      </c>
      <c r="M2470" s="9">
        <v>9.5721536123165105</v>
      </c>
      <c r="N2470" s="9">
        <v>1.4067537166060999</v>
      </c>
      <c r="O2470" s="9">
        <v>0.32233867958335999</v>
      </c>
      <c r="P2470" s="9">
        <v>4.7371903322389997E-2</v>
      </c>
      <c r="Q2470" s="9">
        <v>129.73159478833799</v>
      </c>
      <c r="R2470" s="9">
        <v>1210</v>
      </c>
      <c r="S2470" s="9" t="s">
        <v>310</v>
      </c>
      <c r="T2470" s="9">
        <v>1210</v>
      </c>
      <c r="U2470" s="9" t="s">
        <v>293</v>
      </c>
      <c r="V2470" s="9" t="s">
        <v>195</v>
      </c>
      <c r="Z2470" s="9">
        <v>0</v>
      </c>
      <c r="AA2470" s="9">
        <v>1</v>
      </c>
      <c r="AB2470" s="9">
        <v>0.32233867958335999</v>
      </c>
      <c r="AC2470" s="9">
        <v>4.7371903322389997E-2</v>
      </c>
      <c r="AD2470" s="9">
        <v>129.73159478833901</v>
      </c>
      <c r="AF2470" s="9">
        <v>-1</v>
      </c>
      <c r="AG2470" s="9">
        <v>-1</v>
      </c>
      <c r="AH2470" s="9">
        <v>-1</v>
      </c>
      <c r="AI2470" s="9">
        <v>-1</v>
      </c>
      <c r="AJ2470" s="9">
        <v>0</v>
      </c>
      <c r="AM2470" s="9" t="s">
        <v>309</v>
      </c>
      <c r="AN2470" s="9">
        <v>-1</v>
      </c>
      <c r="AQ2470" s="9">
        <v>580</v>
      </c>
      <c r="AR2470" s="9" t="s">
        <v>302</v>
      </c>
      <c r="AT2470" s="9" t="s">
        <v>195</v>
      </c>
      <c r="AU2470" s="9">
        <v>132.71029999999999</v>
      </c>
      <c r="AV2470" s="9">
        <v>59.351264867611597</v>
      </c>
      <c r="AW2470" s="9">
        <v>136.276370866159</v>
      </c>
      <c r="AX2470" s="9">
        <v>0.10521621640000001</v>
      </c>
    </row>
    <row r="2471" spans="1:50" x14ac:dyDescent="0.25">
      <c r="A2471" s="142">
        <v>550000</v>
      </c>
      <c r="B2471" s="142">
        <v>920000</v>
      </c>
      <c r="C2471" s="142">
        <v>920000</v>
      </c>
      <c r="D2471" s="9" t="s">
        <v>305</v>
      </c>
      <c r="E2471" s="9" t="s">
        <v>70</v>
      </c>
      <c r="F2471" s="9" t="s">
        <v>306</v>
      </c>
      <c r="G2471" s="9" t="s">
        <v>307</v>
      </c>
      <c r="H2471" s="9">
        <v>0.36</v>
      </c>
      <c r="I2471" s="9">
        <v>0.48</v>
      </c>
      <c r="J2471" s="9" t="s">
        <v>195</v>
      </c>
      <c r="K2471" s="9">
        <v>9.981781976338E-2</v>
      </c>
      <c r="L2471" s="9">
        <v>3852.5030731336901</v>
      </c>
      <c r="M2471" s="9">
        <v>9.5721536123165105</v>
      </c>
      <c r="N2471" s="9">
        <v>1.4067537166060999</v>
      </c>
      <c r="O2471" s="9">
        <v>0.95547150402160996</v>
      </c>
      <c r="P2471" s="9">
        <v>0.14041908893565</v>
      </c>
      <c r="Q2471" s="9">
        <v>384.54845739193399</v>
      </c>
      <c r="R2471" s="9">
        <v>1210</v>
      </c>
      <c r="S2471" s="9" t="s">
        <v>310</v>
      </c>
      <c r="T2471" s="9">
        <v>1210</v>
      </c>
      <c r="U2471" s="9" t="s">
        <v>293</v>
      </c>
      <c r="V2471" s="9" t="s">
        <v>195</v>
      </c>
      <c r="Z2471" s="9">
        <v>0</v>
      </c>
      <c r="AA2471" s="9">
        <v>1</v>
      </c>
      <c r="AB2471" s="9">
        <v>0.95547150402160996</v>
      </c>
      <c r="AC2471" s="9">
        <v>0.14041908893565</v>
      </c>
      <c r="AD2471" s="9">
        <v>384.54845739193399</v>
      </c>
      <c r="AF2471" s="9">
        <v>-1</v>
      </c>
      <c r="AG2471" s="9">
        <v>-1</v>
      </c>
      <c r="AH2471" s="9">
        <v>-1</v>
      </c>
      <c r="AI2471" s="9">
        <v>-1</v>
      </c>
      <c r="AJ2471" s="9">
        <v>0</v>
      </c>
      <c r="AM2471" s="9" t="s">
        <v>309</v>
      </c>
      <c r="AN2471" s="9">
        <v>-1</v>
      </c>
      <c r="AQ2471" s="9">
        <v>580</v>
      </c>
      <c r="AR2471" s="9" t="s">
        <v>302</v>
      </c>
      <c r="AT2471" s="9" t="s">
        <v>195</v>
      </c>
      <c r="AU2471" s="9">
        <v>132.71029999999999</v>
      </c>
      <c r="AV2471" s="9">
        <v>85.376704282299698</v>
      </c>
      <c r="AW2471" s="9">
        <v>403.94838497940799</v>
      </c>
      <c r="AX2471" s="9">
        <v>0.31188033850000002</v>
      </c>
    </row>
    <row r="2472" spans="1:50" x14ac:dyDescent="0.25">
      <c r="A2472" s="142">
        <v>550000</v>
      </c>
      <c r="B2472" s="142">
        <v>920000</v>
      </c>
      <c r="C2472" s="142">
        <v>920000</v>
      </c>
      <c r="D2472" s="9" t="s">
        <v>305</v>
      </c>
      <c r="E2472" s="9" t="s">
        <v>70</v>
      </c>
      <c r="F2472" s="9" t="s">
        <v>306</v>
      </c>
      <c r="G2472" s="9" t="s">
        <v>307</v>
      </c>
      <c r="H2472" s="9">
        <v>0.36</v>
      </c>
      <c r="I2472" s="9">
        <v>0.48</v>
      </c>
      <c r="J2472" s="9" t="s">
        <v>195</v>
      </c>
      <c r="K2472" s="9">
        <v>0.18063156692358001</v>
      </c>
      <c r="L2472" s="9">
        <v>3905.65105316361</v>
      </c>
      <c r="M2472" s="9">
        <v>11.9750719897577</v>
      </c>
      <c r="N2472" s="9">
        <v>1.5812596925892799</v>
      </c>
      <c r="O2472" s="9">
        <v>2.1630760175327199</v>
      </c>
      <c r="P2472" s="9">
        <v>0.28562541598551</v>
      </c>
      <c r="Q2472" s="9">
        <v>705.48386958970798</v>
      </c>
      <c r="R2472" s="9">
        <v>1400</v>
      </c>
      <c r="S2472" s="9" t="s">
        <v>297</v>
      </c>
      <c r="T2472" s="9">
        <v>1400</v>
      </c>
      <c r="U2472" s="9" t="s">
        <v>293</v>
      </c>
      <c r="V2472" s="9" t="s">
        <v>195</v>
      </c>
      <c r="Z2472" s="9">
        <v>0</v>
      </c>
      <c r="AA2472" s="9">
        <v>1</v>
      </c>
      <c r="AB2472" s="9">
        <v>2.1630760175327199</v>
      </c>
      <c r="AC2472" s="9">
        <v>0.28562541598551</v>
      </c>
      <c r="AD2472" s="9">
        <v>705.48386958970798</v>
      </c>
      <c r="AF2472" s="9">
        <v>-1</v>
      </c>
      <c r="AG2472" s="9">
        <v>-1</v>
      </c>
      <c r="AH2472" s="9">
        <v>-1</v>
      </c>
      <c r="AI2472" s="9">
        <v>-1</v>
      </c>
      <c r="AJ2472" s="9">
        <v>0</v>
      </c>
      <c r="AM2472" s="9" t="s">
        <v>309</v>
      </c>
      <c r="AN2472" s="9">
        <v>-1</v>
      </c>
      <c r="AQ2472" s="9">
        <v>580</v>
      </c>
      <c r="AR2472" s="9" t="s">
        <v>302</v>
      </c>
      <c r="AT2472" s="9" t="s">
        <v>195</v>
      </c>
      <c r="AU2472" s="9">
        <v>132.71029999999999</v>
      </c>
      <c r="AV2472" s="9">
        <v>139.11597316381901</v>
      </c>
      <c r="AW2472" s="9">
        <v>730.99001669289999</v>
      </c>
      <c r="AX2472" s="9">
        <v>0.57216858849999996</v>
      </c>
    </row>
    <row r="2473" spans="1:50" x14ac:dyDescent="0.25">
      <c r="A2473" s="142">
        <v>550000</v>
      </c>
      <c r="B2473" s="142">
        <v>920000</v>
      </c>
      <c r="C2473" s="142">
        <v>920000</v>
      </c>
      <c r="D2473" s="9" t="s">
        <v>305</v>
      </c>
      <c r="E2473" s="9" t="s">
        <v>70</v>
      </c>
      <c r="F2473" s="9" t="s">
        <v>306</v>
      </c>
      <c r="G2473" s="9" t="s">
        <v>307</v>
      </c>
      <c r="H2473" s="9">
        <v>0.36</v>
      </c>
      <c r="I2473" s="9">
        <v>0.48</v>
      </c>
      <c r="J2473" s="9" t="s">
        <v>195</v>
      </c>
      <c r="K2473" s="9">
        <v>7.1658661198700001E-3</v>
      </c>
      <c r="L2473" s="9">
        <v>3905.65105316361</v>
      </c>
      <c r="M2473" s="9">
        <v>11.9750719897577</v>
      </c>
      <c r="N2473" s="9">
        <v>1.5812596925892799</v>
      </c>
      <c r="O2473" s="9">
        <v>8.5811762654440002E-2</v>
      </c>
      <c r="P2473" s="9">
        <v>1.133109525784E-2</v>
      </c>
      <c r="Q2473" s="9">
        <v>27.987372557911399</v>
      </c>
      <c r="R2473" s="9">
        <v>1410</v>
      </c>
      <c r="S2473" s="9" t="s">
        <v>299</v>
      </c>
      <c r="T2473" s="9">
        <v>1410</v>
      </c>
      <c r="U2473" s="9" t="s">
        <v>293</v>
      </c>
      <c r="V2473" s="9" t="s">
        <v>195</v>
      </c>
      <c r="Z2473" s="9">
        <v>0</v>
      </c>
      <c r="AA2473" s="9">
        <v>1</v>
      </c>
      <c r="AB2473" s="9">
        <v>8.5811762654440002E-2</v>
      </c>
      <c r="AC2473" s="9">
        <v>1.133109525784E-2</v>
      </c>
      <c r="AD2473" s="9">
        <v>27.987372557909801</v>
      </c>
      <c r="AF2473" s="9">
        <v>-1</v>
      </c>
      <c r="AG2473" s="9">
        <v>-1</v>
      </c>
      <c r="AH2473" s="9">
        <v>-1</v>
      </c>
      <c r="AI2473" s="9">
        <v>-1</v>
      </c>
      <c r="AJ2473" s="9">
        <v>0</v>
      </c>
      <c r="AM2473" s="9" t="s">
        <v>309</v>
      </c>
      <c r="AN2473" s="9">
        <v>-1</v>
      </c>
      <c r="AQ2473" s="9">
        <v>580</v>
      </c>
      <c r="AR2473" s="9" t="s">
        <v>302</v>
      </c>
      <c r="AT2473" s="9" t="s">
        <v>195</v>
      </c>
      <c r="AU2473" s="9">
        <v>132.71029999999999</v>
      </c>
      <c r="AV2473" s="9">
        <v>30.07891028333</v>
      </c>
      <c r="AW2473" s="9">
        <v>28.999231329264902</v>
      </c>
      <c r="AX2473" s="9">
        <v>2.2698599E-2</v>
      </c>
    </row>
    <row r="2474" spans="1:50" x14ac:dyDescent="0.25">
      <c r="A2474" s="142">
        <v>550000</v>
      </c>
      <c r="B2474" s="142">
        <v>920000</v>
      </c>
      <c r="C2474" s="142">
        <v>920000</v>
      </c>
      <c r="D2474" s="9" t="s">
        <v>305</v>
      </c>
      <c r="E2474" s="9" t="s">
        <v>70</v>
      </c>
      <c r="F2474" s="9" t="s">
        <v>306</v>
      </c>
      <c r="G2474" s="9" t="s">
        <v>307</v>
      </c>
      <c r="H2474" s="9">
        <v>0.36</v>
      </c>
      <c r="I2474" s="9">
        <v>0.48</v>
      </c>
      <c r="J2474" s="9" t="s">
        <v>195</v>
      </c>
      <c r="K2474" s="9">
        <v>2.7871287900000001E-5</v>
      </c>
      <c r="L2474" s="9">
        <v>3905.65105316361</v>
      </c>
      <c r="M2474" s="9">
        <v>11.9750719897577</v>
      </c>
      <c r="N2474" s="9">
        <v>1.5812596925892799</v>
      </c>
      <c r="O2474" s="9">
        <v>3.3376067906000002E-4</v>
      </c>
      <c r="P2474" s="9">
        <v>4.4071744130000002E-5</v>
      </c>
      <c r="Q2474" s="9">
        <v>0.10885552494356</v>
      </c>
      <c r="R2474" s="9">
        <v>1430</v>
      </c>
      <c r="S2474" s="9" t="s">
        <v>298</v>
      </c>
      <c r="T2474" s="9">
        <v>1430</v>
      </c>
      <c r="U2474" s="9" t="s">
        <v>293</v>
      </c>
      <c r="V2474" s="9" t="s">
        <v>195</v>
      </c>
      <c r="Z2474" s="9">
        <v>0</v>
      </c>
      <c r="AA2474" s="9">
        <v>1</v>
      </c>
      <c r="AB2474" s="9">
        <v>3.3376067906000002E-4</v>
      </c>
      <c r="AC2474" s="9">
        <v>4.4071744130000002E-5</v>
      </c>
      <c r="AD2474" s="9">
        <v>0.10885552494443999</v>
      </c>
      <c r="AF2474" s="9">
        <v>-1</v>
      </c>
      <c r="AG2474" s="9">
        <v>-1</v>
      </c>
      <c r="AH2474" s="9">
        <v>-1</v>
      </c>
      <c r="AI2474" s="9">
        <v>-1</v>
      </c>
      <c r="AJ2474" s="9">
        <v>0</v>
      </c>
      <c r="AM2474" s="9" t="s">
        <v>309</v>
      </c>
      <c r="AN2474" s="9">
        <v>-1</v>
      </c>
      <c r="AQ2474" s="9">
        <v>580</v>
      </c>
      <c r="AR2474" s="9" t="s">
        <v>302</v>
      </c>
      <c r="AT2474" s="9" t="s">
        <v>195</v>
      </c>
      <c r="AU2474" s="9">
        <v>132.71029999999999</v>
      </c>
      <c r="AV2474" s="9">
        <v>1.9926578335554099</v>
      </c>
      <c r="AW2474" s="9">
        <v>0.11279110044363</v>
      </c>
      <c r="AX2474" s="9">
        <v>8.8285100000000006E-5</v>
      </c>
    </row>
    <row r="2475" spans="1:50" x14ac:dyDescent="0.25">
      <c r="A2475" s="142">
        <v>550000</v>
      </c>
      <c r="B2475" s="142">
        <v>920000</v>
      </c>
      <c r="C2475" s="142">
        <v>920000</v>
      </c>
      <c r="D2475" s="9" t="s">
        <v>305</v>
      </c>
      <c r="E2475" s="9" t="s">
        <v>70</v>
      </c>
      <c r="F2475" s="9" t="s">
        <v>306</v>
      </c>
      <c r="G2475" s="9" t="s">
        <v>307</v>
      </c>
      <c r="H2475" s="9">
        <v>0.36</v>
      </c>
      <c r="I2475" s="9">
        <v>0.48</v>
      </c>
      <c r="J2475" s="9" t="s">
        <v>195</v>
      </c>
      <c r="K2475" s="9">
        <v>0.42993803154695998</v>
      </c>
      <c r="L2475" s="9">
        <v>3905.65105316361</v>
      </c>
      <c r="M2475" s="9">
        <v>11.9750719897577</v>
      </c>
      <c r="N2475" s="9">
        <v>1.5812596925892799</v>
      </c>
      <c r="O2475" s="9">
        <v>5.1485388789096502</v>
      </c>
      <c r="P2475" s="9">
        <v>0.67984367959639003</v>
      </c>
      <c r="Q2475" s="9">
        <v>1679.18792570649</v>
      </c>
      <c r="R2475" s="9">
        <v>1430</v>
      </c>
      <c r="S2475" s="9" t="s">
        <v>298</v>
      </c>
      <c r="T2475" s="9">
        <v>1430</v>
      </c>
      <c r="U2475" s="9" t="s">
        <v>293</v>
      </c>
      <c r="V2475" s="9" t="s">
        <v>195</v>
      </c>
      <c r="Z2475" s="9">
        <v>0</v>
      </c>
      <c r="AA2475" s="9">
        <v>1</v>
      </c>
      <c r="AB2475" s="9">
        <v>5.1485388789096502</v>
      </c>
      <c r="AC2475" s="9">
        <v>0.67984367959639003</v>
      </c>
      <c r="AD2475" s="9">
        <v>1679.18792570649</v>
      </c>
      <c r="AF2475" s="9">
        <v>-1</v>
      </c>
      <c r="AG2475" s="9">
        <v>-1</v>
      </c>
      <c r="AH2475" s="9">
        <v>-1</v>
      </c>
      <c r="AI2475" s="9">
        <v>-1</v>
      </c>
      <c r="AJ2475" s="9">
        <v>0</v>
      </c>
      <c r="AM2475" s="9" t="s">
        <v>309</v>
      </c>
      <c r="AN2475" s="9">
        <v>-1</v>
      </c>
      <c r="AQ2475" s="9">
        <v>580</v>
      </c>
      <c r="AR2475" s="9" t="s">
        <v>302</v>
      </c>
      <c r="AT2475" s="9" t="s">
        <v>195</v>
      </c>
      <c r="AU2475" s="9">
        <v>132.71029999999999</v>
      </c>
      <c r="AV2475" s="9">
        <v>170.013002649588</v>
      </c>
      <c r="AW2475" s="9">
        <v>1739.8974841998399</v>
      </c>
      <c r="AX2475" s="9">
        <v>1.3618717970000001</v>
      </c>
    </row>
    <row r="2476" spans="1:50" x14ac:dyDescent="0.25">
      <c r="A2476" s="142">
        <v>550000</v>
      </c>
      <c r="B2476" s="142">
        <v>920000</v>
      </c>
      <c r="C2476" s="142">
        <v>920000</v>
      </c>
      <c r="D2476" s="9" t="s">
        <v>305</v>
      </c>
      <c r="E2476" s="9" t="s">
        <v>70</v>
      </c>
      <c r="F2476" s="9" t="s">
        <v>306</v>
      </c>
      <c r="G2476" s="9" t="s">
        <v>307</v>
      </c>
      <c r="H2476" s="9">
        <v>0.36</v>
      </c>
      <c r="I2476" s="9">
        <v>0.48</v>
      </c>
      <c r="J2476" s="9" t="s">
        <v>195</v>
      </c>
      <c r="K2476" s="9">
        <v>3.73677502092E-3</v>
      </c>
      <c r="L2476" s="9">
        <v>3860.0828651520401</v>
      </c>
      <c r="M2476" s="9">
        <v>9.5896964667172</v>
      </c>
      <c r="N2476" s="9">
        <v>1.40928788469236</v>
      </c>
      <c r="O2476" s="9">
        <v>3.5834538215109998E-2</v>
      </c>
      <c r="P2476" s="9">
        <v>5.26619176481E-3</v>
      </c>
      <c r="Q2476" s="9">
        <v>14.4242612292123</v>
      </c>
      <c r="R2476" s="9">
        <v>1200</v>
      </c>
      <c r="S2476" s="9" t="s">
        <v>308</v>
      </c>
      <c r="T2476" s="9">
        <v>1200</v>
      </c>
      <c r="U2476" s="9" t="s">
        <v>293</v>
      </c>
      <c r="V2476" s="9" t="s">
        <v>195</v>
      </c>
      <c r="Z2476" s="9">
        <v>0</v>
      </c>
      <c r="AA2476" s="9">
        <v>1</v>
      </c>
      <c r="AB2476" s="9">
        <v>3.5834538215109998E-2</v>
      </c>
      <c r="AC2476" s="9">
        <v>5.26619176481E-3</v>
      </c>
      <c r="AD2476" s="9">
        <v>14.4242612292133</v>
      </c>
      <c r="AF2476" s="9">
        <v>-1</v>
      </c>
      <c r="AG2476" s="9">
        <v>-1</v>
      </c>
      <c r="AH2476" s="9">
        <v>-1</v>
      </c>
      <c r="AI2476" s="9">
        <v>-1</v>
      </c>
      <c r="AJ2476" s="9">
        <v>0</v>
      </c>
      <c r="AM2476" s="9" t="s">
        <v>309</v>
      </c>
      <c r="AN2476" s="9">
        <v>-1</v>
      </c>
      <c r="AQ2476" s="9">
        <v>580</v>
      </c>
      <c r="AR2476" s="9" t="s">
        <v>302</v>
      </c>
      <c r="AT2476" s="9" t="s">
        <v>195</v>
      </c>
      <c r="AU2476" s="9">
        <v>132.71029999999999</v>
      </c>
      <c r="AV2476" s="9">
        <v>22.1402787174578</v>
      </c>
      <c r="AW2476" s="9">
        <v>15.1221919925074</v>
      </c>
      <c r="AX2476" s="9">
        <v>1.16985087E-2</v>
      </c>
    </row>
    <row r="2477" spans="1:50" x14ac:dyDescent="0.25">
      <c r="A2477" s="142">
        <v>550000</v>
      </c>
      <c r="B2477" s="142">
        <v>920000</v>
      </c>
      <c r="C2477" s="142">
        <v>920000</v>
      </c>
      <c r="D2477" s="9" t="s">
        <v>305</v>
      </c>
      <c r="E2477" s="9" t="s">
        <v>70</v>
      </c>
      <c r="F2477" s="9" t="s">
        <v>306</v>
      </c>
      <c r="G2477" s="9" t="s">
        <v>307</v>
      </c>
      <c r="H2477" s="9">
        <v>0.36</v>
      </c>
      <c r="I2477" s="9">
        <v>0.48</v>
      </c>
      <c r="J2477" s="9" t="s">
        <v>195</v>
      </c>
      <c r="K2477" s="9">
        <v>0.12330907147642001</v>
      </c>
      <c r="L2477" s="9">
        <v>3860.0828651520401</v>
      </c>
      <c r="M2477" s="9">
        <v>9.5896964667172</v>
      </c>
      <c r="N2477" s="9">
        <v>1.40928788469236</v>
      </c>
      <c r="O2477" s="9">
        <v>1.1824965670516101</v>
      </c>
      <c r="P2477" s="9">
        <v>0.17377798050438001</v>
      </c>
      <c r="Q2477" s="9">
        <v>475.98323392394201</v>
      </c>
      <c r="R2477" s="9">
        <v>1210</v>
      </c>
      <c r="S2477" s="9" t="s">
        <v>310</v>
      </c>
      <c r="T2477" s="9">
        <v>1210</v>
      </c>
      <c r="U2477" s="9" t="s">
        <v>293</v>
      </c>
      <c r="V2477" s="9" t="s">
        <v>195</v>
      </c>
      <c r="Z2477" s="9">
        <v>0</v>
      </c>
      <c r="AA2477" s="9">
        <v>1</v>
      </c>
      <c r="AB2477" s="9">
        <v>1.1824965670516101</v>
      </c>
      <c r="AC2477" s="9">
        <v>0.17377798050438001</v>
      </c>
      <c r="AD2477" s="9">
        <v>475.98323392394201</v>
      </c>
      <c r="AF2477" s="9">
        <v>-1</v>
      </c>
      <c r="AG2477" s="9">
        <v>-1</v>
      </c>
      <c r="AH2477" s="9">
        <v>-1</v>
      </c>
      <c r="AI2477" s="9">
        <v>-1</v>
      </c>
      <c r="AJ2477" s="9">
        <v>0</v>
      </c>
      <c r="AM2477" s="9" t="s">
        <v>309</v>
      </c>
      <c r="AN2477" s="9">
        <v>-1</v>
      </c>
      <c r="AQ2477" s="9">
        <v>580</v>
      </c>
      <c r="AR2477" s="9" t="s">
        <v>302</v>
      </c>
      <c r="AT2477" s="9" t="s">
        <v>195</v>
      </c>
      <c r="AU2477" s="9">
        <v>132.71029999999999</v>
      </c>
      <c r="AV2477" s="9">
        <v>94.124668113012106</v>
      </c>
      <c r="AW2477" s="9">
        <v>499.01410784453401</v>
      </c>
      <c r="AX2477" s="9">
        <v>0.38603668610000003</v>
      </c>
    </row>
    <row r="2478" spans="1:50" x14ac:dyDescent="0.25">
      <c r="A2478" s="142">
        <v>550000</v>
      </c>
      <c r="B2478" s="142">
        <v>920000</v>
      </c>
      <c r="C2478" s="142">
        <v>920000</v>
      </c>
      <c r="D2478" s="9" t="s">
        <v>305</v>
      </c>
      <c r="E2478" s="9" t="s">
        <v>70</v>
      </c>
      <c r="F2478" s="9" t="s">
        <v>306</v>
      </c>
      <c r="G2478" s="9" t="s">
        <v>307</v>
      </c>
      <c r="H2478" s="9">
        <v>0.36</v>
      </c>
      <c r="I2478" s="9">
        <v>0.48</v>
      </c>
      <c r="J2478" s="9" t="s">
        <v>195</v>
      </c>
      <c r="K2478" s="9">
        <v>4.311205994279E-2</v>
      </c>
      <c r="L2478" s="9">
        <v>3860.0828651520401</v>
      </c>
      <c r="M2478" s="9">
        <v>9.5896964667172</v>
      </c>
      <c r="N2478" s="9">
        <v>1.40928788469236</v>
      </c>
      <c r="O2478" s="9">
        <v>0.41343156890629001</v>
      </c>
      <c r="P2478" s="9">
        <v>6.0757303761500001E-2</v>
      </c>
      <c r="Q2478" s="9">
        <v>166.416123866579</v>
      </c>
      <c r="R2478" s="9">
        <v>1210</v>
      </c>
      <c r="S2478" s="9" t="s">
        <v>310</v>
      </c>
      <c r="T2478" s="9">
        <v>1210</v>
      </c>
      <c r="U2478" s="9" t="s">
        <v>293</v>
      </c>
      <c r="V2478" s="9" t="s">
        <v>195</v>
      </c>
      <c r="Z2478" s="9">
        <v>0</v>
      </c>
      <c r="AA2478" s="9">
        <v>1</v>
      </c>
      <c r="AB2478" s="9">
        <v>0.41343156890629001</v>
      </c>
      <c r="AC2478" s="9">
        <v>6.0757303761500001E-2</v>
      </c>
      <c r="AD2478" s="9">
        <v>166.416123866578</v>
      </c>
      <c r="AF2478" s="9">
        <v>-1</v>
      </c>
      <c r="AG2478" s="9">
        <v>-1</v>
      </c>
      <c r="AH2478" s="9">
        <v>-1</v>
      </c>
      <c r="AI2478" s="9">
        <v>-1</v>
      </c>
      <c r="AJ2478" s="9">
        <v>0</v>
      </c>
      <c r="AM2478" s="9" t="s">
        <v>309</v>
      </c>
      <c r="AN2478" s="9">
        <v>-1</v>
      </c>
      <c r="AQ2478" s="9">
        <v>580</v>
      </c>
      <c r="AR2478" s="9" t="s">
        <v>302</v>
      </c>
      <c r="AT2478" s="9" t="s">
        <v>195</v>
      </c>
      <c r="AU2478" s="9">
        <v>132.71029999999999</v>
      </c>
      <c r="AV2478" s="9">
        <v>59.997317482241101</v>
      </c>
      <c r="AW2478" s="9">
        <v>174.46831666238</v>
      </c>
      <c r="AX2478" s="9">
        <v>0.1349684703</v>
      </c>
    </row>
    <row r="2479" spans="1:50" x14ac:dyDescent="0.25">
      <c r="A2479" s="142">
        <v>550000</v>
      </c>
      <c r="B2479" s="142">
        <v>920000</v>
      </c>
      <c r="C2479" s="142">
        <v>920000</v>
      </c>
      <c r="D2479" s="9" t="s">
        <v>305</v>
      </c>
      <c r="E2479" s="9" t="s">
        <v>70</v>
      </c>
      <c r="F2479" s="9" t="s">
        <v>306</v>
      </c>
      <c r="G2479" s="9" t="s">
        <v>307</v>
      </c>
      <c r="H2479" s="9">
        <v>0.36</v>
      </c>
      <c r="I2479" s="9">
        <v>0.48</v>
      </c>
      <c r="J2479" s="9" t="s">
        <v>195</v>
      </c>
      <c r="K2479" s="9">
        <v>0.26674350964935001</v>
      </c>
      <c r="L2479" s="9">
        <v>3860.0828651520401</v>
      </c>
      <c r="M2479" s="9">
        <v>9.5896964667172</v>
      </c>
      <c r="N2479" s="9">
        <v>1.40928788469236</v>
      </c>
      <c r="O2479" s="9">
        <v>2.5579892920041098</v>
      </c>
      <c r="P2479" s="9">
        <v>0.37591839646914998</v>
      </c>
      <c r="Q2479" s="9">
        <v>1029.6520509879699</v>
      </c>
      <c r="R2479" s="9">
        <v>1210</v>
      </c>
      <c r="S2479" s="9" t="s">
        <v>310</v>
      </c>
      <c r="T2479" s="9">
        <v>1210</v>
      </c>
      <c r="U2479" s="9" t="s">
        <v>293</v>
      </c>
      <c r="V2479" s="9" t="s">
        <v>195</v>
      </c>
      <c r="Z2479" s="9">
        <v>0</v>
      </c>
      <c r="AA2479" s="9">
        <v>1</v>
      </c>
      <c r="AB2479" s="9">
        <v>2.5579892920041098</v>
      </c>
      <c r="AC2479" s="9">
        <v>0.37591839646914998</v>
      </c>
      <c r="AD2479" s="9">
        <v>1029.6520509879699</v>
      </c>
      <c r="AF2479" s="9">
        <v>-1</v>
      </c>
      <c r="AG2479" s="9">
        <v>-1</v>
      </c>
      <c r="AH2479" s="9">
        <v>-1</v>
      </c>
      <c r="AI2479" s="9">
        <v>-1</v>
      </c>
      <c r="AJ2479" s="9">
        <v>0</v>
      </c>
      <c r="AM2479" s="9" t="s">
        <v>309</v>
      </c>
      <c r="AN2479" s="9">
        <v>-1</v>
      </c>
      <c r="AQ2479" s="9">
        <v>580</v>
      </c>
      <c r="AR2479" s="9" t="s">
        <v>302</v>
      </c>
      <c r="AT2479" s="9" t="s">
        <v>195</v>
      </c>
      <c r="AU2479" s="9">
        <v>132.71029999999999</v>
      </c>
      <c r="AV2479" s="9">
        <v>132.41400327794199</v>
      </c>
      <c r="AW2479" s="9">
        <v>1079.4726851579801</v>
      </c>
      <c r="AX2479" s="9">
        <v>0.8350787113</v>
      </c>
    </row>
    <row r="2480" spans="1:50" x14ac:dyDescent="0.25">
      <c r="A2480" s="142">
        <v>550000</v>
      </c>
      <c r="B2480" s="142">
        <v>920000</v>
      </c>
      <c r="C2480" s="142">
        <v>920000</v>
      </c>
      <c r="D2480" s="9" t="s">
        <v>305</v>
      </c>
      <c r="E2480" s="9" t="s">
        <v>70</v>
      </c>
      <c r="F2480" s="9" t="s">
        <v>306</v>
      </c>
      <c r="G2480" s="9" t="s">
        <v>307</v>
      </c>
      <c r="H2480" s="9">
        <v>0.36</v>
      </c>
      <c r="I2480" s="9">
        <v>0.48</v>
      </c>
      <c r="J2480" s="9" t="s">
        <v>195</v>
      </c>
      <c r="K2480" s="9">
        <v>0.13641382233074001</v>
      </c>
      <c r="L2480" s="9">
        <v>3860.0828651520401</v>
      </c>
      <c r="M2480" s="9">
        <v>9.5896964667172</v>
      </c>
      <c r="N2480" s="9">
        <v>1.40928788469236</v>
      </c>
      <c r="O2480" s="9">
        <v>1.3081671500165699</v>
      </c>
      <c r="P2480" s="9">
        <v>0.1922463471153</v>
      </c>
      <c r="Q2480" s="9">
        <v>526.56865814881996</v>
      </c>
      <c r="R2480" s="9">
        <v>1210</v>
      </c>
      <c r="S2480" s="9" t="s">
        <v>310</v>
      </c>
      <c r="T2480" s="9">
        <v>1210</v>
      </c>
      <c r="U2480" s="9" t="s">
        <v>293</v>
      </c>
      <c r="V2480" s="9" t="s">
        <v>195</v>
      </c>
      <c r="Z2480" s="9">
        <v>0</v>
      </c>
      <c r="AA2480" s="9">
        <v>1</v>
      </c>
      <c r="AB2480" s="9">
        <v>1.3081671500165699</v>
      </c>
      <c r="AC2480" s="9">
        <v>0.1922463471153</v>
      </c>
      <c r="AD2480" s="9">
        <v>526.56865814881996</v>
      </c>
      <c r="AF2480" s="9">
        <v>-1</v>
      </c>
      <c r="AG2480" s="9">
        <v>-1</v>
      </c>
      <c r="AH2480" s="9">
        <v>-1</v>
      </c>
      <c r="AI2480" s="9">
        <v>-1</v>
      </c>
      <c r="AJ2480" s="9">
        <v>0</v>
      </c>
      <c r="AM2480" s="9" t="s">
        <v>309</v>
      </c>
      <c r="AN2480" s="9">
        <v>-1</v>
      </c>
      <c r="AQ2480" s="9">
        <v>580</v>
      </c>
      <c r="AR2480" s="9" t="s">
        <v>302</v>
      </c>
      <c r="AT2480" s="9" t="s">
        <v>195</v>
      </c>
      <c r="AU2480" s="9">
        <v>132.71029999999999</v>
      </c>
      <c r="AV2480" s="9">
        <v>109.737983432451</v>
      </c>
      <c r="AW2480" s="9">
        <v>552.04715300332396</v>
      </c>
      <c r="AX2480" s="9">
        <v>0.42706298310000002</v>
      </c>
    </row>
    <row r="2481" spans="1:50" x14ac:dyDescent="0.25">
      <c r="A2481" s="142">
        <v>550000</v>
      </c>
      <c r="B2481" s="142">
        <v>920000</v>
      </c>
      <c r="C2481" s="142">
        <v>920000</v>
      </c>
      <c r="D2481" s="9" t="s">
        <v>305</v>
      </c>
      <c r="E2481" s="9" t="s">
        <v>70</v>
      </c>
      <c r="F2481" s="9" t="s">
        <v>306</v>
      </c>
      <c r="G2481" s="9" t="s">
        <v>307</v>
      </c>
      <c r="H2481" s="9">
        <v>0.36</v>
      </c>
      <c r="I2481" s="9">
        <v>0.48</v>
      </c>
      <c r="J2481" s="9" t="s">
        <v>195</v>
      </c>
      <c r="K2481" s="9">
        <v>4.4448215408759997E-2</v>
      </c>
      <c r="L2481" s="9">
        <v>3860.0828651520401</v>
      </c>
      <c r="M2481" s="9">
        <v>9.5896964667172</v>
      </c>
      <c r="N2481" s="9">
        <v>1.40928788469236</v>
      </c>
      <c r="O2481" s="9">
        <v>0.42624489425734002</v>
      </c>
      <c r="P2481" s="9">
        <v>6.2640331471770005E-2</v>
      </c>
      <c r="Q2481" s="9">
        <v>171.57379468597199</v>
      </c>
      <c r="R2481" s="9">
        <v>1210</v>
      </c>
      <c r="S2481" s="9" t="s">
        <v>310</v>
      </c>
      <c r="T2481" s="9">
        <v>1210</v>
      </c>
      <c r="U2481" s="9" t="s">
        <v>293</v>
      </c>
      <c r="V2481" s="9" t="s">
        <v>195</v>
      </c>
      <c r="Z2481" s="9">
        <v>0</v>
      </c>
      <c r="AA2481" s="9">
        <v>1</v>
      </c>
      <c r="AB2481" s="9">
        <v>0.42624489425734002</v>
      </c>
      <c r="AC2481" s="9">
        <v>6.2640331471770005E-2</v>
      </c>
      <c r="AD2481" s="9">
        <v>171.57379468597301</v>
      </c>
      <c r="AF2481" s="9">
        <v>-1</v>
      </c>
      <c r="AG2481" s="9">
        <v>-1</v>
      </c>
      <c r="AH2481" s="9">
        <v>-1</v>
      </c>
      <c r="AI2481" s="9">
        <v>-1</v>
      </c>
      <c r="AJ2481" s="9">
        <v>0</v>
      </c>
      <c r="AM2481" s="9" t="s">
        <v>309</v>
      </c>
      <c r="AN2481" s="9">
        <v>-1</v>
      </c>
      <c r="AQ2481" s="9">
        <v>580</v>
      </c>
      <c r="AR2481" s="9" t="s">
        <v>302</v>
      </c>
      <c r="AT2481" s="9" t="s">
        <v>195</v>
      </c>
      <c r="AU2481" s="9">
        <v>132.71029999999999</v>
      </c>
      <c r="AV2481" s="9">
        <v>70.056396064012901</v>
      </c>
      <c r="AW2481" s="9">
        <v>179.87554599119201</v>
      </c>
      <c r="AX2481" s="9">
        <v>0.13915149609999999</v>
      </c>
    </row>
    <row r="2482" spans="1:50" x14ac:dyDescent="0.25">
      <c r="A2482" s="142">
        <v>550000</v>
      </c>
      <c r="B2482" s="142">
        <v>920000</v>
      </c>
      <c r="C2482" s="142">
        <v>920000</v>
      </c>
      <c r="D2482" s="9" t="s">
        <v>305</v>
      </c>
      <c r="E2482" s="9" t="s">
        <v>70</v>
      </c>
      <c r="F2482" s="9" t="s">
        <v>306</v>
      </c>
      <c r="G2482" s="9" t="s">
        <v>307</v>
      </c>
      <c r="H2482" s="9">
        <v>0.36</v>
      </c>
      <c r="I2482" s="9">
        <v>0.48</v>
      </c>
      <c r="J2482" s="9" t="s">
        <v>195</v>
      </c>
      <c r="K2482" s="9">
        <v>5.9894776659999997E-5</v>
      </c>
      <c r="L2482" s="9">
        <v>3857.7690405397602</v>
      </c>
      <c r="M2482" s="9">
        <v>9.5843984281742092</v>
      </c>
      <c r="N2482" s="9">
        <v>1.40852464278414</v>
      </c>
      <c r="O2482" s="9">
        <v>5.7405540328999999E-4</v>
      </c>
      <c r="P2482" s="9">
        <v>8.4363268899999996E-5</v>
      </c>
      <c r="Q2482" s="9">
        <v>0.23106021509669999</v>
      </c>
      <c r="R2482" s="9">
        <v>1200</v>
      </c>
      <c r="S2482" s="9" t="s">
        <v>308</v>
      </c>
      <c r="T2482" s="9">
        <v>1200</v>
      </c>
      <c r="U2482" s="9" t="s">
        <v>293</v>
      </c>
      <c r="V2482" s="9" t="s">
        <v>195</v>
      </c>
      <c r="Z2482" s="9">
        <v>0</v>
      </c>
      <c r="AA2482" s="9">
        <v>1</v>
      </c>
      <c r="AB2482" s="9">
        <v>5.7405540328999999E-4</v>
      </c>
      <c r="AC2482" s="9">
        <v>8.4363268899999996E-5</v>
      </c>
      <c r="AD2482" s="9">
        <v>0.23106021509746999</v>
      </c>
      <c r="AF2482" s="9">
        <v>-1</v>
      </c>
      <c r="AG2482" s="9">
        <v>-1</v>
      </c>
      <c r="AH2482" s="9">
        <v>-1</v>
      </c>
      <c r="AI2482" s="9">
        <v>-1</v>
      </c>
      <c r="AJ2482" s="9">
        <v>0</v>
      </c>
      <c r="AM2482" s="9" t="s">
        <v>309</v>
      </c>
      <c r="AN2482" s="9">
        <v>-1</v>
      </c>
      <c r="AQ2482" s="9">
        <v>580</v>
      </c>
      <c r="AR2482" s="9" t="s">
        <v>302</v>
      </c>
      <c r="AT2482" s="9" t="s">
        <v>195</v>
      </c>
      <c r="AU2482" s="9">
        <v>132.71029999999999</v>
      </c>
      <c r="AV2482" s="9">
        <v>2.79135012208434</v>
      </c>
      <c r="AW2482" s="9">
        <v>0.24238556160361999</v>
      </c>
      <c r="AX2482" s="9">
        <v>1.8739679999999999E-4</v>
      </c>
    </row>
    <row r="2483" spans="1:50" x14ac:dyDescent="0.25">
      <c r="A2483" s="142">
        <v>550000</v>
      </c>
      <c r="B2483" s="142">
        <v>920000</v>
      </c>
      <c r="C2483" s="142">
        <v>920000</v>
      </c>
      <c r="D2483" s="9" t="s">
        <v>305</v>
      </c>
      <c r="E2483" s="9" t="s">
        <v>70</v>
      </c>
      <c r="F2483" s="9" t="s">
        <v>306</v>
      </c>
      <c r="G2483" s="9" t="s">
        <v>307</v>
      </c>
      <c r="H2483" s="9">
        <v>0.36</v>
      </c>
      <c r="I2483" s="9">
        <v>0.48</v>
      </c>
      <c r="J2483" s="9" t="s">
        <v>195</v>
      </c>
      <c r="K2483" s="9">
        <v>6.3068567215899998E-2</v>
      </c>
      <c r="L2483" s="9">
        <v>3857.7690405397602</v>
      </c>
      <c r="M2483" s="9">
        <v>9.5843984281742092</v>
      </c>
      <c r="N2483" s="9">
        <v>1.40852464278414</v>
      </c>
      <c r="O2483" s="9">
        <v>0.60447427649131003</v>
      </c>
      <c r="P2483" s="9">
        <v>8.8833631108680006E-2</v>
      </c>
      <c r="Q2483" s="9">
        <v>243.303966036715</v>
      </c>
      <c r="R2483" s="9">
        <v>1210</v>
      </c>
      <c r="S2483" s="9" t="s">
        <v>310</v>
      </c>
      <c r="T2483" s="9">
        <v>1210</v>
      </c>
      <c r="U2483" s="9" t="s">
        <v>293</v>
      </c>
      <c r="V2483" s="9" t="s">
        <v>195</v>
      </c>
      <c r="Z2483" s="9">
        <v>0</v>
      </c>
      <c r="AA2483" s="9">
        <v>1</v>
      </c>
      <c r="AB2483" s="9">
        <v>0.60447427649131003</v>
      </c>
      <c r="AC2483" s="9">
        <v>8.8833631108680006E-2</v>
      </c>
      <c r="AD2483" s="9">
        <v>243.30396603671699</v>
      </c>
      <c r="AF2483" s="9">
        <v>-1</v>
      </c>
      <c r="AG2483" s="9">
        <v>-1</v>
      </c>
      <c r="AH2483" s="9">
        <v>-1</v>
      </c>
      <c r="AI2483" s="9">
        <v>-1</v>
      </c>
      <c r="AJ2483" s="9">
        <v>0</v>
      </c>
      <c r="AM2483" s="9" t="s">
        <v>309</v>
      </c>
      <c r="AN2483" s="9">
        <v>-1</v>
      </c>
      <c r="AQ2483" s="9">
        <v>580</v>
      </c>
      <c r="AR2483" s="9" t="s">
        <v>302</v>
      </c>
      <c r="AT2483" s="9" t="s">
        <v>195</v>
      </c>
      <c r="AU2483" s="9">
        <v>132.71029999999999</v>
      </c>
      <c r="AV2483" s="9">
        <v>73.695034101688094</v>
      </c>
      <c r="AW2483" s="9">
        <v>255.22943628924901</v>
      </c>
      <c r="AX2483" s="9">
        <v>0.1973268175</v>
      </c>
    </row>
    <row r="2484" spans="1:50" x14ac:dyDescent="0.25">
      <c r="A2484" s="142">
        <v>550000</v>
      </c>
      <c r="B2484" s="142">
        <v>920000</v>
      </c>
      <c r="C2484" s="142">
        <v>920000</v>
      </c>
      <c r="D2484" s="9" t="s">
        <v>305</v>
      </c>
      <c r="E2484" s="9" t="s">
        <v>70</v>
      </c>
      <c r="F2484" s="9" t="s">
        <v>306</v>
      </c>
      <c r="G2484" s="9" t="s">
        <v>307</v>
      </c>
      <c r="H2484" s="9">
        <v>0.36</v>
      </c>
      <c r="I2484" s="9">
        <v>0.48</v>
      </c>
      <c r="J2484" s="9" t="s">
        <v>195</v>
      </c>
      <c r="K2484" s="9">
        <v>0.25149672813101998</v>
      </c>
      <c r="L2484" s="9">
        <v>3857.7690405397602</v>
      </c>
      <c r="M2484" s="9">
        <v>9.5843984281742092</v>
      </c>
      <c r="N2484" s="9">
        <v>1.40852464278414</v>
      </c>
      <c r="O2484" s="9">
        <v>2.4104448457899799</v>
      </c>
      <c r="P2484" s="9">
        <v>0.35423933915213002</v>
      </c>
      <c r="Q2484" s="9">
        <v>970.21629158092605</v>
      </c>
      <c r="R2484" s="9">
        <v>1210</v>
      </c>
      <c r="S2484" s="9" t="s">
        <v>310</v>
      </c>
      <c r="T2484" s="9">
        <v>1210</v>
      </c>
      <c r="U2484" s="9" t="s">
        <v>293</v>
      </c>
      <c r="V2484" s="9" t="s">
        <v>195</v>
      </c>
      <c r="Z2484" s="9">
        <v>0</v>
      </c>
      <c r="AA2484" s="9">
        <v>1</v>
      </c>
      <c r="AB2484" s="9">
        <v>2.4104448457899799</v>
      </c>
      <c r="AC2484" s="9">
        <v>0.35423933915213002</v>
      </c>
      <c r="AD2484" s="9">
        <v>970.21629158092605</v>
      </c>
      <c r="AF2484" s="9">
        <v>-1</v>
      </c>
      <c r="AG2484" s="9">
        <v>-1</v>
      </c>
      <c r="AH2484" s="9">
        <v>-1</v>
      </c>
      <c r="AI2484" s="9">
        <v>-1</v>
      </c>
      <c r="AJ2484" s="9">
        <v>0</v>
      </c>
      <c r="AM2484" s="9" t="s">
        <v>309</v>
      </c>
      <c r="AN2484" s="9">
        <v>-1</v>
      </c>
      <c r="AQ2484" s="9">
        <v>580</v>
      </c>
      <c r="AR2484" s="9" t="s">
        <v>302</v>
      </c>
      <c r="AT2484" s="9" t="s">
        <v>195</v>
      </c>
      <c r="AU2484" s="9">
        <v>132.71029999999999</v>
      </c>
      <c r="AV2484" s="9">
        <v>129.34706192237701</v>
      </c>
      <c r="AW2484" s="9">
        <v>1017.77114944963</v>
      </c>
      <c r="AX2484" s="9">
        <v>0.78687452680000003</v>
      </c>
    </row>
    <row r="2485" spans="1:50" x14ac:dyDescent="0.25">
      <c r="A2485" s="142">
        <v>550000</v>
      </c>
      <c r="B2485" s="142">
        <v>920000</v>
      </c>
      <c r="C2485" s="142">
        <v>920000</v>
      </c>
      <c r="D2485" s="9" t="s">
        <v>305</v>
      </c>
      <c r="E2485" s="9" t="s">
        <v>70</v>
      </c>
      <c r="F2485" s="9" t="s">
        <v>306</v>
      </c>
      <c r="G2485" s="9" t="s">
        <v>307</v>
      </c>
      <c r="H2485" s="9">
        <v>0.36</v>
      </c>
      <c r="I2485" s="9">
        <v>0.48</v>
      </c>
      <c r="J2485" s="9" t="s">
        <v>195</v>
      </c>
      <c r="K2485" s="9">
        <v>0.11242870427891</v>
      </c>
      <c r="L2485" s="9">
        <v>3857.7690405397602</v>
      </c>
      <c r="M2485" s="9">
        <v>9.5843984281742092</v>
      </c>
      <c r="N2485" s="9">
        <v>1.40852464278414</v>
      </c>
      <c r="O2485" s="9">
        <v>1.07756149657247</v>
      </c>
      <c r="P2485" s="9">
        <v>0.15835860053313999</v>
      </c>
      <c r="Q2485" s="9">
        <v>433.72397463519098</v>
      </c>
      <c r="R2485" s="9">
        <v>1210</v>
      </c>
      <c r="S2485" s="9" t="s">
        <v>310</v>
      </c>
      <c r="T2485" s="9">
        <v>1210</v>
      </c>
      <c r="U2485" s="9" t="s">
        <v>293</v>
      </c>
      <c r="V2485" s="9" t="s">
        <v>195</v>
      </c>
      <c r="Z2485" s="9">
        <v>0</v>
      </c>
      <c r="AA2485" s="9">
        <v>1</v>
      </c>
      <c r="AB2485" s="9">
        <v>1.07756149657247</v>
      </c>
      <c r="AC2485" s="9">
        <v>0.15835860053313999</v>
      </c>
      <c r="AD2485" s="9">
        <v>433.72397463519098</v>
      </c>
      <c r="AF2485" s="9">
        <v>-1</v>
      </c>
      <c r="AG2485" s="9">
        <v>-1</v>
      </c>
      <c r="AH2485" s="9">
        <v>-1</v>
      </c>
      <c r="AI2485" s="9">
        <v>-1</v>
      </c>
      <c r="AJ2485" s="9">
        <v>0</v>
      </c>
      <c r="AM2485" s="9" t="s">
        <v>309</v>
      </c>
      <c r="AN2485" s="9">
        <v>-1</v>
      </c>
      <c r="AQ2485" s="9">
        <v>580</v>
      </c>
      <c r="AR2485" s="9" t="s">
        <v>302</v>
      </c>
      <c r="AT2485" s="9" t="s">
        <v>195</v>
      </c>
      <c r="AU2485" s="9">
        <v>132.71029999999999</v>
      </c>
      <c r="AV2485" s="9">
        <v>105.14875749101201</v>
      </c>
      <c r="AW2485" s="9">
        <v>454.98282397322703</v>
      </c>
      <c r="AX2485" s="9">
        <v>0.35176315870000002</v>
      </c>
    </row>
    <row r="2486" spans="1:50" x14ac:dyDescent="0.25">
      <c r="A2486" s="142">
        <v>550000</v>
      </c>
      <c r="B2486" s="142">
        <v>920000</v>
      </c>
      <c r="C2486" s="142">
        <v>920000</v>
      </c>
      <c r="D2486" s="9" t="s">
        <v>305</v>
      </c>
      <c r="E2486" s="9" t="s">
        <v>70</v>
      </c>
      <c r="F2486" s="9" t="s">
        <v>306</v>
      </c>
      <c r="G2486" s="9" t="s">
        <v>307</v>
      </c>
      <c r="H2486" s="9">
        <v>0.36</v>
      </c>
      <c r="I2486" s="9">
        <v>0.48</v>
      </c>
      <c r="J2486" s="9" t="s">
        <v>195</v>
      </c>
      <c r="K2486" s="9">
        <v>8.4984984759450002E-2</v>
      </c>
      <c r="L2486" s="9">
        <v>3857.7690405397602</v>
      </c>
      <c r="M2486" s="9">
        <v>9.5843984281742092</v>
      </c>
      <c r="N2486" s="9">
        <v>1.40852464278414</v>
      </c>
      <c r="O2486" s="9">
        <v>0.81452995434688003</v>
      </c>
      <c r="P2486" s="9">
        <v>0.11970344530032</v>
      </c>
      <c r="Q2486" s="9">
        <v>327.85244311575002</v>
      </c>
      <c r="R2486" s="9">
        <v>1210</v>
      </c>
      <c r="S2486" s="9" t="s">
        <v>310</v>
      </c>
      <c r="T2486" s="9">
        <v>1210</v>
      </c>
      <c r="U2486" s="9" t="s">
        <v>293</v>
      </c>
      <c r="V2486" s="9" t="s">
        <v>195</v>
      </c>
      <c r="Z2486" s="9">
        <v>0</v>
      </c>
      <c r="AA2486" s="9">
        <v>1</v>
      </c>
      <c r="AB2486" s="9">
        <v>0.81452995434688003</v>
      </c>
      <c r="AC2486" s="9">
        <v>0.11970344530032</v>
      </c>
      <c r="AD2486" s="9">
        <v>327.852443115749</v>
      </c>
      <c r="AF2486" s="9">
        <v>-1</v>
      </c>
      <c r="AG2486" s="9">
        <v>-1</v>
      </c>
      <c r="AH2486" s="9">
        <v>-1</v>
      </c>
      <c r="AI2486" s="9">
        <v>-1</v>
      </c>
      <c r="AJ2486" s="9">
        <v>0</v>
      </c>
      <c r="AM2486" s="9" t="s">
        <v>309</v>
      </c>
      <c r="AN2486" s="9">
        <v>-1</v>
      </c>
      <c r="AQ2486" s="9">
        <v>580</v>
      </c>
      <c r="AR2486" s="9" t="s">
        <v>302</v>
      </c>
      <c r="AT2486" s="9" t="s">
        <v>195</v>
      </c>
      <c r="AU2486" s="9">
        <v>132.71029999999999</v>
      </c>
      <c r="AV2486" s="9">
        <v>75.814771674425202</v>
      </c>
      <c r="AW2486" s="9">
        <v>343.92203138134499</v>
      </c>
      <c r="AX2486" s="9">
        <v>0.26589816960000001</v>
      </c>
    </row>
    <row r="2487" spans="1:50" x14ac:dyDescent="0.25">
      <c r="A2487" s="142">
        <v>550000</v>
      </c>
      <c r="B2487" s="142">
        <v>920000</v>
      </c>
      <c r="C2487" s="142">
        <v>920000</v>
      </c>
      <c r="D2487" s="9" t="s">
        <v>305</v>
      </c>
      <c r="E2487" s="9" t="s">
        <v>70</v>
      </c>
      <c r="F2487" s="9" t="s">
        <v>306</v>
      </c>
      <c r="G2487" s="9" t="s">
        <v>307</v>
      </c>
      <c r="H2487" s="9">
        <v>0.36</v>
      </c>
      <c r="I2487" s="9">
        <v>0.48</v>
      </c>
      <c r="J2487" s="9" t="s">
        <v>195</v>
      </c>
      <c r="K2487" s="9">
        <v>0.10572457466705</v>
      </c>
      <c r="L2487" s="9">
        <v>3857.7690405397602</v>
      </c>
      <c r="M2487" s="9">
        <v>9.5843984281742092</v>
      </c>
      <c r="N2487" s="9">
        <v>1.40852464278414</v>
      </c>
      <c r="O2487" s="9">
        <v>1.01330644725826</v>
      </c>
      <c r="P2487" s="9">
        <v>0.14891566876640999</v>
      </c>
      <c r="Q2487" s="9">
        <v>407.86099097478001</v>
      </c>
      <c r="R2487" s="9">
        <v>1210</v>
      </c>
      <c r="S2487" s="9" t="s">
        <v>310</v>
      </c>
      <c r="T2487" s="9">
        <v>1210</v>
      </c>
      <c r="U2487" s="9" t="s">
        <v>293</v>
      </c>
      <c r="V2487" s="9" t="s">
        <v>195</v>
      </c>
      <c r="Z2487" s="9">
        <v>0</v>
      </c>
      <c r="AA2487" s="9">
        <v>1</v>
      </c>
      <c r="AB2487" s="9">
        <v>1.01330644725826</v>
      </c>
      <c r="AC2487" s="9">
        <v>0.14891566876640999</v>
      </c>
      <c r="AD2487" s="9">
        <v>407.86099097478001</v>
      </c>
      <c r="AF2487" s="9">
        <v>-1</v>
      </c>
      <c r="AG2487" s="9">
        <v>-1</v>
      </c>
      <c r="AH2487" s="9">
        <v>-1</v>
      </c>
      <c r="AI2487" s="9">
        <v>-1</v>
      </c>
      <c r="AJ2487" s="9">
        <v>0</v>
      </c>
      <c r="AM2487" s="9" t="s">
        <v>309</v>
      </c>
      <c r="AN2487" s="9">
        <v>-1</v>
      </c>
      <c r="AQ2487" s="9">
        <v>580</v>
      </c>
      <c r="AR2487" s="9" t="s">
        <v>302</v>
      </c>
      <c r="AT2487" s="9" t="s">
        <v>195</v>
      </c>
      <c r="AU2487" s="9">
        <v>132.71029999999999</v>
      </c>
      <c r="AV2487" s="9">
        <v>95.004084184807198</v>
      </c>
      <c r="AW2487" s="9">
        <v>427.85217399686002</v>
      </c>
      <c r="AX2487" s="9">
        <v>0.33078750280000002</v>
      </c>
    </row>
    <row r="2488" spans="1:50" x14ac:dyDescent="0.25">
      <c r="A2488" s="142">
        <v>550000</v>
      </c>
      <c r="B2488" s="142">
        <v>920000</v>
      </c>
      <c r="C2488" s="142">
        <v>920000</v>
      </c>
      <c r="D2488" s="9" t="s">
        <v>305</v>
      </c>
      <c r="E2488" s="9" t="s">
        <v>70</v>
      </c>
      <c r="F2488" s="9" t="s">
        <v>306</v>
      </c>
      <c r="G2488" s="9" t="s">
        <v>307</v>
      </c>
      <c r="H2488" s="9">
        <v>0.36</v>
      </c>
      <c r="I2488" s="9">
        <v>0.48</v>
      </c>
      <c r="J2488" s="9" t="s">
        <v>195</v>
      </c>
      <c r="K2488" s="9">
        <v>3.24079311469E-2</v>
      </c>
      <c r="L2488" s="9">
        <v>3852.56137521749</v>
      </c>
      <c r="M2488" s="9">
        <v>9.5721902011285902</v>
      </c>
      <c r="N2488" s="9">
        <v>1.4067554030589899</v>
      </c>
      <c r="O2488" s="9">
        <v>0.31021488096328997</v>
      </c>
      <c r="P2488" s="9">
        <v>4.5590032242869998E-2</v>
      </c>
      <c r="Q2488" s="9">
        <v>124.853543787289</v>
      </c>
      <c r="R2488" s="9">
        <v>1200</v>
      </c>
      <c r="S2488" s="9" t="s">
        <v>308</v>
      </c>
      <c r="T2488" s="9">
        <v>1200</v>
      </c>
      <c r="U2488" s="9" t="s">
        <v>293</v>
      </c>
      <c r="V2488" s="9" t="s">
        <v>195</v>
      </c>
      <c r="Z2488" s="9">
        <v>0</v>
      </c>
      <c r="AA2488" s="9">
        <v>1</v>
      </c>
      <c r="AB2488" s="9">
        <v>0.31021488096328997</v>
      </c>
      <c r="AC2488" s="9">
        <v>4.5590032242869998E-2</v>
      </c>
      <c r="AD2488" s="9">
        <v>124.853543787291</v>
      </c>
      <c r="AF2488" s="9">
        <v>-1</v>
      </c>
      <c r="AG2488" s="9">
        <v>-1</v>
      </c>
      <c r="AH2488" s="9">
        <v>-1</v>
      </c>
      <c r="AI2488" s="9">
        <v>-1</v>
      </c>
      <c r="AJ2488" s="9">
        <v>0</v>
      </c>
      <c r="AM2488" s="9" t="s">
        <v>309</v>
      </c>
      <c r="AN2488" s="9">
        <v>-1</v>
      </c>
      <c r="AQ2488" s="9">
        <v>580</v>
      </c>
      <c r="AR2488" s="9" t="s">
        <v>302</v>
      </c>
      <c r="AT2488" s="9" t="s">
        <v>195</v>
      </c>
      <c r="AU2488" s="9">
        <v>132.71029999999999</v>
      </c>
      <c r="AV2488" s="9">
        <v>65.116449537767195</v>
      </c>
      <c r="AW2488" s="9">
        <v>131.150244298567</v>
      </c>
      <c r="AX2488" s="9">
        <v>0.1012599706</v>
      </c>
    </row>
    <row r="2489" spans="1:50" x14ac:dyDescent="0.25">
      <c r="A2489" s="142">
        <v>550000</v>
      </c>
      <c r="B2489" s="142">
        <v>920000</v>
      </c>
      <c r="C2489" s="142">
        <v>920000</v>
      </c>
      <c r="D2489" s="9" t="s">
        <v>305</v>
      </c>
      <c r="E2489" s="9" t="s">
        <v>70</v>
      </c>
      <c r="F2489" s="9" t="s">
        <v>306</v>
      </c>
      <c r="G2489" s="9" t="s">
        <v>307</v>
      </c>
      <c r="H2489" s="9">
        <v>0.36</v>
      </c>
      <c r="I2489" s="9">
        <v>0.48</v>
      </c>
      <c r="J2489" s="9" t="s">
        <v>195</v>
      </c>
      <c r="K2489" s="9">
        <v>0.10832385718433001</v>
      </c>
      <c r="L2489" s="9">
        <v>3852.56137521749</v>
      </c>
      <c r="M2489" s="9">
        <v>9.5721902011285902</v>
      </c>
      <c r="N2489" s="9">
        <v>1.4067554030589899</v>
      </c>
      <c r="O2489" s="9">
        <v>1.0368965642883501</v>
      </c>
      <c r="P2489" s="9">
        <v>0.15238517137425001</v>
      </c>
      <c r="Q2489" s="9">
        <v>417.32430820294798</v>
      </c>
      <c r="R2489" s="9">
        <v>1210</v>
      </c>
      <c r="S2489" s="9" t="s">
        <v>310</v>
      </c>
      <c r="T2489" s="9">
        <v>1210</v>
      </c>
      <c r="U2489" s="9" t="s">
        <v>293</v>
      </c>
      <c r="V2489" s="9" t="s">
        <v>195</v>
      </c>
      <c r="Z2489" s="9">
        <v>0</v>
      </c>
      <c r="AA2489" s="9">
        <v>1</v>
      </c>
      <c r="AB2489" s="9">
        <v>1.0368965642883501</v>
      </c>
      <c r="AC2489" s="9">
        <v>0.15238517137425001</v>
      </c>
      <c r="AD2489" s="9">
        <v>417.32430820294798</v>
      </c>
      <c r="AF2489" s="9">
        <v>-1</v>
      </c>
      <c r="AG2489" s="9">
        <v>-1</v>
      </c>
      <c r="AH2489" s="9">
        <v>-1</v>
      </c>
      <c r="AI2489" s="9">
        <v>-1</v>
      </c>
      <c r="AJ2489" s="9">
        <v>0</v>
      </c>
      <c r="AM2489" s="9" t="s">
        <v>309</v>
      </c>
      <c r="AN2489" s="9">
        <v>-1</v>
      </c>
      <c r="AQ2489" s="9">
        <v>580</v>
      </c>
      <c r="AR2489" s="9" t="s">
        <v>302</v>
      </c>
      <c r="AT2489" s="9" t="s">
        <v>195</v>
      </c>
      <c r="AU2489" s="9">
        <v>132.71029999999999</v>
      </c>
      <c r="AV2489" s="9">
        <v>95.047813850781793</v>
      </c>
      <c r="AW2489" s="9">
        <v>438.37109714557101</v>
      </c>
      <c r="AX2489" s="9">
        <v>0.33846253710000002</v>
      </c>
    </row>
    <row r="2490" spans="1:50" x14ac:dyDescent="0.25">
      <c r="A2490" s="142">
        <v>550000</v>
      </c>
      <c r="B2490" s="142">
        <v>920000</v>
      </c>
      <c r="C2490" s="142">
        <v>920000</v>
      </c>
      <c r="D2490" s="9" t="s">
        <v>305</v>
      </c>
      <c r="E2490" s="9" t="s">
        <v>70</v>
      </c>
      <c r="F2490" s="9" t="s">
        <v>306</v>
      </c>
      <c r="G2490" s="9" t="s">
        <v>307</v>
      </c>
      <c r="H2490" s="9">
        <v>0.36</v>
      </c>
      <c r="I2490" s="9">
        <v>0.48</v>
      </c>
      <c r="J2490" s="9" t="s">
        <v>195</v>
      </c>
      <c r="K2490" s="9">
        <v>7.8796492853880004E-2</v>
      </c>
      <c r="L2490" s="9">
        <v>3852.56137521749</v>
      </c>
      <c r="M2490" s="9">
        <v>9.5721902011285902</v>
      </c>
      <c r="N2490" s="9">
        <v>1.4067554030589899</v>
      </c>
      <c r="O2490" s="9">
        <v>0.75425501677923001</v>
      </c>
      <c r="P2490" s="9">
        <v>0.1108473920643</v>
      </c>
      <c r="Q2490" s="9">
        <v>303.56832487147</v>
      </c>
      <c r="R2490" s="9">
        <v>1210</v>
      </c>
      <c r="S2490" s="9" t="s">
        <v>310</v>
      </c>
      <c r="T2490" s="9">
        <v>1210</v>
      </c>
      <c r="U2490" s="9" t="s">
        <v>293</v>
      </c>
      <c r="V2490" s="9" t="s">
        <v>195</v>
      </c>
      <c r="Z2490" s="9">
        <v>0</v>
      </c>
      <c r="AA2490" s="9">
        <v>1</v>
      </c>
      <c r="AB2490" s="9">
        <v>0.75425501677923001</v>
      </c>
      <c r="AC2490" s="9">
        <v>0.1108473920643</v>
      </c>
      <c r="AD2490" s="9">
        <v>303.56832487146897</v>
      </c>
      <c r="AF2490" s="9">
        <v>-1</v>
      </c>
      <c r="AG2490" s="9">
        <v>-1</v>
      </c>
      <c r="AH2490" s="9">
        <v>-1</v>
      </c>
      <c r="AI2490" s="9">
        <v>-1</v>
      </c>
      <c r="AJ2490" s="9">
        <v>0</v>
      </c>
      <c r="AM2490" s="9" t="s">
        <v>309</v>
      </c>
      <c r="AN2490" s="9">
        <v>-1</v>
      </c>
      <c r="AQ2490" s="9">
        <v>580</v>
      </c>
      <c r="AR2490" s="9" t="s">
        <v>302</v>
      </c>
      <c r="AT2490" s="9" t="s">
        <v>195</v>
      </c>
      <c r="AU2490" s="9">
        <v>132.71029999999999</v>
      </c>
      <c r="AV2490" s="9">
        <v>84.3413319841477</v>
      </c>
      <c r="AW2490" s="9">
        <v>318.87809316833</v>
      </c>
      <c r="AX2490" s="9">
        <v>0.24620302099999999</v>
      </c>
    </row>
    <row r="2491" spans="1:50" x14ac:dyDescent="0.25">
      <c r="A2491" s="142">
        <v>550000</v>
      </c>
      <c r="B2491" s="142">
        <v>920000</v>
      </c>
      <c r="C2491" s="142">
        <v>920000</v>
      </c>
      <c r="D2491" s="9" t="s">
        <v>305</v>
      </c>
      <c r="E2491" s="9" t="s">
        <v>70</v>
      </c>
      <c r="F2491" s="9" t="s">
        <v>306</v>
      </c>
      <c r="G2491" s="9" t="s">
        <v>307</v>
      </c>
      <c r="H2491" s="9">
        <v>0.36</v>
      </c>
      <c r="I2491" s="9">
        <v>0.48</v>
      </c>
      <c r="J2491" s="9" t="s">
        <v>195</v>
      </c>
      <c r="K2491" s="9">
        <v>0.30447034664130002</v>
      </c>
      <c r="L2491" s="9">
        <v>3852.56137521749</v>
      </c>
      <c r="M2491" s="9">
        <v>9.5721902011285902</v>
      </c>
      <c r="N2491" s="9">
        <v>1.4067554030589899</v>
      </c>
      <c r="O2491" s="9">
        <v>2.9144480686540799</v>
      </c>
      <c r="P2491" s="9">
        <v>0.42831530520889</v>
      </c>
      <c r="Q2491" s="9">
        <v>1172.9906973693501</v>
      </c>
      <c r="R2491" s="9">
        <v>1210</v>
      </c>
      <c r="S2491" s="9" t="s">
        <v>310</v>
      </c>
      <c r="T2491" s="9">
        <v>1210</v>
      </c>
      <c r="U2491" s="9" t="s">
        <v>293</v>
      </c>
      <c r="V2491" s="9" t="s">
        <v>195</v>
      </c>
      <c r="Z2491" s="9">
        <v>0</v>
      </c>
      <c r="AA2491" s="9">
        <v>1</v>
      </c>
      <c r="AB2491" s="9">
        <v>2.9144480686540799</v>
      </c>
      <c r="AC2491" s="9">
        <v>0.42831530520889</v>
      </c>
      <c r="AD2491" s="9">
        <v>1172.9906973693501</v>
      </c>
      <c r="AF2491" s="9">
        <v>-1</v>
      </c>
      <c r="AG2491" s="9">
        <v>-1</v>
      </c>
      <c r="AH2491" s="9">
        <v>-1</v>
      </c>
      <c r="AI2491" s="9">
        <v>-1</v>
      </c>
      <c r="AJ2491" s="9">
        <v>0</v>
      </c>
      <c r="AM2491" s="9" t="s">
        <v>309</v>
      </c>
      <c r="AN2491" s="9">
        <v>-1</v>
      </c>
      <c r="AQ2491" s="9">
        <v>580</v>
      </c>
      <c r="AR2491" s="9" t="s">
        <v>302</v>
      </c>
      <c r="AT2491" s="9" t="s">
        <v>195</v>
      </c>
      <c r="AU2491" s="9">
        <v>132.71029999999999</v>
      </c>
      <c r="AV2491" s="9">
        <v>139.45205096590101</v>
      </c>
      <c r="AW2491" s="9">
        <v>1232.1477777356899</v>
      </c>
      <c r="AX2491" s="9">
        <v>0.95133065480000001</v>
      </c>
    </row>
    <row r="2492" spans="1:50" x14ac:dyDescent="0.25">
      <c r="A2492" s="142">
        <v>550000</v>
      </c>
      <c r="B2492" s="142">
        <v>920000</v>
      </c>
      <c r="C2492" s="142">
        <v>920000</v>
      </c>
      <c r="D2492" s="9" t="s">
        <v>305</v>
      </c>
      <c r="E2492" s="9" t="s">
        <v>70</v>
      </c>
      <c r="F2492" s="9" t="s">
        <v>306</v>
      </c>
      <c r="G2492" s="9" t="s">
        <v>307</v>
      </c>
      <c r="H2492" s="9">
        <v>0.36</v>
      </c>
      <c r="I2492" s="9">
        <v>0.48</v>
      </c>
      <c r="J2492" s="9" t="s">
        <v>195</v>
      </c>
      <c r="K2492" s="9">
        <v>6.6463294383209998E-2</v>
      </c>
      <c r="L2492" s="9">
        <v>3852.56137521749</v>
      </c>
      <c r="M2492" s="9">
        <v>9.5721902011285902</v>
      </c>
      <c r="N2492" s="9">
        <v>1.4067554030589899</v>
      </c>
      <c r="O2492" s="9">
        <v>0.63619929522968</v>
      </c>
      <c r="P2492" s="9">
        <v>9.349759847868E-2</v>
      </c>
      <c r="Q2492" s="9">
        <v>256.05392081046398</v>
      </c>
      <c r="R2492" s="9">
        <v>1210</v>
      </c>
      <c r="S2492" s="9" t="s">
        <v>310</v>
      </c>
      <c r="T2492" s="9">
        <v>1210</v>
      </c>
      <c r="U2492" s="9" t="s">
        <v>293</v>
      </c>
      <c r="V2492" s="9" t="s">
        <v>195</v>
      </c>
      <c r="Z2492" s="9">
        <v>0</v>
      </c>
      <c r="AA2492" s="9">
        <v>1</v>
      </c>
      <c r="AB2492" s="9">
        <v>0.63619929522968</v>
      </c>
      <c r="AC2492" s="9">
        <v>9.349759847868E-2</v>
      </c>
      <c r="AD2492" s="9">
        <v>256.053920810465</v>
      </c>
      <c r="AF2492" s="9">
        <v>-1</v>
      </c>
      <c r="AG2492" s="9">
        <v>-1</v>
      </c>
      <c r="AH2492" s="9">
        <v>-1</v>
      </c>
      <c r="AI2492" s="9">
        <v>-1</v>
      </c>
      <c r="AJ2492" s="9">
        <v>0</v>
      </c>
      <c r="AM2492" s="9" t="s">
        <v>309</v>
      </c>
      <c r="AN2492" s="9">
        <v>-1</v>
      </c>
      <c r="AQ2492" s="9">
        <v>580</v>
      </c>
      <c r="AR2492" s="9" t="s">
        <v>302</v>
      </c>
      <c r="AT2492" s="9" t="s">
        <v>195</v>
      </c>
      <c r="AU2492" s="9">
        <v>132.71029999999999</v>
      </c>
      <c r="AV2492" s="9">
        <v>90.753315485327903</v>
      </c>
      <c r="AW2492" s="9">
        <v>268.96740972855503</v>
      </c>
      <c r="AX2492" s="9">
        <v>0.20766741350000001</v>
      </c>
    </row>
    <row r="2493" spans="1:50" x14ac:dyDescent="0.25">
      <c r="A2493" s="142">
        <v>550000</v>
      </c>
      <c r="B2493" s="142">
        <v>920000</v>
      </c>
      <c r="C2493" s="142">
        <v>920000</v>
      </c>
      <c r="D2493" s="9" t="s">
        <v>305</v>
      </c>
      <c r="E2493" s="9" t="s">
        <v>70</v>
      </c>
      <c r="F2493" s="9" t="s">
        <v>306</v>
      </c>
      <c r="G2493" s="9" t="s">
        <v>307</v>
      </c>
      <c r="H2493" s="9">
        <v>0.36</v>
      </c>
      <c r="I2493" s="9">
        <v>0.48</v>
      </c>
      <c r="J2493" s="9" t="s">
        <v>195</v>
      </c>
      <c r="K2493" s="9">
        <v>2.0126737328809999E-2</v>
      </c>
      <c r="L2493" s="9">
        <v>3852.56137521749</v>
      </c>
      <c r="M2493" s="9">
        <v>9.5721902011285902</v>
      </c>
      <c r="N2493" s="9">
        <v>1.4067554030589899</v>
      </c>
      <c r="O2493" s="9">
        <v>0.19265695783959</v>
      </c>
      <c r="P2493" s="9">
        <v>2.8313396483259999E-2</v>
      </c>
      <c r="Q2493" s="9">
        <v>77.539490842148396</v>
      </c>
      <c r="R2493" s="9">
        <v>1210</v>
      </c>
      <c r="S2493" s="9" t="s">
        <v>310</v>
      </c>
      <c r="T2493" s="9">
        <v>1210</v>
      </c>
      <c r="U2493" s="9" t="s">
        <v>293</v>
      </c>
      <c r="V2493" s="9" t="s">
        <v>195</v>
      </c>
      <c r="Z2493" s="9">
        <v>0</v>
      </c>
      <c r="AA2493" s="9">
        <v>1</v>
      </c>
      <c r="AB2493" s="9">
        <v>0.19265695783959</v>
      </c>
      <c r="AC2493" s="9">
        <v>2.8313396483259999E-2</v>
      </c>
      <c r="AD2493" s="9">
        <v>77.539490842149206</v>
      </c>
      <c r="AF2493" s="9">
        <v>-1</v>
      </c>
      <c r="AG2493" s="9">
        <v>-1</v>
      </c>
      <c r="AH2493" s="9">
        <v>-1</v>
      </c>
      <c r="AI2493" s="9">
        <v>-1</v>
      </c>
      <c r="AJ2493" s="9">
        <v>0</v>
      </c>
      <c r="AM2493" s="9" t="s">
        <v>309</v>
      </c>
      <c r="AN2493" s="9">
        <v>-1</v>
      </c>
      <c r="AQ2493" s="9">
        <v>580</v>
      </c>
      <c r="AR2493" s="9" t="s">
        <v>302</v>
      </c>
      <c r="AT2493" s="9" t="s">
        <v>195</v>
      </c>
      <c r="AU2493" s="9">
        <v>132.71029999999999</v>
      </c>
      <c r="AV2493" s="9">
        <v>43.628523199062698</v>
      </c>
      <c r="AW2493" s="9">
        <v>81.450016221081697</v>
      </c>
      <c r="AX2493" s="9">
        <v>6.2886853899999998E-2</v>
      </c>
    </row>
    <row r="2494" spans="1:50" x14ac:dyDescent="0.25">
      <c r="A2494" s="142">
        <v>550000</v>
      </c>
      <c r="B2494" s="142">
        <v>920000</v>
      </c>
      <c r="C2494" s="142">
        <v>920000</v>
      </c>
      <c r="D2494" s="9" t="s">
        <v>305</v>
      </c>
      <c r="E2494" s="9" t="s">
        <v>70</v>
      </c>
      <c r="F2494" s="9" t="s">
        <v>306</v>
      </c>
      <c r="G2494" s="9" t="s">
        <v>307</v>
      </c>
      <c r="H2494" s="9">
        <v>0.36</v>
      </c>
      <c r="I2494" s="9">
        <v>0.48</v>
      </c>
      <c r="J2494" s="9" t="s">
        <v>195</v>
      </c>
      <c r="K2494" s="9">
        <v>7.1747941984899996E-3</v>
      </c>
      <c r="L2494" s="9">
        <v>3852.56137521749</v>
      </c>
      <c r="M2494" s="9">
        <v>9.5721902011285902</v>
      </c>
      <c r="N2494" s="9">
        <v>1.4067554030589899</v>
      </c>
      <c r="O2494" s="9">
        <v>6.8678494721970004E-2</v>
      </c>
      <c r="P2494" s="9">
        <v>1.0093180504570001E-2</v>
      </c>
      <c r="Q2494" s="9">
        <v>27.641335004267901</v>
      </c>
      <c r="R2494" s="9">
        <v>1210</v>
      </c>
      <c r="S2494" s="9" t="s">
        <v>310</v>
      </c>
      <c r="T2494" s="9">
        <v>1210</v>
      </c>
      <c r="U2494" s="9" t="s">
        <v>293</v>
      </c>
      <c r="V2494" s="9" t="s">
        <v>195</v>
      </c>
      <c r="Z2494" s="9">
        <v>0</v>
      </c>
      <c r="AA2494" s="9">
        <v>1</v>
      </c>
      <c r="AB2494" s="9">
        <v>6.8678494721970004E-2</v>
      </c>
      <c r="AC2494" s="9">
        <v>1.0093180504570001E-2</v>
      </c>
      <c r="AD2494" s="9">
        <v>27.641335004269799</v>
      </c>
      <c r="AF2494" s="9">
        <v>-1</v>
      </c>
      <c r="AG2494" s="9">
        <v>-1</v>
      </c>
      <c r="AH2494" s="9">
        <v>-1</v>
      </c>
      <c r="AI2494" s="9">
        <v>-1</v>
      </c>
      <c r="AJ2494" s="9">
        <v>0</v>
      </c>
      <c r="AM2494" s="9" t="s">
        <v>309</v>
      </c>
      <c r="AN2494" s="9">
        <v>-1</v>
      </c>
      <c r="AQ2494" s="9">
        <v>580</v>
      </c>
      <c r="AR2494" s="9" t="s">
        <v>302</v>
      </c>
      <c r="AT2494" s="9" t="s">
        <v>195</v>
      </c>
      <c r="AU2494" s="9">
        <v>132.71029999999999</v>
      </c>
      <c r="AV2494" s="9">
        <v>30.5993699450908</v>
      </c>
      <c r="AW2494" s="9">
        <v>29.035361981591901</v>
      </c>
      <c r="AX2494" s="9">
        <v>2.2417952200000001E-2</v>
      </c>
    </row>
    <row r="2495" spans="1:50" x14ac:dyDescent="0.25">
      <c r="A2495" s="142">
        <v>550000</v>
      </c>
      <c r="B2495" s="142">
        <v>920000</v>
      </c>
      <c r="C2495" s="142">
        <v>920000</v>
      </c>
      <c r="D2495" s="9" t="s">
        <v>305</v>
      </c>
      <c r="E2495" s="9" t="s">
        <v>70</v>
      </c>
      <c r="F2495" s="9" t="s">
        <v>306</v>
      </c>
      <c r="G2495" s="9" t="s">
        <v>307</v>
      </c>
      <c r="H2495" s="9">
        <v>0.36</v>
      </c>
      <c r="I2495" s="9">
        <v>0.48</v>
      </c>
      <c r="J2495" s="9" t="s">
        <v>195</v>
      </c>
      <c r="K2495" s="9">
        <v>8.2308389210310001E-2</v>
      </c>
      <c r="L2495" s="9">
        <v>3857.76904111461</v>
      </c>
      <c r="M2495" s="9">
        <v>9.5843984296024001</v>
      </c>
      <c r="N2495" s="9">
        <v>1.4085246429940299</v>
      </c>
      <c r="O2495" s="9">
        <v>0.78887639629048001</v>
      </c>
      <c r="P2495" s="9">
        <v>0.11593339452787001</v>
      </c>
      <c r="Q2495" s="9">
        <v>317.52675571958099</v>
      </c>
      <c r="R2495" s="9">
        <v>1210</v>
      </c>
      <c r="S2495" s="9" t="s">
        <v>310</v>
      </c>
      <c r="T2495" s="9">
        <v>1210</v>
      </c>
      <c r="U2495" s="9" t="s">
        <v>293</v>
      </c>
      <c r="V2495" s="9" t="s">
        <v>195</v>
      </c>
      <c r="Z2495" s="9">
        <v>0</v>
      </c>
      <c r="AA2495" s="9">
        <v>1</v>
      </c>
      <c r="AB2495" s="9">
        <v>0.78887639629048001</v>
      </c>
      <c r="AC2495" s="9">
        <v>0.11593339452787001</v>
      </c>
      <c r="AD2495" s="9">
        <v>317.52675571958002</v>
      </c>
      <c r="AF2495" s="9">
        <v>-1</v>
      </c>
      <c r="AG2495" s="9">
        <v>-1</v>
      </c>
      <c r="AH2495" s="9">
        <v>-1</v>
      </c>
      <c r="AI2495" s="9">
        <v>-1</v>
      </c>
      <c r="AJ2495" s="9">
        <v>0</v>
      </c>
      <c r="AM2495" s="9" t="s">
        <v>309</v>
      </c>
      <c r="AN2495" s="9">
        <v>-1</v>
      </c>
      <c r="AQ2495" s="9">
        <v>580</v>
      </c>
      <c r="AR2495" s="9" t="s">
        <v>302</v>
      </c>
      <c r="AT2495" s="9" t="s">
        <v>195</v>
      </c>
      <c r="AU2495" s="9">
        <v>132.71029999999999</v>
      </c>
      <c r="AV2495" s="9">
        <v>76.578633334417802</v>
      </c>
      <c r="AW2495" s="9">
        <v>333.09023349317698</v>
      </c>
      <c r="AX2495" s="9">
        <v>0.2575237273</v>
      </c>
    </row>
    <row r="2496" spans="1:50" x14ac:dyDescent="0.25">
      <c r="A2496" s="142">
        <v>550000</v>
      </c>
      <c r="B2496" s="142">
        <v>920000</v>
      </c>
      <c r="C2496" s="142">
        <v>920000</v>
      </c>
      <c r="D2496" s="9" t="s">
        <v>305</v>
      </c>
      <c r="E2496" s="9" t="s">
        <v>70</v>
      </c>
      <c r="F2496" s="9" t="s">
        <v>306</v>
      </c>
      <c r="G2496" s="9" t="s">
        <v>307</v>
      </c>
      <c r="H2496" s="9">
        <v>0.36</v>
      </c>
      <c r="I2496" s="9">
        <v>0.48</v>
      </c>
      <c r="J2496" s="9" t="s">
        <v>195</v>
      </c>
      <c r="K2496" s="9">
        <v>0.15376857717532</v>
      </c>
      <c r="L2496" s="9">
        <v>3857.76904111461</v>
      </c>
      <c r="M2496" s="9">
        <v>9.5843984296024001</v>
      </c>
      <c r="N2496" s="9">
        <v>1.4085246429940299</v>
      </c>
      <c r="O2496" s="9">
        <v>1.4737793096014</v>
      </c>
      <c r="P2496" s="9">
        <v>0.21658683026957001</v>
      </c>
      <c r="Q2496" s="9">
        <v>593.20365652322005</v>
      </c>
      <c r="R2496" s="9">
        <v>1210</v>
      </c>
      <c r="S2496" s="9" t="s">
        <v>310</v>
      </c>
      <c r="T2496" s="9">
        <v>1210</v>
      </c>
      <c r="U2496" s="9" t="s">
        <v>293</v>
      </c>
      <c r="V2496" s="9" t="s">
        <v>195</v>
      </c>
      <c r="Z2496" s="9">
        <v>0</v>
      </c>
      <c r="AA2496" s="9">
        <v>1</v>
      </c>
      <c r="AB2496" s="9">
        <v>1.4737793096014</v>
      </c>
      <c r="AC2496" s="9">
        <v>0.21658683026957001</v>
      </c>
      <c r="AD2496" s="9">
        <v>593.20365652322005</v>
      </c>
      <c r="AF2496" s="9">
        <v>-1</v>
      </c>
      <c r="AG2496" s="9">
        <v>-1</v>
      </c>
      <c r="AH2496" s="9">
        <v>-1</v>
      </c>
      <c r="AI2496" s="9">
        <v>-1</v>
      </c>
      <c r="AJ2496" s="9">
        <v>0</v>
      </c>
      <c r="AM2496" s="9" t="s">
        <v>309</v>
      </c>
      <c r="AN2496" s="9">
        <v>-1</v>
      </c>
      <c r="AQ2496" s="9">
        <v>580</v>
      </c>
      <c r="AR2496" s="9" t="s">
        <v>302</v>
      </c>
      <c r="AT2496" s="9" t="s">
        <v>195</v>
      </c>
      <c r="AU2496" s="9">
        <v>132.71029999999999</v>
      </c>
      <c r="AV2496" s="9">
        <v>100.650482205272</v>
      </c>
      <c r="AW2496" s="9">
        <v>622.27935410528198</v>
      </c>
      <c r="AX2496" s="9">
        <v>0.48110596639999997</v>
      </c>
    </row>
    <row r="2497" spans="1:50" x14ac:dyDescent="0.25">
      <c r="A2497" s="142">
        <v>550000</v>
      </c>
      <c r="B2497" s="142">
        <v>920000</v>
      </c>
      <c r="C2497" s="142">
        <v>920000</v>
      </c>
      <c r="D2497" s="9" t="s">
        <v>305</v>
      </c>
      <c r="E2497" s="9" t="s">
        <v>70</v>
      </c>
      <c r="F2497" s="9" t="s">
        <v>306</v>
      </c>
      <c r="G2497" s="9" t="s">
        <v>307</v>
      </c>
      <c r="H2497" s="9">
        <v>0.36</v>
      </c>
      <c r="I2497" s="9">
        <v>0.48</v>
      </c>
      <c r="J2497" s="9" t="s">
        <v>195</v>
      </c>
      <c r="K2497" s="9">
        <v>2.4132180534480002E-2</v>
      </c>
      <c r="L2497" s="9">
        <v>3857.76904111461</v>
      </c>
      <c r="M2497" s="9">
        <v>9.5843984296024001</v>
      </c>
      <c r="N2497" s="9">
        <v>1.4085246429940299</v>
      </c>
      <c r="O2497" s="9">
        <v>0.23129243321758999</v>
      </c>
      <c r="P2497" s="9">
        <v>3.3990770971999998E-2</v>
      </c>
      <c r="Q2497" s="9">
        <v>93.096378960521093</v>
      </c>
      <c r="R2497" s="9">
        <v>1210</v>
      </c>
      <c r="S2497" s="9" t="s">
        <v>310</v>
      </c>
      <c r="T2497" s="9">
        <v>1210</v>
      </c>
      <c r="U2497" s="9" t="s">
        <v>293</v>
      </c>
      <c r="V2497" s="9" t="s">
        <v>195</v>
      </c>
      <c r="Z2497" s="9">
        <v>0</v>
      </c>
      <c r="AA2497" s="9">
        <v>1</v>
      </c>
      <c r="AB2497" s="9">
        <v>0.23129243321758999</v>
      </c>
      <c r="AC2497" s="9">
        <v>3.3990770971999998E-2</v>
      </c>
      <c r="AD2497" s="9">
        <v>93.096378960520795</v>
      </c>
      <c r="AF2497" s="9">
        <v>-1</v>
      </c>
      <c r="AG2497" s="9">
        <v>-1</v>
      </c>
      <c r="AH2497" s="9">
        <v>-1</v>
      </c>
      <c r="AI2497" s="9">
        <v>-1</v>
      </c>
      <c r="AJ2497" s="9">
        <v>0</v>
      </c>
      <c r="AM2497" s="9" t="s">
        <v>309</v>
      </c>
      <c r="AN2497" s="9">
        <v>-1</v>
      </c>
      <c r="AQ2497" s="9">
        <v>580</v>
      </c>
      <c r="AR2497" s="9" t="s">
        <v>302</v>
      </c>
      <c r="AT2497" s="9" t="s">
        <v>195</v>
      </c>
      <c r="AU2497" s="9">
        <v>132.71029999999999</v>
      </c>
      <c r="AV2497" s="9">
        <v>53.907655465318001</v>
      </c>
      <c r="AW2497" s="9">
        <v>97.659469782492494</v>
      </c>
      <c r="AX2497" s="9">
        <v>7.5503956999999997E-2</v>
      </c>
    </row>
    <row r="2498" spans="1:50" x14ac:dyDescent="0.25">
      <c r="A2498" s="142">
        <v>550000</v>
      </c>
      <c r="B2498" s="142">
        <v>920000</v>
      </c>
      <c r="C2498" s="142">
        <v>920000</v>
      </c>
      <c r="D2498" s="9" t="s">
        <v>305</v>
      </c>
      <c r="E2498" s="9" t="s">
        <v>70</v>
      </c>
      <c r="F2498" s="9" t="s">
        <v>306</v>
      </c>
      <c r="G2498" s="9" t="s">
        <v>307</v>
      </c>
      <c r="H2498" s="9">
        <v>0.36</v>
      </c>
      <c r="I2498" s="9">
        <v>0.48</v>
      </c>
      <c r="J2498" s="9" t="s">
        <v>195</v>
      </c>
      <c r="K2498" s="9">
        <v>0.14168873186070999</v>
      </c>
      <c r="L2498" s="9">
        <v>3857.76904111461</v>
      </c>
      <c r="M2498" s="9">
        <v>9.5843984296024001</v>
      </c>
      <c r="N2498" s="9">
        <v>1.4085246429940299</v>
      </c>
      <c r="O2498" s="9">
        <v>1.35800125913821</v>
      </c>
      <c r="P2498" s="9">
        <v>0.19957207046038999</v>
      </c>
      <c r="Q2498" s="9">
        <v>546.60240324706399</v>
      </c>
      <c r="R2498" s="9">
        <v>1210</v>
      </c>
      <c r="S2498" s="9" t="s">
        <v>310</v>
      </c>
      <c r="T2498" s="9">
        <v>1210</v>
      </c>
      <c r="U2498" s="9" t="s">
        <v>293</v>
      </c>
      <c r="V2498" s="9" t="s">
        <v>195</v>
      </c>
      <c r="Z2498" s="9">
        <v>0</v>
      </c>
      <c r="AA2498" s="9">
        <v>1</v>
      </c>
      <c r="AB2498" s="9">
        <v>1.35800125913821</v>
      </c>
      <c r="AC2498" s="9">
        <v>0.19957207046038999</v>
      </c>
      <c r="AD2498" s="9">
        <v>546.60240324706399</v>
      </c>
      <c r="AF2498" s="9">
        <v>-1</v>
      </c>
      <c r="AG2498" s="9">
        <v>-1</v>
      </c>
      <c r="AH2498" s="9">
        <v>-1</v>
      </c>
      <c r="AI2498" s="9">
        <v>-1</v>
      </c>
      <c r="AJ2498" s="9">
        <v>0</v>
      </c>
      <c r="AM2498" s="9" t="s">
        <v>309</v>
      </c>
      <c r="AN2498" s="9">
        <v>-1</v>
      </c>
      <c r="AQ2498" s="9">
        <v>580</v>
      </c>
      <c r="AR2498" s="9" t="s">
        <v>302</v>
      </c>
      <c r="AT2498" s="9" t="s">
        <v>195</v>
      </c>
      <c r="AU2498" s="9">
        <v>132.71029999999999</v>
      </c>
      <c r="AV2498" s="9">
        <v>105.999348834937</v>
      </c>
      <c r="AW2498" s="9">
        <v>573.39395451225403</v>
      </c>
      <c r="AX2498" s="9">
        <v>0.44331095149999999</v>
      </c>
    </row>
    <row r="2499" spans="1:50" x14ac:dyDescent="0.25">
      <c r="A2499" s="142">
        <v>550000</v>
      </c>
      <c r="B2499" s="142">
        <v>920000</v>
      </c>
      <c r="C2499" s="142">
        <v>920000</v>
      </c>
      <c r="D2499" s="9" t="s">
        <v>305</v>
      </c>
      <c r="E2499" s="9" t="s">
        <v>70</v>
      </c>
      <c r="F2499" s="9" t="s">
        <v>306</v>
      </c>
      <c r="G2499" s="9" t="s">
        <v>307</v>
      </c>
      <c r="H2499" s="9">
        <v>0.36</v>
      </c>
      <c r="I2499" s="9">
        <v>0.48</v>
      </c>
      <c r="J2499" s="9" t="s">
        <v>195</v>
      </c>
      <c r="K2499" s="9">
        <v>3.0248351292000002E-4</v>
      </c>
      <c r="L2499" s="9">
        <v>3857.76904111461</v>
      </c>
      <c r="M2499" s="9">
        <v>9.5843984296024001</v>
      </c>
      <c r="N2499" s="9">
        <v>1.4085246429940299</v>
      </c>
      <c r="O2499" s="9">
        <v>2.8991225062600001E-3</v>
      </c>
      <c r="P2499" s="9">
        <v>4.2605548205000001E-4</v>
      </c>
      <c r="Q2499" s="9">
        <v>1.1669115316135099</v>
      </c>
      <c r="R2499" s="9">
        <v>1210</v>
      </c>
      <c r="S2499" s="9" t="s">
        <v>310</v>
      </c>
      <c r="T2499" s="9">
        <v>1210</v>
      </c>
      <c r="U2499" s="9" t="s">
        <v>293</v>
      </c>
      <c r="V2499" s="9" t="s">
        <v>195</v>
      </c>
      <c r="Z2499" s="9">
        <v>0</v>
      </c>
      <c r="AA2499" s="9">
        <v>1</v>
      </c>
      <c r="AB2499" s="9">
        <v>2.8991225062600001E-3</v>
      </c>
      <c r="AC2499" s="9">
        <v>4.2605548205000001E-4</v>
      </c>
      <c r="AD2499" s="9">
        <v>1.16691153161505</v>
      </c>
      <c r="AF2499" s="9">
        <v>-1</v>
      </c>
      <c r="AG2499" s="9">
        <v>-1</v>
      </c>
      <c r="AH2499" s="9">
        <v>-1</v>
      </c>
      <c r="AI2499" s="9">
        <v>-1</v>
      </c>
      <c r="AJ2499" s="9">
        <v>0</v>
      </c>
      <c r="AM2499" s="9" t="s">
        <v>309</v>
      </c>
      <c r="AN2499" s="9">
        <v>-1</v>
      </c>
      <c r="AQ2499" s="9">
        <v>580</v>
      </c>
      <c r="AR2499" s="9" t="s">
        <v>302</v>
      </c>
      <c r="AT2499" s="9" t="s">
        <v>195</v>
      </c>
      <c r="AU2499" s="9">
        <v>132.71029999999999</v>
      </c>
      <c r="AV2499" s="9">
        <v>6.5318047983442202</v>
      </c>
      <c r="AW2499" s="9">
        <v>1.22410734695631</v>
      </c>
      <c r="AX2499" s="9">
        <v>9.4640030000000001E-4</v>
      </c>
    </row>
    <row r="2500" spans="1:50" x14ac:dyDescent="0.25">
      <c r="A2500" s="142">
        <v>550000</v>
      </c>
      <c r="B2500" s="142">
        <v>920000</v>
      </c>
      <c r="C2500" s="142">
        <v>920000</v>
      </c>
      <c r="D2500" s="9" t="s">
        <v>305</v>
      </c>
      <c r="E2500" s="9" t="s">
        <v>70</v>
      </c>
      <c r="F2500" s="9" t="s">
        <v>306</v>
      </c>
      <c r="G2500" s="9" t="s">
        <v>307</v>
      </c>
      <c r="H2500" s="9">
        <v>0.36</v>
      </c>
      <c r="I2500" s="9">
        <v>0.48</v>
      </c>
      <c r="J2500" s="9" t="s">
        <v>195</v>
      </c>
      <c r="K2500" s="9">
        <v>0.21556309130510001</v>
      </c>
      <c r="L2500" s="9">
        <v>3857.76904111461</v>
      </c>
      <c r="M2500" s="9">
        <v>9.5843984296024001</v>
      </c>
      <c r="N2500" s="9">
        <v>1.4085246429940299</v>
      </c>
      <c r="O2500" s="9">
        <v>2.0660425537848401</v>
      </c>
      <c r="P2500" s="9">
        <v>0.3036259262232</v>
      </c>
      <c r="Q2500" s="9">
        <v>831.59262004377797</v>
      </c>
      <c r="R2500" s="9">
        <v>1210</v>
      </c>
      <c r="S2500" s="9" t="s">
        <v>310</v>
      </c>
      <c r="T2500" s="9">
        <v>1210</v>
      </c>
      <c r="U2500" s="9" t="s">
        <v>293</v>
      </c>
      <c r="V2500" s="9" t="s">
        <v>195</v>
      </c>
      <c r="Z2500" s="9">
        <v>0</v>
      </c>
      <c r="AA2500" s="9">
        <v>1</v>
      </c>
      <c r="AB2500" s="9">
        <v>2.0660425537848401</v>
      </c>
      <c r="AC2500" s="9">
        <v>0.3036259262232</v>
      </c>
      <c r="AD2500" s="9">
        <v>831.59262004377797</v>
      </c>
      <c r="AF2500" s="9">
        <v>-1</v>
      </c>
      <c r="AG2500" s="9">
        <v>-1</v>
      </c>
      <c r="AH2500" s="9">
        <v>-1</v>
      </c>
      <c r="AI2500" s="9">
        <v>-1</v>
      </c>
      <c r="AJ2500" s="9">
        <v>0</v>
      </c>
      <c r="AM2500" s="9" t="s">
        <v>309</v>
      </c>
      <c r="AN2500" s="9">
        <v>-1</v>
      </c>
      <c r="AQ2500" s="9">
        <v>580</v>
      </c>
      <c r="AR2500" s="9" t="s">
        <v>302</v>
      </c>
      <c r="AT2500" s="9" t="s">
        <v>195</v>
      </c>
      <c r="AU2500" s="9">
        <v>132.71029999999999</v>
      </c>
      <c r="AV2500" s="9">
        <v>119.77358620165801</v>
      </c>
      <c r="AW2500" s="9">
        <v>872.35288048044004</v>
      </c>
      <c r="AX2500" s="9">
        <v>0.67444656940000003</v>
      </c>
    </row>
    <row r="2501" spans="1:50" x14ac:dyDescent="0.25">
      <c r="A2501" s="142">
        <v>550000</v>
      </c>
      <c r="B2501" s="142">
        <v>920000</v>
      </c>
      <c r="C2501" s="142">
        <v>920000</v>
      </c>
      <c r="D2501" s="9" t="s">
        <v>305</v>
      </c>
      <c r="E2501" s="9" t="s">
        <v>70</v>
      </c>
      <c r="F2501" s="9" t="s">
        <v>306</v>
      </c>
      <c r="G2501" s="9" t="s">
        <v>307</v>
      </c>
      <c r="H2501" s="9">
        <v>0.36</v>
      </c>
      <c r="I2501" s="9">
        <v>0.48</v>
      </c>
      <c r="J2501" s="9" t="s">
        <v>195</v>
      </c>
      <c r="K2501" s="9">
        <v>3.2129043623910003E-2</v>
      </c>
      <c r="L2501" s="9">
        <v>3946.17851252431</v>
      </c>
      <c r="M2501" s="9">
        <v>9.6591126997301</v>
      </c>
      <c r="N2501" s="9">
        <v>1.3420487336925799</v>
      </c>
      <c r="O2501" s="9">
        <v>0.31033805329790998</v>
      </c>
      <c r="P2501" s="9">
        <v>4.3118742310219997E-2</v>
      </c>
      <c r="Q2501" s="9">
        <v>126.78694157663701</v>
      </c>
      <c r="R2501" s="9">
        <v>1400</v>
      </c>
      <c r="S2501" s="9" t="s">
        <v>297</v>
      </c>
      <c r="T2501" s="9">
        <v>1400</v>
      </c>
      <c r="U2501" s="9" t="s">
        <v>293</v>
      </c>
      <c r="V2501" s="9" t="s">
        <v>195</v>
      </c>
      <c r="Z2501" s="9">
        <v>0</v>
      </c>
      <c r="AA2501" s="9">
        <v>1</v>
      </c>
      <c r="AB2501" s="9">
        <v>0.31033805329790998</v>
      </c>
      <c r="AC2501" s="9">
        <v>4.3118742310219997E-2</v>
      </c>
      <c r="AD2501" s="9">
        <v>126.786941576636</v>
      </c>
      <c r="AF2501" s="9">
        <v>-1</v>
      </c>
      <c r="AG2501" s="9">
        <v>-1</v>
      </c>
      <c r="AH2501" s="9">
        <v>-1</v>
      </c>
      <c r="AI2501" s="9">
        <v>-1</v>
      </c>
      <c r="AJ2501" s="9">
        <v>0</v>
      </c>
      <c r="AM2501" s="9" t="s">
        <v>309</v>
      </c>
      <c r="AN2501" s="9">
        <v>-1</v>
      </c>
      <c r="AQ2501" s="9">
        <v>580</v>
      </c>
      <c r="AR2501" s="9" t="s">
        <v>302</v>
      </c>
      <c r="AT2501" s="9" t="s">
        <v>195</v>
      </c>
      <c r="AU2501" s="9">
        <v>132.71029999999999</v>
      </c>
      <c r="AV2501" s="9">
        <v>65.226115371280102</v>
      </c>
      <c r="AW2501" s="9">
        <v>130.02162653499599</v>
      </c>
      <c r="AX2501" s="9">
        <v>0.10282801430000001</v>
      </c>
    </row>
    <row r="2502" spans="1:50" x14ac:dyDescent="0.25">
      <c r="A2502" s="142">
        <v>550000</v>
      </c>
      <c r="B2502" s="142">
        <v>920000</v>
      </c>
      <c r="C2502" s="142">
        <v>920000</v>
      </c>
      <c r="D2502" s="9" t="s">
        <v>305</v>
      </c>
      <c r="E2502" s="9" t="s">
        <v>70</v>
      </c>
      <c r="F2502" s="9" t="s">
        <v>306</v>
      </c>
      <c r="G2502" s="9" t="s">
        <v>307</v>
      </c>
      <c r="H2502" s="9">
        <v>0.36</v>
      </c>
      <c r="I2502" s="9">
        <v>0.48</v>
      </c>
      <c r="J2502" s="9" t="s">
        <v>195</v>
      </c>
      <c r="K2502" s="9">
        <v>0.15246169847454</v>
      </c>
      <c r="L2502" s="9">
        <v>3946.17851252431</v>
      </c>
      <c r="M2502" s="9">
        <v>9.6591126997301</v>
      </c>
      <c r="N2502" s="9">
        <v>1.3420487336925799</v>
      </c>
      <c r="O2502" s="9">
        <v>1.4726447279579</v>
      </c>
      <c r="P2502" s="9">
        <v>0.20461102937438</v>
      </c>
      <c r="Q2502" s="9">
        <v>601.64107850321</v>
      </c>
      <c r="R2502" s="9">
        <v>1410</v>
      </c>
      <c r="S2502" s="9" t="s">
        <v>299</v>
      </c>
      <c r="T2502" s="9">
        <v>1410</v>
      </c>
      <c r="U2502" s="9" t="s">
        <v>293</v>
      </c>
      <c r="V2502" s="9" t="s">
        <v>195</v>
      </c>
      <c r="Z2502" s="9">
        <v>0</v>
      </c>
      <c r="AA2502" s="9">
        <v>1</v>
      </c>
      <c r="AB2502" s="9">
        <v>1.4726447279579</v>
      </c>
      <c r="AC2502" s="9">
        <v>0.20461102937438</v>
      </c>
      <c r="AD2502" s="9">
        <v>601.64107850321</v>
      </c>
      <c r="AF2502" s="9">
        <v>-1</v>
      </c>
      <c r="AG2502" s="9">
        <v>-1</v>
      </c>
      <c r="AH2502" s="9">
        <v>-1</v>
      </c>
      <c r="AI2502" s="9">
        <v>-1</v>
      </c>
      <c r="AJ2502" s="9">
        <v>0</v>
      </c>
      <c r="AM2502" s="9" t="s">
        <v>309</v>
      </c>
      <c r="AN2502" s="9">
        <v>-1</v>
      </c>
      <c r="AQ2502" s="9">
        <v>580</v>
      </c>
      <c r="AR2502" s="9" t="s">
        <v>302</v>
      </c>
      <c r="AT2502" s="9" t="s">
        <v>195</v>
      </c>
      <c r="AU2502" s="9">
        <v>132.71029999999999</v>
      </c>
      <c r="AV2502" s="9">
        <v>111.68488130636</v>
      </c>
      <c r="AW2502" s="9">
        <v>616.99060364172306</v>
      </c>
      <c r="AX2502" s="9">
        <v>0.48794896879999999</v>
      </c>
    </row>
    <row r="2503" spans="1:50" x14ac:dyDescent="0.25">
      <c r="A2503" s="142">
        <v>550000</v>
      </c>
      <c r="B2503" s="142">
        <v>920000</v>
      </c>
      <c r="C2503" s="142">
        <v>920000</v>
      </c>
      <c r="D2503" s="9" t="s">
        <v>305</v>
      </c>
      <c r="E2503" s="9" t="s">
        <v>70</v>
      </c>
      <c r="F2503" s="9" t="s">
        <v>306</v>
      </c>
      <c r="G2503" s="9" t="s">
        <v>307</v>
      </c>
      <c r="H2503" s="9">
        <v>0.36</v>
      </c>
      <c r="I2503" s="9">
        <v>0.48</v>
      </c>
      <c r="J2503" s="9" t="s">
        <v>195</v>
      </c>
      <c r="K2503" s="9">
        <v>1.9688466570910002E-2</v>
      </c>
      <c r="L2503" s="9">
        <v>3946.17851252431</v>
      </c>
      <c r="M2503" s="9">
        <v>9.6591126997301</v>
      </c>
      <c r="N2503" s="9">
        <v>1.3420487336925799</v>
      </c>
      <c r="O2503" s="9">
        <v>0.19017311749331001</v>
      </c>
      <c r="P2503" s="9">
        <v>2.6422881629839998E-2</v>
      </c>
      <c r="Q2503" s="9">
        <v>77.694203726690105</v>
      </c>
      <c r="R2503" s="9">
        <v>1430</v>
      </c>
      <c r="S2503" s="9" t="s">
        <v>298</v>
      </c>
      <c r="T2503" s="9">
        <v>1430</v>
      </c>
      <c r="U2503" s="9" t="s">
        <v>293</v>
      </c>
      <c r="V2503" s="9" t="s">
        <v>195</v>
      </c>
      <c r="Z2503" s="9">
        <v>0</v>
      </c>
      <c r="AA2503" s="9">
        <v>1</v>
      </c>
      <c r="AB2503" s="9">
        <v>0.19017311749331001</v>
      </c>
      <c r="AC2503" s="9">
        <v>2.6422881629839998E-2</v>
      </c>
      <c r="AD2503" s="9">
        <v>77.694203726689693</v>
      </c>
      <c r="AF2503" s="9">
        <v>-1</v>
      </c>
      <c r="AG2503" s="9">
        <v>-1</v>
      </c>
      <c r="AH2503" s="9">
        <v>-1</v>
      </c>
      <c r="AI2503" s="9">
        <v>-1</v>
      </c>
      <c r="AJ2503" s="9">
        <v>0</v>
      </c>
      <c r="AM2503" s="9" t="s">
        <v>309</v>
      </c>
      <c r="AN2503" s="9">
        <v>-1</v>
      </c>
      <c r="AQ2503" s="9">
        <v>580</v>
      </c>
      <c r="AR2503" s="9" t="s">
        <v>302</v>
      </c>
      <c r="AT2503" s="9" t="s">
        <v>195</v>
      </c>
      <c r="AU2503" s="9">
        <v>132.71029999999999</v>
      </c>
      <c r="AV2503" s="9">
        <v>51.849400486866799</v>
      </c>
      <c r="AW2503" s="9">
        <v>79.676397389706693</v>
      </c>
      <c r="AX2503" s="9">
        <v>6.3012330699999994E-2</v>
      </c>
    </row>
    <row r="2504" spans="1:50" x14ac:dyDescent="0.25">
      <c r="A2504" s="142">
        <v>550000</v>
      </c>
      <c r="B2504" s="142">
        <v>920000</v>
      </c>
      <c r="C2504" s="142">
        <v>920000</v>
      </c>
      <c r="D2504" s="9" t="s">
        <v>305</v>
      </c>
      <c r="E2504" s="9" t="s">
        <v>70</v>
      </c>
      <c r="F2504" s="9" t="s">
        <v>306</v>
      </c>
      <c r="G2504" s="9" t="s">
        <v>307</v>
      </c>
      <c r="H2504" s="9">
        <v>0.36</v>
      </c>
      <c r="I2504" s="9">
        <v>0.48</v>
      </c>
      <c r="J2504" s="9" t="s">
        <v>195</v>
      </c>
      <c r="K2504" s="9">
        <v>6.7413482583510001E-2</v>
      </c>
      <c r="L2504" s="9">
        <v>3946.17851252431</v>
      </c>
      <c r="M2504" s="9">
        <v>9.6591126997301</v>
      </c>
      <c r="N2504" s="9">
        <v>1.3420487336925799</v>
      </c>
      <c r="O2504" s="9">
        <v>0.65115442575542004</v>
      </c>
      <c r="P2504" s="9">
        <v>9.0472178934999994E-2</v>
      </c>
      <c r="Q2504" s="9">
        <v>266.02563642548301</v>
      </c>
      <c r="R2504" s="9">
        <v>1430</v>
      </c>
      <c r="S2504" s="9" t="s">
        <v>298</v>
      </c>
      <c r="T2504" s="9">
        <v>1430</v>
      </c>
      <c r="U2504" s="9" t="s">
        <v>293</v>
      </c>
      <c r="V2504" s="9" t="s">
        <v>195</v>
      </c>
      <c r="Z2504" s="9">
        <v>0</v>
      </c>
      <c r="AA2504" s="9">
        <v>1</v>
      </c>
      <c r="AB2504" s="9">
        <v>0.65115442575542004</v>
      </c>
      <c r="AC2504" s="9">
        <v>9.0472178934999994E-2</v>
      </c>
      <c r="AD2504" s="9">
        <v>266.02563642548103</v>
      </c>
      <c r="AF2504" s="9">
        <v>-1</v>
      </c>
      <c r="AG2504" s="9">
        <v>-1</v>
      </c>
      <c r="AH2504" s="9">
        <v>-1</v>
      </c>
      <c r="AI2504" s="9">
        <v>-1</v>
      </c>
      <c r="AJ2504" s="9">
        <v>0</v>
      </c>
      <c r="AM2504" s="9" t="s">
        <v>309</v>
      </c>
      <c r="AN2504" s="9">
        <v>-1</v>
      </c>
      <c r="AQ2504" s="9">
        <v>580</v>
      </c>
      <c r="AR2504" s="9" t="s">
        <v>302</v>
      </c>
      <c r="AT2504" s="9" t="s">
        <v>195</v>
      </c>
      <c r="AU2504" s="9">
        <v>132.71029999999999</v>
      </c>
      <c r="AV2504" s="9">
        <v>71.834516475635795</v>
      </c>
      <c r="AW2504" s="9">
        <v>272.81268494942998</v>
      </c>
      <c r="AX2504" s="9">
        <v>0.21575477409999999</v>
      </c>
    </row>
    <row r="2505" spans="1:50" x14ac:dyDescent="0.25">
      <c r="A2505" s="142">
        <v>550000</v>
      </c>
      <c r="B2505" s="142">
        <v>920000</v>
      </c>
      <c r="C2505" s="142">
        <v>920000</v>
      </c>
      <c r="D2505" s="9" t="s">
        <v>305</v>
      </c>
      <c r="E2505" s="9" t="s">
        <v>70</v>
      </c>
      <c r="F2505" s="9" t="s">
        <v>306</v>
      </c>
      <c r="G2505" s="9" t="s">
        <v>307</v>
      </c>
      <c r="H2505" s="9">
        <v>0.36</v>
      </c>
      <c r="I2505" s="9">
        <v>0.48</v>
      </c>
      <c r="J2505" s="9" t="s">
        <v>195</v>
      </c>
      <c r="K2505" s="9">
        <v>0.12875011366097999</v>
      </c>
      <c r="L2505" s="9">
        <v>3946.17851252431</v>
      </c>
      <c r="M2505" s="9">
        <v>9.6591126997301</v>
      </c>
      <c r="N2505" s="9">
        <v>1.3420487336925799</v>
      </c>
      <c r="O2505" s="9">
        <v>1.2436118579545199</v>
      </c>
      <c r="P2505" s="9">
        <v>0.1727889270015</v>
      </c>
      <c r="Q2505" s="9">
        <v>508.07093201404501</v>
      </c>
      <c r="R2505" s="9">
        <v>1430</v>
      </c>
      <c r="S2505" s="9" t="s">
        <v>298</v>
      </c>
      <c r="T2505" s="9">
        <v>1430</v>
      </c>
      <c r="U2505" s="9" t="s">
        <v>293</v>
      </c>
      <c r="V2505" s="9" t="s">
        <v>195</v>
      </c>
      <c r="Z2505" s="9">
        <v>0</v>
      </c>
      <c r="AA2505" s="9">
        <v>1</v>
      </c>
      <c r="AB2505" s="9">
        <v>1.2436118579545199</v>
      </c>
      <c r="AC2505" s="9">
        <v>0.1727889270015</v>
      </c>
      <c r="AD2505" s="9">
        <v>508.07093201404501</v>
      </c>
      <c r="AF2505" s="9">
        <v>-1</v>
      </c>
      <c r="AG2505" s="9">
        <v>-1</v>
      </c>
      <c r="AH2505" s="9">
        <v>-1</v>
      </c>
      <c r="AI2505" s="9">
        <v>-1</v>
      </c>
      <c r="AJ2505" s="9">
        <v>0</v>
      </c>
      <c r="AM2505" s="9" t="s">
        <v>309</v>
      </c>
      <c r="AN2505" s="9">
        <v>-1</v>
      </c>
      <c r="AQ2505" s="9">
        <v>580</v>
      </c>
      <c r="AR2505" s="9" t="s">
        <v>302</v>
      </c>
      <c r="AT2505" s="9" t="s">
        <v>195</v>
      </c>
      <c r="AU2505" s="9">
        <v>132.71029999999999</v>
      </c>
      <c r="AV2505" s="9">
        <v>93.148225400885593</v>
      </c>
      <c r="AW2505" s="9">
        <v>521.03322435369</v>
      </c>
      <c r="AX2505" s="9">
        <v>0.41206077209999997</v>
      </c>
    </row>
    <row r="2506" spans="1:50" x14ac:dyDescent="0.25">
      <c r="A2506" s="142">
        <v>550000</v>
      </c>
      <c r="B2506" s="142">
        <v>920000</v>
      </c>
      <c r="C2506" s="142">
        <v>920000</v>
      </c>
      <c r="D2506" s="9" t="s">
        <v>305</v>
      </c>
      <c r="E2506" s="9" t="s">
        <v>70</v>
      </c>
      <c r="F2506" s="9" t="s">
        <v>306</v>
      </c>
      <c r="G2506" s="9" t="s">
        <v>307</v>
      </c>
      <c r="H2506" s="9">
        <v>0.36</v>
      </c>
      <c r="I2506" s="9">
        <v>0.48</v>
      </c>
      <c r="J2506" s="9" t="s">
        <v>195</v>
      </c>
      <c r="K2506" s="9">
        <v>0.21732066856074</v>
      </c>
      <c r="L2506" s="9">
        <v>3946.17851252431</v>
      </c>
      <c r="M2506" s="9">
        <v>9.6591126997301</v>
      </c>
      <c r="N2506" s="9">
        <v>1.3420487336925799</v>
      </c>
      <c r="O2506" s="9">
        <v>2.09912482960896</v>
      </c>
      <c r="P2506" s="9">
        <v>0.29165492804717003</v>
      </c>
      <c r="Q2506" s="9">
        <v>857.58615260184501</v>
      </c>
      <c r="R2506" s="9">
        <v>1210</v>
      </c>
      <c r="S2506" s="9" t="s">
        <v>310</v>
      </c>
      <c r="T2506" s="9">
        <v>1210</v>
      </c>
      <c r="U2506" s="9" t="s">
        <v>293</v>
      </c>
      <c r="V2506" s="9" t="s">
        <v>195</v>
      </c>
      <c r="Z2506" s="9">
        <v>0</v>
      </c>
      <c r="AA2506" s="9">
        <v>1</v>
      </c>
      <c r="AB2506" s="9">
        <v>2.09912482960896</v>
      </c>
      <c r="AC2506" s="9">
        <v>0.29165492804717003</v>
      </c>
      <c r="AD2506" s="9">
        <v>857.58615260184501</v>
      </c>
      <c r="AF2506" s="9">
        <v>-1</v>
      </c>
      <c r="AG2506" s="9">
        <v>-1</v>
      </c>
      <c r="AH2506" s="9">
        <v>-1</v>
      </c>
      <c r="AI2506" s="9">
        <v>-1</v>
      </c>
      <c r="AJ2506" s="9">
        <v>0</v>
      </c>
      <c r="AM2506" s="9" t="s">
        <v>309</v>
      </c>
      <c r="AN2506" s="9">
        <v>-1</v>
      </c>
      <c r="AQ2506" s="9">
        <v>580</v>
      </c>
      <c r="AR2506" s="9" t="s">
        <v>302</v>
      </c>
      <c r="AT2506" s="9" t="s">
        <v>195</v>
      </c>
      <c r="AU2506" s="9">
        <v>132.71029999999999</v>
      </c>
      <c r="AV2506" s="9">
        <v>117.139533100854</v>
      </c>
      <c r="AW2506" s="9">
        <v>879.46554328532795</v>
      </c>
      <c r="AX2506" s="9">
        <v>0.69552810430000001</v>
      </c>
    </row>
    <row r="2507" spans="1:50" x14ac:dyDescent="0.25">
      <c r="A2507" s="142">
        <v>550000</v>
      </c>
      <c r="B2507" s="142">
        <v>920000</v>
      </c>
      <c r="C2507" s="142">
        <v>920000</v>
      </c>
      <c r="D2507" s="9" t="s">
        <v>305</v>
      </c>
      <c r="E2507" s="9" t="s">
        <v>70</v>
      </c>
      <c r="F2507" s="9" t="s">
        <v>306</v>
      </c>
      <c r="G2507" s="9" t="s">
        <v>307</v>
      </c>
      <c r="H2507" s="9">
        <v>0.36</v>
      </c>
      <c r="I2507" s="9">
        <v>0.48</v>
      </c>
      <c r="J2507" s="9" t="s">
        <v>195</v>
      </c>
      <c r="K2507" s="9">
        <v>0.36145914435938997</v>
      </c>
      <c r="L2507" s="9">
        <v>3850.4766354631302</v>
      </c>
      <c r="M2507" s="9">
        <v>9.5673638444899805</v>
      </c>
      <c r="N2507" s="9">
        <v>1.40605815690651</v>
      </c>
      <c r="O2507" s="9">
        <v>3.4582111490043501</v>
      </c>
      <c r="P2507" s="9">
        <v>0.50823257831497004</v>
      </c>
      <c r="Q2507" s="9">
        <v>1391.78999003034</v>
      </c>
      <c r="R2507" s="9">
        <v>1200</v>
      </c>
      <c r="S2507" s="9" t="s">
        <v>308</v>
      </c>
      <c r="T2507" s="9">
        <v>1200</v>
      </c>
      <c r="U2507" s="9" t="s">
        <v>293</v>
      </c>
      <c r="V2507" s="9" t="s">
        <v>195</v>
      </c>
      <c r="Z2507" s="9">
        <v>0</v>
      </c>
      <c r="AA2507" s="9">
        <v>1</v>
      </c>
      <c r="AB2507" s="9">
        <v>3.4582111490043501</v>
      </c>
      <c r="AC2507" s="9">
        <v>0.50823257831497004</v>
      </c>
      <c r="AD2507" s="9">
        <v>1391.78999003034</v>
      </c>
      <c r="AF2507" s="9">
        <v>-1</v>
      </c>
      <c r="AG2507" s="9">
        <v>-1</v>
      </c>
      <c r="AH2507" s="9">
        <v>-1</v>
      </c>
      <c r="AI2507" s="9">
        <v>-1</v>
      </c>
      <c r="AJ2507" s="9">
        <v>0</v>
      </c>
      <c r="AM2507" s="9" t="s">
        <v>309</v>
      </c>
      <c r="AN2507" s="9">
        <v>-1</v>
      </c>
      <c r="AQ2507" s="9">
        <v>580</v>
      </c>
      <c r="AR2507" s="9" t="s">
        <v>302</v>
      </c>
      <c r="AT2507" s="9" t="s">
        <v>195</v>
      </c>
      <c r="AU2507" s="9">
        <v>132.71029999999999</v>
      </c>
      <c r="AV2507" s="9">
        <v>202.236104181364</v>
      </c>
      <c r="AW2507" s="9">
        <v>1462.7732597860199</v>
      </c>
      <c r="AX2507" s="9">
        <v>1.1287834469</v>
      </c>
    </row>
    <row r="2508" spans="1:50" x14ac:dyDescent="0.25">
      <c r="A2508" s="142">
        <v>550000</v>
      </c>
      <c r="B2508" s="142">
        <v>920000</v>
      </c>
      <c r="C2508" s="142">
        <v>920000</v>
      </c>
      <c r="D2508" s="9" t="s">
        <v>305</v>
      </c>
      <c r="E2508" s="9" t="s">
        <v>70</v>
      </c>
      <c r="F2508" s="9" t="s">
        <v>306</v>
      </c>
      <c r="G2508" s="9" t="s">
        <v>307</v>
      </c>
      <c r="H2508" s="9">
        <v>0.36</v>
      </c>
      <c r="I2508" s="9">
        <v>0.48</v>
      </c>
      <c r="J2508" s="9" t="s">
        <v>195</v>
      </c>
      <c r="K2508" s="9">
        <v>8.6568020251699997E-3</v>
      </c>
      <c r="L2508" s="9">
        <v>3850.4766354631302</v>
      </c>
      <c r="M2508" s="9">
        <v>9.5673638444899805</v>
      </c>
      <c r="N2508" s="9">
        <v>1.40605815690651</v>
      </c>
      <c r="O2508" s="9">
        <v>8.2822774704559995E-2</v>
      </c>
      <c r="P2508" s="9">
        <v>1.217196710022E-2</v>
      </c>
      <c r="Q2508" s="9">
        <v>33.332813935766303</v>
      </c>
      <c r="R2508" s="9">
        <v>1210</v>
      </c>
      <c r="S2508" s="9" t="s">
        <v>310</v>
      </c>
      <c r="T2508" s="9">
        <v>1210</v>
      </c>
      <c r="U2508" s="9" t="s">
        <v>293</v>
      </c>
      <c r="V2508" s="9" t="s">
        <v>195</v>
      </c>
      <c r="Z2508" s="9">
        <v>0</v>
      </c>
      <c r="AA2508" s="9">
        <v>1</v>
      </c>
      <c r="AB2508" s="9">
        <v>8.2822774704559995E-2</v>
      </c>
      <c r="AC2508" s="9">
        <v>1.217196710022E-2</v>
      </c>
      <c r="AD2508" s="9">
        <v>33.332813935765003</v>
      </c>
      <c r="AF2508" s="9">
        <v>-1</v>
      </c>
      <c r="AG2508" s="9">
        <v>-1</v>
      </c>
      <c r="AH2508" s="9">
        <v>-1</v>
      </c>
      <c r="AI2508" s="9">
        <v>-1</v>
      </c>
      <c r="AJ2508" s="9">
        <v>0</v>
      </c>
      <c r="AM2508" s="9" t="s">
        <v>309</v>
      </c>
      <c r="AN2508" s="9">
        <v>-1</v>
      </c>
      <c r="AQ2508" s="9">
        <v>580</v>
      </c>
      <c r="AR2508" s="9" t="s">
        <v>302</v>
      </c>
      <c r="AT2508" s="9" t="s">
        <v>195</v>
      </c>
      <c r="AU2508" s="9">
        <v>132.71029999999999</v>
      </c>
      <c r="AV2508" s="9">
        <v>35.398635490215803</v>
      </c>
      <c r="AW2508" s="9">
        <v>35.032834873023397</v>
      </c>
      <c r="AX2508" s="9">
        <v>2.7033912399999999E-2</v>
      </c>
    </row>
    <row r="2509" spans="1:50" x14ac:dyDescent="0.25">
      <c r="A2509" s="142">
        <v>550000</v>
      </c>
      <c r="B2509" s="142">
        <v>920000</v>
      </c>
      <c r="C2509" s="142">
        <v>920000</v>
      </c>
      <c r="D2509" s="9" t="s">
        <v>305</v>
      </c>
      <c r="E2509" s="9" t="s">
        <v>70</v>
      </c>
      <c r="F2509" s="9" t="s">
        <v>306</v>
      </c>
      <c r="G2509" s="9" t="s">
        <v>307</v>
      </c>
      <c r="H2509" s="9">
        <v>0.36</v>
      </c>
      <c r="I2509" s="9">
        <v>0.48</v>
      </c>
      <c r="J2509" s="9" t="s">
        <v>195</v>
      </c>
      <c r="K2509" s="9">
        <v>1.224372904349E-2</v>
      </c>
      <c r="L2509" s="9">
        <v>3850.4766354631302</v>
      </c>
      <c r="M2509" s="9">
        <v>9.5673638444899805</v>
      </c>
      <c r="N2509" s="9">
        <v>1.40605815690651</v>
      </c>
      <c r="O2509" s="9">
        <v>0.11714021057244001</v>
      </c>
      <c r="P2509" s="9">
        <v>1.721539509255E-2</v>
      </c>
      <c r="Q2509" s="9">
        <v>47.144192612911198</v>
      </c>
      <c r="R2509" s="9">
        <v>1210</v>
      </c>
      <c r="S2509" s="9" t="s">
        <v>310</v>
      </c>
      <c r="T2509" s="9">
        <v>1210</v>
      </c>
      <c r="U2509" s="9" t="s">
        <v>293</v>
      </c>
      <c r="V2509" s="9" t="s">
        <v>195</v>
      </c>
      <c r="Z2509" s="9">
        <v>0</v>
      </c>
      <c r="AA2509" s="9">
        <v>1</v>
      </c>
      <c r="AB2509" s="9">
        <v>0.11714021057244001</v>
      </c>
      <c r="AC2509" s="9">
        <v>1.721539509255E-2</v>
      </c>
      <c r="AD2509" s="9">
        <v>47.144192612909301</v>
      </c>
      <c r="AF2509" s="9">
        <v>-1</v>
      </c>
      <c r="AG2509" s="9">
        <v>-1</v>
      </c>
      <c r="AH2509" s="9">
        <v>-1</v>
      </c>
      <c r="AI2509" s="9">
        <v>-1</v>
      </c>
      <c r="AJ2509" s="9">
        <v>0</v>
      </c>
      <c r="AM2509" s="9" t="s">
        <v>309</v>
      </c>
      <c r="AN2509" s="9">
        <v>-1</v>
      </c>
      <c r="AQ2509" s="9">
        <v>580</v>
      </c>
      <c r="AR2509" s="9" t="s">
        <v>302</v>
      </c>
      <c r="AT2509" s="9" t="s">
        <v>195</v>
      </c>
      <c r="AU2509" s="9">
        <v>132.71029999999999</v>
      </c>
      <c r="AV2509" s="9">
        <v>40.508559294464199</v>
      </c>
      <c r="AW2509" s="9">
        <v>49.548613513783202</v>
      </c>
      <c r="AX2509" s="9">
        <v>3.8235354899999997E-2</v>
      </c>
    </row>
    <row r="2510" spans="1:50" x14ac:dyDescent="0.25">
      <c r="A2510" s="142">
        <v>550000</v>
      </c>
      <c r="B2510" s="142">
        <v>920000</v>
      </c>
      <c r="C2510" s="142">
        <v>920000</v>
      </c>
      <c r="D2510" s="9" t="s">
        <v>305</v>
      </c>
      <c r="E2510" s="9" t="s">
        <v>70</v>
      </c>
      <c r="F2510" s="9" t="s">
        <v>306</v>
      </c>
      <c r="G2510" s="9" t="s">
        <v>307</v>
      </c>
      <c r="H2510" s="9">
        <v>0.36</v>
      </c>
      <c r="I2510" s="9">
        <v>0.48</v>
      </c>
      <c r="J2510" s="9" t="s">
        <v>195</v>
      </c>
      <c r="K2510" s="9">
        <v>5.7856023425399998E-3</v>
      </c>
      <c r="L2510" s="9">
        <v>3850.4766354631302</v>
      </c>
      <c r="M2510" s="9">
        <v>9.5673638444899805</v>
      </c>
      <c r="N2510" s="9">
        <v>1.40605815690651</v>
      </c>
      <c r="O2510" s="9">
        <v>5.5352962670620003E-2</v>
      </c>
      <c r="P2510" s="9">
        <v>8.1348933663400007E-3</v>
      </c>
      <c r="Q2510" s="9">
        <v>22.2773266420349</v>
      </c>
      <c r="R2510" s="9">
        <v>1210</v>
      </c>
      <c r="S2510" s="9" t="s">
        <v>310</v>
      </c>
      <c r="T2510" s="9">
        <v>1210</v>
      </c>
      <c r="U2510" s="9" t="s">
        <v>293</v>
      </c>
      <c r="V2510" s="9" t="s">
        <v>195</v>
      </c>
      <c r="Z2510" s="9">
        <v>0</v>
      </c>
      <c r="AA2510" s="9">
        <v>1</v>
      </c>
      <c r="AB2510" s="9">
        <v>5.5352962670620003E-2</v>
      </c>
      <c r="AC2510" s="9">
        <v>8.1348933663400007E-3</v>
      </c>
      <c r="AD2510" s="9">
        <v>22.2773266420336</v>
      </c>
      <c r="AF2510" s="9">
        <v>-1</v>
      </c>
      <c r="AG2510" s="9">
        <v>-1</v>
      </c>
      <c r="AH2510" s="9">
        <v>-1</v>
      </c>
      <c r="AI2510" s="9">
        <v>-1</v>
      </c>
      <c r="AJ2510" s="9">
        <v>0</v>
      </c>
      <c r="AM2510" s="9" t="s">
        <v>309</v>
      </c>
      <c r="AN2510" s="9">
        <v>-1</v>
      </c>
      <c r="AQ2510" s="9">
        <v>580</v>
      </c>
      <c r="AR2510" s="9" t="s">
        <v>302</v>
      </c>
      <c r="AT2510" s="9" t="s">
        <v>195</v>
      </c>
      <c r="AU2510" s="9">
        <v>132.71029999999999</v>
      </c>
      <c r="AV2510" s="9">
        <v>29.064163106418199</v>
      </c>
      <c r="AW2510" s="9">
        <v>23.413501997363198</v>
      </c>
      <c r="AX2510" s="9">
        <v>1.8067580400000002E-2</v>
      </c>
    </row>
    <row r="2511" spans="1:50" x14ac:dyDescent="0.25">
      <c r="A2511" s="142">
        <v>550000</v>
      </c>
      <c r="B2511" s="142">
        <v>920000</v>
      </c>
      <c r="C2511" s="142">
        <v>920000</v>
      </c>
      <c r="D2511" s="9" t="s">
        <v>305</v>
      </c>
      <c r="E2511" s="9" t="s">
        <v>70</v>
      </c>
      <c r="F2511" s="9" t="s">
        <v>306</v>
      </c>
      <c r="G2511" s="9" t="s">
        <v>307</v>
      </c>
      <c r="H2511" s="9">
        <v>0.36</v>
      </c>
      <c r="I2511" s="9">
        <v>0.48</v>
      </c>
      <c r="J2511" s="9" t="s">
        <v>195</v>
      </c>
      <c r="K2511" s="9">
        <v>0.21719784650112001</v>
      </c>
      <c r="L2511" s="9">
        <v>3850.4766354631302</v>
      </c>
      <c r="M2511" s="9">
        <v>9.5673638444899805</v>
      </c>
      <c r="N2511" s="9">
        <v>1.40605815690651</v>
      </c>
      <c r="O2511" s="9">
        <v>2.0780108237159798</v>
      </c>
      <c r="P2511" s="9">
        <v>0.30539280373543998</v>
      </c>
      <c r="Q2511" s="9">
        <v>836.31523322550595</v>
      </c>
      <c r="R2511" s="9">
        <v>1210</v>
      </c>
      <c r="S2511" s="9" t="s">
        <v>310</v>
      </c>
      <c r="T2511" s="9">
        <v>1210</v>
      </c>
      <c r="U2511" s="9" t="s">
        <v>293</v>
      </c>
      <c r="V2511" s="9" t="s">
        <v>195</v>
      </c>
      <c r="Z2511" s="9">
        <v>0</v>
      </c>
      <c r="AA2511" s="9">
        <v>1</v>
      </c>
      <c r="AB2511" s="9">
        <v>2.0780108237159798</v>
      </c>
      <c r="AC2511" s="9">
        <v>0.30539280373543998</v>
      </c>
      <c r="AD2511" s="9">
        <v>836.31523322550595</v>
      </c>
      <c r="AF2511" s="9">
        <v>-1</v>
      </c>
      <c r="AG2511" s="9">
        <v>-1</v>
      </c>
      <c r="AH2511" s="9">
        <v>-1</v>
      </c>
      <c r="AI2511" s="9">
        <v>-1</v>
      </c>
      <c r="AJ2511" s="9">
        <v>0</v>
      </c>
      <c r="AM2511" s="9" t="s">
        <v>309</v>
      </c>
      <c r="AN2511" s="9">
        <v>-1</v>
      </c>
      <c r="AQ2511" s="9">
        <v>580</v>
      </c>
      <c r="AR2511" s="9" t="s">
        <v>302</v>
      </c>
      <c r="AT2511" s="9" t="s">
        <v>195</v>
      </c>
      <c r="AU2511" s="9">
        <v>132.71029999999999</v>
      </c>
      <c r="AV2511" s="9">
        <v>116.246983975674</v>
      </c>
      <c r="AW2511" s="9">
        <v>878.96850004454404</v>
      </c>
      <c r="AX2511" s="9">
        <v>0.67827675040000002</v>
      </c>
    </row>
    <row r="2512" spans="1:50" x14ac:dyDescent="0.25">
      <c r="A2512" s="142">
        <v>550000</v>
      </c>
      <c r="B2512" s="142">
        <v>920000</v>
      </c>
      <c r="C2512" s="142">
        <v>920000</v>
      </c>
      <c r="D2512" s="9" t="s">
        <v>305</v>
      </c>
      <c r="E2512" s="9" t="s">
        <v>70</v>
      </c>
      <c r="F2512" s="9" t="s">
        <v>306</v>
      </c>
      <c r="G2512" s="9" t="s">
        <v>307</v>
      </c>
      <c r="H2512" s="9">
        <v>0.36</v>
      </c>
      <c r="I2512" s="9">
        <v>0.48</v>
      </c>
      <c r="J2512" s="9" t="s">
        <v>195</v>
      </c>
      <c r="K2512" s="9">
        <v>1.242032946522E-2</v>
      </c>
      <c r="L2512" s="9">
        <v>3850.4766354631302</v>
      </c>
      <c r="M2512" s="9">
        <v>9.5673638444899805</v>
      </c>
      <c r="N2512" s="9">
        <v>1.40605815690651</v>
      </c>
      <c r="O2512" s="9">
        <v>0.11882981106222</v>
      </c>
      <c r="P2512" s="9">
        <v>1.7463705556039998E-2</v>
      </c>
      <c r="Q2512" s="9">
        <v>47.824188410595497</v>
      </c>
      <c r="R2512" s="9">
        <v>1210</v>
      </c>
      <c r="S2512" s="9" t="s">
        <v>310</v>
      </c>
      <c r="T2512" s="9">
        <v>1210</v>
      </c>
      <c r="U2512" s="9" t="s">
        <v>293</v>
      </c>
      <c r="V2512" s="9" t="s">
        <v>195</v>
      </c>
      <c r="Z2512" s="9">
        <v>0</v>
      </c>
      <c r="AA2512" s="9">
        <v>1</v>
      </c>
      <c r="AB2512" s="9">
        <v>0.11882981106222</v>
      </c>
      <c r="AC2512" s="9">
        <v>1.7463705556039998E-2</v>
      </c>
      <c r="AD2512" s="9">
        <v>47.824188410594701</v>
      </c>
      <c r="AF2512" s="9">
        <v>-1</v>
      </c>
      <c r="AG2512" s="9">
        <v>-1</v>
      </c>
      <c r="AH2512" s="9">
        <v>-1</v>
      </c>
      <c r="AI2512" s="9">
        <v>-1</v>
      </c>
      <c r="AJ2512" s="9">
        <v>0</v>
      </c>
      <c r="AM2512" s="9" t="s">
        <v>309</v>
      </c>
      <c r="AN2512" s="9">
        <v>-1</v>
      </c>
      <c r="AQ2512" s="9">
        <v>580</v>
      </c>
      <c r="AR2512" s="9" t="s">
        <v>302</v>
      </c>
      <c r="AT2512" s="9" t="s">
        <v>195</v>
      </c>
      <c r="AU2512" s="9">
        <v>132.71029999999999</v>
      </c>
      <c r="AV2512" s="9">
        <v>40.891127085777498</v>
      </c>
      <c r="AW2512" s="9">
        <v>50.2632900646609</v>
      </c>
      <c r="AX2512" s="9">
        <v>3.8786851900000002E-2</v>
      </c>
    </row>
    <row r="2513" spans="1:50" x14ac:dyDescent="0.25">
      <c r="A2513" s="142">
        <v>550000</v>
      </c>
      <c r="B2513" s="142">
        <v>920000</v>
      </c>
      <c r="C2513" s="142">
        <v>920000</v>
      </c>
      <c r="D2513" s="9" t="s">
        <v>305</v>
      </c>
      <c r="E2513" s="9" t="s">
        <v>70</v>
      </c>
      <c r="F2513" s="9" t="s">
        <v>306</v>
      </c>
      <c r="G2513" s="9" t="s">
        <v>307</v>
      </c>
      <c r="H2513" s="9">
        <v>0.36</v>
      </c>
      <c r="I2513" s="9">
        <v>0.48</v>
      </c>
      <c r="J2513" s="9" t="s">
        <v>195</v>
      </c>
      <c r="K2513" s="9">
        <v>0.24979756881092</v>
      </c>
      <c r="L2513" s="9">
        <v>3852.9361100681099</v>
      </c>
      <c r="M2513" s="9">
        <v>9.58688342334308</v>
      </c>
      <c r="N2513" s="9">
        <v>1.41356984307047</v>
      </c>
      <c r="O2513" s="9">
        <v>2.3947801716248698</v>
      </c>
      <c r="P2513" s="9">
        <v>0.35310631014344002</v>
      </c>
      <c r="Q2513" s="9">
        <v>962.45407307884102</v>
      </c>
      <c r="R2513" s="9">
        <v>1200</v>
      </c>
      <c r="S2513" s="9" t="s">
        <v>308</v>
      </c>
      <c r="T2513" s="9">
        <v>1200</v>
      </c>
      <c r="U2513" s="9" t="s">
        <v>293</v>
      </c>
      <c r="V2513" s="9" t="s">
        <v>195</v>
      </c>
      <c r="Z2513" s="9">
        <v>0</v>
      </c>
      <c r="AA2513" s="9">
        <v>1</v>
      </c>
      <c r="AB2513" s="9">
        <v>2.3947801716248698</v>
      </c>
      <c r="AC2513" s="9">
        <v>0.35310631014344002</v>
      </c>
      <c r="AD2513" s="9">
        <v>962.45407307884102</v>
      </c>
      <c r="AF2513" s="9">
        <v>-1</v>
      </c>
      <c r="AG2513" s="9">
        <v>-1</v>
      </c>
      <c r="AH2513" s="9">
        <v>-1</v>
      </c>
      <c r="AI2513" s="9">
        <v>-1</v>
      </c>
      <c r="AJ2513" s="9">
        <v>0</v>
      </c>
      <c r="AM2513" s="9" t="s">
        <v>309</v>
      </c>
      <c r="AN2513" s="9">
        <v>-1</v>
      </c>
      <c r="AQ2513" s="9">
        <v>580</v>
      </c>
      <c r="AR2513" s="9" t="s">
        <v>302</v>
      </c>
      <c r="AT2513" s="9" t="s">
        <v>195</v>
      </c>
      <c r="AU2513" s="9">
        <v>132.71029999999999</v>
      </c>
      <c r="AV2513" s="9">
        <v>146.58280235793799</v>
      </c>
      <c r="AW2513" s="9">
        <v>1010.8948956424</v>
      </c>
      <c r="AX2513" s="9">
        <v>0.78057913469999995</v>
      </c>
    </row>
    <row r="2514" spans="1:50" x14ac:dyDescent="0.25">
      <c r="A2514" s="142">
        <v>550000</v>
      </c>
      <c r="B2514" s="142">
        <v>920000</v>
      </c>
      <c r="C2514" s="142">
        <v>920000</v>
      </c>
      <c r="D2514" s="9" t="s">
        <v>305</v>
      </c>
      <c r="E2514" s="9" t="s">
        <v>70</v>
      </c>
      <c r="F2514" s="9" t="s">
        <v>306</v>
      </c>
      <c r="G2514" s="9" t="s">
        <v>307</v>
      </c>
      <c r="H2514" s="9">
        <v>0.36</v>
      </c>
      <c r="I2514" s="9">
        <v>0.48</v>
      </c>
      <c r="J2514" s="9" t="s">
        <v>195</v>
      </c>
      <c r="K2514" s="9">
        <v>4.7887307688499999E-3</v>
      </c>
      <c r="L2514" s="9">
        <v>3852.9361100681099</v>
      </c>
      <c r="M2514" s="9">
        <v>9.58688342334308</v>
      </c>
      <c r="N2514" s="9">
        <v>1.41356984307047</v>
      </c>
      <c r="O2514" s="9">
        <v>4.5909003626760002E-2</v>
      </c>
      <c r="P2514" s="9">
        <v>6.7692054014299998E-3</v>
      </c>
      <c r="Q2514" s="9">
        <v>18.450673700704101</v>
      </c>
      <c r="R2514" s="9">
        <v>1210</v>
      </c>
      <c r="S2514" s="9" t="s">
        <v>310</v>
      </c>
      <c r="T2514" s="9">
        <v>1210</v>
      </c>
      <c r="U2514" s="9" t="s">
        <v>293</v>
      </c>
      <c r="V2514" s="9" t="s">
        <v>195</v>
      </c>
      <c r="Z2514" s="9">
        <v>0</v>
      </c>
      <c r="AA2514" s="9">
        <v>1</v>
      </c>
      <c r="AB2514" s="9">
        <v>4.5909003626760002E-2</v>
      </c>
      <c r="AC2514" s="9">
        <v>6.7692054014299998E-3</v>
      </c>
      <c r="AD2514" s="9">
        <v>18.450673700702801</v>
      </c>
      <c r="AF2514" s="9">
        <v>-1</v>
      </c>
      <c r="AG2514" s="9">
        <v>-1</v>
      </c>
      <c r="AH2514" s="9">
        <v>-1</v>
      </c>
      <c r="AI2514" s="9">
        <v>-1</v>
      </c>
      <c r="AJ2514" s="9">
        <v>0</v>
      </c>
      <c r="AM2514" s="9" t="s">
        <v>309</v>
      </c>
      <c r="AN2514" s="9">
        <v>-1</v>
      </c>
      <c r="AQ2514" s="9">
        <v>580</v>
      </c>
      <c r="AR2514" s="9" t="s">
        <v>302</v>
      </c>
      <c r="AT2514" s="9" t="s">
        <v>195</v>
      </c>
      <c r="AU2514" s="9">
        <v>132.71029999999999</v>
      </c>
      <c r="AV2514" s="9">
        <v>26.718476550944398</v>
      </c>
      <c r="AW2514" s="9">
        <v>19.3793058670718</v>
      </c>
      <c r="AX2514" s="9">
        <v>1.496405E-2</v>
      </c>
    </row>
    <row r="2515" spans="1:50" x14ac:dyDescent="0.25">
      <c r="A2515" s="142">
        <v>550000</v>
      </c>
      <c r="B2515" s="142">
        <v>920000</v>
      </c>
      <c r="C2515" s="142">
        <v>920000</v>
      </c>
      <c r="D2515" s="9" t="s">
        <v>305</v>
      </c>
      <c r="E2515" s="9" t="s">
        <v>70</v>
      </c>
      <c r="F2515" s="9" t="s">
        <v>306</v>
      </c>
      <c r="G2515" s="9" t="s">
        <v>307</v>
      </c>
      <c r="H2515" s="9">
        <v>0.36</v>
      </c>
      <c r="I2515" s="9">
        <v>0.48</v>
      </c>
      <c r="J2515" s="9" t="s">
        <v>195</v>
      </c>
      <c r="K2515" s="9">
        <v>5.9923679841900002E-2</v>
      </c>
      <c r="L2515" s="9">
        <v>3852.9361100681099</v>
      </c>
      <c r="M2515" s="9">
        <v>9.58688342334308</v>
      </c>
      <c r="N2515" s="9">
        <v>1.41356984307047</v>
      </c>
      <c r="O2515" s="9">
        <v>0.57448133294211001</v>
      </c>
      <c r="P2515" s="9">
        <v>8.4706306710329998E-2</v>
      </c>
      <c r="Q2515" s="9">
        <v>230.882109911052</v>
      </c>
      <c r="R2515" s="9">
        <v>1210</v>
      </c>
      <c r="S2515" s="9" t="s">
        <v>310</v>
      </c>
      <c r="T2515" s="9">
        <v>1210</v>
      </c>
      <c r="U2515" s="9" t="s">
        <v>293</v>
      </c>
      <c r="V2515" s="9" t="s">
        <v>195</v>
      </c>
      <c r="Z2515" s="9">
        <v>0</v>
      </c>
      <c r="AA2515" s="9">
        <v>1</v>
      </c>
      <c r="AB2515" s="9">
        <v>0.57448133294211001</v>
      </c>
      <c r="AC2515" s="9">
        <v>8.4706306710329998E-2</v>
      </c>
      <c r="AD2515" s="9">
        <v>230.88210991105001</v>
      </c>
      <c r="AF2515" s="9">
        <v>-1</v>
      </c>
      <c r="AG2515" s="9">
        <v>-1</v>
      </c>
      <c r="AH2515" s="9">
        <v>-1</v>
      </c>
      <c r="AI2515" s="9">
        <v>-1</v>
      </c>
      <c r="AJ2515" s="9">
        <v>0</v>
      </c>
      <c r="AM2515" s="9" t="s">
        <v>309</v>
      </c>
      <c r="AN2515" s="9">
        <v>-1</v>
      </c>
      <c r="AQ2515" s="9">
        <v>580</v>
      </c>
      <c r="AR2515" s="9" t="s">
        <v>302</v>
      </c>
      <c r="AT2515" s="9" t="s">
        <v>195</v>
      </c>
      <c r="AU2515" s="9">
        <v>132.71029999999999</v>
      </c>
      <c r="AV2515" s="9">
        <v>74.041788825503204</v>
      </c>
      <c r="AW2515" s="9">
        <v>242.50252862206901</v>
      </c>
      <c r="AX2515" s="9">
        <v>0.18725231949999999</v>
      </c>
    </row>
    <row r="2516" spans="1:50" x14ac:dyDescent="0.25">
      <c r="A2516" s="142">
        <v>550000</v>
      </c>
      <c r="B2516" s="142">
        <v>920000</v>
      </c>
      <c r="C2516" s="142">
        <v>920000</v>
      </c>
      <c r="D2516" s="9" t="s">
        <v>305</v>
      </c>
      <c r="E2516" s="9" t="s">
        <v>70</v>
      </c>
      <c r="F2516" s="9" t="s">
        <v>306</v>
      </c>
      <c r="G2516" s="9" t="s">
        <v>307</v>
      </c>
      <c r="H2516" s="9">
        <v>0.36</v>
      </c>
      <c r="I2516" s="9">
        <v>0.48</v>
      </c>
      <c r="J2516" s="9" t="s">
        <v>195</v>
      </c>
      <c r="K2516" s="9">
        <v>4.4627650775009998E-2</v>
      </c>
      <c r="L2516" s="9">
        <v>3852.9361100681099</v>
      </c>
      <c r="M2516" s="9">
        <v>9.58688342334308</v>
      </c>
      <c r="N2516" s="9">
        <v>1.41356984307047</v>
      </c>
      <c r="O2516" s="9">
        <v>0.42784008543767998</v>
      </c>
      <c r="P2516" s="9">
        <v>6.308430130263E-2</v>
      </c>
      <c r="Q2516" s="9">
        <v>171.947487178545</v>
      </c>
      <c r="R2516" s="9">
        <v>1210</v>
      </c>
      <c r="S2516" s="9" t="s">
        <v>310</v>
      </c>
      <c r="T2516" s="9">
        <v>1210</v>
      </c>
      <c r="U2516" s="9" t="s">
        <v>293</v>
      </c>
      <c r="V2516" s="9" t="s">
        <v>195</v>
      </c>
      <c r="Z2516" s="9">
        <v>0</v>
      </c>
      <c r="AA2516" s="9">
        <v>1</v>
      </c>
      <c r="AB2516" s="9">
        <v>0.42784008543767998</v>
      </c>
      <c r="AC2516" s="9">
        <v>6.308430130263E-2</v>
      </c>
      <c r="AD2516" s="9">
        <v>171.94748717854699</v>
      </c>
      <c r="AF2516" s="9">
        <v>-1</v>
      </c>
      <c r="AG2516" s="9">
        <v>-1</v>
      </c>
      <c r="AH2516" s="9">
        <v>-1</v>
      </c>
      <c r="AI2516" s="9">
        <v>-1</v>
      </c>
      <c r="AJ2516" s="9">
        <v>0</v>
      </c>
      <c r="AM2516" s="9" t="s">
        <v>309</v>
      </c>
      <c r="AN2516" s="9">
        <v>-1</v>
      </c>
      <c r="AQ2516" s="9">
        <v>580</v>
      </c>
      <c r="AR2516" s="9" t="s">
        <v>302</v>
      </c>
      <c r="AT2516" s="9" t="s">
        <v>195</v>
      </c>
      <c r="AU2516" s="9">
        <v>132.71029999999999</v>
      </c>
      <c r="AV2516" s="9">
        <v>55.0485031286875</v>
      </c>
      <c r="AW2516" s="9">
        <v>180.601695155475</v>
      </c>
      <c r="AX2516" s="9">
        <v>0.13945457189999999</v>
      </c>
    </row>
    <row r="2517" spans="1:50" x14ac:dyDescent="0.25">
      <c r="A2517" s="142">
        <v>550000</v>
      </c>
      <c r="B2517" s="142">
        <v>920000</v>
      </c>
      <c r="C2517" s="142">
        <v>920000</v>
      </c>
      <c r="D2517" s="9" t="s">
        <v>305</v>
      </c>
      <c r="E2517" s="9" t="s">
        <v>70</v>
      </c>
      <c r="F2517" s="9" t="s">
        <v>306</v>
      </c>
      <c r="G2517" s="9" t="s">
        <v>307</v>
      </c>
      <c r="H2517" s="9">
        <v>0.36</v>
      </c>
      <c r="I2517" s="9">
        <v>0.48</v>
      </c>
      <c r="J2517" s="9" t="s">
        <v>195</v>
      </c>
      <c r="K2517" s="9">
        <v>5.68665693808E-3</v>
      </c>
      <c r="L2517" s="9">
        <v>3852.9361100681099</v>
      </c>
      <c r="M2517" s="9">
        <v>9.58688342334308</v>
      </c>
      <c r="N2517" s="9">
        <v>1.41356984307047</v>
      </c>
      <c r="O2517" s="9">
        <v>5.4517317133920003E-2</v>
      </c>
      <c r="P2517" s="9">
        <v>8.0384867555500002E-3</v>
      </c>
      <c r="Q2517" s="9">
        <v>21.910325862301601</v>
      </c>
      <c r="R2517" s="9">
        <v>1330</v>
      </c>
      <c r="S2517" s="9" t="s">
        <v>311</v>
      </c>
      <c r="T2517" s="9">
        <v>1330</v>
      </c>
      <c r="U2517" s="9" t="s">
        <v>293</v>
      </c>
      <c r="V2517" s="9" t="s">
        <v>195</v>
      </c>
      <c r="Z2517" s="9">
        <v>0</v>
      </c>
      <c r="AA2517" s="9">
        <v>1</v>
      </c>
      <c r="AB2517" s="9">
        <v>5.4517317133920003E-2</v>
      </c>
      <c r="AC2517" s="9">
        <v>8.0384867555500002E-3</v>
      </c>
      <c r="AD2517" s="9">
        <v>21.910325862300201</v>
      </c>
      <c r="AF2517" s="9">
        <v>-1</v>
      </c>
      <c r="AG2517" s="9">
        <v>-1</v>
      </c>
      <c r="AH2517" s="9">
        <v>-1</v>
      </c>
      <c r="AI2517" s="9">
        <v>-1</v>
      </c>
      <c r="AJ2517" s="9">
        <v>0</v>
      </c>
      <c r="AM2517" s="9" t="s">
        <v>309</v>
      </c>
      <c r="AN2517" s="9">
        <v>-1</v>
      </c>
      <c r="AQ2517" s="9">
        <v>580</v>
      </c>
      <c r="AR2517" s="9" t="s">
        <v>302</v>
      </c>
      <c r="AT2517" s="9" t="s">
        <v>195</v>
      </c>
      <c r="AU2517" s="9">
        <v>132.71029999999999</v>
      </c>
      <c r="AV2517" s="9">
        <v>26.673417256425601</v>
      </c>
      <c r="AW2517" s="9">
        <v>23.013084151857001</v>
      </c>
      <c r="AX2517" s="9">
        <v>1.7769931799999999E-2</v>
      </c>
    </row>
    <row r="2518" spans="1:50" x14ac:dyDescent="0.25">
      <c r="A2518" s="142">
        <v>550000</v>
      </c>
      <c r="B2518" s="142">
        <v>920000</v>
      </c>
      <c r="C2518" s="142">
        <v>920000</v>
      </c>
      <c r="D2518" s="9" t="s">
        <v>305</v>
      </c>
      <c r="E2518" s="9" t="s">
        <v>70</v>
      </c>
      <c r="F2518" s="9" t="s">
        <v>306</v>
      </c>
      <c r="G2518" s="9" t="s">
        <v>307</v>
      </c>
      <c r="H2518" s="9">
        <v>0.36</v>
      </c>
      <c r="I2518" s="9">
        <v>0.48</v>
      </c>
      <c r="J2518" s="9" t="s">
        <v>195</v>
      </c>
      <c r="K2518" s="9">
        <v>0.1662757103385</v>
      </c>
      <c r="L2518" s="9">
        <v>3852.9361100681099</v>
      </c>
      <c r="M2518" s="9">
        <v>9.58688342334308</v>
      </c>
      <c r="N2518" s="9">
        <v>1.41356984307047</v>
      </c>
      <c r="O2518" s="9">
        <v>1.59406585114878</v>
      </c>
      <c r="P2518" s="9">
        <v>0.23504232976962</v>
      </c>
      <c r="Q2518" s="9">
        <v>640.64968859043995</v>
      </c>
      <c r="R2518" s="9">
        <v>1210</v>
      </c>
      <c r="S2518" s="9" t="s">
        <v>310</v>
      </c>
      <c r="T2518" s="9">
        <v>1210</v>
      </c>
      <c r="U2518" s="9" t="s">
        <v>293</v>
      </c>
      <c r="V2518" s="9" t="s">
        <v>195</v>
      </c>
      <c r="Z2518" s="9">
        <v>0</v>
      </c>
      <c r="AA2518" s="9">
        <v>1</v>
      </c>
      <c r="AB2518" s="9">
        <v>1.59406585114878</v>
      </c>
      <c r="AC2518" s="9">
        <v>0.23504232976962</v>
      </c>
      <c r="AD2518" s="9">
        <v>640.64968859043995</v>
      </c>
      <c r="AF2518" s="9">
        <v>-1</v>
      </c>
      <c r="AG2518" s="9">
        <v>-1</v>
      </c>
      <c r="AH2518" s="9">
        <v>-1</v>
      </c>
      <c r="AI2518" s="9">
        <v>-1</v>
      </c>
      <c r="AJ2518" s="9">
        <v>0</v>
      </c>
      <c r="AM2518" s="9" t="s">
        <v>309</v>
      </c>
      <c r="AN2518" s="9">
        <v>-1</v>
      </c>
      <c r="AQ2518" s="9">
        <v>580</v>
      </c>
      <c r="AR2518" s="9" t="s">
        <v>302</v>
      </c>
      <c r="AT2518" s="9" t="s">
        <v>195</v>
      </c>
      <c r="AU2518" s="9">
        <v>132.71029999999999</v>
      </c>
      <c r="AV2518" s="9">
        <v>102.980945052856</v>
      </c>
      <c r="AW2518" s="9">
        <v>672.89392627248696</v>
      </c>
      <c r="AX2518" s="9">
        <v>0.51958612209999999</v>
      </c>
    </row>
    <row r="2519" spans="1:50" x14ac:dyDescent="0.25">
      <c r="A2519" s="142">
        <v>550000</v>
      </c>
      <c r="B2519" s="142">
        <v>920000</v>
      </c>
      <c r="C2519" s="142">
        <v>920000</v>
      </c>
      <c r="D2519" s="9" t="s">
        <v>305</v>
      </c>
      <c r="E2519" s="9" t="s">
        <v>70</v>
      </c>
      <c r="F2519" s="9" t="s">
        <v>306</v>
      </c>
      <c r="G2519" s="9" t="s">
        <v>307</v>
      </c>
      <c r="H2519" s="9">
        <v>0.36</v>
      </c>
      <c r="I2519" s="9">
        <v>0.48</v>
      </c>
      <c r="J2519" s="9" t="s">
        <v>195</v>
      </c>
      <c r="K2519" s="9">
        <v>8.6663456171619996E-2</v>
      </c>
      <c r="L2519" s="9">
        <v>3852.9361100681099</v>
      </c>
      <c r="M2519" s="9">
        <v>9.58688342334308</v>
      </c>
      <c r="N2519" s="9">
        <v>1.41356984307047</v>
      </c>
      <c r="O2519" s="9">
        <v>0.83083245138132999</v>
      </c>
      <c r="P2519" s="9">
        <v>0.12250484814046</v>
      </c>
      <c r="Q2519" s="9">
        <v>333.90875970694401</v>
      </c>
      <c r="R2519" s="9">
        <v>1210</v>
      </c>
      <c r="S2519" s="9" t="s">
        <v>310</v>
      </c>
      <c r="T2519" s="9">
        <v>1210</v>
      </c>
      <c r="U2519" s="9" t="s">
        <v>293</v>
      </c>
      <c r="V2519" s="9" t="s">
        <v>195</v>
      </c>
      <c r="Z2519" s="9">
        <v>0</v>
      </c>
      <c r="AA2519" s="9">
        <v>1</v>
      </c>
      <c r="AB2519" s="9">
        <v>0.83083245138132999</v>
      </c>
      <c r="AC2519" s="9">
        <v>0.12250484814046</v>
      </c>
      <c r="AD2519" s="9">
        <v>333.90875970694299</v>
      </c>
      <c r="AF2519" s="9">
        <v>-1</v>
      </c>
      <c r="AG2519" s="9">
        <v>-1</v>
      </c>
      <c r="AH2519" s="9">
        <v>-1</v>
      </c>
      <c r="AI2519" s="9">
        <v>-1</v>
      </c>
      <c r="AJ2519" s="9">
        <v>0</v>
      </c>
      <c r="AM2519" s="9" t="s">
        <v>309</v>
      </c>
      <c r="AN2519" s="9">
        <v>-1</v>
      </c>
      <c r="AQ2519" s="9">
        <v>580</v>
      </c>
      <c r="AR2519" s="9" t="s">
        <v>302</v>
      </c>
      <c r="AT2519" s="9" t="s">
        <v>195</v>
      </c>
      <c r="AU2519" s="9">
        <v>132.71029999999999</v>
      </c>
      <c r="AV2519" s="9">
        <v>77.247410404104301</v>
      </c>
      <c r="AW2519" s="9">
        <v>350.71456419550401</v>
      </c>
      <c r="AX2519" s="9">
        <v>0.27081002409999999</v>
      </c>
    </row>
    <row r="2520" spans="1:50" x14ac:dyDescent="0.25">
      <c r="A2520" s="142">
        <v>550000</v>
      </c>
      <c r="B2520" s="142">
        <v>920000</v>
      </c>
      <c r="C2520" s="142">
        <v>920000</v>
      </c>
      <c r="D2520" s="9" t="s">
        <v>305</v>
      </c>
      <c r="E2520" s="9" t="s">
        <v>70</v>
      </c>
      <c r="F2520" s="9" t="s">
        <v>306</v>
      </c>
      <c r="G2520" s="9" t="s">
        <v>307</v>
      </c>
      <c r="H2520" s="9">
        <v>0.36</v>
      </c>
      <c r="I2520" s="9">
        <v>0.48</v>
      </c>
      <c r="J2520" s="9" t="s">
        <v>195</v>
      </c>
      <c r="K2520" s="9">
        <v>0.28379648654286999</v>
      </c>
      <c r="L2520" s="9">
        <v>3847.42469099959</v>
      </c>
      <c r="M2520" s="9">
        <v>9.5601531198240703</v>
      </c>
      <c r="N2520" s="9">
        <v>1.4050111375769301</v>
      </c>
      <c r="O2520" s="9">
        <v>2.7131378662180001</v>
      </c>
      <c r="P2520" s="9">
        <v>0.39873722439794002</v>
      </c>
      <c r="Q2520" s="9">
        <v>1091.8856095440001</v>
      </c>
      <c r="R2520" s="9">
        <v>1200</v>
      </c>
      <c r="S2520" s="9" t="s">
        <v>308</v>
      </c>
      <c r="T2520" s="9">
        <v>1200</v>
      </c>
      <c r="U2520" s="9" t="s">
        <v>293</v>
      </c>
      <c r="V2520" s="9" t="s">
        <v>195</v>
      </c>
      <c r="Z2520" s="9">
        <v>0</v>
      </c>
      <c r="AA2520" s="9">
        <v>1</v>
      </c>
      <c r="AB2520" s="9">
        <v>2.7131378662180001</v>
      </c>
      <c r="AC2520" s="9">
        <v>0.39873722439794002</v>
      </c>
      <c r="AD2520" s="9">
        <v>1091.8856095440001</v>
      </c>
      <c r="AF2520" s="9">
        <v>-1</v>
      </c>
      <c r="AG2520" s="9">
        <v>-1</v>
      </c>
      <c r="AH2520" s="9">
        <v>-1</v>
      </c>
      <c r="AI2520" s="9">
        <v>-1</v>
      </c>
      <c r="AJ2520" s="9">
        <v>0</v>
      </c>
      <c r="AM2520" s="9" t="s">
        <v>309</v>
      </c>
      <c r="AN2520" s="9">
        <v>-1</v>
      </c>
      <c r="AQ2520" s="9">
        <v>580</v>
      </c>
      <c r="AR2520" s="9" t="s">
        <v>302</v>
      </c>
      <c r="AT2520" s="9" t="s">
        <v>195</v>
      </c>
      <c r="AU2520" s="9">
        <v>132.71029999999999</v>
      </c>
      <c r="AV2520" s="9">
        <v>203.74266813572001</v>
      </c>
      <c r="AW2520" s="9">
        <v>1148.4836342205999</v>
      </c>
      <c r="AX2520" s="9">
        <v>0.88555199480000002</v>
      </c>
    </row>
    <row r="2521" spans="1:50" x14ac:dyDescent="0.25">
      <c r="A2521" s="142">
        <v>550000</v>
      </c>
      <c r="B2521" s="142">
        <v>920000</v>
      </c>
      <c r="C2521" s="142">
        <v>920000</v>
      </c>
      <c r="D2521" s="9" t="s">
        <v>305</v>
      </c>
      <c r="E2521" s="9" t="s">
        <v>70</v>
      </c>
      <c r="F2521" s="9" t="s">
        <v>306</v>
      </c>
      <c r="G2521" s="9" t="s">
        <v>307</v>
      </c>
      <c r="H2521" s="9">
        <v>0.36</v>
      </c>
      <c r="I2521" s="9">
        <v>0.48</v>
      </c>
      <c r="J2521" s="9" t="s">
        <v>195</v>
      </c>
      <c r="K2521" s="9">
        <v>4.8465014071409997E-2</v>
      </c>
      <c r="L2521" s="9">
        <v>3847.42469099959</v>
      </c>
      <c r="M2521" s="9">
        <v>9.5601531198240703</v>
      </c>
      <c r="N2521" s="9">
        <v>1.4050111375769301</v>
      </c>
      <c r="O2521" s="9">
        <v>0.46333295547714998</v>
      </c>
      <c r="P2521" s="9">
        <v>6.8093884553159997E-2</v>
      </c>
      <c r="Q2521" s="9">
        <v>186.46549178800399</v>
      </c>
      <c r="R2521" s="9">
        <v>1210</v>
      </c>
      <c r="S2521" s="9" t="s">
        <v>310</v>
      </c>
      <c r="T2521" s="9">
        <v>1210</v>
      </c>
      <c r="U2521" s="9" t="s">
        <v>293</v>
      </c>
      <c r="V2521" s="9" t="s">
        <v>195</v>
      </c>
      <c r="Z2521" s="9">
        <v>0</v>
      </c>
      <c r="AA2521" s="9">
        <v>1</v>
      </c>
      <c r="AB2521" s="9">
        <v>0.46333295547714998</v>
      </c>
      <c r="AC2521" s="9">
        <v>6.8093884553159997E-2</v>
      </c>
      <c r="AD2521" s="9">
        <v>186.46549178800399</v>
      </c>
      <c r="AF2521" s="9">
        <v>-1</v>
      </c>
      <c r="AG2521" s="9">
        <v>-1</v>
      </c>
      <c r="AH2521" s="9">
        <v>-1</v>
      </c>
      <c r="AI2521" s="9">
        <v>-1</v>
      </c>
      <c r="AJ2521" s="9">
        <v>0</v>
      </c>
      <c r="AM2521" s="9" t="s">
        <v>309</v>
      </c>
      <c r="AN2521" s="9">
        <v>-1</v>
      </c>
      <c r="AQ2521" s="9">
        <v>580</v>
      </c>
      <c r="AR2521" s="9" t="s">
        <v>302</v>
      </c>
      <c r="AT2521" s="9" t="s">
        <v>195</v>
      </c>
      <c r="AU2521" s="9">
        <v>132.71029999999999</v>
      </c>
      <c r="AV2521" s="9">
        <v>57.021291621566803</v>
      </c>
      <c r="AW2521" s="9">
        <v>196.13095345661199</v>
      </c>
      <c r="AX2521" s="9">
        <v>0.1512291093</v>
      </c>
    </row>
    <row r="2522" spans="1:50" x14ac:dyDescent="0.25">
      <c r="A2522" s="142">
        <v>550000</v>
      </c>
      <c r="B2522" s="142">
        <v>920000</v>
      </c>
      <c r="C2522" s="142">
        <v>920000</v>
      </c>
      <c r="D2522" s="9" t="s">
        <v>305</v>
      </c>
      <c r="E2522" s="9" t="s">
        <v>70</v>
      </c>
      <c r="F2522" s="9" t="s">
        <v>306</v>
      </c>
      <c r="G2522" s="9" t="s">
        <v>307</v>
      </c>
      <c r="H2522" s="9">
        <v>0.36</v>
      </c>
      <c r="I2522" s="9">
        <v>0.48</v>
      </c>
      <c r="J2522" s="9" t="s">
        <v>195</v>
      </c>
      <c r="K2522" s="9">
        <v>0.17676762266137</v>
      </c>
      <c r="L2522" s="9">
        <v>3847.42469099959</v>
      </c>
      <c r="M2522" s="9">
        <v>9.5601531198240703</v>
      </c>
      <c r="N2522" s="9">
        <v>1.4050111375769301</v>
      </c>
      <c r="O2522" s="9">
        <v>1.6899255392699899</v>
      </c>
      <c r="P2522" s="9">
        <v>0.24836047860221999</v>
      </c>
      <c r="Q2522" s="9">
        <v>680.10011599665802</v>
      </c>
      <c r="R2522" s="9">
        <v>1210</v>
      </c>
      <c r="S2522" s="9" t="s">
        <v>310</v>
      </c>
      <c r="T2522" s="9">
        <v>1210</v>
      </c>
      <c r="U2522" s="9" t="s">
        <v>293</v>
      </c>
      <c r="V2522" s="9" t="s">
        <v>195</v>
      </c>
      <c r="Z2522" s="9">
        <v>0</v>
      </c>
      <c r="AA2522" s="9">
        <v>1</v>
      </c>
      <c r="AB2522" s="9">
        <v>1.6899255392699899</v>
      </c>
      <c r="AC2522" s="9">
        <v>0.24836047860221999</v>
      </c>
      <c r="AD2522" s="9">
        <v>680.10011599665802</v>
      </c>
      <c r="AF2522" s="9">
        <v>-1</v>
      </c>
      <c r="AG2522" s="9">
        <v>-1</v>
      </c>
      <c r="AH2522" s="9">
        <v>-1</v>
      </c>
      <c r="AI2522" s="9">
        <v>-1</v>
      </c>
      <c r="AJ2522" s="9">
        <v>0</v>
      </c>
      <c r="AM2522" s="9" t="s">
        <v>309</v>
      </c>
      <c r="AN2522" s="9">
        <v>-1</v>
      </c>
      <c r="AQ2522" s="9">
        <v>580</v>
      </c>
      <c r="AR2522" s="9" t="s">
        <v>302</v>
      </c>
      <c r="AT2522" s="9" t="s">
        <v>195</v>
      </c>
      <c r="AU2522" s="9">
        <v>132.71029999999999</v>
      </c>
      <c r="AV2522" s="9">
        <v>122.676473722994</v>
      </c>
      <c r="AW2522" s="9">
        <v>715.35318903954806</v>
      </c>
      <c r="AX2522" s="9">
        <v>0.5515816026</v>
      </c>
    </row>
    <row r="2523" spans="1:50" x14ac:dyDescent="0.25">
      <c r="A2523" s="142">
        <v>550000</v>
      </c>
      <c r="B2523" s="142">
        <v>920000</v>
      </c>
      <c r="C2523" s="142">
        <v>920000</v>
      </c>
      <c r="D2523" s="9" t="s">
        <v>305</v>
      </c>
      <c r="E2523" s="9" t="s">
        <v>70</v>
      </c>
      <c r="F2523" s="9" t="s">
        <v>306</v>
      </c>
      <c r="G2523" s="9" t="s">
        <v>307</v>
      </c>
      <c r="H2523" s="9">
        <v>0.36</v>
      </c>
      <c r="I2523" s="9">
        <v>0.48</v>
      </c>
      <c r="J2523" s="9" t="s">
        <v>195</v>
      </c>
      <c r="K2523" s="9">
        <v>6.4289796301039995E-2</v>
      </c>
      <c r="L2523" s="9">
        <v>3847.42469099959</v>
      </c>
      <c r="M2523" s="9">
        <v>9.5601531198240703</v>
      </c>
      <c r="N2523" s="9">
        <v>1.4050111375769301</v>
      </c>
      <c r="O2523" s="9">
        <v>0.61462029668032003</v>
      </c>
      <c r="P2523" s="9">
        <v>9.032787983552E-2</v>
      </c>
      <c r="Q2523" s="9">
        <v>247.35014966799</v>
      </c>
      <c r="R2523" s="9">
        <v>1210</v>
      </c>
      <c r="S2523" s="9" t="s">
        <v>310</v>
      </c>
      <c r="T2523" s="9">
        <v>1210</v>
      </c>
      <c r="U2523" s="9" t="s">
        <v>293</v>
      </c>
      <c r="V2523" s="9" t="s">
        <v>195</v>
      </c>
      <c r="Z2523" s="9">
        <v>0</v>
      </c>
      <c r="AA2523" s="9">
        <v>1</v>
      </c>
      <c r="AB2523" s="9">
        <v>0.61462029668032003</v>
      </c>
      <c r="AC2523" s="9">
        <v>9.032787983552E-2</v>
      </c>
      <c r="AD2523" s="9">
        <v>247.350149667989</v>
      </c>
      <c r="AF2523" s="9">
        <v>-1</v>
      </c>
      <c r="AG2523" s="9">
        <v>-1</v>
      </c>
      <c r="AH2523" s="9">
        <v>-1</v>
      </c>
      <c r="AI2523" s="9">
        <v>-1</v>
      </c>
      <c r="AJ2523" s="9">
        <v>0</v>
      </c>
      <c r="AM2523" s="9" t="s">
        <v>309</v>
      </c>
      <c r="AN2523" s="9">
        <v>-1</v>
      </c>
      <c r="AQ2523" s="9">
        <v>580</v>
      </c>
      <c r="AR2523" s="9" t="s">
        <v>302</v>
      </c>
      <c r="AT2523" s="9" t="s">
        <v>195</v>
      </c>
      <c r="AU2523" s="9">
        <v>132.71029999999999</v>
      </c>
      <c r="AV2523" s="9">
        <v>65.863316102050305</v>
      </c>
      <c r="AW2523" s="9">
        <v>260.17157505568599</v>
      </c>
      <c r="AX2523" s="9">
        <v>0.20060839389999999</v>
      </c>
    </row>
    <row r="2524" spans="1:50" x14ac:dyDescent="0.25">
      <c r="A2524" s="142">
        <v>550000</v>
      </c>
      <c r="B2524" s="142">
        <v>920000</v>
      </c>
      <c r="C2524" s="142">
        <v>920000</v>
      </c>
      <c r="D2524" s="9" t="s">
        <v>305</v>
      </c>
      <c r="E2524" s="9" t="s">
        <v>70</v>
      </c>
      <c r="F2524" s="9" t="s">
        <v>306</v>
      </c>
      <c r="G2524" s="9" t="s">
        <v>307</v>
      </c>
      <c r="H2524" s="9">
        <v>0.36</v>
      </c>
      <c r="I2524" s="9">
        <v>0.48</v>
      </c>
      <c r="J2524" s="9" t="s">
        <v>195</v>
      </c>
      <c r="K2524" s="9">
        <v>4.4444534206260003E-2</v>
      </c>
      <c r="L2524" s="9">
        <v>3847.42469099959</v>
      </c>
      <c r="M2524" s="9">
        <v>9.5601531198240703</v>
      </c>
      <c r="N2524" s="9">
        <v>1.4050111375769301</v>
      </c>
      <c r="O2524" s="9">
        <v>0.42489655235118001</v>
      </c>
      <c r="P2524" s="9">
        <v>6.2445065564219998E-2</v>
      </c>
      <c r="Q2524" s="9">
        <v>170.996998285171</v>
      </c>
      <c r="R2524" s="9">
        <v>1210</v>
      </c>
      <c r="S2524" s="9" t="s">
        <v>310</v>
      </c>
      <c r="T2524" s="9">
        <v>1210</v>
      </c>
      <c r="U2524" s="9" t="s">
        <v>293</v>
      </c>
      <c r="V2524" s="9" t="s">
        <v>195</v>
      </c>
      <c r="Z2524" s="9">
        <v>0</v>
      </c>
      <c r="AA2524" s="9">
        <v>1</v>
      </c>
      <c r="AB2524" s="9">
        <v>0.42489655235118001</v>
      </c>
      <c r="AC2524" s="9">
        <v>6.2445065564219998E-2</v>
      </c>
      <c r="AD2524" s="9">
        <v>170.99699828517299</v>
      </c>
      <c r="AF2524" s="9">
        <v>-1</v>
      </c>
      <c r="AG2524" s="9">
        <v>-1</v>
      </c>
      <c r="AH2524" s="9">
        <v>-1</v>
      </c>
      <c r="AI2524" s="9">
        <v>-1</v>
      </c>
      <c r="AJ2524" s="9">
        <v>0</v>
      </c>
      <c r="AM2524" s="9" t="s">
        <v>309</v>
      </c>
      <c r="AN2524" s="9">
        <v>-1</v>
      </c>
      <c r="AQ2524" s="9">
        <v>580</v>
      </c>
      <c r="AR2524" s="9" t="s">
        <v>302</v>
      </c>
      <c r="AT2524" s="9" t="s">
        <v>195</v>
      </c>
      <c r="AU2524" s="9">
        <v>132.71029999999999</v>
      </c>
      <c r="AV2524" s="9">
        <v>75.807882008497103</v>
      </c>
      <c r="AW2524" s="9">
        <v>179.86064869321399</v>
      </c>
      <c r="AX2524" s="9">
        <v>0.13868369689999999</v>
      </c>
    </row>
    <row r="2525" spans="1:50" x14ac:dyDescent="0.25">
      <c r="A2525" s="142">
        <v>550000</v>
      </c>
      <c r="B2525" s="142">
        <v>920000</v>
      </c>
      <c r="C2525" s="142">
        <v>920000</v>
      </c>
      <c r="D2525" s="9" t="s">
        <v>305</v>
      </c>
      <c r="E2525" s="9" t="s">
        <v>70</v>
      </c>
      <c r="F2525" s="9" t="s">
        <v>306</v>
      </c>
      <c r="G2525" s="9" t="s">
        <v>307</v>
      </c>
      <c r="H2525" s="9">
        <v>0.36</v>
      </c>
      <c r="I2525" s="9">
        <v>0.48</v>
      </c>
      <c r="J2525" s="9" t="s">
        <v>195</v>
      </c>
      <c r="K2525" s="9">
        <v>0.14019561886889001</v>
      </c>
      <c r="L2525" s="9">
        <v>3992.6196216345902</v>
      </c>
      <c r="M2525" s="9">
        <v>9.6080133997026103</v>
      </c>
      <c r="N2525" s="9">
        <v>1.2948386304649799</v>
      </c>
      <c r="O2525" s="9">
        <v>1.34700138467189</v>
      </c>
      <c r="P2525" s="9">
        <v>0.18153070313337999</v>
      </c>
      <c r="Q2525" s="9">
        <v>559.74777876313499</v>
      </c>
      <c r="R2525" s="9">
        <v>1400</v>
      </c>
      <c r="S2525" s="9" t="s">
        <v>297</v>
      </c>
      <c r="T2525" s="9">
        <v>1400</v>
      </c>
      <c r="U2525" s="9" t="s">
        <v>293</v>
      </c>
      <c r="V2525" s="9" t="s">
        <v>195</v>
      </c>
      <c r="Z2525" s="9">
        <v>0</v>
      </c>
      <c r="AA2525" s="9">
        <v>1</v>
      </c>
      <c r="AB2525" s="9">
        <v>1.34700138467189</v>
      </c>
      <c r="AC2525" s="9">
        <v>0.18153070313337999</v>
      </c>
      <c r="AD2525" s="9">
        <v>559.74777876313499</v>
      </c>
      <c r="AF2525" s="9">
        <v>-1</v>
      </c>
      <c r="AG2525" s="9">
        <v>-1</v>
      </c>
      <c r="AH2525" s="9">
        <v>-1</v>
      </c>
      <c r="AI2525" s="9">
        <v>-1</v>
      </c>
      <c r="AJ2525" s="9">
        <v>0</v>
      </c>
      <c r="AM2525" s="9" t="s">
        <v>309</v>
      </c>
      <c r="AN2525" s="9">
        <v>-1</v>
      </c>
      <c r="AQ2525" s="9">
        <v>580</v>
      </c>
      <c r="AR2525" s="9" t="s">
        <v>302</v>
      </c>
      <c r="AT2525" s="9" t="s">
        <v>195</v>
      </c>
      <c r="AU2525" s="9">
        <v>132.71029999999999</v>
      </c>
      <c r="AV2525" s="9">
        <v>113.42319637383299</v>
      </c>
      <c r="AW2525" s="9">
        <v>567.35154061191099</v>
      </c>
      <c r="AX2525" s="9">
        <v>0.45397224549999998</v>
      </c>
    </row>
    <row r="2526" spans="1:50" x14ac:dyDescent="0.25">
      <c r="A2526" s="142">
        <v>550000</v>
      </c>
      <c r="B2526" s="142">
        <v>920000</v>
      </c>
      <c r="C2526" s="142">
        <v>920000</v>
      </c>
      <c r="D2526" s="9" t="s">
        <v>305</v>
      </c>
      <c r="E2526" s="9" t="s">
        <v>70</v>
      </c>
      <c r="F2526" s="9" t="s">
        <v>306</v>
      </c>
      <c r="G2526" s="9" t="s">
        <v>307</v>
      </c>
      <c r="H2526" s="9">
        <v>0.36</v>
      </c>
      <c r="I2526" s="9">
        <v>0.48</v>
      </c>
      <c r="J2526" s="9" t="s">
        <v>195</v>
      </c>
      <c r="K2526" s="9">
        <v>0.13497492661249</v>
      </c>
      <c r="L2526" s="9">
        <v>3992.6196216345902</v>
      </c>
      <c r="M2526" s="9">
        <v>9.6080133997026103</v>
      </c>
      <c r="N2526" s="9">
        <v>1.2948386304649799</v>
      </c>
      <c r="O2526" s="9">
        <v>1.2968409035167101</v>
      </c>
      <c r="P2526" s="9">
        <v>0.17477074912203</v>
      </c>
      <c r="Q2526" s="9">
        <v>538.90354042173306</v>
      </c>
      <c r="R2526" s="9">
        <v>1410</v>
      </c>
      <c r="S2526" s="9" t="s">
        <v>299</v>
      </c>
      <c r="T2526" s="9">
        <v>1410</v>
      </c>
      <c r="U2526" s="9" t="s">
        <v>293</v>
      </c>
      <c r="V2526" s="9" t="s">
        <v>195</v>
      </c>
      <c r="Z2526" s="9">
        <v>0</v>
      </c>
      <c r="AA2526" s="9">
        <v>1</v>
      </c>
      <c r="AB2526" s="9">
        <v>1.2968409035167101</v>
      </c>
      <c r="AC2526" s="9">
        <v>0.17477074912203</v>
      </c>
      <c r="AD2526" s="9">
        <v>538.90354042173306</v>
      </c>
      <c r="AF2526" s="9">
        <v>-1</v>
      </c>
      <c r="AG2526" s="9">
        <v>-1</v>
      </c>
      <c r="AH2526" s="9">
        <v>-1</v>
      </c>
      <c r="AI2526" s="9">
        <v>-1</v>
      </c>
      <c r="AJ2526" s="9">
        <v>0</v>
      </c>
      <c r="AM2526" s="9" t="s">
        <v>309</v>
      </c>
      <c r="AN2526" s="9">
        <v>-1</v>
      </c>
      <c r="AQ2526" s="9">
        <v>580</v>
      </c>
      <c r="AR2526" s="9" t="s">
        <v>302</v>
      </c>
      <c r="AT2526" s="9" t="s">
        <v>195</v>
      </c>
      <c r="AU2526" s="9">
        <v>132.71029999999999</v>
      </c>
      <c r="AV2526" s="9">
        <v>95.542123173384297</v>
      </c>
      <c r="AW2526" s="9">
        <v>546.22414862474</v>
      </c>
      <c r="AX2526" s="9">
        <v>0.43706694280000002</v>
      </c>
    </row>
    <row r="2527" spans="1:50" x14ac:dyDescent="0.25">
      <c r="A2527" s="142">
        <v>550000</v>
      </c>
      <c r="B2527" s="142">
        <v>920000</v>
      </c>
      <c r="C2527" s="142">
        <v>920000</v>
      </c>
      <c r="D2527" s="9" t="s">
        <v>305</v>
      </c>
      <c r="E2527" s="9" t="s">
        <v>70</v>
      </c>
      <c r="F2527" s="9" t="s">
        <v>306</v>
      </c>
      <c r="G2527" s="9" t="s">
        <v>307</v>
      </c>
      <c r="H2527" s="9">
        <v>0.36</v>
      </c>
      <c r="I2527" s="9">
        <v>0.48</v>
      </c>
      <c r="J2527" s="9" t="s">
        <v>195</v>
      </c>
      <c r="K2527" s="9">
        <v>0.34259273157303</v>
      </c>
      <c r="L2527" s="9">
        <v>3992.6196216345902</v>
      </c>
      <c r="M2527" s="9">
        <v>9.6080133997026103</v>
      </c>
      <c r="N2527" s="9">
        <v>1.2948386304649799</v>
      </c>
      <c r="O2527" s="9">
        <v>3.2916355555944099</v>
      </c>
      <c r="P2527" s="9">
        <v>0.44360230335728001</v>
      </c>
      <c r="Q2527" s="9">
        <v>1367.8424623078799</v>
      </c>
      <c r="R2527" s="9">
        <v>1410</v>
      </c>
      <c r="S2527" s="9" t="s">
        <v>299</v>
      </c>
      <c r="T2527" s="9">
        <v>1410</v>
      </c>
      <c r="U2527" s="9" t="s">
        <v>293</v>
      </c>
      <c r="V2527" s="9" t="s">
        <v>195</v>
      </c>
      <c r="Z2527" s="9">
        <v>0</v>
      </c>
      <c r="AA2527" s="9">
        <v>1</v>
      </c>
      <c r="AB2527" s="9">
        <v>3.2916355555944099</v>
      </c>
      <c r="AC2527" s="9">
        <v>0.44360230335728001</v>
      </c>
      <c r="AD2527" s="9">
        <v>1367.8424623078799</v>
      </c>
      <c r="AF2527" s="9">
        <v>-1</v>
      </c>
      <c r="AG2527" s="9">
        <v>-1</v>
      </c>
      <c r="AH2527" s="9">
        <v>-1</v>
      </c>
      <c r="AI2527" s="9">
        <v>-1</v>
      </c>
      <c r="AJ2527" s="9">
        <v>0</v>
      </c>
      <c r="AM2527" s="9" t="s">
        <v>309</v>
      </c>
      <c r="AN2527" s="9">
        <v>-1</v>
      </c>
      <c r="AQ2527" s="9">
        <v>580</v>
      </c>
      <c r="AR2527" s="9" t="s">
        <v>302</v>
      </c>
      <c r="AT2527" s="9" t="s">
        <v>195</v>
      </c>
      <c r="AU2527" s="9">
        <v>132.71029999999999</v>
      </c>
      <c r="AV2527" s="9">
        <v>156.31325223928701</v>
      </c>
      <c r="AW2527" s="9">
        <v>1386.4235960338799</v>
      </c>
      <c r="AX2527" s="9">
        <v>1.1093612832999999</v>
      </c>
    </row>
    <row r="2528" spans="1:50" x14ac:dyDescent="0.25">
      <c r="A2528" s="142">
        <v>550000</v>
      </c>
      <c r="B2528" s="142">
        <v>920000</v>
      </c>
      <c r="C2528" s="142">
        <v>920000</v>
      </c>
      <c r="D2528" s="9" t="s">
        <v>305</v>
      </c>
      <c r="E2528" s="9" t="s">
        <v>70</v>
      </c>
      <c r="F2528" s="9" t="s">
        <v>306</v>
      </c>
      <c r="G2528" s="9" t="s">
        <v>307</v>
      </c>
      <c r="H2528" s="9">
        <v>0.36</v>
      </c>
      <c r="I2528" s="9">
        <v>0.48</v>
      </c>
      <c r="J2528" s="9" t="s">
        <v>195</v>
      </c>
      <c r="K2528" s="9">
        <v>0.18687401832402001</v>
      </c>
      <c r="L2528" s="9">
        <v>3855.3464398563201</v>
      </c>
      <c r="M2528" s="9">
        <v>9.5785915898830503</v>
      </c>
      <c r="N2528" s="9">
        <v>1.4076784951582999</v>
      </c>
      <c r="O2528" s="9">
        <v>1.7899899002861801</v>
      </c>
      <c r="P2528" s="9">
        <v>0.26305853689855002</v>
      </c>
      <c r="Q2528" s="9">
        <v>720.46408124718698</v>
      </c>
      <c r="R2528" s="9">
        <v>1200</v>
      </c>
      <c r="S2528" s="9" t="s">
        <v>308</v>
      </c>
      <c r="T2528" s="9">
        <v>1200</v>
      </c>
      <c r="U2528" s="9" t="s">
        <v>293</v>
      </c>
      <c r="V2528" s="9" t="s">
        <v>195</v>
      </c>
      <c r="Z2528" s="9">
        <v>0</v>
      </c>
      <c r="AA2528" s="9">
        <v>1</v>
      </c>
      <c r="AB2528" s="9">
        <v>1.7899899002861801</v>
      </c>
      <c r="AC2528" s="9">
        <v>0.26305853689855002</v>
      </c>
      <c r="AD2528" s="9">
        <v>720.46408124718698</v>
      </c>
      <c r="AF2528" s="9">
        <v>-1</v>
      </c>
      <c r="AG2528" s="9">
        <v>-1</v>
      </c>
      <c r="AH2528" s="9">
        <v>-1</v>
      </c>
      <c r="AI2528" s="9">
        <v>-1</v>
      </c>
      <c r="AJ2528" s="9">
        <v>0</v>
      </c>
      <c r="AM2528" s="9" t="s">
        <v>309</v>
      </c>
      <c r="AN2528" s="9">
        <v>-1</v>
      </c>
      <c r="AQ2528" s="9">
        <v>580</v>
      </c>
      <c r="AR2528" s="9" t="s">
        <v>302</v>
      </c>
      <c r="AT2528" s="9" t="s">
        <v>195</v>
      </c>
      <c r="AU2528" s="9">
        <v>132.71029999999999</v>
      </c>
      <c r="AV2528" s="9">
        <v>130.37631268307399</v>
      </c>
      <c r="AW2528" s="9">
        <v>756.25232123428805</v>
      </c>
      <c r="AX2528" s="9">
        <v>0.58431798970000004</v>
      </c>
    </row>
    <row r="2529" spans="1:50" x14ac:dyDescent="0.25">
      <c r="A2529" s="142">
        <v>550000</v>
      </c>
      <c r="B2529" s="142">
        <v>920000</v>
      </c>
      <c r="C2529" s="142">
        <v>920000</v>
      </c>
      <c r="D2529" s="9" t="s">
        <v>305</v>
      </c>
      <c r="E2529" s="9" t="s">
        <v>70</v>
      </c>
      <c r="F2529" s="9" t="s">
        <v>306</v>
      </c>
      <c r="G2529" s="9" t="s">
        <v>307</v>
      </c>
      <c r="H2529" s="9">
        <v>0.36</v>
      </c>
      <c r="I2529" s="9">
        <v>0.48</v>
      </c>
      <c r="J2529" s="9" t="s">
        <v>195</v>
      </c>
      <c r="K2529" s="9">
        <v>4.5886003131599996E-3</v>
      </c>
      <c r="L2529" s="9">
        <v>3855.3464398563201</v>
      </c>
      <c r="M2529" s="9">
        <v>9.5785915898830503</v>
      </c>
      <c r="N2529" s="9">
        <v>1.4076784951582999</v>
      </c>
      <c r="O2529" s="9">
        <v>4.3952328369000003E-2</v>
      </c>
      <c r="P2529" s="9">
        <v>6.4592739837100004E-3</v>
      </c>
      <c r="Q2529" s="9">
        <v>17.690643881280401</v>
      </c>
      <c r="R2529" s="9">
        <v>1210</v>
      </c>
      <c r="S2529" s="9" t="s">
        <v>310</v>
      </c>
      <c r="T2529" s="9">
        <v>1210</v>
      </c>
      <c r="U2529" s="9" t="s">
        <v>293</v>
      </c>
      <c r="V2529" s="9" t="s">
        <v>195</v>
      </c>
      <c r="Z2529" s="9">
        <v>0</v>
      </c>
      <c r="AA2529" s="9">
        <v>1</v>
      </c>
      <c r="AB2529" s="9">
        <v>4.3952328369000003E-2</v>
      </c>
      <c r="AC2529" s="9">
        <v>6.4592739837100004E-3</v>
      </c>
      <c r="AD2529" s="9">
        <v>17.690643881280302</v>
      </c>
      <c r="AF2529" s="9">
        <v>-1</v>
      </c>
      <c r="AG2529" s="9">
        <v>-1</v>
      </c>
      <c r="AH2529" s="9">
        <v>-1</v>
      </c>
      <c r="AI2529" s="9">
        <v>-1</v>
      </c>
      <c r="AJ2529" s="9">
        <v>0</v>
      </c>
      <c r="AM2529" s="9" t="s">
        <v>309</v>
      </c>
      <c r="AN2529" s="9">
        <v>-1</v>
      </c>
      <c r="AQ2529" s="9">
        <v>580</v>
      </c>
      <c r="AR2529" s="9" t="s">
        <v>302</v>
      </c>
      <c r="AT2529" s="9" t="s">
        <v>195</v>
      </c>
      <c r="AU2529" s="9">
        <v>132.71029999999999</v>
      </c>
      <c r="AV2529" s="9">
        <v>26.247120156400602</v>
      </c>
      <c r="AW2529" s="9">
        <v>18.569406647154199</v>
      </c>
      <c r="AX2529" s="9">
        <v>1.43476431E-2</v>
      </c>
    </row>
    <row r="2530" spans="1:50" x14ac:dyDescent="0.25">
      <c r="A2530" s="142">
        <v>550000</v>
      </c>
      <c r="B2530" s="142">
        <v>920000</v>
      </c>
      <c r="C2530" s="142">
        <v>920000</v>
      </c>
      <c r="D2530" s="9" t="s">
        <v>305</v>
      </c>
      <c r="E2530" s="9" t="s">
        <v>70</v>
      </c>
      <c r="F2530" s="9" t="s">
        <v>306</v>
      </c>
      <c r="G2530" s="9" t="s">
        <v>307</v>
      </c>
      <c r="H2530" s="9">
        <v>0.36</v>
      </c>
      <c r="I2530" s="9">
        <v>0.48</v>
      </c>
      <c r="J2530" s="9" t="s">
        <v>195</v>
      </c>
      <c r="K2530" s="9">
        <v>0.17061077305573</v>
      </c>
      <c r="L2530" s="9">
        <v>3855.3464398563201</v>
      </c>
      <c r="M2530" s="9">
        <v>9.5785915898830503</v>
      </c>
      <c r="N2530" s="9">
        <v>1.4076784951582999</v>
      </c>
      <c r="O2530" s="9">
        <v>1.6342109159351199</v>
      </c>
      <c r="P2530" s="9">
        <v>0.24016511627289</v>
      </c>
      <c r="Q2530" s="9">
        <v>657.763636501571</v>
      </c>
      <c r="R2530" s="9">
        <v>1210</v>
      </c>
      <c r="S2530" s="9" t="s">
        <v>310</v>
      </c>
      <c r="T2530" s="9">
        <v>1210</v>
      </c>
      <c r="U2530" s="9" t="s">
        <v>293</v>
      </c>
      <c r="V2530" s="9" t="s">
        <v>195</v>
      </c>
      <c r="Z2530" s="9">
        <v>0</v>
      </c>
      <c r="AA2530" s="9">
        <v>1</v>
      </c>
      <c r="AB2530" s="9">
        <v>1.6342109159351199</v>
      </c>
      <c r="AC2530" s="9">
        <v>0.24016511627289</v>
      </c>
      <c r="AD2530" s="9">
        <v>657.763636501571</v>
      </c>
      <c r="AF2530" s="9">
        <v>-1</v>
      </c>
      <c r="AG2530" s="9">
        <v>-1</v>
      </c>
      <c r="AH2530" s="9">
        <v>-1</v>
      </c>
      <c r="AI2530" s="9">
        <v>-1</v>
      </c>
      <c r="AJ2530" s="9">
        <v>0</v>
      </c>
      <c r="AM2530" s="9" t="s">
        <v>309</v>
      </c>
      <c r="AN2530" s="9">
        <v>-1</v>
      </c>
      <c r="AQ2530" s="9">
        <v>580</v>
      </c>
      <c r="AR2530" s="9" t="s">
        <v>302</v>
      </c>
      <c r="AT2530" s="9" t="s">
        <v>195</v>
      </c>
      <c r="AU2530" s="9">
        <v>132.71029999999999</v>
      </c>
      <c r="AV2530" s="9">
        <v>106.842462992092</v>
      </c>
      <c r="AW2530" s="9">
        <v>690.43730267123794</v>
      </c>
      <c r="AX2530" s="9">
        <v>0.53346604740000003</v>
      </c>
    </row>
    <row r="2531" spans="1:50" x14ac:dyDescent="0.25">
      <c r="A2531" s="142">
        <v>550000</v>
      </c>
      <c r="B2531" s="142">
        <v>920000</v>
      </c>
      <c r="C2531" s="142">
        <v>920000</v>
      </c>
      <c r="D2531" s="9" t="s">
        <v>305</v>
      </c>
      <c r="E2531" s="9" t="s">
        <v>70</v>
      </c>
      <c r="F2531" s="9" t="s">
        <v>306</v>
      </c>
      <c r="G2531" s="9" t="s">
        <v>307</v>
      </c>
      <c r="H2531" s="9">
        <v>0.36</v>
      </c>
      <c r="I2531" s="9">
        <v>0.48</v>
      </c>
      <c r="J2531" s="9" t="s">
        <v>195</v>
      </c>
      <c r="K2531" s="9">
        <v>2.5914491427800001E-3</v>
      </c>
      <c r="L2531" s="9">
        <v>3855.3464398563201</v>
      </c>
      <c r="M2531" s="9">
        <v>9.5785915898830503</v>
      </c>
      <c r="N2531" s="9">
        <v>1.4076784951582999</v>
      </c>
      <c r="O2531" s="9">
        <v>2.482243296466E-2</v>
      </c>
      <c r="P2531" s="9">
        <v>3.6479272295899998E-3</v>
      </c>
      <c r="Q2531" s="9">
        <v>9.9909342266933105</v>
      </c>
      <c r="R2531" s="9">
        <v>1210</v>
      </c>
      <c r="S2531" s="9" t="s">
        <v>310</v>
      </c>
      <c r="T2531" s="9">
        <v>1210</v>
      </c>
      <c r="U2531" s="9" t="s">
        <v>293</v>
      </c>
      <c r="V2531" s="9" t="s">
        <v>195</v>
      </c>
      <c r="Z2531" s="9">
        <v>0</v>
      </c>
      <c r="AA2531" s="9">
        <v>1</v>
      </c>
      <c r="AB2531" s="9">
        <v>2.482243296466E-2</v>
      </c>
      <c r="AC2531" s="9">
        <v>3.6479272295899998E-3</v>
      </c>
      <c r="AD2531" s="9">
        <v>9.9909342266945806</v>
      </c>
      <c r="AF2531" s="9">
        <v>-1</v>
      </c>
      <c r="AG2531" s="9">
        <v>-1</v>
      </c>
      <c r="AH2531" s="9">
        <v>-1</v>
      </c>
      <c r="AI2531" s="9">
        <v>-1</v>
      </c>
      <c r="AJ2531" s="9">
        <v>0</v>
      </c>
      <c r="AM2531" s="9" t="s">
        <v>309</v>
      </c>
      <c r="AN2531" s="9">
        <v>-1</v>
      </c>
      <c r="AQ2531" s="9">
        <v>580</v>
      </c>
      <c r="AR2531" s="9" t="s">
        <v>302</v>
      </c>
      <c r="AT2531" s="9" t="s">
        <v>195</v>
      </c>
      <c r="AU2531" s="9">
        <v>132.71029999999999</v>
      </c>
      <c r="AV2531" s="9">
        <v>18.388311012354698</v>
      </c>
      <c r="AW2531" s="9">
        <v>10.487222606791599</v>
      </c>
      <c r="AX2531" s="9">
        <v>8.1029475000000007E-3</v>
      </c>
    </row>
    <row r="2532" spans="1:50" x14ac:dyDescent="0.25">
      <c r="A2532" s="142">
        <v>550000</v>
      </c>
      <c r="B2532" s="142">
        <v>920000</v>
      </c>
      <c r="C2532" s="142">
        <v>920000</v>
      </c>
      <c r="D2532" s="9" t="s">
        <v>305</v>
      </c>
      <c r="E2532" s="9" t="s">
        <v>70</v>
      </c>
      <c r="F2532" s="9" t="s">
        <v>306</v>
      </c>
      <c r="G2532" s="9" t="s">
        <v>307</v>
      </c>
      <c r="H2532" s="9">
        <v>0.36</v>
      </c>
      <c r="I2532" s="9">
        <v>0.48</v>
      </c>
      <c r="J2532" s="9" t="s">
        <v>195</v>
      </c>
      <c r="K2532" s="9">
        <v>1.5703859868099999E-2</v>
      </c>
      <c r="L2532" s="9">
        <v>3855.3464398563201</v>
      </c>
      <c r="M2532" s="9">
        <v>9.5785915898830503</v>
      </c>
      <c r="N2532" s="9">
        <v>1.4076784951582999</v>
      </c>
      <c r="O2532" s="9">
        <v>0.15042086006128999</v>
      </c>
      <c r="P2532" s="9">
        <v>2.2105985827300001E-2</v>
      </c>
      <c r="Q2532" s="9">
        <v>60.5438202344858</v>
      </c>
      <c r="R2532" s="9">
        <v>1210</v>
      </c>
      <c r="S2532" s="9" t="s">
        <v>310</v>
      </c>
      <c r="T2532" s="9">
        <v>1210</v>
      </c>
      <c r="U2532" s="9" t="s">
        <v>293</v>
      </c>
      <c r="V2532" s="9" t="s">
        <v>195</v>
      </c>
      <c r="Z2532" s="9">
        <v>0</v>
      </c>
      <c r="AA2532" s="9">
        <v>1</v>
      </c>
      <c r="AB2532" s="9">
        <v>0.15042086006128999</v>
      </c>
      <c r="AC2532" s="9">
        <v>2.2105985827300001E-2</v>
      </c>
      <c r="AD2532" s="9">
        <v>60.5438202344858</v>
      </c>
      <c r="AF2532" s="9">
        <v>-1</v>
      </c>
      <c r="AG2532" s="9">
        <v>-1</v>
      </c>
      <c r="AH2532" s="9">
        <v>-1</v>
      </c>
      <c r="AI2532" s="9">
        <v>-1</v>
      </c>
      <c r="AJ2532" s="9">
        <v>0</v>
      </c>
      <c r="AM2532" s="9" t="s">
        <v>309</v>
      </c>
      <c r="AN2532" s="9">
        <v>-1</v>
      </c>
      <c r="AQ2532" s="9">
        <v>580</v>
      </c>
      <c r="AR2532" s="9" t="s">
        <v>302</v>
      </c>
      <c r="AT2532" s="9" t="s">
        <v>195</v>
      </c>
      <c r="AU2532" s="9">
        <v>132.71029999999999</v>
      </c>
      <c r="AV2532" s="9">
        <v>35.990852329226797</v>
      </c>
      <c r="AW2532" s="9">
        <v>63.551266163694002</v>
      </c>
      <c r="AX2532" s="9">
        <v>4.9102855000000001E-2</v>
      </c>
    </row>
    <row r="2533" spans="1:50" x14ac:dyDescent="0.25">
      <c r="A2533" s="142">
        <v>550000</v>
      </c>
      <c r="B2533" s="142">
        <v>920000</v>
      </c>
      <c r="C2533" s="142">
        <v>920000</v>
      </c>
      <c r="D2533" s="9" t="s">
        <v>305</v>
      </c>
      <c r="E2533" s="9" t="s">
        <v>70</v>
      </c>
      <c r="F2533" s="9" t="s">
        <v>306</v>
      </c>
      <c r="G2533" s="9" t="s">
        <v>307</v>
      </c>
      <c r="H2533" s="9">
        <v>0.36</v>
      </c>
      <c r="I2533" s="9">
        <v>0.48</v>
      </c>
      <c r="J2533" s="9" t="s">
        <v>195</v>
      </c>
      <c r="K2533" s="9">
        <v>0.23670413869369</v>
      </c>
      <c r="L2533" s="9">
        <v>3855.3464398563201</v>
      </c>
      <c r="M2533" s="9">
        <v>9.5785915898830503</v>
      </c>
      <c r="N2533" s="9">
        <v>1.4076784951582999</v>
      </c>
      <c r="O2533" s="9">
        <v>2.26729227218192</v>
      </c>
      <c r="P2533" s="9">
        <v>0.33320332575408002</v>
      </c>
      <c r="Q2533" s="9">
        <v>912.57645841199098</v>
      </c>
      <c r="R2533" s="9">
        <v>1210</v>
      </c>
      <c r="S2533" s="9" t="s">
        <v>310</v>
      </c>
      <c r="T2533" s="9">
        <v>1210</v>
      </c>
      <c r="U2533" s="9" t="s">
        <v>293</v>
      </c>
      <c r="V2533" s="9" t="s">
        <v>195</v>
      </c>
      <c r="Z2533" s="9">
        <v>0</v>
      </c>
      <c r="AA2533" s="9">
        <v>1</v>
      </c>
      <c r="AB2533" s="9">
        <v>2.26729227218192</v>
      </c>
      <c r="AC2533" s="9">
        <v>0.33320332575408002</v>
      </c>
      <c r="AD2533" s="9">
        <v>912.57645841199098</v>
      </c>
      <c r="AF2533" s="9">
        <v>-1</v>
      </c>
      <c r="AG2533" s="9">
        <v>-1</v>
      </c>
      <c r="AH2533" s="9">
        <v>-1</v>
      </c>
      <c r="AI2533" s="9">
        <v>-1</v>
      </c>
      <c r="AJ2533" s="9">
        <v>0</v>
      </c>
      <c r="AM2533" s="9" t="s">
        <v>309</v>
      </c>
      <c r="AN2533" s="9">
        <v>-1</v>
      </c>
      <c r="AQ2533" s="9">
        <v>580</v>
      </c>
      <c r="AR2533" s="9" t="s">
        <v>302</v>
      </c>
      <c r="AT2533" s="9" t="s">
        <v>195</v>
      </c>
      <c r="AU2533" s="9">
        <v>132.71029999999999</v>
      </c>
      <c r="AV2533" s="9">
        <v>123.631723608334</v>
      </c>
      <c r="AW2533" s="9">
        <v>957.90766388123495</v>
      </c>
      <c r="AX2533" s="9">
        <v>0.74012689249999997</v>
      </c>
    </row>
    <row r="2534" spans="1:50" x14ac:dyDescent="0.25">
      <c r="A2534" s="142">
        <v>550000</v>
      </c>
      <c r="B2534" s="142">
        <v>920000</v>
      </c>
      <c r="C2534" s="142">
        <v>920000</v>
      </c>
      <c r="D2534" s="9" t="s">
        <v>305</v>
      </c>
      <c r="E2534" s="9" t="s">
        <v>70</v>
      </c>
      <c r="F2534" s="9" t="s">
        <v>306</v>
      </c>
      <c r="G2534" s="9" t="s">
        <v>307</v>
      </c>
      <c r="H2534" s="9">
        <v>0.36</v>
      </c>
      <c r="I2534" s="9">
        <v>0.48</v>
      </c>
      <c r="J2534" s="9" t="s">
        <v>195</v>
      </c>
      <c r="K2534" s="9">
        <v>6.9061413231999999E-4</v>
      </c>
      <c r="L2534" s="9">
        <v>3855.3464398563201</v>
      </c>
      <c r="M2534" s="9">
        <v>9.5785915898830503</v>
      </c>
      <c r="N2534" s="9">
        <v>1.4076784951582999</v>
      </c>
      <c r="O2534" s="9">
        <v>6.6151107197499996E-3</v>
      </c>
      <c r="P2534" s="9">
        <v>9.7216266251999995E-4</v>
      </c>
      <c r="Q2534" s="9">
        <v>2.6625567363774998</v>
      </c>
      <c r="R2534" s="9">
        <v>1210</v>
      </c>
      <c r="S2534" s="9" t="s">
        <v>310</v>
      </c>
      <c r="T2534" s="9">
        <v>1210</v>
      </c>
      <c r="U2534" s="9" t="s">
        <v>293</v>
      </c>
      <c r="V2534" s="9" t="s">
        <v>195</v>
      </c>
      <c r="Z2534" s="9">
        <v>0</v>
      </c>
      <c r="AA2534" s="9">
        <v>1</v>
      </c>
      <c r="AB2534" s="9">
        <v>6.6151107197499996E-3</v>
      </c>
      <c r="AC2534" s="9">
        <v>9.7216266251999995E-4</v>
      </c>
      <c r="AD2534" s="9">
        <v>2.66255673637809</v>
      </c>
      <c r="AF2534" s="9">
        <v>-1</v>
      </c>
      <c r="AG2534" s="9">
        <v>-1</v>
      </c>
      <c r="AH2534" s="9">
        <v>-1</v>
      </c>
      <c r="AI2534" s="9">
        <v>-1</v>
      </c>
      <c r="AJ2534" s="9">
        <v>0</v>
      </c>
      <c r="AM2534" s="9" t="s">
        <v>309</v>
      </c>
      <c r="AN2534" s="9">
        <v>-1</v>
      </c>
      <c r="AQ2534" s="9">
        <v>580</v>
      </c>
      <c r="AR2534" s="9" t="s">
        <v>302</v>
      </c>
      <c r="AT2534" s="9" t="s">
        <v>195</v>
      </c>
      <c r="AU2534" s="9">
        <v>132.71029999999999</v>
      </c>
      <c r="AV2534" s="9">
        <v>9.5930719127777397</v>
      </c>
      <c r="AW2534" s="9">
        <v>2.7948162368042899</v>
      </c>
      <c r="AX2534" s="9">
        <v>2.1594133999999999E-3</v>
      </c>
    </row>
    <row r="2535" spans="1:50" x14ac:dyDescent="0.25">
      <c r="A2535" s="142">
        <v>550000</v>
      </c>
      <c r="B2535" s="142">
        <v>920000</v>
      </c>
      <c r="C2535" s="142">
        <v>920000</v>
      </c>
      <c r="D2535" s="9" t="s">
        <v>305</v>
      </c>
      <c r="E2535" s="9" t="s">
        <v>70</v>
      </c>
      <c r="F2535" s="9" t="s">
        <v>306</v>
      </c>
      <c r="G2535" s="9" t="s">
        <v>307</v>
      </c>
      <c r="H2535" s="9">
        <v>0.36</v>
      </c>
      <c r="I2535" s="9">
        <v>0.48</v>
      </c>
      <c r="J2535" s="9" t="s">
        <v>195</v>
      </c>
      <c r="K2535" s="9">
        <v>0.36767177900838999</v>
      </c>
      <c r="L2535" s="9">
        <v>3856.6869941299501</v>
      </c>
      <c r="M2535" s="9">
        <v>9.5818110676365702</v>
      </c>
      <c r="N2535" s="9">
        <v>1.40814784431802</v>
      </c>
      <c r="O2535" s="9">
        <v>3.5229615213602399</v>
      </c>
      <c r="P2535" s="9">
        <v>0.51773622302723998</v>
      </c>
      <c r="Q2535" s="9">
        <v>1417.9949682102799</v>
      </c>
      <c r="R2535" s="9">
        <v>1200</v>
      </c>
      <c r="S2535" s="9" t="s">
        <v>308</v>
      </c>
      <c r="T2535" s="9">
        <v>1200</v>
      </c>
      <c r="U2535" s="9" t="s">
        <v>293</v>
      </c>
      <c r="V2535" s="9" t="s">
        <v>195</v>
      </c>
      <c r="Z2535" s="9">
        <v>0</v>
      </c>
      <c r="AA2535" s="9">
        <v>1</v>
      </c>
      <c r="AB2535" s="9">
        <v>3.5229615213602399</v>
      </c>
      <c r="AC2535" s="9">
        <v>0.51773622302723998</v>
      </c>
      <c r="AD2535" s="9">
        <v>1417.9949682102799</v>
      </c>
      <c r="AF2535" s="9">
        <v>-1</v>
      </c>
      <c r="AG2535" s="9">
        <v>-1</v>
      </c>
      <c r="AH2535" s="9">
        <v>-1</v>
      </c>
      <c r="AI2535" s="9">
        <v>-1</v>
      </c>
      <c r="AJ2535" s="9">
        <v>0</v>
      </c>
      <c r="AM2535" s="9" t="s">
        <v>309</v>
      </c>
      <c r="AN2535" s="9">
        <v>-1</v>
      </c>
      <c r="AQ2535" s="9">
        <v>580</v>
      </c>
      <c r="AR2535" s="9" t="s">
        <v>302</v>
      </c>
      <c r="AT2535" s="9" t="s">
        <v>195</v>
      </c>
      <c r="AU2535" s="9">
        <v>132.71029999999999</v>
      </c>
      <c r="AV2535" s="9">
        <v>205.77060682685399</v>
      </c>
      <c r="AW2535" s="9">
        <v>1487.9149002153399</v>
      </c>
      <c r="AX2535" s="9">
        <v>1.1500364705999999</v>
      </c>
    </row>
    <row r="2536" spans="1:50" x14ac:dyDescent="0.25">
      <c r="A2536" s="142">
        <v>550000</v>
      </c>
      <c r="B2536" s="142">
        <v>920000</v>
      </c>
      <c r="C2536" s="142">
        <v>920000</v>
      </c>
      <c r="D2536" s="9" t="s">
        <v>305</v>
      </c>
      <c r="E2536" s="9" t="s">
        <v>70</v>
      </c>
      <c r="F2536" s="9" t="s">
        <v>306</v>
      </c>
      <c r="G2536" s="9" t="s">
        <v>307</v>
      </c>
      <c r="H2536" s="9">
        <v>0.36</v>
      </c>
      <c r="I2536" s="9">
        <v>0.48</v>
      </c>
      <c r="J2536" s="9" t="s">
        <v>195</v>
      </c>
      <c r="K2536" s="9">
        <v>2.1245226796260001E-2</v>
      </c>
      <c r="L2536" s="9">
        <v>3856.6869941299501</v>
      </c>
      <c r="M2536" s="9">
        <v>9.5818110676365702</v>
      </c>
      <c r="N2536" s="9">
        <v>1.40814784431802</v>
      </c>
      <c r="O2536" s="9">
        <v>0.20356774925085</v>
      </c>
      <c r="P2536" s="9">
        <v>2.9916420315200001E-2</v>
      </c>
      <c r="Q2536" s="9">
        <v>81.936189872477101</v>
      </c>
      <c r="R2536" s="9">
        <v>1210</v>
      </c>
      <c r="S2536" s="9" t="s">
        <v>310</v>
      </c>
      <c r="T2536" s="9">
        <v>1210</v>
      </c>
      <c r="U2536" s="9" t="s">
        <v>293</v>
      </c>
      <c r="V2536" s="9" t="s">
        <v>195</v>
      </c>
      <c r="Z2536" s="9">
        <v>0</v>
      </c>
      <c r="AA2536" s="9">
        <v>1</v>
      </c>
      <c r="AB2536" s="9">
        <v>0.20356774925085</v>
      </c>
      <c r="AC2536" s="9">
        <v>2.9916420315200001E-2</v>
      </c>
      <c r="AD2536" s="9">
        <v>81.936189872477101</v>
      </c>
      <c r="AF2536" s="9">
        <v>-1</v>
      </c>
      <c r="AG2536" s="9">
        <v>-1</v>
      </c>
      <c r="AH2536" s="9">
        <v>-1</v>
      </c>
      <c r="AI2536" s="9">
        <v>-1</v>
      </c>
      <c r="AJ2536" s="9">
        <v>0</v>
      </c>
      <c r="AM2536" s="9" t="s">
        <v>309</v>
      </c>
      <c r="AN2536" s="9">
        <v>-1</v>
      </c>
      <c r="AQ2536" s="9">
        <v>580</v>
      </c>
      <c r="AR2536" s="9" t="s">
        <v>302</v>
      </c>
      <c r="AT2536" s="9" t="s">
        <v>195</v>
      </c>
      <c r="AU2536" s="9">
        <v>132.71029999999999</v>
      </c>
      <c r="AV2536" s="9">
        <v>37.749471385255902</v>
      </c>
      <c r="AW2536" s="9">
        <v>85.976382505789203</v>
      </c>
      <c r="AX2536" s="9">
        <v>6.6452708700000002E-2</v>
      </c>
    </row>
    <row r="2537" spans="1:50" x14ac:dyDescent="0.25">
      <c r="A2537" s="142">
        <v>550000</v>
      </c>
      <c r="B2537" s="142">
        <v>920000</v>
      </c>
      <c r="C2537" s="142">
        <v>920000</v>
      </c>
      <c r="D2537" s="9" t="s">
        <v>305</v>
      </c>
      <c r="E2537" s="9" t="s">
        <v>70</v>
      </c>
      <c r="F2537" s="9" t="s">
        <v>306</v>
      </c>
      <c r="G2537" s="9" t="s">
        <v>307</v>
      </c>
      <c r="H2537" s="9">
        <v>0.36</v>
      </c>
      <c r="I2537" s="9">
        <v>0.48</v>
      </c>
      <c r="J2537" s="9" t="s">
        <v>195</v>
      </c>
      <c r="K2537" s="9">
        <v>4.0349880804E-4</v>
      </c>
      <c r="L2537" s="9">
        <v>3856.6869941299501</v>
      </c>
      <c r="M2537" s="9">
        <v>9.5818110676365702</v>
      </c>
      <c r="N2537" s="9">
        <v>1.40814784431802</v>
      </c>
      <c r="O2537" s="9">
        <v>3.86624934474E-3</v>
      </c>
      <c r="P2537" s="9">
        <v>5.6818597672999996E-4</v>
      </c>
      <c r="Q2537" s="9">
        <v>1.5561686051495101</v>
      </c>
      <c r="R2537" s="9">
        <v>1210</v>
      </c>
      <c r="S2537" s="9" t="s">
        <v>310</v>
      </c>
      <c r="T2537" s="9">
        <v>1210</v>
      </c>
      <c r="U2537" s="9" t="s">
        <v>293</v>
      </c>
      <c r="V2537" s="9" t="s">
        <v>195</v>
      </c>
      <c r="Z2537" s="9">
        <v>0</v>
      </c>
      <c r="AA2537" s="9">
        <v>1</v>
      </c>
      <c r="AB2537" s="9">
        <v>3.86624934474E-3</v>
      </c>
      <c r="AC2537" s="9">
        <v>5.6818597672999996E-4</v>
      </c>
      <c r="AD2537" s="9">
        <v>1.55616860514843</v>
      </c>
      <c r="AF2537" s="9">
        <v>-1</v>
      </c>
      <c r="AG2537" s="9">
        <v>-1</v>
      </c>
      <c r="AH2537" s="9">
        <v>-1</v>
      </c>
      <c r="AI2537" s="9">
        <v>-1</v>
      </c>
      <c r="AJ2537" s="9">
        <v>0</v>
      </c>
      <c r="AM2537" s="9" t="s">
        <v>309</v>
      </c>
      <c r="AN2537" s="9">
        <v>-1</v>
      </c>
      <c r="AQ2537" s="9">
        <v>580</v>
      </c>
      <c r="AR2537" s="9" t="s">
        <v>302</v>
      </c>
      <c r="AT2537" s="9" t="s">
        <v>195</v>
      </c>
      <c r="AU2537" s="9">
        <v>132.71029999999999</v>
      </c>
      <c r="AV2537" s="9">
        <v>7.3267082471375202</v>
      </c>
      <c r="AW2537" s="9">
        <v>1.6329017427826999</v>
      </c>
      <c r="AX2537" s="9">
        <v>1.2620994E-3</v>
      </c>
    </row>
    <row r="2538" spans="1:50" x14ac:dyDescent="0.25">
      <c r="A2538" s="142">
        <v>550000</v>
      </c>
      <c r="B2538" s="142">
        <v>920000</v>
      </c>
      <c r="C2538" s="142">
        <v>920000</v>
      </c>
      <c r="D2538" s="9" t="s">
        <v>305</v>
      </c>
      <c r="E2538" s="9" t="s">
        <v>70</v>
      </c>
      <c r="F2538" s="9" t="s">
        <v>306</v>
      </c>
      <c r="G2538" s="9" t="s">
        <v>307</v>
      </c>
      <c r="H2538" s="9">
        <v>0.36</v>
      </c>
      <c r="I2538" s="9">
        <v>0.48</v>
      </c>
      <c r="J2538" s="9" t="s">
        <v>195</v>
      </c>
      <c r="K2538" s="9">
        <v>0.11935780010779</v>
      </c>
      <c r="L2538" s="9">
        <v>3856.6869941299501</v>
      </c>
      <c r="M2538" s="9">
        <v>9.5818110676365702</v>
      </c>
      <c r="N2538" s="9">
        <v>1.40814784431802</v>
      </c>
      <c r="O2538" s="9">
        <v>1.1436638900815701</v>
      </c>
      <c r="P2538" s="9">
        <v>0.16807342892432001</v>
      </c>
      <c r="Q2538" s="9">
        <v>460.32567532367602</v>
      </c>
      <c r="R2538" s="9">
        <v>1210</v>
      </c>
      <c r="S2538" s="9" t="s">
        <v>310</v>
      </c>
      <c r="T2538" s="9">
        <v>1210</v>
      </c>
      <c r="U2538" s="9" t="s">
        <v>293</v>
      </c>
      <c r="V2538" s="9" t="s">
        <v>195</v>
      </c>
      <c r="Z2538" s="9">
        <v>0</v>
      </c>
      <c r="AA2538" s="9">
        <v>1</v>
      </c>
      <c r="AB2538" s="9">
        <v>1.1436638900815701</v>
      </c>
      <c r="AC2538" s="9">
        <v>0.16807342892432001</v>
      </c>
      <c r="AD2538" s="9">
        <v>460.32567532367602</v>
      </c>
      <c r="AF2538" s="9">
        <v>-1</v>
      </c>
      <c r="AG2538" s="9">
        <v>-1</v>
      </c>
      <c r="AH2538" s="9">
        <v>-1</v>
      </c>
      <c r="AI2538" s="9">
        <v>-1</v>
      </c>
      <c r="AJ2538" s="9">
        <v>0</v>
      </c>
      <c r="AM2538" s="9" t="s">
        <v>309</v>
      </c>
      <c r="AN2538" s="9">
        <v>-1</v>
      </c>
      <c r="AQ2538" s="9">
        <v>580</v>
      </c>
      <c r="AR2538" s="9" t="s">
        <v>302</v>
      </c>
      <c r="AT2538" s="9" t="s">
        <v>195</v>
      </c>
      <c r="AU2538" s="9">
        <v>132.71029999999999</v>
      </c>
      <c r="AV2538" s="9">
        <v>100.223653921867</v>
      </c>
      <c r="AW2538" s="9">
        <v>483.02387992974599</v>
      </c>
      <c r="AX2538" s="9">
        <v>0.3733379362</v>
      </c>
    </row>
    <row r="2539" spans="1:50" x14ac:dyDescent="0.25">
      <c r="A2539" s="142">
        <v>550000</v>
      </c>
      <c r="B2539" s="142">
        <v>920000</v>
      </c>
      <c r="C2539" s="142">
        <v>920000</v>
      </c>
      <c r="D2539" s="9" t="s">
        <v>305</v>
      </c>
      <c r="E2539" s="9" t="s">
        <v>70</v>
      </c>
      <c r="F2539" s="9" t="s">
        <v>306</v>
      </c>
      <c r="G2539" s="9" t="s">
        <v>307</v>
      </c>
      <c r="H2539" s="9">
        <v>0.36</v>
      </c>
      <c r="I2539" s="9">
        <v>0.48</v>
      </c>
      <c r="J2539" s="9" t="s">
        <v>195</v>
      </c>
      <c r="K2539" s="9">
        <v>0.10908514903947</v>
      </c>
      <c r="L2539" s="9">
        <v>3856.6869941299501</v>
      </c>
      <c r="M2539" s="9">
        <v>9.5818110676365702</v>
      </c>
      <c r="N2539" s="9">
        <v>1.40814784431802</v>
      </c>
      <c r="O2539" s="9">
        <v>1.0452332883812301</v>
      </c>
      <c r="P2539" s="9">
        <v>0.15360801746704</v>
      </c>
      <c r="Q2539" s="9">
        <v>420.70727555327397</v>
      </c>
      <c r="R2539" s="9">
        <v>1210</v>
      </c>
      <c r="S2539" s="9" t="s">
        <v>310</v>
      </c>
      <c r="T2539" s="9">
        <v>1210</v>
      </c>
      <c r="U2539" s="9" t="s">
        <v>293</v>
      </c>
      <c r="V2539" s="9" t="s">
        <v>195</v>
      </c>
      <c r="Z2539" s="9">
        <v>0</v>
      </c>
      <c r="AA2539" s="9">
        <v>1</v>
      </c>
      <c r="AB2539" s="9">
        <v>1.0452332883812301</v>
      </c>
      <c r="AC2539" s="9">
        <v>0.15360801746704</v>
      </c>
      <c r="AD2539" s="9">
        <v>420.70727555327397</v>
      </c>
      <c r="AF2539" s="9">
        <v>-1</v>
      </c>
      <c r="AG2539" s="9">
        <v>-1</v>
      </c>
      <c r="AH2539" s="9">
        <v>-1</v>
      </c>
      <c r="AI2539" s="9">
        <v>-1</v>
      </c>
      <c r="AJ2539" s="9">
        <v>0</v>
      </c>
      <c r="AM2539" s="9" t="s">
        <v>309</v>
      </c>
      <c r="AN2539" s="9">
        <v>-1</v>
      </c>
      <c r="AQ2539" s="9">
        <v>580</v>
      </c>
      <c r="AR2539" s="9" t="s">
        <v>302</v>
      </c>
      <c r="AT2539" s="9" t="s">
        <v>195</v>
      </c>
      <c r="AU2539" s="9">
        <v>132.71029999999999</v>
      </c>
      <c r="AV2539" s="9">
        <v>86.029725399245805</v>
      </c>
      <c r="AW2539" s="9">
        <v>441.451935978866</v>
      </c>
      <c r="AX2539" s="9">
        <v>0.34120622509999998</v>
      </c>
    </row>
    <row r="2540" spans="1:50" x14ac:dyDescent="0.25">
      <c r="A2540" s="142">
        <v>550000</v>
      </c>
      <c r="B2540" s="142">
        <v>920000</v>
      </c>
      <c r="C2540" s="142">
        <v>920000</v>
      </c>
      <c r="D2540" s="9" t="s">
        <v>305</v>
      </c>
      <c r="E2540" s="9" t="s">
        <v>70</v>
      </c>
      <c r="F2540" s="9" t="s">
        <v>306</v>
      </c>
      <c r="G2540" s="9" t="s">
        <v>307</v>
      </c>
      <c r="H2540" s="9">
        <v>0.36</v>
      </c>
      <c r="I2540" s="9">
        <v>0.48</v>
      </c>
      <c r="J2540" s="9" t="s">
        <v>195</v>
      </c>
      <c r="K2540" s="9">
        <v>2.6234569802580002E-2</v>
      </c>
      <c r="L2540" s="9">
        <v>3921.53612545943</v>
      </c>
      <c r="M2540" s="9">
        <v>10.344585501970601</v>
      </c>
      <c r="N2540" s="9">
        <v>1.36589093543385</v>
      </c>
      <c r="O2540" s="9">
        <v>0.27138575043027002</v>
      </c>
      <c r="P2540" s="9">
        <v>3.583356108836E-2</v>
      </c>
      <c r="Q2540" s="9">
        <v>102.879813216732</v>
      </c>
      <c r="R2540" s="9">
        <v>1400</v>
      </c>
      <c r="S2540" s="9" t="s">
        <v>297</v>
      </c>
      <c r="T2540" s="9">
        <v>1400</v>
      </c>
      <c r="U2540" s="9" t="s">
        <v>293</v>
      </c>
      <c r="V2540" s="9" t="s">
        <v>195</v>
      </c>
      <c r="Z2540" s="9">
        <v>0</v>
      </c>
      <c r="AA2540" s="9">
        <v>1</v>
      </c>
      <c r="AB2540" s="9">
        <v>0.27138575043027002</v>
      </c>
      <c r="AC2540" s="9">
        <v>3.583356108836E-2</v>
      </c>
      <c r="AD2540" s="9">
        <v>102.879813216732</v>
      </c>
      <c r="AF2540" s="9">
        <v>-1</v>
      </c>
      <c r="AG2540" s="9">
        <v>-1</v>
      </c>
      <c r="AH2540" s="9">
        <v>-1</v>
      </c>
      <c r="AI2540" s="9">
        <v>-1</v>
      </c>
      <c r="AJ2540" s="9">
        <v>0</v>
      </c>
      <c r="AM2540" s="9" t="s">
        <v>309</v>
      </c>
      <c r="AN2540" s="9">
        <v>-1</v>
      </c>
      <c r="AQ2540" s="9">
        <v>580</v>
      </c>
      <c r="AR2540" s="9" t="s">
        <v>302</v>
      </c>
      <c r="AT2540" s="9" t="s">
        <v>195</v>
      </c>
      <c r="AU2540" s="9">
        <v>132.71029999999999</v>
      </c>
      <c r="AV2540" s="9">
        <v>132.33011353175999</v>
      </c>
      <c r="AW2540" s="9">
        <v>106.16753729449999</v>
      </c>
      <c r="AX2540" s="9">
        <v>8.3438615699999996E-2</v>
      </c>
    </row>
    <row r="2541" spans="1:50" x14ac:dyDescent="0.25">
      <c r="A2541" s="142">
        <v>550000</v>
      </c>
      <c r="B2541" s="142">
        <v>920000</v>
      </c>
      <c r="C2541" s="142">
        <v>920000</v>
      </c>
      <c r="D2541" s="9" t="s">
        <v>305</v>
      </c>
      <c r="E2541" s="9" t="s">
        <v>70</v>
      </c>
      <c r="F2541" s="9" t="s">
        <v>306</v>
      </c>
      <c r="G2541" s="9" t="s">
        <v>307</v>
      </c>
      <c r="H2541" s="9">
        <v>0.36</v>
      </c>
      <c r="I2541" s="9">
        <v>0.48</v>
      </c>
      <c r="J2541" s="9" t="s">
        <v>195</v>
      </c>
      <c r="K2541" s="9">
        <v>1.7583141755710002E-2</v>
      </c>
      <c r="L2541" s="9">
        <v>3921.53612545943</v>
      </c>
      <c r="M2541" s="9">
        <v>10.344585501970601</v>
      </c>
      <c r="N2541" s="9">
        <v>1.36589093543385</v>
      </c>
      <c r="O2541" s="9">
        <v>0.18189031328520999</v>
      </c>
      <c r="P2541" s="9">
        <v>2.4016653940569999E-2</v>
      </c>
      <c r="Q2541" s="9">
        <v>68.952925594090999</v>
      </c>
      <c r="R2541" s="9">
        <v>8140</v>
      </c>
      <c r="S2541" s="9" t="s">
        <v>292</v>
      </c>
      <c r="T2541" s="9">
        <v>8140</v>
      </c>
      <c r="U2541" s="9" t="s">
        <v>293</v>
      </c>
      <c r="V2541" s="9" t="s">
        <v>195</v>
      </c>
      <c r="Z2541" s="9">
        <v>0</v>
      </c>
      <c r="AA2541" s="9">
        <v>1</v>
      </c>
      <c r="AB2541" s="9">
        <v>0.18189031328520999</v>
      </c>
      <c r="AC2541" s="9">
        <v>2.4016653940569999E-2</v>
      </c>
      <c r="AD2541" s="9">
        <v>70.2860173152432</v>
      </c>
      <c r="AF2541" s="9">
        <v>-1</v>
      </c>
      <c r="AG2541" s="9">
        <v>-1</v>
      </c>
      <c r="AH2541" s="9">
        <v>-1</v>
      </c>
      <c r="AI2541" s="9">
        <v>-1</v>
      </c>
      <c r="AJ2541" s="9">
        <v>0</v>
      </c>
      <c r="AM2541" s="9" t="s">
        <v>309</v>
      </c>
      <c r="AN2541" s="9">
        <v>-1</v>
      </c>
      <c r="AQ2541" s="9">
        <v>580</v>
      </c>
      <c r="AR2541" s="9" t="s">
        <v>302</v>
      </c>
      <c r="AT2541" s="9" t="s">
        <v>195</v>
      </c>
      <c r="AU2541" s="9">
        <v>132.71029999999999</v>
      </c>
      <c r="AV2541" s="9">
        <v>108.72778583553</v>
      </c>
      <c r="AW2541" s="9">
        <v>71.156450140064905</v>
      </c>
      <c r="AX2541" s="9">
        <v>5.70040692E-2</v>
      </c>
    </row>
    <row r="2542" spans="1:50" x14ac:dyDescent="0.25">
      <c r="A2542" s="142">
        <v>550000</v>
      </c>
      <c r="B2542" s="142">
        <v>920000</v>
      </c>
      <c r="C2542" s="142">
        <v>920000</v>
      </c>
      <c r="D2542" s="9" t="s">
        <v>305</v>
      </c>
      <c r="E2542" s="9" t="s">
        <v>70</v>
      </c>
      <c r="F2542" s="9" t="s">
        <v>306</v>
      </c>
      <c r="G2542" s="9" t="s">
        <v>307</v>
      </c>
      <c r="H2542" s="9">
        <v>0.36</v>
      </c>
      <c r="I2542" s="9">
        <v>0.48</v>
      </c>
      <c r="J2542" s="9" t="s">
        <v>195</v>
      </c>
      <c r="K2542" s="9">
        <v>4.0066452688110002E-2</v>
      </c>
      <c r="L2542" s="9">
        <v>3921.53612545943</v>
      </c>
      <c r="M2542" s="9">
        <v>10.344585501970601</v>
      </c>
      <c r="N2542" s="9">
        <v>1.36589093543385</v>
      </c>
      <c r="O2542" s="9">
        <v>0.41447084559289998</v>
      </c>
      <c r="P2542" s="9">
        <v>5.4726404541689998E-2</v>
      </c>
      <c r="Q2542" s="9">
        <v>157.12204163546599</v>
      </c>
      <c r="R2542" s="9">
        <v>1410</v>
      </c>
      <c r="S2542" s="9" t="s">
        <v>299</v>
      </c>
      <c r="T2542" s="9">
        <v>1410</v>
      </c>
      <c r="U2542" s="9" t="s">
        <v>293</v>
      </c>
      <c r="V2542" s="9" t="s">
        <v>195</v>
      </c>
      <c r="Z2542" s="9">
        <v>0</v>
      </c>
      <c r="AA2542" s="9">
        <v>1</v>
      </c>
      <c r="AB2542" s="9">
        <v>0.41447084559289998</v>
      </c>
      <c r="AC2542" s="9">
        <v>5.4726404541689998E-2</v>
      </c>
      <c r="AD2542" s="9">
        <v>157.12204163546599</v>
      </c>
      <c r="AF2542" s="9">
        <v>-1</v>
      </c>
      <c r="AG2542" s="9">
        <v>-1</v>
      </c>
      <c r="AH2542" s="9">
        <v>-1</v>
      </c>
      <c r="AI2542" s="9">
        <v>-1</v>
      </c>
      <c r="AJ2542" s="9">
        <v>0</v>
      </c>
      <c r="AM2542" s="9" t="s">
        <v>309</v>
      </c>
      <c r="AN2542" s="9">
        <v>-1</v>
      </c>
      <c r="AQ2542" s="9">
        <v>580</v>
      </c>
      <c r="AR2542" s="9" t="s">
        <v>302</v>
      </c>
      <c r="AT2542" s="9" t="s">
        <v>195</v>
      </c>
      <c r="AU2542" s="9">
        <v>132.71029999999999</v>
      </c>
      <c r="AV2542" s="9">
        <v>56.471203196604797</v>
      </c>
      <c r="AW2542" s="9">
        <v>162.14318138369501</v>
      </c>
      <c r="AX2542" s="9">
        <v>0.12743069069999999</v>
      </c>
    </row>
    <row r="2543" spans="1:50" x14ac:dyDescent="0.25">
      <c r="A2543" s="142">
        <v>550000</v>
      </c>
      <c r="B2543" s="142">
        <v>920000</v>
      </c>
      <c r="C2543" s="142">
        <v>920000</v>
      </c>
      <c r="D2543" s="9" t="s">
        <v>305</v>
      </c>
      <c r="E2543" s="9" t="s">
        <v>70</v>
      </c>
      <c r="F2543" s="9" t="s">
        <v>306</v>
      </c>
      <c r="G2543" s="9" t="s">
        <v>307</v>
      </c>
      <c r="H2543" s="9">
        <v>0.36</v>
      </c>
      <c r="I2543" s="9">
        <v>0.48</v>
      </c>
      <c r="J2543" s="9" t="s">
        <v>195</v>
      </c>
      <c r="K2543" s="9">
        <v>0.11633172363265</v>
      </c>
      <c r="L2543" s="9">
        <v>3921.53612545943</v>
      </c>
      <c r="M2543" s="9">
        <v>10.344585501970601</v>
      </c>
      <c r="N2543" s="9">
        <v>1.36589093543385</v>
      </c>
      <c r="O2543" s="9">
        <v>1.2034034617096101</v>
      </c>
      <c r="P2543" s="9">
        <v>0.15889644681323001</v>
      </c>
      <c r="Q2543" s="9">
        <v>456.19905676241598</v>
      </c>
      <c r="R2543" s="9">
        <v>1430</v>
      </c>
      <c r="S2543" s="9" t="s">
        <v>298</v>
      </c>
      <c r="T2543" s="9">
        <v>1430</v>
      </c>
      <c r="U2543" s="9" t="s">
        <v>293</v>
      </c>
      <c r="V2543" s="9" t="s">
        <v>195</v>
      </c>
      <c r="Z2543" s="9">
        <v>0</v>
      </c>
      <c r="AA2543" s="9">
        <v>1</v>
      </c>
      <c r="AB2543" s="9">
        <v>1.2034034617096101</v>
      </c>
      <c r="AC2543" s="9">
        <v>0.15889644681323001</v>
      </c>
      <c r="AD2543" s="9">
        <v>456.19905676241598</v>
      </c>
      <c r="AF2543" s="9">
        <v>-1</v>
      </c>
      <c r="AG2543" s="9">
        <v>-1</v>
      </c>
      <c r="AH2543" s="9">
        <v>-1</v>
      </c>
      <c r="AI2543" s="9">
        <v>-1</v>
      </c>
      <c r="AJ2543" s="9">
        <v>0</v>
      </c>
      <c r="AM2543" s="9" t="s">
        <v>309</v>
      </c>
      <c r="AN2543" s="9">
        <v>-1</v>
      </c>
      <c r="AQ2543" s="9">
        <v>580</v>
      </c>
      <c r="AR2543" s="9" t="s">
        <v>302</v>
      </c>
      <c r="AT2543" s="9" t="s">
        <v>195</v>
      </c>
      <c r="AU2543" s="9">
        <v>132.71029999999999</v>
      </c>
      <c r="AV2543" s="9">
        <v>91.934889871374693</v>
      </c>
      <c r="AW2543" s="9">
        <v>470.777782911668</v>
      </c>
      <c r="AX2543" s="9">
        <v>0.36999112470000001</v>
      </c>
    </row>
    <row r="2544" spans="1:50" x14ac:dyDescent="0.25">
      <c r="A2544" s="142">
        <v>550000</v>
      </c>
      <c r="B2544" s="142">
        <v>920000</v>
      </c>
      <c r="C2544" s="142">
        <v>920000</v>
      </c>
      <c r="D2544" s="9" t="s">
        <v>305</v>
      </c>
      <c r="E2544" s="9" t="s">
        <v>70</v>
      </c>
      <c r="F2544" s="9" t="s">
        <v>306</v>
      </c>
      <c r="G2544" s="9" t="s">
        <v>307</v>
      </c>
      <c r="H2544" s="9">
        <v>0.36</v>
      </c>
      <c r="I2544" s="9">
        <v>0.48</v>
      </c>
      <c r="J2544" s="9" t="s">
        <v>195</v>
      </c>
      <c r="K2544" s="9">
        <v>8.9546728032709993E-2</v>
      </c>
      <c r="L2544" s="9">
        <v>3921.53612545943</v>
      </c>
      <c r="M2544" s="9">
        <v>10.344585501970601</v>
      </c>
      <c r="N2544" s="9">
        <v>1.36589093543385</v>
      </c>
      <c r="O2544" s="9">
        <v>0.92632378455611997</v>
      </c>
      <c r="P2544" s="9">
        <v>0.12231106411764001</v>
      </c>
      <c r="Q2544" s="9">
        <v>351.16072889697898</v>
      </c>
      <c r="R2544" s="9">
        <v>1410</v>
      </c>
      <c r="S2544" s="9" t="s">
        <v>299</v>
      </c>
      <c r="T2544" s="9">
        <v>1410</v>
      </c>
      <c r="U2544" s="9" t="s">
        <v>293</v>
      </c>
      <c r="V2544" s="9" t="s">
        <v>195</v>
      </c>
      <c r="Z2544" s="9">
        <v>0</v>
      </c>
      <c r="AA2544" s="9">
        <v>1</v>
      </c>
      <c r="AB2544" s="9">
        <v>0.92632378455611997</v>
      </c>
      <c r="AC2544" s="9">
        <v>0.12231106411764001</v>
      </c>
      <c r="AD2544" s="9">
        <v>351.16072889697898</v>
      </c>
      <c r="AF2544" s="9">
        <v>-1</v>
      </c>
      <c r="AG2544" s="9">
        <v>-1</v>
      </c>
      <c r="AH2544" s="9">
        <v>-1</v>
      </c>
      <c r="AI2544" s="9">
        <v>-1</v>
      </c>
      <c r="AJ2544" s="9">
        <v>0</v>
      </c>
      <c r="AM2544" s="9" t="s">
        <v>309</v>
      </c>
      <c r="AN2544" s="9">
        <v>-1</v>
      </c>
      <c r="AQ2544" s="9">
        <v>580</v>
      </c>
      <c r="AR2544" s="9" t="s">
        <v>302</v>
      </c>
      <c r="AT2544" s="9" t="s">
        <v>195</v>
      </c>
      <c r="AU2544" s="9">
        <v>132.71029999999999</v>
      </c>
      <c r="AV2544" s="9">
        <v>84.929044216411398</v>
      </c>
      <c r="AW2544" s="9">
        <v>362.38275144409403</v>
      </c>
      <c r="AX2544" s="9">
        <v>0.28480188880000001</v>
      </c>
    </row>
    <row r="2545" spans="1:50" x14ac:dyDescent="0.25">
      <c r="A2545" s="142">
        <v>550000</v>
      </c>
      <c r="B2545" s="142">
        <v>920000</v>
      </c>
      <c r="C2545" s="142">
        <v>920000</v>
      </c>
      <c r="D2545" s="9" t="s">
        <v>305</v>
      </c>
      <c r="E2545" s="9" t="s">
        <v>70</v>
      </c>
      <c r="F2545" s="9" t="s">
        <v>306</v>
      </c>
      <c r="G2545" s="9" t="s">
        <v>307</v>
      </c>
      <c r="H2545" s="9">
        <v>0.36</v>
      </c>
      <c r="I2545" s="9">
        <v>0.48</v>
      </c>
      <c r="J2545" s="9" t="s">
        <v>195</v>
      </c>
      <c r="K2545" s="9">
        <v>8.8669238777929996E-2</v>
      </c>
      <c r="L2545" s="9">
        <v>3921.53612545943</v>
      </c>
      <c r="M2545" s="9">
        <v>10.344585501970601</v>
      </c>
      <c r="N2545" s="9">
        <v>1.36589093543385</v>
      </c>
      <c r="O2545" s="9">
        <v>0.91724652193297995</v>
      </c>
      <c r="P2545" s="9">
        <v>0.12111250949859</v>
      </c>
      <c r="Q2545" s="9">
        <v>347.71962308465203</v>
      </c>
      <c r="R2545" s="9">
        <v>1410</v>
      </c>
      <c r="S2545" s="9" t="s">
        <v>299</v>
      </c>
      <c r="T2545" s="9">
        <v>1410</v>
      </c>
      <c r="U2545" s="9" t="s">
        <v>293</v>
      </c>
      <c r="V2545" s="9" t="s">
        <v>195</v>
      </c>
      <c r="Z2545" s="9">
        <v>0</v>
      </c>
      <c r="AA2545" s="9">
        <v>1</v>
      </c>
      <c r="AB2545" s="9">
        <v>0.91724652193297995</v>
      </c>
      <c r="AC2545" s="9">
        <v>0.12111250949859</v>
      </c>
      <c r="AD2545" s="9">
        <v>347.719623084651</v>
      </c>
      <c r="AF2545" s="9">
        <v>-1</v>
      </c>
      <c r="AG2545" s="9">
        <v>-1</v>
      </c>
      <c r="AH2545" s="9">
        <v>-1</v>
      </c>
      <c r="AI2545" s="9">
        <v>-1</v>
      </c>
      <c r="AJ2545" s="9">
        <v>0</v>
      </c>
      <c r="AM2545" s="9" t="s">
        <v>309</v>
      </c>
      <c r="AN2545" s="9">
        <v>-1</v>
      </c>
      <c r="AQ2545" s="9">
        <v>580</v>
      </c>
      <c r="AR2545" s="9" t="s">
        <v>302</v>
      </c>
      <c r="AT2545" s="9" t="s">
        <v>195</v>
      </c>
      <c r="AU2545" s="9">
        <v>132.71029999999999</v>
      </c>
      <c r="AV2545" s="9">
        <v>78.607919082331193</v>
      </c>
      <c r="AW2545" s="9">
        <v>358.83167841779499</v>
      </c>
      <c r="AX2545" s="9">
        <v>0.28201104869999999</v>
      </c>
    </row>
    <row r="2546" spans="1:50" x14ac:dyDescent="0.25">
      <c r="A2546" s="142">
        <v>550000</v>
      </c>
      <c r="B2546" s="142">
        <v>920000</v>
      </c>
      <c r="C2546" s="142">
        <v>920000</v>
      </c>
      <c r="D2546" s="9" t="s">
        <v>305</v>
      </c>
      <c r="E2546" s="9" t="s">
        <v>70</v>
      </c>
      <c r="F2546" s="9" t="s">
        <v>306</v>
      </c>
      <c r="G2546" s="9" t="s">
        <v>307</v>
      </c>
      <c r="H2546" s="9">
        <v>0.36</v>
      </c>
      <c r="I2546" s="9">
        <v>0.48</v>
      </c>
      <c r="J2546" s="9" t="s">
        <v>195</v>
      </c>
      <c r="K2546" s="9">
        <v>0.23115025690881</v>
      </c>
      <c r="L2546" s="9">
        <v>3847.42469128625</v>
      </c>
      <c r="M2546" s="9">
        <v>9.5601531205363504</v>
      </c>
      <c r="N2546" s="9">
        <v>1.4050111376816099</v>
      </c>
      <c r="O2546" s="9">
        <v>2.2098318498996101</v>
      </c>
      <c r="P2546" s="9">
        <v>0.32476868543484999</v>
      </c>
      <c r="Q2546" s="9">
        <v>889.33320582814702</v>
      </c>
      <c r="R2546" s="9">
        <v>1200</v>
      </c>
      <c r="S2546" s="9" t="s">
        <v>308</v>
      </c>
      <c r="T2546" s="9">
        <v>1200</v>
      </c>
      <c r="U2546" s="9" t="s">
        <v>293</v>
      </c>
      <c r="V2546" s="9" t="s">
        <v>195</v>
      </c>
      <c r="Z2546" s="9">
        <v>0</v>
      </c>
      <c r="AA2546" s="9">
        <v>1</v>
      </c>
      <c r="AB2546" s="9">
        <v>2.2098318498996101</v>
      </c>
      <c r="AC2546" s="9">
        <v>0.32476868543484999</v>
      </c>
      <c r="AD2546" s="9">
        <v>889.33320582814702</v>
      </c>
      <c r="AF2546" s="9">
        <v>-1</v>
      </c>
      <c r="AG2546" s="9">
        <v>-1</v>
      </c>
      <c r="AH2546" s="9">
        <v>-1</v>
      </c>
      <c r="AI2546" s="9">
        <v>-1</v>
      </c>
      <c r="AJ2546" s="9">
        <v>0</v>
      </c>
      <c r="AM2546" s="9" t="s">
        <v>309</v>
      </c>
      <c r="AN2546" s="9">
        <v>-1</v>
      </c>
      <c r="AQ2546" s="9">
        <v>580</v>
      </c>
      <c r="AR2546" s="9" t="s">
        <v>302</v>
      </c>
      <c r="AT2546" s="9" t="s">
        <v>195</v>
      </c>
      <c r="AU2546" s="9">
        <v>132.71029999999999</v>
      </c>
      <c r="AV2546" s="9">
        <v>139.08045769855701</v>
      </c>
      <c r="AW2546" s="9">
        <v>935.43190171085996</v>
      </c>
      <c r="AX2546" s="9">
        <v>0.72127591710000005</v>
      </c>
    </row>
    <row r="2547" spans="1:50" x14ac:dyDescent="0.25">
      <c r="A2547" s="142">
        <v>550000</v>
      </c>
      <c r="B2547" s="142">
        <v>920000</v>
      </c>
      <c r="C2547" s="142">
        <v>920000</v>
      </c>
      <c r="D2547" s="9" t="s">
        <v>305</v>
      </c>
      <c r="E2547" s="9" t="s">
        <v>70</v>
      </c>
      <c r="F2547" s="9" t="s">
        <v>306</v>
      </c>
      <c r="G2547" s="9" t="s">
        <v>307</v>
      </c>
      <c r="H2547" s="9">
        <v>0.36</v>
      </c>
      <c r="I2547" s="9">
        <v>0.48</v>
      </c>
      <c r="J2547" s="9" t="s">
        <v>195</v>
      </c>
      <c r="K2547" s="9">
        <v>3.4347829974500001E-3</v>
      </c>
      <c r="L2547" s="9">
        <v>3847.42469128625</v>
      </c>
      <c r="M2547" s="9">
        <v>9.5601531205363504</v>
      </c>
      <c r="N2547" s="9">
        <v>1.4050111376816099</v>
      </c>
      <c r="O2547" s="9">
        <v>3.2837051391470001E-2</v>
      </c>
      <c r="P2547" s="9">
        <v>4.8259083669400004E-3</v>
      </c>
      <c r="Q2547" s="9">
        <v>13.215068913614701</v>
      </c>
      <c r="R2547" s="9">
        <v>1210</v>
      </c>
      <c r="S2547" s="9" t="s">
        <v>310</v>
      </c>
      <c r="T2547" s="9">
        <v>1210</v>
      </c>
      <c r="U2547" s="9" t="s">
        <v>293</v>
      </c>
      <c r="V2547" s="9" t="s">
        <v>195</v>
      </c>
      <c r="Z2547" s="9">
        <v>0</v>
      </c>
      <c r="AA2547" s="9">
        <v>1</v>
      </c>
      <c r="AB2547" s="9">
        <v>3.2837051391470001E-2</v>
      </c>
      <c r="AC2547" s="9">
        <v>4.8259083669400004E-3</v>
      </c>
      <c r="AD2547" s="9">
        <v>13.2150689136163</v>
      </c>
      <c r="AF2547" s="9">
        <v>-1</v>
      </c>
      <c r="AG2547" s="9">
        <v>-1</v>
      </c>
      <c r="AH2547" s="9">
        <v>-1</v>
      </c>
      <c r="AI2547" s="9">
        <v>-1</v>
      </c>
      <c r="AJ2547" s="9">
        <v>0</v>
      </c>
      <c r="AM2547" s="9" t="s">
        <v>309</v>
      </c>
      <c r="AN2547" s="9">
        <v>-1</v>
      </c>
      <c r="AQ2547" s="9">
        <v>580</v>
      </c>
      <c r="AR2547" s="9" t="s">
        <v>302</v>
      </c>
      <c r="AT2547" s="9" t="s">
        <v>195</v>
      </c>
      <c r="AU2547" s="9">
        <v>132.71029999999999</v>
      </c>
      <c r="AV2547" s="9">
        <v>21.2533250407667</v>
      </c>
      <c r="AW2547" s="9">
        <v>13.900073632798801</v>
      </c>
      <c r="AX2547" s="9">
        <v>1.0717817399999999E-2</v>
      </c>
    </row>
    <row r="2548" spans="1:50" x14ac:dyDescent="0.25">
      <c r="A2548" s="142">
        <v>550000</v>
      </c>
      <c r="B2548" s="142">
        <v>920000</v>
      </c>
      <c r="C2548" s="142">
        <v>920000</v>
      </c>
      <c r="D2548" s="9" t="s">
        <v>305</v>
      </c>
      <c r="E2548" s="9" t="s">
        <v>70</v>
      </c>
      <c r="F2548" s="9" t="s">
        <v>306</v>
      </c>
      <c r="G2548" s="9" t="s">
        <v>307</v>
      </c>
      <c r="H2548" s="9">
        <v>0.36</v>
      </c>
      <c r="I2548" s="9">
        <v>0.48</v>
      </c>
      <c r="J2548" s="9" t="s">
        <v>195</v>
      </c>
      <c r="K2548" s="9">
        <v>1.7286258207989999E-2</v>
      </c>
      <c r="L2548" s="9">
        <v>3847.42469128625</v>
      </c>
      <c r="M2548" s="9">
        <v>9.5601531205363504</v>
      </c>
      <c r="N2548" s="9">
        <v>1.4050111376816099</v>
      </c>
      <c r="O2548" s="9">
        <v>0.16525927534959001</v>
      </c>
      <c r="P2548" s="9">
        <v>2.4287385311070001E-2</v>
      </c>
      <c r="Q2548" s="9">
        <v>66.507576649404896</v>
      </c>
      <c r="R2548" s="9">
        <v>1210</v>
      </c>
      <c r="S2548" s="9" t="s">
        <v>310</v>
      </c>
      <c r="T2548" s="9">
        <v>1210</v>
      </c>
      <c r="U2548" s="9" t="s">
        <v>293</v>
      </c>
      <c r="V2548" s="9" t="s">
        <v>195</v>
      </c>
      <c r="Z2548" s="9">
        <v>0</v>
      </c>
      <c r="AA2548" s="9">
        <v>1</v>
      </c>
      <c r="AB2548" s="9">
        <v>0.16525927534959001</v>
      </c>
      <c r="AC2548" s="9">
        <v>2.4287385311070001E-2</v>
      </c>
      <c r="AD2548" s="9">
        <v>66.5075766494042</v>
      </c>
      <c r="AF2548" s="9">
        <v>-1</v>
      </c>
      <c r="AG2548" s="9">
        <v>-1</v>
      </c>
      <c r="AH2548" s="9">
        <v>-1</v>
      </c>
      <c r="AI2548" s="9">
        <v>-1</v>
      </c>
      <c r="AJ2548" s="9">
        <v>0</v>
      </c>
      <c r="AM2548" s="9" t="s">
        <v>309</v>
      </c>
      <c r="AN2548" s="9">
        <v>-1</v>
      </c>
      <c r="AQ2548" s="9">
        <v>580</v>
      </c>
      <c r="AR2548" s="9" t="s">
        <v>302</v>
      </c>
      <c r="AT2548" s="9" t="s">
        <v>195</v>
      </c>
      <c r="AU2548" s="9">
        <v>132.71029999999999</v>
      </c>
      <c r="AV2548" s="9">
        <v>47.482251844249497</v>
      </c>
      <c r="AW2548" s="9">
        <v>69.9550050483044</v>
      </c>
      <c r="AX2548" s="9">
        <v>5.3939640400000002E-2</v>
      </c>
    </row>
    <row r="2549" spans="1:50" x14ac:dyDescent="0.25">
      <c r="A2549" s="142">
        <v>550000</v>
      </c>
      <c r="B2549" s="142">
        <v>920000</v>
      </c>
      <c r="C2549" s="142">
        <v>920000</v>
      </c>
      <c r="D2549" s="9" t="s">
        <v>305</v>
      </c>
      <c r="E2549" s="9" t="s">
        <v>70</v>
      </c>
      <c r="F2549" s="9" t="s">
        <v>306</v>
      </c>
      <c r="G2549" s="9" t="s">
        <v>307</v>
      </c>
      <c r="H2549" s="9">
        <v>0.36</v>
      </c>
      <c r="I2549" s="9">
        <v>0.48</v>
      </c>
      <c r="J2549" s="9" t="s">
        <v>195</v>
      </c>
      <c r="K2549" s="9">
        <v>3.9292253030580003E-2</v>
      </c>
      <c r="L2549" s="9">
        <v>3847.42469128625</v>
      </c>
      <c r="M2549" s="9">
        <v>9.5601531205363504</v>
      </c>
      <c r="N2549" s="9">
        <v>1.4050111376816099</v>
      </c>
      <c r="O2549" s="9">
        <v>0.37563995542327</v>
      </c>
      <c r="P2549" s="9">
        <v>5.5206053132570002E-2</v>
      </c>
      <c r="Q2549" s="9">
        <v>151.17398448614699</v>
      </c>
      <c r="R2549" s="9">
        <v>1210</v>
      </c>
      <c r="S2549" s="9" t="s">
        <v>310</v>
      </c>
      <c r="T2549" s="9">
        <v>1210</v>
      </c>
      <c r="U2549" s="9" t="s">
        <v>293</v>
      </c>
      <c r="V2549" s="9" t="s">
        <v>195</v>
      </c>
      <c r="Z2549" s="9">
        <v>0</v>
      </c>
      <c r="AA2549" s="9">
        <v>1</v>
      </c>
      <c r="AB2549" s="9">
        <v>0.37563995542327</v>
      </c>
      <c r="AC2549" s="9">
        <v>5.5206053132570002E-2</v>
      </c>
      <c r="AD2549" s="9">
        <v>151.17398448614699</v>
      </c>
      <c r="AF2549" s="9">
        <v>-1</v>
      </c>
      <c r="AG2549" s="9">
        <v>-1</v>
      </c>
      <c r="AH2549" s="9">
        <v>-1</v>
      </c>
      <c r="AI2549" s="9">
        <v>-1</v>
      </c>
      <c r="AJ2549" s="9">
        <v>0</v>
      </c>
      <c r="AM2549" s="9" t="s">
        <v>309</v>
      </c>
      <c r="AN2549" s="9">
        <v>-1</v>
      </c>
      <c r="AQ2549" s="9">
        <v>580</v>
      </c>
      <c r="AR2549" s="9" t="s">
        <v>302</v>
      </c>
      <c r="AT2549" s="9" t="s">
        <v>195</v>
      </c>
      <c r="AU2549" s="9">
        <v>132.71029999999999</v>
      </c>
      <c r="AV2549" s="9">
        <v>52.727160533806298</v>
      </c>
      <c r="AW2549" s="9">
        <v>159.010106527396</v>
      </c>
      <c r="AX2549" s="9">
        <v>0.1226066379</v>
      </c>
    </row>
    <row r="2550" spans="1:50" x14ac:dyDescent="0.25">
      <c r="A2550" s="142">
        <v>550000</v>
      </c>
      <c r="B2550" s="142">
        <v>920000</v>
      </c>
      <c r="C2550" s="142">
        <v>920000</v>
      </c>
      <c r="D2550" s="9" t="s">
        <v>305</v>
      </c>
      <c r="E2550" s="9" t="s">
        <v>70</v>
      </c>
      <c r="F2550" s="9" t="s">
        <v>306</v>
      </c>
      <c r="G2550" s="9" t="s">
        <v>307</v>
      </c>
      <c r="H2550" s="9">
        <v>0.36</v>
      </c>
      <c r="I2550" s="9">
        <v>0.48</v>
      </c>
      <c r="J2550" s="9" t="s">
        <v>195</v>
      </c>
      <c r="K2550" s="9">
        <v>6.6073375819300006E-2</v>
      </c>
      <c r="L2550" s="9">
        <v>3847.42469128625</v>
      </c>
      <c r="M2550" s="9">
        <v>9.5601531205363504</v>
      </c>
      <c r="N2550" s="9">
        <v>1.4050111376816099</v>
      </c>
      <c r="O2550" s="9">
        <v>0.63167159002327999</v>
      </c>
      <c r="P2550" s="9">
        <v>9.2833828930340007E-2</v>
      </c>
      <c r="Q2550" s="9">
        <v>254.21233756382199</v>
      </c>
      <c r="R2550" s="9">
        <v>1210</v>
      </c>
      <c r="S2550" s="9" t="s">
        <v>310</v>
      </c>
      <c r="T2550" s="9">
        <v>1210</v>
      </c>
      <c r="U2550" s="9" t="s">
        <v>293</v>
      </c>
      <c r="V2550" s="9" t="s">
        <v>195</v>
      </c>
      <c r="Z2550" s="9">
        <v>0</v>
      </c>
      <c r="AA2550" s="9">
        <v>1</v>
      </c>
      <c r="AB2550" s="9">
        <v>0.63167159002327999</v>
      </c>
      <c r="AC2550" s="9">
        <v>9.2833828930340007E-2</v>
      </c>
      <c r="AD2550" s="9">
        <v>254.212337563821</v>
      </c>
      <c r="AF2550" s="9">
        <v>-1</v>
      </c>
      <c r="AG2550" s="9">
        <v>-1</v>
      </c>
      <c r="AH2550" s="9">
        <v>-1</v>
      </c>
      <c r="AI2550" s="9">
        <v>-1</v>
      </c>
      <c r="AJ2550" s="9">
        <v>0</v>
      </c>
      <c r="AM2550" s="9" t="s">
        <v>309</v>
      </c>
      <c r="AN2550" s="9">
        <v>-1</v>
      </c>
      <c r="AQ2550" s="9">
        <v>580</v>
      </c>
      <c r="AR2550" s="9" t="s">
        <v>302</v>
      </c>
      <c r="AT2550" s="9" t="s">
        <v>195</v>
      </c>
      <c r="AU2550" s="9">
        <v>132.71029999999999</v>
      </c>
      <c r="AV2550" s="9">
        <v>79.234998296861804</v>
      </c>
      <c r="AW2550" s="9">
        <v>267.38946528399401</v>
      </c>
      <c r="AX2550" s="9">
        <v>0.20617383419999999</v>
      </c>
    </row>
    <row r="2551" spans="1:50" x14ac:dyDescent="0.25">
      <c r="A2551" s="142">
        <v>550000</v>
      </c>
      <c r="B2551" s="142">
        <v>920000</v>
      </c>
      <c r="C2551" s="142">
        <v>920000</v>
      </c>
      <c r="D2551" s="9" t="s">
        <v>305</v>
      </c>
      <c r="E2551" s="9" t="s">
        <v>70</v>
      </c>
      <c r="F2551" s="9" t="s">
        <v>306</v>
      </c>
      <c r="G2551" s="9" t="s">
        <v>307</v>
      </c>
      <c r="H2551" s="9">
        <v>0.36</v>
      </c>
      <c r="I2551" s="9">
        <v>0.48</v>
      </c>
      <c r="J2551" s="9" t="s">
        <v>195</v>
      </c>
      <c r="K2551" s="9">
        <v>0.19804286025723</v>
      </c>
      <c r="L2551" s="9">
        <v>3847.42469128625</v>
      </c>
      <c r="M2551" s="9">
        <v>9.5601531205363504</v>
      </c>
      <c r="N2551" s="9">
        <v>1.4050111376816099</v>
      </c>
      <c r="O2551" s="9">
        <v>1.8933200684881599</v>
      </c>
      <c r="P2551" s="9">
        <v>0.27825242439974002</v>
      </c>
      <c r="Q2551" s="9">
        <v>761.95499048664203</v>
      </c>
      <c r="R2551" s="9">
        <v>1210</v>
      </c>
      <c r="S2551" s="9" t="s">
        <v>310</v>
      </c>
      <c r="T2551" s="9">
        <v>1210</v>
      </c>
      <c r="U2551" s="9" t="s">
        <v>293</v>
      </c>
      <c r="V2551" s="9" t="s">
        <v>195</v>
      </c>
      <c r="Z2551" s="9">
        <v>0</v>
      </c>
      <c r="AA2551" s="9">
        <v>1</v>
      </c>
      <c r="AB2551" s="9">
        <v>1.8933200684881599</v>
      </c>
      <c r="AC2551" s="9">
        <v>0.27825242439974002</v>
      </c>
      <c r="AD2551" s="9">
        <v>761.95499048664203</v>
      </c>
      <c r="AF2551" s="9">
        <v>-1</v>
      </c>
      <c r="AG2551" s="9">
        <v>-1</v>
      </c>
      <c r="AH2551" s="9">
        <v>-1</v>
      </c>
      <c r="AI2551" s="9">
        <v>-1</v>
      </c>
      <c r="AJ2551" s="9">
        <v>0</v>
      </c>
      <c r="AM2551" s="9" t="s">
        <v>309</v>
      </c>
      <c r="AN2551" s="9">
        <v>-1</v>
      </c>
      <c r="AQ2551" s="9">
        <v>580</v>
      </c>
      <c r="AR2551" s="9" t="s">
        <v>302</v>
      </c>
      <c r="AT2551" s="9" t="s">
        <v>195</v>
      </c>
      <c r="AU2551" s="9">
        <v>132.71029999999999</v>
      </c>
      <c r="AV2551" s="9">
        <v>112.485967874971</v>
      </c>
      <c r="AW2551" s="9">
        <v>801.45102094245999</v>
      </c>
      <c r="AX2551" s="9">
        <v>0.61796836209999995</v>
      </c>
    </row>
    <row r="2552" spans="1:50" x14ac:dyDescent="0.25">
      <c r="A2552" s="142">
        <v>550000</v>
      </c>
      <c r="B2552" s="142">
        <v>920000</v>
      </c>
      <c r="C2552" s="142">
        <v>920000</v>
      </c>
      <c r="D2552" s="9" t="s">
        <v>305</v>
      </c>
      <c r="E2552" s="9" t="s">
        <v>70</v>
      </c>
      <c r="F2552" s="9" t="s">
        <v>306</v>
      </c>
      <c r="G2552" s="9" t="s">
        <v>307</v>
      </c>
      <c r="H2552" s="9">
        <v>0.36</v>
      </c>
      <c r="I2552" s="9">
        <v>0.48</v>
      </c>
      <c r="J2552" s="9" t="s">
        <v>195</v>
      </c>
      <c r="K2552" s="9">
        <v>5.9908902235659998E-2</v>
      </c>
      <c r="L2552" s="9">
        <v>3847.42469128625</v>
      </c>
      <c r="M2552" s="9">
        <v>9.5601531205363504</v>
      </c>
      <c r="N2552" s="9">
        <v>1.4050111376816099</v>
      </c>
      <c r="O2552" s="9">
        <v>0.57273827865616</v>
      </c>
      <c r="P2552" s="9">
        <v>8.4172674887380006E-2</v>
      </c>
      <c r="Q2552" s="9">
        <v>230.49498968933599</v>
      </c>
      <c r="R2552" s="9">
        <v>1210</v>
      </c>
      <c r="S2552" s="9" t="s">
        <v>310</v>
      </c>
      <c r="T2552" s="9">
        <v>1210</v>
      </c>
      <c r="U2552" s="9" t="s">
        <v>293</v>
      </c>
      <c r="V2552" s="9" t="s">
        <v>195</v>
      </c>
      <c r="Z2552" s="9">
        <v>0</v>
      </c>
      <c r="AA2552" s="9">
        <v>1</v>
      </c>
      <c r="AB2552" s="9">
        <v>0.57273827865616</v>
      </c>
      <c r="AC2552" s="9">
        <v>8.4172674887380006E-2</v>
      </c>
      <c r="AD2552" s="9">
        <v>230.494989689335</v>
      </c>
      <c r="AF2552" s="9">
        <v>-1</v>
      </c>
      <c r="AG2552" s="9">
        <v>-1</v>
      </c>
      <c r="AH2552" s="9">
        <v>-1</v>
      </c>
      <c r="AI2552" s="9">
        <v>-1</v>
      </c>
      <c r="AJ2552" s="9">
        <v>0</v>
      </c>
      <c r="AM2552" s="9" t="s">
        <v>309</v>
      </c>
      <c r="AN2552" s="9">
        <v>-1</v>
      </c>
      <c r="AQ2552" s="9">
        <v>580</v>
      </c>
      <c r="AR2552" s="9" t="s">
        <v>302</v>
      </c>
      <c r="AT2552" s="9" t="s">
        <v>195</v>
      </c>
      <c r="AU2552" s="9">
        <v>132.71029999999999</v>
      </c>
      <c r="AV2552" s="9">
        <v>64.907433746371296</v>
      </c>
      <c r="AW2552" s="9">
        <v>242.44272577131699</v>
      </c>
      <c r="AX2552" s="9">
        <v>0.18693835340000001</v>
      </c>
    </row>
    <row r="2553" spans="1:50" x14ac:dyDescent="0.25">
      <c r="A2553" s="142">
        <v>550000</v>
      </c>
      <c r="B2553" s="142">
        <v>920000</v>
      </c>
      <c r="C2553" s="142">
        <v>920000</v>
      </c>
      <c r="D2553" s="9" t="s">
        <v>305</v>
      </c>
      <c r="E2553" s="9" t="s">
        <v>70</v>
      </c>
      <c r="F2553" s="9" t="s">
        <v>306</v>
      </c>
      <c r="G2553" s="9" t="s">
        <v>307</v>
      </c>
      <c r="H2553" s="9">
        <v>0.36</v>
      </c>
      <c r="I2553" s="9">
        <v>0.48</v>
      </c>
      <c r="J2553" s="9" t="s">
        <v>195</v>
      </c>
      <c r="K2553" s="9">
        <v>2.5747642798899999E-3</v>
      </c>
      <c r="L2553" s="9">
        <v>3847.42469128625</v>
      </c>
      <c r="M2553" s="9">
        <v>9.5601531205363504</v>
      </c>
      <c r="N2553" s="9">
        <v>1.4050111376816099</v>
      </c>
      <c r="O2553" s="9">
        <v>2.4615140765089999E-2</v>
      </c>
      <c r="P2553" s="9">
        <v>3.6175724901499999E-3</v>
      </c>
      <c r="Q2553" s="9">
        <v>9.9062116647137302</v>
      </c>
      <c r="R2553" s="9">
        <v>1210</v>
      </c>
      <c r="S2553" s="9" t="s">
        <v>310</v>
      </c>
      <c r="T2553" s="9">
        <v>1210</v>
      </c>
      <c r="U2553" s="9" t="s">
        <v>293</v>
      </c>
      <c r="V2553" s="9" t="s">
        <v>195</v>
      </c>
      <c r="Z2553" s="9">
        <v>0</v>
      </c>
      <c r="AA2553" s="9">
        <v>1</v>
      </c>
      <c r="AB2553" s="9">
        <v>2.4615140765089999E-2</v>
      </c>
      <c r="AC2553" s="9">
        <v>3.6175724901499999E-3</v>
      </c>
      <c r="AD2553" s="9">
        <v>9.9062116647150003</v>
      </c>
      <c r="AF2553" s="9">
        <v>-1</v>
      </c>
      <c r="AG2553" s="9">
        <v>-1</v>
      </c>
      <c r="AH2553" s="9">
        <v>-1</v>
      </c>
      <c r="AI2553" s="9">
        <v>-1</v>
      </c>
      <c r="AJ2553" s="9">
        <v>0</v>
      </c>
      <c r="AM2553" s="9" t="s">
        <v>309</v>
      </c>
      <c r="AN2553" s="9">
        <v>-1</v>
      </c>
      <c r="AQ2553" s="9">
        <v>580</v>
      </c>
      <c r="AR2553" s="9" t="s">
        <v>302</v>
      </c>
      <c r="AT2553" s="9" t="s">
        <v>195</v>
      </c>
      <c r="AU2553" s="9">
        <v>132.71029999999999</v>
      </c>
      <c r="AV2553" s="9">
        <v>13.1963929958479</v>
      </c>
      <c r="AW2553" s="9">
        <v>10.419701362264499</v>
      </c>
      <c r="AX2553" s="9">
        <v>8.0342348999999993E-3</v>
      </c>
    </row>
    <row r="2554" spans="1:50" x14ac:dyDescent="0.25">
      <c r="A2554" s="142">
        <v>550000</v>
      </c>
      <c r="B2554" s="142">
        <v>920000</v>
      </c>
      <c r="C2554" s="142">
        <v>920000</v>
      </c>
      <c r="D2554" s="9" t="s">
        <v>305</v>
      </c>
      <c r="E2554" s="9" t="s">
        <v>70</v>
      </c>
      <c r="F2554" s="9" t="s">
        <v>306</v>
      </c>
      <c r="G2554" s="9" t="s">
        <v>307</v>
      </c>
      <c r="H2554" s="9">
        <v>0.36</v>
      </c>
      <c r="I2554" s="9">
        <v>0.48</v>
      </c>
      <c r="J2554" s="9" t="s">
        <v>195</v>
      </c>
      <c r="K2554" s="9">
        <v>0.11391339093676001</v>
      </c>
      <c r="L2554" s="9">
        <v>3913.2311760358898</v>
      </c>
      <c r="M2554" s="9">
        <v>11.885640504371599</v>
      </c>
      <c r="N2554" s="9">
        <v>1.5693914258915</v>
      </c>
      <c r="O2554" s="9">
        <v>1.35393361330828</v>
      </c>
      <c r="P2554" s="9">
        <v>0.17877469903036999</v>
      </c>
      <c r="Q2554" s="9">
        <v>445.76943278169801</v>
      </c>
      <c r="R2554" s="9">
        <v>1400</v>
      </c>
      <c r="S2554" s="9" t="s">
        <v>297</v>
      </c>
      <c r="T2554" s="9">
        <v>1400</v>
      </c>
      <c r="U2554" s="9" t="s">
        <v>293</v>
      </c>
      <c r="V2554" s="9" t="s">
        <v>195</v>
      </c>
      <c r="Z2554" s="9">
        <v>0</v>
      </c>
      <c r="AA2554" s="9">
        <v>1</v>
      </c>
      <c r="AB2554" s="9">
        <v>1.35393361330828</v>
      </c>
      <c r="AC2554" s="9">
        <v>0.17877469903036999</v>
      </c>
      <c r="AD2554" s="9">
        <v>455.97793159808799</v>
      </c>
      <c r="AF2554" s="9">
        <v>-1</v>
      </c>
      <c r="AG2554" s="9">
        <v>-1</v>
      </c>
      <c r="AH2554" s="9">
        <v>-1</v>
      </c>
      <c r="AI2554" s="9">
        <v>-1</v>
      </c>
      <c r="AJ2554" s="9">
        <v>0</v>
      </c>
      <c r="AM2554" s="9" t="s">
        <v>309</v>
      </c>
      <c r="AN2554" s="9">
        <v>-1</v>
      </c>
      <c r="AQ2554" s="9">
        <v>580</v>
      </c>
      <c r="AR2554" s="9" t="s">
        <v>302</v>
      </c>
      <c r="AT2554" s="9" t="s">
        <v>195</v>
      </c>
      <c r="AU2554" s="9">
        <v>132.71029999999999</v>
      </c>
      <c r="AV2554" s="9">
        <v>115.259518830651</v>
      </c>
      <c r="AW2554" s="9">
        <v>460.99113770979199</v>
      </c>
      <c r="AX2554" s="9">
        <v>0.3698117856</v>
      </c>
    </row>
    <row r="2555" spans="1:50" x14ac:dyDescent="0.25">
      <c r="A2555" s="142">
        <v>550000</v>
      </c>
      <c r="B2555" s="142">
        <v>920000</v>
      </c>
      <c r="C2555" s="142">
        <v>920000</v>
      </c>
      <c r="D2555" s="9" t="s">
        <v>305</v>
      </c>
      <c r="E2555" s="9" t="s">
        <v>70</v>
      </c>
      <c r="F2555" s="9" t="s">
        <v>306</v>
      </c>
      <c r="G2555" s="9" t="s">
        <v>307</v>
      </c>
      <c r="H2555" s="9">
        <v>0.36</v>
      </c>
      <c r="I2555" s="9">
        <v>0.48</v>
      </c>
      <c r="J2555" s="9" t="s">
        <v>195</v>
      </c>
      <c r="K2555" s="9">
        <v>4.9389690018499998E-3</v>
      </c>
      <c r="L2555" s="9">
        <v>3913.2311760358898</v>
      </c>
      <c r="M2555" s="9">
        <v>11.885640504371599</v>
      </c>
      <c r="N2555" s="9">
        <v>1.5693914258915</v>
      </c>
      <c r="O2555" s="9">
        <v>5.8702810018240001E-2</v>
      </c>
      <c r="P2555" s="9">
        <v>7.7511756042499998E-3</v>
      </c>
      <c r="Q2555" s="9">
        <v>19.3273274755221</v>
      </c>
      <c r="R2555" s="9">
        <v>8140</v>
      </c>
      <c r="S2555" s="9" t="s">
        <v>292</v>
      </c>
      <c r="T2555" s="9">
        <v>8140</v>
      </c>
      <c r="U2555" s="9" t="s">
        <v>293</v>
      </c>
      <c r="V2555" s="9" t="s">
        <v>195</v>
      </c>
      <c r="Z2555" s="9">
        <v>0</v>
      </c>
      <c r="AA2555" s="9">
        <v>1</v>
      </c>
      <c r="AB2555" s="9">
        <v>5.8702810018240001E-2</v>
      </c>
      <c r="AC2555" s="9">
        <v>7.7511756042499998E-3</v>
      </c>
      <c r="AD2555" s="9">
        <v>19.3272318323321</v>
      </c>
      <c r="AF2555" s="9">
        <v>-1</v>
      </c>
      <c r="AG2555" s="9">
        <v>-1</v>
      </c>
      <c r="AH2555" s="9">
        <v>-1</v>
      </c>
      <c r="AI2555" s="9">
        <v>-1</v>
      </c>
      <c r="AJ2555" s="9">
        <v>0</v>
      </c>
      <c r="AM2555" s="9" t="s">
        <v>309</v>
      </c>
      <c r="AN2555" s="9">
        <v>-1</v>
      </c>
      <c r="AQ2555" s="9">
        <v>580</v>
      </c>
      <c r="AR2555" s="9" t="s">
        <v>302</v>
      </c>
      <c r="AT2555" s="9" t="s">
        <v>195</v>
      </c>
      <c r="AU2555" s="9">
        <v>132.71029999999999</v>
      </c>
      <c r="AV2555" s="9">
        <v>37.634708183649899</v>
      </c>
      <c r="AW2555" s="9">
        <v>19.987298425178999</v>
      </c>
      <c r="AX2555" s="9">
        <v>1.5674964999999999E-2</v>
      </c>
    </row>
    <row r="2556" spans="1:50" x14ac:dyDescent="0.25">
      <c r="A2556" s="142">
        <v>550000</v>
      </c>
      <c r="B2556" s="142">
        <v>920000</v>
      </c>
      <c r="C2556" s="142">
        <v>920000</v>
      </c>
      <c r="D2556" s="9" t="s">
        <v>305</v>
      </c>
      <c r="E2556" s="9" t="s">
        <v>70</v>
      </c>
      <c r="F2556" s="9" t="s">
        <v>306</v>
      </c>
      <c r="G2556" s="9" t="s">
        <v>307</v>
      </c>
      <c r="H2556" s="9">
        <v>0.36</v>
      </c>
      <c r="I2556" s="9">
        <v>0.48</v>
      </c>
      <c r="J2556" s="9" t="s">
        <v>195</v>
      </c>
      <c r="K2556" s="9">
        <v>0.21166254895711001</v>
      </c>
      <c r="L2556" s="9">
        <v>3913.2311760358898</v>
      </c>
      <c r="M2556" s="9">
        <v>11.885640504371599</v>
      </c>
      <c r="N2556" s="9">
        <v>1.5693914258915</v>
      </c>
      <c r="O2556" s="9">
        <v>2.51574496514317</v>
      </c>
      <c r="P2556" s="9">
        <v>0.33218138951561998</v>
      </c>
      <c r="Q2556" s="9">
        <v>828.28448537818701</v>
      </c>
      <c r="R2556" s="9">
        <v>1410</v>
      </c>
      <c r="S2556" s="9" t="s">
        <v>299</v>
      </c>
      <c r="T2556" s="9">
        <v>1410</v>
      </c>
      <c r="U2556" s="9" t="s">
        <v>293</v>
      </c>
      <c r="V2556" s="9" t="s">
        <v>195</v>
      </c>
      <c r="Z2556" s="9">
        <v>0</v>
      </c>
      <c r="AA2556" s="9">
        <v>1</v>
      </c>
      <c r="AB2556" s="9">
        <v>2.51574496514317</v>
      </c>
      <c r="AC2556" s="9">
        <v>0.33218138951561998</v>
      </c>
      <c r="AD2556" s="9">
        <v>828.28448537818701</v>
      </c>
      <c r="AF2556" s="9">
        <v>-1</v>
      </c>
      <c r="AG2556" s="9">
        <v>-1</v>
      </c>
      <c r="AH2556" s="9">
        <v>-1</v>
      </c>
      <c r="AI2556" s="9">
        <v>-1</v>
      </c>
      <c r="AJ2556" s="9">
        <v>0</v>
      </c>
      <c r="AM2556" s="9" t="s">
        <v>309</v>
      </c>
      <c r="AN2556" s="9">
        <v>-1</v>
      </c>
      <c r="AQ2556" s="9">
        <v>580</v>
      </c>
      <c r="AR2556" s="9" t="s">
        <v>302</v>
      </c>
      <c r="AT2556" s="9" t="s">
        <v>195</v>
      </c>
      <c r="AU2556" s="9">
        <v>132.71029999999999</v>
      </c>
      <c r="AV2556" s="9">
        <v>127.70783051007599</v>
      </c>
      <c r="AW2556" s="9">
        <v>856.56794562863502</v>
      </c>
      <c r="AX2556" s="9">
        <v>0.67176357289999999</v>
      </c>
    </row>
    <row r="2557" spans="1:50" x14ac:dyDescent="0.25">
      <c r="A2557" s="142">
        <v>550000</v>
      </c>
      <c r="B2557" s="142">
        <v>920000</v>
      </c>
      <c r="C2557" s="142">
        <v>920000</v>
      </c>
      <c r="D2557" s="9" t="s">
        <v>305</v>
      </c>
      <c r="E2557" s="9" t="s">
        <v>70</v>
      </c>
      <c r="F2557" s="9" t="s">
        <v>306</v>
      </c>
      <c r="G2557" s="9" t="s">
        <v>307</v>
      </c>
      <c r="H2557" s="9">
        <v>0.36</v>
      </c>
      <c r="I2557" s="9">
        <v>0.48</v>
      </c>
      <c r="J2557" s="9" t="s">
        <v>195</v>
      </c>
      <c r="K2557" s="9">
        <v>0.26179220027786998</v>
      </c>
      <c r="L2557" s="9">
        <v>3913.2311760358898</v>
      </c>
      <c r="M2557" s="9">
        <v>11.885640504371599</v>
      </c>
      <c r="N2557" s="9">
        <v>1.5693914258915</v>
      </c>
      <c r="O2557" s="9">
        <v>3.11156797935132</v>
      </c>
      <c r="P2557" s="9">
        <v>0.41085443448136999</v>
      </c>
      <c r="Q2557" s="9">
        <v>1024.45339977042</v>
      </c>
      <c r="R2557" s="9">
        <v>1410</v>
      </c>
      <c r="S2557" s="9" t="s">
        <v>299</v>
      </c>
      <c r="T2557" s="9">
        <v>1410</v>
      </c>
      <c r="U2557" s="9" t="s">
        <v>293</v>
      </c>
      <c r="V2557" s="9" t="s">
        <v>195</v>
      </c>
      <c r="Z2557" s="9">
        <v>0</v>
      </c>
      <c r="AA2557" s="9">
        <v>1</v>
      </c>
      <c r="AB2557" s="9">
        <v>3.11156797935132</v>
      </c>
      <c r="AC2557" s="9">
        <v>0.41085443448136999</v>
      </c>
      <c r="AD2557" s="9">
        <v>1024.45339977042</v>
      </c>
      <c r="AF2557" s="9">
        <v>-1</v>
      </c>
      <c r="AG2557" s="9">
        <v>-1</v>
      </c>
      <c r="AH2557" s="9">
        <v>-1</v>
      </c>
      <c r="AI2557" s="9">
        <v>-1</v>
      </c>
      <c r="AJ2557" s="9">
        <v>0</v>
      </c>
      <c r="AM2557" s="9" t="s">
        <v>309</v>
      </c>
      <c r="AN2557" s="9">
        <v>-1</v>
      </c>
      <c r="AQ2557" s="9">
        <v>580</v>
      </c>
      <c r="AR2557" s="9" t="s">
        <v>302</v>
      </c>
      <c r="AT2557" s="9" t="s">
        <v>195</v>
      </c>
      <c r="AU2557" s="9">
        <v>132.71029999999999</v>
      </c>
      <c r="AV2557" s="9">
        <v>130.68719485986</v>
      </c>
      <c r="AW2557" s="9">
        <v>1059.4354470287501</v>
      </c>
      <c r="AX2557" s="9">
        <v>0.83086244909999996</v>
      </c>
    </row>
    <row r="2558" spans="1:50" x14ac:dyDescent="0.25">
      <c r="A2558" s="142">
        <v>550000</v>
      </c>
      <c r="B2558" s="142">
        <v>920000</v>
      </c>
      <c r="C2558" s="142">
        <v>920000</v>
      </c>
      <c r="D2558" s="9" t="s">
        <v>305</v>
      </c>
      <c r="E2558" s="9" t="s">
        <v>70</v>
      </c>
      <c r="F2558" s="9" t="s">
        <v>306</v>
      </c>
      <c r="G2558" s="9" t="s">
        <v>307</v>
      </c>
      <c r="H2558" s="9">
        <v>0.36</v>
      </c>
      <c r="I2558" s="9">
        <v>0.48</v>
      </c>
      <c r="J2558" s="9" t="s">
        <v>195</v>
      </c>
      <c r="K2558" s="9">
        <v>6.3374619008499996E-3</v>
      </c>
      <c r="L2558" s="9">
        <v>3913.2311760358898</v>
      </c>
      <c r="M2558" s="9">
        <v>11.885640504371599</v>
      </c>
      <c r="N2558" s="9">
        <v>1.5693914258915</v>
      </c>
      <c r="O2558" s="9">
        <v>7.5324793863719999E-2</v>
      </c>
      <c r="P2558" s="9">
        <v>9.9459583691100008E-3</v>
      </c>
      <c r="Q2558" s="9">
        <v>24.7999534873694</v>
      </c>
      <c r="R2558" s="9">
        <v>1410</v>
      </c>
      <c r="S2558" s="9" t="s">
        <v>299</v>
      </c>
      <c r="T2558" s="9">
        <v>1410</v>
      </c>
      <c r="U2558" s="9" t="s">
        <v>293</v>
      </c>
      <c r="V2558" s="9" t="s">
        <v>195</v>
      </c>
      <c r="Z2558" s="9">
        <v>0</v>
      </c>
      <c r="AA2558" s="9">
        <v>1</v>
      </c>
      <c r="AB2558" s="9">
        <v>7.5324793863719999E-2</v>
      </c>
      <c r="AC2558" s="9">
        <v>9.9459583691100008E-3</v>
      </c>
      <c r="AD2558" s="9">
        <v>24.799953487368601</v>
      </c>
      <c r="AF2558" s="9">
        <v>-1</v>
      </c>
      <c r="AG2558" s="9">
        <v>-1</v>
      </c>
      <c r="AH2558" s="9">
        <v>-1</v>
      </c>
      <c r="AI2558" s="9">
        <v>-1</v>
      </c>
      <c r="AJ2558" s="9">
        <v>0</v>
      </c>
      <c r="AM2558" s="9" t="s">
        <v>309</v>
      </c>
      <c r="AN2558" s="9">
        <v>-1</v>
      </c>
      <c r="AQ2558" s="9">
        <v>580</v>
      </c>
      <c r="AR2558" s="9" t="s">
        <v>302</v>
      </c>
      <c r="AT2558" s="9" t="s">
        <v>195</v>
      </c>
      <c r="AU2558" s="9">
        <v>132.71029999999999</v>
      </c>
      <c r="AV2558" s="9">
        <v>29.102519330846</v>
      </c>
      <c r="AW2558" s="9">
        <v>25.6467983951935</v>
      </c>
      <c r="AX2558" s="9">
        <v>2.0113506499999999E-2</v>
      </c>
    </row>
    <row r="2559" spans="1:50" x14ac:dyDescent="0.25">
      <c r="A2559" s="142">
        <v>550000</v>
      </c>
      <c r="B2559" s="142">
        <v>920000</v>
      </c>
      <c r="C2559" s="142">
        <v>920000</v>
      </c>
      <c r="D2559" s="9" t="s">
        <v>305</v>
      </c>
      <c r="E2559" s="9" t="s">
        <v>70</v>
      </c>
      <c r="F2559" s="9" t="s">
        <v>306</v>
      </c>
      <c r="G2559" s="9" t="s">
        <v>307</v>
      </c>
      <c r="H2559" s="9">
        <v>0.36</v>
      </c>
      <c r="I2559" s="9">
        <v>0.48</v>
      </c>
      <c r="J2559" s="9" t="s">
        <v>195</v>
      </c>
      <c r="K2559" s="9">
        <v>0.10885729459106</v>
      </c>
      <c r="L2559" s="9">
        <v>3900.4374304388698</v>
      </c>
      <c r="M2559" s="9">
        <v>11.318559597646599</v>
      </c>
      <c r="N2559" s="9">
        <v>1.70793659401523</v>
      </c>
      <c r="O2559" s="9">
        <v>1.2321077764675501</v>
      </c>
      <c r="P2559" s="9">
        <v>0.18592135695757001</v>
      </c>
      <c r="Q2559" s="9">
        <v>424.59106639930002</v>
      </c>
      <c r="R2559" s="9">
        <v>1400</v>
      </c>
      <c r="S2559" s="9" t="s">
        <v>297</v>
      </c>
      <c r="T2559" s="9">
        <v>1400</v>
      </c>
      <c r="U2559" s="9" t="s">
        <v>293</v>
      </c>
      <c r="V2559" s="9" t="s">
        <v>195</v>
      </c>
      <c r="Z2559" s="9">
        <v>0</v>
      </c>
      <c r="AA2559" s="9">
        <v>1</v>
      </c>
      <c r="AB2559" s="9">
        <v>1.2321077764675501</v>
      </c>
      <c r="AC2559" s="9">
        <v>0.18592135695757001</v>
      </c>
      <c r="AD2559" s="9">
        <v>424.59106639930002</v>
      </c>
      <c r="AF2559" s="9">
        <v>-1</v>
      </c>
      <c r="AG2559" s="9">
        <v>-1</v>
      </c>
      <c r="AH2559" s="9">
        <v>-1</v>
      </c>
      <c r="AI2559" s="9">
        <v>-1</v>
      </c>
      <c r="AJ2559" s="9">
        <v>0</v>
      </c>
      <c r="AM2559" s="9" t="s">
        <v>309</v>
      </c>
      <c r="AN2559" s="9">
        <v>-1</v>
      </c>
      <c r="AQ2559" s="9">
        <v>580</v>
      </c>
      <c r="AR2559" s="9" t="s">
        <v>302</v>
      </c>
      <c r="AT2559" s="9" t="s">
        <v>195</v>
      </c>
      <c r="AU2559" s="9">
        <v>132.71029999999999</v>
      </c>
      <c r="AV2559" s="9">
        <v>117.66360063921201</v>
      </c>
      <c r="AW2559" s="9">
        <v>440.52984174094001</v>
      </c>
      <c r="AX2559" s="9">
        <v>0.344356096</v>
      </c>
    </row>
    <row r="2560" spans="1:50" x14ac:dyDescent="0.25">
      <c r="A2560" s="142">
        <v>550000</v>
      </c>
      <c r="B2560" s="142">
        <v>920000</v>
      </c>
      <c r="C2560" s="142">
        <v>920000</v>
      </c>
      <c r="D2560" s="9" t="s">
        <v>305</v>
      </c>
      <c r="E2560" s="9" t="s">
        <v>70</v>
      </c>
      <c r="F2560" s="9" t="s">
        <v>306</v>
      </c>
      <c r="G2560" s="9" t="s">
        <v>307</v>
      </c>
      <c r="H2560" s="9">
        <v>0.36</v>
      </c>
      <c r="I2560" s="9">
        <v>0.48</v>
      </c>
      <c r="J2560" s="9" t="s">
        <v>195</v>
      </c>
      <c r="K2560" s="9">
        <v>3.2840900025790001E-2</v>
      </c>
      <c r="L2560" s="9">
        <v>3900.4374304388698</v>
      </c>
      <c r="M2560" s="9">
        <v>11.318559597646599</v>
      </c>
      <c r="N2560" s="9">
        <v>1.70793659401523</v>
      </c>
      <c r="O2560" s="9">
        <v>0.37171168418235001</v>
      </c>
      <c r="P2560" s="9">
        <v>5.6090174934450003E-2</v>
      </c>
      <c r="Q2560" s="9">
        <v>128.093875709923</v>
      </c>
      <c r="R2560" s="9">
        <v>1200</v>
      </c>
      <c r="S2560" s="9" t="s">
        <v>308</v>
      </c>
      <c r="T2560" s="9">
        <v>1200</v>
      </c>
      <c r="U2560" s="9" t="s">
        <v>293</v>
      </c>
      <c r="V2560" s="9" t="s">
        <v>195</v>
      </c>
      <c r="Z2560" s="9">
        <v>0</v>
      </c>
      <c r="AA2560" s="9">
        <v>1</v>
      </c>
      <c r="AB2560" s="9">
        <v>0.37171168418235001</v>
      </c>
      <c r="AC2560" s="9">
        <v>5.6090174934450003E-2</v>
      </c>
      <c r="AD2560" s="9">
        <v>128.09387570992399</v>
      </c>
      <c r="AF2560" s="9">
        <v>-1</v>
      </c>
      <c r="AG2560" s="9">
        <v>-1</v>
      </c>
      <c r="AH2560" s="9">
        <v>-1</v>
      </c>
      <c r="AI2560" s="9">
        <v>-1</v>
      </c>
      <c r="AJ2560" s="9">
        <v>0</v>
      </c>
      <c r="AM2560" s="9" t="s">
        <v>309</v>
      </c>
      <c r="AN2560" s="9">
        <v>-1</v>
      </c>
      <c r="AQ2560" s="9">
        <v>580</v>
      </c>
      <c r="AR2560" s="9" t="s">
        <v>302</v>
      </c>
      <c r="AT2560" s="9" t="s">
        <v>195</v>
      </c>
      <c r="AU2560" s="9">
        <v>132.71029999999999</v>
      </c>
      <c r="AV2560" s="9">
        <v>111.451240572054</v>
      </c>
      <c r="AW2560" s="9">
        <v>132.902407186798</v>
      </c>
      <c r="AX2560" s="9">
        <v>0.1038879771</v>
      </c>
    </row>
    <row r="2561" spans="1:50" x14ac:dyDescent="0.25">
      <c r="A2561" s="142">
        <v>550000</v>
      </c>
      <c r="B2561" s="142">
        <v>920000</v>
      </c>
      <c r="C2561" s="142">
        <v>920000</v>
      </c>
      <c r="D2561" s="9" t="s">
        <v>305</v>
      </c>
      <c r="E2561" s="9" t="s">
        <v>70</v>
      </c>
      <c r="F2561" s="9" t="s">
        <v>306</v>
      </c>
      <c r="G2561" s="9" t="s">
        <v>307</v>
      </c>
      <c r="H2561" s="9">
        <v>0.36</v>
      </c>
      <c r="I2561" s="9">
        <v>0.48</v>
      </c>
      <c r="J2561" s="9" t="s">
        <v>195</v>
      </c>
      <c r="K2561" s="9">
        <v>6.5832887139830001E-2</v>
      </c>
      <c r="L2561" s="9">
        <v>3900.4374304388698</v>
      </c>
      <c r="M2561" s="9">
        <v>11.318559597646599</v>
      </c>
      <c r="N2561" s="9">
        <v>1.70793659401523</v>
      </c>
      <c r="O2561" s="9">
        <v>0.74513345657734997</v>
      </c>
      <c r="P2561" s="9">
        <v>0.11243839703579001</v>
      </c>
      <c r="Q2561" s="9">
        <v>256.77705715406597</v>
      </c>
      <c r="R2561" s="9">
        <v>1210</v>
      </c>
      <c r="S2561" s="9" t="s">
        <v>310</v>
      </c>
      <c r="T2561" s="9">
        <v>1210</v>
      </c>
      <c r="U2561" s="9" t="s">
        <v>293</v>
      </c>
      <c r="V2561" s="9" t="s">
        <v>195</v>
      </c>
      <c r="Z2561" s="9">
        <v>0</v>
      </c>
      <c r="AA2561" s="9">
        <v>1</v>
      </c>
      <c r="AB2561" s="9">
        <v>0.74513345657734997</v>
      </c>
      <c r="AC2561" s="9">
        <v>0.11243839703579001</v>
      </c>
      <c r="AD2561" s="9">
        <v>256.77705715406501</v>
      </c>
      <c r="AF2561" s="9">
        <v>-1</v>
      </c>
      <c r="AG2561" s="9">
        <v>-1</v>
      </c>
      <c r="AH2561" s="9">
        <v>-1</v>
      </c>
      <c r="AI2561" s="9">
        <v>-1</v>
      </c>
      <c r="AJ2561" s="9">
        <v>0</v>
      </c>
      <c r="AM2561" s="9" t="s">
        <v>309</v>
      </c>
      <c r="AN2561" s="9">
        <v>-1</v>
      </c>
      <c r="AQ2561" s="9">
        <v>580</v>
      </c>
      <c r="AR2561" s="9" t="s">
        <v>302</v>
      </c>
      <c r="AT2561" s="9" t="s">
        <v>195</v>
      </c>
      <c r="AU2561" s="9">
        <v>132.71029999999999</v>
      </c>
      <c r="AV2561" s="9">
        <v>71.391092557004001</v>
      </c>
      <c r="AW2561" s="9">
        <v>266.41624212697099</v>
      </c>
      <c r="AX2561" s="9">
        <v>0.2082538987</v>
      </c>
    </row>
    <row r="2562" spans="1:50" x14ac:dyDescent="0.25">
      <c r="A2562" s="142">
        <v>550000</v>
      </c>
      <c r="B2562" s="142">
        <v>920000</v>
      </c>
      <c r="C2562" s="142">
        <v>920000</v>
      </c>
      <c r="D2562" s="9" t="s">
        <v>305</v>
      </c>
      <c r="E2562" s="9" t="s">
        <v>70</v>
      </c>
      <c r="F2562" s="9" t="s">
        <v>306</v>
      </c>
      <c r="G2562" s="9" t="s">
        <v>307</v>
      </c>
      <c r="H2562" s="9">
        <v>0.36</v>
      </c>
      <c r="I2562" s="9">
        <v>0.48</v>
      </c>
      <c r="J2562" s="9" t="s">
        <v>195</v>
      </c>
      <c r="K2562" s="9">
        <v>1.6320739469410001E-2</v>
      </c>
      <c r="L2562" s="9">
        <v>3900.4374304388698</v>
      </c>
      <c r="M2562" s="9">
        <v>11.318559597646599</v>
      </c>
      <c r="N2562" s="9">
        <v>1.70793659401523</v>
      </c>
      <c r="O2562" s="9">
        <v>0.18472726236220999</v>
      </c>
      <c r="P2562" s="9">
        <v>2.7874788181190002E-2</v>
      </c>
      <c r="Q2562" s="9">
        <v>63.658023118939496</v>
      </c>
      <c r="R2562" s="9">
        <v>1210</v>
      </c>
      <c r="S2562" s="9" t="s">
        <v>310</v>
      </c>
      <c r="T2562" s="9">
        <v>1210</v>
      </c>
      <c r="U2562" s="9" t="s">
        <v>293</v>
      </c>
      <c r="V2562" s="9" t="s">
        <v>195</v>
      </c>
      <c r="Z2562" s="9">
        <v>0</v>
      </c>
      <c r="AA2562" s="9">
        <v>1</v>
      </c>
      <c r="AB2562" s="9">
        <v>0.18472726236220999</v>
      </c>
      <c r="AC2562" s="9">
        <v>2.7874788181190002E-2</v>
      </c>
      <c r="AD2562" s="9">
        <v>63.6580231189402</v>
      </c>
      <c r="AF2562" s="9">
        <v>-1</v>
      </c>
      <c r="AG2562" s="9">
        <v>-1</v>
      </c>
      <c r="AH2562" s="9">
        <v>-1</v>
      </c>
      <c r="AI2562" s="9">
        <v>-1</v>
      </c>
      <c r="AJ2562" s="9">
        <v>0</v>
      </c>
      <c r="AM2562" s="9" t="s">
        <v>309</v>
      </c>
      <c r="AN2562" s="9">
        <v>-1</v>
      </c>
      <c r="AQ2562" s="9">
        <v>580</v>
      </c>
      <c r="AR2562" s="9" t="s">
        <v>302</v>
      </c>
      <c r="AT2562" s="9" t="s">
        <v>195</v>
      </c>
      <c r="AU2562" s="9">
        <v>132.71029999999999</v>
      </c>
      <c r="AV2562" s="9">
        <v>46.344231299580301</v>
      </c>
      <c r="AW2562" s="9">
        <v>66.047689340112001</v>
      </c>
      <c r="AX2562" s="9">
        <v>5.1628567E-2</v>
      </c>
    </row>
    <row r="2563" spans="1:50" x14ac:dyDescent="0.25">
      <c r="A2563" s="142">
        <v>550000</v>
      </c>
      <c r="B2563" s="142">
        <v>920000</v>
      </c>
      <c r="C2563" s="142">
        <v>920000</v>
      </c>
      <c r="D2563" s="9" t="s">
        <v>305</v>
      </c>
      <c r="E2563" s="9" t="s">
        <v>70</v>
      </c>
      <c r="F2563" s="9" t="s">
        <v>306</v>
      </c>
      <c r="G2563" s="9" t="s">
        <v>307</v>
      </c>
      <c r="H2563" s="9">
        <v>0.36</v>
      </c>
      <c r="I2563" s="9">
        <v>0.48</v>
      </c>
      <c r="J2563" s="9" t="s">
        <v>195</v>
      </c>
      <c r="K2563" s="9">
        <v>1.105370508792E-2</v>
      </c>
      <c r="L2563" s="9">
        <v>3900.4374304388698</v>
      </c>
      <c r="M2563" s="9">
        <v>11.318559597646599</v>
      </c>
      <c r="N2563" s="9">
        <v>1.70793659401523</v>
      </c>
      <c r="O2563" s="9">
        <v>0.12511201981250999</v>
      </c>
      <c r="P2563" s="9">
        <v>1.8879027419119999E-2</v>
      </c>
      <c r="Q2563" s="9">
        <v>43.114285069982998</v>
      </c>
      <c r="R2563" s="9">
        <v>1430</v>
      </c>
      <c r="S2563" s="9" t="s">
        <v>298</v>
      </c>
      <c r="T2563" s="9">
        <v>1430</v>
      </c>
      <c r="U2563" s="9" t="s">
        <v>293</v>
      </c>
      <c r="V2563" s="9" t="s">
        <v>195</v>
      </c>
      <c r="Z2563" s="9">
        <v>0</v>
      </c>
      <c r="AA2563" s="9">
        <v>1</v>
      </c>
      <c r="AB2563" s="9">
        <v>0.12511201981250999</v>
      </c>
      <c r="AC2563" s="9">
        <v>1.8879027419119999E-2</v>
      </c>
      <c r="AD2563" s="9">
        <v>43.1142850699826</v>
      </c>
      <c r="AF2563" s="9">
        <v>-1</v>
      </c>
      <c r="AG2563" s="9">
        <v>-1</v>
      </c>
      <c r="AH2563" s="9">
        <v>-1</v>
      </c>
      <c r="AI2563" s="9">
        <v>-1</v>
      </c>
      <c r="AJ2563" s="9">
        <v>0</v>
      </c>
      <c r="AM2563" s="9" t="s">
        <v>309</v>
      </c>
      <c r="AN2563" s="9">
        <v>-1</v>
      </c>
      <c r="AQ2563" s="9">
        <v>580</v>
      </c>
      <c r="AR2563" s="9" t="s">
        <v>302</v>
      </c>
      <c r="AT2563" s="9" t="s">
        <v>195</v>
      </c>
      <c r="AU2563" s="9">
        <v>132.71029999999999</v>
      </c>
      <c r="AV2563" s="9">
        <v>39.882631823919098</v>
      </c>
      <c r="AW2563" s="9">
        <v>44.732757426392602</v>
      </c>
      <c r="AX2563" s="9">
        <v>3.4966979000000002E-2</v>
      </c>
    </row>
    <row r="2564" spans="1:50" x14ac:dyDescent="0.25">
      <c r="A2564" s="142">
        <v>550000</v>
      </c>
      <c r="B2564" s="142">
        <v>920000</v>
      </c>
      <c r="C2564" s="142">
        <v>920000</v>
      </c>
      <c r="D2564" s="9" t="s">
        <v>305</v>
      </c>
      <c r="E2564" s="9" t="s">
        <v>70</v>
      </c>
      <c r="F2564" s="9" t="s">
        <v>306</v>
      </c>
      <c r="G2564" s="9" t="s">
        <v>307</v>
      </c>
      <c r="H2564" s="9">
        <v>0.36</v>
      </c>
      <c r="I2564" s="9">
        <v>0.48</v>
      </c>
      <c r="J2564" s="9" t="s">
        <v>195</v>
      </c>
      <c r="K2564" s="9">
        <v>0.21104641667339</v>
      </c>
      <c r="L2564" s="9">
        <v>3900.4374304388698</v>
      </c>
      <c r="M2564" s="9">
        <v>11.318559597646599</v>
      </c>
      <c r="N2564" s="9">
        <v>1.70793659401523</v>
      </c>
      <c r="O2564" s="9">
        <v>2.3887414449875899</v>
      </c>
      <c r="P2564" s="9">
        <v>0.36045389807227002</v>
      </c>
      <c r="Q2564" s="9">
        <v>823.17334315290805</v>
      </c>
      <c r="R2564" s="9">
        <v>1430</v>
      </c>
      <c r="S2564" s="9" t="s">
        <v>298</v>
      </c>
      <c r="T2564" s="9">
        <v>1430</v>
      </c>
      <c r="U2564" s="9" t="s">
        <v>293</v>
      </c>
      <c r="V2564" s="9" t="s">
        <v>195</v>
      </c>
      <c r="Z2564" s="9">
        <v>0</v>
      </c>
      <c r="AA2564" s="9">
        <v>1</v>
      </c>
      <c r="AB2564" s="9">
        <v>2.3887414449875899</v>
      </c>
      <c r="AC2564" s="9">
        <v>0.36045389807227002</v>
      </c>
      <c r="AD2564" s="9">
        <v>823.17334315290805</v>
      </c>
      <c r="AF2564" s="9">
        <v>-1</v>
      </c>
      <c r="AG2564" s="9">
        <v>-1</v>
      </c>
      <c r="AH2564" s="9">
        <v>-1</v>
      </c>
      <c r="AI2564" s="9">
        <v>-1</v>
      </c>
      <c r="AJ2564" s="9">
        <v>0</v>
      </c>
      <c r="AM2564" s="9" t="s">
        <v>309</v>
      </c>
      <c r="AN2564" s="9">
        <v>-1</v>
      </c>
      <c r="AQ2564" s="9">
        <v>580</v>
      </c>
      <c r="AR2564" s="9" t="s">
        <v>302</v>
      </c>
      <c r="AT2564" s="9" t="s">
        <v>195</v>
      </c>
      <c r="AU2564" s="9">
        <v>132.71029999999999</v>
      </c>
      <c r="AV2564" s="9">
        <v>115.45568874173</v>
      </c>
      <c r="AW2564" s="9">
        <v>854.07454673923405</v>
      </c>
      <c r="AX2564" s="9">
        <v>0.66761828320000005</v>
      </c>
    </row>
    <row r="2565" spans="1:50" x14ac:dyDescent="0.25">
      <c r="A2565" s="142">
        <v>550000</v>
      </c>
      <c r="B2565" s="142">
        <v>920000</v>
      </c>
      <c r="C2565" s="142">
        <v>920000</v>
      </c>
      <c r="D2565" s="9" t="s">
        <v>305</v>
      </c>
      <c r="E2565" s="9" t="s">
        <v>70</v>
      </c>
      <c r="F2565" s="9" t="s">
        <v>306</v>
      </c>
      <c r="G2565" s="9" t="s">
        <v>307</v>
      </c>
      <c r="H2565" s="9">
        <v>0.36</v>
      </c>
      <c r="I2565" s="9">
        <v>0.48</v>
      </c>
      <c r="J2565" s="9" t="s">
        <v>195</v>
      </c>
      <c r="K2565" s="9">
        <v>0.1572590567703</v>
      </c>
      <c r="L2565" s="9">
        <v>3900.4374304388698</v>
      </c>
      <c r="M2565" s="9">
        <v>11.318559597646599</v>
      </c>
      <c r="N2565" s="9">
        <v>1.70793659401523</v>
      </c>
      <c r="O2565" s="9">
        <v>1.7799460063244199</v>
      </c>
      <c r="P2565" s="9">
        <v>0.26858849779832</v>
      </c>
      <c r="Q2565" s="9">
        <v>613.37911130241605</v>
      </c>
      <c r="R2565" s="9">
        <v>1330</v>
      </c>
      <c r="S2565" s="9" t="s">
        <v>311</v>
      </c>
      <c r="T2565" s="9">
        <v>1330</v>
      </c>
      <c r="U2565" s="9" t="s">
        <v>293</v>
      </c>
      <c r="V2565" s="9" t="s">
        <v>195</v>
      </c>
      <c r="Z2565" s="9">
        <v>0</v>
      </c>
      <c r="AA2565" s="9">
        <v>1</v>
      </c>
      <c r="AB2565" s="9">
        <v>1.7799460063244199</v>
      </c>
      <c r="AC2565" s="9">
        <v>0.26858849779832</v>
      </c>
      <c r="AD2565" s="9">
        <v>613.37911130241605</v>
      </c>
      <c r="AF2565" s="9">
        <v>-1</v>
      </c>
      <c r="AG2565" s="9">
        <v>-1</v>
      </c>
      <c r="AH2565" s="9">
        <v>-1</v>
      </c>
      <c r="AI2565" s="9">
        <v>-1</v>
      </c>
      <c r="AJ2565" s="9">
        <v>0</v>
      </c>
      <c r="AM2565" s="9" t="s">
        <v>309</v>
      </c>
      <c r="AN2565" s="9">
        <v>-1</v>
      </c>
      <c r="AQ2565" s="9">
        <v>580</v>
      </c>
      <c r="AR2565" s="9" t="s">
        <v>302</v>
      </c>
      <c r="AT2565" s="9" t="s">
        <v>195</v>
      </c>
      <c r="AU2565" s="9">
        <v>132.71029999999999</v>
      </c>
      <c r="AV2565" s="9">
        <v>101.476861054186</v>
      </c>
      <c r="AW2565" s="9">
        <v>636.40482387148199</v>
      </c>
      <c r="AX2565" s="9">
        <v>0.49746886559999998</v>
      </c>
    </row>
    <row r="2566" spans="1:50" x14ac:dyDescent="0.25">
      <c r="A2566" s="142">
        <v>550000</v>
      </c>
      <c r="B2566" s="142">
        <v>920000</v>
      </c>
      <c r="C2566" s="142">
        <v>920000</v>
      </c>
      <c r="D2566" s="9" t="s">
        <v>305</v>
      </c>
      <c r="E2566" s="9" t="s">
        <v>70</v>
      </c>
      <c r="F2566" s="9" t="s">
        <v>306</v>
      </c>
      <c r="G2566" s="9" t="s">
        <v>307</v>
      </c>
      <c r="H2566" s="9">
        <v>0.36</v>
      </c>
      <c r="I2566" s="9">
        <v>0.48</v>
      </c>
      <c r="J2566" s="9" t="s">
        <v>195</v>
      </c>
      <c r="K2566" s="9">
        <v>1.455245388716E-2</v>
      </c>
      <c r="L2566" s="9">
        <v>3900.4374304388698</v>
      </c>
      <c r="M2566" s="9">
        <v>11.318559597646599</v>
      </c>
      <c r="N2566" s="9">
        <v>1.70793659401523</v>
      </c>
      <c r="O2566" s="9">
        <v>0.16471281661383</v>
      </c>
      <c r="P2566" s="9">
        <v>2.48546685266E-2</v>
      </c>
      <c r="Q2566" s="9">
        <v>56.760935846218402</v>
      </c>
      <c r="R2566" s="9">
        <v>1300</v>
      </c>
      <c r="S2566" s="9" t="s">
        <v>296</v>
      </c>
      <c r="T2566" s="9">
        <v>1300</v>
      </c>
      <c r="U2566" s="9" t="s">
        <v>293</v>
      </c>
      <c r="V2566" s="9" t="s">
        <v>195</v>
      </c>
      <c r="Z2566" s="9">
        <v>0</v>
      </c>
      <c r="AA2566" s="9">
        <v>1</v>
      </c>
      <c r="AB2566" s="9">
        <v>0.16471281661383</v>
      </c>
      <c r="AC2566" s="9">
        <v>2.48546685266E-2</v>
      </c>
      <c r="AD2566" s="9">
        <v>56.760935846217997</v>
      </c>
      <c r="AF2566" s="9">
        <v>-1</v>
      </c>
      <c r="AG2566" s="9">
        <v>-1</v>
      </c>
      <c r="AH2566" s="9">
        <v>-1</v>
      </c>
      <c r="AI2566" s="9">
        <v>-1</v>
      </c>
      <c r="AJ2566" s="9">
        <v>0</v>
      </c>
      <c r="AM2566" s="9" t="s">
        <v>309</v>
      </c>
      <c r="AN2566" s="9">
        <v>-1</v>
      </c>
      <c r="AQ2566" s="9">
        <v>580</v>
      </c>
      <c r="AR2566" s="9" t="s">
        <v>302</v>
      </c>
      <c r="AT2566" s="9" t="s">
        <v>195</v>
      </c>
      <c r="AU2566" s="9">
        <v>132.71029999999999</v>
      </c>
      <c r="AV2566" s="9">
        <v>43.994266314180003</v>
      </c>
      <c r="AW2566" s="9">
        <v>58.891691474936898</v>
      </c>
      <c r="AX2566" s="9">
        <v>4.60348223E-2</v>
      </c>
    </row>
    <row r="2567" spans="1:50" x14ac:dyDescent="0.25">
      <c r="A2567" s="142">
        <v>550000</v>
      </c>
      <c r="B2567" s="142">
        <v>920000</v>
      </c>
      <c r="C2567" s="142">
        <v>920000</v>
      </c>
      <c r="D2567" s="9" t="s">
        <v>305</v>
      </c>
      <c r="E2567" s="9" t="s">
        <v>70</v>
      </c>
      <c r="F2567" s="9" t="s">
        <v>306</v>
      </c>
      <c r="G2567" s="9" t="s">
        <v>307</v>
      </c>
      <c r="H2567" s="9">
        <v>0.36</v>
      </c>
      <c r="I2567" s="9">
        <v>0.48</v>
      </c>
      <c r="J2567" s="9" t="s">
        <v>195</v>
      </c>
      <c r="K2567" s="9">
        <v>0.36922349598588999</v>
      </c>
      <c r="L2567" s="9">
        <v>3863.3908204014501</v>
      </c>
      <c r="M2567" s="9">
        <v>9.5447872576944803</v>
      </c>
      <c r="N2567" s="9">
        <v>1.4004016603049101</v>
      </c>
      <c r="O2567" s="9">
        <v>3.52415971972761</v>
      </c>
      <c r="P2567" s="9">
        <v>0.51706119680222995</v>
      </c>
      <c r="Q2567" s="9">
        <v>1426.4546650684499</v>
      </c>
      <c r="R2567" s="9">
        <v>1200</v>
      </c>
      <c r="S2567" s="9" t="s">
        <v>308</v>
      </c>
      <c r="T2567" s="9">
        <v>1200</v>
      </c>
      <c r="U2567" s="9" t="s">
        <v>293</v>
      </c>
      <c r="V2567" s="9" t="s">
        <v>195</v>
      </c>
      <c r="Z2567" s="9">
        <v>0</v>
      </c>
      <c r="AA2567" s="9">
        <v>1</v>
      </c>
      <c r="AB2567" s="9">
        <v>3.52415971972761</v>
      </c>
      <c r="AC2567" s="9">
        <v>0.51706119680222995</v>
      </c>
      <c r="AD2567" s="9">
        <v>1524.9095004579999</v>
      </c>
      <c r="AF2567" s="9">
        <v>-1</v>
      </c>
      <c r="AG2567" s="9">
        <v>-1</v>
      </c>
      <c r="AH2567" s="9">
        <v>-1</v>
      </c>
      <c r="AI2567" s="9">
        <v>-1</v>
      </c>
      <c r="AJ2567" s="9">
        <v>0</v>
      </c>
      <c r="AM2567" s="9" t="s">
        <v>309</v>
      </c>
      <c r="AN2567" s="9">
        <v>-1</v>
      </c>
      <c r="AQ2567" s="9">
        <v>580</v>
      </c>
      <c r="AR2567" s="9" t="s">
        <v>302</v>
      </c>
      <c r="AT2567" s="9" t="s">
        <v>195</v>
      </c>
      <c r="AU2567" s="9">
        <v>132.71029999999999</v>
      </c>
      <c r="AV2567" s="9">
        <v>199.07927318687501</v>
      </c>
      <c r="AW2567" s="9">
        <v>1494.19447603151</v>
      </c>
      <c r="AX2567" s="9">
        <v>1.2367473645</v>
      </c>
    </row>
    <row r="2568" spans="1:50" x14ac:dyDescent="0.25">
      <c r="A2568" s="142">
        <v>550000</v>
      </c>
      <c r="B2568" s="142">
        <v>920000</v>
      </c>
      <c r="C2568" s="142">
        <v>920000</v>
      </c>
      <c r="D2568" s="9" t="s">
        <v>305</v>
      </c>
      <c r="E2568" s="9" t="s">
        <v>70</v>
      </c>
      <c r="F2568" s="9" t="s">
        <v>306</v>
      </c>
      <c r="G2568" s="9" t="s">
        <v>307</v>
      </c>
      <c r="H2568" s="9">
        <v>0.36</v>
      </c>
      <c r="I2568" s="9">
        <v>0.48</v>
      </c>
      <c r="J2568" s="9" t="s">
        <v>195</v>
      </c>
      <c r="K2568" s="9">
        <v>2.8428879775959998E-2</v>
      </c>
      <c r="L2568" s="9">
        <v>3863.3908204014501</v>
      </c>
      <c r="M2568" s="9">
        <v>9.5447872576944803</v>
      </c>
      <c r="N2568" s="9">
        <v>1.4004016603049101</v>
      </c>
      <c r="O2568" s="9">
        <v>0.27134760943612002</v>
      </c>
      <c r="P2568" s="9">
        <v>3.981185043886E-2</v>
      </c>
      <c r="Q2568" s="9">
        <v>109.831873160744</v>
      </c>
      <c r="R2568" s="9">
        <v>1210</v>
      </c>
      <c r="S2568" s="9" t="s">
        <v>310</v>
      </c>
      <c r="T2568" s="9">
        <v>1210</v>
      </c>
      <c r="U2568" s="9" t="s">
        <v>293</v>
      </c>
      <c r="V2568" s="9" t="s">
        <v>195</v>
      </c>
      <c r="Z2568" s="9">
        <v>0</v>
      </c>
      <c r="AA2568" s="9">
        <v>1</v>
      </c>
      <c r="AB2568" s="9">
        <v>0.27134760943612002</v>
      </c>
      <c r="AC2568" s="9">
        <v>3.981185043886E-2</v>
      </c>
      <c r="AD2568" s="9">
        <v>109.831873160745</v>
      </c>
      <c r="AF2568" s="9">
        <v>-1</v>
      </c>
      <c r="AG2568" s="9">
        <v>-1</v>
      </c>
      <c r="AH2568" s="9">
        <v>-1</v>
      </c>
      <c r="AI2568" s="9">
        <v>-1</v>
      </c>
      <c r="AJ2568" s="9">
        <v>0</v>
      </c>
      <c r="AM2568" s="9" t="s">
        <v>309</v>
      </c>
      <c r="AN2568" s="9">
        <v>-1</v>
      </c>
      <c r="AQ2568" s="9">
        <v>580</v>
      </c>
      <c r="AR2568" s="9" t="s">
        <v>302</v>
      </c>
      <c r="AT2568" s="9" t="s">
        <v>195</v>
      </c>
      <c r="AU2568" s="9">
        <v>132.71029999999999</v>
      </c>
      <c r="AV2568" s="9">
        <v>59.704922071437501</v>
      </c>
      <c r="AW2568" s="9">
        <v>115.047594702986</v>
      </c>
      <c r="AX2568" s="9">
        <v>8.9076945000000005E-2</v>
      </c>
    </row>
    <row r="2569" spans="1:50" x14ac:dyDescent="0.25">
      <c r="A2569" s="142">
        <v>550000</v>
      </c>
      <c r="B2569" s="142">
        <v>920000</v>
      </c>
      <c r="C2569" s="142">
        <v>920000</v>
      </c>
      <c r="D2569" s="9" t="s">
        <v>305</v>
      </c>
      <c r="E2569" s="9" t="s">
        <v>70</v>
      </c>
      <c r="F2569" s="9" t="s">
        <v>306</v>
      </c>
      <c r="G2569" s="9" t="s">
        <v>307</v>
      </c>
      <c r="H2569" s="9">
        <v>0.36</v>
      </c>
      <c r="I2569" s="9">
        <v>0.48</v>
      </c>
      <c r="J2569" s="9" t="s">
        <v>195</v>
      </c>
      <c r="K2569" s="9">
        <v>6.1647745043090001E-2</v>
      </c>
      <c r="L2569" s="9">
        <v>3863.3908204014501</v>
      </c>
      <c r="M2569" s="9">
        <v>9.5447872576944803</v>
      </c>
      <c r="N2569" s="9">
        <v>1.4004016603049101</v>
      </c>
      <c r="O2569" s="9">
        <v>0.58841461135297002</v>
      </c>
      <c r="P2569" s="9">
        <v>8.6331604512409996E-2</v>
      </c>
      <c r="Q2569" s="9">
        <v>238.16933229795799</v>
      </c>
      <c r="R2569" s="9">
        <v>1210</v>
      </c>
      <c r="S2569" s="9" t="s">
        <v>310</v>
      </c>
      <c r="T2569" s="9">
        <v>1210</v>
      </c>
      <c r="U2569" s="9" t="s">
        <v>293</v>
      </c>
      <c r="V2569" s="9" t="s">
        <v>195</v>
      </c>
      <c r="Z2569" s="9">
        <v>0</v>
      </c>
      <c r="AA2569" s="9">
        <v>1</v>
      </c>
      <c r="AB2569" s="9">
        <v>0.58841461135297002</v>
      </c>
      <c r="AC2569" s="9">
        <v>8.6331604512409996E-2</v>
      </c>
      <c r="AD2569" s="9">
        <v>238.169332297957</v>
      </c>
      <c r="AF2569" s="9">
        <v>-1</v>
      </c>
      <c r="AG2569" s="9">
        <v>-1</v>
      </c>
      <c r="AH2569" s="9">
        <v>-1</v>
      </c>
      <c r="AI2569" s="9">
        <v>-1</v>
      </c>
      <c r="AJ2569" s="9">
        <v>0</v>
      </c>
      <c r="AM2569" s="9" t="s">
        <v>309</v>
      </c>
      <c r="AN2569" s="9">
        <v>-1</v>
      </c>
      <c r="AQ2569" s="9">
        <v>580</v>
      </c>
      <c r="AR2569" s="9" t="s">
        <v>302</v>
      </c>
      <c r="AT2569" s="9" t="s">
        <v>195</v>
      </c>
      <c r="AU2569" s="9">
        <v>132.71029999999999</v>
      </c>
      <c r="AV2569" s="9">
        <v>78.707613225841101</v>
      </c>
      <c r="AW2569" s="9">
        <v>249.47957295414199</v>
      </c>
      <c r="AX2569" s="9">
        <v>0.19316247550000001</v>
      </c>
    </row>
    <row r="2570" spans="1:50" x14ac:dyDescent="0.25">
      <c r="A2570" s="142">
        <v>550000</v>
      </c>
      <c r="B2570" s="142">
        <v>920000</v>
      </c>
      <c r="C2570" s="142">
        <v>920000</v>
      </c>
      <c r="D2570" s="9" t="s">
        <v>305</v>
      </c>
      <c r="E2570" s="9" t="s">
        <v>70</v>
      </c>
      <c r="F2570" s="9" t="s">
        <v>306</v>
      </c>
      <c r="G2570" s="9" t="s">
        <v>307</v>
      </c>
      <c r="H2570" s="9">
        <v>0.36</v>
      </c>
      <c r="I2570" s="9">
        <v>0.48</v>
      </c>
      <c r="J2570" s="9" t="s">
        <v>195</v>
      </c>
      <c r="K2570" s="9">
        <v>0.24168178547474001</v>
      </c>
      <c r="L2570" s="9">
        <v>3847.42469214621</v>
      </c>
      <c r="M2570" s="9">
        <v>9.5601531226732099</v>
      </c>
      <c r="N2570" s="9">
        <v>1.40501113799566</v>
      </c>
      <c r="O2570" s="9">
        <v>2.3105148760996599</v>
      </c>
      <c r="P2570" s="9">
        <v>0.33956560044270001</v>
      </c>
      <c r="Q2570" s="9">
        <v>929.85246907753401</v>
      </c>
      <c r="R2570" s="9">
        <v>1200</v>
      </c>
      <c r="S2570" s="9" t="s">
        <v>308</v>
      </c>
      <c r="T2570" s="9">
        <v>1200</v>
      </c>
      <c r="U2570" s="9" t="s">
        <v>293</v>
      </c>
      <c r="V2570" s="9" t="s">
        <v>195</v>
      </c>
      <c r="Z2570" s="9">
        <v>0</v>
      </c>
      <c r="AA2570" s="9">
        <v>1</v>
      </c>
      <c r="AB2570" s="9">
        <v>2.3105148760996599</v>
      </c>
      <c r="AC2570" s="9">
        <v>0.33956560044270001</v>
      </c>
      <c r="AD2570" s="9">
        <v>929.85246907753401</v>
      </c>
      <c r="AF2570" s="9">
        <v>-1</v>
      </c>
      <c r="AG2570" s="9">
        <v>-1</v>
      </c>
      <c r="AH2570" s="9">
        <v>-1</v>
      </c>
      <c r="AI2570" s="9">
        <v>-1</v>
      </c>
      <c r="AJ2570" s="9">
        <v>0</v>
      </c>
      <c r="AM2570" s="9" t="s">
        <v>309</v>
      </c>
      <c r="AN2570" s="9">
        <v>-1</v>
      </c>
      <c r="AQ2570" s="9">
        <v>580</v>
      </c>
      <c r="AR2570" s="9" t="s">
        <v>302</v>
      </c>
      <c r="AT2570" s="9" t="s">
        <v>195</v>
      </c>
      <c r="AU2570" s="9">
        <v>132.71029999999999</v>
      </c>
      <c r="AV2570" s="9">
        <v>145.86829328305799</v>
      </c>
      <c r="AW2570" s="9">
        <v>978.05148572558801</v>
      </c>
      <c r="AX2570" s="9">
        <v>0.75413825550000002</v>
      </c>
    </row>
    <row r="2571" spans="1:50" x14ac:dyDescent="0.25">
      <c r="A2571" s="142">
        <v>550000</v>
      </c>
      <c r="B2571" s="142">
        <v>920000</v>
      </c>
      <c r="C2571" s="142">
        <v>920000</v>
      </c>
      <c r="D2571" s="9" t="s">
        <v>305</v>
      </c>
      <c r="E2571" s="9" t="s">
        <v>70</v>
      </c>
      <c r="F2571" s="9" t="s">
        <v>306</v>
      </c>
      <c r="G2571" s="9" t="s">
        <v>307</v>
      </c>
      <c r="H2571" s="9">
        <v>0.36</v>
      </c>
      <c r="I2571" s="9">
        <v>0.48</v>
      </c>
      <c r="J2571" s="9" t="s">
        <v>195</v>
      </c>
      <c r="K2571" s="9">
        <v>8.9078728517610006E-2</v>
      </c>
      <c r="L2571" s="9">
        <v>3847.42469214621</v>
      </c>
      <c r="M2571" s="9">
        <v>9.5601531226732099</v>
      </c>
      <c r="N2571" s="9">
        <v>1.40501113799566</v>
      </c>
      <c r="O2571" s="9">
        <v>0.85160628460146004</v>
      </c>
      <c r="P2571" s="9">
        <v>0.12515660572574</v>
      </c>
      <c r="Q2571" s="9">
        <v>342.723699643673</v>
      </c>
      <c r="R2571" s="9">
        <v>1210</v>
      </c>
      <c r="S2571" s="9" t="s">
        <v>310</v>
      </c>
      <c r="T2571" s="9">
        <v>1210</v>
      </c>
      <c r="U2571" s="9" t="s">
        <v>293</v>
      </c>
      <c r="V2571" s="9" t="s">
        <v>195</v>
      </c>
      <c r="Z2571" s="9">
        <v>0</v>
      </c>
      <c r="AA2571" s="9">
        <v>1</v>
      </c>
      <c r="AB2571" s="9">
        <v>0.85160628460146004</v>
      </c>
      <c r="AC2571" s="9">
        <v>0.12515660572574</v>
      </c>
      <c r="AD2571" s="9">
        <v>342.72369964367402</v>
      </c>
      <c r="AF2571" s="9">
        <v>-1</v>
      </c>
      <c r="AG2571" s="9">
        <v>-1</v>
      </c>
      <c r="AH2571" s="9">
        <v>-1</v>
      </c>
      <c r="AI2571" s="9">
        <v>-1</v>
      </c>
      <c r="AJ2571" s="9">
        <v>0</v>
      </c>
      <c r="AM2571" s="9" t="s">
        <v>309</v>
      </c>
      <c r="AN2571" s="9">
        <v>-1</v>
      </c>
      <c r="AQ2571" s="9">
        <v>580</v>
      </c>
      <c r="AR2571" s="9" t="s">
        <v>302</v>
      </c>
      <c r="AT2571" s="9" t="s">
        <v>195</v>
      </c>
      <c r="AU2571" s="9">
        <v>132.71029999999999</v>
      </c>
      <c r="AV2571" s="9">
        <v>86.416870148333899</v>
      </c>
      <c r="AW2571" s="9">
        <v>360.48882460074901</v>
      </c>
      <c r="AX2571" s="9">
        <v>0.27795920489999998</v>
      </c>
    </row>
    <row r="2572" spans="1:50" x14ac:dyDescent="0.25">
      <c r="A2572" s="142">
        <v>550000</v>
      </c>
      <c r="B2572" s="142">
        <v>920000</v>
      </c>
      <c r="C2572" s="142">
        <v>920000</v>
      </c>
      <c r="D2572" s="9" t="s">
        <v>305</v>
      </c>
      <c r="E2572" s="9" t="s">
        <v>70</v>
      </c>
      <c r="F2572" s="9" t="s">
        <v>306</v>
      </c>
      <c r="G2572" s="9" t="s">
        <v>307</v>
      </c>
      <c r="H2572" s="9">
        <v>0.36</v>
      </c>
      <c r="I2572" s="9">
        <v>0.48</v>
      </c>
      <c r="J2572" s="9" t="s">
        <v>195</v>
      </c>
      <c r="K2572" s="9">
        <v>1.5741481115249999E-2</v>
      </c>
      <c r="L2572" s="9">
        <v>3847.42469214621</v>
      </c>
      <c r="M2572" s="9">
        <v>9.5601531226732099</v>
      </c>
      <c r="N2572" s="9">
        <v>1.40501113799566</v>
      </c>
      <c r="O2572" s="9">
        <v>0.15049096983950999</v>
      </c>
      <c r="P2572" s="9">
        <v>2.2116956295480002E-2</v>
      </c>
      <c r="Q2572" s="9">
        <v>60.5641631337893</v>
      </c>
      <c r="R2572" s="9">
        <v>1210</v>
      </c>
      <c r="S2572" s="9" t="s">
        <v>310</v>
      </c>
      <c r="T2572" s="9">
        <v>1210</v>
      </c>
      <c r="U2572" s="9" t="s">
        <v>293</v>
      </c>
      <c r="V2572" s="9" t="s">
        <v>195</v>
      </c>
      <c r="Z2572" s="9">
        <v>0</v>
      </c>
      <c r="AA2572" s="9">
        <v>1</v>
      </c>
      <c r="AB2572" s="9">
        <v>0.15049096983950999</v>
      </c>
      <c r="AC2572" s="9">
        <v>2.2116956295480002E-2</v>
      </c>
      <c r="AD2572" s="9">
        <v>60.564163133787702</v>
      </c>
      <c r="AF2572" s="9">
        <v>-1</v>
      </c>
      <c r="AG2572" s="9">
        <v>-1</v>
      </c>
      <c r="AH2572" s="9">
        <v>-1</v>
      </c>
      <c r="AI2572" s="9">
        <v>-1</v>
      </c>
      <c r="AJ2572" s="9">
        <v>0</v>
      </c>
      <c r="AM2572" s="9" t="s">
        <v>309</v>
      </c>
      <c r="AN2572" s="9">
        <v>-1</v>
      </c>
      <c r="AQ2572" s="9">
        <v>580</v>
      </c>
      <c r="AR2572" s="9" t="s">
        <v>302</v>
      </c>
      <c r="AT2572" s="9" t="s">
        <v>195</v>
      </c>
      <c r="AU2572" s="9">
        <v>132.71029999999999</v>
      </c>
      <c r="AV2572" s="9">
        <v>47.794570587496402</v>
      </c>
      <c r="AW2572" s="9">
        <v>63.703513949360598</v>
      </c>
      <c r="AX2572" s="9">
        <v>4.91193537E-2</v>
      </c>
    </row>
    <row r="2573" spans="1:50" x14ac:dyDescent="0.25">
      <c r="A2573" s="142">
        <v>550000</v>
      </c>
      <c r="B2573" s="142">
        <v>920000</v>
      </c>
      <c r="C2573" s="142">
        <v>920000</v>
      </c>
      <c r="D2573" s="9" t="s">
        <v>305</v>
      </c>
      <c r="E2573" s="9" t="s">
        <v>70</v>
      </c>
      <c r="F2573" s="9" t="s">
        <v>306</v>
      </c>
      <c r="G2573" s="9" t="s">
        <v>307</v>
      </c>
      <c r="H2573" s="9">
        <v>0.36</v>
      </c>
      <c r="I2573" s="9">
        <v>0.48</v>
      </c>
      <c r="J2573" s="9" t="s">
        <v>195</v>
      </c>
      <c r="K2573" s="9">
        <v>6.0256524755770001E-2</v>
      </c>
      <c r="L2573" s="9">
        <v>3847.42469214621</v>
      </c>
      <c r="M2573" s="9">
        <v>9.5601531226732099</v>
      </c>
      <c r="N2573" s="9">
        <v>1.40501113799566</v>
      </c>
      <c r="O2573" s="9">
        <v>0.57606160330531997</v>
      </c>
      <c r="P2573" s="9">
        <v>8.4661088418759994E-2</v>
      </c>
      <c r="Q2573" s="9">
        <v>231.832441208273</v>
      </c>
      <c r="R2573" s="9">
        <v>1210</v>
      </c>
      <c r="S2573" s="9" t="s">
        <v>310</v>
      </c>
      <c r="T2573" s="9">
        <v>1210</v>
      </c>
      <c r="U2573" s="9" t="s">
        <v>293</v>
      </c>
      <c r="V2573" s="9" t="s">
        <v>195</v>
      </c>
      <c r="Z2573" s="9">
        <v>0</v>
      </c>
      <c r="AA2573" s="9">
        <v>1</v>
      </c>
      <c r="AB2573" s="9">
        <v>0.57606160330531997</v>
      </c>
      <c r="AC2573" s="9">
        <v>8.4661088418759994E-2</v>
      </c>
      <c r="AD2573" s="9">
        <v>231.832441208272</v>
      </c>
      <c r="AF2573" s="9">
        <v>-1</v>
      </c>
      <c r="AG2573" s="9">
        <v>-1</v>
      </c>
      <c r="AH2573" s="9">
        <v>-1</v>
      </c>
      <c r="AI2573" s="9">
        <v>-1</v>
      </c>
      <c r="AJ2573" s="9">
        <v>0</v>
      </c>
      <c r="AM2573" s="9" t="s">
        <v>309</v>
      </c>
      <c r="AN2573" s="9">
        <v>-1</v>
      </c>
      <c r="AQ2573" s="9">
        <v>580</v>
      </c>
      <c r="AR2573" s="9" t="s">
        <v>302</v>
      </c>
      <c r="AT2573" s="9" t="s">
        <v>195</v>
      </c>
      <c r="AU2573" s="9">
        <v>132.71029999999999</v>
      </c>
      <c r="AV2573" s="9">
        <v>63.882612496313598</v>
      </c>
      <c r="AW2573" s="9">
        <v>243.849504199395</v>
      </c>
      <c r="AX2573" s="9">
        <v>0.18802306669999999</v>
      </c>
    </row>
    <row r="2574" spans="1:50" x14ac:dyDescent="0.25">
      <c r="A2574" s="142">
        <v>550000</v>
      </c>
      <c r="B2574" s="142">
        <v>920000</v>
      </c>
      <c r="C2574" s="142">
        <v>920000</v>
      </c>
      <c r="D2574" s="9" t="s">
        <v>305</v>
      </c>
      <c r="E2574" s="9" t="s">
        <v>70</v>
      </c>
      <c r="F2574" s="9" t="s">
        <v>306</v>
      </c>
      <c r="G2574" s="9" t="s">
        <v>307</v>
      </c>
      <c r="H2574" s="9">
        <v>0.36</v>
      </c>
      <c r="I2574" s="9">
        <v>0.48</v>
      </c>
      <c r="J2574" s="9" t="s">
        <v>195</v>
      </c>
      <c r="K2574" s="9">
        <v>3.0620765186159998E-2</v>
      </c>
      <c r="L2574" s="9">
        <v>3847.42469214621</v>
      </c>
      <c r="M2574" s="9">
        <v>9.5601531226732099</v>
      </c>
      <c r="N2574" s="9">
        <v>1.40501113799566</v>
      </c>
      <c r="O2574" s="9">
        <v>0.29273920391319003</v>
      </c>
      <c r="P2574" s="9">
        <v>4.3022516140510003E-2</v>
      </c>
      <c r="Q2574" s="9">
        <v>117.811088069677</v>
      </c>
      <c r="R2574" s="9">
        <v>1210</v>
      </c>
      <c r="S2574" s="9" t="s">
        <v>310</v>
      </c>
      <c r="T2574" s="9">
        <v>1210</v>
      </c>
      <c r="U2574" s="9" t="s">
        <v>293</v>
      </c>
      <c r="V2574" s="9" t="s">
        <v>195</v>
      </c>
      <c r="Z2574" s="9">
        <v>0</v>
      </c>
      <c r="AA2574" s="9">
        <v>1</v>
      </c>
      <c r="AB2574" s="9">
        <v>0.29273920391319003</v>
      </c>
      <c r="AC2574" s="9">
        <v>4.3022516140510003E-2</v>
      </c>
      <c r="AD2574" s="9">
        <v>117.811088069676</v>
      </c>
      <c r="AF2574" s="9">
        <v>-1</v>
      </c>
      <c r="AG2574" s="9">
        <v>-1</v>
      </c>
      <c r="AH2574" s="9">
        <v>-1</v>
      </c>
      <c r="AI2574" s="9">
        <v>-1</v>
      </c>
      <c r="AJ2574" s="9">
        <v>0</v>
      </c>
      <c r="AM2574" s="9" t="s">
        <v>309</v>
      </c>
      <c r="AN2574" s="9">
        <v>-1</v>
      </c>
      <c r="AQ2574" s="9">
        <v>580</v>
      </c>
      <c r="AR2574" s="9" t="s">
        <v>302</v>
      </c>
      <c r="AT2574" s="9" t="s">
        <v>195</v>
      </c>
      <c r="AU2574" s="9">
        <v>132.71029999999999</v>
      </c>
      <c r="AV2574" s="9">
        <v>50.892928249304397</v>
      </c>
      <c r="AW2574" s="9">
        <v>123.917840252448</v>
      </c>
      <c r="AX2574" s="9">
        <v>9.5548327700000005E-2</v>
      </c>
    </row>
    <row r="2575" spans="1:50" x14ac:dyDescent="0.25">
      <c r="A2575" s="142">
        <v>550000</v>
      </c>
      <c r="B2575" s="142">
        <v>920000</v>
      </c>
      <c r="C2575" s="142">
        <v>920000</v>
      </c>
      <c r="D2575" s="9" t="s">
        <v>305</v>
      </c>
      <c r="E2575" s="9" t="s">
        <v>70</v>
      </c>
      <c r="F2575" s="9" t="s">
        <v>306</v>
      </c>
      <c r="G2575" s="9" t="s">
        <v>307</v>
      </c>
      <c r="H2575" s="9">
        <v>0.36</v>
      </c>
      <c r="I2575" s="9">
        <v>0.48</v>
      </c>
      <c r="J2575" s="9" t="s">
        <v>195</v>
      </c>
      <c r="K2575" s="9">
        <v>0.16878042379621999</v>
      </c>
      <c r="L2575" s="9">
        <v>3847.42469214621</v>
      </c>
      <c r="M2575" s="9">
        <v>9.5601531226732099</v>
      </c>
      <c r="N2575" s="9">
        <v>1.40501113799566</v>
      </c>
      <c r="O2575" s="9">
        <v>1.6135666956015799</v>
      </c>
      <c r="P2575" s="9">
        <v>0.23713837530932</v>
      </c>
      <c r="Q2575" s="9">
        <v>649.36997006449496</v>
      </c>
      <c r="R2575" s="9">
        <v>1210</v>
      </c>
      <c r="S2575" s="9" t="s">
        <v>310</v>
      </c>
      <c r="T2575" s="9">
        <v>1210</v>
      </c>
      <c r="U2575" s="9" t="s">
        <v>293</v>
      </c>
      <c r="V2575" s="9" t="s">
        <v>195</v>
      </c>
      <c r="Z2575" s="9">
        <v>0</v>
      </c>
      <c r="AA2575" s="9">
        <v>1</v>
      </c>
      <c r="AB2575" s="9">
        <v>1.6135666956015799</v>
      </c>
      <c r="AC2575" s="9">
        <v>0.23713837530932</v>
      </c>
      <c r="AD2575" s="9">
        <v>649.36997006449496</v>
      </c>
      <c r="AF2575" s="9">
        <v>-1</v>
      </c>
      <c r="AG2575" s="9">
        <v>-1</v>
      </c>
      <c r="AH2575" s="9">
        <v>-1</v>
      </c>
      <c r="AI2575" s="9">
        <v>-1</v>
      </c>
      <c r="AJ2575" s="9">
        <v>0</v>
      </c>
      <c r="AM2575" s="9" t="s">
        <v>309</v>
      </c>
      <c r="AN2575" s="9">
        <v>-1</v>
      </c>
      <c r="AQ2575" s="9">
        <v>580</v>
      </c>
      <c r="AR2575" s="9" t="s">
        <v>302</v>
      </c>
      <c r="AT2575" s="9" t="s">
        <v>195</v>
      </c>
      <c r="AU2575" s="9">
        <v>132.71029999999999</v>
      </c>
      <c r="AV2575" s="9">
        <v>105.292416359798</v>
      </c>
      <c r="AW2575" s="9">
        <v>683.03014201514202</v>
      </c>
      <c r="AX2575" s="9">
        <v>0.52665853210000002</v>
      </c>
    </row>
    <row r="2576" spans="1:50" x14ac:dyDescent="0.25">
      <c r="A2576" s="142">
        <v>550000</v>
      </c>
      <c r="B2576" s="142">
        <v>920000</v>
      </c>
      <c r="C2576" s="142">
        <v>920000</v>
      </c>
      <c r="D2576" s="9" t="s">
        <v>305</v>
      </c>
      <c r="E2576" s="9" t="s">
        <v>70</v>
      </c>
      <c r="F2576" s="9" t="s">
        <v>306</v>
      </c>
      <c r="G2576" s="9" t="s">
        <v>307</v>
      </c>
      <c r="H2576" s="9">
        <v>0.36</v>
      </c>
      <c r="I2576" s="9">
        <v>0.48</v>
      </c>
      <c r="J2576" s="9" t="s">
        <v>195</v>
      </c>
      <c r="K2576" s="9">
        <v>1.1603744707049999E-2</v>
      </c>
      <c r="L2576" s="9">
        <v>3847.42469214621</v>
      </c>
      <c r="M2576" s="9">
        <v>9.5601531226732099</v>
      </c>
      <c r="N2576" s="9">
        <v>1.40501113799566</v>
      </c>
      <c r="O2576" s="9">
        <v>0.11093357619589</v>
      </c>
      <c r="P2576" s="9">
        <v>1.630339055587E-2</v>
      </c>
      <c r="Q2576" s="9">
        <v>44.644533907299703</v>
      </c>
      <c r="R2576" s="9">
        <v>1210</v>
      </c>
      <c r="S2576" s="9" t="s">
        <v>310</v>
      </c>
      <c r="T2576" s="9">
        <v>1210</v>
      </c>
      <c r="U2576" s="9" t="s">
        <v>293</v>
      </c>
      <c r="V2576" s="9" t="s">
        <v>195</v>
      </c>
      <c r="Z2576" s="9">
        <v>0</v>
      </c>
      <c r="AA2576" s="9">
        <v>1</v>
      </c>
      <c r="AB2576" s="9">
        <v>0.11093357619589</v>
      </c>
      <c r="AC2576" s="9">
        <v>1.630339055587E-2</v>
      </c>
      <c r="AD2576" s="9">
        <v>44.644533907301302</v>
      </c>
      <c r="AF2576" s="9">
        <v>-1</v>
      </c>
      <c r="AG2576" s="9">
        <v>-1</v>
      </c>
      <c r="AH2576" s="9">
        <v>-1</v>
      </c>
      <c r="AI2576" s="9">
        <v>-1</v>
      </c>
      <c r="AJ2576" s="9">
        <v>0</v>
      </c>
      <c r="AM2576" s="9" t="s">
        <v>309</v>
      </c>
      <c r="AN2576" s="9">
        <v>-1</v>
      </c>
      <c r="AQ2576" s="9">
        <v>580</v>
      </c>
      <c r="AR2576" s="9" t="s">
        <v>302</v>
      </c>
      <c r="AT2576" s="9" t="s">
        <v>195</v>
      </c>
      <c r="AU2576" s="9">
        <v>132.71029999999999</v>
      </c>
      <c r="AV2576" s="9">
        <v>33.785703788483197</v>
      </c>
      <c r="AW2576" s="9">
        <v>46.958688791653401</v>
      </c>
      <c r="AX2576" s="9">
        <v>3.6208056699999998E-2</v>
      </c>
    </row>
    <row r="2577" spans="1:50" x14ac:dyDescent="0.25">
      <c r="A2577" s="142">
        <v>550000</v>
      </c>
      <c r="B2577" s="142">
        <v>920000</v>
      </c>
      <c r="C2577" s="142">
        <v>920000</v>
      </c>
      <c r="D2577" s="9" t="s">
        <v>305</v>
      </c>
      <c r="E2577" s="9" t="s">
        <v>70</v>
      </c>
      <c r="F2577" s="9" t="s">
        <v>306</v>
      </c>
      <c r="G2577" s="9" t="s">
        <v>307</v>
      </c>
      <c r="H2577" s="9">
        <v>0.36</v>
      </c>
      <c r="I2577" s="9">
        <v>0.48</v>
      </c>
      <c r="J2577" s="9" t="s">
        <v>195</v>
      </c>
      <c r="K2577" s="9">
        <v>0.22083966592109</v>
      </c>
      <c r="L2577" s="9">
        <v>3853.4581377245399</v>
      </c>
      <c r="M2577" s="9">
        <v>9.5741736726301703</v>
      </c>
      <c r="N2577" s="9">
        <v>1.4070385597522499</v>
      </c>
      <c r="O2577" s="9">
        <v>2.1143573153342001</v>
      </c>
      <c r="P2577" s="9">
        <v>0.31072992547377998</v>
      </c>
      <c r="Q2577" s="9">
        <v>850.99640777601701</v>
      </c>
      <c r="R2577" s="9">
        <v>1200</v>
      </c>
      <c r="S2577" s="9" t="s">
        <v>308</v>
      </c>
      <c r="T2577" s="9">
        <v>1200</v>
      </c>
      <c r="U2577" s="9" t="s">
        <v>293</v>
      </c>
      <c r="V2577" s="9" t="s">
        <v>195</v>
      </c>
      <c r="Z2577" s="9">
        <v>0</v>
      </c>
      <c r="AA2577" s="9">
        <v>1</v>
      </c>
      <c r="AB2577" s="9">
        <v>2.1143573153342001</v>
      </c>
      <c r="AC2577" s="9">
        <v>0.31072992547377998</v>
      </c>
      <c r="AD2577" s="9">
        <v>850.99640777601701</v>
      </c>
      <c r="AF2577" s="9">
        <v>-1</v>
      </c>
      <c r="AG2577" s="9">
        <v>-1</v>
      </c>
      <c r="AH2577" s="9">
        <v>-1</v>
      </c>
      <c r="AI2577" s="9">
        <v>-1</v>
      </c>
      <c r="AJ2577" s="9">
        <v>0</v>
      </c>
      <c r="AM2577" s="9" t="s">
        <v>309</v>
      </c>
      <c r="AN2577" s="9">
        <v>-1</v>
      </c>
      <c r="AQ2577" s="9">
        <v>580</v>
      </c>
      <c r="AR2577" s="9" t="s">
        <v>302</v>
      </c>
      <c r="AT2577" s="9" t="s">
        <v>195</v>
      </c>
      <c r="AU2577" s="9">
        <v>132.71029999999999</v>
      </c>
      <c r="AV2577" s="9">
        <v>142.309549948946</v>
      </c>
      <c r="AW2577" s="9">
        <v>893.70642035345702</v>
      </c>
      <c r="AX2577" s="9">
        <v>0.69018362349999995</v>
      </c>
    </row>
    <row r="2578" spans="1:50" x14ac:dyDescent="0.25">
      <c r="A2578" s="142">
        <v>550000</v>
      </c>
      <c r="B2578" s="142">
        <v>920000</v>
      </c>
      <c r="C2578" s="142">
        <v>920000</v>
      </c>
      <c r="D2578" s="9" t="s">
        <v>305</v>
      </c>
      <c r="E2578" s="9" t="s">
        <v>70</v>
      </c>
      <c r="F2578" s="9" t="s">
        <v>306</v>
      </c>
      <c r="G2578" s="9" t="s">
        <v>307</v>
      </c>
      <c r="H2578" s="9">
        <v>0.36</v>
      </c>
      <c r="I2578" s="9">
        <v>0.48</v>
      </c>
      <c r="J2578" s="9" t="s">
        <v>195</v>
      </c>
      <c r="K2578" s="9">
        <v>4.9901937303710002E-2</v>
      </c>
      <c r="L2578" s="9">
        <v>3853.4581377245399</v>
      </c>
      <c r="M2578" s="9">
        <v>9.5741736726301703</v>
      </c>
      <c r="N2578" s="9">
        <v>1.4070385597522499</v>
      </c>
      <c r="O2578" s="9">
        <v>0.47776981434646998</v>
      </c>
      <c r="P2578" s="9">
        <v>7.0213949992659994E-2</v>
      </c>
      <c r="Q2578" s="9">
        <v>192.29502639122001</v>
      </c>
      <c r="R2578" s="9">
        <v>1210</v>
      </c>
      <c r="S2578" s="9" t="s">
        <v>310</v>
      </c>
      <c r="T2578" s="9">
        <v>1210</v>
      </c>
      <c r="U2578" s="9" t="s">
        <v>293</v>
      </c>
      <c r="V2578" s="9" t="s">
        <v>195</v>
      </c>
      <c r="Z2578" s="9">
        <v>0</v>
      </c>
      <c r="AA2578" s="9">
        <v>1</v>
      </c>
      <c r="AB2578" s="9">
        <v>0.47776981434646998</v>
      </c>
      <c r="AC2578" s="9">
        <v>7.0213949992659994E-2</v>
      </c>
      <c r="AD2578" s="9">
        <v>192.29502639121901</v>
      </c>
      <c r="AF2578" s="9">
        <v>-1</v>
      </c>
      <c r="AG2578" s="9">
        <v>-1</v>
      </c>
      <c r="AH2578" s="9">
        <v>-1</v>
      </c>
      <c r="AI2578" s="9">
        <v>-1</v>
      </c>
      <c r="AJ2578" s="9">
        <v>0</v>
      </c>
      <c r="AM2578" s="9" t="s">
        <v>309</v>
      </c>
      <c r="AN2578" s="9">
        <v>-1</v>
      </c>
      <c r="AQ2578" s="9">
        <v>580</v>
      </c>
      <c r="AR2578" s="9" t="s">
        <v>302</v>
      </c>
      <c r="AT2578" s="9" t="s">
        <v>195</v>
      </c>
      <c r="AU2578" s="9">
        <v>132.71029999999999</v>
      </c>
      <c r="AV2578" s="9">
        <v>74.833235730016199</v>
      </c>
      <c r="AW2578" s="9">
        <v>201.94597546774</v>
      </c>
      <c r="AX2578" s="9">
        <v>0.1559570368</v>
      </c>
    </row>
    <row r="2579" spans="1:50" x14ac:dyDescent="0.25">
      <c r="A2579" s="142">
        <v>550000</v>
      </c>
      <c r="B2579" s="142">
        <v>920000</v>
      </c>
      <c r="C2579" s="142">
        <v>920000</v>
      </c>
      <c r="D2579" s="9" t="s">
        <v>305</v>
      </c>
      <c r="E2579" s="9" t="s">
        <v>70</v>
      </c>
      <c r="F2579" s="9" t="s">
        <v>306</v>
      </c>
      <c r="G2579" s="9" t="s">
        <v>307</v>
      </c>
      <c r="H2579" s="9">
        <v>0.36</v>
      </c>
      <c r="I2579" s="9">
        <v>0.48</v>
      </c>
      <c r="J2579" s="9" t="s">
        <v>195</v>
      </c>
      <c r="K2579" s="9">
        <v>0.12379948183354</v>
      </c>
      <c r="L2579" s="9">
        <v>3853.4581377245399</v>
      </c>
      <c r="M2579" s="9">
        <v>9.5741736726301703</v>
      </c>
      <c r="N2579" s="9">
        <v>1.4070385597522499</v>
      </c>
      <c r="O2579" s="9">
        <v>1.1852777396559799</v>
      </c>
      <c r="P2579" s="9">
        <v>0.17419064461714001</v>
      </c>
      <c r="Q2579" s="9">
        <v>477.05612071755598</v>
      </c>
      <c r="R2579" s="9">
        <v>1210</v>
      </c>
      <c r="S2579" s="9" t="s">
        <v>310</v>
      </c>
      <c r="T2579" s="9">
        <v>1210</v>
      </c>
      <c r="U2579" s="9" t="s">
        <v>293</v>
      </c>
      <c r="V2579" s="9" t="s">
        <v>195</v>
      </c>
      <c r="Z2579" s="9">
        <v>0</v>
      </c>
      <c r="AA2579" s="9">
        <v>1</v>
      </c>
      <c r="AB2579" s="9">
        <v>1.1852777396559799</v>
      </c>
      <c r="AC2579" s="9">
        <v>0.17419064461714001</v>
      </c>
      <c r="AD2579" s="9">
        <v>477.05612071755598</v>
      </c>
      <c r="AF2579" s="9">
        <v>-1</v>
      </c>
      <c r="AG2579" s="9">
        <v>-1</v>
      </c>
      <c r="AH2579" s="9">
        <v>-1</v>
      </c>
      <c r="AI2579" s="9">
        <v>-1</v>
      </c>
      <c r="AJ2579" s="9">
        <v>0</v>
      </c>
      <c r="AM2579" s="9" t="s">
        <v>309</v>
      </c>
      <c r="AN2579" s="9">
        <v>-1</v>
      </c>
      <c r="AQ2579" s="9">
        <v>580</v>
      </c>
      <c r="AR2579" s="9" t="s">
        <v>302</v>
      </c>
      <c r="AT2579" s="9" t="s">
        <v>195</v>
      </c>
      <c r="AU2579" s="9">
        <v>132.71029999999999</v>
      </c>
      <c r="AV2579" s="9">
        <v>92.434814216460893</v>
      </c>
      <c r="AW2579" s="9">
        <v>500.99872814787102</v>
      </c>
      <c r="AX2579" s="9">
        <v>0.38690682949999999</v>
      </c>
    </row>
    <row r="2580" spans="1:50" x14ac:dyDescent="0.25">
      <c r="A2580" s="142">
        <v>550000</v>
      </c>
      <c r="B2580" s="142">
        <v>920000</v>
      </c>
      <c r="C2580" s="142">
        <v>920000</v>
      </c>
      <c r="D2580" s="9" t="s">
        <v>305</v>
      </c>
      <c r="E2580" s="9" t="s">
        <v>70</v>
      </c>
      <c r="F2580" s="9" t="s">
        <v>306</v>
      </c>
      <c r="G2580" s="9" t="s">
        <v>307</v>
      </c>
      <c r="H2580" s="9">
        <v>0.36</v>
      </c>
      <c r="I2580" s="9">
        <v>0.48</v>
      </c>
      <c r="J2580" s="9" t="s">
        <v>195</v>
      </c>
      <c r="K2580" s="9">
        <v>0.13821391987350001</v>
      </c>
      <c r="L2580" s="9">
        <v>3853.4581377245399</v>
      </c>
      <c r="M2580" s="9">
        <v>9.5741736726301703</v>
      </c>
      <c r="N2580" s="9">
        <v>1.4070385597522499</v>
      </c>
      <c r="O2580" s="9">
        <v>1.3232840728439601</v>
      </c>
      <c r="P2580" s="9">
        <v>0.19447231475653001</v>
      </c>
      <c r="Q2580" s="9">
        <v>532.60155428338101</v>
      </c>
      <c r="R2580" s="9">
        <v>1210</v>
      </c>
      <c r="S2580" s="9" t="s">
        <v>310</v>
      </c>
      <c r="T2580" s="9">
        <v>1210</v>
      </c>
      <c r="U2580" s="9" t="s">
        <v>293</v>
      </c>
      <c r="V2580" s="9" t="s">
        <v>195</v>
      </c>
      <c r="Z2580" s="9">
        <v>0</v>
      </c>
      <c r="AA2580" s="9">
        <v>1</v>
      </c>
      <c r="AB2580" s="9">
        <v>1.3232840728439601</v>
      </c>
      <c r="AC2580" s="9">
        <v>0.19447231475653001</v>
      </c>
      <c r="AD2580" s="9">
        <v>532.60155428338101</v>
      </c>
      <c r="AF2580" s="9">
        <v>-1</v>
      </c>
      <c r="AG2580" s="9">
        <v>-1</v>
      </c>
      <c r="AH2580" s="9">
        <v>-1</v>
      </c>
      <c r="AI2580" s="9">
        <v>-1</v>
      </c>
      <c r="AJ2580" s="9">
        <v>0</v>
      </c>
      <c r="AM2580" s="9" t="s">
        <v>309</v>
      </c>
      <c r="AN2580" s="9">
        <v>-1</v>
      </c>
      <c r="AQ2580" s="9">
        <v>580</v>
      </c>
      <c r="AR2580" s="9" t="s">
        <v>302</v>
      </c>
      <c r="AT2580" s="9" t="s">
        <v>195</v>
      </c>
      <c r="AU2580" s="9">
        <v>132.71029999999999</v>
      </c>
      <c r="AV2580" s="9">
        <v>98.9640315247145</v>
      </c>
      <c r="AW2580" s="9">
        <v>559.33188930518895</v>
      </c>
      <c r="AX2580" s="9">
        <v>0.4319558429</v>
      </c>
    </row>
    <row r="2581" spans="1:50" x14ac:dyDescent="0.25">
      <c r="A2581" s="142">
        <v>550000</v>
      </c>
      <c r="B2581" s="142">
        <v>920000</v>
      </c>
      <c r="C2581" s="142">
        <v>920000</v>
      </c>
      <c r="D2581" s="9" t="s">
        <v>305</v>
      </c>
      <c r="E2581" s="9" t="s">
        <v>70</v>
      </c>
      <c r="F2581" s="9" t="s">
        <v>306</v>
      </c>
      <c r="G2581" s="9" t="s">
        <v>307</v>
      </c>
      <c r="H2581" s="9">
        <v>0.36</v>
      </c>
      <c r="I2581" s="9">
        <v>0.48</v>
      </c>
      <c r="J2581" s="9" t="s">
        <v>195</v>
      </c>
      <c r="K2581" s="9">
        <v>8.1075972545600006E-2</v>
      </c>
      <c r="L2581" s="9">
        <v>3853.4581377245399</v>
      </c>
      <c r="M2581" s="9">
        <v>9.5741736726301703</v>
      </c>
      <c r="N2581" s="9">
        <v>1.4070385597522499</v>
      </c>
      <c r="O2581" s="9">
        <v>0.77623544182897997</v>
      </c>
      <c r="P2581" s="9">
        <v>0.11407701964107</v>
      </c>
      <c r="Q2581" s="9">
        <v>312.422866179778</v>
      </c>
      <c r="R2581" s="9">
        <v>1210</v>
      </c>
      <c r="S2581" s="9" t="s">
        <v>310</v>
      </c>
      <c r="T2581" s="9">
        <v>1210</v>
      </c>
      <c r="U2581" s="9" t="s">
        <v>293</v>
      </c>
      <c r="V2581" s="9" t="s">
        <v>195</v>
      </c>
      <c r="Z2581" s="9">
        <v>0</v>
      </c>
      <c r="AA2581" s="9">
        <v>1</v>
      </c>
      <c r="AB2581" s="9">
        <v>0.77623544182897997</v>
      </c>
      <c r="AC2581" s="9">
        <v>0.11407701964107</v>
      </c>
      <c r="AD2581" s="9">
        <v>312.42286617977902</v>
      </c>
      <c r="AF2581" s="9">
        <v>-1</v>
      </c>
      <c r="AG2581" s="9">
        <v>-1</v>
      </c>
      <c r="AH2581" s="9">
        <v>-1</v>
      </c>
      <c r="AI2581" s="9">
        <v>-1</v>
      </c>
      <c r="AJ2581" s="9">
        <v>0</v>
      </c>
      <c r="AM2581" s="9" t="s">
        <v>309</v>
      </c>
      <c r="AN2581" s="9">
        <v>-1</v>
      </c>
      <c r="AQ2581" s="9">
        <v>580</v>
      </c>
      <c r="AR2581" s="9" t="s">
        <v>302</v>
      </c>
      <c r="AT2581" s="9" t="s">
        <v>195</v>
      </c>
      <c r="AU2581" s="9">
        <v>132.71029999999999</v>
      </c>
      <c r="AV2581" s="9">
        <v>74.256712460453301</v>
      </c>
      <c r="AW2581" s="9">
        <v>328.10282019849302</v>
      </c>
      <c r="AX2581" s="9">
        <v>0.25338431970000003</v>
      </c>
    </row>
    <row r="2582" spans="1:50" x14ac:dyDescent="0.25">
      <c r="A2582" s="142">
        <v>550000</v>
      </c>
      <c r="B2582" s="142">
        <v>920000</v>
      </c>
      <c r="C2582" s="142">
        <v>920000</v>
      </c>
      <c r="D2582" s="9" t="s">
        <v>305</v>
      </c>
      <c r="E2582" s="9" t="s">
        <v>70</v>
      </c>
      <c r="F2582" s="9" t="s">
        <v>306</v>
      </c>
      <c r="G2582" s="9" t="s">
        <v>307</v>
      </c>
      <c r="H2582" s="9">
        <v>0.36</v>
      </c>
      <c r="I2582" s="9">
        <v>0.48</v>
      </c>
      <c r="J2582" s="9" t="s">
        <v>195</v>
      </c>
      <c r="K2582" s="9">
        <v>3.9324763515400001E-3</v>
      </c>
      <c r="L2582" s="9">
        <v>3853.4581377245399</v>
      </c>
      <c r="M2582" s="9">
        <v>9.5741736726301703</v>
      </c>
      <c r="N2582" s="9">
        <v>1.4070385597522499</v>
      </c>
      <c r="O2582" s="9">
        <v>3.7650211553169999E-2</v>
      </c>
      <c r="P2582" s="9">
        <v>5.5331458619300002E-3</v>
      </c>
      <c r="Q2582" s="9">
        <v>15.1536329982588</v>
      </c>
      <c r="R2582" s="9">
        <v>1210</v>
      </c>
      <c r="S2582" s="9" t="s">
        <v>310</v>
      </c>
      <c r="T2582" s="9">
        <v>1210</v>
      </c>
      <c r="U2582" s="9" t="s">
        <v>293</v>
      </c>
      <c r="V2582" s="9" t="s">
        <v>195</v>
      </c>
      <c r="Z2582" s="9">
        <v>0</v>
      </c>
      <c r="AA2582" s="9">
        <v>1</v>
      </c>
      <c r="AB2582" s="9">
        <v>3.7650211553169999E-2</v>
      </c>
      <c r="AC2582" s="9">
        <v>5.5331458619300002E-3</v>
      </c>
      <c r="AD2582" s="9">
        <v>15.1536329982584</v>
      </c>
      <c r="AF2582" s="9">
        <v>-1</v>
      </c>
      <c r="AG2582" s="9">
        <v>-1</v>
      </c>
      <c r="AH2582" s="9">
        <v>-1</v>
      </c>
      <c r="AI2582" s="9">
        <v>-1</v>
      </c>
      <c r="AJ2582" s="9">
        <v>0</v>
      </c>
      <c r="AM2582" s="9" t="s">
        <v>309</v>
      </c>
      <c r="AN2582" s="9">
        <v>-1</v>
      </c>
      <c r="AQ2582" s="9">
        <v>580</v>
      </c>
      <c r="AR2582" s="9" t="s">
        <v>302</v>
      </c>
      <c r="AT2582" s="9" t="s">
        <v>195</v>
      </c>
      <c r="AU2582" s="9">
        <v>132.71029999999999</v>
      </c>
      <c r="AV2582" s="9">
        <v>23.894707197087001</v>
      </c>
      <c r="AW2582" s="9">
        <v>15.914167179173401</v>
      </c>
      <c r="AX2582" s="9">
        <v>1.2290051099999999E-2</v>
      </c>
    </row>
    <row r="2583" spans="1:50" x14ac:dyDescent="0.25">
      <c r="A2583" s="142">
        <v>550000</v>
      </c>
      <c r="B2583" s="142">
        <v>920000</v>
      </c>
      <c r="C2583" s="142">
        <v>930000</v>
      </c>
      <c r="D2583" s="9" t="s">
        <v>305</v>
      </c>
      <c r="E2583" s="9" t="s">
        <v>70</v>
      </c>
      <c r="F2583" s="9" t="s">
        <v>306</v>
      </c>
      <c r="G2583" s="9" t="s">
        <v>307</v>
      </c>
      <c r="H2583" s="9">
        <v>0.36</v>
      </c>
      <c r="I2583" s="9">
        <v>0.48</v>
      </c>
      <c r="J2583" s="9" t="s">
        <v>195</v>
      </c>
      <c r="K2583" s="9">
        <v>0.15930488083017</v>
      </c>
      <c r="L2583" s="9">
        <v>3761.6554788714502</v>
      </c>
      <c r="M2583" s="9">
        <v>9.65095953632121</v>
      </c>
      <c r="N2583" s="9">
        <v>1.5939456879895599</v>
      </c>
      <c r="O2583" s="9">
        <v>1.53744495883046</v>
      </c>
      <c r="P2583" s="9">
        <v>0.25392332787493999</v>
      </c>
      <c r="Q2583" s="9">
        <v>599.25007778578004</v>
      </c>
      <c r="R2583" s="9">
        <v>1200</v>
      </c>
      <c r="S2583" s="9" t="s">
        <v>308</v>
      </c>
      <c r="T2583" s="9">
        <v>1200</v>
      </c>
      <c r="U2583" s="9" t="s">
        <v>293</v>
      </c>
      <c r="V2583" s="9" t="s">
        <v>195</v>
      </c>
      <c r="Z2583" s="9">
        <v>0</v>
      </c>
      <c r="AA2583" s="9">
        <v>1</v>
      </c>
      <c r="AB2583" s="9">
        <v>1.53744495883046</v>
      </c>
      <c r="AC2583" s="9">
        <v>0.25392332787493999</v>
      </c>
      <c r="AD2583" s="9">
        <v>599.25007778578004</v>
      </c>
      <c r="AF2583" s="9">
        <v>-1</v>
      </c>
      <c r="AG2583" s="9">
        <v>-1</v>
      </c>
      <c r="AH2583" s="9">
        <v>-1</v>
      </c>
      <c r="AI2583" s="9">
        <v>-1</v>
      </c>
      <c r="AJ2583" s="9">
        <v>0</v>
      </c>
      <c r="AM2583" s="9" t="s">
        <v>309</v>
      </c>
      <c r="AN2583" s="9">
        <v>-1</v>
      </c>
      <c r="AQ2583" s="9">
        <v>580</v>
      </c>
      <c r="AR2583" s="9" t="s">
        <v>302</v>
      </c>
      <c r="AT2583" s="9" t="s">
        <v>195</v>
      </c>
      <c r="AU2583" s="9">
        <v>132.71029999999999</v>
      </c>
      <c r="AV2583" s="9">
        <v>104.804404245882</v>
      </c>
      <c r="AW2583" s="9">
        <v>644.683980107249</v>
      </c>
      <c r="AX2583" s="9">
        <v>0.4860097954</v>
      </c>
    </row>
    <row r="2584" spans="1:50" x14ac:dyDescent="0.25">
      <c r="A2584" s="142">
        <v>550000</v>
      </c>
      <c r="B2584" s="142">
        <v>920000</v>
      </c>
      <c r="C2584" s="142">
        <v>930000</v>
      </c>
      <c r="D2584" s="9" t="s">
        <v>305</v>
      </c>
      <c r="E2584" s="9" t="s">
        <v>70</v>
      </c>
      <c r="F2584" s="9" t="s">
        <v>306</v>
      </c>
      <c r="G2584" s="9" t="s">
        <v>307</v>
      </c>
      <c r="H2584" s="9">
        <v>0.36</v>
      </c>
      <c r="I2584" s="9">
        <v>0.48</v>
      </c>
      <c r="J2584" s="9" t="s">
        <v>195</v>
      </c>
      <c r="K2584" s="9">
        <v>1.055958791653E-2</v>
      </c>
      <c r="L2584" s="9">
        <v>3761.6554788714502</v>
      </c>
      <c r="M2584" s="9">
        <v>9.65095953632121</v>
      </c>
      <c r="N2584" s="9">
        <v>1.5939456879895599</v>
      </c>
      <c r="O2584" s="9">
        <v>0.10191015570273999</v>
      </c>
      <c r="P2584" s="9">
        <v>1.6831409626509999E-2</v>
      </c>
      <c r="Q2584" s="9">
        <v>39.721531740873701</v>
      </c>
      <c r="R2584" s="9">
        <v>1200</v>
      </c>
      <c r="S2584" s="9" t="s">
        <v>308</v>
      </c>
      <c r="T2584" s="9">
        <v>1200</v>
      </c>
      <c r="U2584" s="9" t="s">
        <v>293</v>
      </c>
      <c r="V2584" s="9" t="s">
        <v>195</v>
      </c>
      <c r="Z2584" s="9">
        <v>0</v>
      </c>
      <c r="AA2584" s="9">
        <v>1</v>
      </c>
      <c r="AB2584" s="9">
        <v>0.10191015570273999</v>
      </c>
      <c r="AC2584" s="9">
        <v>1.6831409626509999E-2</v>
      </c>
      <c r="AD2584" s="9">
        <v>39.721531740874099</v>
      </c>
      <c r="AF2584" s="9">
        <v>-1</v>
      </c>
      <c r="AG2584" s="9">
        <v>-1</v>
      </c>
      <c r="AH2584" s="9">
        <v>-1</v>
      </c>
      <c r="AI2584" s="9">
        <v>-1</v>
      </c>
      <c r="AJ2584" s="9">
        <v>0</v>
      </c>
      <c r="AM2584" s="9" t="s">
        <v>309</v>
      </c>
      <c r="AN2584" s="9">
        <v>-1</v>
      </c>
      <c r="AQ2584" s="9">
        <v>580</v>
      </c>
      <c r="AR2584" s="9" t="s">
        <v>302</v>
      </c>
      <c r="AT2584" s="9" t="s">
        <v>195</v>
      </c>
      <c r="AU2584" s="9">
        <v>132.71029999999999</v>
      </c>
      <c r="AV2584" s="9">
        <v>54.503579598056902</v>
      </c>
      <c r="AW2584" s="9">
        <v>42.733136177943699</v>
      </c>
      <c r="AX2584" s="9">
        <v>3.2215354199999997E-2</v>
      </c>
    </row>
    <row r="2585" spans="1:50" x14ac:dyDescent="0.25">
      <c r="A2585" s="142">
        <v>550000</v>
      </c>
      <c r="B2585" s="142">
        <v>920000</v>
      </c>
      <c r="C2585" s="142">
        <v>930000</v>
      </c>
      <c r="D2585" s="9" t="s">
        <v>305</v>
      </c>
      <c r="E2585" s="9" t="s">
        <v>70</v>
      </c>
      <c r="F2585" s="9" t="s">
        <v>306</v>
      </c>
      <c r="G2585" s="9" t="s">
        <v>307</v>
      </c>
      <c r="H2585" s="9">
        <v>0.36</v>
      </c>
      <c r="I2585" s="9">
        <v>0.48</v>
      </c>
      <c r="J2585" s="9" t="s">
        <v>312</v>
      </c>
      <c r="K2585" s="9">
        <v>9.3115997232910003E-2</v>
      </c>
      <c r="L2585" s="9">
        <v>3761.6554788714502</v>
      </c>
      <c r="M2585" s="9">
        <v>9.65095953632121</v>
      </c>
      <c r="N2585" s="9">
        <v>1.5939456879895599</v>
      </c>
      <c r="O2585" s="9">
        <v>0.89865872147901005</v>
      </c>
      <c r="P2585" s="9">
        <v>0.14842184227224001</v>
      </c>
      <c r="Q2585" s="9">
        <v>350.27030116175501</v>
      </c>
      <c r="R2585" s="9">
        <v>3100</v>
      </c>
      <c r="S2585" s="9" t="s">
        <v>313</v>
      </c>
      <c r="T2585" s="9">
        <v>3100</v>
      </c>
      <c r="U2585" s="9" t="s">
        <v>293</v>
      </c>
      <c r="V2585" s="9" t="s">
        <v>195</v>
      </c>
      <c r="Y2585" s="9" t="s">
        <v>312</v>
      </c>
      <c r="Z2585" s="9">
        <v>0</v>
      </c>
      <c r="AA2585" s="9">
        <v>1</v>
      </c>
      <c r="AB2585" s="9">
        <v>0.89865872147901005</v>
      </c>
      <c r="AC2585" s="9">
        <v>0.14842184227224001</v>
      </c>
      <c r="AD2585" s="9">
        <v>350.27030116175501</v>
      </c>
      <c r="AF2585" s="9">
        <v>-1</v>
      </c>
      <c r="AG2585" s="9">
        <v>-1</v>
      </c>
      <c r="AH2585" s="9">
        <v>-1</v>
      </c>
      <c r="AI2585" s="9">
        <v>-1</v>
      </c>
      <c r="AJ2585" s="9">
        <v>0</v>
      </c>
      <c r="AM2585" s="9" t="s">
        <v>309</v>
      </c>
      <c r="AN2585" s="9">
        <v>-1</v>
      </c>
      <c r="AQ2585" s="9">
        <v>580</v>
      </c>
      <c r="AR2585" s="9" t="s">
        <v>302</v>
      </c>
      <c r="AT2585" s="9" t="s">
        <v>195</v>
      </c>
      <c r="AU2585" s="9">
        <v>132.71029999999999</v>
      </c>
      <c r="AV2585" s="9">
        <v>79.328754834323306</v>
      </c>
      <c r="AW2585" s="9">
        <v>376.827071430182</v>
      </c>
      <c r="AX2585" s="9">
        <v>0.28407972520000002</v>
      </c>
    </row>
    <row r="2586" spans="1:50" x14ac:dyDescent="0.25">
      <c r="A2586" s="142">
        <v>550000</v>
      </c>
      <c r="B2586" s="142">
        <v>920000</v>
      </c>
      <c r="C2586" s="142">
        <v>930000</v>
      </c>
      <c r="D2586" s="9" t="s">
        <v>305</v>
      </c>
      <c r="E2586" s="9" t="s">
        <v>70</v>
      </c>
      <c r="F2586" s="9" t="s">
        <v>306</v>
      </c>
      <c r="G2586" s="9" t="s">
        <v>307</v>
      </c>
      <c r="H2586" s="9">
        <v>0.36</v>
      </c>
      <c r="I2586" s="9">
        <v>0.48</v>
      </c>
      <c r="J2586" s="9" t="s">
        <v>195</v>
      </c>
      <c r="K2586" s="9">
        <v>7.5836584832350007E-2</v>
      </c>
      <c r="L2586" s="9">
        <v>3761.6554788714502</v>
      </c>
      <c r="M2586" s="9">
        <v>9.65095953632121</v>
      </c>
      <c r="N2586" s="9">
        <v>1.5939456879895599</v>
      </c>
      <c r="O2586" s="9">
        <v>0.73189581158981998</v>
      </c>
      <c r="P2586" s="9">
        <v>0.12087939738538001</v>
      </c>
      <c r="Q2586" s="9">
        <v>285.27110483351601</v>
      </c>
      <c r="R2586" s="9">
        <v>1210</v>
      </c>
      <c r="S2586" s="9" t="s">
        <v>310</v>
      </c>
      <c r="T2586" s="9">
        <v>1210</v>
      </c>
      <c r="U2586" s="9" t="s">
        <v>293</v>
      </c>
      <c r="V2586" s="9" t="s">
        <v>195</v>
      </c>
      <c r="Z2586" s="9">
        <v>0</v>
      </c>
      <c r="AA2586" s="9">
        <v>1</v>
      </c>
      <c r="AB2586" s="9">
        <v>0.73189581158981998</v>
      </c>
      <c r="AC2586" s="9">
        <v>0.12087939738538001</v>
      </c>
      <c r="AD2586" s="9">
        <v>285.27110483351498</v>
      </c>
      <c r="AF2586" s="9">
        <v>-1</v>
      </c>
      <c r="AG2586" s="9">
        <v>-1</v>
      </c>
      <c r="AH2586" s="9">
        <v>-1</v>
      </c>
      <c r="AI2586" s="9">
        <v>-1</v>
      </c>
      <c r="AJ2586" s="9">
        <v>0</v>
      </c>
      <c r="AM2586" s="9" t="s">
        <v>309</v>
      </c>
      <c r="AN2586" s="9">
        <v>-1</v>
      </c>
      <c r="AQ2586" s="9">
        <v>580</v>
      </c>
      <c r="AR2586" s="9" t="s">
        <v>302</v>
      </c>
      <c r="AT2586" s="9" t="s">
        <v>195</v>
      </c>
      <c r="AU2586" s="9">
        <v>132.71029999999999</v>
      </c>
      <c r="AV2586" s="9">
        <v>79.474396425207104</v>
      </c>
      <c r="AW2586" s="9">
        <v>306.89977038168399</v>
      </c>
      <c r="AX2586" s="9">
        <v>0.2313634265</v>
      </c>
    </row>
    <row r="2587" spans="1:50" x14ac:dyDescent="0.25">
      <c r="A2587" s="142">
        <v>550000</v>
      </c>
      <c r="B2587" s="142">
        <v>920000</v>
      </c>
      <c r="C2587" s="142">
        <v>930000</v>
      </c>
      <c r="D2587" s="9" t="s">
        <v>305</v>
      </c>
      <c r="E2587" s="9" t="s">
        <v>70</v>
      </c>
      <c r="F2587" s="9" t="s">
        <v>306</v>
      </c>
      <c r="G2587" s="9" t="s">
        <v>307</v>
      </c>
      <c r="H2587" s="9">
        <v>0.36</v>
      </c>
      <c r="I2587" s="9">
        <v>0.48</v>
      </c>
      <c r="J2587" s="9" t="s">
        <v>195</v>
      </c>
      <c r="K2587" s="9">
        <v>1.9601178990510001E-2</v>
      </c>
      <c r="L2587" s="9">
        <v>3761.6554788714502</v>
      </c>
      <c r="M2587" s="9">
        <v>9.65095953632121</v>
      </c>
      <c r="N2587" s="9">
        <v>1.5939456879895599</v>
      </c>
      <c r="O2587" s="9">
        <v>0.18917018530164001</v>
      </c>
      <c r="P2587" s="9">
        <v>3.1243214731440001E-2</v>
      </c>
      <c r="Q2587" s="9">
        <v>73.732882342007002</v>
      </c>
      <c r="R2587" s="9">
        <v>1210</v>
      </c>
      <c r="S2587" s="9" t="s">
        <v>310</v>
      </c>
      <c r="T2587" s="9">
        <v>1210</v>
      </c>
      <c r="U2587" s="9" t="s">
        <v>293</v>
      </c>
      <c r="V2587" s="9" t="s">
        <v>195</v>
      </c>
      <c r="Z2587" s="9">
        <v>0</v>
      </c>
      <c r="AA2587" s="9">
        <v>1</v>
      </c>
      <c r="AB2587" s="9">
        <v>0.18917018530164001</v>
      </c>
      <c r="AC2587" s="9">
        <v>3.1243214731440001E-2</v>
      </c>
      <c r="AD2587" s="9">
        <v>73.732882342007002</v>
      </c>
      <c r="AF2587" s="9">
        <v>-1</v>
      </c>
      <c r="AG2587" s="9">
        <v>-1</v>
      </c>
      <c r="AH2587" s="9">
        <v>-1</v>
      </c>
      <c r="AI2587" s="9">
        <v>-1</v>
      </c>
      <c r="AJ2587" s="9">
        <v>0</v>
      </c>
      <c r="AM2587" s="9" t="s">
        <v>309</v>
      </c>
      <c r="AN2587" s="9">
        <v>-1</v>
      </c>
      <c r="AQ2587" s="9">
        <v>580</v>
      </c>
      <c r="AR2587" s="9" t="s">
        <v>302</v>
      </c>
      <c r="AT2587" s="9" t="s">
        <v>195</v>
      </c>
      <c r="AU2587" s="9">
        <v>132.71029999999999</v>
      </c>
      <c r="AV2587" s="9">
        <v>52.578170348960597</v>
      </c>
      <c r="AW2587" s="9">
        <v>79.323157084373506</v>
      </c>
      <c r="AX2587" s="9">
        <v>5.9799580200000001E-2</v>
      </c>
    </row>
    <row r="2588" spans="1:50" x14ac:dyDescent="0.25">
      <c r="A2588" s="142">
        <v>550000</v>
      </c>
      <c r="B2588" s="142">
        <v>920000</v>
      </c>
      <c r="C2588" s="142">
        <v>930000</v>
      </c>
      <c r="D2588" s="9" t="s">
        <v>305</v>
      </c>
      <c r="E2588" s="9" t="s">
        <v>70</v>
      </c>
      <c r="F2588" s="9" t="s">
        <v>306</v>
      </c>
      <c r="G2588" s="9" t="s">
        <v>307</v>
      </c>
      <c r="H2588" s="9">
        <v>0.36</v>
      </c>
      <c r="I2588" s="9">
        <v>0.48</v>
      </c>
      <c r="J2588" s="9" t="s">
        <v>195</v>
      </c>
      <c r="K2588" s="9">
        <v>0.22757269942402</v>
      </c>
      <c r="L2588" s="9">
        <v>3761.6554788714502</v>
      </c>
      <c r="M2588" s="9">
        <v>9.65095953632121</v>
      </c>
      <c r="N2588" s="9">
        <v>1.5939456879895599</v>
      </c>
      <c r="O2588" s="9">
        <v>2.1962949137126602</v>
      </c>
      <c r="P2588" s="9">
        <v>0.36273852295107001</v>
      </c>
      <c r="Q2588" s="9">
        <v>856.05009162995395</v>
      </c>
      <c r="R2588" s="9">
        <v>1330</v>
      </c>
      <c r="S2588" s="9" t="s">
        <v>311</v>
      </c>
      <c r="T2588" s="9">
        <v>1330</v>
      </c>
      <c r="U2588" s="9" t="s">
        <v>293</v>
      </c>
      <c r="V2588" s="9" t="s">
        <v>195</v>
      </c>
      <c r="Z2588" s="9">
        <v>0</v>
      </c>
      <c r="AA2588" s="9">
        <v>1</v>
      </c>
      <c r="AB2588" s="9">
        <v>2.1962949137126602</v>
      </c>
      <c r="AC2588" s="9">
        <v>0.36273852295107001</v>
      </c>
      <c r="AD2588" s="9">
        <v>856.05009162995395</v>
      </c>
      <c r="AF2588" s="9">
        <v>-1</v>
      </c>
      <c r="AG2588" s="9">
        <v>-1</v>
      </c>
      <c r="AH2588" s="9">
        <v>-1</v>
      </c>
      <c r="AI2588" s="9">
        <v>-1</v>
      </c>
      <c r="AJ2588" s="9">
        <v>0</v>
      </c>
      <c r="AM2588" s="9" t="s">
        <v>309</v>
      </c>
      <c r="AN2588" s="9">
        <v>-1</v>
      </c>
      <c r="AQ2588" s="9">
        <v>580</v>
      </c>
      <c r="AR2588" s="9" t="s">
        <v>302</v>
      </c>
      <c r="AT2588" s="9" t="s">
        <v>195</v>
      </c>
      <c r="AU2588" s="9">
        <v>132.71029999999999</v>
      </c>
      <c r="AV2588" s="9">
        <v>119.786855802543</v>
      </c>
      <c r="AW2588" s="9">
        <v>920.95404022702303</v>
      </c>
      <c r="AX2588" s="9">
        <v>0.69428231279999997</v>
      </c>
    </row>
    <row r="2589" spans="1:50" x14ac:dyDescent="0.25">
      <c r="A2589" s="142">
        <v>550000</v>
      </c>
      <c r="B2589" s="142">
        <v>920000</v>
      </c>
      <c r="C2589" s="142">
        <v>930000</v>
      </c>
      <c r="D2589" s="9" t="s">
        <v>305</v>
      </c>
      <c r="E2589" s="9" t="s">
        <v>70</v>
      </c>
      <c r="F2589" s="9" t="s">
        <v>306</v>
      </c>
      <c r="G2589" s="9" t="s">
        <v>307</v>
      </c>
      <c r="H2589" s="9">
        <v>0.36</v>
      </c>
      <c r="I2589" s="9">
        <v>0.48</v>
      </c>
      <c r="J2589" s="9" t="s">
        <v>195</v>
      </c>
      <c r="K2589" s="9">
        <v>3.1772524487419997E-2</v>
      </c>
      <c r="L2589" s="9">
        <v>3761.6554788714502</v>
      </c>
      <c r="M2589" s="9">
        <v>9.65095953632121</v>
      </c>
      <c r="N2589" s="9">
        <v>1.5939456879895599</v>
      </c>
      <c r="O2589" s="9">
        <v>0.30663534819492999</v>
      </c>
      <c r="P2589" s="9">
        <v>5.0643678403269998E-2</v>
      </c>
      <c r="Q2589" s="9">
        <v>119.517290815707</v>
      </c>
      <c r="R2589" s="9">
        <v>1210</v>
      </c>
      <c r="S2589" s="9" t="s">
        <v>310</v>
      </c>
      <c r="T2589" s="9">
        <v>1210</v>
      </c>
      <c r="U2589" s="9" t="s">
        <v>293</v>
      </c>
      <c r="V2589" s="9" t="s">
        <v>195</v>
      </c>
      <c r="Z2589" s="9">
        <v>0</v>
      </c>
      <c r="AA2589" s="9">
        <v>1</v>
      </c>
      <c r="AB2589" s="9">
        <v>0.30663534819492999</v>
      </c>
      <c r="AC2589" s="9">
        <v>5.0643678403269998E-2</v>
      </c>
      <c r="AD2589" s="9">
        <v>119.51729081570799</v>
      </c>
      <c r="AF2589" s="9">
        <v>-1</v>
      </c>
      <c r="AG2589" s="9">
        <v>-1</v>
      </c>
      <c r="AH2589" s="9">
        <v>-1</v>
      </c>
      <c r="AI2589" s="9">
        <v>-1</v>
      </c>
      <c r="AJ2589" s="9">
        <v>0</v>
      </c>
      <c r="AM2589" s="9" t="s">
        <v>309</v>
      </c>
      <c r="AN2589" s="9">
        <v>-1</v>
      </c>
      <c r="AQ2589" s="9">
        <v>580</v>
      </c>
      <c r="AR2589" s="9" t="s">
        <v>302</v>
      </c>
      <c r="AT2589" s="9" t="s">
        <v>195</v>
      </c>
      <c r="AU2589" s="9">
        <v>132.71029999999999</v>
      </c>
      <c r="AV2589" s="9">
        <v>46.905103506198898</v>
      </c>
      <c r="AW2589" s="9">
        <v>128.57884477780701</v>
      </c>
      <c r="AX2589" s="9">
        <v>9.6932109299999999E-2</v>
      </c>
    </row>
    <row r="2590" spans="1:50" x14ac:dyDescent="0.25">
      <c r="A2590" s="142">
        <v>550000</v>
      </c>
      <c r="B2590" s="142">
        <v>920000</v>
      </c>
      <c r="C2590" s="142">
        <v>930000</v>
      </c>
      <c r="D2590" s="9" t="s">
        <v>305</v>
      </c>
      <c r="E2590" s="9" t="s">
        <v>70</v>
      </c>
      <c r="F2590" s="9" t="s">
        <v>306</v>
      </c>
      <c r="G2590" s="9" t="s">
        <v>307</v>
      </c>
      <c r="H2590" s="9">
        <v>0.36</v>
      </c>
      <c r="I2590" s="9">
        <v>0.48</v>
      </c>
      <c r="J2590" s="9" t="s">
        <v>195</v>
      </c>
      <c r="K2590" s="9">
        <v>0.24488371003355</v>
      </c>
      <c r="L2590" s="9">
        <v>3866.2554344503301</v>
      </c>
      <c r="M2590" s="9">
        <v>10.362242291785901</v>
      </c>
      <c r="N2590" s="9">
        <v>1.7800133251905701</v>
      </c>
      <c r="O2590" s="9">
        <v>2.5375443366791801</v>
      </c>
      <c r="P2590" s="9">
        <v>0.43589626698183997</v>
      </c>
      <c r="Q2590" s="9">
        <v>946.78297472560598</v>
      </c>
      <c r="R2590" s="9">
        <v>1200</v>
      </c>
      <c r="S2590" s="9" t="s">
        <v>308</v>
      </c>
      <c r="T2590" s="9">
        <v>1200</v>
      </c>
      <c r="U2590" s="9" t="s">
        <v>293</v>
      </c>
      <c r="V2590" s="9" t="s">
        <v>195</v>
      </c>
      <c r="Z2590" s="9">
        <v>0</v>
      </c>
      <c r="AA2590" s="9">
        <v>1</v>
      </c>
      <c r="AB2590" s="9">
        <v>2.5375443366791801</v>
      </c>
      <c r="AC2590" s="9">
        <v>0.43589626698183997</v>
      </c>
      <c r="AD2590" s="9">
        <v>946.78297472560598</v>
      </c>
      <c r="AF2590" s="9">
        <v>-1</v>
      </c>
      <c r="AG2590" s="9">
        <v>-1</v>
      </c>
      <c r="AH2590" s="9">
        <v>-1</v>
      </c>
      <c r="AI2590" s="9">
        <v>-1</v>
      </c>
      <c r="AJ2590" s="9">
        <v>0</v>
      </c>
      <c r="AM2590" s="9" t="s">
        <v>309</v>
      </c>
      <c r="AN2590" s="9">
        <v>-1</v>
      </c>
      <c r="AQ2590" s="9">
        <v>580</v>
      </c>
      <c r="AR2590" s="9" t="s">
        <v>302</v>
      </c>
      <c r="AT2590" s="9" t="s">
        <v>195</v>
      </c>
      <c r="AU2590" s="9">
        <v>132.71029999999999</v>
      </c>
      <c r="AV2590" s="9">
        <v>145.59904260651999</v>
      </c>
      <c r="AW2590" s="9">
        <v>991.00921469044602</v>
      </c>
      <c r="AX2590" s="9">
        <v>0.76786940370000001</v>
      </c>
    </row>
    <row r="2591" spans="1:50" x14ac:dyDescent="0.25">
      <c r="A2591" s="142">
        <v>550000</v>
      </c>
      <c r="B2591" s="142">
        <v>920000</v>
      </c>
      <c r="C2591" s="142">
        <v>930000</v>
      </c>
      <c r="D2591" s="9" t="s">
        <v>305</v>
      </c>
      <c r="E2591" s="9" t="s">
        <v>70</v>
      </c>
      <c r="F2591" s="9" t="s">
        <v>306</v>
      </c>
      <c r="G2591" s="9" t="s">
        <v>307</v>
      </c>
      <c r="H2591" s="9">
        <v>0.36</v>
      </c>
      <c r="I2591" s="9">
        <v>0.48</v>
      </c>
      <c r="J2591" s="9" t="s">
        <v>195</v>
      </c>
      <c r="K2591" s="9">
        <v>7.9781371164899997E-3</v>
      </c>
      <c r="L2591" s="9">
        <v>3866.2554344503301</v>
      </c>
      <c r="M2591" s="9">
        <v>10.362242291785901</v>
      </c>
      <c r="N2591" s="9">
        <v>1.7800133251905701</v>
      </c>
      <c r="O2591" s="9">
        <v>8.2671389838240003E-2</v>
      </c>
      <c r="P2591" s="9">
        <v>1.420119037756E-2</v>
      </c>
      <c r="Q2591" s="9">
        <v>30.845515983450198</v>
      </c>
      <c r="R2591" s="9">
        <v>1330</v>
      </c>
      <c r="S2591" s="9" t="s">
        <v>311</v>
      </c>
      <c r="T2591" s="9">
        <v>1330</v>
      </c>
      <c r="U2591" s="9" t="s">
        <v>293</v>
      </c>
      <c r="V2591" s="9" t="s">
        <v>195</v>
      </c>
      <c r="Z2591" s="9">
        <v>0</v>
      </c>
      <c r="AA2591" s="9">
        <v>1</v>
      </c>
      <c r="AB2591" s="9">
        <v>8.2671389838240003E-2</v>
      </c>
      <c r="AC2591" s="9">
        <v>1.420119037756E-2</v>
      </c>
      <c r="AD2591" s="9">
        <v>30.845515983452</v>
      </c>
      <c r="AF2591" s="9">
        <v>-1</v>
      </c>
      <c r="AG2591" s="9">
        <v>-1</v>
      </c>
      <c r="AH2591" s="9">
        <v>-1</v>
      </c>
      <c r="AI2591" s="9">
        <v>-1</v>
      </c>
      <c r="AJ2591" s="9">
        <v>0</v>
      </c>
      <c r="AM2591" s="9" t="s">
        <v>309</v>
      </c>
      <c r="AN2591" s="9">
        <v>-1</v>
      </c>
      <c r="AQ2591" s="9">
        <v>580</v>
      </c>
      <c r="AR2591" s="9" t="s">
        <v>302</v>
      </c>
      <c r="AT2591" s="9" t="s">
        <v>195</v>
      </c>
      <c r="AU2591" s="9">
        <v>132.71029999999999</v>
      </c>
      <c r="AV2591" s="9">
        <v>32.381069777414901</v>
      </c>
      <c r="AW2591" s="9">
        <v>32.286375428689503</v>
      </c>
      <c r="AX2591" s="9">
        <v>2.5016639100000002E-2</v>
      </c>
    </row>
    <row r="2592" spans="1:50" x14ac:dyDescent="0.25">
      <c r="A2592" s="142">
        <v>550000</v>
      </c>
      <c r="B2592" s="142">
        <v>920000</v>
      </c>
      <c r="C2592" s="142">
        <v>930000</v>
      </c>
      <c r="D2592" s="9" t="s">
        <v>305</v>
      </c>
      <c r="E2592" s="9" t="s">
        <v>70</v>
      </c>
      <c r="F2592" s="9" t="s">
        <v>306</v>
      </c>
      <c r="G2592" s="9" t="s">
        <v>307</v>
      </c>
      <c r="H2592" s="9">
        <v>0.36</v>
      </c>
      <c r="I2592" s="9">
        <v>0.48</v>
      </c>
      <c r="J2592" s="9" t="s">
        <v>195</v>
      </c>
      <c r="K2592" s="9">
        <v>7.2954349308830005E-2</v>
      </c>
      <c r="L2592" s="9">
        <v>3866.2554344503301</v>
      </c>
      <c r="M2592" s="9">
        <v>10.362242291785901</v>
      </c>
      <c r="N2592" s="9">
        <v>1.7800133251905701</v>
      </c>
      <c r="O2592" s="9">
        <v>0.75597064377768997</v>
      </c>
      <c r="P2592" s="9">
        <v>0.12985971390032</v>
      </c>
      <c r="Q2592" s="9">
        <v>282.06014948205501</v>
      </c>
      <c r="R2592" s="9">
        <v>1330</v>
      </c>
      <c r="S2592" s="9" t="s">
        <v>311</v>
      </c>
      <c r="T2592" s="9">
        <v>1330</v>
      </c>
      <c r="U2592" s="9" t="s">
        <v>293</v>
      </c>
      <c r="V2592" s="9" t="s">
        <v>195</v>
      </c>
      <c r="Z2592" s="9">
        <v>0</v>
      </c>
      <c r="AA2592" s="9">
        <v>1</v>
      </c>
      <c r="AB2592" s="9">
        <v>0.75597064377768997</v>
      </c>
      <c r="AC2592" s="9">
        <v>0.12985971390032</v>
      </c>
      <c r="AD2592" s="9">
        <v>282.06014948205501</v>
      </c>
      <c r="AF2592" s="9">
        <v>-1</v>
      </c>
      <c r="AG2592" s="9">
        <v>-1</v>
      </c>
      <c r="AH2592" s="9">
        <v>-1</v>
      </c>
      <c r="AI2592" s="9">
        <v>-1</v>
      </c>
      <c r="AJ2592" s="9">
        <v>0</v>
      </c>
      <c r="AM2592" s="9" t="s">
        <v>309</v>
      </c>
      <c r="AN2592" s="9">
        <v>-1</v>
      </c>
      <c r="AQ2592" s="9">
        <v>580</v>
      </c>
      <c r="AR2592" s="9" t="s">
        <v>302</v>
      </c>
      <c r="AT2592" s="9" t="s">
        <v>195</v>
      </c>
      <c r="AU2592" s="9">
        <v>132.71029999999999</v>
      </c>
      <c r="AV2592" s="9">
        <v>80.648452344677096</v>
      </c>
      <c r="AW2592" s="9">
        <v>295.23577704245503</v>
      </c>
      <c r="AX2592" s="9">
        <v>0.2287592453</v>
      </c>
    </row>
    <row r="2593" spans="1:50" x14ac:dyDescent="0.25">
      <c r="A2593" s="142">
        <v>550000</v>
      </c>
      <c r="B2593" s="142">
        <v>920000</v>
      </c>
      <c r="C2593" s="142">
        <v>930000</v>
      </c>
      <c r="D2593" s="9" t="s">
        <v>305</v>
      </c>
      <c r="E2593" s="9" t="s">
        <v>70</v>
      </c>
      <c r="F2593" s="9" t="s">
        <v>306</v>
      </c>
      <c r="G2593" s="9" t="s">
        <v>307</v>
      </c>
      <c r="H2593" s="9">
        <v>0.36</v>
      </c>
      <c r="I2593" s="9">
        <v>0.48</v>
      </c>
      <c r="J2593" s="9" t="s">
        <v>195</v>
      </c>
      <c r="K2593" s="9">
        <v>2.3292774068399999E-3</v>
      </c>
      <c r="L2593" s="9">
        <v>3866.2554344503301</v>
      </c>
      <c r="M2593" s="9">
        <v>10.362242291785901</v>
      </c>
      <c r="N2593" s="9">
        <v>1.7800133251905701</v>
      </c>
      <c r="O2593" s="9">
        <v>2.413653685449E-2</v>
      </c>
      <c r="P2593" s="9">
        <v>4.1461448222400001E-3</v>
      </c>
      <c r="Q2593" s="9">
        <v>9.0055814325491195</v>
      </c>
      <c r="R2593" s="9">
        <v>1330</v>
      </c>
      <c r="S2593" s="9" t="s">
        <v>311</v>
      </c>
      <c r="T2593" s="9">
        <v>1330</v>
      </c>
      <c r="U2593" s="9" t="s">
        <v>293</v>
      </c>
      <c r="V2593" s="9" t="s">
        <v>195</v>
      </c>
      <c r="Z2593" s="9">
        <v>0</v>
      </c>
      <c r="AA2593" s="9">
        <v>1</v>
      </c>
      <c r="AB2593" s="9">
        <v>2.413653685449E-2</v>
      </c>
      <c r="AC2593" s="9">
        <v>4.1461448222400001E-3</v>
      </c>
      <c r="AD2593" s="9">
        <v>9.0055814325495405</v>
      </c>
      <c r="AF2593" s="9">
        <v>-1</v>
      </c>
      <c r="AG2593" s="9">
        <v>-1</v>
      </c>
      <c r="AH2593" s="9">
        <v>-1</v>
      </c>
      <c r="AI2593" s="9">
        <v>-1</v>
      </c>
      <c r="AJ2593" s="9">
        <v>0</v>
      </c>
      <c r="AM2593" s="9" t="s">
        <v>309</v>
      </c>
      <c r="AN2593" s="9">
        <v>-1</v>
      </c>
      <c r="AQ2593" s="9">
        <v>580</v>
      </c>
      <c r="AR2593" s="9" t="s">
        <v>302</v>
      </c>
      <c r="AT2593" s="9" t="s">
        <v>195</v>
      </c>
      <c r="AU2593" s="9">
        <v>132.71029999999999</v>
      </c>
      <c r="AV2593" s="9">
        <v>17.773176000787</v>
      </c>
      <c r="AW2593" s="9">
        <v>9.4262512334342592</v>
      </c>
      <c r="AX2593" s="9">
        <v>7.3037967999999998E-3</v>
      </c>
    </row>
    <row r="2594" spans="1:50" x14ac:dyDescent="0.25">
      <c r="A2594" s="142">
        <v>550000</v>
      </c>
      <c r="B2594" s="142">
        <v>920000</v>
      </c>
      <c r="C2594" s="142">
        <v>930000</v>
      </c>
      <c r="D2594" s="9" t="s">
        <v>305</v>
      </c>
      <c r="E2594" s="9" t="s">
        <v>70</v>
      </c>
      <c r="F2594" s="9" t="s">
        <v>306</v>
      </c>
      <c r="G2594" s="9" t="s">
        <v>307</v>
      </c>
      <c r="H2594" s="9">
        <v>0.36</v>
      </c>
      <c r="I2594" s="9">
        <v>0.48</v>
      </c>
      <c r="J2594" s="9" t="s">
        <v>195</v>
      </c>
      <c r="K2594" s="9">
        <v>5.786633230319E-2</v>
      </c>
      <c r="L2594" s="9">
        <v>3866.2554344503301</v>
      </c>
      <c r="M2594" s="9">
        <v>10.362242291785901</v>
      </c>
      <c r="N2594" s="9">
        <v>1.7800133251905701</v>
      </c>
      <c r="O2594" s="9">
        <v>0.59962495586270004</v>
      </c>
      <c r="P2594" s="9">
        <v>0.10300284257959</v>
      </c>
      <c r="Q2594" s="9">
        <v>223.726021738936</v>
      </c>
      <c r="R2594" s="9">
        <v>1210</v>
      </c>
      <c r="S2594" s="9" t="s">
        <v>310</v>
      </c>
      <c r="T2594" s="9">
        <v>1210</v>
      </c>
      <c r="U2594" s="9" t="s">
        <v>293</v>
      </c>
      <c r="V2594" s="9" t="s">
        <v>195</v>
      </c>
      <c r="Z2594" s="9">
        <v>0</v>
      </c>
      <c r="AA2594" s="9">
        <v>1</v>
      </c>
      <c r="AB2594" s="9">
        <v>0.59962495586270004</v>
      </c>
      <c r="AC2594" s="9">
        <v>0.10300284257959</v>
      </c>
      <c r="AD2594" s="9">
        <v>223.726021738936</v>
      </c>
      <c r="AF2594" s="9">
        <v>-1</v>
      </c>
      <c r="AG2594" s="9">
        <v>-1</v>
      </c>
      <c r="AH2594" s="9">
        <v>-1</v>
      </c>
      <c r="AI2594" s="9">
        <v>-1</v>
      </c>
      <c r="AJ2594" s="9">
        <v>0</v>
      </c>
      <c r="AM2594" s="9" t="s">
        <v>309</v>
      </c>
      <c r="AN2594" s="9">
        <v>-1</v>
      </c>
      <c r="AQ2594" s="9">
        <v>580</v>
      </c>
      <c r="AR2594" s="9" t="s">
        <v>302</v>
      </c>
      <c r="AT2594" s="9" t="s">
        <v>195</v>
      </c>
      <c r="AU2594" s="9">
        <v>132.71029999999999</v>
      </c>
      <c r="AV2594" s="9">
        <v>61.464251943497302</v>
      </c>
      <c r="AW2594" s="9">
        <v>234.176738521917</v>
      </c>
      <c r="AX2594" s="9">
        <v>0.18144851719999999</v>
      </c>
    </row>
    <row r="2595" spans="1:50" x14ac:dyDescent="0.25">
      <c r="A2595" s="142">
        <v>550000</v>
      </c>
      <c r="B2595" s="142">
        <v>920000</v>
      </c>
      <c r="C2595" s="142">
        <v>930000</v>
      </c>
      <c r="D2595" s="9" t="s">
        <v>305</v>
      </c>
      <c r="E2595" s="9" t="s">
        <v>70</v>
      </c>
      <c r="F2595" s="9" t="s">
        <v>306</v>
      </c>
      <c r="G2595" s="9" t="s">
        <v>307</v>
      </c>
      <c r="H2595" s="9">
        <v>0.36</v>
      </c>
      <c r="I2595" s="9">
        <v>0.48</v>
      </c>
      <c r="J2595" s="9" t="s">
        <v>195</v>
      </c>
      <c r="K2595" s="9">
        <v>2.4616274647629999E-2</v>
      </c>
      <c r="L2595" s="9">
        <v>3866.2554344503301</v>
      </c>
      <c r="M2595" s="9">
        <v>10.362242291785901</v>
      </c>
      <c r="N2595" s="9">
        <v>1.7800133251905701</v>
      </c>
      <c r="O2595" s="9">
        <v>0.25507980221993998</v>
      </c>
      <c r="P2595" s="9">
        <v>4.3817296889340003E-2</v>
      </c>
      <c r="Q2595" s="9">
        <v>95.172805632340697</v>
      </c>
      <c r="R2595" s="9">
        <v>1330</v>
      </c>
      <c r="S2595" s="9" t="s">
        <v>311</v>
      </c>
      <c r="T2595" s="9">
        <v>1330</v>
      </c>
      <c r="U2595" s="9" t="s">
        <v>293</v>
      </c>
      <c r="V2595" s="9" t="s">
        <v>195</v>
      </c>
      <c r="Z2595" s="9">
        <v>0</v>
      </c>
      <c r="AA2595" s="9">
        <v>1</v>
      </c>
      <c r="AB2595" s="9">
        <v>0.25507980221993998</v>
      </c>
      <c r="AC2595" s="9">
        <v>4.3817296889340003E-2</v>
      </c>
      <c r="AD2595" s="9">
        <v>95.172805632339902</v>
      </c>
      <c r="AF2595" s="9">
        <v>-1</v>
      </c>
      <c r="AG2595" s="9">
        <v>-1</v>
      </c>
      <c r="AH2595" s="9">
        <v>-1</v>
      </c>
      <c r="AI2595" s="9">
        <v>-1</v>
      </c>
      <c r="AJ2595" s="9">
        <v>0</v>
      </c>
      <c r="AM2595" s="9" t="s">
        <v>309</v>
      </c>
      <c r="AN2595" s="9">
        <v>-1</v>
      </c>
      <c r="AQ2595" s="9">
        <v>580</v>
      </c>
      <c r="AR2595" s="9" t="s">
        <v>302</v>
      </c>
      <c r="AT2595" s="9" t="s">
        <v>195</v>
      </c>
      <c r="AU2595" s="9">
        <v>132.71029999999999</v>
      </c>
      <c r="AV2595" s="9">
        <v>45.226009585897103</v>
      </c>
      <c r="AW2595" s="9">
        <v>99.618529153343403</v>
      </c>
      <c r="AX2595" s="9">
        <v>7.7188001300000003E-2</v>
      </c>
    </row>
    <row r="2596" spans="1:50" x14ac:dyDescent="0.25">
      <c r="A2596" s="142">
        <v>550000</v>
      </c>
      <c r="B2596" s="142">
        <v>920000</v>
      </c>
      <c r="C2596" s="142">
        <v>930000</v>
      </c>
      <c r="D2596" s="9" t="s">
        <v>305</v>
      </c>
      <c r="E2596" s="9" t="s">
        <v>70</v>
      </c>
      <c r="F2596" s="9" t="s">
        <v>306</v>
      </c>
      <c r="G2596" s="9" t="s">
        <v>307</v>
      </c>
      <c r="H2596" s="9">
        <v>0.36</v>
      </c>
      <c r="I2596" s="9">
        <v>0.48</v>
      </c>
      <c r="J2596" s="9" t="s">
        <v>195</v>
      </c>
      <c r="K2596" s="9">
        <v>0.20334042191283999</v>
      </c>
      <c r="L2596" s="9">
        <v>3866.2554344503301</v>
      </c>
      <c r="M2596" s="9">
        <v>10.362242291785901</v>
      </c>
      <c r="N2596" s="9">
        <v>1.7800133251905701</v>
      </c>
      <c r="O2596" s="9">
        <v>2.1070627195748699</v>
      </c>
      <c r="P2596" s="9">
        <v>0.36194866055473002</v>
      </c>
      <c r="Q2596" s="9">
        <v>786.16601126395994</v>
      </c>
      <c r="R2596" s="9">
        <v>1330</v>
      </c>
      <c r="S2596" s="9" t="s">
        <v>311</v>
      </c>
      <c r="T2596" s="9">
        <v>1330</v>
      </c>
      <c r="U2596" s="9" t="s">
        <v>293</v>
      </c>
      <c r="V2596" s="9" t="s">
        <v>195</v>
      </c>
      <c r="Z2596" s="9">
        <v>0</v>
      </c>
      <c r="AA2596" s="9">
        <v>1</v>
      </c>
      <c r="AB2596" s="9">
        <v>2.1070627195748699</v>
      </c>
      <c r="AC2596" s="9">
        <v>0.36194866055473002</v>
      </c>
      <c r="AD2596" s="9">
        <v>786.16601126395994</v>
      </c>
      <c r="AF2596" s="9">
        <v>-1</v>
      </c>
      <c r="AG2596" s="9">
        <v>-1</v>
      </c>
      <c r="AH2596" s="9">
        <v>-1</v>
      </c>
      <c r="AI2596" s="9">
        <v>-1</v>
      </c>
      <c r="AJ2596" s="9">
        <v>0</v>
      </c>
      <c r="AM2596" s="9" t="s">
        <v>309</v>
      </c>
      <c r="AN2596" s="9">
        <v>-1</v>
      </c>
      <c r="AQ2596" s="9">
        <v>580</v>
      </c>
      <c r="AR2596" s="9" t="s">
        <v>302</v>
      </c>
      <c r="AT2596" s="9" t="s">
        <v>195</v>
      </c>
      <c r="AU2596" s="9">
        <v>132.71029999999999</v>
      </c>
      <c r="AV2596" s="9">
        <v>115.979063203585</v>
      </c>
      <c r="AW2596" s="9">
        <v>822.88949235152302</v>
      </c>
      <c r="AX2596" s="9">
        <v>0.63760422650000004</v>
      </c>
    </row>
    <row r="2597" spans="1:50" x14ac:dyDescent="0.25">
      <c r="A2597" s="142">
        <v>550000</v>
      </c>
      <c r="B2597" s="142">
        <v>920000</v>
      </c>
      <c r="C2597" s="142">
        <v>930000</v>
      </c>
      <c r="D2597" s="9" t="s">
        <v>305</v>
      </c>
      <c r="E2597" s="9" t="s">
        <v>70</v>
      </c>
      <c r="F2597" s="9" t="s">
        <v>306</v>
      </c>
      <c r="G2597" s="9" t="s">
        <v>307</v>
      </c>
      <c r="H2597" s="9">
        <v>0.36</v>
      </c>
      <c r="I2597" s="9">
        <v>0.48</v>
      </c>
      <c r="J2597" s="9" t="s">
        <v>195</v>
      </c>
      <c r="K2597" s="9">
        <v>3.79495073138E-3</v>
      </c>
      <c r="L2597" s="9">
        <v>3866.2554344503301</v>
      </c>
      <c r="M2597" s="9">
        <v>10.362242291785901</v>
      </c>
      <c r="N2597" s="9">
        <v>1.7800133251905701</v>
      </c>
      <c r="O2597" s="9">
        <v>3.9324198964010001E-2</v>
      </c>
      <c r="P2597" s="9">
        <v>6.7550628702999996E-3</v>
      </c>
      <c r="Q2597" s="9">
        <v>14.6722488886923</v>
      </c>
      <c r="R2597" s="9">
        <v>1330</v>
      </c>
      <c r="S2597" s="9" t="s">
        <v>311</v>
      </c>
      <c r="T2597" s="9">
        <v>1330</v>
      </c>
      <c r="U2597" s="9" t="s">
        <v>293</v>
      </c>
      <c r="V2597" s="9" t="s">
        <v>195</v>
      </c>
      <c r="Z2597" s="9">
        <v>0</v>
      </c>
      <c r="AA2597" s="9">
        <v>1</v>
      </c>
      <c r="AB2597" s="9">
        <v>3.9324198964010001E-2</v>
      </c>
      <c r="AC2597" s="9">
        <v>6.7550628702999996E-3</v>
      </c>
      <c r="AD2597" s="9">
        <v>14.6722488886913</v>
      </c>
      <c r="AF2597" s="9">
        <v>-1</v>
      </c>
      <c r="AG2597" s="9">
        <v>-1</v>
      </c>
      <c r="AH2597" s="9">
        <v>-1</v>
      </c>
      <c r="AI2597" s="9">
        <v>-1</v>
      </c>
      <c r="AJ2597" s="9">
        <v>0</v>
      </c>
      <c r="AM2597" s="9" t="s">
        <v>309</v>
      </c>
      <c r="AN2597" s="9">
        <v>-1</v>
      </c>
      <c r="AQ2597" s="9">
        <v>580</v>
      </c>
      <c r="AR2597" s="9" t="s">
        <v>302</v>
      </c>
      <c r="AT2597" s="9" t="s">
        <v>195</v>
      </c>
      <c r="AU2597" s="9">
        <v>132.71029999999999</v>
      </c>
      <c r="AV2597" s="9">
        <v>22.607137646564698</v>
      </c>
      <c r="AW2597" s="9">
        <v>15.3576207399999</v>
      </c>
      <c r="AX2597" s="9">
        <v>1.1899634100000001E-2</v>
      </c>
    </row>
    <row r="2598" spans="1:50" x14ac:dyDescent="0.25">
      <c r="A2598" s="142">
        <v>550000</v>
      </c>
      <c r="B2598" s="142">
        <v>920000</v>
      </c>
      <c r="C2598" s="142">
        <v>930000</v>
      </c>
      <c r="D2598" s="9" t="s">
        <v>305</v>
      </c>
      <c r="E2598" s="9" t="s">
        <v>70</v>
      </c>
      <c r="F2598" s="9" t="s">
        <v>306</v>
      </c>
      <c r="G2598" s="9" t="s">
        <v>307</v>
      </c>
      <c r="H2598" s="9">
        <v>0.36</v>
      </c>
      <c r="I2598" s="9">
        <v>0.48</v>
      </c>
      <c r="J2598" s="9" t="s">
        <v>195</v>
      </c>
      <c r="K2598" s="9">
        <v>0.23692633775492999</v>
      </c>
      <c r="L2598" s="9">
        <v>3852.5613749304498</v>
      </c>
      <c r="M2598" s="9">
        <v>9.5721902004154096</v>
      </c>
      <c r="N2598" s="9">
        <v>1.40675540295418</v>
      </c>
      <c r="O2598" s="9">
        <v>2.26790396847806</v>
      </c>
      <c r="P2598" s="9">
        <v>0.33329740573889</v>
      </c>
      <c r="Q2598" s="9">
        <v>912.77325753837397</v>
      </c>
      <c r="R2598" s="9">
        <v>1200</v>
      </c>
      <c r="S2598" s="9" t="s">
        <v>308</v>
      </c>
      <c r="T2598" s="9">
        <v>1200</v>
      </c>
      <c r="U2598" s="9" t="s">
        <v>293</v>
      </c>
      <c r="V2598" s="9" t="s">
        <v>195</v>
      </c>
      <c r="Z2598" s="9">
        <v>0</v>
      </c>
      <c r="AA2598" s="9">
        <v>1</v>
      </c>
      <c r="AB2598" s="9">
        <v>2.26790396847806</v>
      </c>
      <c r="AC2598" s="9">
        <v>0.33329740573889</v>
      </c>
      <c r="AD2598" s="9">
        <v>912.77325753837397</v>
      </c>
      <c r="AF2598" s="9">
        <v>-1</v>
      </c>
      <c r="AG2598" s="9">
        <v>-1</v>
      </c>
      <c r="AH2598" s="9">
        <v>-1</v>
      </c>
      <c r="AI2598" s="9">
        <v>-1</v>
      </c>
      <c r="AJ2598" s="9">
        <v>0</v>
      </c>
      <c r="AM2598" s="9" t="s">
        <v>309</v>
      </c>
      <c r="AN2598" s="9">
        <v>-1</v>
      </c>
      <c r="AQ2598" s="9">
        <v>580</v>
      </c>
      <c r="AR2598" s="9" t="s">
        <v>302</v>
      </c>
      <c r="AT2598" s="9" t="s">
        <v>195</v>
      </c>
      <c r="AU2598" s="9">
        <v>132.71029999999999</v>
      </c>
      <c r="AV2598" s="9">
        <v>144.651642358434</v>
      </c>
      <c r="AW2598" s="9">
        <v>958.80687157925195</v>
      </c>
      <c r="AX2598" s="9">
        <v>0.74028650250000005</v>
      </c>
    </row>
    <row r="2599" spans="1:50" x14ac:dyDescent="0.25">
      <c r="A2599" s="142">
        <v>550000</v>
      </c>
      <c r="B2599" s="142">
        <v>920000</v>
      </c>
      <c r="C2599" s="142">
        <v>930000</v>
      </c>
      <c r="D2599" s="9" t="s">
        <v>305</v>
      </c>
      <c r="E2599" s="9" t="s">
        <v>70</v>
      </c>
      <c r="F2599" s="9" t="s">
        <v>306</v>
      </c>
      <c r="G2599" s="9" t="s">
        <v>307</v>
      </c>
      <c r="H2599" s="9">
        <v>0.36</v>
      </c>
      <c r="I2599" s="9">
        <v>0.48</v>
      </c>
      <c r="J2599" s="9" t="s">
        <v>195</v>
      </c>
      <c r="K2599" s="9">
        <v>1.5767306415479999E-2</v>
      </c>
      <c r="L2599" s="9">
        <v>3852.5613749304498</v>
      </c>
      <c r="M2599" s="9">
        <v>9.5721902004154096</v>
      </c>
      <c r="N2599" s="9">
        <v>1.40675540295418</v>
      </c>
      <c r="O2599" s="9">
        <v>0.15092765595725999</v>
      </c>
      <c r="P2599" s="9">
        <v>2.2180743490010001E-2</v>
      </c>
      <c r="Q2599" s="9">
        <v>60.744515682994503</v>
      </c>
      <c r="R2599" s="9">
        <v>1210</v>
      </c>
      <c r="S2599" s="9" t="s">
        <v>310</v>
      </c>
      <c r="T2599" s="9">
        <v>1210</v>
      </c>
      <c r="U2599" s="9" t="s">
        <v>293</v>
      </c>
      <c r="V2599" s="9" t="s">
        <v>195</v>
      </c>
      <c r="Z2599" s="9">
        <v>0</v>
      </c>
      <c r="AA2599" s="9">
        <v>1</v>
      </c>
      <c r="AB2599" s="9">
        <v>0.15092765595725999</v>
      </c>
      <c r="AC2599" s="9">
        <v>2.2180743490010001E-2</v>
      </c>
      <c r="AD2599" s="9">
        <v>60.744515682996003</v>
      </c>
      <c r="AF2599" s="9">
        <v>-1</v>
      </c>
      <c r="AG2599" s="9">
        <v>-1</v>
      </c>
      <c r="AH2599" s="9">
        <v>-1</v>
      </c>
      <c r="AI2599" s="9">
        <v>-1</v>
      </c>
      <c r="AJ2599" s="9">
        <v>0</v>
      </c>
      <c r="AM2599" s="9" t="s">
        <v>309</v>
      </c>
      <c r="AN2599" s="9">
        <v>-1</v>
      </c>
      <c r="AQ2599" s="9">
        <v>580</v>
      </c>
      <c r="AR2599" s="9" t="s">
        <v>302</v>
      </c>
      <c r="AT2599" s="9" t="s">
        <v>195</v>
      </c>
      <c r="AU2599" s="9">
        <v>132.71029999999999</v>
      </c>
      <c r="AV2599" s="9">
        <v>32.416210920994502</v>
      </c>
      <c r="AW2599" s="9">
        <v>63.80802523146</v>
      </c>
      <c r="AX2599" s="9">
        <v>4.9265625E-2</v>
      </c>
    </row>
    <row r="2600" spans="1:50" x14ac:dyDescent="0.25">
      <c r="A2600" s="142">
        <v>550000</v>
      </c>
      <c r="B2600" s="142">
        <v>920000</v>
      </c>
      <c r="C2600" s="142">
        <v>930000</v>
      </c>
      <c r="D2600" s="9" t="s">
        <v>305</v>
      </c>
      <c r="E2600" s="9" t="s">
        <v>70</v>
      </c>
      <c r="F2600" s="9" t="s">
        <v>306</v>
      </c>
      <c r="G2600" s="9" t="s">
        <v>307</v>
      </c>
      <c r="H2600" s="9">
        <v>0.36</v>
      </c>
      <c r="I2600" s="9">
        <v>0.48</v>
      </c>
      <c r="J2600" s="9" t="s">
        <v>195</v>
      </c>
      <c r="K2600" s="9">
        <v>6.0938771267169997E-2</v>
      </c>
      <c r="L2600" s="9">
        <v>3852.5613749304498</v>
      </c>
      <c r="M2600" s="9">
        <v>9.5721902004154096</v>
      </c>
      <c r="N2600" s="9">
        <v>1.40675540295418</v>
      </c>
      <c r="O2600" s="9">
        <v>0.58331750914899005</v>
      </c>
      <c r="P2600" s="9">
        <v>8.5725945729480002E-2</v>
      </c>
      <c r="Q2600" s="9">
        <v>234.77035641963599</v>
      </c>
      <c r="R2600" s="9">
        <v>1210</v>
      </c>
      <c r="S2600" s="9" t="s">
        <v>310</v>
      </c>
      <c r="T2600" s="9">
        <v>1210</v>
      </c>
      <c r="U2600" s="9" t="s">
        <v>293</v>
      </c>
      <c r="V2600" s="9" t="s">
        <v>195</v>
      </c>
      <c r="Z2600" s="9">
        <v>0</v>
      </c>
      <c r="AA2600" s="9">
        <v>1</v>
      </c>
      <c r="AB2600" s="9">
        <v>0.58331750914899005</v>
      </c>
      <c r="AC2600" s="9">
        <v>8.5725945729480002E-2</v>
      </c>
      <c r="AD2600" s="9">
        <v>234.77035641963499</v>
      </c>
      <c r="AF2600" s="9">
        <v>-1</v>
      </c>
      <c r="AG2600" s="9">
        <v>-1</v>
      </c>
      <c r="AH2600" s="9">
        <v>-1</v>
      </c>
      <c r="AI2600" s="9">
        <v>-1</v>
      </c>
      <c r="AJ2600" s="9">
        <v>0</v>
      </c>
      <c r="AM2600" s="9" t="s">
        <v>309</v>
      </c>
      <c r="AN2600" s="9">
        <v>-1</v>
      </c>
      <c r="AQ2600" s="9">
        <v>580</v>
      </c>
      <c r="AR2600" s="9" t="s">
        <v>302</v>
      </c>
      <c r="AT2600" s="9" t="s">
        <v>195</v>
      </c>
      <c r="AU2600" s="9">
        <v>132.71029999999999</v>
      </c>
      <c r="AV2600" s="9">
        <v>67.001539408956702</v>
      </c>
      <c r="AW2600" s="9">
        <v>246.61045787572601</v>
      </c>
      <c r="AX2600" s="9">
        <v>0.19040580409999999</v>
      </c>
    </row>
    <row r="2601" spans="1:50" x14ac:dyDescent="0.25">
      <c r="A2601" s="142">
        <v>550000</v>
      </c>
      <c r="B2601" s="142">
        <v>920000</v>
      </c>
      <c r="C2601" s="142">
        <v>930000</v>
      </c>
      <c r="D2601" s="9" t="s">
        <v>305</v>
      </c>
      <c r="E2601" s="9" t="s">
        <v>70</v>
      </c>
      <c r="F2601" s="9" t="s">
        <v>306</v>
      </c>
      <c r="G2601" s="9" t="s">
        <v>307</v>
      </c>
      <c r="H2601" s="9">
        <v>0.36</v>
      </c>
      <c r="I2601" s="9">
        <v>0.48</v>
      </c>
      <c r="J2601" s="9" t="s">
        <v>195</v>
      </c>
      <c r="K2601" s="9">
        <v>0.11268336071979</v>
      </c>
      <c r="L2601" s="9">
        <v>3852.5613749304498</v>
      </c>
      <c r="M2601" s="9">
        <v>9.5721902004154096</v>
      </c>
      <c r="N2601" s="9">
        <v>1.40675540295418</v>
      </c>
      <c r="O2601" s="9">
        <v>1.0786265612318799</v>
      </c>
      <c r="P2601" s="9">
        <v>0.15851792651560001</v>
      </c>
      <c r="Q2601" s="9">
        <v>434.11956310643399</v>
      </c>
      <c r="R2601" s="9">
        <v>1210</v>
      </c>
      <c r="S2601" s="9" t="s">
        <v>310</v>
      </c>
      <c r="T2601" s="9">
        <v>1210</v>
      </c>
      <c r="U2601" s="9" t="s">
        <v>293</v>
      </c>
      <c r="V2601" s="9" t="s">
        <v>195</v>
      </c>
      <c r="Z2601" s="9">
        <v>0</v>
      </c>
      <c r="AA2601" s="9">
        <v>1</v>
      </c>
      <c r="AB2601" s="9">
        <v>1.0786265612318799</v>
      </c>
      <c r="AC2601" s="9">
        <v>0.15851792651560001</v>
      </c>
      <c r="AD2601" s="9">
        <v>434.11956310643399</v>
      </c>
      <c r="AF2601" s="9">
        <v>-1</v>
      </c>
      <c r="AG2601" s="9">
        <v>-1</v>
      </c>
      <c r="AH2601" s="9">
        <v>-1</v>
      </c>
      <c r="AI2601" s="9">
        <v>-1</v>
      </c>
      <c r="AJ2601" s="9">
        <v>0</v>
      </c>
      <c r="AM2601" s="9" t="s">
        <v>309</v>
      </c>
      <c r="AN2601" s="9">
        <v>-1</v>
      </c>
      <c r="AQ2601" s="9">
        <v>580</v>
      </c>
      <c r="AR2601" s="9" t="s">
        <v>302</v>
      </c>
      <c r="AT2601" s="9" t="s">
        <v>195</v>
      </c>
      <c r="AU2601" s="9">
        <v>132.71029999999999</v>
      </c>
      <c r="AV2601" s="9">
        <v>92.303168706331306</v>
      </c>
      <c r="AW2601" s="9">
        <v>456.013382026513</v>
      </c>
      <c r="AX2601" s="9">
        <v>0.35208399280000002</v>
      </c>
    </row>
    <row r="2602" spans="1:50" x14ac:dyDescent="0.25">
      <c r="A2602" s="142">
        <v>550000</v>
      </c>
      <c r="B2602" s="142">
        <v>920000</v>
      </c>
      <c r="C2602" s="142">
        <v>930000</v>
      </c>
      <c r="D2602" s="9" t="s">
        <v>305</v>
      </c>
      <c r="E2602" s="9" t="s">
        <v>70</v>
      </c>
      <c r="F2602" s="9" t="s">
        <v>306</v>
      </c>
      <c r="G2602" s="9" t="s">
        <v>307</v>
      </c>
      <c r="H2602" s="9">
        <v>0.36</v>
      </c>
      <c r="I2602" s="9">
        <v>0.48</v>
      </c>
      <c r="J2602" s="9" t="s">
        <v>195</v>
      </c>
      <c r="K2602" s="9">
        <v>6.8346914196120004E-2</v>
      </c>
      <c r="L2602" s="9">
        <v>3852.5613749304498</v>
      </c>
      <c r="M2602" s="9">
        <v>9.5721902004154096</v>
      </c>
      <c r="N2602" s="9">
        <v>1.40675540295418</v>
      </c>
      <c r="O2602" s="9">
        <v>0.65422966229674995</v>
      </c>
      <c r="P2602" s="9">
        <v>9.614739082064E-2</v>
      </c>
      <c r="Q2602" s="9">
        <v>263.31068172766498</v>
      </c>
      <c r="R2602" s="9">
        <v>1210</v>
      </c>
      <c r="S2602" s="9" t="s">
        <v>310</v>
      </c>
      <c r="T2602" s="9">
        <v>1210</v>
      </c>
      <c r="U2602" s="9" t="s">
        <v>293</v>
      </c>
      <c r="V2602" s="9" t="s">
        <v>195</v>
      </c>
      <c r="Z2602" s="9">
        <v>0</v>
      </c>
      <c r="AA2602" s="9">
        <v>1</v>
      </c>
      <c r="AB2602" s="9">
        <v>0.65422966229674995</v>
      </c>
      <c r="AC2602" s="9">
        <v>9.614739082064E-2</v>
      </c>
      <c r="AD2602" s="9">
        <v>263.31068172766697</v>
      </c>
      <c r="AF2602" s="9">
        <v>-1</v>
      </c>
      <c r="AG2602" s="9">
        <v>-1</v>
      </c>
      <c r="AH2602" s="9">
        <v>-1</v>
      </c>
      <c r="AI2602" s="9">
        <v>-1</v>
      </c>
      <c r="AJ2602" s="9">
        <v>0</v>
      </c>
      <c r="AM2602" s="9" t="s">
        <v>309</v>
      </c>
      <c r="AN2602" s="9">
        <v>-1</v>
      </c>
      <c r="AQ2602" s="9">
        <v>580</v>
      </c>
      <c r="AR2602" s="9" t="s">
        <v>302</v>
      </c>
      <c r="AT2602" s="9" t="s">
        <v>195</v>
      </c>
      <c r="AU2602" s="9">
        <v>132.71029999999999</v>
      </c>
      <c r="AV2602" s="9">
        <v>70.429611837556195</v>
      </c>
      <c r="AW2602" s="9">
        <v>276.59014866579901</v>
      </c>
      <c r="AX2602" s="9">
        <v>0.21355286430000001</v>
      </c>
    </row>
    <row r="2603" spans="1:50" x14ac:dyDescent="0.25">
      <c r="A2603" s="142">
        <v>550000</v>
      </c>
      <c r="B2603" s="142">
        <v>920000</v>
      </c>
      <c r="C2603" s="142">
        <v>930000</v>
      </c>
      <c r="D2603" s="9" t="s">
        <v>305</v>
      </c>
      <c r="E2603" s="9" t="s">
        <v>70</v>
      </c>
      <c r="F2603" s="9" t="s">
        <v>306</v>
      </c>
      <c r="G2603" s="9" t="s">
        <v>307</v>
      </c>
      <c r="H2603" s="9">
        <v>0.36</v>
      </c>
      <c r="I2603" s="9">
        <v>0.48</v>
      </c>
      <c r="J2603" s="9" t="s">
        <v>195</v>
      </c>
      <c r="K2603" s="9">
        <v>0.12310076342947</v>
      </c>
      <c r="L2603" s="9">
        <v>3852.5613749304498</v>
      </c>
      <c r="M2603" s="9">
        <v>9.5721902004154096</v>
      </c>
      <c r="N2603" s="9">
        <v>1.40675540295418</v>
      </c>
      <c r="O2603" s="9">
        <v>1.17834392136326</v>
      </c>
      <c r="P2603" s="9">
        <v>0.17317266406219001</v>
      </c>
      <c r="Q2603" s="9">
        <v>474.253246412843</v>
      </c>
      <c r="R2603" s="9">
        <v>1210</v>
      </c>
      <c r="S2603" s="9" t="s">
        <v>310</v>
      </c>
      <c r="T2603" s="9">
        <v>1210</v>
      </c>
      <c r="U2603" s="9" t="s">
        <v>293</v>
      </c>
      <c r="V2603" s="9" t="s">
        <v>195</v>
      </c>
      <c r="Z2603" s="9">
        <v>0</v>
      </c>
      <c r="AA2603" s="9">
        <v>1</v>
      </c>
      <c r="AB2603" s="9">
        <v>1.17834392136326</v>
      </c>
      <c r="AC2603" s="9">
        <v>0.17317266406219001</v>
      </c>
      <c r="AD2603" s="9">
        <v>474.253246412843</v>
      </c>
      <c r="AF2603" s="9">
        <v>-1</v>
      </c>
      <c r="AG2603" s="9">
        <v>-1</v>
      </c>
      <c r="AH2603" s="9">
        <v>-1</v>
      </c>
      <c r="AI2603" s="9">
        <v>-1</v>
      </c>
      <c r="AJ2603" s="9">
        <v>0</v>
      </c>
      <c r="AM2603" s="9" t="s">
        <v>309</v>
      </c>
      <c r="AN2603" s="9">
        <v>-1</v>
      </c>
      <c r="AQ2603" s="9">
        <v>580</v>
      </c>
      <c r="AR2603" s="9" t="s">
        <v>302</v>
      </c>
      <c r="AT2603" s="9" t="s">
        <v>195</v>
      </c>
      <c r="AU2603" s="9">
        <v>132.71029999999999</v>
      </c>
      <c r="AV2603" s="9">
        <v>105.60248493681399</v>
      </c>
      <c r="AW2603" s="9">
        <v>498.171115086908</v>
      </c>
      <c r="AX2603" s="9">
        <v>0.38463361429999998</v>
      </c>
    </row>
    <row r="2604" spans="1:50" x14ac:dyDescent="0.25">
      <c r="A2604" s="142">
        <v>550000</v>
      </c>
      <c r="B2604" s="142">
        <v>920000</v>
      </c>
      <c r="C2604" s="142">
        <v>930000</v>
      </c>
      <c r="D2604" s="9" t="s">
        <v>305</v>
      </c>
      <c r="E2604" s="9" t="s">
        <v>70</v>
      </c>
      <c r="F2604" s="9" t="s">
        <v>306</v>
      </c>
      <c r="G2604" s="9" t="s">
        <v>307</v>
      </c>
      <c r="H2604" s="9">
        <v>0.36</v>
      </c>
      <c r="I2604" s="9">
        <v>0.48</v>
      </c>
      <c r="J2604" s="9" t="s">
        <v>195</v>
      </c>
      <c r="K2604" s="9">
        <v>8.8063327572749997E-2</v>
      </c>
      <c r="L2604" s="9">
        <v>3857.7690421206098</v>
      </c>
      <c r="M2604" s="9">
        <v>9.5843984321017306</v>
      </c>
      <c r="N2604" s="9">
        <v>1.4085246433613301</v>
      </c>
      <c r="O2604" s="9">
        <v>0.84403401871393002</v>
      </c>
      <c r="P2604" s="9">
        <v>0.12403936706262</v>
      </c>
      <c r="Q2604" s="9">
        <v>339.72797885628501</v>
      </c>
      <c r="R2604" s="9">
        <v>1200</v>
      </c>
      <c r="S2604" s="9" t="s">
        <v>308</v>
      </c>
      <c r="T2604" s="9">
        <v>1200</v>
      </c>
      <c r="U2604" s="9" t="s">
        <v>293</v>
      </c>
      <c r="V2604" s="9" t="s">
        <v>195</v>
      </c>
      <c r="Z2604" s="9">
        <v>0</v>
      </c>
      <c r="AA2604" s="9">
        <v>1</v>
      </c>
      <c r="AB2604" s="9">
        <v>0.84403401871393002</v>
      </c>
      <c r="AC2604" s="9">
        <v>0.12403936706262</v>
      </c>
      <c r="AD2604" s="9">
        <v>339.72797885628398</v>
      </c>
      <c r="AF2604" s="9">
        <v>-1</v>
      </c>
      <c r="AG2604" s="9">
        <v>-1</v>
      </c>
      <c r="AH2604" s="9">
        <v>-1</v>
      </c>
      <c r="AI2604" s="9">
        <v>-1</v>
      </c>
      <c r="AJ2604" s="9">
        <v>0</v>
      </c>
      <c r="AM2604" s="9" t="s">
        <v>309</v>
      </c>
      <c r="AN2604" s="9">
        <v>-1</v>
      </c>
      <c r="AQ2604" s="9">
        <v>580</v>
      </c>
      <c r="AR2604" s="9" t="s">
        <v>302</v>
      </c>
      <c r="AT2604" s="9" t="s">
        <v>195</v>
      </c>
      <c r="AU2604" s="9">
        <v>132.71029999999999</v>
      </c>
      <c r="AV2604" s="9">
        <v>106.755080747482</v>
      </c>
      <c r="AW2604" s="9">
        <v>356.37964276570102</v>
      </c>
      <c r="AX2604" s="9">
        <v>0.2755295854</v>
      </c>
    </row>
    <row r="2605" spans="1:50" x14ac:dyDescent="0.25">
      <c r="A2605" s="142">
        <v>550000</v>
      </c>
      <c r="B2605" s="142">
        <v>920000</v>
      </c>
      <c r="C2605" s="142">
        <v>930000</v>
      </c>
      <c r="D2605" s="9" t="s">
        <v>305</v>
      </c>
      <c r="E2605" s="9" t="s">
        <v>70</v>
      </c>
      <c r="F2605" s="9" t="s">
        <v>306</v>
      </c>
      <c r="G2605" s="9" t="s">
        <v>307</v>
      </c>
      <c r="H2605" s="9">
        <v>0.36</v>
      </c>
      <c r="I2605" s="9">
        <v>0.48</v>
      </c>
      <c r="J2605" s="9" t="s">
        <v>195</v>
      </c>
      <c r="K2605" s="9">
        <v>0.16768266592899</v>
      </c>
      <c r="L2605" s="9">
        <v>3857.7690421206098</v>
      </c>
      <c r="M2605" s="9">
        <v>9.5843984321017306</v>
      </c>
      <c r="N2605" s="9">
        <v>1.4085246433613301</v>
      </c>
      <c r="O2605" s="9">
        <v>1.6071374804204801</v>
      </c>
      <c r="P2605" s="9">
        <v>0.23618516722551</v>
      </c>
      <c r="Q2605" s="9">
        <v>646.88099752112498</v>
      </c>
      <c r="R2605" s="9">
        <v>1210</v>
      </c>
      <c r="S2605" s="9" t="s">
        <v>310</v>
      </c>
      <c r="T2605" s="9">
        <v>1210</v>
      </c>
      <c r="U2605" s="9" t="s">
        <v>293</v>
      </c>
      <c r="V2605" s="9" t="s">
        <v>195</v>
      </c>
      <c r="Z2605" s="9">
        <v>0</v>
      </c>
      <c r="AA2605" s="9">
        <v>1</v>
      </c>
      <c r="AB2605" s="9">
        <v>1.6071374804204801</v>
      </c>
      <c r="AC2605" s="9">
        <v>0.23618516722551</v>
      </c>
      <c r="AD2605" s="9">
        <v>646.88099752112498</v>
      </c>
      <c r="AF2605" s="9">
        <v>-1</v>
      </c>
      <c r="AG2605" s="9">
        <v>-1</v>
      </c>
      <c r="AH2605" s="9">
        <v>-1</v>
      </c>
      <c r="AI2605" s="9">
        <v>-1</v>
      </c>
      <c r="AJ2605" s="9">
        <v>0</v>
      </c>
      <c r="AM2605" s="9" t="s">
        <v>309</v>
      </c>
      <c r="AN2605" s="9">
        <v>-1</v>
      </c>
      <c r="AQ2605" s="9">
        <v>580</v>
      </c>
      <c r="AR2605" s="9" t="s">
        <v>302</v>
      </c>
      <c r="AT2605" s="9" t="s">
        <v>195</v>
      </c>
      <c r="AU2605" s="9">
        <v>132.71029999999999</v>
      </c>
      <c r="AV2605" s="9">
        <v>112.123897247492</v>
      </c>
      <c r="AW2605" s="9">
        <v>678.58767353990095</v>
      </c>
      <c r="AX2605" s="9">
        <v>0.52463990069999999</v>
      </c>
    </row>
    <row r="2606" spans="1:50" x14ac:dyDescent="0.25">
      <c r="A2606" s="142">
        <v>550000</v>
      </c>
      <c r="B2606" s="142">
        <v>920000</v>
      </c>
      <c r="C2606" s="142">
        <v>930000</v>
      </c>
      <c r="D2606" s="9" t="s">
        <v>305</v>
      </c>
      <c r="E2606" s="9" t="s">
        <v>70</v>
      </c>
      <c r="F2606" s="9" t="s">
        <v>306</v>
      </c>
      <c r="G2606" s="9" t="s">
        <v>307</v>
      </c>
      <c r="H2606" s="9">
        <v>0.36</v>
      </c>
      <c r="I2606" s="9">
        <v>0.48</v>
      </c>
      <c r="J2606" s="9" t="s">
        <v>195</v>
      </c>
      <c r="K2606" s="9">
        <v>2.177293667138E-2</v>
      </c>
      <c r="L2606" s="9">
        <v>3857.7690421206098</v>
      </c>
      <c r="M2606" s="9">
        <v>9.5843984321017306</v>
      </c>
      <c r="N2606" s="9">
        <v>1.4085246433613301</v>
      </c>
      <c r="O2606" s="9">
        <v>0.20868050009549999</v>
      </c>
      <c r="P2606" s="9">
        <v>3.066771785999E-2</v>
      </c>
      <c r="Q2606" s="9">
        <v>83.994961046933099</v>
      </c>
      <c r="R2606" s="9">
        <v>1210</v>
      </c>
      <c r="S2606" s="9" t="s">
        <v>310</v>
      </c>
      <c r="T2606" s="9">
        <v>1210</v>
      </c>
      <c r="U2606" s="9" t="s">
        <v>293</v>
      </c>
      <c r="V2606" s="9" t="s">
        <v>195</v>
      </c>
      <c r="Z2606" s="9">
        <v>0</v>
      </c>
      <c r="AA2606" s="9">
        <v>1</v>
      </c>
      <c r="AB2606" s="9">
        <v>0.20868050009549999</v>
      </c>
      <c r="AC2606" s="9">
        <v>3.066771785999E-2</v>
      </c>
      <c r="AD2606" s="9">
        <v>83.994961046934705</v>
      </c>
      <c r="AF2606" s="9">
        <v>-1</v>
      </c>
      <c r="AG2606" s="9">
        <v>-1</v>
      </c>
      <c r="AH2606" s="9">
        <v>-1</v>
      </c>
      <c r="AI2606" s="9">
        <v>-1</v>
      </c>
      <c r="AJ2606" s="9">
        <v>0</v>
      </c>
      <c r="AM2606" s="9" t="s">
        <v>309</v>
      </c>
      <c r="AN2606" s="9">
        <v>-1</v>
      </c>
      <c r="AQ2606" s="9">
        <v>580</v>
      </c>
      <c r="AR2606" s="9" t="s">
        <v>302</v>
      </c>
      <c r="AT2606" s="9" t="s">
        <v>195</v>
      </c>
      <c r="AU2606" s="9">
        <v>132.71029999999999</v>
      </c>
      <c r="AV2606" s="9">
        <v>53.233986634630497</v>
      </c>
      <c r="AW2606" s="9">
        <v>88.111948603116602</v>
      </c>
      <c r="AX2606" s="9">
        <v>6.8122433900000001E-2</v>
      </c>
    </row>
    <row r="2607" spans="1:50" x14ac:dyDescent="0.25">
      <c r="A2607" s="142">
        <v>550000</v>
      </c>
      <c r="B2607" s="142">
        <v>920000</v>
      </c>
      <c r="C2607" s="142">
        <v>930000</v>
      </c>
      <c r="D2607" s="9" t="s">
        <v>305</v>
      </c>
      <c r="E2607" s="9" t="s">
        <v>70</v>
      </c>
      <c r="F2607" s="9" t="s">
        <v>306</v>
      </c>
      <c r="G2607" s="9" t="s">
        <v>307</v>
      </c>
      <c r="H2607" s="9">
        <v>0.36</v>
      </c>
      <c r="I2607" s="9">
        <v>0.48</v>
      </c>
      <c r="J2607" s="9" t="s">
        <v>195</v>
      </c>
      <c r="K2607" s="9">
        <v>4.09577932053E-3</v>
      </c>
      <c r="L2607" s="9">
        <v>3857.7690421206098</v>
      </c>
      <c r="M2607" s="9">
        <v>9.5843984321017306</v>
      </c>
      <c r="N2607" s="9">
        <v>1.4085246433613301</v>
      </c>
      <c r="O2607" s="9">
        <v>3.9255580897939998E-2</v>
      </c>
      <c r="P2607" s="9">
        <v>5.76900610673E-3</v>
      </c>
      <c r="Q2607" s="9">
        <v>15.800570666106101</v>
      </c>
      <c r="R2607" s="9">
        <v>1210</v>
      </c>
      <c r="S2607" s="9" t="s">
        <v>310</v>
      </c>
      <c r="T2607" s="9">
        <v>1210</v>
      </c>
      <c r="U2607" s="9" t="s">
        <v>293</v>
      </c>
      <c r="V2607" s="9" t="s">
        <v>195</v>
      </c>
      <c r="Z2607" s="9">
        <v>0</v>
      </c>
      <c r="AA2607" s="9">
        <v>1</v>
      </c>
      <c r="AB2607" s="9">
        <v>3.9255580897939998E-2</v>
      </c>
      <c r="AC2607" s="9">
        <v>5.76900610673E-3</v>
      </c>
      <c r="AD2607" s="9">
        <v>15.800570666107699</v>
      </c>
      <c r="AF2607" s="9">
        <v>-1</v>
      </c>
      <c r="AG2607" s="9">
        <v>-1</v>
      </c>
      <c r="AH2607" s="9">
        <v>-1</v>
      </c>
      <c r="AI2607" s="9">
        <v>-1</v>
      </c>
      <c r="AJ2607" s="9">
        <v>0</v>
      </c>
      <c r="AM2607" s="9" t="s">
        <v>309</v>
      </c>
      <c r="AN2607" s="9">
        <v>-1</v>
      </c>
      <c r="AQ2607" s="9">
        <v>580</v>
      </c>
      <c r="AR2607" s="9" t="s">
        <v>302</v>
      </c>
      <c r="AT2607" s="9" t="s">
        <v>195</v>
      </c>
      <c r="AU2607" s="9">
        <v>132.71029999999999</v>
      </c>
      <c r="AV2607" s="9">
        <v>24.3486821813494</v>
      </c>
      <c r="AW2607" s="9">
        <v>16.575030848029702</v>
      </c>
      <c r="AX2607" s="9">
        <v>1.2814737E-2</v>
      </c>
    </row>
    <row r="2608" spans="1:50" x14ac:dyDescent="0.25">
      <c r="A2608" s="142">
        <v>550000</v>
      </c>
      <c r="B2608" s="142">
        <v>920000</v>
      </c>
      <c r="C2608" s="142">
        <v>930000</v>
      </c>
      <c r="D2608" s="9" t="s">
        <v>305</v>
      </c>
      <c r="E2608" s="9" t="s">
        <v>70</v>
      </c>
      <c r="F2608" s="9" t="s">
        <v>306</v>
      </c>
      <c r="G2608" s="9" t="s">
        <v>307</v>
      </c>
      <c r="H2608" s="9">
        <v>0.36</v>
      </c>
      <c r="I2608" s="9">
        <v>0.48</v>
      </c>
      <c r="J2608" s="9" t="s">
        <v>195</v>
      </c>
      <c r="K2608" s="9">
        <v>0.31340295695367998</v>
      </c>
      <c r="L2608" s="9">
        <v>3857.7690421206098</v>
      </c>
      <c r="M2608" s="9">
        <v>9.5843984321017306</v>
      </c>
      <c r="N2608" s="9">
        <v>1.4085246433613301</v>
      </c>
      <c r="O2608" s="9">
        <v>3.0037788092429198</v>
      </c>
      <c r="P2608" s="9">
        <v>0.44143578817156998</v>
      </c>
      <c r="Q2608" s="9">
        <v>1209.03622504497</v>
      </c>
      <c r="R2608" s="9">
        <v>1210</v>
      </c>
      <c r="S2608" s="9" t="s">
        <v>310</v>
      </c>
      <c r="T2608" s="9">
        <v>1210</v>
      </c>
      <c r="U2608" s="9" t="s">
        <v>293</v>
      </c>
      <c r="V2608" s="9" t="s">
        <v>195</v>
      </c>
      <c r="Z2608" s="9">
        <v>0</v>
      </c>
      <c r="AA2608" s="9">
        <v>1</v>
      </c>
      <c r="AB2608" s="9">
        <v>3.0037788092429198</v>
      </c>
      <c r="AC2608" s="9">
        <v>0.44143578817156998</v>
      </c>
      <c r="AD2608" s="9">
        <v>1209.03622504497</v>
      </c>
      <c r="AF2608" s="9">
        <v>-1</v>
      </c>
      <c r="AG2608" s="9">
        <v>-1</v>
      </c>
      <c r="AH2608" s="9">
        <v>-1</v>
      </c>
      <c r="AI2608" s="9">
        <v>-1</v>
      </c>
      <c r="AJ2608" s="9">
        <v>0</v>
      </c>
      <c r="AM2608" s="9" t="s">
        <v>309</v>
      </c>
      <c r="AN2608" s="9">
        <v>-1</v>
      </c>
      <c r="AQ2608" s="9">
        <v>580</v>
      </c>
      <c r="AR2608" s="9" t="s">
        <v>302</v>
      </c>
      <c r="AT2608" s="9" t="s">
        <v>195</v>
      </c>
      <c r="AU2608" s="9">
        <v>132.71029999999999</v>
      </c>
      <c r="AV2608" s="9">
        <v>138.658198707086</v>
      </c>
      <c r="AW2608" s="9">
        <v>1268.2967691471599</v>
      </c>
      <c r="AX2608" s="9">
        <v>0.98056465940000004</v>
      </c>
    </row>
    <row r="2609" spans="1:50" x14ac:dyDescent="0.25">
      <c r="A2609" s="142">
        <v>550000</v>
      </c>
      <c r="B2609" s="142">
        <v>920000</v>
      </c>
      <c r="C2609" s="142">
        <v>930000</v>
      </c>
      <c r="D2609" s="9" t="s">
        <v>305</v>
      </c>
      <c r="E2609" s="9" t="s">
        <v>70</v>
      </c>
      <c r="F2609" s="9" t="s">
        <v>306</v>
      </c>
      <c r="G2609" s="9" t="s">
        <v>307</v>
      </c>
      <c r="H2609" s="9">
        <v>0.36</v>
      </c>
      <c r="I2609" s="9">
        <v>0.48</v>
      </c>
      <c r="J2609" s="9" t="s">
        <v>195</v>
      </c>
      <c r="K2609" s="9">
        <v>2.27457869444E-2</v>
      </c>
      <c r="L2609" s="9">
        <v>3857.7690421206098</v>
      </c>
      <c r="M2609" s="9">
        <v>9.5843984321017306</v>
      </c>
      <c r="N2609" s="9">
        <v>1.4085246433613301</v>
      </c>
      <c r="O2609" s="9">
        <v>0.21800468472685999</v>
      </c>
      <c r="P2609" s="9">
        <v>3.2038001443840003E-2</v>
      </c>
      <c r="Q2609" s="9">
        <v>87.747992712792794</v>
      </c>
      <c r="R2609" s="9">
        <v>1210</v>
      </c>
      <c r="S2609" s="9" t="s">
        <v>310</v>
      </c>
      <c r="T2609" s="9">
        <v>1210</v>
      </c>
      <c r="U2609" s="9" t="s">
        <v>293</v>
      </c>
      <c r="V2609" s="9" t="s">
        <v>195</v>
      </c>
      <c r="Z2609" s="9">
        <v>0</v>
      </c>
      <c r="AA2609" s="9">
        <v>1</v>
      </c>
      <c r="AB2609" s="9">
        <v>0.21800468472685999</v>
      </c>
      <c r="AC2609" s="9">
        <v>3.2038001443840003E-2</v>
      </c>
      <c r="AD2609" s="9">
        <v>87.747992712790904</v>
      </c>
      <c r="AF2609" s="9">
        <v>-1</v>
      </c>
      <c r="AG2609" s="9">
        <v>-1</v>
      </c>
      <c r="AH2609" s="9">
        <v>-1</v>
      </c>
      <c r="AI2609" s="9">
        <v>-1</v>
      </c>
      <c r="AJ2609" s="9">
        <v>0</v>
      </c>
      <c r="AM2609" s="9" t="s">
        <v>309</v>
      </c>
      <c r="AN2609" s="9">
        <v>-1</v>
      </c>
      <c r="AQ2609" s="9">
        <v>580</v>
      </c>
      <c r="AR2609" s="9" t="s">
        <v>302</v>
      </c>
      <c r="AT2609" s="9" t="s">
        <v>195</v>
      </c>
      <c r="AU2609" s="9">
        <v>132.71029999999999</v>
      </c>
      <c r="AV2609" s="9">
        <v>38.939979667536797</v>
      </c>
      <c r="AW2609" s="9">
        <v>92.048933978501296</v>
      </c>
      <c r="AX2609" s="9">
        <v>7.11662552E-2</v>
      </c>
    </row>
    <row r="2610" spans="1:50" x14ac:dyDescent="0.25">
      <c r="A2610" s="142">
        <v>550000</v>
      </c>
      <c r="B2610" s="142">
        <v>930000</v>
      </c>
      <c r="C2610" s="142">
        <v>930000</v>
      </c>
      <c r="D2610" s="9" t="s">
        <v>305</v>
      </c>
      <c r="E2610" s="9" t="s">
        <v>70</v>
      </c>
      <c r="F2610" s="9" t="s">
        <v>306</v>
      </c>
      <c r="G2610" s="9" t="s">
        <v>307</v>
      </c>
      <c r="H2610" s="9">
        <v>0.36</v>
      </c>
      <c r="I2610" s="9">
        <v>0.48</v>
      </c>
      <c r="J2610" s="9" t="s">
        <v>312</v>
      </c>
      <c r="K2610" s="9">
        <v>0.10192681204085</v>
      </c>
      <c r="L2610" s="9">
        <v>3151.9799072206902</v>
      </c>
      <c r="M2610" s="9">
        <v>6.2304339727543701</v>
      </c>
      <c r="N2610" s="9">
        <v>0.84686927023515002</v>
      </c>
      <c r="O2610" s="9">
        <v>0.63504827247388995</v>
      </c>
      <c r="P2610" s="9">
        <v>8.6318684930430004E-2</v>
      </c>
      <c r="Q2610" s="9">
        <v>321.27126355983802</v>
      </c>
      <c r="R2610" s="9">
        <v>3100</v>
      </c>
      <c r="S2610" s="9" t="s">
        <v>313</v>
      </c>
      <c r="T2610" s="9">
        <v>3100</v>
      </c>
      <c r="U2610" s="9" t="s">
        <v>293</v>
      </c>
      <c r="V2610" s="9" t="s">
        <v>195</v>
      </c>
      <c r="Y2610" s="9" t="s">
        <v>312</v>
      </c>
      <c r="Z2610" s="9">
        <v>0</v>
      </c>
      <c r="AA2610" s="9">
        <v>1</v>
      </c>
      <c r="AB2610" s="9">
        <v>0.63504827247388995</v>
      </c>
      <c r="AC2610" s="9">
        <v>8.6318684930430004E-2</v>
      </c>
      <c r="AD2610" s="9">
        <v>641.21552981954699</v>
      </c>
      <c r="AF2610" s="9">
        <v>-1</v>
      </c>
      <c r="AG2610" s="9">
        <v>-1</v>
      </c>
      <c r="AH2610" s="9">
        <v>-1</v>
      </c>
      <c r="AI2610" s="9">
        <v>-1</v>
      </c>
      <c r="AJ2610" s="9">
        <v>0</v>
      </c>
      <c r="AM2610" s="9" t="s">
        <v>309</v>
      </c>
      <c r="AN2610" s="9">
        <v>-1</v>
      </c>
      <c r="AQ2610" s="9">
        <v>580</v>
      </c>
      <c r="AR2610" s="9" t="s">
        <v>302</v>
      </c>
      <c r="AT2610" s="9" t="s">
        <v>195</v>
      </c>
      <c r="AU2610" s="9">
        <v>132.71029999999999</v>
      </c>
      <c r="AV2610" s="9">
        <v>82.019032891846294</v>
      </c>
      <c r="AW2610" s="9">
        <v>412.48317392229399</v>
      </c>
      <c r="AX2610" s="9">
        <v>0.52004503629999999</v>
      </c>
    </row>
    <row r="2611" spans="1:50" x14ac:dyDescent="0.25">
      <c r="A2611" s="142">
        <v>550000</v>
      </c>
      <c r="B2611" s="142">
        <v>930000</v>
      </c>
      <c r="C2611" s="142">
        <v>930000</v>
      </c>
      <c r="D2611" s="9" t="s">
        <v>305</v>
      </c>
      <c r="E2611" s="9" t="s">
        <v>70</v>
      </c>
      <c r="F2611" s="9" t="s">
        <v>306</v>
      </c>
      <c r="G2611" s="9" t="s">
        <v>307</v>
      </c>
      <c r="H2611" s="9">
        <v>0.36</v>
      </c>
      <c r="I2611" s="9">
        <v>0.48</v>
      </c>
      <c r="J2611" s="9" t="s">
        <v>195</v>
      </c>
      <c r="K2611" s="9">
        <v>3.7049572143319998E-2</v>
      </c>
      <c r="L2611" s="9">
        <v>3860.0828650082499</v>
      </c>
      <c r="M2611" s="9">
        <v>9.5896964663599604</v>
      </c>
      <c r="N2611" s="9">
        <v>1.40928788463986</v>
      </c>
      <c r="O2611" s="9">
        <v>0.35529415106299</v>
      </c>
      <c r="P2611" s="9">
        <v>5.2213513152669998E-2</v>
      </c>
      <c r="Q2611" s="9">
        <v>143.01441858633501</v>
      </c>
      <c r="R2611" s="9">
        <v>1200</v>
      </c>
      <c r="S2611" s="9" t="s">
        <v>308</v>
      </c>
      <c r="T2611" s="9">
        <v>1200</v>
      </c>
      <c r="U2611" s="9" t="s">
        <v>293</v>
      </c>
      <c r="V2611" s="9" t="s">
        <v>195</v>
      </c>
      <c r="Z2611" s="9">
        <v>0</v>
      </c>
      <c r="AA2611" s="9">
        <v>1</v>
      </c>
      <c r="AB2611" s="9">
        <v>0.35529415106299</v>
      </c>
      <c r="AC2611" s="9">
        <v>5.2213513152669998E-2</v>
      </c>
      <c r="AD2611" s="9">
        <v>358.830309604739</v>
      </c>
      <c r="AF2611" s="9">
        <v>-1</v>
      </c>
      <c r="AG2611" s="9">
        <v>-1</v>
      </c>
      <c r="AH2611" s="9">
        <v>-1</v>
      </c>
      <c r="AI2611" s="9">
        <v>-1</v>
      </c>
      <c r="AJ2611" s="9">
        <v>0</v>
      </c>
      <c r="AM2611" s="9" t="s">
        <v>309</v>
      </c>
      <c r="AN2611" s="9">
        <v>-1</v>
      </c>
      <c r="AQ2611" s="9">
        <v>580</v>
      </c>
      <c r="AR2611" s="9" t="s">
        <v>302</v>
      </c>
      <c r="AT2611" s="9" t="s">
        <v>195</v>
      </c>
      <c r="AU2611" s="9">
        <v>132.71029999999999</v>
      </c>
      <c r="AV2611" s="9">
        <v>106.01949035089901</v>
      </c>
      <c r="AW2611" s="9">
        <v>149.934298975388</v>
      </c>
      <c r="AX2611" s="9">
        <v>0.2910221489</v>
      </c>
    </row>
    <row r="2612" spans="1:50" x14ac:dyDescent="0.25">
      <c r="A2612" s="142">
        <v>550000</v>
      </c>
      <c r="B2612" s="142">
        <v>930000</v>
      </c>
      <c r="C2612" s="142">
        <v>930000</v>
      </c>
      <c r="D2612" s="9" t="s">
        <v>305</v>
      </c>
      <c r="E2612" s="9" t="s">
        <v>70</v>
      </c>
      <c r="F2612" s="9" t="s">
        <v>306</v>
      </c>
      <c r="G2612" s="9" t="s">
        <v>307</v>
      </c>
      <c r="H2612" s="9">
        <v>0.36</v>
      </c>
      <c r="I2612" s="9">
        <v>0.48</v>
      </c>
      <c r="J2612" s="9" t="s">
        <v>195</v>
      </c>
      <c r="K2612" s="9">
        <v>0.34792157488282999</v>
      </c>
      <c r="L2612" s="9">
        <v>3855.3464395690798</v>
      </c>
      <c r="M2612" s="9">
        <v>9.57859158916939</v>
      </c>
      <c r="N2612" s="9">
        <v>1.40767849505342</v>
      </c>
      <c r="O2612" s="9">
        <v>3.3325986708632702</v>
      </c>
      <c r="P2612" s="9">
        <v>0.48976171892768</v>
      </c>
      <c r="Q2612" s="9">
        <v>1341.35820497379</v>
      </c>
      <c r="R2612" s="9">
        <v>1200</v>
      </c>
      <c r="S2612" s="9" t="s">
        <v>308</v>
      </c>
      <c r="T2612" s="9">
        <v>1200</v>
      </c>
      <c r="U2612" s="9" t="s">
        <v>293</v>
      </c>
      <c r="V2612" s="9" t="s">
        <v>195</v>
      </c>
      <c r="Z2612" s="9">
        <v>0</v>
      </c>
      <c r="AA2612" s="9">
        <v>1</v>
      </c>
      <c r="AB2612" s="9">
        <v>3.3325986708632702</v>
      </c>
      <c r="AC2612" s="9">
        <v>0.48976171892768</v>
      </c>
      <c r="AD2612" s="9">
        <v>1341.35820497379</v>
      </c>
      <c r="AF2612" s="9">
        <v>-1</v>
      </c>
      <c r="AG2612" s="9">
        <v>-1</v>
      </c>
      <c r="AH2612" s="9">
        <v>-1</v>
      </c>
      <c r="AI2612" s="9">
        <v>-1</v>
      </c>
      <c r="AJ2612" s="9">
        <v>0</v>
      </c>
      <c r="AM2612" s="9" t="s">
        <v>309</v>
      </c>
      <c r="AN2612" s="9">
        <v>-1</v>
      </c>
      <c r="AQ2612" s="9">
        <v>580</v>
      </c>
      <c r="AR2612" s="9" t="s">
        <v>302</v>
      </c>
      <c r="AT2612" s="9" t="s">
        <v>195</v>
      </c>
      <c r="AU2612" s="9">
        <v>132.71029999999999</v>
      </c>
      <c r="AV2612" s="9">
        <v>232.18972139339601</v>
      </c>
      <c r="AW2612" s="9">
        <v>1407.98865980611</v>
      </c>
      <c r="AX2612" s="9">
        <v>1.0878817559</v>
      </c>
    </row>
    <row r="2613" spans="1:50" x14ac:dyDescent="0.25">
      <c r="A2613" s="142">
        <v>550000</v>
      </c>
      <c r="B2613" s="142">
        <v>930000</v>
      </c>
      <c r="C2613" s="142">
        <v>930000</v>
      </c>
      <c r="D2613" s="9" t="s">
        <v>305</v>
      </c>
      <c r="E2613" s="9" t="s">
        <v>70</v>
      </c>
      <c r="F2613" s="9" t="s">
        <v>306</v>
      </c>
      <c r="G2613" s="9" t="s">
        <v>307</v>
      </c>
      <c r="H2613" s="9">
        <v>0.36</v>
      </c>
      <c r="I2613" s="9">
        <v>0.48</v>
      </c>
      <c r="J2613" s="9" t="s">
        <v>195</v>
      </c>
      <c r="K2613" s="9">
        <v>1.0750602564299999E-3</v>
      </c>
      <c r="L2613" s="9">
        <v>3855.3464395690798</v>
      </c>
      <c r="M2613" s="9">
        <v>9.57859158916939</v>
      </c>
      <c r="N2613" s="9">
        <v>1.40767849505342</v>
      </c>
      <c r="O2613" s="9">
        <v>1.029756313011E-2</v>
      </c>
      <c r="P2613" s="9">
        <v>1.5133392038599999E-3</v>
      </c>
      <c r="Q2613" s="9">
        <v>4.1447297319611804</v>
      </c>
      <c r="R2613" s="9">
        <v>1210</v>
      </c>
      <c r="S2613" s="9" t="s">
        <v>310</v>
      </c>
      <c r="T2613" s="9">
        <v>1210</v>
      </c>
      <c r="U2613" s="9" t="s">
        <v>293</v>
      </c>
      <c r="V2613" s="9" t="s">
        <v>195</v>
      </c>
      <c r="Z2613" s="9">
        <v>0</v>
      </c>
      <c r="AA2613" s="9">
        <v>1</v>
      </c>
      <c r="AB2613" s="9">
        <v>1.029756313011E-2</v>
      </c>
      <c r="AC2613" s="9">
        <v>1.5133392038599999E-3</v>
      </c>
      <c r="AD2613" s="9">
        <v>4.1447297319594103</v>
      </c>
      <c r="AF2613" s="9">
        <v>-1</v>
      </c>
      <c r="AG2613" s="9">
        <v>-1</v>
      </c>
      <c r="AH2613" s="9">
        <v>-1</v>
      </c>
      <c r="AI2613" s="9">
        <v>-1</v>
      </c>
      <c r="AJ2613" s="9">
        <v>0</v>
      </c>
      <c r="AM2613" s="9" t="s">
        <v>309</v>
      </c>
      <c r="AN2613" s="9">
        <v>-1</v>
      </c>
      <c r="AQ2613" s="9">
        <v>580</v>
      </c>
      <c r="AR2613" s="9" t="s">
        <v>302</v>
      </c>
      <c r="AT2613" s="9" t="s">
        <v>195</v>
      </c>
      <c r="AU2613" s="9">
        <v>132.71029999999999</v>
      </c>
      <c r="AV2613" s="9">
        <v>12.178430665703299</v>
      </c>
      <c r="AW2613" s="9">
        <v>4.3506145032110002</v>
      </c>
      <c r="AX2613" s="9">
        <v>3.3615002E-3</v>
      </c>
    </row>
    <row r="2614" spans="1:50" x14ac:dyDescent="0.25">
      <c r="A2614" s="142">
        <v>550000</v>
      </c>
      <c r="B2614" s="142">
        <v>930000</v>
      </c>
      <c r="C2614" s="142">
        <v>930000</v>
      </c>
      <c r="D2614" s="9" t="s">
        <v>305</v>
      </c>
      <c r="E2614" s="9" t="s">
        <v>70</v>
      </c>
      <c r="F2614" s="9" t="s">
        <v>306</v>
      </c>
      <c r="G2614" s="9" t="s">
        <v>307</v>
      </c>
      <c r="H2614" s="9">
        <v>0.36</v>
      </c>
      <c r="I2614" s="9">
        <v>0.48</v>
      </c>
      <c r="J2614" s="9" t="s">
        <v>195</v>
      </c>
      <c r="K2614" s="9">
        <v>0.22137566951613</v>
      </c>
      <c r="L2614" s="9">
        <v>3855.3464395690798</v>
      </c>
      <c r="M2614" s="9">
        <v>9.57859158916939</v>
      </c>
      <c r="N2614" s="9">
        <v>1.40767849505342</v>
      </c>
      <c r="O2614" s="9">
        <v>2.12046712607395</v>
      </c>
      <c r="P2614" s="9">
        <v>0.31162576930591002</v>
      </c>
      <c r="Q2614" s="9">
        <v>853.47989927623701</v>
      </c>
      <c r="R2614" s="9">
        <v>1210</v>
      </c>
      <c r="S2614" s="9" t="s">
        <v>310</v>
      </c>
      <c r="T2614" s="9">
        <v>1210</v>
      </c>
      <c r="U2614" s="9" t="s">
        <v>293</v>
      </c>
      <c r="V2614" s="9" t="s">
        <v>195</v>
      </c>
      <c r="Z2614" s="9">
        <v>0</v>
      </c>
      <c r="AA2614" s="9">
        <v>1</v>
      </c>
      <c r="AB2614" s="9">
        <v>2.12046712607395</v>
      </c>
      <c r="AC2614" s="9">
        <v>0.31162576930591002</v>
      </c>
      <c r="AD2614" s="9">
        <v>853.47989927623701</v>
      </c>
      <c r="AF2614" s="9">
        <v>-1</v>
      </c>
      <c r="AG2614" s="9">
        <v>-1</v>
      </c>
      <c r="AH2614" s="9">
        <v>-1</v>
      </c>
      <c r="AI2614" s="9">
        <v>-1</v>
      </c>
      <c r="AJ2614" s="9">
        <v>0</v>
      </c>
      <c r="AM2614" s="9" t="s">
        <v>309</v>
      </c>
      <c r="AN2614" s="9">
        <v>-1</v>
      </c>
      <c r="AQ2614" s="9">
        <v>580</v>
      </c>
      <c r="AR2614" s="9" t="s">
        <v>302</v>
      </c>
      <c r="AT2614" s="9" t="s">
        <v>195</v>
      </c>
      <c r="AU2614" s="9">
        <v>132.71029999999999</v>
      </c>
      <c r="AV2614" s="9">
        <v>120.549313476135</v>
      </c>
      <c r="AW2614" s="9">
        <v>895.87554994445304</v>
      </c>
      <c r="AX2614" s="9">
        <v>0.69219780959999999</v>
      </c>
    </row>
    <row r="2615" spans="1:50" x14ac:dyDescent="0.25">
      <c r="A2615" s="142">
        <v>550000</v>
      </c>
      <c r="B2615" s="142">
        <v>930000</v>
      </c>
      <c r="C2615" s="142">
        <v>930000</v>
      </c>
      <c r="D2615" s="9" t="s">
        <v>305</v>
      </c>
      <c r="E2615" s="9" t="s">
        <v>70</v>
      </c>
      <c r="F2615" s="9" t="s">
        <v>306</v>
      </c>
      <c r="G2615" s="9" t="s">
        <v>307</v>
      </c>
      <c r="H2615" s="9">
        <v>0.36</v>
      </c>
      <c r="I2615" s="9">
        <v>0.48</v>
      </c>
      <c r="J2615" s="9" t="s">
        <v>195</v>
      </c>
      <c r="K2615" s="9">
        <v>7.8107777015800003E-3</v>
      </c>
      <c r="L2615" s="9">
        <v>3855.3464395690798</v>
      </c>
      <c r="M2615" s="9">
        <v>9.57859158916939</v>
      </c>
      <c r="N2615" s="9">
        <v>1.40767849505342</v>
      </c>
      <c r="O2615" s="9">
        <v>7.4816249597269999E-2</v>
      </c>
      <c r="P2615" s="9">
        <v>1.099506380016E-2</v>
      </c>
      <c r="Q2615" s="9">
        <v>30.113254002071201</v>
      </c>
      <c r="R2615" s="9">
        <v>1210</v>
      </c>
      <c r="S2615" s="9" t="s">
        <v>310</v>
      </c>
      <c r="T2615" s="9">
        <v>1210</v>
      </c>
      <c r="U2615" s="9" t="s">
        <v>293</v>
      </c>
      <c r="V2615" s="9" t="s">
        <v>195</v>
      </c>
      <c r="Z2615" s="9">
        <v>0</v>
      </c>
      <c r="AA2615" s="9">
        <v>1</v>
      </c>
      <c r="AB2615" s="9">
        <v>7.4816249597269999E-2</v>
      </c>
      <c r="AC2615" s="9">
        <v>1.099506380016E-2</v>
      </c>
      <c r="AD2615" s="9">
        <v>30.1132540020728</v>
      </c>
      <c r="AF2615" s="9">
        <v>-1</v>
      </c>
      <c r="AG2615" s="9">
        <v>-1</v>
      </c>
      <c r="AH2615" s="9">
        <v>-1</v>
      </c>
      <c r="AI2615" s="9">
        <v>-1</v>
      </c>
      <c r="AJ2615" s="9">
        <v>0</v>
      </c>
      <c r="AM2615" s="9" t="s">
        <v>309</v>
      </c>
      <c r="AN2615" s="9">
        <v>-1</v>
      </c>
      <c r="AQ2615" s="9">
        <v>580</v>
      </c>
      <c r="AR2615" s="9" t="s">
        <v>302</v>
      </c>
      <c r="AT2615" s="9" t="s">
        <v>195</v>
      </c>
      <c r="AU2615" s="9">
        <v>132.71029999999999</v>
      </c>
      <c r="AV2615" s="9">
        <v>33.144635811501303</v>
      </c>
      <c r="AW2615" s="9">
        <v>31.609095905599499</v>
      </c>
      <c r="AX2615" s="9">
        <v>2.44227526E-2</v>
      </c>
    </row>
    <row r="2616" spans="1:50" x14ac:dyDescent="0.25">
      <c r="A2616" s="142">
        <v>550000</v>
      </c>
      <c r="B2616" s="142">
        <v>930000</v>
      </c>
      <c r="C2616" s="142">
        <v>930000</v>
      </c>
      <c r="D2616" s="9" t="s">
        <v>305</v>
      </c>
      <c r="E2616" s="9" t="s">
        <v>70</v>
      </c>
      <c r="F2616" s="9" t="s">
        <v>306</v>
      </c>
      <c r="G2616" s="9" t="s">
        <v>307</v>
      </c>
      <c r="H2616" s="9">
        <v>0.36</v>
      </c>
      <c r="I2616" s="9">
        <v>0.48</v>
      </c>
      <c r="J2616" s="9" t="s">
        <v>195</v>
      </c>
      <c r="K2616" s="9">
        <v>3.9580371264900001E-2</v>
      </c>
      <c r="L2616" s="9">
        <v>3855.3464395690798</v>
      </c>
      <c r="M2616" s="9">
        <v>9.57859158916939</v>
      </c>
      <c r="N2616" s="9">
        <v>1.40767849505342</v>
      </c>
      <c r="O2616" s="9">
        <v>0.37912421129422003</v>
      </c>
      <c r="P2616" s="9">
        <v>5.5716437455829999E-2</v>
      </c>
      <c r="Q2616" s="9">
        <v>152.596043432973</v>
      </c>
      <c r="R2616" s="9">
        <v>1210</v>
      </c>
      <c r="S2616" s="9" t="s">
        <v>310</v>
      </c>
      <c r="T2616" s="9">
        <v>1210</v>
      </c>
      <c r="U2616" s="9" t="s">
        <v>293</v>
      </c>
      <c r="V2616" s="9" t="s">
        <v>195</v>
      </c>
      <c r="Z2616" s="9">
        <v>0</v>
      </c>
      <c r="AA2616" s="9">
        <v>1</v>
      </c>
      <c r="AB2616" s="9">
        <v>0.37912421129422003</v>
      </c>
      <c r="AC2616" s="9">
        <v>5.5716437455829999E-2</v>
      </c>
      <c r="AD2616" s="9">
        <v>152.59604343297099</v>
      </c>
      <c r="AF2616" s="9">
        <v>-1</v>
      </c>
      <c r="AG2616" s="9">
        <v>-1</v>
      </c>
      <c r="AH2616" s="9">
        <v>-1</v>
      </c>
      <c r="AI2616" s="9">
        <v>-1</v>
      </c>
      <c r="AJ2616" s="9">
        <v>0</v>
      </c>
      <c r="AM2616" s="9" t="s">
        <v>309</v>
      </c>
      <c r="AN2616" s="9">
        <v>-1</v>
      </c>
      <c r="AQ2616" s="9">
        <v>580</v>
      </c>
      <c r="AR2616" s="9" t="s">
        <v>302</v>
      </c>
      <c r="AT2616" s="9" t="s">
        <v>195</v>
      </c>
      <c r="AU2616" s="9">
        <v>132.71029999999999</v>
      </c>
      <c r="AV2616" s="9">
        <v>73.486341511435398</v>
      </c>
      <c r="AW2616" s="9">
        <v>160.17607965435499</v>
      </c>
      <c r="AX2616" s="9">
        <v>0.12375997029999999</v>
      </c>
    </row>
    <row r="2617" spans="1:50" x14ac:dyDescent="0.25">
      <c r="A2617" s="142">
        <v>550000</v>
      </c>
      <c r="B2617" s="142">
        <v>930000</v>
      </c>
      <c r="C2617" s="142">
        <v>930000</v>
      </c>
      <c r="D2617" s="9" t="s">
        <v>305</v>
      </c>
      <c r="E2617" s="9" t="s">
        <v>70</v>
      </c>
      <c r="F2617" s="9" t="s">
        <v>306</v>
      </c>
      <c r="G2617" s="9" t="s">
        <v>307</v>
      </c>
      <c r="H2617" s="9">
        <v>0.36</v>
      </c>
      <c r="I2617" s="9">
        <v>0.48</v>
      </c>
      <c r="J2617" s="9" t="s">
        <v>195</v>
      </c>
      <c r="K2617" s="9">
        <v>0.29043926488692001</v>
      </c>
      <c r="L2617" s="9">
        <v>3855.0918023532899</v>
      </c>
      <c r="M2617" s="9">
        <v>9.5429547353844502</v>
      </c>
      <c r="N2617" s="9">
        <v>1.4038243280253799</v>
      </c>
      <c r="O2617" s="9">
        <v>2.7716487581942801</v>
      </c>
      <c r="P2617" s="9">
        <v>0.40772570586207002</v>
      </c>
      <c r="Q2617" s="9">
        <v>1119.6700291471</v>
      </c>
      <c r="R2617" s="9">
        <v>1200</v>
      </c>
      <c r="S2617" s="9" t="s">
        <v>308</v>
      </c>
      <c r="T2617" s="9">
        <v>1200</v>
      </c>
      <c r="U2617" s="9" t="s">
        <v>293</v>
      </c>
      <c r="V2617" s="9" t="s">
        <v>195</v>
      </c>
      <c r="Z2617" s="9">
        <v>0</v>
      </c>
      <c r="AA2617" s="9">
        <v>1</v>
      </c>
      <c r="AB2617" s="9">
        <v>2.7716487581942801</v>
      </c>
      <c r="AC2617" s="9">
        <v>0.40772570586207002</v>
      </c>
      <c r="AD2617" s="9">
        <v>1310.4859061447601</v>
      </c>
      <c r="AF2617" s="9">
        <v>-1</v>
      </c>
      <c r="AG2617" s="9">
        <v>-1</v>
      </c>
      <c r="AH2617" s="9">
        <v>-1</v>
      </c>
      <c r="AI2617" s="9">
        <v>-1</v>
      </c>
      <c r="AJ2617" s="9">
        <v>0</v>
      </c>
      <c r="AM2617" s="9" t="s">
        <v>309</v>
      </c>
      <c r="AN2617" s="9">
        <v>-1</v>
      </c>
      <c r="AQ2617" s="9">
        <v>580</v>
      </c>
      <c r="AR2617" s="9" t="s">
        <v>302</v>
      </c>
      <c r="AT2617" s="9" t="s">
        <v>195</v>
      </c>
      <c r="AU2617" s="9">
        <v>132.71029999999999</v>
      </c>
      <c r="AV2617" s="9">
        <v>184.296503029501</v>
      </c>
      <c r="AW2617" s="9">
        <v>1175.3660044247899</v>
      </c>
      <c r="AX2617" s="9">
        <v>1.0628433951</v>
      </c>
    </row>
    <row r="2618" spans="1:50" x14ac:dyDescent="0.25">
      <c r="A2618" s="142">
        <v>550000</v>
      </c>
      <c r="B2618" s="142">
        <v>930000</v>
      </c>
      <c r="C2618" s="142">
        <v>930000</v>
      </c>
      <c r="D2618" s="9" t="s">
        <v>305</v>
      </c>
      <c r="E2618" s="9" t="s">
        <v>70</v>
      </c>
      <c r="F2618" s="9" t="s">
        <v>306</v>
      </c>
      <c r="G2618" s="9" t="s">
        <v>307</v>
      </c>
      <c r="H2618" s="9">
        <v>0.36</v>
      </c>
      <c r="I2618" s="9">
        <v>0.48</v>
      </c>
      <c r="J2618" s="9" t="s">
        <v>195</v>
      </c>
      <c r="K2618" s="9">
        <v>4.03173652748E-3</v>
      </c>
      <c r="L2618" s="9">
        <v>3855.0918023532899</v>
      </c>
      <c r="M2618" s="9">
        <v>9.5429547353844502</v>
      </c>
      <c r="N2618" s="9">
        <v>1.4038243280253799</v>
      </c>
      <c r="O2618" s="9">
        <v>3.8474679186789998E-2</v>
      </c>
      <c r="P2618" s="9">
        <v>5.6598498214700003E-3</v>
      </c>
      <c r="Q2618" s="9">
        <v>15.542714436359599</v>
      </c>
      <c r="R2618" s="9">
        <v>1330</v>
      </c>
      <c r="S2618" s="9" t="s">
        <v>311</v>
      </c>
      <c r="T2618" s="9">
        <v>1330</v>
      </c>
      <c r="U2618" s="9" t="s">
        <v>293</v>
      </c>
      <c r="V2618" s="9" t="s">
        <v>195</v>
      </c>
      <c r="Z2618" s="9">
        <v>0</v>
      </c>
      <c r="AA2618" s="9">
        <v>1</v>
      </c>
      <c r="AB2618" s="9">
        <v>3.8474679186789998E-2</v>
      </c>
      <c r="AC2618" s="9">
        <v>5.6598498214700003E-3</v>
      </c>
      <c r="AD2618" s="9">
        <v>15.5427144363588</v>
      </c>
      <c r="AF2618" s="9">
        <v>-1</v>
      </c>
      <c r="AG2618" s="9">
        <v>-1</v>
      </c>
      <c r="AH2618" s="9">
        <v>-1</v>
      </c>
      <c r="AI2618" s="9">
        <v>-1</v>
      </c>
      <c r="AJ2618" s="9">
        <v>0</v>
      </c>
      <c r="AM2618" s="9" t="s">
        <v>309</v>
      </c>
      <c r="AN2618" s="9">
        <v>-1</v>
      </c>
      <c r="AQ2618" s="9">
        <v>580</v>
      </c>
      <c r="AR2618" s="9" t="s">
        <v>302</v>
      </c>
      <c r="AT2618" s="9" t="s">
        <v>195</v>
      </c>
      <c r="AU2618" s="9">
        <v>132.71029999999999</v>
      </c>
      <c r="AV2618" s="9">
        <v>24.413658026342901</v>
      </c>
      <c r="AW2618" s="9">
        <v>16.3158588596805</v>
      </c>
      <c r="AX2618" s="9">
        <v>1.26056078E-2</v>
      </c>
    </row>
    <row r="2619" spans="1:50" x14ac:dyDescent="0.25">
      <c r="A2619" s="142">
        <v>550000</v>
      </c>
      <c r="B2619" s="142">
        <v>930000</v>
      </c>
      <c r="C2619" s="142">
        <v>930000</v>
      </c>
      <c r="D2619" s="9" t="s">
        <v>305</v>
      </c>
      <c r="E2619" s="9" t="s">
        <v>70</v>
      </c>
      <c r="F2619" s="9" t="s">
        <v>306</v>
      </c>
      <c r="G2619" s="9" t="s">
        <v>307</v>
      </c>
      <c r="H2619" s="9">
        <v>0.36</v>
      </c>
      <c r="I2619" s="9">
        <v>0.48</v>
      </c>
      <c r="J2619" s="9" t="s">
        <v>195</v>
      </c>
      <c r="K2619" s="9">
        <v>6.3608807570589995E-2</v>
      </c>
      <c r="L2619" s="9">
        <v>3855.0918023532899</v>
      </c>
      <c r="M2619" s="9">
        <v>9.5429547353844502</v>
      </c>
      <c r="N2619" s="9">
        <v>1.4038243280253799</v>
      </c>
      <c r="O2619" s="9">
        <v>0.60701597141796004</v>
      </c>
      <c r="P2619" s="9">
        <v>8.9295591544280004E-2</v>
      </c>
      <c r="Q2619" s="9">
        <v>245.21779262286799</v>
      </c>
      <c r="R2619" s="9">
        <v>1210</v>
      </c>
      <c r="S2619" s="9" t="s">
        <v>310</v>
      </c>
      <c r="T2619" s="9">
        <v>1210</v>
      </c>
      <c r="U2619" s="9" t="s">
        <v>293</v>
      </c>
      <c r="V2619" s="9" t="s">
        <v>195</v>
      </c>
      <c r="Z2619" s="9">
        <v>0</v>
      </c>
      <c r="AA2619" s="9">
        <v>1</v>
      </c>
      <c r="AB2619" s="9">
        <v>0.60701597141796004</v>
      </c>
      <c r="AC2619" s="9">
        <v>8.9295591544280004E-2</v>
      </c>
      <c r="AD2619" s="9">
        <v>245.21779262286799</v>
      </c>
      <c r="AF2619" s="9">
        <v>-1</v>
      </c>
      <c r="AG2619" s="9">
        <v>-1</v>
      </c>
      <c r="AH2619" s="9">
        <v>-1</v>
      </c>
      <c r="AI2619" s="9">
        <v>-1</v>
      </c>
      <c r="AJ2619" s="9">
        <v>0</v>
      </c>
      <c r="AM2619" s="9" t="s">
        <v>309</v>
      </c>
      <c r="AN2619" s="9">
        <v>-1</v>
      </c>
      <c r="AQ2619" s="9">
        <v>580</v>
      </c>
      <c r="AR2619" s="9" t="s">
        <v>302</v>
      </c>
      <c r="AT2619" s="9" t="s">
        <v>195</v>
      </c>
      <c r="AU2619" s="9">
        <v>132.71029999999999</v>
      </c>
      <c r="AV2619" s="9">
        <v>88.8706734312495</v>
      </c>
      <c r="AW2619" s="9">
        <v>257.41571143826701</v>
      </c>
      <c r="AX2619" s="9">
        <v>0.1988789883</v>
      </c>
    </row>
    <row r="2620" spans="1:50" x14ac:dyDescent="0.25">
      <c r="A2620" s="142">
        <v>550000</v>
      </c>
      <c r="B2620" s="142">
        <v>930000</v>
      </c>
      <c r="C2620" s="142">
        <v>930000</v>
      </c>
      <c r="D2620" s="9" t="s">
        <v>305</v>
      </c>
      <c r="E2620" s="9" t="s">
        <v>70</v>
      </c>
      <c r="F2620" s="9" t="s">
        <v>306</v>
      </c>
      <c r="G2620" s="9" t="s">
        <v>307</v>
      </c>
      <c r="H2620" s="9">
        <v>0.36</v>
      </c>
      <c r="I2620" s="9">
        <v>0.48</v>
      </c>
      <c r="J2620" s="9" t="s">
        <v>195</v>
      </c>
      <c r="K2620" s="9">
        <v>1.4876883622460001E-2</v>
      </c>
      <c r="L2620" s="9">
        <v>3855.0918023532899</v>
      </c>
      <c r="M2620" s="9">
        <v>9.5429547353844502</v>
      </c>
      <c r="N2620" s="9">
        <v>1.4038243280253799</v>
      </c>
      <c r="O2620" s="9">
        <v>0.14196942701276999</v>
      </c>
      <c r="P2620" s="9">
        <v>2.0884531154419999E-2</v>
      </c>
      <c r="Q2620" s="9">
        <v>57.351752097532597</v>
      </c>
      <c r="R2620" s="9">
        <v>1750</v>
      </c>
      <c r="S2620" s="9" t="s">
        <v>315</v>
      </c>
      <c r="T2620" s="9">
        <v>1750</v>
      </c>
      <c r="U2620" s="9" t="s">
        <v>293</v>
      </c>
      <c r="V2620" s="9" t="s">
        <v>195</v>
      </c>
      <c r="Z2620" s="9">
        <v>0</v>
      </c>
      <c r="AA2620" s="9">
        <v>1</v>
      </c>
      <c r="AB2620" s="9">
        <v>0.14196942701276999</v>
      </c>
      <c r="AC2620" s="9">
        <v>2.0884531154419999E-2</v>
      </c>
      <c r="AD2620" s="9">
        <v>57.351752097534501</v>
      </c>
      <c r="AF2620" s="9">
        <v>-1</v>
      </c>
      <c r="AG2620" s="9">
        <v>-1</v>
      </c>
      <c r="AH2620" s="9">
        <v>-1</v>
      </c>
      <c r="AI2620" s="9">
        <v>-1</v>
      </c>
      <c r="AJ2620" s="9">
        <v>0</v>
      </c>
      <c r="AM2620" s="9" t="s">
        <v>309</v>
      </c>
      <c r="AN2620" s="9">
        <v>-1</v>
      </c>
      <c r="AQ2620" s="9">
        <v>580</v>
      </c>
      <c r="AR2620" s="9" t="s">
        <v>302</v>
      </c>
      <c r="AT2620" s="9" t="s">
        <v>195</v>
      </c>
      <c r="AU2620" s="9">
        <v>132.71029999999999</v>
      </c>
      <c r="AV2620" s="9">
        <v>31.0721879872996</v>
      </c>
      <c r="AW2620" s="9">
        <v>60.204612032875801</v>
      </c>
      <c r="AX2620" s="9">
        <v>4.6513991999999997E-2</v>
      </c>
    </row>
    <row r="2621" spans="1:50" x14ac:dyDescent="0.25">
      <c r="A2621" s="142">
        <v>550000</v>
      </c>
      <c r="B2621" s="142">
        <v>930000</v>
      </c>
      <c r="C2621" s="142">
        <v>930000</v>
      </c>
      <c r="D2621" s="9" t="s">
        <v>305</v>
      </c>
      <c r="E2621" s="9" t="s">
        <v>70</v>
      </c>
      <c r="F2621" s="9" t="s">
        <v>306</v>
      </c>
      <c r="G2621" s="9" t="s">
        <v>307</v>
      </c>
      <c r="H2621" s="9">
        <v>0.36</v>
      </c>
      <c r="I2621" s="9">
        <v>0.48</v>
      </c>
      <c r="J2621" s="9" t="s">
        <v>195</v>
      </c>
      <c r="K2621" s="142">
        <v>3.428279041E-6</v>
      </c>
      <c r="L2621" s="9">
        <v>3855.0918023532899</v>
      </c>
      <c r="M2621" s="9">
        <v>9.5429547353844502</v>
      </c>
      <c r="N2621" s="9">
        <v>1.4038243280253799</v>
      </c>
      <c r="O2621" s="9">
        <v>3.2715911700000001E-5</v>
      </c>
      <c r="P2621" s="142">
        <v>4.8127015210149997E-6</v>
      </c>
      <c r="Q2621" s="9">
        <v>1.321633042713E-2</v>
      </c>
      <c r="R2621" s="9">
        <v>1210</v>
      </c>
      <c r="S2621" s="9" t="s">
        <v>310</v>
      </c>
      <c r="T2621" s="9">
        <v>1210</v>
      </c>
      <c r="U2621" s="9" t="s">
        <v>293</v>
      </c>
      <c r="V2621" s="9" t="s">
        <v>195</v>
      </c>
      <c r="Z2621" s="9">
        <v>0</v>
      </c>
      <c r="AA2621" s="9">
        <v>1</v>
      </c>
      <c r="AB2621" s="9">
        <v>3.2715911700000001E-5</v>
      </c>
      <c r="AC2621" s="142">
        <v>4.8127015210149997E-6</v>
      </c>
      <c r="AD2621" s="9">
        <v>1.3216330425970001E-2</v>
      </c>
      <c r="AF2621" s="9">
        <v>-1</v>
      </c>
      <c r="AG2621" s="9">
        <v>-1</v>
      </c>
      <c r="AH2621" s="9">
        <v>-1</v>
      </c>
      <c r="AI2621" s="9">
        <v>-1</v>
      </c>
      <c r="AJ2621" s="9">
        <v>0</v>
      </c>
      <c r="AM2621" s="9" t="s">
        <v>309</v>
      </c>
      <c r="AN2621" s="9">
        <v>-1</v>
      </c>
      <c r="AQ2621" s="9">
        <v>580</v>
      </c>
      <c r="AR2621" s="9" t="s">
        <v>302</v>
      </c>
      <c r="AT2621" s="9" t="s">
        <v>195</v>
      </c>
      <c r="AU2621" s="9">
        <v>132.71029999999999</v>
      </c>
      <c r="AV2621" s="9">
        <v>0.67379603292284995</v>
      </c>
      <c r="AW2621" s="9">
        <v>1.3873753053630001E-2</v>
      </c>
      <c r="AX2621" s="9">
        <v>1.07188E-5</v>
      </c>
    </row>
    <row r="2622" spans="1:50" x14ac:dyDescent="0.25">
      <c r="A2622" s="142">
        <v>550000</v>
      </c>
      <c r="B2622" s="142">
        <v>930000</v>
      </c>
      <c r="C2622" s="142">
        <v>930000</v>
      </c>
      <c r="D2622" s="9" t="s">
        <v>305</v>
      </c>
      <c r="E2622" s="9" t="s">
        <v>70</v>
      </c>
      <c r="F2622" s="9" t="s">
        <v>306</v>
      </c>
      <c r="G2622" s="9" t="s">
        <v>307</v>
      </c>
      <c r="H2622" s="9">
        <v>0.36</v>
      </c>
      <c r="I2622" s="9">
        <v>0.48</v>
      </c>
      <c r="J2622" s="9" t="s">
        <v>195</v>
      </c>
      <c r="K2622" s="9">
        <v>0.19530622957266</v>
      </c>
      <c r="L2622" s="9">
        <v>3855.0918023532899</v>
      </c>
      <c r="M2622" s="9">
        <v>9.5429547353844502</v>
      </c>
      <c r="N2622" s="9">
        <v>1.4038243280253799</v>
      </c>
      <c r="O2622" s="9">
        <v>1.86379850835054</v>
      </c>
      <c r="P2622" s="9">
        <v>0.27417563648901</v>
      </c>
      <c r="Q2622" s="9">
        <v>752.92344457411104</v>
      </c>
      <c r="R2622" s="9">
        <v>1210</v>
      </c>
      <c r="S2622" s="9" t="s">
        <v>310</v>
      </c>
      <c r="T2622" s="9">
        <v>1210</v>
      </c>
      <c r="U2622" s="9" t="s">
        <v>293</v>
      </c>
      <c r="V2622" s="9" t="s">
        <v>195</v>
      </c>
      <c r="Z2622" s="9">
        <v>0</v>
      </c>
      <c r="AA2622" s="9">
        <v>1</v>
      </c>
      <c r="AB2622" s="9">
        <v>1.86379850835054</v>
      </c>
      <c r="AC2622" s="9">
        <v>0.27417563648901</v>
      </c>
      <c r="AD2622" s="9">
        <v>752.92344457411104</v>
      </c>
      <c r="AF2622" s="9">
        <v>-1</v>
      </c>
      <c r="AG2622" s="9">
        <v>-1</v>
      </c>
      <c r="AH2622" s="9">
        <v>-1</v>
      </c>
      <c r="AI2622" s="9">
        <v>-1</v>
      </c>
      <c r="AJ2622" s="9">
        <v>0</v>
      </c>
      <c r="AM2622" s="9" t="s">
        <v>309</v>
      </c>
      <c r="AN2622" s="9">
        <v>-1</v>
      </c>
      <c r="AQ2622" s="9">
        <v>580</v>
      </c>
      <c r="AR2622" s="9" t="s">
        <v>302</v>
      </c>
      <c r="AT2622" s="9" t="s">
        <v>195</v>
      </c>
      <c r="AU2622" s="9">
        <v>132.71029999999999</v>
      </c>
      <c r="AV2622" s="9">
        <v>117.18040813818099</v>
      </c>
      <c r="AW2622" s="9">
        <v>790.37626948086904</v>
      </c>
      <c r="AX2622" s="9">
        <v>0.61064350739999995</v>
      </c>
    </row>
    <row r="2623" spans="1:50" x14ac:dyDescent="0.25">
      <c r="A2623" s="142">
        <v>550000</v>
      </c>
      <c r="B2623" s="142">
        <v>930000</v>
      </c>
      <c r="C2623" s="142">
        <v>930000</v>
      </c>
      <c r="D2623" s="9" t="s">
        <v>305</v>
      </c>
      <c r="E2623" s="9" t="s">
        <v>70</v>
      </c>
      <c r="F2623" s="9" t="s">
        <v>306</v>
      </c>
      <c r="G2623" s="9" t="s">
        <v>307</v>
      </c>
      <c r="H2623" s="9">
        <v>0.36</v>
      </c>
      <c r="I2623" s="9">
        <v>0.48</v>
      </c>
      <c r="J2623" s="9" t="s">
        <v>195</v>
      </c>
      <c r="K2623" s="9">
        <v>0.20627069955968999</v>
      </c>
      <c r="L2623" s="9">
        <v>3856.7148640923701</v>
      </c>
      <c r="M2623" s="9">
        <v>9.6146489729270996</v>
      </c>
      <c r="N2623" s="9">
        <v>1.4240766099103099</v>
      </c>
      <c r="O2623" s="9">
        <v>1.9832203696666</v>
      </c>
      <c r="P2623" s="9">
        <v>0.29374527855280003</v>
      </c>
      <c r="Q2623" s="9">
        <v>795.52727301862001</v>
      </c>
      <c r="R2623" s="9">
        <v>1200</v>
      </c>
      <c r="S2623" s="9" t="s">
        <v>308</v>
      </c>
      <c r="T2623" s="9">
        <v>1200</v>
      </c>
      <c r="U2623" s="9" t="s">
        <v>293</v>
      </c>
      <c r="V2623" s="9" t="s">
        <v>195</v>
      </c>
      <c r="Z2623" s="9">
        <v>0</v>
      </c>
      <c r="AA2623" s="9">
        <v>1</v>
      </c>
      <c r="AB2623" s="9">
        <v>1.9832203696666</v>
      </c>
      <c r="AC2623" s="9">
        <v>0.29374527855280003</v>
      </c>
      <c r="AD2623" s="9">
        <v>795.52727301862001</v>
      </c>
      <c r="AF2623" s="9">
        <v>-1</v>
      </c>
      <c r="AG2623" s="9">
        <v>-1</v>
      </c>
      <c r="AH2623" s="9">
        <v>-1</v>
      </c>
      <c r="AI2623" s="9">
        <v>-1</v>
      </c>
      <c r="AJ2623" s="9">
        <v>0</v>
      </c>
      <c r="AM2623" s="9" t="s">
        <v>309</v>
      </c>
      <c r="AN2623" s="9">
        <v>-1</v>
      </c>
      <c r="AQ2623" s="9">
        <v>580</v>
      </c>
      <c r="AR2623" s="9" t="s">
        <v>302</v>
      </c>
      <c r="AT2623" s="9" t="s">
        <v>195</v>
      </c>
      <c r="AU2623" s="9">
        <v>132.71029999999999</v>
      </c>
      <c r="AV2623" s="9">
        <v>142.38486648341399</v>
      </c>
      <c r="AW2623" s="9">
        <v>834.747905266104</v>
      </c>
      <c r="AX2623" s="9">
        <v>0.64519649069999996</v>
      </c>
    </row>
    <row r="2624" spans="1:50" x14ac:dyDescent="0.25">
      <c r="A2624" s="142">
        <v>550000</v>
      </c>
      <c r="B2624" s="142">
        <v>930000</v>
      </c>
      <c r="C2624" s="142">
        <v>930000</v>
      </c>
      <c r="D2624" s="9" t="s">
        <v>305</v>
      </c>
      <c r="E2624" s="9" t="s">
        <v>70</v>
      </c>
      <c r="F2624" s="9" t="s">
        <v>306</v>
      </c>
      <c r="G2624" s="9" t="s">
        <v>307</v>
      </c>
      <c r="H2624" s="9">
        <v>0.36</v>
      </c>
      <c r="I2624" s="9">
        <v>0.48</v>
      </c>
      <c r="J2624" s="9" t="s">
        <v>195</v>
      </c>
      <c r="K2624" s="9">
        <v>0.27445170336925001</v>
      </c>
      <c r="L2624" s="9">
        <v>3856.7148640923701</v>
      </c>
      <c r="M2624" s="9">
        <v>9.6146489729270996</v>
      </c>
      <c r="N2624" s="9">
        <v>1.4240766099103099</v>
      </c>
      <c r="O2624" s="9">
        <v>2.63875678791727</v>
      </c>
      <c r="P2624" s="9">
        <v>0.39084025131819</v>
      </c>
      <c r="Q2624" s="9">
        <v>1058.48196385966</v>
      </c>
      <c r="R2624" s="9">
        <v>1210</v>
      </c>
      <c r="S2624" s="9" t="s">
        <v>310</v>
      </c>
      <c r="T2624" s="9">
        <v>1210</v>
      </c>
      <c r="U2624" s="9" t="s">
        <v>293</v>
      </c>
      <c r="V2624" s="9" t="s">
        <v>195</v>
      </c>
      <c r="Z2624" s="9">
        <v>0</v>
      </c>
      <c r="AA2624" s="9">
        <v>1</v>
      </c>
      <c r="AB2624" s="9">
        <v>2.63875678791727</v>
      </c>
      <c r="AC2624" s="9">
        <v>0.39084025131819</v>
      </c>
      <c r="AD2624" s="9">
        <v>1058.48196385966</v>
      </c>
      <c r="AF2624" s="9">
        <v>-1</v>
      </c>
      <c r="AG2624" s="9">
        <v>-1</v>
      </c>
      <c r="AH2624" s="9">
        <v>-1</v>
      </c>
      <c r="AI2624" s="9">
        <v>-1</v>
      </c>
      <c r="AJ2624" s="9">
        <v>0</v>
      </c>
      <c r="AM2624" s="9" t="s">
        <v>309</v>
      </c>
      <c r="AN2624" s="9">
        <v>-1</v>
      </c>
      <c r="AQ2624" s="9">
        <v>580</v>
      </c>
      <c r="AR2624" s="9" t="s">
        <v>302</v>
      </c>
      <c r="AT2624" s="9" t="s">
        <v>195</v>
      </c>
      <c r="AU2624" s="9">
        <v>132.71029999999999</v>
      </c>
      <c r="AV2624" s="9">
        <v>131.59771380587699</v>
      </c>
      <c r="AW2624" s="9">
        <v>1110.66663841847</v>
      </c>
      <c r="AX2624" s="9">
        <v>0.85846063569999997</v>
      </c>
    </row>
    <row r="2625" spans="1:50" x14ac:dyDescent="0.25">
      <c r="A2625" s="142">
        <v>550000</v>
      </c>
      <c r="B2625" s="142">
        <v>930000</v>
      </c>
      <c r="C2625" s="142">
        <v>930000</v>
      </c>
      <c r="D2625" s="9" t="s">
        <v>305</v>
      </c>
      <c r="E2625" s="9" t="s">
        <v>70</v>
      </c>
      <c r="F2625" s="9" t="s">
        <v>306</v>
      </c>
      <c r="G2625" s="9" t="s">
        <v>307</v>
      </c>
      <c r="H2625" s="9">
        <v>0.36</v>
      </c>
      <c r="I2625" s="9">
        <v>0.48</v>
      </c>
      <c r="J2625" s="9" t="s">
        <v>195</v>
      </c>
      <c r="K2625" s="9">
        <v>1.8555441303099999E-2</v>
      </c>
      <c r="L2625" s="9">
        <v>3856.7148640923701</v>
      </c>
      <c r="M2625" s="9">
        <v>9.6146489729270996</v>
      </c>
      <c r="N2625" s="9">
        <v>1.4240766099103099</v>
      </c>
      <c r="O2625" s="9">
        <v>0.17840405466713999</v>
      </c>
      <c r="P2625" s="9">
        <v>2.6424369946320001E-2</v>
      </c>
      <c r="Q2625" s="9">
        <v>71.563046283494103</v>
      </c>
      <c r="R2625" s="9">
        <v>1210</v>
      </c>
      <c r="S2625" s="9" t="s">
        <v>310</v>
      </c>
      <c r="T2625" s="9">
        <v>1210</v>
      </c>
      <c r="U2625" s="9" t="s">
        <v>293</v>
      </c>
      <c r="V2625" s="9" t="s">
        <v>195</v>
      </c>
      <c r="Z2625" s="9">
        <v>0</v>
      </c>
      <c r="AA2625" s="9">
        <v>1</v>
      </c>
      <c r="AB2625" s="9">
        <v>0.17840405466713999</v>
      </c>
      <c r="AC2625" s="9">
        <v>2.6424369946320001E-2</v>
      </c>
      <c r="AD2625" s="9">
        <v>71.563046283494501</v>
      </c>
      <c r="AF2625" s="9">
        <v>-1</v>
      </c>
      <c r="AG2625" s="9">
        <v>-1</v>
      </c>
      <c r="AH2625" s="9">
        <v>-1</v>
      </c>
      <c r="AI2625" s="9">
        <v>-1</v>
      </c>
      <c r="AJ2625" s="9">
        <v>0</v>
      </c>
      <c r="AM2625" s="9" t="s">
        <v>309</v>
      </c>
      <c r="AN2625" s="9">
        <v>-1</v>
      </c>
      <c r="AQ2625" s="9">
        <v>580</v>
      </c>
      <c r="AR2625" s="9" t="s">
        <v>302</v>
      </c>
      <c r="AT2625" s="9" t="s">
        <v>195</v>
      </c>
      <c r="AU2625" s="9">
        <v>132.71029999999999</v>
      </c>
      <c r="AV2625" s="9">
        <v>51.379912593255597</v>
      </c>
      <c r="AW2625" s="9">
        <v>75.091206807953199</v>
      </c>
      <c r="AX2625" s="9">
        <v>5.8039778E-2</v>
      </c>
    </row>
    <row r="2626" spans="1:50" x14ac:dyDescent="0.25">
      <c r="A2626" s="142">
        <v>550000</v>
      </c>
      <c r="B2626" s="142">
        <v>930000</v>
      </c>
      <c r="C2626" s="142">
        <v>930000</v>
      </c>
      <c r="D2626" s="9" t="s">
        <v>305</v>
      </c>
      <c r="E2626" s="9" t="s">
        <v>70</v>
      </c>
      <c r="F2626" s="9" t="s">
        <v>306</v>
      </c>
      <c r="G2626" s="9" t="s">
        <v>307</v>
      </c>
      <c r="H2626" s="9">
        <v>0.36</v>
      </c>
      <c r="I2626" s="9">
        <v>0.48</v>
      </c>
      <c r="J2626" s="9" t="s">
        <v>195</v>
      </c>
      <c r="K2626" s="9">
        <v>6.4535671783400002E-3</v>
      </c>
      <c r="L2626" s="9">
        <v>3856.7148640923701</v>
      </c>
      <c r="M2626" s="9">
        <v>9.6146489729270996</v>
      </c>
      <c r="N2626" s="9">
        <v>1.4240766099103099</v>
      </c>
      <c r="O2626" s="9">
        <v>6.2048783043010002E-2</v>
      </c>
      <c r="P2626" s="9">
        <v>9.1903740691600001E-3</v>
      </c>
      <c r="Q2626" s="9">
        <v>24.889568463149502</v>
      </c>
      <c r="R2626" s="9">
        <v>1210</v>
      </c>
      <c r="S2626" s="9" t="s">
        <v>310</v>
      </c>
      <c r="T2626" s="9">
        <v>1210</v>
      </c>
      <c r="U2626" s="9" t="s">
        <v>293</v>
      </c>
      <c r="V2626" s="9" t="s">
        <v>195</v>
      </c>
      <c r="Z2626" s="9">
        <v>0</v>
      </c>
      <c r="AA2626" s="9">
        <v>1</v>
      </c>
      <c r="AB2626" s="9">
        <v>6.2048783043010002E-2</v>
      </c>
      <c r="AC2626" s="9">
        <v>9.1903740691600001E-3</v>
      </c>
      <c r="AD2626" s="9">
        <v>24.889568463148699</v>
      </c>
      <c r="AF2626" s="9">
        <v>-1</v>
      </c>
      <c r="AG2626" s="9">
        <v>-1</v>
      </c>
      <c r="AH2626" s="9">
        <v>-1</v>
      </c>
      <c r="AI2626" s="9">
        <v>-1</v>
      </c>
      <c r="AJ2626" s="9">
        <v>0</v>
      </c>
      <c r="AM2626" s="9" t="s">
        <v>309</v>
      </c>
      <c r="AN2626" s="9">
        <v>-1</v>
      </c>
      <c r="AQ2626" s="9">
        <v>580</v>
      </c>
      <c r="AR2626" s="9" t="s">
        <v>302</v>
      </c>
      <c r="AT2626" s="9" t="s">
        <v>195</v>
      </c>
      <c r="AU2626" s="9">
        <v>132.71029999999999</v>
      </c>
      <c r="AV2626" s="9">
        <v>22.1531018495502</v>
      </c>
      <c r="AW2626" s="9">
        <v>26.1166597830825</v>
      </c>
      <c r="AX2626" s="9">
        <v>2.01861869E-2</v>
      </c>
    </row>
    <row r="2627" spans="1:50" x14ac:dyDescent="0.25">
      <c r="A2627" s="142">
        <v>550000</v>
      </c>
      <c r="B2627" s="142">
        <v>930000</v>
      </c>
      <c r="C2627" s="142">
        <v>930000</v>
      </c>
      <c r="D2627" s="9" t="s">
        <v>305</v>
      </c>
      <c r="E2627" s="9" t="s">
        <v>70</v>
      </c>
      <c r="F2627" s="9" t="s">
        <v>306</v>
      </c>
      <c r="G2627" s="9" t="s">
        <v>307</v>
      </c>
      <c r="H2627" s="9">
        <v>0.36</v>
      </c>
      <c r="I2627" s="9">
        <v>0.48</v>
      </c>
      <c r="J2627" s="9" t="s">
        <v>195</v>
      </c>
      <c r="K2627" s="9">
        <v>1.355794648966E-2</v>
      </c>
      <c r="L2627" s="9">
        <v>3856.7148640923701</v>
      </c>
      <c r="M2627" s="9">
        <v>9.6146489729270996</v>
      </c>
      <c r="N2627" s="9">
        <v>1.4240766099103099</v>
      </c>
      <c r="O2627" s="9">
        <v>0.13035489629182001</v>
      </c>
      <c r="P2627" s="9">
        <v>1.9307554474339999E-2</v>
      </c>
      <c r="Q2627" s="9">
        <v>52.289133753244599</v>
      </c>
      <c r="R2627" s="9">
        <v>1330</v>
      </c>
      <c r="S2627" s="9" t="s">
        <v>311</v>
      </c>
      <c r="T2627" s="9">
        <v>1330</v>
      </c>
      <c r="U2627" s="9" t="s">
        <v>293</v>
      </c>
      <c r="V2627" s="9" t="s">
        <v>195</v>
      </c>
      <c r="Z2627" s="9">
        <v>0</v>
      </c>
      <c r="AA2627" s="9">
        <v>1</v>
      </c>
      <c r="AB2627" s="9">
        <v>0.13035489629182001</v>
      </c>
      <c r="AC2627" s="9">
        <v>1.9307554474339999E-2</v>
      </c>
      <c r="AD2627" s="9">
        <v>52.289133753243497</v>
      </c>
      <c r="AF2627" s="9">
        <v>-1</v>
      </c>
      <c r="AG2627" s="9">
        <v>-1</v>
      </c>
      <c r="AH2627" s="9">
        <v>-1</v>
      </c>
      <c r="AI2627" s="9">
        <v>-1</v>
      </c>
      <c r="AJ2627" s="9">
        <v>0</v>
      </c>
      <c r="AM2627" s="9" t="s">
        <v>309</v>
      </c>
      <c r="AN2627" s="9">
        <v>-1</v>
      </c>
      <c r="AQ2627" s="9">
        <v>580</v>
      </c>
      <c r="AR2627" s="9" t="s">
        <v>302</v>
      </c>
      <c r="AT2627" s="9" t="s">
        <v>195</v>
      </c>
      <c r="AU2627" s="9">
        <v>132.71029999999999</v>
      </c>
      <c r="AV2627" s="9">
        <v>43.256432138501097</v>
      </c>
      <c r="AW2627" s="9">
        <v>54.867062826239099</v>
      </c>
      <c r="AX2627" s="9">
        <v>4.2408056600000001E-2</v>
      </c>
    </row>
    <row r="2628" spans="1:50" x14ac:dyDescent="0.25">
      <c r="A2628" s="142">
        <v>550000</v>
      </c>
      <c r="B2628" s="142">
        <v>930000</v>
      </c>
      <c r="C2628" s="142">
        <v>930000</v>
      </c>
      <c r="D2628" s="9" t="s">
        <v>305</v>
      </c>
      <c r="E2628" s="9" t="s">
        <v>70</v>
      </c>
      <c r="F2628" s="9" t="s">
        <v>306</v>
      </c>
      <c r="G2628" s="9" t="s">
        <v>307</v>
      </c>
      <c r="H2628" s="9">
        <v>0.36</v>
      </c>
      <c r="I2628" s="9">
        <v>0.48</v>
      </c>
      <c r="J2628" s="9" t="s">
        <v>195</v>
      </c>
      <c r="K2628" s="9">
        <v>9.8474095813869997E-2</v>
      </c>
      <c r="L2628" s="9">
        <v>3856.7148640923701</v>
      </c>
      <c r="M2628" s="9">
        <v>9.6146489729270996</v>
      </c>
      <c r="N2628" s="9">
        <v>1.4240766099103099</v>
      </c>
      <c r="O2628" s="9">
        <v>0.94679386417678002</v>
      </c>
      <c r="P2628" s="9">
        <v>0.14023465653059999</v>
      </c>
      <c r="Q2628" s="9">
        <v>379.78650905342403</v>
      </c>
      <c r="R2628" s="9">
        <v>1210</v>
      </c>
      <c r="S2628" s="9" t="s">
        <v>310</v>
      </c>
      <c r="T2628" s="9">
        <v>1210</v>
      </c>
      <c r="U2628" s="9" t="s">
        <v>293</v>
      </c>
      <c r="V2628" s="9" t="s">
        <v>195</v>
      </c>
      <c r="Z2628" s="9">
        <v>0</v>
      </c>
      <c r="AA2628" s="9">
        <v>1</v>
      </c>
      <c r="AB2628" s="9">
        <v>0.94679386417678002</v>
      </c>
      <c r="AC2628" s="9">
        <v>0.14023465653059999</v>
      </c>
      <c r="AD2628" s="9">
        <v>379.78650905342602</v>
      </c>
      <c r="AF2628" s="9">
        <v>-1</v>
      </c>
      <c r="AG2628" s="9">
        <v>-1</v>
      </c>
      <c r="AH2628" s="9">
        <v>-1</v>
      </c>
      <c r="AI2628" s="9">
        <v>-1</v>
      </c>
      <c r="AJ2628" s="9">
        <v>0</v>
      </c>
      <c r="AM2628" s="9" t="s">
        <v>309</v>
      </c>
      <c r="AN2628" s="9">
        <v>-1</v>
      </c>
      <c r="AQ2628" s="9">
        <v>580</v>
      </c>
      <c r="AR2628" s="9" t="s">
        <v>302</v>
      </c>
      <c r="AT2628" s="9" t="s">
        <v>195</v>
      </c>
      <c r="AU2628" s="9">
        <v>132.71029999999999</v>
      </c>
      <c r="AV2628" s="9">
        <v>83.284484356727006</v>
      </c>
      <c r="AW2628" s="9">
        <v>398.51052708441</v>
      </c>
      <c r="AX2628" s="9">
        <v>0.3080182555</v>
      </c>
    </row>
    <row r="2629" spans="1:50" x14ac:dyDescent="0.25">
      <c r="A2629" s="142">
        <v>550000</v>
      </c>
      <c r="B2629" s="142">
        <v>930000</v>
      </c>
      <c r="C2629" s="142">
        <v>930000</v>
      </c>
      <c r="D2629" s="9" t="s">
        <v>305</v>
      </c>
      <c r="E2629" s="9" t="s">
        <v>70</v>
      </c>
      <c r="F2629" s="9" t="s">
        <v>306</v>
      </c>
      <c r="G2629" s="9" t="s">
        <v>307</v>
      </c>
      <c r="H2629" s="9">
        <v>0.36</v>
      </c>
      <c r="I2629" s="9">
        <v>0.48</v>
      </c>
      <c r="J2629" s="9" t="s">
        <v>195</v>
      </c>
      <c r="K2629" s="9">
        <v>0.21893041616242001</v>
      </c>
      <c r="L2629" s="9">
        <v>3851.6873511941299</v>
      </c>
      <c r="M2629" s="9">
        <v>9.5700948373061401</v>
      </c>
      <c r="N2629" s="9">
        <v>1.40645006228338</v>
      </c>
      <c r="O2629" s="9">
        <v>2.0951848454453299</v>
      </c>
      <c r="P2629" s="9">
        <v>0.30791469744736999</v>
      </c>
      <c r="Q2629" s="9">
        <v>843.25151472449102</v>
      </c>
      <c r="R2629" s="9">
        <v>1200</v>
      </c>
      <c r="S2629" s="9" t="s">
        <v>308</v>
      </c>
      <c r="T2629" s="9">
        <v>1200</v>
      </c>
      <c r="U2629" s="9" t="s">
        <v>293</v>
      </c>
      <c r="V2629" s="9" t="s">
        <v>195</v>
      </c>
      <c r="Z2629" s="9">
        <v>0</v>
      </c>
      <c r="AA2629" s="9">
        <v>1</v>
      </c>
      <c r="AB2629" s="9">
        <v>2.0951848454453299</v>
      </c>
      <c r="AC2629" s="9">
        <v>0.30791469744736999</v>
      </c>
      <c r="AD2629" s="9">
        <v>843.25151472449102</v>
      </c>
      <c r="AF2629" s="9">
        <v>-1</v>
      </c>
      <c r="AG2629" s="9">
        <v>-1</v>
      </c>
      <c r="AH2629" s="9">
        <v>-1</v>
      </c>
      <c r="AI2629" s="9">
        <v>-1</v>
      </c>
      <c r="AJ2629" s="9">
        <v>0</v>
      </c>
      <c r="AM2629" s="9" t="s">
        <v>309</v>
      </c>
      <c r="AN2629" s="9">
        <v>-1</v>
      </c>
      <c r="AQ2629" s="9">
        <v>580</v>
      </c>
      <c r="AR2629" s="9" t="s">
        <v>302</v>
      </c>
      <c r="AT2629" s="9" t="s">
        <v>195</v>
      </c>
      <c r="AU2629" s="9">
        <v>132.71029999999999</v>
      </c>
      <c r="AV2629" s="9">
        <v>168.27013992711201</v>
      </c>
      <c r="AW2629" s="9">
        <v>885.97996070562704</v>
      </c>
      <c r="AX2629" s="9">
        <v>0.68390228279999998</v>
      </c>
    </row>
    <row r="2630" spans="1:50" x14ac:dyDescent="0.25">
      <c r="A2630" s="142">
        <v>550000</v>
      </c>
      <c r="B2630" s="142">
        <v>930000</v>
      </c>
      <c r="C2630" s="142">
        <v>930000</v>
      </c>
      <c r="D2630" s="9" t="s">
        <v>305</v>
      </c>
      <c r="E2630" s="9" t="s">
        <v>70</v>
      </c>
      <c r="F2630" s="9" t="s">
        <v>306</v>
      </c>
      <c r="G2630" s="9" t="s">
        <v>307</v>
      </c>
      <c r="H2630" s="9">
        <v>0.36</v>
      </c>
      <c r="I2630" s="9">
        <v>0.48</v>
      </c>
      <c r="J2630" s="9" t="s">
        <v>195</v>
      </c>
      <c r="K2630" s="9">
        <v>9.0018007022349994E-2</v>
      </c>
      <c r="L2630" s="9">
        <v>3851.6873511941299</v>
      </c>
      <c r="M2630" s="9">
        <v>9.5700948373061401</v>
      </c>
      <c r="N2630" s="9">
        <v>1.40645006228338</v>
      </c>
      <c r="O2630" s="9">
        <v>0.86148086426921999</v>
      </c>
      <c r="P2630" s="9">
        <v>0.12660583158321001</v>
      </c>
      <c r="Q2630" s="9">
        <v>346.72121902770903</v>
      </c>
      <c r="R2630" s="9">
        <v>1210</v>
      </c>
      <c r="S2630" s="9" t="s">
        <v>310</v>
      </c>
      <c r="T2630" s="9">
        <v>1210</v>
      </c>
      <c r="U2630" s="9" t="s">
        <v>293</v>
      </c>
      <c r="V2630" s="9" t="s">
        <v>195</v>
      </c>
      <c r="Z2630" s="9">
        <v>0</v>
      </c>
      <c r="AA2630" s="9">
        <v>1</v>
      </c>
      <c r="AB2630" s="9">
        <v>0.86148086426921999</v>
      </c>
      <c r="AC2630" s="9">
        <v>0.12660583158321001</v>
      </c>
      <c r="AD2630" s="9">
        <v>346.72121902770903</v>
      </c>
      <c r="AF2630" s="9">
        <v>-1</v>
      </c>
      <c r="AG2630" s="9">
        <v>-1</v>
      </c>
      <c r="AH2630" s="9">
        <v>-1</v>
      </c>
      <c r="AI2630" s="9">
        <v>-1</v>
      </c>
      <c r="AJ2630" s="9">
        <v>0</v>
      </c>
      <c r="AM2630" s="9" t="s">
        <v>309</v>
      </c>
      <c r="AN2630" s="9">
        <v>-1</v>
      </c>
      <c r="AQ2630" s="9">
        <v>580</v>
      </c>
      <c r="AR2630" s="9" t="s">
        <v>302</v>
      </c>
      <c r="AT2630" s="9" t="s">
        <v>195</v>
      </c>
      <c r="AU2630" s="9">
        <v>132.71029999999999</v>
      </c>
      <c r="AV2630" s="9">
        <v>78.004981118122501</v>
      </c>
      <c r="AW2630" s="9">
        <v>364.289949850065</v>
      </c>
      <c r="AX2630" s="9">
        <v>0.28120131310000002</v>
      </c>
    </row>
    <row r="2631" spans="1:50" x14ac:dyDescent="0.25">
      <c r="A2631" s="142">
        <v>550000</v>
      </c>
      <c r="B2631" s="142">
        <v>930000</v>
      </c>
      <c r="C2631" s="142">
        <v>930000</v>
      </c>
      <c r="D2631" s="9" t="s">
        <v>305</v>
      </c>
      <c r="E2631" s="9" t="s">
        <v>70</v>
      </c>
      <c r="F2631" s="9" t="s">
        <v>306</v>
      </c>
      <c r="G2631" s="9" t="s">
        <v>307</v>
      </c>
      <c r="H2631" s="9">
        <v>0.36</v>
      </c>
      <c r="I2631" s="9">
        <v>0.48</v>
      </c>
      <c r="J2631" s="9" t="s">
        <v>195</v>
      </c>
      <c r="K2631" s="9">
        <v>5.9386665106079997E-2</v>
      </c>
      <c r="L2631" s="9">
        <v>3851.6873511941299</v>
      </c>
      <c r="M2631" s="9">
        <v>9.5700948373061401</v>
      </c>
      <c r="N2631" s="9">
        <v>1.40645006228338</v>
      </c>
      <c r="O2631" s="9">
        <v>0.56833601713657</v>
      </c>
      <c r="P2631" s="9">
        <v>8.3524378837250002E-2</v>
      </c>
      <c r="Q2631" s="9">
        <v>228.738866818709</v>
      </c>
      <c r="R2631" s="9">
        <v>1210</v>
      </c>
      <c r="S2631" s="9" t="s">
        <v>310</v>
      </c>
      <c r="T2631" s="9">
        <v>1210</v>
      </c>
      <c r="U2631" s="9" t="s">
        <v>293</v>
      </c>
      <c r="V2631" s="9" t="s">
        <v>195</v>
      </c>
      <c r="Z2631" s="9">
        <v>0</v>
      </c>
      <c r="AA2631" s="9">
        <v>1</v>
      </c>
      <c r="AB2631" s="9">
        <v>0.56833601713657</v>
      </c>
      <c r="AC2631" s="9">
        <v>8.3524378837250002E-2</v>
      </c>
      <c r="AD2631" s="9">
        <v>228.738866818708</v>
      </c>
      <c r="AF2631" s="9">
        <v>-1</v>
      </c>
      <c r="AG2631" s="9">
        <v>-1</v>
      </c>
      <c r="AH2631" s="9">
        <v>-1</v>
      </c>
      <c r="AI2631" s="9">
        <v>-1</v>
      </c>
      <c r="AJ2631" s="9">
        <v>0</v>
      </c>
      <c r="AM2631" s="9" t="s">
        <v>309</v>
      </c>
      <c r="AN2631" s="9">
        <v>-1</v>
      </c>
      <c r="AQ2631" s="9">
        <v>580</v>
      </c>
      <c r="AR2631" s="9" t="s">
        <v>302</v>
      </c>
      <c r="AT2631" s="9" t="s">
        <v>195</v>
      </c>
      <c r="AU2631" s="9">
        <v>132.71029999999999</v>
      </c>
      <c r="AV2631" s="9">
        <v>76.206880783194407</v>
      </c>
      <c r="AW2631" s="9">
        <v>240.329307089476</v>
      </c>
      <c r="AX2631" s="9">
        <v>0.185514085</v>
      </c>
    </row>
    <row r="2632" spans="1:50" x14ac:dyDescent="0.25">
      <c r="A2632" s="142">
        <v>550000</v>
      </c>
      <c r="B2632" s="142">
        <v>930000</v>
      </c>
      <c r="C2632" s="142">
        <v>930000</v>
      </c>
      <c r="D2632" s="9" t="s">
        <v>305</v>
      </c>
      <c r="E2632" s="9" t="s">
        <v>70</v>
      </c>
      <c r="F2632" s="9" t="s">
        <v>306</v>
      </c>
      <c r="G2632" s="9" t="s">
        <v>307</v>
      </c>
      <c r="H2632" s="9">
        <v>0.36</v>
      </c>
      <c r="I2632" s="9">
        <v>0.48</v>
      </c>
      <c r="J2632" s="9" t="s">
        <v>195</v>
      </c>
      <c r="K2632" s="9">
        <v>0.226239030688</v>
      </c>
      <c r="L2632" s="9">
        <v>3851.6873511941299</v>
      </c>
      <c r="M2632" s="9">
        <v>9.5700948373061401</v>
      </c>
      <c r="N2632" s="9">
        <v>1.40645006228338</v>
      </c>
      <c r="O2632" s="9">
        <v>2.16512897958442</v>
      </c>
      <c r="P2632" s="9">
        <v>0.31819389880207</v>
      </c>
      <c r="Q2632" s="9">
        <v>871.40201284740999</v>
      </c>
      <c r="R2632" s="9">
        <v>1210</v>
      </c>
      <c r="S2632" s="9" t="s">
        <v>310</v>
      </c>
      <c r="T2632" s="9">
        <v>1210</v>
      </c>
      <c r="U2632" s="9" t="s">
        <v>293</v>
      </c>
      <c r="V2632" s="9" t="s">
        <v>195</v>
      </c>
      <c r="Z2632" s="9">
        <v>0</v>
      </c>
      <c r="AA2632" s="9">
        <v>1</v>
      </c>
      <c r="AB2632" s="9">
        <v>2.16512897958442</v>
      </c>
      <c r="AC2632" s="9">
        <v>0.31819389880207</v>
      </c>
      <c r="AD2632" s="9">
        <v>871.40201284740999</v>
      </c>
      <c r="AF2632" s="9">
        <v>-1</v>
      </c>
      <c r="AG2632" s="9">
        <v>-1</v>
      </c>
      <c r="AH2632" s="9">
        <v>-1</v>
      </c>
      <c r="AI2632" s="9">
        <v>-1</v>
      </c>
      <c r="AJ2632" s="9">
        <v>0</v>
      </c>
      <c r="AM2632" s="9" t="s">
        <v>309</v>
      </c>
      <c r="AN2632" s="9">
        <v>-1</v>
      </c>
      <c r="AQ2632" s="9">
        <v>580</v>
      </c>
      <c r="AR2632" s="9" t="s">
        <v>302</v>
      </c>
      <c r="AT2632" s="9" t="s">
        <v>195</v>
      </c>
      <c r="AU2632" s="9">
        <v>132.71029999999999</v>
      </c>
      <c r="AV2632" s="9">
        <v>131.469610759132</v>
      </c>
      <c r="AW2632" s="9">
        <v>915.55687433730498</v>
      </c>
      <c r="AX2632" s="9">
        <v>0.70673318149999997</v>
      </c>
    </row>
    <row r="2633" spans="1:50" x14ac:dyDescent="0.25">
      <c r="A2633" s="142">
        <v>550000</v>
      </c>
      <c r="B2633" s="142">
        <v>930000</v>
      </c>
      <c r="C2633" s="142">
        <v>930000</v>
      </c>
      <c r="D2633" s="9" t="s">
        <v>305</v>
      </c>
      <c r="E2633" s="9" t="s">
        <v>70</v>
      </c>
      <c r="F2633" s="9" t="s">
        <v>306</v>
      </c>
      <c r="G2633" s="9" t="s">
        <v>307</v>
      </c>
      <c r="H2633" s="9">
        <v>0.36</v>
      </c>
      <c r="I2633" s="9">
        <v>0.48</v>
      </c>
      <c r="J2633" s="9" t="s">
        <v>195</v>
      </c>
      <c r="K2633" s="9">
        <v>2.3189334781090001E-2</v>
      </c>
      <c r="L2633" s="9">
        <v>3851.6873511941299</v>
      </c>
      <c r="M2633" s="9">
        <v>9.5700948373061401</v>
      </c>
      <c r="N2633" s="9">
        <v>1.40645006228338</v>
      </c>
      <c r="O2633" s="9">
        <v>0.22192413306910999</v>
      </c>
      <c r="P2633" s="9">
        <v>3.261464134718E-2</v>
      </c>
      <c r="Q2633" s="9">
        <v>89.318067458945904</v>
      </c>
      <c r="R2633" s="9">
        <v>1210</v>
      </c>
      <c r="S2633" s="9" t="s">
        <v>310</v>
      </c>
      <c r="T2633" s="9">
        <v>1210</v>
      </c>
      <c r="U2633" s="9" t="s">
        <v>293</v>
      </c>
      <c r="V2633" s="9" t="s">
        <v>195</v>
      </c>
      <c r="Z2633" s="9">
        <v>0</v>
      </c>
      <c r="AA2633" s="9">
        <v>1</v>
      </c>
      <c r="AB2633" s="9">
        <v>0.22192413306910999</v>
      </c>
      <c r="AC2633" s="9">
        <v>3.261464134718E-2</v>
      </c>
      <c r="AD2633" s="9">
        <v>89.3180674589467</v>
      </c>
      <c r="AF2633" s="9">
        <v>-1</v>
      </c>
      <c r="AG2633" s="9">
        <v>-1</v>
      </c>
      <c r="AH2633" s="9">
        <v>-1</v>
      </c>
      <c r="AI2633" s="9">
        <v>-1</v>
      </c>
      <c r="AJ2633" s="9">
        <v>0</v>
      </c>
      <c r="AM2633" s="9" t="s">
        <v>309</v>
      </c>
      <c r="AN2633" s="9">
        <v>-1</v>
      </c>
      <c r="AQ2633" s="9">
        <v>580</v>
      </c>
      <c r="AR2633" s="9" t="s">
        <v>302</v>
      </c>
      <c r="AT2633" s="9" t="s">
        <v>195</v>
      </c>
      <c r="AU2633" s="9">
        <v>132.71029999999999</v>
      </c>
      <c r="AV2633" s="9">
        <v>56.310781824848597</v>
      </c>
      <c r="AW2633" s="9">
        <v>93.843908390054807</v>
      </c>
      <c r="AX2633" s="9">
        <v>7.2439633000000003E-2</v>
      </c>
    </row>
    <row r="2634" spans="1:50" x14ac:dyDescent="0.25">
      <c r="A2634" s="142">
        <v>550000</v>
      </c>
      <c r="B2634" s="142">
        <v>930000</v>
      </c>
      <c r="C2634" s="142">
        <v>930000</v>
      </c>
      <c r="D2634" s="9" t="s">
        <v>305</v>
      </c>
      <c r="E2634" s="9" t="s">
        <v>70</v>
      </c>
      <c r="F2634" s="9" t="s">
        <v>306</v>
      </c>
      <c r="G2634" s="9" t="s">
        <v>307</v>
      </c>
      <c r="H2634" s="9">
        <v>0.36</v>
      </c>
      <c r="I2634" s="9">
        <v>0.48</v>
      </c>
      <c r="J2634" s="9" t="s">
        <v>195</v>
      </c>
      <c r="K2634" s="9">
        <v>0.10958806544606001</v>
      </c>
      <c r="L2634" s="9">
        <v>3901.4902554699502</v>
      </c>
      <c r="M2634" s="9">
        <v>9.9085891348661992</v>
      </c>
      <c r="N2634" s="9">
        <v>1.32944551998404</v>
      </c>
      <c r="O2634" s="9">
        <v>1.08586311458991</v>
      </c>
      <c r="P2634" s="9">
        <v>0.14569136265099</v>
      </c>
      <c r="Q2634" s="9">
        <v>427.556769453637</v>
      </c>
      <c r="R2634" s="9">
        <v>1400</v>
      </c>
      <c r="S2634" s="9" t="s">
        <v>297</v>
      </c>
      <c r="T2634" s="9">
        <v>1400</v>
      </c>
      <c r="U2634" s="9" t="s">
        <v>293</v>
      </c>
      <c r="V2634" s="9" t="s">
        <v>195</v>
      </c>
      <c r="Z2634" s="9">
        <v>0</v>
      </c>
      <c r="AA2634" s="9">
        <v>1</v>
      </c>
      <c r="AB2634" s="9">
        <v>1.08586311458991</v>
      </c>
      <c r="AC2634" s="9">
        <v>0.14569136265099</v>
      </c>
      <c r="AD2634" s="9">
        <v>427.556769453637</v>
      </c>
      <c r="AF2634" s="9">
        <v>-1</v>
      </c>
      <c r="AG2634" s="9">
        <v>-1</v>
      </c>
      <c r="AH2634" s="9">
        <v>-1</v>
      </c>
      <c r="AI2634" s="9">
        <v>-1</v>
      </c>
      <c r="AJ2634" s="9">
        <v>0</v>
      </c>
      <c r="AM2634" s="9" t="s">
        <v>309</v>
      </c>
      <c r="AN2634" s="9">
        <v>-1</v>
      </c>
      <c r="AQ2634" s="9">
        <v>580</v>
      </c>
      <c r="AR2634" s="9" t="s">
        <v>302</v>
      </c>
      <c r="AT2634" s="9" t="s">
        <v>195</v>
      </c>
      <c r="AU2634" s="9">
        <v>132.71029999999999</v>
      </c>
      <c r="AV2634" s="9">
        <v>117.883780420886</v>
      </c>
      <c r="AW2634" s="9">
        <v>443.48716646881002</v>
      </c>
      <c r="AX2634" s="9">
        <v>0.34676137019999997</v>
      </c>
    </row>
    <row r="2635" spans="1:50" x14ac:dyDescent="0.25">
      <c r="A2635" s="142">
        <v>550000</v>
      </c>
      <c r="B2635" s="142">
        <v>930000</v>
      </c>
      <c r="C2635" s="142">
        <v>930000</v>
      </c>
      <c r="D2635" s="9" t="s">
        <v>305</v>
      </c>
      <c r="E2635" s="9" t="s">
        <v>70</v>
      </c>
      <c r="F2635" s="9" t="s">
        <v>306</v>
      </c>
      <c r="G2635" s="9" t="s">
        <v>307</v>
      </c>
      <c r="H2635" s="9">
        <v>0.36</v>
      </c>
      <c r="I2635" s="9">
        <v>0.48</v>
      </c>
      <c r="J2635" s="9" t="s">
        <v>195</v>
      </c>
      <c r="K2635" s="9">
        <v>1.5524110606589999E-2</v>
      </c>
      <c r="L2635" s="9">
        <v>3901.4902554699502</v>
      </c>
      <c r="M2635" s="9">
        <v>9.9085891348661992</v>
      </c>
      <c r="N2635" s="9">
        <v>1.32944551998404</v>
      </c>
      <c r="O2635" s="9">
        <v>0.15382203368499001</v>
      </c>
      <c r="P2635" s="9">
        <v>2.0638459297670001E-2</v>
      </c>
      <c r="Q2635" s="9">
        <v>60.567166256479801</v>
      </c>
      <c r="R2635" s="9">
        <v>1200</v>
      </c>
      <c r="S2635" s="9" t="s">
        <v>308</v>
      </c>
      <c r="T2635" s="9">
        <v>1200</v>
      </c>
      <c r="U2635" s="9" t="s">
        <v>293</v>
      </c>
      <c r="V2635" s="9" t="s">
        <v>195</v>
      </c>
      <c r="Z2635" s="9">
        <v>0</v>
      </c>
      <c r="AA2635" s="9">
        <v>1</v>
      </c>
      <c r="AB2635" s="9">
        <v>0.15382203368499001</v>
      </c>
      <c r="AC2635" s="9">
        <v>2.0638459297670001E-2</v>
      </c>
      <c r="AD2635" s="9">
        <v>60.567166256479403</v>
      </c>
      <c r="AF2635" s="9">
        <v>-1</v>
      </c>
      <c r="AG2635" s="9">
        <v>-1</v>
      </c>
      <c r="AH2635" s="9">
        <v>-1</v>
      </c>
      <c r="AI2635" s="9">
        <v>-1</v>
      </c>
      <c r="AJ2635" s="9">
        <v>0</v>
      </c>
      <c r="AM2635" s="9" t="s">
        <v>309</v>
      </c>
      <c r="AN2635" s="9">
        <v>-1</v>
      </c>
      <c r="AQ2635" s="9">
        <v>580</v>
      </c>
      <c r="AR2635" s="9" t="s">
        <v>302</v>
      </c>
      <c r="AT2635" s="9" t="s">
        <v>195</v>
      </c>
      <c r="AU2635" s="9">
        <v>132.71029999999999</v>
      </c>
      <c r="AV2635" s="9">
        <v>45.473585787367803</v>
      </c>
      <c r="AW2635" s="9">
        <v>62.823846710358502</v>
      </c>
      <c r="AX2635" s="9">
        <v>4.9121789300000003E-2</v>
      </c>
    </row>
    <row r="2636" spans="1:50" x14ac:dyDescent="0.25">
      <c r="A2636" s="142">
        <v>550000</v>
      </c>
      <c r="B2636" s="142">
        <v>930000</v>
      </c>
      <c r="C2636" s="142">
        <v>930000</v>
      </c>
      <c r="D2636" s="9" t="s">
        <v>305</v>
      </c>
      <c r="E2636" s="9" t="s">
        <v>70</v>
      </c>
      <c r="F2636" s="9" t="s">
        <v>306</v>
      </c>
      <c r="G2636" s="9" t="s">
        <v>307</v>
      </c>
      <c r="H2636" s="9">
        <v>0.36</v>
      </c>
      <c r="I2636" s="9">
        <v>0.48</v>
      </c>
      <c r="J2636" s="9" t="s">
        <v>195</v>
      </c>
      <c r="K2636" s="9">
        <v>0.18329251172236999</v>
      </c>
      <c r="L2636" s="9">
        <v>3901.4902554699502</v>
      </c>
      <c r="M2636" s="9">
        <v>9.9085891348661992</v>
      </c>
      <c r="N2636" s="9">
        <v>1.32944551998404</v>
      </c>
      <c r="O2636" s="9">
        <v>1.8161701901546901</v>
      </c>
      <c r="P2636" s="9">
        <v>0.24367740855593001</v>
      </c>
      <c r="Q2636" s="9">
        <v>715.11394838546903</v>
      </c>
      <c r="R2636" s="9">
        <v>1430</v>
      </c>
      <c r="S2636" s="9" t="s">
        <v>298</v>
      </c>
      <c r="T2636" s="9">
        <v>1430</v>
      </c>
      <c r="U2636" s="9" t="s">
        <v>293</v>
      </c>
      <c r="V2636" s="9" t="s">
        <v>195</v>
      </c>
      <c r="Z2636" s="9">
        <v>0</v>
      </c>
      <c r="AA2636" s="9">
        <v>1</v>
      </c>
      <c r="AB2636" s="9">
        <v>1.8161701901546901</v>
      </c>
      <c r="AC2636" s="9">
        <v>0.24367740855593001</v>
      </c>
      <c r="AD2636" s="9">
        <v>715.11394838546903</v>
      </c>
      <c r="AF2636" s="9">
        <v>-1</v>
      </c>
      <c r="AG2636" s="9">
        <v>-1</v>
      </c>
      <c r="AH2636" s="9">
        <v>-1</v>
      </c>
      <c r="AI2636" s="9">
        <v>-1</v>
      </c>
      <c r="AJ2636" s="9">
        <v>0</v>
      </c>
      <c r="AM2636" s="9" t="s">
        <v>309</v>
      </c>
      <c r="AN2636" s="9">
        <v>-1</v>
      </c>
      <c r="AQ2636" s="9">
        <v>580</v>
      </c>
      <c r="AR2636" s="9" t="s">
        <v>302</v>
      </c>
      <c r="AT2636" s="9" t="s">
        <v>195</v>
      </c>
      <c r="AU2636" s="9">
        <v>132.71029999999999</v>
      </c>
      <c r="AV2636" s="9">
        <v>111.33696159687599</v>
      </c>
      <c r="AW2636" s="9">
        <v>741.75847824153095</v>
      </c>
      <c r="AX2636" s="9">
        <v>0.57997887140000004</v>
      </c>
    </row>
    <row r="2637" spans="1:50" x14ac:dyDescent="0.25">
      <c r="A2637" s="142">
        <v>550000</v>
      </c>
      <c r="B2637" s="142">
        <v>930000</v>
      </c>
      <c r="C2637" s="142">
        <v>930000</v>
      </c>
      <c r="D2637" s="9" t="s">
        <v>305</v>
      </c>
      <c r="E2637" s="9" t="s">
        <v>70</v>
      </c>
      <c r="F2637" s="9" t="s">
        <v>306</v>
      </c>
      <c r="G2637" s="9" t="s">
        <v>307</v>
      </c>
      <c r="H2637" s="9">
        <v>0.36</v>
      </c>
      <c r="I2637" s="9">
        <v>0.48</v>
      </c>
      <c r="J2637" s="9" t="s">
        <v>195</v>
      </c>
      <c r="K2637" s="9">
        <v>5.8602865712300001E-2</v>
      </c>
      <c r="L2637" s="9">
        <v>3901.4902554699502</v>
      </c>
      <c r="M2637" s="9">
        <v>9.9085891348661992</v>
      </c>
      <c r="N2637" s="9">
        <v>1.32944551998404</v>
      </c>
      <c r="O2637" s="9">
        <v>0.58067171846898002</v>
      </c>
      <c r="P2637" s="9">
        <v>7.7909317279449997E-2</v>
      </c>
      <c r="Q2637" s="9">
        <v>228.638509519179</v>
      </c>
      <c r="R2637" s="9">
        <v>1410</v>
      </c>
      <c r="S2637" s="9" t="s">
        <v>299</v>
      </c>
      <c r="T2637" s="9">
        <v>1410</v>
      </c>
      <c r="U2637" s="9" t="s">
        <v>293</v>
      </c>
      <c r="V2637" s="9" t="s">
        <v>195</v>
      </c>
      <c r="Z2637" s="9">
        <v>0</v>
      </c>
      <c r="AA2637" s="9">
        <v>1</v>
      </c>
      <c r="AB2637" s="9">
        <v>0.58067171846898002</v>
      </c>
      <c r="AC2637" s="9">
        <v>7.7909317279449997E-2</v>
      </c>
      <c r="AD2637" s="9">
        <v>228.638509519178</v>
      </c>
      <c r="AF2637" s="9">
        <v>-1</v>
      </c>
      <c r="AG2637" s="9">
        <v>-1</v>
      </c>
      <c r="AH2637" s="9">
        <v>-1</v>
      </c>
      <c r="AI2637" s="9">
        <v>-1</v>
      </c>
      <c r="AJ2637" s="9">
        <v>0</v>
      </c>
      <c r="AM2637" s="9" t="s">
        <v>309</v>
      </c>
      <c r="AN2637" s="9">
        <v>-1</v>
      </c>
      <c r="AQ2637" s="9">
        <v>580</v>
      </c>
      <c r="AR2637" s="9" t="s">
        <v>302</v>
      </c>
      <c r="AT2637" s="9" t="s">
        <v>195</v>
      </c>
      <c r="AU2637" s="9">
        <v>132.71029999999999</v>
      </c>
      <c r="AV2637" s="9">
        <v>62.947715472857901</v>
      </c>
      <c r="AW2637" s="9">
        <v>237.157383478893</v>
      </c>
      <c r="AX2637" s="9">
        <v>0.1854326922</v>
      </c>
    </row>
    <row r="2638" spans="1:50" x14ac:dyDescent="0.25">
      <c r="A2638" s="142">
        <v>550000</v>
      </c>
      <c r="B2638" s="142">
        <v>930000</v>
      </c>
      <c r="C2638" s="142">
        <v>930000</v>
      </c>
      <c r="D2638" s="9" t="s">
        <v>305</v>
      </c>
      <c r="E2638" s="9" t="s">
        <v>70</v>
      </c>
      <c r="F2638" s="9" t="s">
        <v>306</v>
      </c>
      <c r="G2638" s="9" t="s">
        <v>307</v>
      </c>
      <c r="H2638" s="9">
        <v>0.36</v>
      </c>
      <c r="I2638" s="9">
        <v>0.48</v>
      </c>
      <c r="J2638" s="9" t="s">
        <v>195</v>
      </c>
      <c r="K2638" s="9">
        <v>0.24975524115587999</v>
      </c>
      <c r="L2638" s="9">
        <v>3901.4902554699502</v>
      </c>
      <c r="M2638" s="9">
        <v>9.9085891348661992</v>
      </c>
      <c r="N2638" s="9">
        <v>1.32944551998404</v>
      </c>
      <c r="O2638" s="9">
        <v>2.4747220688930698</v>
      </c>
      <c r="P2638" s="9">
        <v>0.33203598644721999</v>
      </c>
      <c r="Q2638" s="9">
        <v>974.41763962222501</v>
      </c>
      <c r="R2638" s="9">
        <v>1750</v>
      </c>
      <c r="S2638" s="9" t="s">
        <v>315</v>
      </c>
      <c r="T2638" s="9">
        <v>1750</v>
      </c>
      <c r="U2638" s="9" t="s">
        <v>293</v>
      </c>
      <c r="V2638" s="9" t="s">
        <v>195</v>
      </c>
      <c r="Z2638" s="9">
        <v>0</v>
      </c>
      <c r="AA2638" s="9">
        <v>1</v>
      </c>
      <c r="AB2638" s="9">
        <v>2.4747220688930698</v>
      </c>
      <c r="AC2638" s="9">
        <v>0.33203598644721999</v>
      </c>
      <c r="AD2638" s="9">
        <v>974.41763962222501</v>
      </c>
      <c r="AF2638" s="9">
        <v>-1</v>
      </c>
      <c r="AG2638" s="9">
        <v>-1</v>
      </c>
      <c r="AH2638" s="9">
        <v>-1</v>
      </c>
      <c r="AI2638" s="9">
        <v>-1</v>
      </c>
      <c r="AJ2638" s="9">
        <v>0</v>
      </c>
      <c r="AM2638" s="9" t="s">
        <v>309</v>
      </c>
      <c r="AN2638" s="9">
        <v>-1</v>
      </c>
      <c r="AQ2638" s="9">
        <v>580</v>
      </c>
      <c r="AR2638" s="9" t="s">
        <v>302</v>
      </c>
      <c r="AT2638" s="9" t="s">
        <v>195</v>
      </c>
      <c r="AU2638" s="9">
        <v>132.71029999999999</v>
      </c>
      <c r="AV2638" s="9">
        <v>129.68133352921501</v>
      </c>
      <c r="AW2638" s="9">
        <v>1010.72360169974</v>
      </c>
      <c r="AX2638" s="9">
        <v>0.79028194620000003</v>
      </c>
    </row>
    <row r="2639" spans="1:50" x14ac:dyDescent="0.25">
      <c r="A2639" s="142">
        <v>550000</v>
      </c>
      <c r="B2639" s="142">
        <v>930000</v>
      </c>
      <c r="C2639" s="142">
        <v>930000</v>
      </c>
      <c r="D2639" s="9" t="s">
        <v>305</v>
      </c>
      <c r="E2639" s="9" t="s">
        <v>70</v>
      </c>
      <c r="F2639" s="9" t="s">
        <v>306</v>
      </c>
      <c r="G2639" s="9" t="s">
        <v>307</v>
      </c>
      <c r="H2639" s="9">
        <v>0.36</v>
      </c>
      <c r="I2639" s="9">
        <v>0.48</v>
      </c>
      <c r="J2639" s="9" t="s">
        <v>195</v>
      </c>
      <c r="K2639" s="9">
        <v>1.0007580953500001E-3</v>
      </c>
      <c r="L2639" s="9">
        <v>3901.4902554699502</v>
      </c>
      <c r="M2639" s="9">
        <v>9.9085891348661992</v>
      </c>
      <c r="N2639" s="9">
        <v>1.32944551998404</v>
      </c>
      <c r="O2639" s="9">
        <v>9.9161007902600004E-3</v>
      </c>
      <c r="P2639" s="9">
        <v>1.33045336645E-3</v>
      </c>
      <c r="Q2639" s="9">
        <v>3.9044479571102002</v>
      </c>
      <c r="R2639" s="9">
        <v>1750</v>
      </c>
      <c r="S2639" s="9" t="s">
        <v>315</v>
      </c>
      <c r="T2639" s="9">
        <v>1750</v>
      </c>
      <c r="U2639" s="9" t="s">
        <v>293</v>
      </c>
      <c r="V2639" s="9" t="s">
        <v>195</v>
      </c>
      <c r="Z2639" s="9">
        <v>0</v>
      </c>
      <c r="AA2639" s="9">
        <v>1</v>
      </c>
      <c r="AB2639" s="9">
        <v>9.9161007902600004E-3</v>
      </c>
      <c r="AC2639" s="9">
        <v>1.33045336645E-3</v>
      </c>
      <c r="AD2639" s="9">
        <v>3.9044479571109001</v>
      </c>
      <c r="AF2639" s="9">
        <v>-1</v>
      </c>
      <c r="AG2639" s="9">
        <v>-1</v>
      </c>
      <c r="AH2639" s="9">
        <v>-1</v>
      </c>
      <c r="AI2639" s="9">
        <v>-1</v>
      </c>
      <c r="AJ2639" s="9">
        <v>0</v>
      </c>
      <c r="AM2639" s="9" t="s">
        <v>309</v>
      </c>
      <c r="AN2639" s="9">
        <v>-1</v>
      </c>
      <c r="AQ2639" s="9">
        <v>580</v>
      </c>
      <c r="AR2639" s="9" t="s">
        <v>302</v>
      </c>
      <c r="AT2639" s="9" t="s">
        <v>195</v>
      </c>
      <c r="AU2639" s="9">
        <v>132.71029999999999</v>
      </c>
      <c r="AV2639" s="9">
        <v>11.473646118236999</v>
      </c>
      <c r="AW2639" s="9">
        <v>4.0499243254569102</v>
      </c>
      <c r="AX2639" s="9">
        <v>3.1666245E-3</v>
      </c>
    </row>
    <row r="2640" spans="1:50" x14ac:dyDescent="0.25">
      <c r="A2640" s="142">
        <v>550000</v>
      </c>
      <c r="B2640" s="142">
        <v>930000</v>
      </c>
      <c r="C2640" s="142">
        <v>930000</v>
      </c>
      <c r="D2640" s="9" t="s">
        <v>305</v>
      </c>
      <c r="E2640" s="9" t="s">
        <v>70</v>
      </c>
      <c r="F2640" s="9" t="s">
        <v>306</v>
      </c>
      <c r="G2640" s="9" t="s">
        <v>307</v>
      </c>
      <c r="H2640" s="9">
        <v>0.36</v>
      </c>
      <c r="I2640" s="9">
        <v>0.48</v>
      </c>
      <c r="J2640" s="9" t="s">
        <v>195</v>
      </c>
      <c r="K2640" s="9">
        <v>0.28147220834325998</v>
      </c>
      <c r="L2640" s="9">
        <v>3847.4261995176298</v>
      </c>
      <c r="M2640" s="9">
        <v>9.5602041395854993</v>
      </c>
      <c r="N2640" s="9">
        <v>1.40503474216888</v>
      </c>
      <c r="O2640" s="9">
        <v>2.6909317713815701</v>
      </c>
      <c r="P2640" s="9">
        <v>0.39547823167729002</v>
      </c>
      <c r="Q2640" s="9">
        <v>1082.94354881597</v>
      </c>
      <c r="R2640" s="9">
        <v>1200</v>
      </c>
      <c r="S2640" s="9" t="s">
        <v>308</v>
      </c>
      <c r="T2640" s="9">
        <v>1200</v>
      </c>
      <c r="U2640" s="9" t="s">
        <v>293</v>
      </c>
      <c r="V2640" s="9" t="s">
        <v>195</v>
      </c>
      <c r="Z2640" s="9">
        <v>0</v>
      </c>
      <c r="AA2640" s="9">
        <v>1</v>
      </c>
      <c r="AB2640" s="9">
        <v>2.6909317713815701</v>
      </c>
      <c r="AC2640" s="9">
        <v>0.39547823167729002</v>
      </c>
      <c r="AD2640" s="9">
        <v>1082.94354881596</v>
      </c>
      <c r="AF2640" s="9">
        <v>-1</v>
      </c>
      <c r="AG2640" s="9">
        <v>-1</v>
      </c>
      <c r="AH2640" s="9">
        <v>-1</v>
      </c>
      <c r="AI2640" s="9">
        <v>-1</v>
      </c>
      <c r="AJ2640" s="9">
        <v>0</v>
      </c>
      <c r="AM2640" s="9" t="s">
        <v>309</v>
      </c>
      <c r="AN2640" s="9">
        <v>-1</v>
      </c>
      <c r="AQ2640" s="9">
        <v>580</v>
      </c>
      <c r="AR2640" s="9" t="s">
        <v>302</v>
      </c>
      <c r="AT2640" s="9" t="s">
        <v>195</v>
      </c>
      <c r="AU2640" s="9">
        <v>132.71029999999999</v>
      </c>
      <c r="AV2640" s="9">
        <v>196.79761433190501</v>
      </c>
      <c r="AW2640" s="9">
        <v>1139.0776140610501</v>
      </c>
      <c r="AX2640" s="9">
        <v>0.87829971520000005</v>
      </c>
    </row>
    <row r="2641" spans="1:50" x14ac:dyDescent="0.25">
      <c r="A2641" s="142">
        <v>550000</v>
      </c>
      <c r="B2641" s="142">
        <v>930000</v>
      </c>
      <c r="C2641" s="142">
        <v>930000</v>
      </c>
      <c r="D2641" s="9" t="s">
        <v>305</v>
      </c>
      <c r="E2641" s="9" t="s">
        <v>70</v>
      </c>
      <c r="F2641" s="9" t="s">
        <v>306</v>
      </c>
      <c r="G2641" s="9" t="s">
        <v>307</v>
      </c>
      <c r="H2641" s="9">
        <v>0.36</v>
      </c>
      <c r="I2641" s="9">
        <v>0.48</v>
      </c>
      <c r="J2641" s="9" t="s">
        <v>195</v>
      </c>
      <c r="K2641" s="9">
        <v>5.8571453986329999E-2</v>
      </c>
      <c r="L2641" s="9">
        <v>3847.4261995176298</v>
      </c>
      <c r="M2641" s="9">
        <v>9.5602041395854993</v>
      </c>
      <c r="N2641" s="9">
        <v>1.40503474216888</v>
      </c>
      <c r="O2641" s="9">
        <v>0.55995505686167002</v>
      </c>
      <c r="P2641" s="9">
        <v>8.2294927750139996E-2</v>
      </c>
      <c r="Q2641" s="9">
        <v>225.34934661085501</v>
      </c>
      <c r="R2641" s="9">
        <v>1210</v>
      </c>
      <c r="S2641" s="9" t="s">
        <v>310</v>
      </c>
      <c r="T2641" s="9">
        <v>1210</v>
      </c>
      <c r="U2641" s="9" t="s">
        <v>293</v>
      </c>
      <c r="V2641" s="9" t="s">
        <v>195</v>
      </c>
      <c r="Z2641" s="9">
        <v>0</v>
      </c>
      <c r="AA2641" s="9">
        <v>1</v>
      </c>
      <c r="AB2641" s="9">
        <v>0.55995505686167002</v>
      </c>
      <c r="AC2641" s="9">
        <v>8.2294927750139996E-2</v>
      </c>
      <c r="AD2641" s="9">
        <v>225.349346610856</v>
      </c>
      <c r="AF2641" s="9">
        <v>-1</v>
      </c>
      <c r="AG2641" s="9">
        <v>-1</v>
      </c>
      <c r="AH2641" s="9">
        <v>-1</v>
      </c>
      <c r="AI2641" s="9">
        <v>-1</v>
      </c>
      <c r="AJ2641" s="9">
        <v>0</v>
      </c>
      <c r="AM2641" s="9" t="s">
        <v>309</v>
      </c>
      <c r="AN2641" s="9">
        <v>-1</v>
      </c>
      <c r="AQ2641" s="9">
        <v>580</v>
      </c>
      <c r="AR2641" s="9" t="s">
        <v>302</v>
      </c>
      <c r="AT2641" s="9" t="s">
        <v>195</v>
      </c>
      <c r="AU2641" s="9">
        <v>132.71029999999999</v>
      </c>
      <c r="AV2641" s="9">
        <v>63.075766059659003</v>
      </c>
      <c r="AW2641" s="9">
        <v>237.030264733895</v>
      </c>
      <c r="AX2641" s="9">
        <v>0.1827650824</v>
      </c>
    </row>
    <row r="2642" spans="1:50" x14ac:dyDescent="0.25">
      <c r="A2642" s="142">
        <v>550000</v>
      </c>
      <c r="B2642" s="142">
        <v>930000</v>
      </c>
      <c r="C2642" s="142">
        <v>930000</v>
      </c>
      <c r="D2642" s="9" t="s">
        <v>305</v>
      </c>
      <c r="E2642" s="9" t="s">
        <v>70</v>
      </c>
      <c r="F2642" s="9" t="s">
        <v>306</v>
      </c>
      <c r="G2642" s="9" t="s">
        <v>307</v>
      </c>
      <c r="H2642" s="9">
        <v>0.36</v>
      </c>
      <c r="I2642" s="9">
        <v>0.48</v>
      </c>
      <c r="J2642" s="9" t="s">
        <v>195</v>
      </c>
      <c r="K2642" s="9">
        <v>7.4977468899610003E-2</v>
      </c>
      <c r="L2642" s="9">
        <v>3847.4261995176298</v>
      </c>
      <c r="M2642" s="9">
        <v>9.5602041395854993</v>
      </c>
      <c r="N2642" s="9">
        <v>1.40503474216888</v>
      </c>
      <c r="O2642" s="9">
        <v>0.71679990854973996</v>
      </c>
      <c r="P2642" s="9">
        <v>0.10534594868383999</v>
      </c>
      <c r="Q2642" s="9">
        <v>288.47027821789698</v>
      </c>
      <c r="R2642" s="9">
        <v>1210</v>
      </c>
      <c r="S2642" s="9" t="s">
        <v>310</v>
      </c>
      <c r="T2642" s="9">
        <v>1210</v>
      </c>
      <c r="U2642" s="9" t="s">
        <v>293</v>
      </c>
      <c r="V2642" s="9" t="s">
        <v>195</v>
      </c>
      <c r="Z2642" s="9">
        <v>0</v>
      </c>
      <c r="AA2642" s="9">
        <v>1</v>
      </c>
      <c r="AB2642" s="9">
        <v>0.71679990854973996</v>
      </c>
      <c r="AC2642" s="9">
        <v>0.10534594868383999</v>
      </c>
      <c r="AD2642" s="9">
        <v>288.47027821789601</v>
      </c>
      <c r="AF2642" s="9">
        <v>-1</v>
      </c>
      <c r="AG2642" s="9">
        <v>-1</v>
      </c>
      <c r="AH2642" s="9">
        <v>-1</v>
      </c>
      <c r="AI2642" s="9">
        <v>-1</v>
      </c>
      <c r="AJ2642" s="9">
        <v>0</v>
      </c>
      <c r="AM2642" s="9" t="s">
        <v>309</v>
      </c>
      <c r="AN2642" s="9">
        <v>-1</v>
      </c>
      <c r="AQ2642" s="9">
        <v>580</v>
      </c>
      <c r="AR2642" s="9" t="s">
        <v>302</v>
      </c>
      <c r="AT2642" s="9" t="s">
        <v>195</v>
      </c>
      <c r="AU2642" s="9">
        <v>132.71029999999999</v>
      </c>
      <c r="AV2642" s="9">
        <v>83.237050480614002</v>
      </c>
      <c r="AW2642" s="9">
        <v>303.42305155170101</v>
      </c>
      <c r="AX2642" s="9">
        <v>0.23395805210000001</v>
      </c>
    </row>
    <row r="2643" spans="1:50" x14ac:dyDescent="0.25">
      <c r="A2643" s="142">
        <v>550000</v>
      </c>
      <c r="B2643" s="142">
        <v>930000</v>
      </c>
      <c r="C2643" s="142">
        <v>930000</v>
      </c>
      <c r="D2643" s="9" t="s">
        <v>305</v>
      </c>
      <c r="E2643" s="9" t="s">
        <v>70</v>
      </c>
      <c r="F2643" s="9" t="s">
        <v>306</v>
      </c>
      <c r="G2643" s="9" t="s">
        <v>307</v>
      </c>
      <c r="H2643" s="9">
        <v>0.36</v>
      </c>
      <c r="I2643" s="9">
        <v>0.48</v>
      </c>
      <c r="J2643" s="9" t="s">
        <v>195</v>
      </c>
      <c r="K2643" s="9">
        <v>0.19708070551772999</v>
      </c>
      <c r="L2643" s="9">
        <v>3847.4261995176298</v>
      </c>
      <c r="M2643" s="9">
        <v>9.5602041395854993</v>
      </c>
      <c r="N2643" s="9">
        <v>1.40503474216888</v>
      </c>
      <c r="O2643" s="9">
        <v>1.8841317767230501</v>
      </c>
      <c r="P2643" s="9">
        <v>0.27690523826356001</v>
      </c>
      <c r="Q2643" s="9">
        <v>758.25346982834105</v>
      </c>
      <c r="R2643" s="9">
        <v>1210</v>
      </c>
      <c r="S2643" s="9" t="s">
        <v>310</v>
      </c>
      <c r="T2643" s="9">
        <v>1210</v>
      </c>
      <c r="U2643" s="9" t="s">
        <v>293</v>
      </c>
      <c r="V2643" s="9" t="s">
        <v>195</v>
      </c>
      <c r="Z2643" s="9">
        <v>0</v>
      </c>
      <c r="AA2643" s="9">
        <v>1</v>
      </c>
      <c r="AB2643" s="9">
        <v>1.8841317767230501</v>
      </c>
      <c r="AC2643" s="9">
        <v>0.27690523826356001</v>
      </c>
      <c r="AD2643" s="9">
        <v>758.25346982834105</v>
      </c>
      <c r="AF2643" s="9">
        <v>-1</v>
      </c>
      <c r="AG2643" s="9">
        <v>-1</v>
      </c>
      <c r="AH2643" s="9">
        <v>-1</v>
      </c>
      <c r="AI2643" s="9">
        <v>-1</v>
      </c>
      <c r="AJ2643" s="9">
        <v>0</v>
      </c>
      <c r="AM2643" s="9" t="s">
        <v>309</v>
      </c>
      <c r="AN2643" s="9">
        <v>-1</v>
      </c>
      <c r="AQ2643" s="9">
        <v>580</v>
      </c>
      <c r="AR2643" s="9" t="s">
        <v>302</v>
      </c>
      <c r="AT2643" s="9" t="s">
        <v>195</v>
      </c>
      <c r="AU2643" s="9">
        <v>132.71029999999999</v>
      </c>
      <c r="AV2643" s="9">
        <v>114.95843916667999</v>
      </c>
      <c r="AW2643" s="9">
        <v>797.55731885555804</v>
      </c>
      <c r="AX2643" s="9">
        <v>0.6149663178</v>
      </c>
    </row>
    <row r="2644" spans="1:50" x14ac:dyDescent="0.25">
      <c r="A2644" s="142">
        <v>550000</v>
      </c>
      <c r="B2644" s="142">
        <v>930000</v>
      </c>
      <c r="C2644" s="142">
        <v>930000</v>
      </c>
      <c r="D2644" s="9" t="s">
        <v>305</v>
      </c>
      <c r="E2644" s="9" t="s">
        <v>70</v>
      </c>
      <c r="F2644" s="9" t="s">
        <v>306</v>
      </c>
      <c r="G2644" s="9" t="s">
        <v>307</v>
      </c>
      <c r="H2644" s="9">
        <v>0.36</v>
      </c>
      <c r="I2644" s="9">
        <v>0.48</v>
      </c>
      <c r="J2644" s="9" t="s">
        <v>195</v>
      </c>
      <c r="K2644" s="9">
        <v>1.9713874150000001E-5</v>
      </c>
      <c r="L2644" s="9">
        <v>3847.4261995176298</v>
      </c>
      <c r="M2644" s="9">
        <v>9.5602041395854993</v>
      </c>
      <c r="N2644" s="9">
        <v>1.40503474216888</v>
      </c>
      <c r="O2644" s="9">
        <v>1.8846866125E-4</v>
      </c>
      <c r="P2644" s="9">
        <v>2.7698678080000001E-5</v>
      </c>
      <c r="Q2644" s="9">
        <v>7.5847675898700007E-2</v>
      </c>
      <c r="R2644" s="9">
        <v>1330</v>
      </c>
      <c r="S2644" s="9" t="s">
        <v>311</v>
      </c>
      <c r="T2644" s="9">
        <v>1330</v>
      </c>
      <c r="U2644" s="9" t="s">
        <v>293</v>
      </c>
      <c r="V2644" s="9" t="s">
        <v>195</v>
      </c>
      <c r="Z2644" s="9">
        <v>0</v>
      </c>
      <c r="AA2644" s="9">
        <v>1</v>
      </c>
      <c r="AB2644" s="9">
        <v>1.8846866125E-4</v>
      </c>
      <c r="AC2644" s="9">
        <v>2.7698678080000001E-5</v>
      </c>
      <c r="AD2644" s="9">
        <v>7.5847675897710007E-2</v>
      </c>
      <c r="AF2644" s="9">
        <v>-1</v>
      </c>
      <c r="AG2644" s="9">
        <v>-1</v>
      </c>
      <c r="AH2644" s="9">
        <v>-1</v>
      </c>
      <c r="AI2644" s="9">
        <v>-1</v>
      </c>
      <c r="AJ2644" s="9">
        <v>0</v>
      </c>
      <c r="AM2644" s="9" t="s">
        <v>309</v>
      </c>
      <c r="AN2644" s="9">
        <v>-1</v>
      </c>
      <c r="AQ2644" s="9">
        <v>580</v>
      </c>
      <c r="AR2644" s="9" t="s">
        <v>302</v>
      </c>
      <c r="AT2644" s="9" t="s">
        <v>195</v>
      </c>
      <c r="AU2644" s="9">
        <v>132.71029999999999</v>
      </c>
      <c r="AV2644" s="9">
        <v>1.5916819506290401</v>
      </c>
      <c r="AW2644" s="9">
        <v>7.9779218213269998E-2</v>
      </c>
      <c r="AX2644" s="9">
        <v>6.1514700000000002E-5</v>
      </c>
    </row>
    <row r="2645" spans="1:50" x14ac:dyDescent="0.25">
      <c r="A2645" s="142">
        <v>550000</v>
      </c>
      <c r="B2645" s="142">
        <v>930000</v>
      </c>
      <c r="C2645" s="142">
        <v>930000</v>
      </c>
      <c r="D2645" s="9" t="s">
        <v>305</v>
      </c>
      <c r="E2645" s="9" t="s">
        <v>70</v>
      </c>
      <c r="F2645" s="9" t="s">
        <v>306</v>
      </c>
      <c r="G2645" s="9" t="s">
        <v>307</v>
      </c>
      <c r="H2645" s="9">
        <v>0.36</v>
      </c>
      <c r="I2645" s="9">
        <v>0.48</v>
      </c>
      <c r="J2645" s="9" t="s">
        <v>195</v>
      </c>
      <c r="K2645" s="9">
        <v>5.6419030468099996E-3</v>
      </c>
      <c r="L2645" s="9">
        <v>3847.4261995176298</v>
      </c>
      <c r="M2645" s="9">
        <v>9.5602041395854993</v>
      </c>
      <c r="N2645" s="9">
        <v>1.40503474216888</v>
      </c>
      <c r="O2645" s="9">
        <v>5.3937744863330001E-2</v>
      </c>
      <c r="P2645" s="9">
        <v>7.9270697927199991E-3</v>
      </c>
      <c r="Q2645" s="9">
        <v>21.706805597465902</v>
      </c>
      <c r="R2645" s="9">
        <v>1210</v>
      </c>
      <c r="S2645" s="9" t="s">
        <v>310</v>
      </c>
      <c r="T2645" s="9">
        <v>1210</v>
      </c>
      <c r="U2645" s="9" t="s">
        <v>293</v>
      </c>
      <c r="V2645" s="9" t="s">
        <v>195</v>
      </c>
      <c r="Z2645" s="9">
        <v>0</v>
      </c>
      <c r="AA2645" s="9">
        <v>1</v>
      </c>
      <c r="AB2645" s="9">
        <v>5.3937744863330001E-2</v>
      </c>
      <c r="AC2645" s="9">
        <v>7.9270697927199991E-3</v>
      </c>
      <c r="AD2645" s="9">
        <v>21.706805597464601</v>
      </c>
      <c r="AF2645" s="9">
        <v>-1</v>
      </c>
      <c r="AG2645" s="9">
        <v>-1</v>
      </c>
      <c r="AH2645" s="9">
        <v>-1</v>
      </c>
      <c r="AI2645" s="9">
        <v>-1</v>
      </c>
      <c r="AJ2645" s="9">
        <v>0</v>
      </c>
      <c r="AM2645" s="9" t="s">
        <v>309</v>
      </c>
      <c r="AN2645" s="9">
        <v>-1</v>
      </c>
      <c r="AQ2645" s="9">
        <v>580</v>
      </c>
      <c r="AR2645" s="9" t="s">
        <v>302</v>
      </c>
      <c r="AT2645" s="9" t="s">
        <v>195</v>
      </c>
      <c r="AU2645" s="9">
        <v>132.71029999999999</v>
      </c>
      <c r="AV2645" s="9">
        <v>26.973072013083598</v>
      </c>
      <c r="AW2645" s="9">
        <v>22.831971579572102</v>
      </c>
      <c r="AX2645" s="9">
        <v>1.7604870700000001E-2</v>
      </c>
    </row>
    <row r="2646" spans="1:50" x14ac:dyDescent="0.25">
      <c r="A2646" s="142">
        <v>550000</v>
      </c>
      <c r="B2646" s="142">
        <v>930000</v>
      </c>
      <c r="C2646" s="142">
        <v>930000</v>
      </c>
      <c r="D2646" s="9" t="s">
        <v>305</v>
      </c>
      <c r="E2646" s="9" t="s">
        <v>70</v>
      </c>
      <c r="F2646" s="9" t="s">
        <v>306</v>
      </c>
      <c r="G2646" s="9" t="s">
        <v>307</v>
      </c>
      <c r="H2646" s="9">
        <v>0.36</v>
      </c>
      <c r="I2646" s="9">
        <v>0.48</v>
      </c>
      <c r="J2646" s="9" t="s">
        <v>195</v>
      </c>
      <c r="K2646" s="9">
        <v>0.25107818747277999</v>
      </c>
      <c r="L2646" s="9">
        <v>3857.76904111461</v>
      </c>
      <c r="M2646" s="9">
        <v>9.5843984296024001</v>
      </c>
      <c r="N2646" s="9">
        <v>1.4085246429940299</v>
      </c>
      <c r="O2646" s="9">
        <v>2.40643338572159</v>
      </c>
      <c r="P2646" s="9">
        <v>0.35364981437368997</v>
      </c>
      <c r="Q2646" s="9">
        <v>968.60165853168905</v>
      </c>
      <c r="R2646" s="9">
        <v>1200</v>
      </c>
      <c r="S2646" s="9" t="s">
        <v>308</v>
      </c>
      <c r="T2646" s="9">
        <v>1200</v>
      </c>
      <c r="U2646" s="9" t="s">
        <v>293</v>
      </c>
      <c r="V2646" s="9" t="s">
        <v>195</v>
      </c>
      <c r="Z2646" s="9">
        <v>0</v>
      </c>
      <c r="AA2646" s="9">
        <v>1</v>
      </c>
      <c r="AB2646" s="9">
        <v>2.40643338572159</v>
      </c>
      <c r="AC2646" s="9">
        <v>0.35364981437368997</v>
      </c>
      <c r="AD2646" s="9">
        <v>968.60165853168905</v>
      </c>
      <c r="AF2646" s="9">
        <v>-1</v>
      </c>
      <c r="AG2646" s="9">
        <v>-1</v>
      </c>
      <c r="AH2646" s="9">
        <v>-1</v>
      </c>
      <c r="AI2646" s="9">
        <v>-1</v>
      </c>
      <c r="AJ2646" s="9">
        <v>0</v>
      </c>
      <c r="AM2646" s="9" t="s">
        <v>309</v>
      </c>
      <c r="AN2646" s="9">
        <v>-1</v>
      </c>
      <c r="AQ2646" s="9">
        <v>580</v>
      </c>
      <c r="AR2646" s="9" t="s">
        <v>302</v>
      </c>
      <c r="AT2646" s="9" t="s">
        <v>195</v>
      </c>
      <c r="AU2646" s="9">
        <v>132.71029999999999</v>
      </c>
      <c r="AV2646" s="9">
        <v>185.734583678946</v>
      </c>
      <c r="AW2646" s="9">
        <v>1016.0773754988001</v>
      </c>
      <c r="AX2646" s="9">
        <v>0.78556501099999998</v>
      </c>
    </row>
    <row r="2647" spans="1:50" x14ac:dyDescent="0.25">
      <c r="A2647" s="142">
        <v>550000</v>
      </c>
      <c r="B2647" s="142">
        <v>930000</v>
      </c>
      <c r="C2647" s="142">
        <v>930000</v>
      </c>
      <c r="D2647" s="9" t="s">
        <v>305</v>
      </c>
      <c r="E2647" s="9" t="s">
        <v>70</v>
      </c>
      <c r="F2647" s="9" t="s">
        <v>306</v>
      </c>
      <c r="G2647" s="9" t="s">
        <v>307</v>
      </c>
      <c r="H2647" s="9">
        <v>0.36</v>
      </c>
      <c r="I2647" s="9">
        <v>0.48</v>
      </c>
      <c r="J2647" s="9" t="s">
        <v>195</v>
      </c>
      <c r="K2647" s="9">
        <v>0.28467732033663001</v>
      </c>
      <c r="L2647" s="9">
        <v>3857.76904111461</v>
      </c>
      <c r="M2647" s="9">
        <v>9.5843984296024001</v>
      </c>
      <c r="N2647" s="9">
        <v>1.4085246429940299</v>
      </c>
      <c r="O2647" s="9">
        <v>2.7284608619778101</v>
      </c>
      <c r="P2647" s="9">
        <v>0.40097502099565002</v>
      </c>
      <c r="Q2647" s="9">
        <v>1098.2193531021201</v>
      </c>
      <c r="R2647" s="9">
        <v>1210</v>
      </c>
      <c r="S2647" s="9" t="s">
        <v>310</v>
      </c>
      <c r="T2647" s="9">
        <v>1210</v>
      </c>
      <c r="U2647" s="9" t="s">
        <v>293</v>
      </c>
      <c r="V2647" s="9" t="s">
        <v>195</v>
      </c>
      <c r="Z2647" s="9">
        <v>0</v>
      </c>
      <c r="AA2647" s="9">
        <v>1</v>
      </c>
      <c r="AB2647" s="9">
        <v>2.7284608619778101</v>
      </c>
      <c r="AC2647" s="9">
        <v>0.40097502099565002</v>
      </c>
      <c r="AD2647" s="9">
        <v>1098.2193531021201</v>
      </c>
      <c r="AF2647" s="9">
        <v>-1</v>
      </c>
      <c r="AG2647" s="9">
        <v>-1</v>
      </c>
      <c r="AH2647" s="9">
        <v>-1</v>
      </c>
      <c r="AI2647" s="9">
        <v>-1</v>
      </c>
      <c r="AJ2647" s="9">
        <v>0</v>
      </c>
      <c r="AM2647" s="9" t="s">
        <v>309</v>
      </c>
      <c r="AN2647" s="9">
        <v>-1</v>
      </c>
      <c r="AQ2647" s="9">
        <v>580</v>
      </c>
      <c r="AR2647" s="9" t="s">
        <v>302</v>
      </c>
      <c r="AT2647" s="9" t="s">
        <v>195</v>
      </c>
      <c r="AU2647" s="9">
        <v>132.71029999999999</v>
      </c>
      <c r="AV2647" s="9">
        <v>142.23494587557599</v>
      </c>
      <c r="AW2647" s="9">
        <v>1152.0482421159099</v>
      </c>
      <c r="AX2647" s="9">
        <v>0.89068885090000005</v>
      </c>
    </row>
    <row r="2648" spans="1:50" x14ac:dyDescent="0.25">
      <c r="A2648" s="142">
        <v>550000</v>
      </c>
      <c r="B2648" s="142">
        <v>930000</v>
      </c>
      <c r="C2648" s="142">
        <v>930000</v>
      </c>
      <c r="D2648" s="9" t="s">
        <v>305</v>
      </c>
      <c r="E2648" s="9" t="s">
        <v>70</v>
      </c>
      <c r="F2648" s="9" t="s">
        <v>306</v>
      </c>
      <c r="G2648" s="9" t="s">
        <v>307</v>
      </c>
      <c r="H2648" s="9">
        <v>0.36</v>
      </c>
      <c r="I2648" s="9">
        <v>0.48</v>
      </c>
      <c r="J2648" s="9" t="s">
        <v>195</v>
      </c>
      <c r="K2648" s="9">
        <v>7.6458340717999998E-3</v>
      </c>
      <c r="L2648" s="9">
        <v>3857.76904111461</v>
      </c>
      <c r="M2648" s="9">
        <v>9.5843984296024001</v>
      </c>
      <c r="N2648" s="9">
        <v>1.4085246429940299</v>
      </c>
      <c r="O2648" s="9">
        <v>7.3280720070839994E-2</v>
      </c>
      <c r="P2648" s="9">
        <v>1.0769345706379999E-2</v>
      </c>
      <c r="Q2648" s="9">
        <v>29.495861975724001</v>
      </c>
      <c r="R2648" s="9">
        <v>1210</v>
      </c>
      <c r="S2648" s="9" t="s">
        <v>310</v>
      </c>
      <c r="T2648" s="9">
        <v>1210</v>
      </c>
      <c r="U2648" s="9" t="s">
        <v>293</v>
      </c>
      <c r="V2648" s="9" t="s">
        <v>195</v>
      </c>
      <c r="Z2648" s="9">
        <v>0</v>
      </c>
      <c r="AA2648" s="9">
        <v>1</v>
      </c>
      <c r="AB2648" s="9">
        <v>7.3280720070839994E-2</v>
      </c>
      <c r="AC2648" s="9">
        <v>1.0769345706379999E-2</v>
      </c>
      <c r="AD2648" s="9">
        <v>29.495861975722899</v>
      </c>
      <c r="AF2648" s="9">
        <v>-1</v>
      </c>
      <c r="AG2648" s="9">
        <v>-1</v>
      </c>
      <c r="AH2648" s="9">
        <v>-1</v>
      </c>
      <c r="AI2648" s="9">
        <v>-1</v>
      </c>
      <c r="AJ2648" s="9">
        <v>0</v>
      </c>
      <c r="AM2648" s="9" t="s">
        <v>309</v>
      </c>
      <c r="AN2648" s="9">
        <v>-1</v>
      </c>
      <c r="AQ2648" s="9">
        <v>580</v>
      </c>
      <c r="AR2648" s="9" t="s">
        <v>302</v>
      </c>
      <c r="AT2648" s="9" t="s">
        <v>195</v>
      </c>
      <c r="AU2648" s="9">
        <v>132.71029999999999</v>
      </c>
      <c r="AV2648" s="9">
        <v>30.201068675774099</v>
      </c>
      <c r="AW2648" s="9">
        <v>30.941592718103699</v>
      </c>
      <c r="AX2648" s="9">
        <v>2.39220292E-2</v>
      </c>
    </row>
    <row r="2649" spans="1:50" x14ac:dyDescent="0.25">
      <c r="A2649" s="142">
        <v>550000</v>
      </c>
      <c r="B2649" s="142">
        <v>930000</v>
      </c>
      <c r="C2649" s="142">
        <v>930000</v>
      </c>
      <c r="D2649" s="9" t="s">
        <v>305</v>
      </c>
      <c r="E2649" s="9" t="s">
        <v>70</v>
      </c>
      <c r="F2649" s="9" t="s">
        <v>306</v>
      </c>
      <c r="G2649" s="9" t="s">
        <v>307</v>
      </c>
      <c r="H2649" s="9">
        <v>0.36</v>
      </c>
      <c r="I2649" s="9">
        <v>0.48</v>
      </c>
      <c r="J2649" s="9" t="s">
        <v>195</v>
      </c>
      <c r="K2649" s="9">
        <v>7.4362111717639998E-2</v>
      </c>
      <c r="L2649" s="9">
        <v>3857.76904111461</v>
      </c>
      <c r="M2649" s="9">
        <v>9.5843984296024001</v>
      </c>
      <c r="N2649" s="9">
        <v>1.4085246429940299</v>
      </c>
      <c r="O2649" s="9">
        <v>0.71271610676852004</v>
      </c>
      <c r="P2649" s="9">
        <v>0.10474086685938</v>
      </c>
      <c r="Q2649" s="9">
        <v>286.87185241624098</v>
      </c>
      <c r="R2649" s="9">
        <v>1210</v>
      </c>
      <c r="S2649" s="9" t="s">
        <v>310</v>
      </c>
      <c r="T2649" s="9">
        <v>1210</v>
      </c>
      <c r="U2649" s="9" t="s">
        <v>293</v>
      </c>
      <c r="V2649" s="9" t="s">
        <v>195</v>
      </c>
      <c r="Z2649" s="9">
        <v>0</v>
      </c>
      <c r="AA2649" s="9">
        <v>1</v>
      </c>
      <c r="AB2649" s="9">
        <v>0.71271610676852004</v>
      </c>
      <c r="AC2649" s="9">
        <v>0.10474086685938</v>
      </c>
      <c r="AD2649" s="9">
        <v>286.87185241624201</v>
      </c>
      <c r="AF2649" s="9">
        <v>-1</v>
      </c>
      <c r="AG2649" s="9">
        <v>-1</v>
      </c>
      <c r="AH2649" s="9">
        <v>-1</v>
      </c>
      <c r="AI2649" s="9">
        <v>-1</v>
      </c>
      <c r="AJ2649" s="9">
        <v>0</v>
      </c>
      <c r="AM2649" s="9" t="s">
        <v>309</v>
      </c>
      <c r="AN2649" s="9">
        <v>-1</v>
      </c>
      <c r="AQ2649" s="9">
        <v>580</v>
      </c>
      <c r="AR2649" s="9" t="s">
        <v>302</v>
      </c>
      <c r="AT2649" s="9" t="s">
        <v>195</v>
      </c>
      <c r="AU2649" s="9">
        <v>132.71029999999999</v>
      </c>
      <c r="AV2649" s="9">
        <v>81.870350689874599</v>
      </c>
      <c r="AW2649" s="9">
        <v>300.93278938778298</v>
      </c>
      <c r="AX2649" s="9">
        <v>0.23266168079999999</v>
      </c>
    </row>
    <row r="2650" spans="1:50" x14ac:dyDescent="0.25">
      <c r="A2650" s="142">
        <v>550000</v>
      </c>
      <c r="B2650" s="142">
        <v>930000</v>
      </c>
      <c r="C2650" s="142">
        <v>930000</v>
      </c>
      <c r="D2650" s="9" t="s">
        <v>305</v>
      </c>
      <c r="E2650" s="9" t="s">
        <v>70</v>
      </c>
      <c r="F2650" s="9" t="s">
        <v>306</v>
      </c>
      <c r="G2650" s="9" t="s">
        <v>307</v>
      </c>
      <c r="H2650" s="9">
        <v>0.36</v>
      </c>
      <c r="I2650" s="9">
        <v>0.48</v>
      </c>
      <c r="J2650" s="9" t="s">
        <v>195</v>
      </c>
      <c r="K2650" s="9">
        <v>3.123854384534E-2</v>
      </c>
      <c r="L2650" s="9">
        <v>3860.0828652958398</v>
      </c>
      <c r="M2650" s="9">
        <v>9.5896964670744502</v>
      </c>
      <c r="N2650" s="9">
        <v>1.40928788474486</v>
      </c>
      <c r="O2650" s="9">
        <v>0.29956815355020999</v>
      </c>
      <c r="P2650" s="9">
        <v>4.4024101378309997E-2</v>
      </c>
      <c r="Q2650" s="9">
        <v>120.583367834193</v>
      </c>
      <c r="R2650" s="9">
        <v>1200</v>
      </c>
      <c r="S2650" s="9" t="s">
        <v>308</v>
      </c>
      <c r="T2650" s="9">
        <v>1200</v>
      </c>
      <c r="U2650" s="9" t="s">
        <v>293</v>
      </c>
      <c r="V2650" s="9" t="s">
        <v>195</v>
      </c>
      <c r="Z2650" s="9">
        <v>0</v>
      </c>
      <c r="AA2650" s="9">
        <v>1</v>
      </c>
      <c r="AB2650" s="9">
        <v>0.29956815355020999</v>
      </c>
      <c r="AC2650" s="9">
        <v>4.4024101378309997E-2</v>
      </c>
      <c r="AD2650" s="9">
        <v>120.583367834192</v>
      </c>
      <c r="AF2650" s="9">
        <v>-1</v>
      </c>
      <c r="AG2650" s="9">
        <v>-1</v>
      </c>
      <c r="AH2650" s="9">
        <v>-1</v>
      </c>
      <c r="AI2650" s="9">
        <v>-1</v>
      </c>
      <c r="AJ2650" s="9">
        <v>0</v>
      </c>
      <c r="AM2650" s="9" t="s">
        <v>309</v>
      </c>
      <c r="AN2650" s="9">
        <v>-1</v>
      </c>
      <c r="AQ2650" s="9">
        <v>580</v>
      </c>
      <c r="AR2650" s="9" t="s">
        <v>302</v>
      </c>
      <c r="AT2650" s="9" t="s">
        <v>195</v>
      </c>
      <c r="AU2650" s="9">
        <v>132.71029999999999</v>
      </c>
      <c r="AV2650" s="9">
        <v>66.435223658859798</v>
      </c>
      <c r="AW2650" s="9">
        <v>126.417901786941</v>
      </c>
      <c r="AX2650" s="9">
        <v>9.7796729799999996E-2</v>
      </c>
    </row>
    <row r="2651" spans="1:50" x14ac:dyDescent="0.25">
      <c r="A2651" s="142">
        <v>550000</v>
      </c>
      <c r="B2651" s="142">
        <v>930000</v>
      </c>
      <c r="C2651" s="142">
        <v>930000</v>
      </c>
      <c r="D2651" s="9" t="s">
        <v>305</v>
      </c>
      <c r="E2651" s="9" t="s">
        <v>70</v>
      </c>
      <c r="F2651" s="9" t="s">
        <v>306</v>
      </c>
      <c r="G2651" s="9" t="s">
        <v>307</v>
      </c>
      <c r="H2651" s="9">
        <v>0.36</v>
      </c>
      <c r="I2651" s="9">
        <v>0.48</v>
      </c>
      <c r="J2651" s="9" t="s">
        <v>195</v>
      </c>
      <c r="K2651" s="9">
        <v>0.21134297486157999</v>
      </c>
      <c r="L2651" s="9">
        <v>3860.0828652958398</v>
      </c>
      <c r="M2651" s="9">
        <v>9.5896964670744502</v>
      </c>
      <c r="N2651" s="9">
        <v>1.40928788474486</v>
      </c>
      <c r="O2651" s="9">
        <v>2.0267149793710999</v>
      </c>
      <c r="P2651" s="9">
        <v>0.29784309399836001</v>
      </c>
      <c r="Q2651" s="9">
        <v>815.80139596384004</v>
      </c>
      <c r="R2651" s="9">
        <v>1210</v>
      </c>
      <c r="S2651" s="9" t="s">
        <v>310</v>
      </c>
      <c r="T2651" s="9">
        <v>1210</v>
      </c>
      <c r="U2651" s="9" t="s">
        <v>293</v>
      </c>
      <c r="V2651" s="9" t="s">
        <v>195</v>
      </c>
      <c r="Z2651" s="9">
        <v>0</v>
      </c>
      <c r="AA2651" s="9">
        <v>1</v>
      </c>
      <c r="AB2651" s="9">
        <v>2.0267149793710999</v>
      </c>
      <c r="AC2651" s="9">
        <v>0.29784309399836001</v>
      </c>
      <c r="AD2651" s="9">
        <v>815.80139596384004</v>
      </c>
      <c r="AF2651" s="9">
        <v>-1</v>
      </c>
      <c r="AG2651" s="9">
        <v>-1</v>
      </c>
      <c r="AH2651" s="9">
        <v>-1</v>
      </c>
      <c r="AI2651" s="9">
        <v>-1</v>
      </c>
      <c r="AJ2651" s="9">
        <v>0</v>
      </c>
      <c r="AM2651" s="9" t="s">
        <v>309</v>
      </c>
      <c r="AN2651" s="9">
        <v>-1</v>
      </c>
      <c r="AQ2651" s="9">
        <v>580</v>
      </c>
      <c r="AR2651" s="9" t="s">
        <v>302</v>
      </c>
      <c r="AT2651" s="9" t="s">
        <v>195</v>
      </c>
      <c r="AU2651" s="9">
        <v>132.71029999999999</v>
      </c>
      <c r="AV2651" s="9">
        <v>120.007958497958</v>
      </c>
      <c r="AW2651" s="9">
        <v>855.27467514771001</v>
      </c>
      <c r="AX2651" s="9">
        <v>0.66163941280000005</v>
      </c>
    </row>
    <row r="2652" spans="1:50" x14ac:dyDescent="0.25">
      <c r="A2652" s="142">
        <v>550000</v>
      </c>
      <c r="B2652" s="142">
        <v>930000</v>
      </c>
      <c r="C2652" s="142">
        <v>930000</v>
      </c>
      <c r="D2652" s="9" t="s">
        <v>305</v>
      </c>
      <c r="E2652" s="9" t="s">
        <v>70</v>
      </c>
      <c r="F2652" s="9" t="s">
        <v>306</v>
      </c>
      <c r="G2652" s="9" t="s">
        <v>307</v>
      </c>
      <c r="H2652" s="9">
        <v>0.36</v>
      </c>
      <c r="I2652" s="9">
        <v>0.48</v>
      </c>
      <c r="J2652" s="9" t="s">
        <v>195</v>
      </c>
      <c r="K2652" s="9">
        <v>0.11431183817455</v>
      </c>
      <c r="L2652" s="9">
        <v>3860.0828652958398</v>
      </c>
      <c r="M2652" s="9">
        <v>9.5896964670744502</v>
      </c>
      <c r="N2652" s="9">
        <v>1.40928788474486</v>
      </c>
      <c r="O2652" s="9">
        <v>1.09621583068735</v>
      </c>
      <c r="P2652" s="9">
        <v>0.16109828862232001</v>
      </c>
      <c r="Q2652" s="9">
        <v>441.25316783808699</v>
      </c>
      <c r="R2652" s="9">
        <v>1210</v>
      </c>
      <c r="S2652" s="9" t="s">
        <v>310</v>
      </c>
      <c r="T2652" s="9">
        <v>1210</v>
      </c>
      <c r="U2652" s="9" t="s">
        <v>293</v>
      </c>
      <c r="V2652" s="9" t="s">
        <v>195</v>
      </c>
      <c r="Z2652" s="9">
        <v>0</v>
      </c>
      <c r="AA2652" s="9">
        <v>1</v>
      </c>
      <c r="AB2652" s="9">
        <v>1.09621583068735</v>
      </c>
      <c r="AC2652" s="9">
        <v>0.16109828862232001</v>
      </c>
      <c r="AD2652" s="9">
        <v>441.25316783808699</v>
      </c>
      <c r="AF2652" s="9">
        <v>-1</v>
      </c>
      <c r="AG2652" s="9">
        <v>-1</v>
      </c>
      <c r="AH2652" s="9">
        <v>-1</v>
      </c>
      <c r="AI2652" s="9">
        <v>-1</v>
      </c>
      <c r="AJ2652" s="9">
        <v>0</v>
      </c>
      <c r="AM2652" s="9" t="s">
        <v>309</v>
      </c>
      <c r="AN2652" s="9">
        <v>-1</v>
      </c>
      <c r="AQ2652" s="9">
        <v>580</v>
      </c>
      <c r="AR2652" s="9" t="s">
        <v>302</v>
      </c>
      <c r="AT2652" s="9" t="s">
        <v>195</v>
      </c>
      <c r="AU2652" s="9">
        <v>132.71029999999999</v>
      </c>
      <c r="AV2652" s="9">
        <v>98.440048195124902</v>
      </c>
      <c r="AW2652" s="9">
        <v>462.60359647306302</v>
      </c>
      <c r="AX2652" s="9">
        <v>0.3578695603</v>
      </c>
    </row>
    <row r="2653" spans="1:50" x14ac:dyDescent="0.25">
      <c r="A2653" s="142">
        <v>550000</v>
      </c>
      <c r="B2653" s="142">
        <v>930000</v>
      </c>
      <c r="C2653" s="142">
        <v>930000</v>
      </c>
      <c r="D2653" s="9" t="s">
        <v>305</v>
      </c>
      <c r="E2653" s="9" t="s">
        <v>70</v>
      </c>
      <c r="F2653" s="9" t="s">
        <v>306</v>
      </c>
      <c r="G2653" s="9" t="s">
        <v>307</v>
      </c>
      <c r="H2653" s="9">
        <v>0.36</v>
      </c>
      <c r="I2653" s="9">
        <v>0.48</v>
      </c>
      <c r="J2653" s="9" t="s">
        <v>195</v>
      </c>
      <c r="K2653" s="9">
        <v>0.21573164787537999</v>
      </c>
      <c r="L2653" s="9">
        <v>3860.0828652958398</v>
      </c>
      <c r="M2653" s="9">
        <v>9.5896964670744502</v>
      </c>
      <c r="N2653" s="9">
        <v>1.40928788474486</v>
      </c>
      <c r="O2653" s="9">
        <v>2.0688010214667298</v>
      </c>
      <c r="P2653" s="9">
        <v>0.30402799770681999</v>
      </c>
      <c r="Q2653" s="9">
        <v>832.74203746581497</v>
      </c>
      <c r="R2653" s="9">
        <v>1210</v>
      </c>
      <c r="S2653" s="9" t="s">
        <v>310</v>
      </c>
      <c r="T2653" s="9">
        <v>1210</v>
      </c>
      <c r="U2653" s="9" t="s">
        <v>293</v>
      </c>
      <c r="V2653" s="9" t="s">
        <v>195</v>
      </c>
      <c r="Z2653" s="9">
        <v>0</v>
      </c>
      <c r="AA2653" s="9">
        <v>1</v>
      </c>
      <c r="AB2653" s="9">
        <v>2.0688010214667298</v>
      </c>
      <c r="AC2653" s="9">
        <v>0.30402799770681999</v>
      </c>
      <c r="AD2653" s="9">
        <v>832.74203746581497</v>
      </c>
      <c r="AF2653" s="9">
        <v>-1</v>
      </c>
      <c r="AG2653" s="9">
        <v>-1</v>
      </c>
      <c r="AH2653" s="9">
        <v>-1</v>
      </c>
      <c r="AI2653" s="9">
        <v>-1</v>
      </c>
      <c r="AJ2653" s="9">
        <v>0</v>
      </c>
      <c r="AM2653" s="9" t="s">
        <v>309</v>
      </c>
      <c r="AN2653" s="9">
        <v>-1</v>
      </c>
      <c r="AQ2653" s="9">
        <v>580</v>
      </c>
      <c r="AR2653" s="9" t="s">
        <v>302</v>
      </c>
      <c r="AT2653" s="9" t="s">
        <v>195</v>
      </c>
      <c r="AU2653" s="9">
        <v>132.71029999999999</v>
      </c>
      <c r="AV2653" s="9">
        <v>120.24671911129499</v>
      </c>
      <c r="AW2653" s="9">
        <v>873.03500471944199</v>
      </c>
      <c r="AX2653" s="9">
        <v>0.67537878139999996</v>
      </c>
    </row>
    <row r="2654" spans="1:50" x14ac:dyDescent="0.25">
      <c r="A2654" s="142">
        <v>550000</v>
      </c>
      <c r="B2654" s="142">
        <v>930000</v>
      </c>
      <c r="C2654" s="142">
        <v>930000</v>
      </c>
      <c r="D2654" s="9" t="s">
        <v>305</v>
      </c>
      <c r="E2654" s="9" t="s">
        <v>70</v>
      </c>
      <c r="F2654" s="9" t="s">
        <v>306</v>
      </c>
      <c r="G2654" s="9" t="s">
        <v>307</v>
      </c>
      <c r="H2654" s="9">
        <v>0.36</v>
      </c>
      <c r="I2654" s="9">
        <v>0.48</v>
      </c>
      <c r="J2654" s="9" t="s">
        <v>195</v>
      </c>
      <c r="K2654" s="9">
        <v>4.5138448911039998E-2</v>
      </c>
      <c r="L2654" s="9">
        <v>3860.0828652958398</v>
      </c>
      <c r="M2654" s="9">
        <v>9.5896964670744502</v>
      </c>
      <c r="N2654" s="9">
        <v>1.40928788474486</v>
      </c>
      <c r="O2654" s="9">
        <v>0.43286402405148</v>
      </c>
      <c r="P2654" s="9">
        <v>6.3613069186509996E-2</v>
      </c>
      <c r="Q2654" s="9">
        <v>174.23815320756401</v>
      </c>
      <c r="R2654" s="9">
        <v>1210</v>
      </c>
      <c r="S2654" s="9" t="s">
        <v>310</v>
      </c>
      <c r="T2654" s="9">
        <v>1210</v>
      </c>
      <c r="U2654" s="9" t="s">
        <v>293</v>
      </c>
      <c r="V2654" s="9" t="s">
        <v>195</v>
      </c>
      <c r="Z2654" s="9">
        <v>0</v>
      </c>
      <c r="AA2654" s="9">
        <v>1</v>
      </c>
      <c r="AB2654" s="9">
        <v>0.43286402405148</v>
      </c>
      <c r="AC2654" s="9">
        <v>6.3613069186509996E-2</v>
      </c>
      <c r="AD2654" s="9">
        <v>174.23815320756299</v>
      </c>
      <c r="AF2654" s="9">
        <v>-1</v>
      </c>
      <c r="AG2654" s="9">
        <v>-1</v>
      </c>
      <c r="AH2654" s="9">
        <v>-1</v>
      </c>
      <c r="AI2654" s="9">
        <v>-1</v>
      </c>
      <c r="AJ2654" s="9">
        <v>0</v>
      </c>
      <c r="AM2654" s="9" t="s">
        <v>309</v>
      </c>
      <c r="AN2654" s="9">
        <v>-1</v>
      </c>
      <c r="AQ2654" s="9">
        <v>580</v>
      </c>
      <c r="AR2654" s="9" t="s">
        <v>302</v>
      </c>
      <c r="AT2654" s="9" t="s">
        <v>195</v>
      </c>
      <c r="AU2654" s="9">
        <v>132.71029999999999</v>
      </c>
      <c r="AV2654" s="9">
        <v>54.8869146806869</v>
      </c>
      <c r="AW2654" s="9">
        <v>182.66882187284401</v>
      </c>
      <c r="AX2654" s="9">
        <v>0.1413123708</v>
      </c>
    </row>
    <row r="2655" spans="1:50" x14ac:dyDescent="0.25">
      <c r="A2655" s="142">
        <v>550000</v>
      </c>
      <c r="B2655" s="142">
        <v>930000</v>
      </c>
      <c r="C2655" s="142">
        <v>930000</v>
      </c>
      <c r="D2655" s="9" t="s">
        <v>305</v>
      </c>
      <c r="E2655" s="9" t="s">
        <v>70</v>
      </c>
      <c r="F2655" s="9" t="s">
        <v>306</v>
      </c>
      <c r="G2655" s="9" t="s">
        <v>307</v>
      </c>
      <c r="H2655" s="9">
        <v>0.36</v>
      </c>
      <c r="I2655" s="9">
        <v>0.48</v>
      </c>
      <c r="J2655" s="9" t="s">
        <v>195</v>
      </c>
      <c r="K2655" s="9">
        <v>4.0283200288919997E-2</v>
      </c>
      <c r="L2655" s="9">
        <v>3850.4766354631302</v>
      </c>
      <c r="M2655" s="9">
        <v>9.5673638444899805</v>
      </c>
      <c r="N2655" s="9">
        <v>1.40605815690651</v>
      </c>
      <c r="O2655" s="9">
        <v>0.38540403398460998</v>
      </c>
      <c r="P2655" s="9">
        <v>5.6640522352540003E-2</v>
      </c>
      <c r="Q2655" s="9">
        <v>155.10952151418701</v>
      </c>
      <c r="R2655" s="9">
        <v>1200</v>
      </c>
      <c r="S2655" s="9" t="s">
        <v>308</v>
      </c>
      <c r="T2655" s="9">
        <v>1200</v>
      </c>
      <c r="U2655" s="9" t="s">
        <v>293</v>
      </c>
      <c r="V2655" s="9" t="s">
        <v>195</v>
      </c>
      <c r="Z2655" s="9">
        <v>0</v>
      </c>
      <c r="AA2655" s="9">
        <v>1</v>
      </c>
      <c r="AB2655" s="9">
        <v>0.38540403398460998</v>
      </c>
      <c r="AC2655" s="9">
        <v>5.6640522352540003E-2</v>
      </c>
      <c r="AD2655" s="9">
        <v>155.109521514188</v>
      </c>
      <c r="AF2655" s="9">
        <v>-1</v>
      </c>
      <c r="AG2655" s="9">
        <v>-1</v>
      </c>
      <c r="AH2655" s="9">
        <v>-1</v>
      </c>
      <c r="AI2655" s="9">
        <v>-1</v>
      </c>
      <c r="AJ2655" s="9">
        <v>0</v>
      </c>
      <c r="AM2655" s="9" t="s">
        <v>309</v>
      </c>
      <c r="AN2655" s="9">
        <v>-1</v>
      </c>
      <c r="AQ2655" s="9">
        <v>580</v>
      </c>
      <c r="AR2655" s="9" t="s">
        <v>302</v>
      </c>
      <c r="AT2655" s="9" t="s">
        <v>195</v>
      </c>
      <c r="AU2655" s="9">
        <v>132.71029999999999</v>
      </c>
      <c r="AV2655" s="9">
        <v>73.1009739927526</v>
      </c>
      <c r="AW2655" s="9">
        <v>163.02032780406199</v>
      </c>
      <c r="AX2655" s="9">
        <v>0.12579847650000001</v>
      </c>
    </row>
    <row r="2656" spans="1:50" x14ac:dyDescent="0.25">
      <c r="A2656" s="142">
        <v>550000</v>
      </c>
      <c r="B2656" s="142">
        <v>930000</v>
      </c>
      <c r="C2656" s="142">
        <v>930000</v>
      </c>
      <c r="D2656" s="9" t="s">
        <v>305</v>
      </c>
      <c r="E2656" s="9" t="s">
        <v>70</v>
      </c>
      <c r="F2656" s="9" t="s">
        <v>306</v>
      </c>
      <c r="G2656" s="9" t="s">
        <v>307</v>
      </c>
      <c r="H2656" s="9">
        <v>0.36</v>
      </c>
      <c r="I2656" s="9">
        <v>0.48</v>
      </c>
      <c r="J2656" s="9" t="s">
        <v>195</v>
      </c>
      <c r="K2656" s="9">
        <v>1.238942224304E-2</v>
      </c>
      <c r="L2656" s="9">
        <v>3850.4766354631302</v>
      </c>
      <c r="M2656" s="9">
        <v>9.5673638444899805</v>
      </c>
      <c r="N2656" s="9">
        <v>1.40605815690651</v>
      </c>
      <c r="O2656" s="9">
        <v>0.11853411042226</v>
      </c>
      <c r="P2656" s="9">
        <v>1.7420248204190001E-2</v>
      </c>
      <c r="Q2656" s="9">
        <v>47.705180873747402</v>
      </c>
      <c r="R2656" s="9">
        <v>1210</v>
      </c>
      <c r="S2656" s="9" t="s">
        <v>310</v>
      </c>
      <c r="T2656" s="9">
        <v>1210</v>
      </c>
      <c r="U2656" s="9" t="s">
        <v>293</v>
      </c>
      <c r="V2656" s="9" t="s">
        <v>195</v>
      </c>
      <c r="Z2656" s="9">
        <v>0</v>
      </c>
      <c r="AA2656" s="9">
        <v>1</v>
      </c>
      <c r="AB2656" s="9">
        <v>0.11853411042226</v>
      </c>
      <c r="AC2656" s="9">
        <v>1.7420248204190001E-2</v>
      </c>
      <c r="AD2656" s="9">
        <v>47.705180873749001</v>
      </c>
      <c r="AF2656" s="9">
        <v>-1</v>
      </c>
      <c r="AG2656" s="9">
        <v>-1</v>
      </c>
      <c r="AH2656" s="9">
        <v>-1</v>
      </c>
      <c r="AI2656" s="9">
        <v>-1</v>
      </c>
      <c r="AJ2656" s="9">
        <v>0</v>
      </c>
      <c r="AM2656" s="9" t="s">
        <v>309</v>
      </c>
      <c r="AN2656" s="9">
        <v>-1</v>
      </c>
      <c r="AQ2656" s="9">
        <v>580</v>
      </c>
      <c r="AR2656" s="9" t="s">
        <v>302</v>
      </c>
      <c r="AT2656" s="9" t="s">
        <v>195</v>
      </c>
      <c r="AU2656" s="9">
        <v>132.71029999999999</v>
      </c>
      <c r="AV2656" s="9">
        <v>28.7630958157918</v>
      </c>
      <c r="AW2656" s="9">
        <v>50.138212974109997</v>
      </c>
      <c r="AX2656" s="9">
        <v>3.8690333200000003E-2</v>
      </c>
    </row>
    <row r="2657" spans="1:50" x14ac:dyDescent="0.25">
      <c r="A2657" s="142">
        <v>550000</v>
      </c>
      <c r="B2657" s="142">
        <v>930000</v>
      </c>
      <c r="C2657" s="142">
        <v>930000</v>
      </c>
      <c r="D2657" s="9" t="s">
        <v>305</v>
      </c>
      <c r="E2657" s="9" t="s">
        <v>70</v>
      </c>
      <c r="F2657" s="9" t="s">
        <v>306</v>
      </c>
      <c r="G2657" s="9" t="s">
        <v>307</v>
      </c>
      <c r="H2657" s="9">
        <v>0.36</v>
      </c>
      <c r="I2657" s="9">
        <v>0.48</v>
      </c>
      <c r="J2657" s="9" t="s">
        <v>195</v>
      </c>
      <c r="K2657" s="9">
        <v>0.10319285545286</v>
      </c>
      <c r="L2657" s="9">
        <v>3850.4766354631302</v>
      </c>
      <c r="M2657" s="9">
        <v>9.5673638444899805</v>
      </c>
      <c r="N2657" s="9">
        <v>1.40605815690651</v>
      </c>
      <c r="O2657" s="9">
        <v>0.98728359426939005</v>
      </c>
      <c r="P2657" s="9">
        <v>0.14509515614397001</v>
      </c>
      <c r="Q2657" s="9">
        <v>397.34167886797002</v>
      </c>
      <c r="R2657" s="9">
        <v>1210</v>
      </c>
      <c r="S2657" s="9" t="s">
        <v>310</v>
      </c>
      <c r="T2657" s="9">
        <v>1210</v>
      </c>
      <c r="U2657" s="9" t="s">
        <v>293</v>
      </c>
      <c r="V2657" s="9" t="s">
        <v>195</v>
      </c>
      <c r="Z2657" s="9">
        <v>0</v>
      </c>
      <c r="AA2657" s="9">
        <v>1</v>
      </c>
      <c r="AB2657" s="9">
        <v>0.98728359426939005</v>
      </c>
      <c r="AC2657" s="9">
        <v>0.14509515614397001</v>
      </c>
      <c r="AD2657" s="9">
        <v>397.34167886797002</v>
      </c>
      <c r="AF2657" s="9">
        <v>-1</v>
      </c>
      <c r="AG2657" s="9">
        <v>-1</v>
      </c>
      <c r="AH2657" s="9">
        <v>-1</v>
      </c>
      <c r="AI2657" s="9">
        <v>-1</v>
      </c>
      <c r="AJ2657" s="9">
        <v>0</v>
      </c>
      <c r="AM2657" s="9" t="s">
        <v>309</v>
      </c>
      <c r="AN2657" s="9">
        <v>-1</v>
      </c>
      <c r="AQ2657" s="9">
        <v>580</v>
      </c>
      <c r="AR2657" s="9" t="s">
        <v>302</v>
      </c>
      <c r="AT2657" s="9" t="s">
        <v>195</v>
      </c>
      <c r="AU2657" s="9">
        <v>132.71029999999999</v>
      </c>
      <c r="AV2657" s="9">
        <v>90.641020504398099</v>
      </c>
      <c r="AW2657" s="9">
        <v>417.60666983521099</v>
      </c>
      <c r="AX2657" s="9">
        <v>0.322256025</v>
      </c>
    </row>
    <row r="2658" spans="1:50" x14ac:dyDescent="0.25">
      <c r="A2658" s="142">
        <v>550000</v>
      </c>
      <c r="B2658" s="142">
        <v>930000</v>
      </c>
      <c r="C2658" s="142">
        <v>930000</v>
      </c>
      <c r="D2658" s="9" t="s">
        <v>305</v>
      </c>
      <c r="E2658" s="9" t="s">
        <v>70</v>
      </c>
      <c r="F2658" s="9" t="s">
        <v>306</v>
      </c>
      <c r="G2658" s="9" t="s">
        <v>307</v>
      </c>
      <c r="H2658" s="9">
        <v>0.36</v>
      </c>
      <c r="I2658" s="9">
        <v>0.48</v>
      </c>
      <c r="J2658" s="9" t="s">
        <v>195</v>
      </c>
      <c r="K2658" s="9">
        <v>0.22494869691676</v>
      </c>
      <c r="L2658" s="9">
        <v>3850.4766354631302</v>
      </c>
      <c r="M2658" s="9">
        <v>9.5673638444899805</v>
      </c>
      <c r="N2658" s="9">
        <v>1.40605815690651</v>
      </c>
      <c r="O2658" s="9">
        <v>2.1521660297466201</v>
      </c>
      <c r="P2658" s="9">
        <v>0.31629095018531</v>
      </c>
      <c r="Q2658" s="9">
        <v>866.15970165589295</v>
      </c>
      <c r="R2658" s="9">
        <v>1210</v>
      </c>
      <c r="S2658" s="9" t="s">
        <v>310</v>
      </c>
      <c r="T2658" s="9">
        <v>1210</v>
      </c>
      <c r="U2658" s="9" t="s">
        <v>293</v>
      </c>
      <c r="V2658" s="9" t="s">
        <v>195</v>
      </c>
      <c r="Z2658" s="9">
        <v>0</v>
      </c>
      <c r="AA2658" s="9">
        <v>1</v>
      </c>
      <c r="AB2658" s="9">
        <v>2.1521660297466201</v>
      </c>
      <c r="AC2658" s="9">
        <v>0.31629095018531</v>
      </c>
      <c r="AD2658" s="9">
        <v>866.15970165589295</v>
      </c>
      <c r="AF2658" s="9">
        <v>-1</v>
      </c>
      <c r="AG2658" s="9">
        <v>-1</v>
      </c>
      <c r="AH2658" s="9">
        <v>-1</v>
      </c>
      <c r="AI2658" s="9">
        <v>-1</v>
      </c>
      <c r="AJ2658" s="9">
        <v>0</v>
      </c>
      <c r="AM2658" s="9" t="s">
        <v>309</v>
      </c>
      <c r="AN2658" s="9">
        <v>-1</v>
      </c>
      <c r="AQ2658" s="9">
        <v>580</v>
      </c>
      <c r="AR2658" s="9" t="s">
        <v>302</v>
      </c>
      <c r="AT2658" s="9" t="s">
        <v>195</v>
      </c>
      <c r="AU2658" s="9">
        <v>132.71029999999999</v>
      </c>
      <c r="AV2658" s="9">
        <v>119.001077288856</v>
      </c>
      <c r="AW2658" s="9">
        <v>910.33507882813205</v>
      </c>
      <c r="AX2658" s="9">
        <v>0.70248150990000002</v>
      </c>
    </row>
    <row r="2659" spans="1:50" x14ac:dyDescent="0.25">
      <c r="A2659" s="142">
        <v>550000</v>
      </c>
      <c r="B2659" s="142">
        <v>930000</v>
      </c>
      <c r="C2659" s="142">
        <v>930000</v>
      </c>
      <c r="D2659" s="9" t="s">
        <v>305</v>
      </c>
      <c r="E2659" s="9" t="s">
        <v>70</v>
      </c>
      <c r="F2659" s="9" t="s">
        <v>306</v>
      </c>
      <c r="G2659" s="9" t="s">
        <v>307</v>
      </c>
      <c r="H2659" s="9">
        <v>0.36</v>
      </c>
      <c r="I2659" s="9">
        <v>0.48</v>
      </c>
      <c r="J2659" s="9" t="s">
        <v>195</v>
      </c>
      <c r="K2659" s="9">
        <v>0.15618775002478999</v>
      </c>
      <c r="L2659" s="9">
        <v>3850.4766354631302</v>
      </c>
      <c r="M2659" s="9">
        <v>9.5673638444899805</v>
      </c>
      <c r="N2659" s="9">
        <v>1.40605815690651</v>
      </c>
      <c r="O2659" s="9">
        <v>1.49430503253948</v>
      </c>
      <c r="P2659" s="9">
        <v>0.21960905993124</v>
      </c>
      <c r="Q2659" s="9">
        <v>601.39728221603696</v>
      </c>
      <c r="R2659" s="9">
        <v>1210</v>
      </c>
      <c r="S2659" s="9" t="s">
        <v>310</v>
      </c>
      <c r="T2659" s="9">
        <v>1210</v>
      </c>
      <c r="U2659" s="9" t="s">
        <v>293</v>
      </c>
      <c r="V2659" s="9" t="s">
        <v>195</v>
      </c>
      <c r="Z2659" s="9">
        <v>0</v>
      </c>
      <c r="AA2659" s="9">
        <v>1</v>
      </c>
      <c r="AB2659" s="9">
        <v>1.49430503253948</v>
      </c>
      <c r="AC2659" s="9">
        <v>0.21960905993124</v>
      </c>
      <c r="AD2659" s="9">
        <v>601.39728221603696</v>
      </c>
      <c r="AF2659" s="9">
        <v>-1</v>
      </c>
      <c r="AG2659" s="9">
        <v>-1</v>
      </c>
      <c r="AH2659" s="9">
        <v>-1</v>
      </c>
      <c r="AI2659" s="9">
        <v>-1</v>
      </c>
      <c r="AJ2659" s="9">
        <v>0</v>
      </c>
      <c r="AM2659" s="9" t="s">
        <v>309</v>
      </c>
      <c r="AN2659" s="9">
        <v>-1</v>
      </c>
      <c r="AQ2659" s="9">
        <v>580</v>
      </c>
      <c r="AR2659" s="9" t="s">
        <v>302</v>
      </c>
      <c r="AT2659" s="9" t="s">
        <v>195</v>
      </c>
      <c r="AU2659" s="9">
        <v>132.71029999999999</v>
      </c>
      <c r="AV2659" s="9">
        <v>101.152970411243</v>
      </c>
      <c r="AW2659" s="9">
        <v>632.06939928805502</v>
      </c>
      <c r="AX2659" s="9">
        <v>0.48775124269999998</v>
      </c>
    </row>
    <row r="2660" spans="1:50" x14ac:dyDescent="0.25">
      <c r="A2660" s="142">
        <v>550000</v>
      </c>
      <c r="B2660" s="142">
        <v>930000</v>
      </c>
      <c r="C2660" s="142">
        <v>930000</v>
      </c>
      <c r="D2660" s="9" t="s">
        <v>305</v>
      </c>
      <c r="E2660" s="9" t="s">
        <v>70</v>
      </c>
      <c r="F2660" s="9" t="s">
        <v>306</v>
      </c>
      <c r="G2660" s="9" t="s">
        <v>307</v>
      </c>
      <c r="H2660" s="9">
        <v>0.36</v>
      </c>
      <c r="I2660" s="9">
        <v>0.48</v>
      </c>
      <c r="J2660" s="9" t="s">
        <v>195</v>
      </c>
      <c r="K2660" s="9">
        <v>6.6601398881749999E-2</v>
      </c>
      <c r="L2660" s="9">
        <v>3850.4766354631302</v>
      </c>
      <c r="M2660" s="9">
        <v>9.5673638444899805</v>
      </c>
      <c r="N2660" s="9">
        <v>1.40605815690651</v>
      </c>
      <c r="O2660" s="9">
        <v>0.63719981565370998</v>
      </c>
      <c r="P2660" s="9">
        <v>9.3645440159059998E-2</v>
      </c>
      <c r="Q2660" s="9">
        <v>256.44713028333899</v>
      </c>
      <c r="R2660" s="9">
        <v>1210</v>
      </c>
      <c r="S2660" s="9" t="s">
        <v>310</v>
      </c>
      <c r="T2660" s="9">
        <v>1210</v>
      </c>
      <c r="U2660" s="9" t="s">
        <v>293</v>
      </c>
      <c r="V2660" s="9" t="s">
        <v>195</v>
      </c>
      <c r="Z2660" s="9">
        <v>0</v>
      </c>
      <c r="AA2660" s="9">
        <v>1</v>
      </c>
      <c r="AB2660" s="9">
        <v>0.63719981565370998</v>
      </c>
      <c r="AC2660" s="9">
        <v>9.3645440159059998E-2</v>
      </c>
      <c r="AD2660" s="9">
        <v>256.44713028333803</v>
      </c>
      <c r="AF2660" s="9">
        <v>-1</v>
      </c>
      <c r="AG2660" s="9">
        <v>-1</v>
      </c>
      <c r="AH2660" s="9">
        <v>-1</v>
      </c>
      <c r="AI2660" s="9">
        <v>-1</v>
      </c>
      <c r="AJ2660" s="9">
        <v>0</v>
      </c>
      <c r="AM2660" s="9" t="s">
        <v>309</v>
      </c>
      <c r="AN2660" s="9">
        <v>-1</v>
      </c>
      <c r="AQ2660" s="9">
        <v>580</v>
      </c>
      <c r="AR2660" s="9" t="s">
        <v>302</v>
      </c>
      <c r="AT2660" s="9" t="s">
        <v>195</v>
      </c>
      <c r="AU2660" s="9">
        <v>132.71029999999999</v>
      </c>
      <c r="AV2660" s="9">
        <v>68.996398429802497</v>
      </c>
      <c r="AW2660" s="9">
        <v>269.52629880543299</v>
      </c>
      <c r="AX2660" s="9">
        <v>0.20798631819999999</v>
      </c>
    </row>
    <row r="2661" spans="1:50" x14ac:dyDescent="0.25">
      <c r="A2661" s="142">
        <v>550000</v>
      </c>
      <c r="B2661" s="142">
        <v>930000</v>
      </c>
      <c r="C2661" s="142">
        <v>930000</v>
      </c>
      <c r="D2661" s="9" t="s">
        <v>305</v>
      </c>
      <c r="E2661" s="9" t="s">
        <v>70</v>
      </c>
      <c r="F2661" s="9" t="s">
        <v>306</v>
      </c>
      <c r="G2661" s="9" t="s">
        <v>307</v>
      </c>
      <c r="H2661" s="9">
        <v>0.36</v>
      </c>
      <c r="I2661" s="9">
        <v>0.48</v>
      </c>
      <c r="J2661" s="9" t="s">
        <v>195</v>
      </c>
      <c r="K2661" s="9">
        <v>1.4160129928799999E-2</v>
      </c>
      <c r="L2661" s="9">
        <v>3850.4766354631302</v>
      </c>
      <c r="M2661" s="9">
        <v>9.5673638444899805</v>
      </c>
      <c r="N2661" s="9">
        <v>1.40605815690651</v>
      </c>
      <c r="O2661" s="9">
        <v>0.13547511511411001</v>
      </c>
      <c r="P2661" s="9">
        <v>1.9909966189249999E-2</v>
      </c>
      <c r="Q2661" s="9">
        <v>54.523249445978202</v>
      </c>
      <c r="R2661" s="9">
        <v>1210</v>
      </c>
      <c r="S2661" s="9" t="s">
        <v>310</v>
      </c>
      <c r="T2661" s="9">
        <v>1210</v>
      </c>
      <c r="U2661" s="9" t="s">
        <v>293</v>
      </c>
      <c r="V2661" s="9" t="s">
        <v>195</v>
      </c>
      <c r="Z2661" s="9">
        <v>0</v>
      </c>
      <c r="AA2661" s="9">
        <v>1</v>
      </c>
      <c r="AB2661" s="9">
        <v>0.13547511511411001</v>
      </c>
      <c r="AC2661" s="9">
        <v>1.9909966189249999E-2</v>
      </c>
      <c r="AD2661" s="9">
        <v>54.523249445976703</v>
      </c>
      <c r="AF2661" s="9">
        <v>-1</v>
      </c>
      <c r="AG2661" s="9">
        <v>-1</v>
      </c>
      <c r="AH2661" s="9">
        <v>-1</v>
      </c>
      <c r="AI2661" s="9">
        <v>-1</v>
      </c>
      <c r="AJ2661" s="9">
        <v>0</v>
      </c>
      <c r="AM2661" s="9" t="s">
        <v>309</v>
      </c>
      <c r="AN2661" s="9">
        <v>-1</v>
      </c>
      <c r="AQ2661" s="9">
        <v>580</v>
      </c>
      <c r="AR2661" s="9" t="s">
        <v>302</v>
      </c>
      <c r="AT2661" s="9" t="s">
        <v>195</v>
      </c>
      <c r="AU2661" s="9">
        <v>132.71029999999999</v>
      </c>
      <c r="AV2661" s="9">
        <v>45.460401003524503</v>
      </c>
      <c r="AW2661" s="9">
        <v>57.304012744393098</v>
      </c>
      <c r="AX2661" s="9">
        <v>4.4219991399999999E-2</v>
      </c>
    </row>
    <row r="2662" spans="1:50" x14ac:dyDescent="0.25">
      <c r="A2662" s="142">
        <v>550000</v>
      </c>
      <c r="B2662" s="142">
        <v>930000</v>
      </c>
      <c r="C2662" s="142">
        <v>930000</v>
      </c>
      <c r="D2662" s="9" t="s">
        <v>305</v>
      </c>
      <c r="E2662" s="9" t="s">
        <v>70</v>
      </c>
      <c r="F2662" s="9" t="s">
        <v>306</v>
      </c>
      <c r="G2662" s="9" t="s">
        <v>307</v>
      </c>
      <c r="H2662" s="9">
        <v>0.36</v>
      </c>
      <c r="I2662" s="9">
        <v>0.48</v>
      </c>
      <c r="J2662" s="9" t="s">
        <v>195</v>
      </c>
      <c r="K2662" s="9">
        <v>0.12324164409485</v>
      </c>
      <c r="L2662" s="9">
        <v>3850.6255303293601</v>
      </c>
      <c r="M2662" s="9">
        <v>9.5675464958490792</v>
      </c>
      <c r="N2662" s="9">
        <v>1.4060786152246301</v>
      </c>
      <c r="O2662" s="9">
        <v>1.17912016010239</v>
      </c>
      <c r="P2662" s="9">
        <v>0.17328744026689</v>
      </c>
      <c r="Q2662" s="9">
        <v>474.557421151406</v>
      </c>
      <c r="R2662" s="9">
        <v>1200</v>
      </c>
      <c r="S2662" s="9" t="s">
        <v>308</v>
      </c>
      <c r="T2662" s="9">
        <v>1200</v>
      </c>
      <c r="U2662" s="9" t="s">
        <v>293</v>
      </c>
      <c r="V2662" s="9" t="s">
        <v>195</v>
      </c>
      <c r="Z2662" s="9">
        <v>0</v>
      </c>
      <c r="AA2662" s="9">
        <v>1</v>
      </c>
      <c r="AB2662" s="9">
        <v>1.17912016010239</v>
      </c>
      <c r="AC2662" s="9">
        <v>0.17328744026689</v>
      </c>
      <c r="AD2662" s="9">
        <v>474.557421151406</v>
      </c>
      <c r="AF2662" s="9">
        <v>-1</v>
      </c>
      <c r="AG2662" s="9">
        <v>-1</v>
      </c>
      <c r="AH2662" s="9">
        <v>-1</v>
      </c>
      <c r="AI2662" s="9">
        <v>-1</v>
      </c>
      <c r="AJ2662" s="9">
        <v>0</v>
      </c>
      <c r="AM2662" s="9" t="s">
        <v>309</v>
      </c>
      <c r="AN2662" s="9">
        <v>-1</v>
      </c>
      <c r="AQ2662" s="9">
        <v>580</v>
      </c>
      <c r="AR2662" s="9" t="s">
        <v>302</v>
      </c>
      <c r="AT2662" s="9" t="s">
        <v>195</v>
      </c>
      <c r="AU2662" s="9">
        <v>132.71029999999999</v>
      </c>
      <c r="AV2662" s="9">
        <v>122.272734227019</v>
      </c>
      <c r="AW2662" s="9">
        <v>498.741238912391</v>
      </c>
      <c r="AX2662" s="9">
        <v>0.38488030909999998</v>
      </c>
    </row>
    <row r="2663" spans="1:50" x14ac:dyDescent="0.25">
      <c r="A2663" s="142">
        <v>550000</v>
      </c>
      <c r="B2663" s="142">
        <v>930000</v>
      </c>
      <c r="C2663" s="142">
        <v>930000</v>
      </c>
      <c r="D2663" s="9" t="s">
        <v>305</v>
      </c>
      <c r="E2663" s="9" t="s">
        <v>70</v>
      </c>
      <c r="F2663" s="9" t="s">
        <v>306</v>
      </c>
      <c r="G2663" s="9" t="s">
        <v>307</v>
      </c>
      <c r="H2663" s="9">
        <v>0.36</v>
      </c>
      <c r="I2663" s="9">
        <v>0.48</v>
      </c>
      <c r="J2663" s="9" t="s">
        <v>195</v>
      </c>
      <c r="K2663" s="9">
        <v>0.10454999317199</v>
      </c>
      <c r="L2663" s="9">
        <v>3850.6255303293601</v>
      </c>
      <c r="M2663" s="9">
        <v>9.5675464958490792</v>
      </c>
      <c r="N2663" s="9">
        <v>1.4060786152246301</v>
      </c>
      <c r="O2663" s="9">
        <v>1.0002869208137599</v>
      </c>
      <c r="P2663" s="9">
        <v>0.14700550962101999</v>
      </c>
      <c r="Q2663" s="9">
        <v>402.58287290384499</v>
      </c>
      <c r="R2663" s="9">
        <v>1210</v>
      </c>
      <c r="S2663" s="9" t="s">
        <v>310</v>
      </c>
      <c r="T2663" s="9">
        <v>1210</v>
      </c>
      <c r="U2663" s="9" t="s">
        <v>293</v>
      </c>
      <c r="V2663" s="9" t="s">
        <v>195</v>
      </c>
      <c r="Z2663" s="9">
        <v>0</v>
      </c>
      <c r="AA2663" s="9">
        <v>1</v>
      </c>
      <c r="AB2663" s="9">
        <v>1.0002869208137599</v>
      </c>
      <c r="AC2663" s="9">
        <v>0.14700550962101999</v>
      </c>
      <c r="AD2663" s="9">
        <v>402.58287290384499</v>
      </c>
      <c r="AF2663" s="9">
        <v>-1</v>
      </c>
      <c r="AG2663" s="9">
        <v>-1</v>
      </c>
      <c r="AH2663" s="9">
        <v>-1</v>
      </c>
      <c r="AI2663" s="9">
        <v>-1</v>
      </c>
      <c r="AJ2663" s="9">
        <v>0</v>
      </c>
      <c r="AM2663" s="9" t="s">
        <v>309</v>
      </c>
      <c r="AN2663" s="9">
        <v>-1</v>
      </c>
      <c r="AQ2663" s="9">
        <v>580</v>
      </c>
      <c r="AR2663" s="9" t="s">
        <v>302</v>
      </c>
      <c r="AT2663" s="9" t="s">
        <v>195</v>
      </c>
      <c r="AU2663" s="9">
        <v>132.71029999999999</v>
      </c>
      <c r="AV2663" s="9">
        <v>104.271999989835</v>
      </c>
      <c r="AW2663" s="9">
        <v>423.09881132996202</v>
      </c>
      <c r="AX2663" s="9">
        <v>0.32650679069999999</v>
      </c>
    </row>
    <row r="2664" spans="1:50" x14ac:dyDescent="0.25">
      <c r="A2664" s="142">
        <v>550000</v>
      </c>
      <c r="B2664" s="142">
        <v>930000</v>
      </c>
      <c r="C2664" s="142">
        <v>930000</v>
      </c>
      <c r="D2664" s="9" t="s">
        <v>305</v>
      </c>
      <c r="E2664" s="9" t="s">
        <v>70</v>
      </c>
      <c r="F2664" s="9" t="s">
        <v>306</v>
      </c>
      <c r="G2664" s="9" t="s">
        <v>307</v>
      </c>
      <c r="H2664" s="9">
        <v>0.36</v>
      </c>
      <c r="I2664" s="9">
        <v>0.48</v>
      </c>
      <c r="J2664" s="9" t="s">
        <v>195</v>
      </c>
      <c r="K2664" s="9">
        <v>3.3308395284000001E-4</v>
      </c>
      <c r="L2664" s="9">
        <v>3850.6255303293601</v>
      </c>
      <c r="M2664" s="9">
        <v>9.5675464958490792</v>
      </c>
      <c r="N2664" s="9">
        <v>1.4060786152246301</v>
      </c>
      <c r="O2664" s="9">
        <v>3.1867962058699999E-3</v>
      </c>
      <c r="P2664" s="9">
        <v>4.6834222317000001E-4</v>
      </c>
      <c r="Q2664" s="9">
        <v>1.2825815725718299</v>
      </c>
      <c r="R2664" s="9">
        <v>1210</v>
      </c>
      <c r="S2664" s="9" t="s">
        <v>310</v>
      </c>
      <c r="T2664" s="9">
        <v>1210</v>
      </c>
      <c r="U2664" s="9" t="s">
        <v>293</v>
      </c>
      <c r="V2664" s="9" t="s">
        <v>195</v>
      </c>
      <c r="Z2664" s="9">
        <v>0</v>
      </c>
      <c r="AA2664" s="9">
        <v>1</v>
      </c>
      <c r="AB2664" s="9">
        <v>3.1867962058699999E-3</v>
      </c>
      <c r="AC2664" s="9">
        <v>4.6834222317000001E-4</v>
      </c>
      <c r="AD2664" s="9">
        <v>1.2825815725702601</v>
      </c>
      <c r="AF2664" s="9">
        <v>-1</v>
      </c>
      <c r="AG2664" s="9">
        <v>-1</v>
      </c>
      <c r="AH2664" s="9">
        <v>-1</v>
      </c>
      <c r="AI2664" s="9">
        <v>-1</v>
      </c>
      <c r="AJ2664" s="9">
        <v>0</v>
      </c>
      <c r="AM2664" s="9" t="s">
        <v>309</v>
      </c>
      <c r="AN2664" s="9">
        <v>-1</v>
      </c>
      <c r="AQ2664" s="9">
        <v>580</v>
      </c>
      <c r="AR2664" s="9" t="s">
        <v>302</v>
      </c>
      <c r="AT2664" s="9" t="s">
        <v>195</v>
      </c>
      <c r="AU2664" s="9">
        <v>132.71029999999999</v>
      </c>
      <c r="AV2664" s="9">
        <v>4.7282129548538903</v>
      </c>
      <c r="AW2664" s="9">
        <v>1.34794293377156</v>
      </c>
      <c r="AX2664" s="9">
        <v>1.0402121E-3</v>
      </c>
    </row>
    <row r="2665" spans="1:50" x14ac:dyDescent="0.25">
      <c r="A2665" s="142">
        <v>550000</v>
      </c>
      <c r="B2665" s="142">
        <v>930000</v>
      </c>
      <c r="C2665" s="142">
        <v>930000</v>
      </c>
      <c r="D2665" s="9" t="s">
        <v>305</v>
      </c>
      <c r="E2665" s="9" t="s">
        <v>70</v>
      </c>
      <c r="F2665" s="9" t="s">
        <v>306</v>
      </c>
      <c r="G2665" s="9" t="s">
        <v>307</v>
      </c>
      <c r="H2665" s="9">
        <v>0.36</v>
      </c>
      <c r="I2665" s="9">
        <v>0.48</v>
      </c>
      <c r="J2665" s="9" t="s">
        <v>195</v>
      </c>
      <c r="K2665" s="9">
        <v>2.4768754007000002E-4</v>
      </c>
      <c r="L2665" s="9">
        <v>3850.6255303293601</v>
      </c>
      <c r="M2665" s="9">
        <v>9.5675464958490792</v>
      </c>
      <c r="N2665" s="9">
        <v>1.4060786152246301</v>
      </c>
      <c r="O2665" s="9">
        <v>2.36976205613E-3</v>
      </c>
      <c r="P2665" s="9">
        <v>3.4826815335999999E-4</v>
      </c>
      <c r="Q2665" s="9">
        <v>0.95375196536882001</v>
      </c>
      <c r="R2665" s="9">
        <v>1210</v>
      </c>
      <c r="S2665" s="9" t="s">
        <v>310</v>
      </c>
      <c r="T2665" s="9">
        <v>1210</v>
      </c>
      <c r="U2665" s="9" t="s">
        <v>293</v>
      </c>
      <c r="V2665" s="9" t="s">
        <v>195</v>
      </c>
      <c r="Z2665" s="9">
        <v>0</v>
      </c>
      <c r="AA2665" s="9">
        <v>1</v>
      </c>
      <c r="AB2665" s="9">
        <v>2.36976205613E-3</v>
      </c>
      <c r="AC2665" s="9">
        <v>3.4826815335999999E-4</v>
      </c>
      <c r="AD2665" s="9">
        <v>0.95375196536995999</v>
      </c>
      <c r="AF2665" s="9">
        <v>-1</v>
      </c>
      <c r="AG2665" s="9">
        <v>-1</v>
      </c>
      <c r="AH2665" s="9">
        <v>-1</v>
      </c>
      <c r="AI2665" s="9">
        <v>-1</v>
      </c>
      <c r="AJ2665" s="9">
        <v>0</v>
      </c>
      <c r="AM2665" s="9" t="s">
        <v>309</v>
      </c>
      <c r="AN2665" s="9">
        <v>-1</v>
      </c>
      <c r="AQ2665" s="9">
        <v>580</v>
      </c>
      <c r="AR2665" s="9" t="s">
        <v>302</v>
      </c>
      <c r="AT2665" s="9" t="s">
        <v>195</v>
      </c>
      <c r="AU2665" s="9">
        <v>132.71029999999999</v>
      </c>
      <c r="AV2665" s="9">
        <v>5.6165958471279902</v>
      </c>
      <c r="AW2665" s="9">
        <v>1.0023559123143</v>
      </c>
      <c r="AX2665" s="9">
        <v>7.7352149999999995E-4</v>
      </c>
    </row>
    <row r="2666" spans="1:50" x14ac:dyDescent="0.25">
      <c r="A2666" s="142">
        <v>550000</v>
      </c>
      <c r="B2666" s="142">
        <v>930000</v>
      </c>
      <c r="C2666" s="142">
        <v>930000</v>
      </c>
      <c r="D2666" s="9" t="s">
        <v>305</v>
      </c>
      <c r="E2666" s="9" t="s">
        <v>70</v>
      </c>
      <c r="F2666" s="9" t="s">
        <v>306</v>
      </c>
      <c r="G2666" s="9" t="s">
        <v>307</v>
      </c>
      <c r="H2666" s="9">
        <v>0.36</v>
      </c>
      <c r="I2666" s="9">
        <v>0.48</v>
      </c>
      <c r="J2666" s="9" t="s">
        <v>195</v>
      </c>
      <c r="K2666" s="9">
        <v>9.3218276498260005E-2</v>
      </c>
      <c r="L2666" s="9">
        <v>3850.6255303293601</v>
      </c>
      <c r="M2666" s="9">
        <v>9.5675464958490792</v>
      </c>
      <c r="N2666" s="9">
        <v>1.4060786152246301</v>
      </c>
      <c r="O2666" s="9">
        <v>0.89187019466007</v>
      </c>
      <c r="P2666" s="9">
        <v>0.13107222513229999</v>
      </c>
      <c r="Q2666" s="9">
        <v>358.94867537752498</v>
      </c>
      <c r="R2666" s="9">
        <v>1210</v>
      </c>
      <c r="S2666" s="9" t="s">
        <v>310</v>
      </c>
      <c r="T2666" s="9">
        <v>1210</v>
      </c>
      <c r="U2666" s="9" t="s">
        <v>293</v>
      </c>
      <c r="V2666" s="9" t="s">
        <v>195</v>
      </c>
      <c r="Z2666" s="9">
        <v>0</v>
      </c>
      <c r="AA2666" s="9">
        <v>1</v>
      </c>
      <c r="AB2666" s="9">
        <v>0.89187019466007</v>
      </c>
      <c r="AC2666" s="9">
        <v>0.13107222513229999</v>
      </c>
      <c r="AD2666" s="9">
        <v>358.94867537752299</v>
      </c>
      <c r="AF2666" s="9">
        <v>-1</v>
      </c>
      <c r="AG2666" s="9">
        <v>-1</v>
      </c>
      <c r="AH2666" s="9">
        <v>-1</v>
      </c>
      <c r="AI2666" s="9">
        <v>-1</v>
      </c>
      <c r="AJ2666" s="9">
        <v>0</v>
      </c>
      <c r="AM2666" s="9" t="s">
        <v>309</v>
      </c>
      <c r="AN2666" s="9">
        <v>-1</v>
      </c>
      <c r="AQ2666" s="9">
        <v>580</v>
      </c>
      <c r="AR2666" s="9" t="s">
        <v>302</v>
      </c>
      <c r="AT2666" s="9" t="s">
        <v>195</v>
      </c>
      <c r="AU2666" s="9">
        <v>132.71029999999999</v>
      </c>
      <c r="AV2666" s="9">
        <v>89.335700879984103</v>
      </c>
      <c r="AW2666" s="9">
        <v>377.24098093206402</v>
      </c>
      <c r="AX2666" s="9">
        <v>0.2911181471</v>
      </c>
    </row>
    <row r="2667" spans="1:50" x14ac:dyDescent="0.25">
      <c r="A2667" s="142">
        <v>550000</v>
      </c>
      <c r="B2667" s="142">
        <v>930000</v>
      </c>
      <c r="C2667" s="142">
        <v>930000</v>
      </c>
      <c r="D2667" s="9" t="s">
        <v>305</v>
      </c>
      <c r="E2667" s="9" t="s">
        <v>70</v>
      </c>
      <c r="F2667" s="9" t="s">
        <v>306</v>
      </c>
      <c r="G2667" s="9" t="s">
        <v>307</v>
      </c>
      <c r="H2667" s="9">
        <v>0.36</v>
      </c>
      <c r="I2667" s="9">
        <v>0.48</v>
      </c>
      <c r="J2667" s="9" t="s">
        <v>195</v>
      </c>
      <c r="K2667" s="9">
        <v>3.8803263690000002E-3</v>
      </c>
      <c r="L2667" s="9">
        <v>3850.6255303293601</v>
      </c>
      <c r="M2667" s="9">
        <v>9.5675464958490792</v>
      </c>
      <c r="N2667" s="9">
        <v>1.4060786152246301</v>
      </c>
      <c r="O2667" s="9">
        <v>3.7125202954479998E-2</v>
      </c>
      <c r="P2667" s="9">
        <v>5.4560439275400004E-3</v>
      </c>
      <c r="Q2667" s="9">
        <v>14.9416837824855</v>
      </c>
      <c r="R2667" s="9">
        <v>1210</v>
      </c>
      <c r="S2667" s="9" t="s">
        <v>310</v>
      </c>
      <c r="T2667" s="9">
        <v>1210</v>
      </c>
      <c r="U2667" s="9" t="s">
        <v>293</v>
      </c>
      <c r="V2667" s="9" t="s">
        <v>195</v>
      </c>
      <c r="Z2667" s="9">
        <v>0</v>
      </c>
      <c r="AA2667" s="9">
        <v>1</v>
      </c>
      <c r="AB2667" s="9">
        <v>3.7125202954479998E-2</v>
      </c>
      <c r="AC2667" s="9">
        <v>5.4560439275400004E-3</v>
      </c>
      <c r="AD2667" s="9">
        <v>14.941683782486001</v>
      </c>
      <c r="AF2667" s="9">
        <v>-1</v>
      </c>
      <c r="AG2667" s="9">
        <v>-1</v>
      </c>
      <c r="AH2667" s="9">
        <v>-1</v>
      </c>
      <c r="AI2667" s="9">
        <v>-1</v>
      </c>
      <c r="AJ2667" s="9">
        <v>0</v>
      </c>
      <c r="AM2667" s="9" t="s">
        <v>309</v>
      </c>
      <c r="AN2667" s="9">
        <v>-1</v>
      </c>
      <c r="AQ2667" s="9">
        <v>580</v>
      </c>
      <c r="AR2667" s="9" t="s">
        <v>302</v>
      </c>
      <c r="AT2667" s="9" t="s">
        <v>195</v>
      </c>
      <c r="AU2667" s="9">
        <v>132.71029999999999</v>
      </c>
      <c r="AV2667" s="9">
        <v>17.175562499731502</v>
      </c>
      <c r="AW2667" s="9">
        <v>15.7031236874003</v>
      </c>
      <c r="AX2667" s="9">
        <v>1.2118153899999999E-2</v>
      </c>
    </row>
    <row r="2668" spans="1:50" x14ac:dyDescent="0.25">
      <c r="A2668" s="142">
        <v>550000</v>
      </c>
      <c r="B2668" s="142">
        <v>930000</v>
      </c>
      <c r="C2668" s="142">
        <v>930000</v>
      </c>
      <c r="D2668" s="9" t="s">
        <v>305</v>
      </c>
      <c r="E2668" s="9" t="s">
        <v>70</v>
      </c>
      <c r="F2668" s="9" t="s">
        <v>306</v>
      </c>
      <c r="G2668" s="9" t="s">
        <v>307</v>
      </c>
      <c r="H2668" s="9">
        <v>0.36</v>
      </c>
      <c r="I2668" s="9">
        <v>0.48</v>
      </c>
      <c r="J2668" s="9" t="s">
        <v>195</v>
      </c>
      <c r="K2668" s="9">
        <v>9.6788333669900004E-3</v>
      </c>
      <c r="L2668" s="9">
        <v>3850.6255303293601</v>
      </c>
      <c r="M2668" s="9">
        <v>9.5675464958490792</v>
      </c>
      <c r="N2668" s="9">
        <v>1.4060786152246301</v>
      </c>
      <c r="O2668" s="9">
        <v>9.2602688264310007E-2</v>
      </c>
      <c r="P2668" s="9">
        <v>1.3609200617650001E-2</v>
      </c>
      <c r="Q2668" s="9">
        <v>37.269562866762399</v>
      </c>
      <c r="R2668" s="9">
        <v>1210</v>
      </c>
      <c r="S2668" s="9" t="s">
        <v>310</v>
      </c>
      <c r="T2668" s="9">
        <v>1210</v>
      </c>
      <c r="U2668" s="9" t="s">
        <v>293</v>
      </c>
      <c r="V2668" s="9" t="s">
        <v>195</v>
      </c>
      <c r="Z2668" s="9">
        <v>0</v>
      </c>
      <c r="AA2668" s="9">
        <v>1</v>
      </c>
      <c r="AB2668" s="9">
        <v>9.2602688264310007E-2</v>
      </c>
      <c r="AC2668" s="9">
        <v>1.3609200617650001E-2</v>
      </c>
      <c r="AD2668" s="9">
        <v>37.269562866763501</v>
      </c>
      <c r="AF2668" s="9">
        <v>-1</v>
      </c>
      <c r="AG2668" s="9">
        <v>-1</v>
      </c>
      <c r="AH2668" s="9">
        <v>-1</v>
      </c>
      <c r="AI2668" s="9">
        <v>-1</v>
      </c>
      <c r="AJ2668" s="9">
        <v>0</v>
      </c>
      <c r="AM2668" s="9" t="s">
        <v>309</v>
      </c>
      <c r="AN2668" s="9">
        <v>-1</v>
      </c>
      <c r="AQ2668" s="9">
        <v>580</v>
      </c>
      <c r="AR2668" s="9" t="s">
        <v>302</v>
      </c>
      <c r="AT2668" s="9" t="s">
        <v>195</v>
      </c>
      <c r="AU2668" s="9">
        <v>132.71029999999999</v>
      </c>
      <c r="AV2668" s="9">
        <v>35.6335926417647</v>
      </c>
      <c r="AW2668" s="9">
        <v>39.168848972572299</v>
      </c>
      <c r="AX2668" s="9">
        <v>3.02267339E-2</v>
      </c>
    </row>
    <row r="2669" spans="1:50" x14ac:dyDescent="0.25">
      <c r="A2669" s="142">
        <v>550000</v>
      </c>
      <c r="B2669" s="142">
        <v>930000</v>
      </c>
      <c r="C2669" s="142">
        <v>930000</v>
      </c>
      <c r="D2669" s="9" t="s">
        <v>305</v>
      </c>
      <c r="E2669" s="9" t="s">
        <v>70</v>
      </c>
      <c r="F2669" s="9" t="s">
        <v>306</v>
      </c>
      <c r="G2669" s="9" t="s">
        <v>307</v>
      </c>
      <c r="H2669" s="9">
        <v>0.36</v>
      </c>
      <c r="I2669" s="9">
        <v>0.48</v>
      </c>
      <c r="J2669" s="9" t="s">
        <v>195</v>
      </c>
      <c r="K2669" s="9">
        <v>0.28261360865085999</v>
      </c>
      <c r="L2669" s="9">
        <v>3850.6255303293601</v>
      </c>
      <c r="M2669" s="9">
        <v>9.5675464958490792</v>
      </c>
      <c r="N2669" s="9">
        <v>1.4060786152246301</v>
      </c>
      <c r="O2669" s="9">
        <v>2.7039188411268298</v>
      </c>
      <c r="P2669" s="9">
        <v>0.39737695149544</v>
      </c>
      <c r="Q2669" s="9">
        <v>1088.23917668952</v>
      </c>
      <c r="R2669" s="9">
        <v>1210</v>
      </c>
      <c r="S2669" s="9" t="s">
        <v>310</v>
      </c>
      <c r="T2669" s="9">
        <v>1210</v>
      </c>
      <c r="U2669" s="9" t="s">
        <v>293</v>
      </c>
      <c r="V2669" s="9" t="s">
        <v>195</v>
      </c>
      <c r="Z2669" s="9">
        <v>0</v>
      </c>
      <c r="AA2669" s="9">
        <v>1</v>
      </c>
      <c r="AB2669" s="9">
        <v>2.7039188411268298</v>
      </c>
      <c r="AC2669" s="9">
        <v>0.39737695149544</v>
      </c>
      <c r="AD2669" s="9">
        <v>1088.23917668952</v>
      </c>
      <c r="AF2669" s="9">
        <v>-1</v>
      </c>
      <c r="AG2669" s="9">
        <v>-1</v>
      </c>
      <c r="AH2669" s="9">
        <v>-1</v>
      </c>
      <c r="AI2669" s="9">
        <v>-1</v>
      </c>
      <c r="AJ2669" s="9">
        <v>0</v>
      </c>
      <c r="AM2669" s="9" t="s">
        <v>309</v>
      </c>
      <c r="AN2669" s="9">
        <v>-1</v>
      </c>
      <c r="AQ2669" s="9">
        <v>580</v>
      </c>
      <c r="AR2669" s="9" t="s">
        <v>302</v>
      </c>
      <c r="AT2669" s="9" t="s">
        <v>195</v>
      </c>
      <c r="AU2669" s="9">
        <v>132.71029999999999</v>
      </c>
      <c r="AV2669" s="9">
        <v>134.86752981722501</v>
      </c>
      <c r="AW2669" s="9">
        <v>1143.6966972263899</v>
      </c>
      <c r="AX2669" s="9">
        <v>0.88259462830000002</v>
      </c>
    </row>
    <row r="2670" spans="1:50" x14ac:dyDescent="0.25">
      <c r="A2670" s="142">
        <v>550000</v>
      </c>
      <c r="B2670" s="142">
        <v>930000</v>
      </c>
      <c r="C2670" s="142">
        <v>930000</v>
      </c>
      <c r="D2670" s="9" t="s">
        <v>305</v>
      </c>
      <c r="E2670" s="9" t="s">
        <v>70</v>
      </c>
      <c r="F2670" s="9" t="s">
        <v>306</v>
      </c>
      <c r="G2670" s="9" t="s">
        <v>307</v>
      </c>
      <c r="H2670" s="9">
        <v>0.36</v>
      </c>
      <c r="I2670" s="9">
        <v>0.48</v>
      </c>
      <c r="J2670" s="9" t="s">
        <v>195</v>
      </c>
      <c r="K2670" s="9">
        <v>0.23712644814944001</v>
      </c>
      <c r="L2670" s="9">
        <v>3868.4187706131302</v>
      </c>
      <c r="M2670" s="9">
        <v>10.342245210362099</v>
      </c>
      <c r="N2670" s="9">
        <v>1.76853448224448</v>
      </c>
      <c r="O2670" s="9">
        <v>2.45241987262377</v>
      </c>
      <c r="P2670" s="9">
        <v>0.41936630020444998</v>
      </c>
      <c r="Q2670" s="9">
        <v>917.30440303013597</v>
      </c>
      <c r="R2670" s="9">
        <v>1200</v>
      </c>
      <c r="S2670" s="9" t="s">
        <v>308</v>
      </c>
      <c r="T2670" s="9">
        <v>1200</v>
      </c>
      <c r="U2670" s="9" t="s">
        <v>293</v>
      </c>
      <c r="V2670" s="9" t="s">
        <v>195</v>
      </c>
      <c r="Z2670" s="9">
        <v>0</v>
      </c>
      <c r="AA2670" s="9">
        <v>1</v>
      </c>
      <c r="AB2670" s="9">
        <v>2.45241987262377</v>
      </c>
      <c r="AC2670" s="9">
        <v>0.41936630020444998</v>
      </c>
      <c r="AD2670" s="9">
        <v>917.30440303013597</v>
      </c>
      <c r="AF2670" s="9">
        <v>-1</v>
      </c>
      <c r="AG2670" s="9">
        <v>-1</v>
      </c>
      <c r="AH2670" s="9">
        <v>-1</v>
      </c>
      <c r="AI2670" s="9">
        <v>-1</v>
      </c>
      <c r="AJ2670" s="9">
        <v>0</v>
      </c>
      <c r="AM2670" s="9" t="s">
        <v>309</v>
      </c>
      <c r="AN2670" s="9">
        <v>-1</v>
      </c>
      <c r="AQ2670" s="9">
        <v>580</v>
      </c>
      <c r="AR2670" s="9" t="s">
        <v>302</v>
      </c>
      <c r="AT2670" s="9" t="s">
        <v>195</v>
      </c>
      <c r="AU2670" s="9">
        <v>132.71029999999999</v>
      </c>
      <c r="AV2670" s="9">
        <v>148.88193307666899</v>
      </c>
      <c r="AW2670" s="9">
        <v>959.61668961448197</v>
      </c>
      <c r="AX2670" s="9">
        <v>0.7439613974</v>
      </c>
    </row>
    <row r="2671" spans="1:50" x14ac:dyDescent="0.25">
      <c r="A2671" s="142">
        <v>550000</v>
      </c>
      <c r="B2671" s="142">
        <v>930000</v>
      </c>
      <c r="C2671" s="142">
        <v>930000</v>
      </c>
      <c r="D2671" s="9" t="s">
        <v>305</v>
      </c>
      <c r="E2671" s="9" t="s">
        <v>70</v>
      </c>
      <c r="F2671" s="9" t="s">
        <v>306</v>
      </c>
      <c r="G2671" s="9" t="s">
        <v>307</v>
      </c>
      <c r="H2671" s="9">
        <v>0.36</v>
      </c>
      <c r="I2671" s="9">
        <v>0.48</v>
      </c>
      <c r="J2671" s="9" t="s">
        <v>195</v>
      </c>
      <c r="K2671" s="9">
        <v>2.2430800115769998E-2</v>
      </c>
      <c r="L2671" s="9">
        <v>3868.4187706131302</v>
      </c>
      <c r="M2671" s="9">
        <v>10.342245210362099</v>
      </c>
      <c r="N2671" s="9">
        <v>1.76853448224448</v>
      </c>
      <c r="O2671" s="9">
        <v>0.23198483506198</v>
      </c>
      <c r="P2671" s="9">
        <v>3.9669643469080001E-2</v>
      </c>
      <c r="Q2671" s="9">
        <v>86.771728207743095</v>
      </c>
      <c r="R2671" s="9">
        <v>1210</v>
      </c>
      <c r="S2671" s="9" t="s">
        <v>310</v>
      </c>
      <c r="T2671" s="9">
        <v>1210</v>
      </c>
      <c r="U2671" s="9" t="s">
        <v>293</v>
      </c>
      <c r="V2671" s="9" t="s">
        <v>195</v>
      </c>
      <c r="Z2671" s="9">
        <v>0</v>
      </c>
      <c r="AA2671" s="9">
        <v>1</v>
      </c>
      <c r="AB2671" s="9">
        <v>0.23198483506198</v>
      </c>
      <c r="AC2671" s="9">
        <v>3.9669643469080001E-2</v>
      </c>
      <c r="AD2671" s="9">
        <v>86.771728207743905</v>
      </c>
      <c r="AF2671" s="9">
        <v>-1</v>
      </c>
      <c r="AG2671" s="9">
        <v>-1</v>
      </c>
      <c r="AH2671" s="9">
        <v>-1</v>
      </c>
      <c r="AI2671" s="9">
        <v>-1</v>
      </c>
      <c r="AJ2671" s="9">
        <v>0</v>
      </c>
      <c r="AM2671" s="9" t="s">
        <v>309</v>
      </c>
      <c r="AN2671" s="9">
        <v>-1</v>
      </c>
      <c r="AQ2671" s="9">
        <v>580</v>
      </c>
      <c r="AR2671" s="9" t="s">
        <v>302</v>
      </c>
      <c r="AT2671" s="9" t="s">
        <v>195</v>
      </c>
      <c r="AU2671" s="9">
        <v>132.71029999999999</v>
      </c>
      <c r="AV2671" s="9">
        <v>54.6339922616704</v>
      </c>
      <c r="AW2671" s="9">
        <v>90.774227508103706</v>
      </c>
      <c r="AX2671" s="9">
        <v>7.0374475399999997E-2</v>
      </c>
    </row>
    <row r="2672" spans="1:50" x14ac:dyDescent="0.25">
      <c r="A2672" s="142">
        <v>550000</v>
      </c>
      <c r="B2672" s="142">
        <v>930000</v>
      </c>
      <c r="C2672" s="142">
        <v>930000</v>
      </c>
      <c r="D2672" s="9" t="s">
        <v>305</v>
      </c>
      <c r="E2672" s="9" t="s">
        <v>70</v>
      </c>
      <c r="F2672" s="9" t="s">
        <v>306</v>
      </c>
      <c r="G2672" s="9" t="s">
        <v>307</v>
      </c>
      <c r="H2672" s="9">
        <v>0.36</v>
      </c>
      <c r="I2672" s="9">
        <v>0.48</v>
      </c>
      <c r="J2672" s="9" t="s">
        <v>195</v>
      </c>
      <c r="K2672" s="9">
        <v>4.1669812647740001E-2</v>
      </c>
      <c r="L2672" s="9">
        <v>3868.4187706131302</v>
      </c>
      <c r="M2672" s="9">
        <v>10.342245210362099</v>
      </c>
      <c r="N2672" s="9">
        <v>1.76853448224448</v>
      </c>
      <c r="O2672" s="9">
        <v>0.43095942027284001</v>
      </c>
      <c r="P2672" s="9">
        <v>7.3694500536199997E-2</v>
      </c>
      <c r="Q2672" s="9">
        <v>161.19628541447699</v>
      </c>
      <c r="R2672" s="9">
        <v>1330</v>
      </c>
      <c r="S2672" s="9" t="s">
        <v>311</v>
      </c>
      <c r="T2672" s="9">
        <v>1330</v>
      </c>
      <c r="U2672" s="9" t="s">
        <v>293</v>
      </c>
      <c r="V2672" s="9" t="s">
        <v>195</v>
      </c>
      <c r="Z2672" s="9">
        <v>0</v>
      </c>
      <c r="AA2672" s="9">
        <v>1</v>
      </c>
      <c r="AB2672" s="9">
        <v>0.43095942027284001</v>
      </c>
      <c r="AC2672" s="9">
        <v>7.3694500536199997E-2</v>
      </c>
      <c r="AD2672" s="9">
        <v>161.19628541447801</v>
      </c>
      <c r="AF2672" s="9">
        <v>-1</v>
      </c>
      <c r="AG2672" s="9">
        <v>-1</v>
      </c>
      <c r="AH2672" s="9">
        <v>-1</v>
      </c>
      <c r="AI2672" s="9">
        <v>-1</v>
      </c>
      <c r="AJ2672" s="9">
        <v>0</v>
      </c>
      <c r="AM2672" s="9" t="s">
        <v>309</v>
      </c>
      <c r="AN2672" s="9">
        <v>-1</v>
      </c>
      <c r="AQ2672" s="9">
        <v>580</v>
      </c>
      <c r="AR2672" s="9" t="s">
        <v>302</v>
      </c>
      <c r="AT2672" s="9" t="s">
        <v>195</v>
      </c>
      <c r="AU2672" s="9">
        <v>132.71029999999999</v>
      </c>
      <c r="AV2672" s="9">
        <v>73.621251054525601</v>
      </c>
      <c r="AW2672" s="9">
        <v>168.63174893374099</v>
      </c>
      <c r="AX2672" s="9">
        <v>0.13073502470000001</v>
      </c>
    </row>
    <row r="2673" spans="1:50" x14ac:dyDescent="0.25">
      <c r="A2673" s="142">
        <v>550000</v>
      </c>
      <c r="B2673" s="142">
        <v>930000</v>
      </c>
      <c r="C2673" s="142">
        <v>930000</v>
      </c>
      <c r="D2673" s="9" t="s">
        <v>305</v>
      </c>
      <c r="E2673" s="9" t="s">
        <v>70</v>
      </c>
      <c r="F2673" s="9" t="s">
        <v>306</v>
      </c>
      <c r="G2673" s="9" t="s">
        <v>307</v>
      </c>
      <c r="H2673" s="9">
        <v>0.36</v>
      </c>
      <c r="I2673" s="9">
        <v>0.48</v>
      </c>
      <c r="J2673" s="9" t="s">
        <v>195</v>
      </c>
      <c r="K2673" s="9">
        <v>0.26201485516349998</v>
      </c>
      <c r="L2673" s="9">
        <v>3868.4187706131302</v>
      </c>
      <c r="M2673" s="9">
        <v>10.342245210362099</v>
      </c>
      <c r="N2673" s="9">
        <v>1.76853448224448</v>
      </c>
      <c r="O2673" s="9">
        <v>2.7098218808584398</v>
      </c>
      <c r="P2673" s="9">
        <v>0.46338230621693999</v>
      </c>
      <c r="Q2673" s="9">
        <v>1013.58318389397</v>
      </c>
      <c r="R2673" s="9">
        <v>1330</v>
      </c>
      <c r="S2673" s="9" t="s">
        <v>311</v>
      </c>
      <c r="T2673" s="9">
        <v>1330</v>
      </c>
      <c r="U2673" s="9" t="s">
        <v>293</v>
      </c>
      <c r="V2673" s="9" t="s">
        <v>195</v>
      </c>
      <c r="Z2673" s="9">
        <v>0</v>
      </c>
      <c r="AA2673" s="9">
        <v>1</v>
      </c>
      <c r="AB2673" s="9">
        <v>2.7098218808584398</v>
      </c>
      <c r="AC2673" s="9">
        <v>0.46338230621693999</v>
      </c>
      <c r="AD2673" s="9">
        <v>1013.58318389397</v>
      </c>
      <c r="AF2673" s="9">
        <v>-1</v>
      </c>
      <c r="AG2673" s="9">
        <v>-1</v>
      </c>
      <c r="AH2673" s="9">
        <v>-1</v>
      </c>
      <c r="AI2673" s="9">
        <v>-1</v>
      </c>
      <c r="AJ2673" s="9">
        <v>0</v>
      </c>
      <c r="AM2673" s="9" t="s">
        <v>309</v>
      </c>
      <c r="AN2673" s="9">
        <v>-1</v>
      </c>
      <c r="AQ2673" s="9">
        <v>580</v>
      </c>
      <c r="AR2673" s="9" t="s">
        <v>302</v>
      </c>
      <c r="AT2673" s="9" t="s">
        <v>195</v>
      </c>
      <c r="AU2673" s="9">
        <v>132.71029999999999</v>
      </c>
      <c r="AV2673" s="9">
        <v>137.423973831354</v>
      </c>
      <c r="AW2673" s="9">
        <v>1060.3364993826201</v>
      </c>
      <c r="AX2673" s="9">
        <v>0.82204637790000001</v>
      </c>
    </row>
    <row r="2674" spans="1:50" x14ac:dyDescent="0.25">
      <c r="A2674" s="142">
        <v>550000</v>
      </c>
      <c r="B2674" s="142">
        <v>930000</v>
      </c>
      <c r="C2674" s="142">
        <v>930000</v>
      </c>
      <c r="D2674" s="9" t="s">
        <v>305</v>
      </c>
      <c r="E2674" s="9" t="s">
        <v>70</v>
      </c>
      <c r="F2674" s="9" t="s">
        <v>306</v>
      </c>
      <c r="G2674" s="9" t="s">
        <v>307</v>
      </c>
      <c r="H2674" s="9">
        <v>0.36</v>
      </c>
      <c r="I2674" s="9">
        <v>0.48</v>
      </c>
      <c r="J2674" s="9" t="s">
        <v>195</v>
      </c>
      <c r="K2674" s="9">
        <v>6.8754023732999999E-4</v>
      </c>
      <c r="L2674" s="9">
        <v>3868.4187706131302</v>
      </c>
      <c r="M2674" s="9">
        <v>10.342245210362099</v>
      </c>
      <c r="N2674" s="9">
        <v>1.76853448224448</v>
      </c>
      <c r="O2674" s="9">
        <v>7.1107097264999997E-3</v>
      </c>
      <c r="P2674" s="9">
        <v>1.2159386176499999E-3</v>
      </c>
      <c r="Q2674" s="9">
        <v>2.6596935596585198</v>
      </c>
      <c r="R2674" s="9">
        <v>1330</v>
      </c>
      <c r="S2674" s="9" t="s">
        <v>311</v>
      </c>
      <c r="T2674" s="9">
        <v>1330</v>
      </c>
      <c r="U2674" s="9" t="s">
        <v>293</v>
      </c>
      <c r="V2674" s="9" t="s">
        <v>195</v>
      </c>
      <c r="Z2674" s="9">
        <v>0</v>
      </c>
      <c r="AA2674" s="9">
        <v>1</v>
      </c>
      <c r="AB2674" s="9">
        <v>7.1107097264999997E-3</v>
      </c>
      <c r="AC2674" s="9">
        <v>1.2159386176499999E-3</v>
      </c>
      <c r="AD2674" s="9">
        <v>2.6596935596589701</v>
      </c>
      <c r="AF2674" s="9">
        <v>-1</v>
      </c>
      <c r="AG2674" s="9">
        <v>-1</v>
      </c>
      <c r="AH2674" s="9">
        <v>-1</v>
      </c>
      <c r="AI2674" s="9">
        <v>-1</v>
      </c>
      <c r="AJ2674" s="9">
        <v>0</v>
      </c>
      <c r="AM2674" s="9" t="s">
        <v>309</v>
      </c>
      <c r="AN2674" s="9">
        <v>-1</v>
      </c>
      <c r="AQ2674" s="9">
        <v>580</v>
      </c>
      <c r="AR2674" s="9" t="s">
        <v>302</v>
      </c>
      <c r="AT2674" s="9" t="s">
        <v>195</v>
      </c>
      <c r="AU2674" s="9">
        <v>132.71029999999999</v>
      </c>
      <c r="AV2674" s="9">
        <v>9.3895606028364398</v>
      </c>
      <c r="AW2674" s="9">
        <v>2.7823766251180202</v>
      </c>
      <c r="AX2674" s="9">
        <v>2.1570913E-3</v>
      </c>
    </row>
    <row r="2675" spans="1:50" x14ac:dyDescent="0.25">
      <c r="A2675" s="142">
        <v>550000</v>
      </c>
      <c r="B2675" s="142">
        <v>930000</v>
      </c>
      <c r="C2675" s="142">
        <v>930000</v>
      </c>
      <c r="D2675" s="9" t="s">
        <v>305</v>
      </c>
      <c r="E2675" s="9" t="s">
        <v>70</v>
      </c>
      <c r="F2675" s="9" t="s">
        <v>306</v>
      </c>
      <c r="G2675" s="9" t="s">
        <v>307</v>
      </c>
      <c r="H2675" s="9">
        <v>0.36</v>
      </c>
      <c r="I2675" s="9">
        <v>0.48</v>
      </c>
      <c r="J2675" s="9" t="s">
        <v>195</v>
      </c>
      <c r="K2675" s="9">
        <v>5.3833997515200002E-2</v>
      </c>
      <c r="L2675" s="9">
        <v>3868.4187706131302</v>
      </c>
      <c r="M2675" s="9">
        <v>10.342245210362099</v>
      </c>
      <c r="N2675" s="9">
        <v>1.76853448224448</v>
      </c>
      <c r="O2675" s="9">
        <v>0.55676440295623997</v>
      </c>
      <c r="P2675" s="9">
        <v>9.5207280922689999E-2</v>
      </c>
      <c r="Q2675" s="9">
        <v>208.252446484948</v>
      </c>
      <c r="R2675" s="9">
        <v>1210</v>
      </c>
      <c r="S2675" s="9" t="s">
        <v>310</v>
      </c>
      <c r="T2675" s="9">
        <v>1210</v>
      </c>
      <c r="U2675" s="9" t="s">
        <v>293</v>
      </c>
      <c r="V2675" s="9" t="s">
        <v>195</v>
      </c>
      <c r="Z2675" s="9">
        <v>0</v>
      </c>
      <c r="AA2675" s="9">
        <v>1</v>
      </c>
      <c r="AB2675" s="9">
        <v>0.55676440295623997</v>
      </c>
      <c r="AC2675" s="9">
        <v>9.5207280922689999E-2</v>
      </c>
      <c r="AD2675" s="9">
        <v>208.252446484947</v>
      </c>
      <c r="AF2675" s="9">
        <v>-1</v>
      </c>
      <c r="AG2675" s="9">
        <v>-1</v>
      </c>
      <c r="AH2675" s="9">
        <v>-1</v>
      </c>
      <c r="AI2675" s="9">
        <v>-1</v>
      </c>
      <c r="AJ2675" s="9">
        <v>0</v>
      </c>
      <c r="AM2675" s="9" t="s">
        <v>309</v>
      </c>
      <c r="AN2675" s="9">
        <v>-1</v>
      </c>
      <c r="AQ2675" s="9">
        <v>580</v>
      </c>
      <c r="AR2675" s="9" t="s">
        <v>302</v>
      </c>
      <c r="AT2675" s="9" t="s">
        <v>195</v>
      </c>
      <c r="AU2675" s="9">
        <v>132.71029999999999</v>
      </c>
      <c r="AV2675" s="9">
        <v>62.318267955025199</v>
      </c>
      <c r="AW2675" s="9">
        <v>217.85845858785899</v>
      </c>
      <c r="AX2675" s="9">
        <v>0.16889898340000001</v>
      </c>
    </row>
    <row r="2676" spans="1:50" x14ac:dyDescent="0.25">
      <c r="A2676" s="142">
        <v>550000</v>
      </c>
      <c r="B2676" s="142">
        <v>930000</v>
      </c>
      <c r="C2676" s="142">
        <v>930000</v>
      </c>
      <c r="D2676" s="9" t="s">
        <v>305</v>
      </c>
      <c r="E2676" s="9" t="s">
        <v>70</v>
      </c>
      <c r="F2676" s="9" t="s">
        <v>306</v>
      </c>
      <c r="G2676" s="9" t="s">
        <v>307</v>
      </c>
      <c r="H2676" s="9">
        <v>0.36</v>
      </c>
      <c r="I2676" s="9">
        <v>0.48</v>
      </c>
      <c r="J2676" s="9" t="s">
        <v>195</v>
      </c>
      <c r="K2676" s="9">
        <v>4.4394166724480003E-2</v>
      </c>
      <c r="L2676" s="9">
        <v>3900.0369823084402</v>
      </c>
      <c r="M2676" s="9">
        <v>11.301903513403399</v>
      </c>
      <c r="N2676" s="9">
        <v>2.0534519839593099</v>
      </c>
      <c r="O2676" s="9">
        <v>0.50173858887810996</v>
      </c>
      <c r="P2676" s="9">
        <v>9.1161289736619994E-2</v>
      </c>
      <c r="Q2676" s="9">
        <v>173.13889202427401</v>
      </c>
      <c r="R2676" s="9">
        <v>1400</v>
      </c>
      <c r="S2676" s="9" t="s">
        <v>297</v>
      </c>
      <c r="T2676" s="9">
        <v>1400</v>
      </c>
      <c r="U2676" s="9" t="s">
        <v>293</v>
      </c>
      <c r="V2676" s="9" t="s">
        <v>195</v>
      </c>
      <c r="Z2676" s="9">
        <v>0</v>
      </c>
      <c r="AA2676" s="9">
        <v>1</v>
      </c>
      <c r="AB2676" s="9">
        <v>0.50173858887810996</v>
      </c>
      <c r="AC2676" s="9">
        <v>9.1161289736619994E-2</v>
      </c>
      <c r="AD2676" s="9">
        <v>173.13889202427299</v>
      </c>
      <c r="AF2676" s="9">
        <v>-1</v>
      </c>
      <c r="AG2676" s="9">
        <v>-1</v>
      </c>
      <c r="AH2676" s="9">
        <v>-1</v>
      </c>
      <c r="AI2676" s="9">
        <v>-1</v>
      </c>
      <c r="AJ2676" s="9">
        <v>0</v>
      </c>
      <c r="AM2676" s="9" t="s">
        <v>309</v>
      </c>
      <c r="AN2676" s="9">
        <v>-1</v>
      </c>
      <c r="AQ2676" s="9">
        <v>580</v>
      </c>
      <c r="AR2676" s="9" t="s">
        <v>302</v>
      </c>
      <c r="AT2676" s="9" t="s">
        <v>195</v>
      </c>
      <c r="AU2676" s="9">
        <v>132.71029999999999</v>
      </c>
      <c r="AV2676" s="9">
        <v>76.8406531010382</v>
      </c>
      <c r="AW2676" s="9">
        <v>179.656818726094</v>
      </c>
      <c r="AX2676" s="9">
        <v>0.14042083699999999</v>
      </c>
    </row>
    <row r="2677" spans="1:50" x14ac:dyDescent="0.25">
      <c r="A2677" s="142">
        <v>550000</v>
      </c>
      <c r="B2677" s="142">
        <v>930000</v>
      </c>
      <c r="C2677" s="142">
        <v>930000</v>
      </c>
      <c r="D2677" s="9" t="s">
        <v>305</v>
      </c>
      <c r="E2677" s="9" t="s">
        <v>70</v>
      </c>
      <c r="F2677" s="9" t="s">
        <v>306</v>
      </c>
      <c r="G2677" s="9" t="s">
        <v>307</v>
      </c>
      <c r="H2677" s="9">
        <v>0.36</v>
      </c>
      <c r="I2677" s="9">
        <v>0.48</v>
      </c>
      <c r="J2677" s="9" t="s">
        <v>195</v>
      </c>
      <c r="K2677" s="9">
        <v>5.7167666997930001E-2</v>
      </c>
      <c r="L2677" s="9">
        <v>3900.0369823084402</v>
      </c>
      <c r="M2677" s="9">
        <v>11.301903513403399</v>
      </c>
      <c r="N2677" s="9">
        <v>2.0534519839593099</v>
      </c>
      <c r="O2677" s="9">
        <v>0.64610345649699996</v>
      </c>
      <c r="P2677" s="9">
        <v>0.11739105921522</v>
      </c>
      <c r="Q2677" s="9">
        <v>222.956015484228</v>
      </c>
      <c r="R2677" s="9">
        <v>1410</v>
      </c>
      <c r="S2677" s="9" t="s">
        <v>299</v>
      </c>
      <c r="T2677" s="9">
        <v>1410</v>
      </c>
      <c r="U2677" s="9" t="s">
        <v>293</v>
      </c>
      <c r="V2677" s="9" t="s">
        <v>195</v>
      </c>
      <c r="Z2677" s="9">
        <v>0</v>
      </c>
      <c r="AA2677" s="9">
        <v>1</v>
      </c>
      <c r="AB2677" s="9">
        <v>0.64610345649699996</v>
      </c>
      <c r="AC2677" s="9">
        <v>0.11739105921522</v>
      </c>
      <c r="AD2677" s="9">
        <v>222.956015484229</v>
      </c>
      <c r="AF2677" s="9">
        <v>-1</v>
      </c>
      <c r="AG2677" s="9">
        <v>-1</v>
      </c>
      <c r="AH2677" s="9">
        <v>-1</v>
      </c>
      <c r="AI2677" s="9">
        <v>-1</v>
      </c>
      <c r="AJ2677" s="9">
        <v>0</v>
      </c>
      <c r="AM2677" s="9" t="s">
        <v>309</v>
      </c>
      <c r="AN2677" s="9">
        <v>-1</v>
      </c>
      <c r="AQ2677" s="9">
        <v>580</v>
      </c>
      <c r="AR2677" s="9" t="s">
        <v>302</v>
      </c>
      <c r="AT2677" s="9" t="s">
        <v>195</v>
      </c>
      <c r="AU2677" s="9">
        <v>132.71029999999999</v>
      </c>
      <c r="AV2677" s="9">
        <v>88.703143149558898</v>
      </c>
      <c r="AW2677" s="9">
        <v>231.34934034420499</v>
      </c>
      <c r="AX2677" s="9">
        <v>0.180824019</v>
      </c>
    </row>
    <row r="2678" spans="1:50" x14ac:dyDescent="0.25">
      <c r="A2678" s="142">
        <v>550000</v>
      </c>
      <c r="B2678" s="142">
        <v>930000</v>
      </c>
      <c r="C2678" s="142">
        <v>930000</v>
      </c>
      <c r="D2678" s="9" t="s">
        <v>305</v>
      </c>
      <c r="E2678" s="9" t="s">
        <v>70</v>
      </c>
      <c r="F2678" s="9" t="s">
        <v>306</v>
      </c>
      <c r="G2678" s="9" t="s">
        <v>307</v>
      </c>
      <c r="H2678" s="9">
        <v>0.36</v>
      </c>
      <c r="I2678" s="9">
        <v>0.48</v>
      </c>
      <c r="J2678" s="9" t="s">
        <v>195</v>
      </c>
      <c r="K2678" s="9">
        <v>0.51620162184337004</v>
      </c>
      <c r="L2678" s="9">
        <v>3900.0369823084402</v>
      </c>
      <c r="M2678" s="9">
        <v>11.301903513403399</v>
      </c>
      <c r="N2678" s="9">
        <v>2.0534519839593099</v>
      </c>
      <c r="O2678" s="9">
        <v>5.8340609235362102</v>
      </c>
      <c r="P2678" s="9">
        <v>1.0599952444973</v>
      </c>
      <c r="Q2678" s="9">
        <v>2013.20541551677</v>
      </c>
      <c r="R2678" s="9">
        <v>1300</v>
      </c>
      <c r="S2678" s="9" t="s">
        <v>296</v>
      </c>
      <c r="T2678" s="9">
        <v>1300</v>
      </c>
      <c r="U2678" s="9" t="s">
        <v>293</v>
      </c>
      <c r="V2678" s="9" t="s">
        <v>195</v>
      </c>
      <c r="Z2678" s="9">
        <v>0</v>
      </c>
      <c r="AA2678" s="9">
        <v>1</v>
      </c>
      <c r="AB2678" s="9">
        <v>5.8340609235362102</v>
      </c>
      <c r="AC2678" s="9">
        <v>1.0599952444973</v>
      </c>
      <c r="AD2678" s="9">
        <v>2013.20541551677</v>
      </c>
      <c r="AF2678" s="9">
        <v>-1</v>
      </c>
      <c r="AG2678" s="9">
        <v>-1</v>
      </c>
      <c r="AH2678" s="9">
        <v>-1</v>
      </c>
      <c r="AI2678" s="9">
        <v>-1</v>
      </c>
      <c r="AJ2678" s="9">
        <v>0</v>
      </c>
      <c r="AM2678" s="9" t="s">
        <v>309</v>
      </c>
      <c r="AN2678" s="9">
        <v>-1</v>
      </c>
      <c r="AQ2678" s="9">
        <v>580</v>
      </c>
      <c r="AR2678" s="9" t="s">
        <v>302</v>
      </c>
      <c r="AT2678" s="9" t="s">
        <v>195</v>
      </c>
      <c r="AU2678" s="9">
        <v>132.71029999999999</v>
      </c>
      <c r="AV2678" s="9">
        <v>184.371726568794</v>
      </c>
      <c r="AW2678" s="9">
        <v>2088.9938486101701</v>
      </c>
      <c r="AX2678" s="9">
        <v>1.6327700045</v>
      </c>
    </row>
    <row r="2679" spans="1:50" x14ac:dyDescent="0.25">
      <c r="A2679" s="142">
        <v>550000</v>
      </c>
      <c r="B2679" s="142">
        <v>930000</v>
      </c>
      <c r="C2679" s="142">
        <v>930000</v>
      </c>
      <c r="D2679" s="9" t="s">
        <v>305</v>
      </c>
      <c r="E2679" s="9" t="s">
        <v>70</v>
      </c>
      <c r="F2679" s="9" t="s">
        <v>306</v>
      </c>
      <c r="G2679" s="9" t="s">
        <v>307</v>
      </c>
      <c r="H2679" s="9">
        <v>0.36</v>
      </c>
      <c r="I2679" s="9">
        <v>0.48</v>
      </c>
      <c r="J2679" s="9" t="s">
        <v>195</v>
      </c>
      <c r="K2679" s="9">
        <v>1.9958700778479999E-2</v>
      </c>
      <c r="L2679" s="9">
        <v>3844.8812741401298</v>
      </c>
      <c r="M2679" s="9">
        <v>9.23750777629302</v>
      </c>
      <c r="N2679" s="9">
        <v>1.3045892518498099</v>
      </c>
      <c r="O2679" s="9">
        <v>0.18436865364593999</v>
      </c>
      <c r="P2679" s="9">
        <v>2.603790651649E-2</v>
      </c>
      <c r="Q2679" s="9">
        <v>76.738834879355394</v>
      </c>
      <c r="R2679" s="9">
        <v>1400</v>
      </c>
      <c r="S2679" s="9" t="s">
        <v>297</v>
      </c>
      <c r="T2679" s="9">
        <v>1400</v>
      </c>
      <c r="U2679" s="9" t="s">
        <v>293</v>
      </c>
      <c r="V2679" s="9" t="s">
        <v>195</v>
      </c>
      <c r="Z2679" s="9">
        <v>0</v>
      </c>
      <c r="AA2679" s="9">
        <v>1</v>
      </c>
      <c r="AB2679" s="9">
        <v>0.18436865364593999</v>
      </c>
      <c r="AC2679" s="9">
        <v>2.603790651649E-2</v>
      </c>
      <c r="AD2679" s="9">
        <v>76.738834879353902</v>
      </c>
      <c r="AF2679" s="9">
        <v>-1</v>
      </c>
      <c r="AG2679" s="9">
        <v>-1</v>
      </c>
      <c r="AH2679" s="9">
        <v>-1</v>
      </c>
      <c r="AI2679" s="9">
        <v>-1</v>
      </c>
      <c r="AJ2679" s="9">
        <v>0</v>
      </c>
      <c r="AM2679" s="9" t="s">
        <v>309</v>
      </c>
      <c r="AN2679" s="9">
        <v>-1</v>
      </c>
      <c r="AQ2679" s="9">
        <v>580</v>
      </c>
      <c r="AR2679" s="9" t="s">
        <v>302</v>
      </c>
      <c r="AT2679" s="9" t="s">
        <v>195</v>
      </c>
      <c r="AU2679" s="9">
        <v>132.71029999999999</v>
      </c>
      <c r="AV2679" s="9">
        <v>51.527069971122899</v>
      </c>
      <c r="AW2679" s="9">
        <v>80.769996428162102</v>
      </c>
      <c r="AX2679" s="9">
        <v>6.2237497900000001E-2</v>
      </c>
    </row>
    <row r="2680" spans="1:50" x14ac:dyDescent="0.25">
      <c r="A2680" s="142">
        <v>550000</v>
      </c>
      <c r="B2680" s="142">
        <v>930000</v>
      </c>
      <c r="C2680" s="142">
        <v>930000</v>
      </c>
      <c r="D2680" s="9" t="s">
        <v>305</v>
      </c>
      <c r="E2680" s="9" t="s">
        <v>70</v>
      </c>
      <c r="F2680" s="9" t="s">
        <v>306</v>
      </c>
      <c r="G2680" s="9" t="s">
        <v>307</v>
      </c>
      <c r="H2680" s="9">
        <v>0.36</v>
      </c>
      <c r="I2680" s="9">
        <v>0.48</v>
      </c>
      <c r="J2680" s="9" t="s">
        <v>195</v>
      </c>
      <c r="K2680" s="9">
        <v>0.21289679698916</v>
      </c>
      <c r="L2680" s="9">
        <v>3844.8812741401298</v>
      </c>
      <c r="M2680" s="9">
        <v>9.23750777629302</v>
      </c>
      <c r="N2680" s="9">
        <v>1.3045892518498099</v>
      </c>
      <c r="O2680" s="9">
        <v>1.9666358177352501</v>
      </c>
      <c r="P2680" s="9">
        <v>0.27774287310530998</v>
      </c>
      <c r="Q2680" s="9">
        <v>818.56290806803895</v>
      </c>
      <c r="R2680" s="9">
        <v>1200</v>
      </c>
      <c r="S2680" s="9" t="s">
        <v>308</v>
      </c>
      <c r="T2680" s="9">
        <v>1200</v>
      </c>
      <c r="U2680" s="9" t="s">
        <v>293</v>
      </c>
      <c r="V2680" s="9" t="s">
        <v>195</v>
      </c>
      <c r="Z2680" s="9">
        <v>0</v>
      </c>
      <c r="AA2680" s="9">
        <v>1</v>
      </c>
      <c r="AB2680" s="9">
        <v>1.9666358177352501</v>
      </c>
      <c r="AC2680" s="9">
        <v>0.27774287310530998</v>
      </c>
      <c r="AD2680" s="9">
        <v>818.56290806803895</v>
      </c>
      <c r="AF2680" s="9">
        <v>-1</v>
      </c>
      <c r="AG2680" s="9">
        <v>-1</v>
      </c>
      <c r="AH2680" s="9">
        <v>-1</v>
      </c>
      <c r="AI2680" s="9">
        <v>-1</v>
      </c>
      <c r="AJ2680" s="9">
        <v>0</v>
      </c>
      <c r="AM2680" s="9" t="s">
        <v>309</v>
      </c>
      <c r="AN2680" s="9">
        <v>-1</v>
      </c>
      <c r="AQ2680" s="9">
        <v>580</v>
      </c>
      <c r="AR2680" s="9" t="s">
        <v>302</v>
      </c>
      <c r="AT2680" s="9" t="s">
        <v>195</v>
      </c>
      <c r="AU2680" s="9">
        <v>132.71029999999999</v>
      </c>
      <c r="AV2680" s="9">
        <v>162.22529411289</v>
      </c>
      <c r="AW2680" s="9">
        <v>861.56277020397397</v>
      </c>
      <c r="AX2680" s="9">
        <v>0.66387908200000001</v>
      </c>
    </row>
    <row r="2681" spans="1:50" x14ac:dyDescent="0.25">
      <c r="A2681" s="142">
        <v>550000</v>
      </c>
      <c r="B2681" s="142">
        <v>930000</v>
      </c>
      <c r="C2681" s="142">
        <v>930000</v>
      </c>
      <c r="D2681" s="9" t="s">
        <v>305</v>
      </c>
      <c r="E2681" s="9" t="s">
        <v>70</v>
      </c>
      <c r="F2681" s="9" t="s">
        <v>306</v>
      </c>
      <c r="G2681" s="9" t="s">
        <v>307</v>
      </c>
      <c r="H2681" s="9">
        <v>0.36</v>
      </c>
      <c r="I2681" s="9">
        <v>0.48</v>
      </c>
      <c r="J2681" s="9" t="s">
        <v>195</v>
      </c>
      <c r="K2681" s="9">
        <v>0.11715708433961999</v>
      </c>
      <c r="L2681" s="9">
        <v>3844.8812741401298</v>
      </c>
      <c r="M2681" s="9">
        <v>9.23750777629302</v>
      </c>
      <c r="N2681" s="9">
        <v>1.3045892518498099</v>
      </c>
      <c r="O2681" s="9">
        <v>1.0822394776350699</v>
      </c>
      <c r="P2681" s="9">
        <v>0.15284187300752999</v>
      </c>
      <c r="Q2681" s="9">
        <v>450.45507971026899</v>
      </c>
      <c r="R2681" s="9">
        <v>1210</v>
      </c>
      <c r="S2681" s="9" t="s">
        <v>310</v>
      </c>
      <c r="T2681" s="9">
        <v>1210</v>
      </c>
      <c r="U2681" s="9" t="s">
        <v>293</v>
      </c>
      <c r="V2681" s="9" t="s">
        <v>195</v>
      </c>
      <c r="Z2681" s="9">
        <v>0</v>
      </c>
      <c r="AA2681" s="9">
        <v>1</v>
      </c>
      <c r="AB2681" s="9">
        <v>1.0822394776350699</v>
      </c>
      <c r="AC2681" s="9">
        <v>0.15284187300752999</v>
      </c>
      <c r="AD2681" s="9">
        <v>450.45507971026899</v>
      </c>
      <c r="AF2681" s="9">
        <v>-1</v>
      </c>
      <c r="AG2681" s="9">
        <v>-1</v>
      </c>
      <c r="AH2681" s="9">
        <v>-1</v>
      </c>
      <c r="AI2681" s="9">
        <v>-1</v>
      </c>
      <c r="AJ2681" s="9">
        <v>0</v>
      </c>
      <c r="AM2681" s="9" t="s">
        <v>309</v>
      </c>
      <c r="AN2681" s="9">
        <v>-1</v>
      </c>
      <c r="AQ2681" s="9">
        <v>580</v>
      </c>
      <c r="AR2681" s="9" t="s">
        <v>302</v>
      </c>
      <c r="AT2681" s="9" t="s">
        <v>195</v>
      </c>
      <c r="AU2681" s="9">
        <v>132.71029999999999</v>
      </c>
      <c r="AV2681" s="9">
        <v>88.751430014087802</v>
      </c>
      <c r="AW2681" s="9">
        <v>474.11789918945698</v>
      </c>
      <c r="AX2681" s="9">
        <v>0.36533258699999999</v>
      </c>
    </row>
    <row r="2682" spans="1:50" x14ac:dyDescent="0.25">
      <c r="A2682" s="142">
        <v>550000</v>
      </c>
      <c r="B2682" s="142">
        <v>930000</v>
      </c>
      <c r="C2682" s="142">
        <v>930000</v>
      </c>
      <c r="D2682" s="9" t="s">
        <v>305</v>
      </c>
      <c r="E2682" s="9" t="s">
        <v>70</v>
      </c>
      <c r="F2682" s="9" t="s">
        <v>306</v>
      </c>
      <c r="G2682" s="9" t="s">
        <v>307</v>
      </c>
      <c r="H2682" s="9">
        <v>0.36</v>
      </c>
      <c r="I2682" s="9">
        <v>0.48</v>
      </c>
      <c r="J2682" s="9" t="s">
        <v>195</v>
      </c>
      <c r="K2682" s="9">
        <v>0.22439986420479999</v>
      </c>
      <c r="L2682" s="9">
        <v>3844.8812741401298</v>
      </c>
      <c r="M2682" s="9">
        <v>9.23750777629302</v>
      </c>
      <c r="N2682" s="9">
        <v>1.3045892518498099</v>
      </c>
      <c r="O2682" s="9">
        <v>2.07289549059099</v>
      </c>
      <c r="P2682" s="9">
        <v>0.29274965095813998</v>
      </c>
      <c r="Q2682" s="9">
        <v>862.79083580064798</v>
      </c>
      <c r="R2682" s="9">
        <v>1750</v>
      </c>
      <c r="S2682" s="9" t="s">
        <v>315</v>
      </c>
      <c r="T2682" s="9">
        <v>1750</v>
      </c>
      <c r="U2682" s="9" t="s">
        <v>293</v>
      </c>
      <c r="V2682" s="9" t="s">
        <v>195</v>
      </c>
      <c r="Z2682" s="9">
        <v>0</v>
      </c>
      <c r="AA2682" s="9">
        <v>1</v>
      </c>
      <c r="AB2682" s="9">
        <v>2.07289549059099</v>
      </c>
      <c r="AC2682" s="9">
        <v>0.29274965095813998</v>
      </c>
      <c r="AD2682" s="9">
        <v>862.79083580064798</v>
      </c>
      <c r="AF2682" s="9">
        <v>-1</v>
      </c>
      <c r="AG2682" s="9">
        <v>-1</v>
      </c>
      <c r="AH2682" s="9">
        <v>-1</v>
      </c>
      <c r="AI2682" s="9">
        <v>-1</v>
      </c>
      <c r="AJ2682" s="9">
        <v>0</v>
      </c>
      <c r="AM2682" s="9" t="s">
        <v>309</v>
      </c>
      <c r="AN2682" s="9">
        <v>-1</v>
      </c>
      <c r="AQ2682" s="9">
        <v>580</v>
      </c>
      <c r="AR2682" s="9" t="s">
        <v>302</v>
      </c>
      <c r="AT2682" s="9" t="s">
        <v>195</v>
      </c>
      <c r="AU2682" s="9">
        <v>132.71029999999999</v>
      </c>
      <c r="AV2682" s="9">
        <v>118.76436322671</v>
      </c>
      <c r="AW2682" s="9">
        <v>908.11403164290505</v>
      </c>
      <c r="AX2682" s="9">
        <v>0.69974925860000003</v>
      </c>
    </row>
    <row r="2683" spans="1:50" x14ac:dyDescent="0.25">
      <c r="A2683" s="142">
        <v>550000</v>
      </c>
      <c r="B2683" s="142">
        <v>930000</v>
      </c>
      <c r="C2683" s="142">
        <v>930000</v>
      </c>
      <c r="D2683" s="9" t="s">
        <v>305</v>
      </c>
      <c r="E2683" s="9" t="s">
        <v>70</v>
      </c>
      <c r="F2683" s="9" t="s">
        <v>306</v>
      </c>
      <c r="G2683" s="9" t="s">
        <v>307</v>
      </c>
      <c r="H2683" s="9">
        <v>0.36</v>
      </c>
      <c r="I2683" s="9">
        <v>0.48</v>
      </c>
      <c r="J2683" s="9" t="s">
        <v>195</v>
      </c>
      <c r="K2683" s="9">
        <v>2.482991927053E-2</v>
      </c>
      <c r="L2683" s="9">
        <v>3844.8812741401298</v>
      </c>
      <c r="M2683" s="9">
        <v>9.23750777629302</v>
      </c>
      <c r="N2683" s="9">
        <v>1.3045892518498099</v>
      </c>
      <c r="O2683" s="9">
        <v>0.22936657234628</v>
      </c>
      <c r="P2683" s="9">
        <v>3.2392845804629998E-2</v>
      </c>
      <c r="Q2683" s="9">
        <v>95.468091641687494</v>
      </c>
      <c r="R2683" s="9">
        <v>1430</v>
      </c>
      <c r="S2683" s="9" t="s">
        <v>298</v>
      </c>
      <c r="T2683" s="9">
        <v>1430</v>
      </c>
      <c r="U2683" s="9" t="s">
        <v>293</v>
      </c>
      <c r="V2683" s="9" t="s">
        <v>195</v>
      </c>
      <c r="Z2683" s="9">
        <v>0</v>
      </c>
      <c r="AA2683" s="9">
        <v>1</v>
      </c>
      <c r="AB2683" s="9">
        <v>0.22936657234628</v>
      </c>
      <c r="AC2683" s="9">
        <v>3.2392845804629998E-2</v>
      </c>
      <c r="AD2683" s="9">
        <v>95.468091641687096</v>
      </c>
      <c r="AF2683" s="9">
        <v>-1</v>
      </c>
      <c r="AG2683" s="9">
        <v>-1</v>
      </c>
      <c r="AH2683" s="9">
        <v>-1</v>
      </c>
      <c r="AI2683" s="9">
        <v>-1</v>
      </c>
      <c r="AJ2683" s="9">
        <v>0</v>
      </c>
      <c r="AM2683" s="9" t="s">
        <v>309</v>
      </c>
      <c r="AN2683" s="9">
        <v>-1</v>
      </c>
      <c r="AQ2683" s="9">
        <v>580</v>
      </c>
      <c r="AR2683" s="9" t="s">
        <v>302</v>
      </c>
      <c r="AT2683" s="9" t="s">
        <v>195</v>
      </c>
      <c r="AU2683" s="9">
        <v>132.71029999999999</v>
      </c>
      <c r="AV2683" s="9">
        <v>58.668907828997398</v>
      </c>
      <c r="AW2683" s="9">
        <v>100.483118267633</v>
      </c>
      <c r="AX2683" s="9">
        <v>7.7427487099999998E-2</v>
      </c>
    </row>
    <row r="2684" spans="1:50" x14ac:dyDescent="0.25">
      <c r="A2684" s="142">
        <v>550000</v>
      </c>
      <c r="B2684" s="142">
        <v>930000</v>
      </c>
      <c r="C2684" s="142">
        <v>930000</v>
      </c>
      <c r="D2684" s="9" t="s">
        <v>305</v>
      </c>
      <c r="E2684" s="9" t="s">
        <v>70</v>
      </c>
      <c r="F2684" s="9" t="s">
        <v>306</v>
      </c>
      <c r="G2684" s="9" t="s">
        <v>307</v>
      </c>
      <c r="H2684" s="9">
        <v>0.36</v>
      </c>
      <c r="I2684" s="9">
        <v>0.48</v>
      </c>
      <c r="J2684" s="9" t="s">
        <v>195</v>
      </c>
      <c r="K2684" s="9">
        <v>1.8520970899190001E-2</v>
      </c>
      <c r="L2684" s="9">
        <v>3844.8812741401298</v>
      </c>
      <c r="M2684" s="9">
        <v>9.23750777629302</v>
      </c>
      <c r="N2684" s="9">
        <v>1.3045892518498099</v>
      </c>
      <c r="O2684" s="9">
        <v>0.17108761270582001</v>
      </c>
      <c r="P2684" s="9">
        <v>2.4162259568910001E-2</v>
      </c>
      <c r="Q2684" s="9">
        <v>71.210934189213106</v>
      </c>
      <c r="R2684" s="9">
        <v>1210</v>
      </c>
      <c r="S2684" s="9" t="s">
        <v>310</v>
      </c>
      <c r="T2684" s="9">
        <v>1210</v>
      </c>
      <c r="U2684" s="9" t="s">
        <v>293</v>
      </c>
      <c r="V2684" s="9" t="s">
        <v>195</v>
      </c>
      <c r="Z2684" s="9">
        <v>0</v>
      </c>
      <c r="AA2684" s="9">
        <v>1</v>
      </c>
      <c r="AB2684" s="9">
        <v>0.17108761270582001</v>
      </c>
      <c r="AC2684" s="9">
        <v>2.4162259568910001E-2</v>
      </c>
      <c r="AD2684" s="9">
        <v>71.210934189212693</v>
      </c>
      <c r="AF2684" s="9">
        <v>-1</v>
      </c>
      <c r="AG2684" s="9">
        <v>-1</v>
      </c>
      <c r="AH2684" s="9">
        <v>-1</v>
      </c>
      <c r="AI2684" s="9">
        <v>-1</v>
      </c>
      <c r="AJ2684" s="9">
        <v>0</v>
      </c>
      <c r="AM2684" s="9" t="s">
        <v>309</v>
      </c>
      <c r="AN2684" s="9">
        <v>-1</v>
      </c>
      <c r="AQ2684" s="9">
        <v>580</v>
      </c>
      <c r="AR2684" s="9" t="s">
        <v>302</v>
      </c>
      <c r="AT2684" s="9" t="s">
        <v>195</v>
      </c>
      <c r="AU2684" s="9">
        <v>132.71029999999999</v>
      </c>
      <c r="AV2684" s="9">
        <v>35.200846060340702</v>
      </c>
      <c r="AW2684" s="9">
        <v>74.951710032494503</v>
      </c>
      <c r="AX2684" s="9">
        <v>5.7754204500000003E-2</v>
      </c>
    </row>
    <row r="2685" spans="1:50" x14ac:dyDescent="0.25">
      <c r="A2685" s="142">
        <v>550000</v>
      </c>
      <c r="B2685" s="142">
        <v>930000</v>
      </c>
      <c r="C2685" s="142">
        <v>930000</v>
      </c>
      <c r="D2685" s="9" t="s">
        <v>305</v>
      </c>
      <c r="E2685" s="9" t="s">
        <v>70</v>
      </c>
      <c r="F2685" s="9" t="s">
        <v>306</v>
      </c>
      <c r="G2685" s="9" t="s">
        <v>307</v>
      </c>
      <c r="H2685" s="9">
        <v>0.36</v>
      </c>
      <c r="I2685" s="9">
        <v>0.48</v>
      </c>
      <c r="J2685" s="9" t="s">
        <v>195</v>
      </c>
      <c r="K2685" s="9">
        <v>0.2371267454995</v>
      </c>
      <c r="L2685" s="9">
        <v>3850.7889345559001</v>
      </c>
      <c r="M2685" s="9">
        <v>9.6218787045434908</v>
      </c>
      <c r="N2685" s="9">
        <v>1.4323067057171599</v>
      </c>
      <c r="O2685" s="9">
        <v>2.2816047827993402</v>
      </c>
      <c r="P2685" s="9">
        <v>0.33963822768382002</v>
      </c>
      <c r="Q2685" s="9">
        <v>913.12504765672895</v>
      </c>
      <c r="R2685" s="9">
        <v>1200</v>
      </c>
      <c r="S2685" s="9" t="s">
        <v>308</v>
      </c>
      <c r="T2685" s="9">
        <v>1200</v>
      </c>
      <c r="U2685" s="9" t="s">
        <v>293</v>
      </c>
      <c r="V2685" s="9" t="s">
        <v>195</v>
      </c>
      <c r="Z2685" s="9">
        <v>0</v>
      </c>
      <c r="AA2685" s="9">
        <v>1</v>
      </c>
      <c r="AB2685" s="9">
        <v>2.2816047827993402</v>
      </c>
      <c r="AC2685" s="9">
        <v>0.33963822768382002</v>
      </c>
      <c r="AD2685" s="9">
        <v>913.12504765672895</v>
      </c>
      <c r="AF2685" s="9">
        <v>-1</v>
      </c>
      <c r="AG2685" s="9">
        <v>-1</v>
      </c>
      <c r="AH2685" s="9">
        <v>-1</v>
      </c>
      <c r="AI2685" s="9">
        <v>-1</v>
      </c>
      <c r="AJ2685" s="9">
        <v>0</v>
      </c>
      <c r="AM2685" s="9" t="s">
        <v>309</v>
      </c>
      <c r="AN2685" s="9">
        <v>-1</v>
      </c>
      <c r="AQ2685" s="9">
        <v>580</v>
      </c>
      <c r="AR2685" s="9" t="s">
        <v>302</v>
      </c>
      <c r="AT2685" s="9" t="s">
        <v>195</v>
      </c>
      <c r="AU2685" s="9">
        <v>132.71029999999999</v>
      </c>
      <c r="AV2685" s="9">
        <v>139.74460681497899</v>
      </c>
      <c r="AW2685" s="9">
        <v>959.61789294745995</v>
      </c>
      <c r="AX2685" s="9">
        <v>0.74057181480000001</v>
      </c>
    </row>
    <row r="2686" spans="1:50" x14ac:dyDescent="0.25">
      <c r="A2686" s="142">
        <v>550000</v>
      </c>
      <c r="B2686" s="142">
        <v>930000</v>
      </c>
      <c r="C2686" s="142">
        <v>930000</v>
      </c>
      <c r="D2686" s="9" t="s">
        <v>305</v>
      </c>
      <c r="E2686" s="9" t="s">
        <v>70</v>
      </c>
      <c r="F2686" s="9" t="s">
        <v>306</v>
      </c>
      <c r="G2686" s="9" t="s">
        <v>307</v>
      </c>
      <c r="H2686" s="9">
        <v>0.36</v>
      </c>
      <c r="I2686" s="9">
        <v>0.48</v>
      </c>
      <c r="J2686" s="9" t="s">
        <v>195</v>
      </c>
      <c r="K2686" s="9">
        <v>1.9985478947469999E-2</v>
      </c>
      <c r="L2686" s="9">
        <v>3850.7889345559001</v>
      </c>
      <c r="M2686" s="9">
        <v>9.6218787045434908</v>
      </c>
      <c r="N2686" s="9">
        <v>1.4323067057171599</v>
      </c>
      <c r="O2686" s="9">
        <v>0.19229785428481999</v>
      </c>
      <c r="P2686" s="9">
        <v>2.8625335513430002E-2</v>
      </c>
      <c r="Q2686" s="9">
        <v>76.959861182740596</v>
      </c>
      <c r="R2686" s="9">
        <v>1330</v>
      </c>
      <c r="S2686" s="9" t="s">
        <v>311</v>
      </c>
      <c r="T2686" s="9">
        <v>1330</v>
      </c>
      <c r="U2686" s="9" t="s">
        <v>293</v>
      </c>
      <c r="V2686" s="9" t="s">
        <v>195</v>
      </c>
      <c r="Z2686" s="9">
        <v>0</v>
      </c>
      <c r="AA2686" s="9">
        <v>1</v>
      </c>
      <c r="AB2686" s="9">
        <v>0.19229785428481999</v>
      </c>
      <c r="AC2686" s="9">
        <v>2.8625335513430002E-2</v>
      </c>
      <c r="AD2686" s="9">
        <v>76.9598611827398</v>
      </c>
      <c r="AF2686" s="9">
        <v>-1</v>
      </c>
      <c r="AG2686" s="9">
        <v>-1</v>
      </c>
      <c r="AH2686" s="9">
        <v>-1</v>
      </c>
      <c r="AI2686" s="9">
        <v>-1</v>
      </c>
      <c r="AJ2686" s="9">
        <v>0</v>
      </c>
      <c r="AM2686" s="9" t="s">
        <v>309</v>
      </c>
      <c r="AN2686" s="9">
        <v>-1</v>
      </c>
      <c r="AQ2686" s="9">
        <v>580</v>
      </c>
      <c r="AR2686" s="9" t="s">
        <v>302</v>
      </c>
      <c r="AT2686" s="9" t="s">
        <v>195</v>
      </c>
      <c r="AU2686" s="9">
        <v>132.71029999999999</v>
      </c>
      <c r="AV2686" s="9">
        <v>52.246926279685901</v>
      </c>
      <c r="AW2686" s="9">
        <v>80.878363833332301</v>
      </c>
      <c r="AX2686" s="9">
        <v>6.2416756800000001E-2</v>
      </c>
    </row>
    <row r="2687" spans="1:50" x14ac:dyDescent="0.25">
      <c r="A2687" s="142">
        <v>550000</v>
      </c>
      <c r="B2687" s="142">
        <v>930000</v>
      </c>
      <c r="C2687" s="142">
        <v>930000</v>
      </c>
      <c r="D2687" s="9" t="s">
        <v>305</v>
      </c>
      <c r="E2687" s="9" t="s">
        <v>70</v>
      </c>
      <c r="F2687" s="9" t="s">
        <v>306</v>
      </c>
      <c r="G2687" s="9" t="s">
        <v>307</v>
      </c>
      <c r="H2687" s="9">
        <v>0.36</v>
      </c>
      <c r="I2687" s="9">
        <v>0.48</v>
      </c>
      <c r="J2687" s="9" t="s">
        <v>195</v>
      </c>
      <c r="K2687" s="9">
        <v>2.9601689400040002E-2</v>
      </c>
      <c r="L2687" s="9">
        <v>3850.7889345559001</v>
      </c>
      <c r="M2687" s="9">
        <v>9.6218787045434908</v>
      </c>
      <c r="N2687" s="9">
        <v>1.4323067057171599</v>
      </c>
      <c r="O2687" s="9">
        <v>0.2848238648568</v>
      </c>
      <c r="P2687" s="9">
        <v>4.2398698228240002E-2</v>
      </c>
      <c r="Q2687" s="9">
        <v>113.989857985854</v>
      </c>
      <c r="R2687" s="9">
        <v>1210</v>
      </c>
      <c r="S2687" s="9" t="s">
        <v>310</v>
      </c>
      <c r="T2687" s="9">
        <v>1210</v>
      </c>
      <c r="U2687" s="9" t="s">
        <v>293</v>
      </c>
      <c r="V2687" s="9" t="s">
        <v>195</v>
      </c>
      <c r="Z2687" s="9">
        <v>0</v>
      </c>
      <c r="AA2687" s="9">
        <v>1</v>
      </c>
      <c r="AB2687" s="9">
        <v>0.2848238648568</v>
      </c>
      <c r="AC2687" s="9">
        <v>4.2398698228240002E-2</v>
      </c>
      <c r="AD2687" s="9">
        <v>113.989857985854</v>
      </c>
      <c r="AF2687" s="9">
        <v>-1</v>
      </c>
      <c r="AG2687" s="9">
        <v>-1</v>
      </c>
      <c r="AH2687" s="9">
        <v>-1</v>
      </c>
      <c r="AI2687" s="9">
        <v>-1</v>
      </c>
      <c r="AJ2687" s="9">
        <v>0</v>
      </c>
      <c r="AM2687" s="9" t="s">
        <v>309</v>
      </c>
      <c r="AN2687" s="9">
        <v>-1</v>
      </c>
      <c r="AQ2687" s="9">
        <v>580</v>
      </c>
      <c r="AR2687" s="9" t="s">
        <v>302</v>
      </c>
      <c r="AT2687" s="9" t="s">
        <v>195</v>
      </c>
      <c r="AU2687" s="9">
        <v>132.71029999999999</v>
      </c>
      <c r="AV2687" s="9">
        <v>62.063943926291202</v>
      </c>
      <c r="AW2687" s="9">
        <v>119.79378686246299</v>
      </c>
      <c r="AX2687" s="9">
        <v>9.2449195400000003E-2</v>
      </c>
    </row>
    <row r="2688" spans="1:50" x14ac:dyDescent="0.25">
      <c r="A2688" s="142">
        <v>550000</v>
      </c>
      <c r="B2688" s="142">
        <v>930000</v>
      </c>
      <c r="C2688" s="142">
        <v>930000</v>
      </c>
      <c r="D2688" s="9" t="s">
        <v>305</v>
      </c>
      <c r="E2688" s="9" t="s">
        <v>70</v>
      </c>
      <c r="F2688" s="9" t="s">
        <v>306</v>
      </c>
      <c r="G2688" s="9" t="s">
        <v>307</v>
      </c>
      <c r="H2688" s="9">
        <v>0.36</v>
      </c>
      <c r="I2688" s="9">
        <v>0.48</v>
      </c>
      <c r="J2688" s="9" t="s">
        <v>195</v>
      </c>
      <c r="K2688" s="9">
        <v>9.49392177758E-2</v>
      </c>
      <c r="L2688" s="9">
        <v>3850.7889345559001</v>
      </c>
      <c r="M2688" s="9">
        <v>9.6218787045434908</v>
      </c>
      <c r="N2688" s="9">
        <v>1.4323067057171599</v>
      </c>
      <c r="O2688" s="9">
        <v>0.91349363774306003</v>
      </c>
      <c r="P2688" s="9">
        <v>0.13598207825583</v>
      </c>
      <c r="Q2688" s="9">
        <v>365.59088926647502</v>
      </c>
      <c r="R2688" s="9">
        <v>1210</v>
      </c>
      <c r="S2688" s="9" t="s">
        <v>310</v>
      </c>
      <c r="T2688" s="9">
        <v>1210</v>
      </c>
      <c r="U2688" s="9" t="s">
        <v>293</v>
      </c>
      <c r="V2688" s="9" t="s">
        <v>195</v>
      </c>
      <c r="Z2688" s="9">
        <v>0</v>
      </c>
      <c r="AA2688" s="9">
        <v>1</v>
      </c>
      <c r="AB2688" s="9">
        <v>0.91349363774306003</v>
      </c>
      <c r="AC2688" s="9">
        <v>0.13598207825583</v>
      </c>
      <c r="AD2688" s="9">
        <v>365.59088926647303</v>
      </c>
      <c r="AF2688" s="9">
        <v>-1</v>
      </c>
      <c r="AG2688" s="9">
        <v>-1</v>
      </c>
      <c r="AH2688" s="9">
        <v>-1</v>
      </c>
      <c r="AI2688" s="9">
        <v>-1</v>
      </c>
      <c r="AJ2688" s="9">
        <v>0</v>
      </c>
      <c r="AM2688" s="9" t="s">
        <v>309</v>
      </c>
      <c r="AN2688" s="9">
        <v>-1</v>
      </c>
      <c r="AQ2688" s="9">
        <v>580</v>
      </c>
      <c r="AR2688" s="9" t="s">
        <v>302</v>
      </c>
      <c r="AT2688" s="9" t="s">
        <v>195</v>
      </c>
      <c r="AU2688" s="9">
        <v>132.71029999999999</v>
      </c>
      <c r="AV2688" s="9">
        <v>79.723342390844095</v>
      </c>
      <c r="AW2688" s="9">
        <v>384.20538319365897</v>
      </c>
      <c r="AX2688" s="9">
        <v>0.29650518190000003</v>
      </c>
    </row>
    <row r="2689" spans="1:50" x14ac:dyDescent="0.25">
      <c r="A2689" s="142">
        <v>550000</v>
      </c>
      <c r="B2689" s="142">
        <v>930000</v>
      </c>
      <c r="C2689" s="142">
        <v>930000</v>
      </c>
      <c r="D2689" s="9" t="s">
        <v>305</v>
      </c>
      <c r="E2689" s="9" t="s">
        <v>70</v>
      </c>
      <c r="F2689" s="9" t="s">
        <v>306</v>
      </c>
      <c r="G2689" s="9" t="s">
        <v>307</v>
      </c>
      <c r="H2689" s="9">
        <v>0.36</v>
      </c>
      <c r="I2689" s="9">
        <v>0.48</v>
      </c>
      <c r="J2689" s="9" t="s">
        <v>195</v>
      </c>
      <c r="K2689" s="9">
        <v>0.21368000622537001</v>
      </c>
      <c r="L2689" s="9">
        <v>3850.7889345559001</v>
      </c>
      <c r="M2689" s="9">
        <v>9.6218787045434908</v>
      </c>
      <c r="N2689" s="9">
        <v>1.4323067057171599</v>
      </c>
      <c r="O2689" s="9">
        <v>2.0560031014866502</v>
      </c>
      <c r="P2689" s="9">
        <v>0.30605530579429002</v>
      </c>
      <c r="Q2689" s="9">
        <v>822.83660350851096</v>
      </c>
      <c r="R2689" s="9">
        <v>1210</v>
      </c>
      <c r="S2689" s="9" t="s">
        <v>310</v>
      </c>
      <c r="T2689" s="9">
        <v>1210</v>
      </c>
      <c r="U2689" s="9" t="s">
        <v>293</v>
      </c>
      <c r="V2689" s="9" t="s">
        <v>195</v>
      </c>
      <c r="Z2689" s="9">
        <v>0</v>
      </c>
      <c r="AA2689" s="9">
        <v>1</v>
      </c>
      <c r="AB2689" s="9">
        <v>2.0560031014866502</v>
      </c>
      <c r="AC2689" s="9">
        <v>0.30605530579429002</v>
      </c>
      <c r="AD2689" s="9">
        <v>822.83660350851096</v>
      </c>
      <c r="AF2689" s="9">
        <v>-1</v>
      </c>
      <c r="AG2689" s="9">
        <v>-1</v>
      </c>
      <c r="AH2689" s="9">
        <v>-1</v>
      </c>
      <c r="AI2689" s="9">
        <v>-1</v>
      </c>
      <c r="AJ2689" s="9">
        <v>0</v>
      </c>
      <c r="AM2689" s="9" t="s">
        <v>309</v>
      </c>
      <c r="AN2689" s="9">
        <v>-1</v>
      </c>
      <c r="AQ2689" s="9">
        <v>580</v>
      </c>
      <c r="AR2689" s="9" t="s">
        <v>302</v>
      </c>
      <c r="AT2689" s="9" t="s">
        <v>195</v>
      </c>
      <c r="AU2689" s="9">
        <v>132.71029999999999</v>
      </c>
      <c r="AV2689" s="9">
        <v>114.663851097731</v>
      </c>
      <c r="AW2689" s="9">
        <v>864.73230553163205</v>
      </c>
      <c r="AX2689" s="9">
        <v>0.66734517719999997</v>
      </c>
    </row>
    <row r="2690" spans="1:50" x14ac:dyDescent="0.25">
      <c r="A2690" s="142">
        <v>550000</v>
      </c>
      <c r="B2690" s="142">
        <v>930000</v>
      </c>
      <c r="C2690" s="142">
        <v>930000</v>
      </c>
      <c r="D2690" s="9" t="s">
        <v>305</v>
      </c>
      <c r="E2690" s="9" t="s">
        <v>70</v>
      </c>
      <c r="F2690" s="9" t="s">
        <v>306</v>
      </c>
      <c r="G2690" s="9" t="s">
        <v>307</v>
      </c>
      <c r="H2690" s="9">
        <v>0.36</v>
      </c>
      <c r="I2690" s="9">
        <v>0.48</v>
      </c>
      <c r="J2690" s="9" t="s">
        <v>195</v>
      </c>
      <c r="K2690" s="9">
        <v>2.3173071240000002E-3</v>
      </c>
      <c r="L2690" s="9">
        <v>3850.7889345559001</v>
      </c>
      <c r="M2690" s="9">
        <v>9.6218787045434908</v>
      </c>
      <c r="N2690" s="9">
        <v>1.4323067057171599</v>
      </c>
      <c r="O2690" s="9">
        <v>2.2296848068380001E-2</v>
      </c>
      <c r="P2690" s="9">
        <v>3.3190945329200001E-3</v>
      </c>
      <c r="Q2690" s="9">
        <v>8.9234606311014293</v>
      </c>
      <c r="R2690" s="9">
        <v>1330</v>
      </c>
      <c r="S2690" s="9" t="s">
        <v>311</v>
      </c>
      <c r="T2690" s="9">
        <v>1330</v>
      </c>
      <c r="U2690" s="9" t="s">
        <v>293</v>
      </c>
      <c r="V2690" s="9" t="s">
        <v>195</v>
      </c>
      <c r="Z2690" s="9">
        <v>0</v>
      </c>
      <c r="AA2690" s="9">
        <v>1</v>
      </c>
      <c r="AB2690" s="9">
        <v>2.2296848068380001E-2</v>
      </c>
      <c r="AC2690" s="9">
        <v>3.3190945329200001E-3</v>
      </c>
      <c r="AD2690" s="9">
        <v>8.9234606311016602</v>
      </c>
      <c r="AF2690" s="9">
        <v>-1</v>
      </c>
      <c r="AG2690" s="9">
        <v>-1</v>
      </c>
      <c r="AH2690" s="9">
        <v>-1</v>
      </c>
      <c r="AI2690" s="9">
        <v>-1</v>
      </c>
      <c r="AJ2690" s="9">
        <v>0</v>
      </c>
      <c r="AM2690" s="9" t="s">
        <v>309</v>
      </c>
      <c r="AN2690" s="9">
        <v>-1</v>
      </c>
      <c r="AQ2690" s="9">
        <v>580</v>
      </c>
      <c r="AR2690" s="9" t="s">
        <v>302</v>
      </c>
      <c r="AT2690" s="9" t="s">
        <v>195</v>
      </c>
      <c r="AU2690" s="9">
        <v>132.71029999999999</v>
      </c>
      <c r="AV2690" s="9">
        <v>17.465787938552499</v>
      </c>
      <c r="AW2690" s="9">
        <v>9.3778092174693501</v>
      </c>
      <c r="AX2690" s="9">
        <v>7.2371943000000003E-3</v>
      </c>
    </row>
    <row r="2691" spans="1:50" x14ac:dyDescent="0.25">
      <c r="A2691" s="142">
        <v>550000</v>
      </c>
      <c r="B2691" s="142">
        <v>930000</v>
      </c>
      <c r="C2691" s="142">
        <v>930000</v>
      </c>
      <c r="D2691" s="9" t="s">
        <v>305</v>
      </c>
      <c r="E2691" s="9" t="s">
        <v>70</v>
      </c>
      <c r="F2691" s="9" t="s">
        <v>306</v>
      </c>
      <c r="G2691" s="9" t="s">
        <v>307</v>
      </c>
      <c r="H2691" s="9">
        <v>0.36</v>
      </c>
      <c r="I2691" s="9">
        <v>0.48</v>
      </c>
      <c r="J2691" s="9" t="s">
        <v>195</v>
      </c>
      <c r="K2691" s="9">
        <v>2.0113008488569999E-2</v>
      </c>
      <c r="L2691" s="9">
        <v>3850.7889345559001</v>
      </c>
      <c r="M2691" s="9">
        <v>9.6218787045434908</v>
      </c>
      <c r="N2691" s="9">
        <v>1.4323067057171599</v>
      </c>
      <c r="O2691" s="9">
        <v>0.19352492806055999</v>
      </c>
      <c r="P2691" s="9">
        <v>2.8807996930329999E-2</v>
      </c>
      <c r="Q2691" s="9">
        <v>77.450950528448999</v>
      </c>
      <c r="R2691" s="9">
        <v>1210</v>
      </c>
      <c r="S2691" s="9" t="s">
        <v>310</v>
      </c>
      <c r="T2691" s="9">
        <v>1210</v>
      </c>
      <c r="U2691" s="9" t="s">
        <v>293</v>
      </c>
      <c r="V2691" s="9" t="s">
        <v>195</v>
      </c>
      <c r="Z2691" s="9">
        <v>0</v>
      </c>
      <c r="AA2691" s="9">
        <v>1</v>
      </c>
      <c r="AB2691" s="9">
        <v>0.19352492806055999</v>
      </c>
      <c r="AC2691" s="9">
        <v>2.8807996930329999E-2</v>
      </c>
      <c r="AD2691" s="9">
        <v>77.450950528450207</v>
      </c>
      <c r="AF2691" s="9">
        <v>-1</v>
      </c>
      <c r="AG2691" s="9">
        <v>-1</v>
      </c>
      <c r="AH2691" s="9">
        <v>-1</v>
      </c>
      <c r="AI2691" s="9">
        <v>-1</v>
      </c>
      <c r="AJ2691" s="9">
        <v>0</v>
      </c>
      <c r="AM2691" s="9" t="s">
        <v>309</v>
      </c>
      <c r="AN2691" s="9">
        <v>-1</v>
      </c>
      <c r="AQ2691" s="9">
        <v>580</v>
      </c>
      <c r="AR2691" s="9" t="s">
        <v>302</v>
      </c>
      <c r="AT2691" s="9" t="s">
        <v>195</v>
      </c>
      <c r="AU2691" s="9">
        <v>132.71029999999999</v>
      </c>
      <c r="AV2691" s="9">
        <v>36.922534319084598</v>
      </c>
      <c r="AW2691" s="9">
        <v>81.3944575757926</v>
      </c>
      <c r="AX2691" s="9">
        <v>6.2815045E-2</v>
      </c>
    </row>
    <row r="2692" spans="1:50" x14ac:dyDescent="0.25">
      <c r="A2692" s="142">
        <v>550000</v>
      </c>
      <c r="B2692" s="142">
        <v>930000</v>
      </c>
      <c r="C2692" s="142">
        <v>930000</v>
      </c>
      <c r="D2692" s="9" t="s">
        <v>305</v>
      </c>
      <c r="E2692" s="9" t="s">
        <v>70</v>
      </c>
      <c r="F2692" s="9" t="s">
        <v>306</v>
      </c>
      <c r="G2692" s="9" t="s">
        <v>307</v>
      </c>
      <c r="H2692" s="9">
        <v>0.36</v>
      </c>
      <c r="I2692" s="9">
        <v>0.48</v>
      </c>
      <c r="J2692" s="9" t="s">
        <v>195</v>
      </c>
      <c r="K2692" s="9">
        <v>0.11920293164715</v>
      </c>
      <c r="L2692" s="9">
        <v>3961.7892866278598</v>
      </c>
      <c r="M2692" s="9">
        <v>10.515532524886501</v>
      </c>
      <c r="N2692" s="9">
        <v>1.4012364322522199</v>
      </c>
      <c r="O2692" s="9">
        <v>1.2534823047975201</v>
      </c>
      <c r="P2692" s="9">
        <v>0.16703149065527001</v>
      </c>
      <c r="Q2692" s="9">
        <v>472.25689753434699</v>
      </c>
      <c r="R2692" s="9">
        <v>1400</v>
      </c>
      <c r="S2692" s="9" t="s">
        <v>297</v>
      </c>
      <c r="T2692" s="9">
        <v>1400</v>
      </c>
      <c r="U2692" s="9" t="s">
        <v>293</v>
      </c>
      <c r="V2692" s="9" t="s">
        <v>195</v>
      </c>
      <c r="Z2692" s="9">
        <v>0</v>
      </c>
      <c r="AA2692" s="9">
        <v>1</v>
      </c>
      <c r="AB2692" s="9">
        <v>1.2534823047975201</v>
      </c>
      <c r="AC2692" s="9">
        <v>0.16703149065527001</v>
      </c>
      <c r="AD2692" s="9">
        <v>472.25689753434699</v>
      </c>
      <c r="AF2692" s="9">
        <v>-1</v>
      </c>
      <c r="AG2692" s="9">
        <v>-1</v>
      </c>
      <c r="AH2692" s="9">
        <v>-1</v>
      </c>
      <c r="AI2692" s="9">
        <v>-1</v>
      </c>
      <c r="AJ2692" s="9">
        <v>0</v>
      </c>
      <c r="AM2692" s="9" t="s">
        <v>309</v>
      </c>
      <c r="AN2692" s="9">
        <v>-1</v>
      </c>
      <c r="AQ2692" s="9">
        <v>580</v>
      </c>
      <c r="AR2692" s="9" t="s">
        <v>302</v>
      </c>
      <c r="AT2692" s="9" t="s">
        <v>195</v>
      </c>
      <c r="AU2692" s="9">
        <v>132.71029999999999</v>
      </c>
      <c r="AV2692" s="9">
        <v>177.780463368537</v>
      </c>
      <c r="AW2692" s="9">
        <v>482.39714950521397</v>
      </c>
      <c r="AX2692" s="9">
        <v>0.38301451539999998</v>
      </c>
    </row>
    <row r="2693" spans="1:50" x14ac:dyDescent="0.25">
      <c r="A2693" s="142">
        <v>550000</v>
      </c>
      <c r="B2693" s="142">
        <v>930000</v>
      </c>
      <c r="C2693" s="142">
        <v>930000</v>
      </c>
      <c r="D2693" s="9" t="s">
        <v>305</v>
      </c>
      <c r="E2693" s="9" t="s">
        <v>70</v>
      </c>
      <c r="F2693" s="9" t="s">
        <v>306</v>
      </c>
      <c r="G2693" s="9" t="s">
        <v>307</v>
      </c>
      <c r="H2693" s="9">
        <v>0.36</v>
      </c>
      <c r="I2693" s="9">
        <v>0.48</v>
      </c>
      <c r="J2693" s="9" t="s">
        <v>195</v>
      </c>
      <c r="K2693" s="9">
        <v>1.1907022219060001E-2</v>
      </c>
      <c r="L2693" s="9">
        <v>3961.7892866278598</v>
      </c>
      <c r="M2693" s="9">
        <v>10.515532524886501</v>
      </c>
      <c r="N2693" s="9">
        <v>1.4012364322522199</v>
      </c>
      <c r="O2693" s="9">
        <v>0.12520867941912001</v>
      </c>
      <c r="P2693" s="9">
        <v>1.6684553332990001E-2</v>
      </c>
      <c r="Q2693" s="9">
        <v>47.173113063131602</v>
      </c>
      <c r="R2693" s="9">
        <v>8140</v>
      </c>
      <c r="S2693" s="9" t="s">
        <v>292</v>
      </c>
      <c r="T2693" s="9">
        <v>8140</v>
      </c>
      <c r="U2693" s="9" t="s">
        <v>293</v>
      </c>
      <c r="V2693" s="9" t="s">
        <v>195</v>
      </c>
      <c r="Z2693" s="9">
        <v>0</v>
      </c>
      <c r="AA2693" s="9">
        <v>1</v>
      </c>
      <c r="AB2693" s="9">
        <v>0.12520867941912001</v>
      </c>
      <c r="AC2693" s="9">
        <v>1.6684553332990001E-2</v>
      </c>
      <c r="AD2693" s="9">
        <v>47.173091042677498</v>
      </c>
      <c r="AF2693" s="9">
        <v>-1</v>
      </c>
      <c r="AG2693" s="9">
        <v>-1</v>
      </c>
      <c r="AH2693" s="9">
        <v>-1</v>
      </c>
      <c r="AI2693" s="9">
        <v>-1</v>
      </c>
      <c r="AJ2693" s="9">
        <v>0</v>
      </c>
      <c r="AM2693" s="9" t="s">
        <v>309</v>
      </c>
      <c r="AN2693" s="9">
        <v>-1</v>
      </c>
      <c r="AQ2693" s="9">
        <v>580</v>
      </c>
      <c r="AR2693" s="9" t="s">
        <v>302</v>
      </c>
      <c r="AT2693" s="9" t="s">
        <v>195</v>
      </c>
      <c r="AU2693" s="9">
        <v>132.71029999999999</v>
      </c>
      <c r="AV2693" s="9">
        <v>75.021187625769599</v>
      </c>
      <c r="AW2693" s="9">
        <v>48.186009338884297</v>
      </c>
      <c r="AX2693" s="9">
        <v>3.8258792399999998E-2</v>
      </c>
    </row>
    <row r="2694" spans="1:50" x14ac:dyDescent="0.25">
      <c r="A2694" s="142">
        <v>550000</v>
      </c>
      <c r="B2694" s="142">
        <v>930000</v>
      </c>
      <c r="C2694" s="142">
        <v>930000</v>
      </c>
      <c r="D2694" s="9" t="s">
        <v>305</v>
      </c>
      <c r="E2694" s="9" t="s">
        <v>70</v>
      </c>
      <c r="F2694" s="9" t="s">
        <v>306</v>
      </c>
      <c r="G2694" s="9" t="s">
        <v>307</v>
      </c>
      <c r="H2694" s="9">
        <v>0.36</v>
      </c>
      <c r="I2694" s="9">
        <v>0.48</v>
      </c>
      <c r="J2694" s="9" t="s">
        <v>195</v>
      </c>
      <c r="K2694" s="9">
        <v>2.7843282386580001E-2</v>
      </c>
      <c r="L2694" s="9">
        <v>3961.7892866278598</v>
      </c>
      <c r="M2694" s="9">
        <v>10.515532524886501</v>
      </c>
      <c r="N2694" s="9">
        <v>1.4012364322522199</v>
      </c>
      <c r="O2694" s="9">
        <v>0.29278694153569002</v>
      </c>
      <c r="P2694" s="9">
        <v>3.9015021673560003E-2</v>
      </c>
      <c r="Q2694" s="9">
        <v>110.30921786371</v>
      </c>
      <c r="R2694" s="9">
        <v>1430</v>
      </c>
      <c r="S2694" s="9" t="s">
        <v>298</v>
      </c>
      <c r="T2694" s="9">
        <v>1430</v>
      </c>
      <c r="U2694" s="9" t="s">
        <v>293</v>
      </c>
      <c r="V2694" s="9" t="s">
        <v>195</v>
      </c>
      <c r="Z2694" s="9">
        <v>0</v>
      </c>
      <c r="AA2694" s="9">
        <v>1</v>
      </c>
      <c r="AB2694" s="9">
        <v>0.29278694153569002</v>
      </c>
      <c r="AC2694" s="9">
        <v>3.9015021673560003E-2</v>
      </c>
      <c r="AD2694" s="9">
        <v>110.309217863711</v>
      </c>
      <c r="AF2694" s="9">
        <v>-1</v>
      </c>
      <c r="AG2694" s="9">
        <v>-1</v>
      </c>
      <c r="AH2694" s="9">
        <v>-1</v>
      </c>
      <c r="AI2694" s="9">
        <v>-1</v>
      </c>
      <c r="AJ2694" s="9">
        <v>0</v>
      </c>
      <c r="AM2694" s="9" t="s">
        <v>309</v>
      </c>
      <c r="AN2694" s="9">
        <v>-1</v>
      </c>
      <c r="AQ2694" s="9">
        <v>580</v>
      </c>
      <c r="AR2694" s="9" t="s">
        <v>302</v>
      </c>
      <c r="AT2694" s="9" t="s">
        <v>195</v>
      </c>
      <c r="AU2694" s="9">
        <v>132.71029999999999</v>
      </c>
      <c r="AV2694" s="9">
        <v>62.511238596159998</v>
      </c>
      <c r="AW2694" s="9">
        <v>112.677766146832</v>
      </c>
      <c r="AX2694" s="9">
        <v>8.9464085900000004E-2</v>
      </c>
    </row>
    <row r="2695" spans="1:50" x14ac:dyDescent="0.25">
      <c r="A2695" s="142">
        <v>550000</v>
      </c>
      <c r="B2695" s="142">
        <v>930000</v>
      </c>
      <c r="C2695" s="142">
        <v>930000</v>
      </c>
      <c r="D2695" s="9" t="s">
        <v>305</v>
      </c>
      <c r="E2695" s="9" t="s">
        <v>70</v>
      </c>
      <c r="F2695" s="9" t="s">
        <v>306</v>
      </c>
      <c r="G2695" s="9" t="s">
        <v>307</v>
      </c>
      <c r="H2695" s="9">
        <v>0.36</v>
      </c>
      <c r="I2695" s="9">
        <v>0.48</v>
      </c>
      <c r="J2695" s="9" t="s">
        <v>195</v>
      </c>
      <c r="K2695" s="9">
        <v>0.22248348556089001</v>
      </c>
      <c r="L2695" s="9">
        <v>3961.7892866278598</v>
      </c>
      <c r="M2695" s="9">
        <v>10.515532524886501</v>
      </c>
      <c r="N2695" s="9">
        <v>1.4012364322522199</v>
      </c>
      <c r="O2695" s="9">
        <v>2.3395323286656602</v>
      </c>
      <c r="P2695" s="9">
        <v>0.31175196554237999</v>
      </c>
      <c r="Q2695" s="9">
        <v>881.43268954676205</v>
      </c>
      <c r="R2695" s="9">
        <v>1410</v>
      </c>
      <c r="S2695" s="9" t="s">
        <v>299</v>
      </c>
      <c r="T2695" s="9">
        <v>1410</v>
      </c>
      <c r="U2695" s="9" t="s">
        <v>293</v>
      </c>
      <c r="V2695" s="9" t="s">
        <v>195</v>
      </c>
      <c r="Z2695" s="9">
        <v>0</v>
      </c>
      <c r="AA2695" s="9">
        <v>1</v>
      </c>
      <c r="AB2695" s="9">
        <v>2.3395323286656602</v>
      </c>
      <c r="AC2695" s="9">
        <v>0.31175196554237999</v>
      </c>
      <c r="AD2695" s="9">
        <v>881.43268954676205</v>
      </c>
      <c r="AF2695" s="9">
        <v>-1</v>
      </c>
      <c r="AG2695" s="9">
        <v>-1</v>
      </c>
      <c r="AH2695" s="9">
        <v>-1</v>
      </c>
      <c r="AI2695" s="9">
        <v>-1</v>
      </c>
      <c r="AJ2695" s="9">
        <v>0</v>
      </c>
      <c r="AM2695" s="9" t="s">
        <v>309</v>
      </c>
      <c r="AN2695" s="9">
        <v>-1</v>
      </c>
      <c r="AQ2695" s="9">
        <v>580</v>
      </c>
      <c r="AR2695" s="9" t="s">
        <v>302</v>
      </c>
      <c r="AT2695" s="9" t="s">
        <v>195</v>
      </c>
      <c r="AU2695" s="9">
        <v>132.71029999999999</v>
      </c>
      <c r="AV2695" s="9">
        <v>118.63970841710101</v>
      </c>
      <c r="AW2695" s="9">
        <v>900.35872242002802</v>
      </c>
      <c r="AX2695" s="9">
        <v>0.71486836139999999</v>
      </c>
    </row>
    <row r="2696" spans="1:50" x14ac:dyDescent="0.25">
      <c r="A2696" s="142">
        <v>550000</v>
      </c>
      <c r="B2696" s="142">
        <v>930000</v>
      </c>
      <c r="C2696" s="142">
        <v>930000</v>
      </c>
      <c r="D2696" s="9" t="s">
        <v>305</v>
      </c>
      <c r="E2696" s="9" t="s">
        <v>70</v>
      </c>
      <c r="F2696" s="9" t="s">
        <v>306</v>
      </c>
      <c r="G2696" s="9" t="s">
        <v>307</v>
      </c>
      <c r="H2696" s="9">
        <v>0.36</v>
      </c>
      <c r="I2696" s="9">
        <v>0.48</v>
      </c>
      <c r="J2696" s="9" t="s">
        <v>195</v>
      </c>
      <c r="K2696" s="9">
        <v>6.9996208842950006E-2</v>
      </c>
      <c r="L2696" s="9">
        <v>3961.7892866278598</v>
      </c>
      <c r="M2696" s="9">
        <v>10.515532524886501</v>
      </c>
      <c r="N2696" s="9">
        <v>1.4012364322522199</v>
      </c>
      <c r="O2696" s="9">
        <v>0.73604741070683999</v>
      </c>
      <c r="P2696" s="9">
        <v>9.8081237950279995E-2</v>
      </c>
      <c r="Q2696" s="9">
        <v>277.310230298585</v>
      </c>
      <c r="R2696" s="9">
        <v>1430</v>
      </c>
      <c r="S2696" s="9" t="s">
        <v>298</v>
      </c>
      <c r="T2696" s="9">
        <v>1430</v>
      </c>
      <c r="U2696" s="9" t="s">
        <v>293</v>
      </c>
      <c r="V2696" s="9" t="s">
        <v>195</v>
      </c>
      <c r="Z2696" s="9">
        <v>0</v>
      </c>
      <c r="AA2696" s="9">
        <v>1</v>
      </c>
      <c r="AB2696" s="9">
        <v>0.73604741070683999</v>
      </c>
      <c r="AC2696" s="9">
        <v>9.8081237950279995E-2</v>
      </c>
      <c r="AD2696" s="9">
        <v>277.31023029858602</v>
      </c>
      <c r="AF2696" s="9">
        <v>-1</v>
      </c>
      <c r="AG2696" s="9">
        <v>-1</v>
      </c>
      <c r="AH2696" s="9">
        <v>-1</v>
      </c>
      <c r="AI2696" s="9">
        <v>-1</v>
      </c>
      <c r="AJ2696" s="9">
        <v>0</v>
      </c>
      <c r="AM2696" s="9" t="s">
        <v>309</v>
      </c>
      <c r="AN2696" s="9">
        <v>-1</v>
      </c>
      <c r="AQ2696" s="9">
        <v>580</v>
      </c>
      <c r="AR2696" s="9" t="s">
        <v>302</v>
      </c>
      <c r="AT2696" s="9" t="s">
        <v>195</v>
      </c>
      <c r="AU2696" s="9">
        <v>132.71029999999999</v>
      </c>
      <c r="AV2696" s="9">
        <v>70.014177827514303</v>
      </c>
      <c r="AW2696" s="9">
        <v>283.26460729976498</v>
      </c>
      <c r="AX2696" s="9">
        <v>0.22490691830000001</v>
      </c>
    </row>
    <row r="2697" spans="1:50" x14ac:dyDescent="0.25">
      <c r="A2697" s="142">
        <v>550000</v>
      </c>
      <c r="B2697" s="142">
        <v>930000</v>
      </c>
      <c r="C2697" s="142">
        <v>930000</v>
      </c>
      <c r="D2697" s="9" t="s">
        <v>305</v>
      </c>
      <c r="E2697" s="9" t="s">
        <v>70</v>
      </c>
      <c r="F2697" s="9" t="s">
        <v>306</v>
      </c>
      <c r="G2697" s="9" t="s">
        <v>307</v>
      </c>
      <c r="H2697" s="9">
        <v>0.36</v>
      </c>
      <c r="I2697" s="9">
        <v>0.48</v>
      </c>
      <c r="J2697" s="9" t="s">
        <v>195</v>
      </c>
      <c r="K2697" s="9">
        <v>0.12608093666361</v>
      </c>
      <c r="L2697" s="9">
        <v>3961.7892866278598</v>
      </c>
      <c r="M2697" s="9">
        <v>10.515532524886501</v>
      </c>
      <c r="N2697" s="9">
        <v>1.4012364322522199</v>
      </c>
      <c r="O2697" s="9">
        <v>1.3258081902544201</v>
      </c>
      <c r="P2697" s="9">
        <v>0.17666920186554</v>
      </c>
      <c r="Q2697" s="9">
        <v>499.50610412192299</v>
      </c>
      <c r="R2697" s="9">
        <v>1410</v>
      </c>
      <c r="S2697" s="9" t="s">
        <v>299</v>
      </c>
      <c r="T2697" s="9">
        <v>1410</v>
      </c>
      <c r="U2697" s="9" t="s">
        <v>293</v>
      </c>
      <c r="V2697" s="9" t="s">
        <v>195</v>
      </c>
      <c r="Z2697" s="9">
        <v>0</v>
      </c>
      <c r="AA2697" s="9">
        <v>1</v>
      </c>
      <c r="AB2697" s="9">
        <v>1.3258081902544201</v>
      </c>
      <c r="AC2697" s="9">
        <v>0.17666920186554</v>
      </c>
      <c r="AD2697" s="9">
        <v>499.50610412192299</v>
      </c>
      <c r="AF2697" s="9">
        <v>-1</v>
      </c>
      <c r="AG2697" s="9">
        <v>-1</v>
      </c>
      <c r="AH2697" s="9">
        <v>-1</v>
      </c>
      <c r="AI2697" s="9">
        <v>-1</v>
      </c>
      <c r="AJ2697" s="9">
        <v>0</v>
      </c>
      <c r="AM2697" s="9" t="s">
        <v>309</v>
      </c>
      <c r="AN2697" s="9">
        <v>-1</v>
      </c>
      <c r="AQ2697" s="9">
        <v>580</v>
      </c>
      <c r="AR2697" s="9" t="s">
        <v>302</v>
      </c>
      <c r="AT2697" s="9" t="s">
        <v>195</v>
      </c>
      <c r="AU2697" s="9">
        <v>132.71029999999999</v>
      </c>
      <c r="AV2697" s="9">
        <v>95.122834911639202</v>
      </c>
      <c r="AW2697" s="9">
        <v>510.23144827936699</v>
      </c>
      <c r="AX2697" s="9">
        <v>0.4051144397</v>
      </c>
    </row>
    <row r="2698" spans="1:50" x14ac:dyDescent="0.25">
      <c r="A2698" s="142">
        <v>550000</v>
      </c>
      <c r="B2698" s="142">
        <v>930000</v>
      </c>
      <c r="C2698" s="142">
        <v>930000</v>
      </c>
      <c r="D2698" s="9" t="s">
        <v>305</v>
      </c>
      <c r="E2698" s="9" t="s">
        <v>70</v>
      </c>
      <c r="F2698" s="9" t="s">
        <v>306</v>
      </c>
      <c r="G2698" s="9" t="s">
        <v>307</v>
      </c>
      <c r="H2698" s="9">
        <v>0.36</v>
      </c>
      <c r="I2698" s="9">
        <v>0.48</v>
      </c>
      <c r="J2698" s="9" t="s">
        <v>195</v>
      </c>
      <c r="K2698" s="9">
        <v>6.8696026536509996E-2</v>
      </c>
      <c r="L2698" s="9">
        <v>3859.34190677066</v>
      </c>
      <c r="M2698" s="9">
        <v>8.2325758041758501</v>
      </c>
      <c r="N2698" s="9">
        <v>1.11622366341335</v>
      </c>
      <c r="O2698" s="9">
        <v>0.56554524590751998</v>
      </c>
      <c r="P2698" s="9">
        <v>7.6680130402520003E-2</v>
      </c>
      <c r="Q2698" s="9">
        <v>265.121454040998</v>
      </c>
      <c r="R2698" s="9">
        <v>1400</v>
      </c>
      <c r="S2698" s="9" t="s">
        <v>297</v>
      </c>
      <c r="T2698" s="9">
        <v>1400</v>
      </c>
      <c r="U2698" s="9" t="s">
        <v>293</v>
      </c>
      <c r="V2698" s="9" t="s">
        <v>195</v>
      </c>
      <c r="Z2698" s="9">
        <v>0</v>
      </c>
      <c r="AA2698" s="9">
        <v>1</v>
      </c>
      <c r="AB2698" s="9">
        <v>0.56554524590751998</v>
      </c>
      <c r="AC2698" s="9">
        <v>7.6680130402520003E-2</v>
      </c>
      <c r="AD2698" s="9">
        <v>266.67272817422997</v>
      </c>
      <c r="AF2698" s="9">
        <v>-1</v>
      </c>
      <c r="AG2698" s="9">
        <v>-1</v>
      </c>
      <c r="AH2698" s="9">
        <v>-1</v>
      </c>
      <c r="AI2698" s="9">
        <v>-1</v>
      </c>
      <c r="AJ2698" s="9">
        <v>0</v>
      </c>
      <c r="AM2698" s="9" t="s">
        <v>309</v>
      </c>
      <c r="AN2698" s="9">
        <v>-1</v>
      </c>
      <c r="AQ2698" s="9">
        <v>580</v>
      </c>
      <c r="AR2698" s="9" t="s">
        <v>302</v>
      </c>
      <c r="AT2698" s="9" t="s">
        <v>195</v>
      </c>
      <c r="AU2698" s="9">
        <v>132.71029999999999</v>
      </c>
      <c r="AV2698" s="9">
        <v>89.445817291889199</v>
      </c>
      <c r="AW2698" s="9">
        <v>278.00295618265301</v>
      </c>
      <c r="AX2698" s="9">
        <v>0.21627958489999999</v>
      </c>
    </row>
    <row r="2699" spans="1:50" x14ac:dyDescent="0.25">
      <c r="A2699" s="142">
        <v>550000</v>
      </c>
      <c r="B2699" s="142">
        <v>930000</v>
      </c>
      <c r="C2699" s="142">
        <v>930000</v>
      </c>
      <c r="D2699" s="9" t="s">
        <v>305</v>
      </c>
      <c r="E2699" s="9" t="s">
        <v>70</v>
      </c>
      <c r="F2699" s="9" t="s">
        <v>306</v>
      </c>
      <c r="G2699" s="9" t="s">
        <v>307</v>
      </c>
      <c r="H2699" s="9">
        <v>0.36</v>
      </c>
      <c r="I2699" s="9">
        <v>0.48</v>
      </c>
      <c r="J2699" s="9" t="s">
        <v>195</v>
      </c>
      <c r="K2699" s="9">
        <v>5.6202774296200001E-3</v>
      </c>
      <c r="L2699" s="9">
        <v>3859.34190677066</v>
      </c>
      <c r="M2699" s="9">
        <v>8.2325758041758501</v>
      </c>
      <c r="N2699" s="9">
        <v>1.11622366341335</v>
      </c>
      <c r="O2699" s="9">
        <v>4.6269359979870001E-2</v>
      </c>
      <c r="P2699" s="9">
        <v>6.2734866618900003E-3</v>
      </c>
      <c r="Q2699" s="9">
        <v>21.690572211825199</v>
      </c>
      <c r="R2699" s="9">
        <v>1700</v>
      </c>
      <c r="S2699" s="9" t="s">
        <v>314</v>
      </c>
      <c r="T2699" s="9">
        <v>1700</v>
      </c>
      <c r="U2699" s="9" t="s">
        <v>293</v>
      </c>
      <c r="V2699" s="9" t="s">
        <v>195</v>
      </c>
      <c r="Z2699" s="9">
        <v>0</v>
      </c>
      <c r="AA2699" s="9">
        <v>1</v>
      </c>
      <c r="AB2699" s="9">
        <v>4.6269359979870001E-2</v>
      </c>
      <c r="AC2699" s="9">
        <v>6.2734866618900003E-3</v>
      </c>
      <c r="AD2699" s="9">
        <v>197.76029447884099</v>
      </c>
      <c r="AF2699" s="9">
        <v>-1</v>
      </c>
      <c r="AG2699" s="9">
        <v>-1</v>
      </c>
      <c r="AH2699" s="9">
        <v>-1</v>
      </c>
      <c r="AI2699" s="9">
        <v>-1</v>
      </c>
      <c r="AJ2699" s="9">
        <v>0</v>
      </c>
      <c r="AM2699" s="9" t="s">
        <v>309</v>
      </c>
      <c r="AN2699" s="9">
        <v>-1</v>
      </c>
      <c r="AQ2699" s="9">
        <v>580</v>
      </c>
      <c r="AR2699" s="9" t="s">
        <v>302</v>
      </c>
      <c r="AT2699" s="9" t="s">
        <v>195</v>
      </c>
      <c r="AU2699" s="9">
        <v>132.71029999999999</v>
      </c>
      <c r="AV2699" s="9">
        <v>64.597868450525993</v>
      </c>
      <c r="AW2699" s="9">
        <v>22.7444558117441</v>
      </c>
      <c r="AX2699" s="9">
        <v>0.16038953319999999</v>
      </c>
    </row>
    <row r="2700" spans="1:50" x14ac:dyDescent="0.25">
      <c r="A2700" s="142">
        <v>550000</v>
      </c>
      <c r="B2700" s="142">
        <v>930000</v>
      </c>
      <c r="C2700" s="142">
        <v>930000</v>
      </c>
      <c r="D2700" s="9" t="s">
        <v>305</v>
      </c>
      <c r="E2700" s="9" t="s">
        <v>70</v>
      </c>
      <c r="F2700" s="9" t="s">
        <v>306</v>
      </c>
      <c r="G2700" s="9" t="s">
        <v>307</v>
      </c>
      <c r="H2700" s="9">
        <v>0.36</v>
      </c>
      <c r="I2700" s="9">
        <v>0.48</v>
      </c>
      <c r="J2700" s="9" t="s">
        <v>195</v>
      </c>
      <c r="K2700" s="9">
        <v>4.8983057506999999E-4</v>
      </c>
      <c r="L2700" s="9">
        <v>3859.34190677066</v>
      </c>
      <c r="M2700" s="9">
        <v>8.2325758041758501</v>
      </c>
      <c r="N2700" s="9">
        <v>1.11622366341335</v>
      </c>
      <c r="O2700" s="9">
        <v>4.03256734048E-3</v>
      </c>
      <c r="P2700" s="9">
        <v>5.4676047894999997E-4</v>
      </c>
      <c r="Q2700" s="9">
        <v>1.8904236655929401</v>
      </c>
      <c r="R2700" s="9">
        <v>1410</v>
      </c>
      <c r="S2700" s="9" t="s">
        <v>299</v>
      </c>
      <c r="T2700" s="9">
        <v>1410</v>
      </c>
      <c r="U2700" s="9" t="s">
        <v>293</v>
      </c>
      <c r="V2700" s="9" t="s">
        <v>195</v>
      </c>
      <c r="Z2700" s="9">
        <v>0</v>
      </c>
      <c r="AA2700" s="9">
        <v>1</v>
      </c>
      <c r="AB2700" s="9">
        <v>4.03256734048E-3</v>
      </c>
      <c r="AC2700" s="9">
        <v>5.4676047894999997E-4</v>
      </c>
      <c r="AD2700" s="9">
        <v>1.8904236655926001</v>
      </c>
      <c r="AF2700" s="9">
        <v>-1</v>
      </c>
      <c r="AG2700" s="9">
        <v>-1</v>
      </c>
      <c r="AH2700" s="9">
        <v>-1</v>
      </c>
      <c r="AI2700" s="9">
        <v>-1</v>
      </c>
      <c r="AJ2700" s="9">
        <v>0</v>
      </c>
      <c r="AM2700" s="9" t="s">
        <v>309</v>
      </c>
      <c r="AN2700" s="9">
        <v>-1</v>
      </c>
      <c r="AQ2700" s="9">
        <v>580</v>
      </c>
      <c r="AR2700" s="9" t="s">
        <v>302</v>
      </c>
      <c r="AT2700" s="9" t="s">
        <v>195</v>
      </c>
      <c r="AU2700" s="9">
        <v>132.71029999999999</v>
      </c>
      <c r="AV2700" s="9">
        <v>7.5306294490745502</v>
      </c>
      <c r="AW2700" s="9">
        <v>1.98227400861764</v>
      </c>
      <c r="AX2700" s="9">
        <v>1.5331902999999999E-3</v>
      </c>
    </row>
    <row r="2701" spans="1:50" x14ac:dyDescent="0.25">
      <c r="A2701" s="142">
        <v>550000</v>
      </c>
      <c r="B2701" s="142">
        <v>930000</v>
      </c>
      <c r="C2701" s="142">
        <v>930000</v>
      </c>
      <c r="D2701" s="9" t="s">
        <v>305</v>
      </c>
      <c r="E2701" s="9" t="s">
        <v>70</v>
      </c>
      <c r="F2701" s="9" t="s">
        <v>306</v>
      </c>
      <c r="G2701" s="9" t="s">
        <v>307</v>
      </c>
      <c r="H2701" s="9">
        <v>0.36</v>
      </c>
      <c r="I2701" s="9">
        <v>0.48</v>
      </c>
      <c r="J2701" s="9" t="s">
        <v>195</v>
      </c>
      <c r="K2701" s="9">
        <v>0.409345711763</v>
      </c>
      <c r="L2701" s="9">
        <v>3850.5067674417901</v>
      </c>
      <c r="M2701" s="9">
        <v>9.5673754974343002</v>
      </c>
      <c r="N2701" s="9">
        <v>1.40605771460804</v>
      </c>
      <c r="O2701" s="9">
        <v>3.9163641327012102</v>
      </c>
      <c r="P2701" s="9">
        <v>0.57556369596609003</v>
      </c>
      <c r="Q2701" s="9">
        <v>1576.1884333667399</v>
      </c>
      <c r="R2701" s="9">
        <v>1200</v>
      </c>
      <c r="S2701" s="9" t="s">
        <v>308</v>
      </c>
      <c r="T2701" s="9">
        <v>1200</v>
      </c>
      <c r="U2701" s="9" t="s">
        <v>293</v>
      </c>
      <c r="V2701" s="9" t="s">
        <v>195</v>
      </c>
      <c r="Z2701" s="9">
        <v>0</v>
      </c>
      <c r="AA2701" s="9">
        <v>1</v>
      </c>
      <c r="AB2701" s="9">
        <v>3.9163641327012102</v>
      </c>
      <c r="AC2701" s="9">
        <v>0.57556369596609003</v>
      </c>
      <c r="AD2701" s="9">
        <v>1576.1884333667399</v>
      </c>
      <c r="AF2701" s="9">
        <v>-1</v>
      </c>
      <c r="AG2701" s="9">
        <v>-1</v>
      </c>
      <c r="AH2701" s="9">
        <v>-1</v>
      </c>
      <c r="AI2701" s="9">
        <v>-1</v>
      </c>
      <c r="AJ2701" s="9">
        <v>0</v>
      </c>
      <c r="AM2701" s="9" t="s">
        <v>309</v>
      </c>
      <c r="AN2701" s="9">
        <v>-1</v>
      </c>
      <c r="AQ2701" s="9">
        <v>580</v>
      </c>
      <c r="AR2701" s="9" t="s">
        <v>302</v>
      </c>
      <c r="AT2701" s="9" t="s">
        <v>195</v>
      </c>
      <c r="AU2701" s="9">
        <v>132.71029999999999</v>
      </c>
      <c r="AV2701" s="9">
        <v>218.493732241169</v>
      </c>
      <c r="AW2701" s="9">
        <v>1656.5633226300299</v>
      </c>
      <c r="AX2701" s="9">
        <v>1.2783361178999999</v>
      </c>
    </row>
    <row r="2702" spans="1:50" x14ac:dyDescent="0.25">
      <c r="A2702" s="142">
        <v>550000</v>
      </c>
      <c r="B2702" s="142">
        <v>930000</v>
      </c>
      <c r="C2702" s="142">
        <v>930000</v>
      </c>
      <c r="D2702" s="9" t="s">
        <v>305</v>
      </c>
      <c r="E2702" s="9" t="s">
        <v>70</v>
      </c>
      <c r="F2702" s="9" t="s">
        <v>306</v>
      </c>
      <c r="G2702" s="9" t="s">
        <v>307</v>
      </c>
      <c r="H2702" s="9">
        <v>0.36</v>
      </c>
      <c r="I2702" s="9">
        <v>0.48</v>
      </c>
      <c r="J2702" s="9" t="s">
        <v>195</v>
      </c>
      <c r="K2702" s="9">
        <v>5.4457600788019998E-2</v>
      </c>
      <c r="L2702" s="9">
        <v>3850.5067674417901</v>
      </c>
      <c r="M2702" s="9">
        <v>9.5673754974343002</v>
      </c>
      <c r="N2702" s="9">
        <v>1.40605771460804</v>
      </c>
      <c r="O2702" s="9">
        <v>0.52101631542840998</v>
      </c>
      <c r="P2702" s="9">
        <v>7.6570529707039994E-2</v>
      </c>
      <c r="Q2702" s="9">
        <v>209.689360372934</v>
      </c>
      <c r="R2702" s="9">
        <v>1210</v>
      </c>
      <c r="S2702" s="9" t="s">
        <v>310</v>
      </c>
      <c r="T2702" s="9">
        <v>1210</v>
      </c>
      <c r="U2702" s="9" t="s">
        <v>293</v>
      </c>
      <c r="V2702" s="9" t="s">
        <v>195</v>
      </c>
      <c r="Z2702" s="9">
        <v>0</v>
      </c>
      <c r="AA2702" s="9">
        <v>1</v>
      </c>
      <c r="AB2702" s="9">
        <v>0.52101631542840998</v>
      </c>
      <c r="AC2702" s="9">
        <v>7.6570529707039994E-2</v>
      </c>
      <c r="AD2702" s="9">
        <v>209.689360372934</v>
      </c>
      <c r="AF2702" s="9">
        <v>-1</v>
      </c>
      <c r="AG2702" s="9">
        <v>-1</v>
      </c>
      <c r="AH2702" s="9">
        <v>-1</v>
      </c>
      <c r="AI2702" s="9">
        <v>-1</v>
      </c>
      <c r="AJ2702" s="9">
        <v>0</v>
      </c>
      <c r="AM2702" s="9" t="s">
        <v>309</v>
      </c>
      <c r="AN2702" s="9">
        <v>-1</v>
      </c>
      <c r="AQ2702" s="9">
        <v>580</v>
      </c>
      <c r="AR2702" s="9" t="s">
        <v>302</v>
      </c>
      <c r="AT2702" s="9" t="s">
        <v>195</v>
      </c>
      <c r="AU2702" s="9">
        <v>132.71029999999999</v>
      </c>
      <c r="AV2702" s="9">
        <v>73.005498013928502</v>
      </c>
      <c r="AW2702" s="9">
        <v>220.38209149751501</v>
      </c>
      <c r="AX2702" s="9">
        <v>0.17006436359999999</v>
      </c>
    </row>
    <row r="2703" spans="1:50" x14ac:dyDescent="0.25">
      <c r="A2703" s="142">
        <v>550000</v>
      </c>
      <c r="B2703" s="142">
        <v>930000</v>
      </c>
      <c r="C2703" s="142">
        <v>930000</v>
      </c>
      <c r="D2703" s="9" t="s">
        <v>305</v>
      </c>
      <c r="E2703" s="9" t="s">
        <v>70</v>
      </c>
      <c r="F2703" s="9" t="s">
        <v>306</v>
      </c>
      <c r="G2703" s="9" t="s">
        <v>307</v>
      </c>
      <c r="H2703" s="9">
        <v>0.36</v>
      </c>
      <c r="I2703" s="9">
        <v>0.48</v>
      </c>
      <c r="J2703" s="9" t="s">
        <v>195</v>
      </c>
      <c r="K2703" s="9">
        <v>5.2963697419399998E-2</v>
      </c>
      <c r="L2703" s="9">
        <v>3850.5067674417901</v>
      </c>
      <c r="M2703" s="9">
        <v>9.5673754974343002</v>
      </c>
      <c r="N2703" s="9">
        <v>1.40605771460804</v>
      </c>
      <c r="O2703" s="9">
        <v>0.50672358094392</v>
      </c>
      <c r="P2703" s="9">
        <v>7.4470015350710003E-2</v>
      </c>
      <c r="Q2703" s="9">
        <v>203.93707534215099</v>
      </c>
      <c r="R2703" s="9">
        <v>1210</v>
      </c>
      <c r="S2703" s="9" t="s">
        <v>310</v>
      </c>
      <c r="T2703" s="9">
        <v>1210</v>
      </c>
      <c r="U2703" s="9" t="s">
        <v>293</v>
      </c>
      <c r="V2703" s="9" t="s">
        <v>195</v>
      </c>
      <c r="Z2703" s="9">
        <v>0</v>
      </c>
      <c r="AA2703" s="9">
        <v>1</v>
      </c>
      <c r="AB2703" s="9">
        <v>0.50672358094392</v>
      </c>
      <c r="AC2703" s="9">
        <v>7.4470015350710003E-2</v>
      </c>
      <c r="AD2703" s="9">
        <v>203.93707534215</v>
      </c>
      <c r="AF2703" s="9">
        <v>-1</v>
      </c>
      <c r="AG2703" s="9">
        <v>-1</v>
      </c>
      <c r="AH2703" s="9">
        <v>-1</v>
      </c>
      <c r="AI2703" s="9">
        <v>-1</v>
      </c>
      <c r="AJ2703" s="9">
        <v>0</v>
      </c>
      <c r="AM2703" s="9" t="s">
        <v>309</v>
      </c>
      <c r="AN2703" s="9">
        <v>-1</v>
      </c>
      <c r="AQ2703" s="9">
        <v>580</v>
      </c>
      <c r="AR2703" s="9" t="s">
        <v>302</v>
      </c>
      <c r="AT2703" s="9" t="s">
        <v>195</v>
      </c>
      <c r="AU2703" s="9">
        <v>132.71029999999999</v>
      </c>
      <c r="AV2703" s="9">
        <v>61.325731477803998</v>
      </c>
      <c r="AW2703" s="9">
        <v>214.336479055761</v>
      </c>
      <c r="AX2703" s="9">
        <v>0.16539908789999999</v>
      </c>
    </row>
    <row r="2704" spans="1:50" x14ac:dyDescent="0.25">
      <c r="A2704" s="142">
        <v>550000</v>
      </c>
      <c r="B2704" s="142">
        <v>930000</v>
      </c>
      <c r="C2704" s="142">
        <v>930000</v>
      </c>
      <c r="D2704" s="9" t="s">
        <v>305</v>
      </c>
      <c r="E2704" s="9" t="s">
        <v>70</v>
      </c>
      <c r="F2704" s="9" t="s">
        <v>306</v>
      </c>
      <c r="G2704" s="9" t="s">
        <v>307</v>
      </c>
      <c r="H2704" s="9">
        <v>0.36</v>
      </c>
      <c r="I2704" s="9">
        <v>0.48</v>
      </c>
      <c r="J2704" s="9" t="s">
        <v>195</v>
      </c>
      <c r="K2704" s="9">
        <v>7.5619657292179995E-2</v>
      </c>
      <c r="L2704" s="9">
        <v>3850.5067674417901</v>
      </c>
      <c r="M2704" s="9">
        <v>9.5673754974343002</v>
      </c>
      <c r="N2704" s="9">
        <v>1.40605771460804</v>
      </c>
      <c r="O2704" s="9">
        <v>0.72348165630161998</v>
      </c>
      <c r="P2704" s="9">
        <v>0.10632560251169</v>
      </c>
      <c r="Q2704" s="9">
        <v>291.17400215518398</v>
      </c>
      <c r="R2704" s="9">
        <v>1210</v>
      </c>
      <c r="S2704" s="9" t="s">
        <v>310</v>
      </c>
      <c r="T2704" s="9">
        <v>1210</v>
      </c>
      <c r="U2704" s="9" t="s">
        <v>293</v>
      </c>
      <c r="V2704" s="9" t="s">
        <v>195</v>
      </c>
      <c r="Z2704" s="9">
        <v>0</v>
      </c>
      <c r="AA2704" s="9">
        <v>1</v>
      </c>
      <c r="AB2704" s="9">
        <v>0.72348165630161998</v>
      </c>
      <c r="AC2704" s="9">
        <v>0.10632560251169</v>
      </c>
      <c r="AD2704" s="9">
        <v>291.17400215518398</v>
      </c>
      <c r="AF2704" s="9">
        <v>-1</v>
      </c>
      <c r="AG2704" s="9">
        <v>-1</v>
      </c>
      <c r="AH2704" s="9">
        <v>-1</v>
      </c>
      <c r="AI2704" s="9">
        <v>-1</v>
      </c>
      <c r="AJ2704" s="9">
        <v>0</v>
      </c>
      <c r="AM2704" s="9" t="s">
        <v>309</v>
      </c>
      <c r="AN2704" s="9">
        <v>-1</v>
      </c>
      <c r="AQ2704" s="9">
        <v>580</v>
      </c>
      <c r="AR2704" s="9" t="s">
        <v>302</v>
      </c>
      <c r="AT2704" s="9" t="s">
        <v>195</v>
      </c>
      <c r="AU2704" s="9">
        <v>132.71029999999999</v>
      </c>
      <c r="AV2704" s="9">
        <v>74.207323942927701</v>
      </c>
      <c r="AW2704" s="9">
        <v>306.021895772562</v>
      </c>
      <c r="AX2704" s="9">
        <v>0.23615085329999999</v>
      </c>
    </row>
    <row r="2705" spans="1:50" x14ac:dyDescent="0.25">
      <c r="A2705" s="142">
        <v>550000</v>
      </c>
      <c r="B2705" s="142">
        <v>930000</v>
      </c>
      <c r="C2705" s="142">
        <v>930000</v>
      </c>
      <c r="D2705" s="9" t="s">
        <v>305</v>
      </c>
      <c r="E2705" s="9" t="s">
        <v>70</v>
      </c>
      <c r="F2705" s="9" t="s">
        <v>306</v>
      </c>
      <c r="G2705" s="9" t="s">
        <v>307</v>
      </c>
      <c r="H2705" s="9">
        <v>0.36</v>
      </c>
      <c r="I2705" s="9">
        <v>0.48</v>
      </c>
      <c r="J2705" s="9" t="s">
        <v>195</v>
      </c>
      <c r="K2705" s="9">
        <v>2.537678656638E-2</v>
      </c>
      <c r="L2705" s="9">
        <v>3850.5067674417901</v>
      </c>
      <c r="M2705" s="9">
        <v>9.5673754974343002</v>
      </c>
      <c r="N2705" s="9">
        <v>1.40605771460804</v>
      </c>
      <c r="O2705" s="9">
        <v>0.24278924599886001</v>
      </c>
      <c r="P2705" s="9">
        <v>3.5681226523619998E-2</v>
      </c>
      <c r="Q2705" s="9">
        <v>97.713488409795403</v>
      </c>
      <c r="R2705" s="9">
        <v>1210</v>
      </c>
      <c r="S2705" s="9" t="s">
        <v>310</v>
      </c>
      <c r="T2705" s="9">
        <v>1210</v>
      </c>
      <c r="U2705" s="9" t="s">
        <v>293</v>
      </c>
      <c r="V2705" s="9" t="s">
        <v>195</v>
      </c>
      <c r="Z2705" s="9">
        <v>0</v>
      </c>
      <c r="AA2705" s="9">
        <v>1</v>
      </c>
      <c r="AB2705" s="9">
        <v>0.24278924599886001</v>
      </c>
      <c r="AC2705" s="9">
        <v>3.5681226523619998E-2</v>
      </c>
      <c r="AD2705" s="9">
        <v>97.713488409795801</v>
      </c>
      <c r="AF2705" s="9">
        <v>-1</v>
      </c>
      <c r="AG2705" s="9">
        <v>-1</v>
      </c>
      <c r="AH2705" s="9">
        <v>-1</v>
      </c>
      <c r="AI2705" s="9">
        <v>-1</v>
      </c>
      <c r="AJ2705" s="9">
        <v>0</v>
      </c>
      <c r="AM2705" s="9" t="s">
        <v>309</v>
      </c>
      <c r="AN2705" s="9">
        <v>-1</v>
      </c>
      <c r="AQ2705" s="9">
        <v>580</v>
      </c>
      <c r="AR2705" s="9" t="s">
        <v>302</v>
      </c>
      <c r="AT2705" s="9" t="s">
        <v>195</v>
      </c>
      <c r="AU2705" s="9">
        <v>132.71029999999999</v>
      </c>
      <c r="AV2705" s="9">
        <v>51.788935543920203</v>
      </c>
      <c r="AW2705" s="9">
        <v>102.696211696053</v>
      </c>
      <c r="AX2705" s="9">
        <v>7.9248571300000001E-2</v>
      </c>
    </row>
    <row r="2706" spans="1:50" x14ac:dyDescent="0.25">
      <c r="A2706" s="142">
        <v>550000</v>
      </c>
      <c r="B2706" s="142">
        <v>930000</v>
      </c>
      <c r="C2706" s="142">
        <v>930000</v>
      </c>
      <c r="D2706" s="9" t="s">
        <v>305</v>
      </c>
      <c r="E2706" s="9" t="s">
        <v>70</v>
      </c>
      <c r="F2706" s="9" t="s">
        <v>306</v>
      </c>
      <c r="G2706" s="9" t="s">
        <v>307</v>
      </c>
      <c r="H2706" s="9">
        <v>0.36</v>
      </c>
      <c r="I2706" s="9">
        <v>0.48</v>
      </c>
      <c r="J2706" s="9" t="s">
        <v>195</v>
      </c>
      <c r="K2706" s="9">
        <v>0.22298188632327001</v>
      </c>
      <c r="L2706" s="9">
        <v>3847.42469214621</v>
      </c>
      <c r="M2706" s="9">
        <v>9.5601531226732099</v>
      </c>
      <c r="N2706" s="9">
        <v>1.40501113799566</v>
      </c>
      <c r="O2706" s="9">
        <v>2.13174097683306</v>
      </c>
      <c r="P2706" s="9">
        <v>0.31329203385547999</v>
      </c>
      <c r="Q2706" s="9">
        <v>857.90601534152404</v>
      </c>
      <c r="R2706" s="9">
        <v>1200</v>
      </c>
      <c r="S2706" s="9" t="s">
        <v>308</v>
      </c>
      <c r="T2706" s="9">
        <v>1200</v>
      </c>
      <c r="U2706" s="9" t="s">
        <v>293</v>
      </c>
      <c r="V2706" s="9" t="s">
        <v>195</v>
      </c>
      <c r="Z2706" s="9">
        <v>0</v>
      </c>
      <c r="AA2706" s="9">
        <v>1</v>
      </c>
      <c r="AB2706" s="9">
        <v>2.13174097683306</v>
      </c>
      <c r="AC2706" s="9">
        <v>0.31329203385547999</v>
      </c>
      <c r="AD2706" s="9">
        <v>857.90601534152404</v>
      </c>
      <c r="AF2706" s="9">
        <v>-1</v>
      </c>
      <c r="AG2706" s="9">
        <v>-1</v>
      </c>
      <c r="AH2706" s="9">
        <v>-1</v>
      </c>
      <c r="AI2706" s="9">
        <v>-1</v>
      </c>
      <c r="AJ2706" s="9">
        <v>0</v>
      </c>
      <c r="AM2706" s="9" t="s">
        <v>309</v>
      </c>
      <c r="AN2706" s="9">
        <v>-1</v>
      </c>
      <c r="AQ2706" s="9">
        <v>580</v>
      </c>
      <c r="AR2706" s="9" t="s">
        <v>302</v>
      </c>
      <c r="AT2706" s="9" t="s">
        <v>195</v>
      </c>
      <c r="AU2706" s="9">
        <v>132.71029999999999</v>
      </c>
      <c r="AV2706" s="9">
        <v>149.53020459404999</v>
      </c>
      <c r="AW2706" s="9">
        <v>902.37567874622596</v>
      </c>
      <c r="AX2706" s="9">
        <v>0.69578752259999999</v>
      </c>
    </row>
    <row r="2707" spans="1:50" x14ac:dyDescent="0.25">
      <c r="A2707" s="142">
        <v>550000</v>
      </c>
      <c r="B2707" s="142">
        <v>930000</v>
      </c>
      <c r="C2707" s="142">
        <v>930000</v>
      </c>
      <c r="D2707" s="9" t="s">
        <v>305</v>
      </c>
      <c r="E2707" s="9" t="s">
        <v>70</v>
      </c>
      <c r="F2707" s="9" t="s">
        <v>306</v>
      </c>
      <c r="G2707" s="9" t="s">
        <v>307</v>
      </c>
      <c r="H2707" s="9">
        <v>0.36</v>
      </c>
      <c r="I2707" s="9">
        <v>0.48</v>
      </c>
      <c r="J2707" s="9" t="s">
        <v>195</v>
      </c>
      <c r="K2707" s="9">
        <v>0.20263447551329</v>
      </c>
      <c r="L2707" s="9">
        <v>3847.42469214621</v>
      </c>
      <c r="M2707" s="9">
        <v>9.5601531226732099</v>
      </c>
      <c r="N2707" s="9">
        <v>1.40501113799566</v>
      </c>
      <c r="O2707" s="9">
        <v>1.9372166138397</v>
      </c>
      <c r="P2707" s="9">
        <v>0.28470369503809001</v>
      </c>
      <c r="Q2707" s="9">
        <v>779.62088456996105</v>
      </c>
      <c r="R2707" s="9">
        <v>1210</v>
      </c>
      <c r="S2707" s="9" t="s">
        <v>310</v>
      </c>
      <c r="T2707" s="9">
        <v>1210</v>
      </c>
      <c r="U2707" s="9" t="s">
        <v>293</v>
      </c>
      <c r="V2707" s="9" t="s">
        <v>195</v>
      </c>
      <c r="Z2707" s="9">
        <v>0</v>
      </c>
      <c r="AA2707" s="9">
        <v>1</v>
      </c>
      <c r="AB2707" s="9">
        <v>1.9372166138397</v>
      </c>
      <c r="AC2707" s="9">
        <v>0.28470369503809001</v>
      </c>
      <c r="AD2707" s="9">
        <v>779.62088456996105</v>
      </c>
      <c r="AF2707" s="9">
        <v>-1</v>
      </c>
      <c r="AG2707" s="9">
        <v>-1</v>
      </c>
      <c r="AH2707" s="9">
        <v>-1</v>
      </c>
      <c r="AI2707" s="9">
        <v>-1</v>
      </c>
      <c r="AJ2707" s="9">
        <v>0</v>
      </c>
      <c r="AM2707" s="9" t="s">
        <v>309</v>
      </c>
      <c r="AN2707" s="9">
        <v>-1</v>
      </c>
      <c r="AQ2707" s="9">
        <v>580</v>
      </c>
      <c r="AR2707" s="9" t="s">
        <v>302</v>
      </c>
      <c r="AT2707" s="9" t="s">
        <v>195</v>
      </c>
      <c r="AU2707" s="9">
        <v>132.71029999999999</v>
      </c>
      <c r="AV2707" s="9">
        <v>113.12786806904199</v>
      </c>
      <c r="AW2707" s="9">
        <v>820.03262863064697</v>
      </c>
      <c r="AX2707" s="9">
        <v>0.63229593230000003</v>
      </c>
    </row>
    <row r="2708" spans="1:50" x14ac:dyDescent="0.25">
      <c r="A2708" s="142">
        <v>550000</v>
      </c>
      <c r="B2708" s="142">
        <v>930000</v>
      </c>
      <c r="C2708" s="142">
        <v>930000</v>
      </c>
      <c r="D2708" s="9" t="s">
        <v>305</v>
      </c>
      <c r="E2708" s="9" t="s">
        <v>70</v>
      </c>
      <c r="F2708" s="9" t="s">
        <v>306</v>
      </c>
      <c r="G2708" s="9" t="s">
        <v>307</v>
      </c>
      <c r="H2708" s="9">
        <v>0.36</v>
      </c>
      <c r="I2708" s="9">
        <v>0.48</v>
      </c>
      <c r="J2708" s="9" t="s">
        <v>195</v>
      </c>
      <c r="K2708" s="9">
        <v>2.682686201985E-2</v>
      </c>
      <c r="L2708" s="9">
        <v>3847.42469214621</v>
      </c>
      <c r="M2708" s="9">
        <v>9.5601531226732099</v>
      </c>
      <c r="N2708" s="9">
        <v>1.40501113799566</v>
      </c>
      <c r="O2708" s="9">
        <v>0.25646890871061001</v>
      </c>
      <c r="P2708" s="9">
        <v>3.7692039935360001E-2</v>
      </c>
      <c r="Q2708" s="9">
        <v>103.214331347978</v>
      </c>
      <c r="R2708" s="9">
        <v>1210</v>
      </c>
      <c r="S2708" s="9" t="s">
        <v>310</v>
      </c>
      <c r="T2708" s="9">
        <v>1210</v>
      </c>
      <c r="U2708" s="9" t="s">
        <v>293</v>
      </c>
      <c r="V2708" s="9" t="s">
        <v>195</v>
      </c>
      <c r="Z2708" s="9">
        <v>0</v>
      </c>
      <c r="AA2708" s="9">
        <v>1</v>
      </c>
      <c r="AB2708" s="9">
        <v>0.25646890871061001</v>
      </c>
      <c r="AC2708" s="9">
        <v>3.7692039935360001E-2</v>
      </c>
      <c r="AD2708" s="9">
        <v>103.214331347978</v>
      </c>
      <c r="AF2708" s="9">
        <v>-1</v>
      </c>
      <c r="AG2708" s="9">
        <v>-1</v>
      </c>
      <c r="AH2708" s="9">
        <v>-1</v>
      </c>
      <c r="AI2708" s="9">
        <v>-1</v>
      </c>
      <c r="AJ2708" s="9">
        <v>0</v>
      </c>
      <c r="AM2708" s="9" t="s">
        <v>309</v>
      </c>
      <c r="AN2708" s="9">
        <v>-1</v>
      </c>
      <c r="AQ2708" s="9">
        <v>580</v>
      </c>
      <c r="AR2708" s="9" t="s">
        <v>302</v>
      </c>
      <c r="AT2708" s="9" t="s">
        <v>195</v>
      </c>
      <c r="AU2708" s="9">
        <v>132.71029999999999</v>
      </c>
      <c r="AV2708" s="9">
        <v>43.439920110551597</v>
      </c>
      <c r="AW2708" s="9">
        <v>108.564458857877</v>
      </c>
      <c r="AX2708" s="9">
        <v>8.3709919999999993E-2</v>
      </c>
    </row>
    <row r="2709" spans="1:50" x14ac:dyDescent="0.25">
      <c r="A2709" s="142">
        <v>550000</v>
      </c>
      <c r="B2709" s="142">
        <v>930000</v>
      </c>
      <c r="C2709" s="142">
        <v>930000</v>
      </c>
      <c r="D2709" s="9" t="s">
        <v>305</v>
      </c>
      <c r="E2709" s="9" t="s">
        <v>70</v>
      </c>
      <c r="F2709" s="9" t="s">
        <v>306</v>
      </c>
      <c r="G2709" s="9" t="s">
        <v>307</v>
      </c>
      <c r="H2709" s="9">
        <v>0.36</v>
      </c>
      <c r="I2709" s="9">
        <v>0.48</v>
      </c>
      <c r="J2709" s="9" t="s">
        <v>195</v>
      </c>
      <c r="K2709" s="9">
        <v>1.278126580542E-2</v>
      </c>
      <c r="L2709" s="9">
        <v>3847.42469214621</v>
      </c>
      <c r="M2709" s="9">
        <v>9.5601531226732099</v>
      </c>
      <c r="N2709" s="9">
        <v>1.40501113799566</v>
      </c>
      <c r="O2709" s="9">
        <v>0.12219085820147001</v>
      </c>
      <c r="P2709" s="9">
        <v>1.7957820814299998E-2</v>
      </c>
      <c r="Q2709" s="9">
        <v>49.174957656687802</v>
      </c>
      <c r="R2709" s="9">
        <v>1210</v>
      </c>
      <c r="S2709" s="9" t="s">
        <v>310</v>
      </c>
      <c r="T2709" s="9">
        <v>1210</v>
      </c>
      <c r="U2709" s="9" t="s">
        <v>293</v>
      </c>
      <c r="V2709" s="9" t="s">
        <v>195</v>
      </c>
      <c r="Z2709" s="9">
        <v>0</v>
      </c>
      <c r="AA2709" s="9">
        <v>1</v>
      </c>
      <c r="AB2709" s="9">
        <v>0.12219085820147001</v>
      </c>
      <c r="AC2709" s="9">
        <v>1.7957820814299998E-2</v>
      </c>
      <c r="AD2709" s="9">
        <v>49.174957656688498</v>
      </c>
      <c r="AF2709" s="9">
        <v>-1</v>
      </c>
      <c r="AG2709" s="9">
        <v>-1</v>
      </c>
      <c r="AH2709" s="9">
        <v>-1</v>
      </c>
      <c r="AI2709" s="9">
        <v>-1</v>
      </c>
      <c r="AJ2709" s="9">
        <v>0</v>
      </c>
      <c r="AM2709" s="9" t="s">
        <v>309</v>
      </c>
      <c r="AN2709" s="9">
        <v>-1</v>
      </c>
      <c r="AQ2709" s="9">
        <v>580</v>
      </c>
      <c r="AR2709" s="9" t="s">
        <v>302</v>
      </c>
      <c r="AT2709" s="9" t="s">
        <v>195</v>
      </c>
      <c r="AU2709" s="9">
        <v>132.71029999999999</v>
      </c>
      <c r="AV2709" s="9">
        <v>41.099183241976803</v>
      </c>
      <c r="AW2709" s="9">
        <v>51.723947611098403</v>
      </c>
      <c r="AX2709" s="9">
        <v>3.9882366299999999E-2</v>
      </c>
    </row>
    <row r="2710" spans="1:50" x14ac:dyDescent="0.25">
      <c r="A2710" s="142">
        <v>550000</v>
      </c>
      <c r="B2710" s="142">
        <v>930000</v>
      </c>
      <c r="C2710" s="142">
        <v>930000</v>
      </c>
      <c r="D2710" s="9" t="s">
        <v>305</v>
      </c>
      <c r="E2710" s="9" t="s">
        <v>70</v>
      </c>
      <c r="F2710" s="9" t="s">
        <v>306</v>
      </c>
      <c r="G2710" s="9" t="s">
        <v>307</v>
      </c>
      <c r="H2710" s="9">
        <v>0.36</v>
      </c>
      <c r="I2710" s="9">
        <v>0.48</v>
      </c>
      <c r="J2710" s="9" t="s">
        <v>195</v>
      </c>
      <c r="K2710" s="9">
        <v>0.13679937864875999</v>
      </c>
      <c r="L2710" s="9">
        <v>3847.42469214621</v>
      </c>
      <c r="M2710" s="9">
        <v>9.5601531226732099</v>
      </c>
      <c r="N2710" s="9">
        <v>1.40501113799566</v>
      </c>
      <c r="O2710" s="9">
        <v>1.30782300696873</v>
      </c>
      <c r="P2710" s="9">
        <v>0.19220465067239001</v>
      </c>
      <c r="Q2710" s="9">
        <v>526.32530728351401</v>
      </c>
      <c r="R2710" s="9">
        <v>1210</v>
      </c>
      <c r="S2710" s="9" t="s">
        <v>310</v>
      </c>
      <c r="T2710" s="9">
        <v>1210</v>
      </c>
      <c r="U2710" s="9" t="s">
        <v>293</v>
      </c>
      <c r="V2710" s="9" t="s">
        <v>195</v>
      </c>
      <c r="Z2710" s="9">
        <v>0</v>
      </c>
      <c r="AA2710" s="9">
        <v>1</v>
      </c>
      <c r="AB2710" s="9">
        <v>1.30782300696873</v>
      </c>
      <c r="AC2710" s="9">
        <v>0.19220465067239001</v>
      </c>
      <c r="AD2710" s="9">
        <v>526.32530728351401</v>
      </c>
      <c r="AF2710" s="9">
        <v>-1</v>
      </c>
      <c r="AG2710" s="9">
        <v>-1</v>
      </c>
      <c r="AH2710" s="9">
        <v>-1</v>
      </c>
      <c r="AI2710" s="9">
        <v>-1</v>
      </c>
      <c r="AJ2710" s="9">
        <v>0</v>
      </c>
      <c r="AM2710" s="9" t="s">
        <v>309</v>
      </c>
      <c r="AN2710" s="9">
        <v>-1</v>
      </c>
      <c r="AQ2710" s="9">
        <v>580</v>
      </c>
      <c r="AR2710" s="9" t="s">
        <v>302</v>
      </c>
      <c r="AT2710" s="9" t="s">
        <v>195</v>
      </c>
      <c r="AU2710" s="9">
        <v>132.71029999999999</v>
      </c>
      <c r="AV2710" s="9">
        <v>95.234069293222703</v>
      </c>
      <c r="AW2710" s="9">
        <v>553.60744406508002</v>
      </c>
      <c r="AX2710" s="9">
        <v>0.42686561820000002</v>
      </c>
    </row>
    <row r="2711" spans="1:50" x14ac:dyDescent="0.25">
      <c r="A2711" s="142">
        <v>550000</v>
      </c>
      <c r="B2711" s="142">
        <v>930000</v>
      </c>
      <c r="C2711" s="142">
        <v>930000</v>
      </c>
      <c r="D2711" s="9" t="s">
        <v>305</v>
      </c>
      <c r="E2711" s="9" t="s">
        <v>70</v>
      </c>
      <c r="F2711" s="9" t="s">
        <v>306</v>
      </c>
      <c r="G2711" s="9" t="s">
        <v>307</v>
      </c>
      <c r="H2711" s="9">
        <v>0.36</v>
      </c>
      <c r="I2711" s="9">
        <v>0.48</v>
      </c>
      <c r="J2711" s="9" t="s">
        <v>195</v>
      </c>
      <c r="K2711" s="9">
        <v>1.5739585150169998E-2</v>
      </c>
      <c r="L2711" s="9">
        <v>3847.42469214621</v>
      </c>
      <c r="M2711" s="9">
        <v>9.5601531226732099</v>
      </c>
      <c r="N2711" s="9">
        <v>1.40501113799566</v>
      </c>
      <c r="O2711" s="9">
        <v>0.15047284412298001</v>
      </c>
      <c r="P2711" s="9">
        <v>2.2114292443419999E-2</v>
      </c>
      <c r="Q2711" s="9">
        <v>60.556868550905797</v>
      </c>
      <c r="R2711" s="9">
        <v>1210</v>
      </c>
      <c r="S2711" s="9" t="s">
        <v>310</v>
      </c>
      <c r="T2711" s="9">
        <v>1210</v>
      </c>
      <c r="U2711" s="9" t="s">
        <v>293</v>
      </c>
      <c r="V2711" s="9" t="s">
        <v>195</v>
      </c>
      <c r="Z2711" s="9">
        <v>0</v>
      </c>
      <c r="AA2711" s="9">
        <v>1</v>
      </c>
      <c r="AB2711" s="9">
        <v>0.15047284412298001</v>
      </c>
      <c r="AC2711" s="9">
        <v>2.2114292443419999E-2</v>
      </c>
      <c r="AD2711" s="9">
        <v>60.5568685509039</v>
      </c>
      <c r="AF2711" s="9">
        <v>-1</v>
      </c>
      <c r="AG2711" s="9">
        <v>-1</v>
      </c>
      <c r="AH2711" s="9">
        <v>-1</v>
      </c>
      <c r="AI2711" s="9">
        <v>-1</v>
      </c>
      <c r="AJ2711" s="9">
        <v>0</v>
      </c>
      <c r="AM2711" s="9" t="s">
        <v>309</v>
      </c>
      <c r="AN2711" s="9">
        <v>-1</v>
      </c>
      <c r="AQ2711" s="9">
        <v>580</v>
      </c>
      <c r="AR2711" s="9" t="s">
        <v>302</v>
      </c>
      <c r="AT2711" s="9" t="s">
        <v>195</v>
      </c>
      <c r="AU2711" s="9">
        <v>132.71029999999999</v>
      </c>
      <c r="AV2711" s="9">
        <v>45.242444192665701</v>
      </c>
      <c r="AW2711" s="9">
        <v>63.695841250879297</v>
      </c>
      <c r="AX2711" s="9">
        <v>4.9113437599999997E-2</v>
      </c>
    </row>
    <row r="2712" spans="1:50" x14ac:dyDescent="0.25">
      <c r="A2712" s="142">
        <v>550000</v>
      </c>
      <c r="B2712" s="142">
        <v>930000</v>
      </c>
      <c r="C2712" s="142">
        <v>930000</v>
      </c>
      <c r="D2712" s="9" t="s">
        <v>305</v>
      </c>
      <c r="E2712" s="9" t="s">
        <v>70</v>
      </c>
      <c r="F2712" s="9" t="s">
        <v>306</v>
      </c>
      <c r="G2712" s="9" t="s">
        <v>307</v>
      </c>
      <c r="H2712" s="9">
        <v>0.36</v>
      </c>
      <c r="I2712" s="9">
        <v>0.48</v>
      </c>
      <c r="J2712" s="9" t="s">
        <v>195</v>
      </c>
      <c r="K2712" s="9">
        <v>1.867247387014E-2</v>
      </c>
      <c r="L2712" s="9">
        <v>3860.0828661586402</v>
      </c>
      <c r="M2712" s="9">
        <v>9.5896964692179107</v>
      </c>
      <c r="N2712" s="9">
        <v>1.40928788505986</v>
      </c>
      <c r="O2712" s="9">
        <v>0.17906335674408999</v>
      </c>
      <c r="P2712" s="9">
        <v>2.6314891209289999E-2</v>
      </c>
      <c r="Q2712" s="9">
        <v>72.077296454941703</v>
      </c>
      <c r="R2712" s="9">
        <v>1200</v>
      </c>
      <c r="S2712" s="9" t="s">
        <v>308</v>
      </c>
      <c r="T2712" s="9">
        <v>1200</v>
      </c>
      <c r="U2712" s="9" t="s">
        <v>293</v>
      </c>
      <c r="V2712" s="9" t="s">
        <v>195</v>
      </c>
      <c r="Z2712" s="9">
        <v>0</v>
      </c>
      <c r="AA2712" s="9">
        <v>1</v>
      </c>
      <c r="AB2712" s="9">
        <v>0.17906335674408999</v>
      </c>
      <c r="AC2712" s="9">
        <v>2.6314891209289999E-2</v>
      </c>
      <c r="AD2712" s="9">
        <v>528.45285373371996</v>
      </c>
      <c r="AF2712" s="9">
        <v>-1</v>
      </c>
      <c r="AG2712" s="9">
        <v>-1</v>
      </c>
      <c r="AH2712" s="9">
        <v>-1</v>
      </c>
      <c r="AI2712" s="9">
        <v>-1</v>
      </c>
      <c r="AJ2712" s="9">
        <v>0</v>
      </c>
      <c r="AM2712" s="9" t="s">
        <v>309</v>
      </c>
      <c r="AN2712" s="9">
        <v>-1</v>
      </c>
      <c r="AQ2712" s="9">
        <v>580</v>
      </c>
      <c r="AR2712" s="9" t="s">
        <v>302</v>
      </c>
      <c r="AT2712" s="9" t="s">
        <v>195</v>
      </c>
      <c r="AU2712" s="9">
        <v>132.71029999999999</v>
      </c>
      <c r="AV2712" s="9">
        <v>103.044711180902</v>
      </c>
      <c r="AW2712" s="9">
        <v>75.564820803491401</v>
      </c>
      <c r="AX2712" s="9">
        <v>0.42859112220000001</v>
      </c>
    </row>
    <row r="2713" spans="1:50" x14ac:dyDescent="0.25">
      <c r="A2713" s="142">
        <v>550000</v>
      </c>
      <c r="B2713" s="142">
        <v>930000</v>
      </c>
      <c r="C2713" s="142">
        <v>930000</v>
      </c>
      <c r="D2713" s="9" t="s">
        <v>305</v>
      </c>
      <c r="E2713" s="9" t="s">
        <v>70</v>
      </c>
      <c r="F2713" s="9" t="s">
        <v>306</v>
      </c>
      <c r="G2713" s="9" t="s">
        <v>307</v>
      </c>
      <c r="H2713" s="9">
        <v>0.36</v>
      </c>
      <c r="I2713" s="9">
        <v>0.48</v>
      </c>
      <c r="J2713" s="9" t="s">
        <v>195</v>
      </c>
      <c r="K2713" s="9">
        <v>0.20281358541982</v>
      </c>
      <c r="L2713" s="9">
        <v>3855.97594257736</v>
      </c>
      <c r="M2713" s="9">
        <v>9.5802544286466293</v>
      </c>
      <c r="N2713" s="9">
        <v>1.4079262369760399</v>
      </c>
      <c r="O2713" s="9">
        <v>1.94300574990796</v>
      </c>
      <c r="P2713" s="9">
        <v>0.28554656812774998</v>
      </c>
      <c r="Q2713" s="9">
        <v>782.04430620669598</v>
      </c>
      <c r="R2713" s="9">
        <v>1200</v>
      </c>
      <c r="S2713" s="9" t="s">
        <v>308</v>
      </c>
      <c r="T2713" s="9">
        <v>1200</v>
      </c>
      <c r="U2713" s="9" t="s">
        <v>293</v>
      </c>
      <c r="V2713" s="9" t="s">
        <v>195</v>
      </c>
      <c r="Z2713" s="9">
        <v>0</v>
      </c>
      <c r="AA2713" s="9">
        <v>1</v>
      </c>
      <c r="AB2713" s="9">
        <v>1.94300574990796</v>
      </c>
      <c r="AC2713" s="9">
        <v>0.28554656812774998</v>
      </c>
      <c r="AD2713" s="9">
        <v>782.04430620669598</v>
      </c>
      <c r="AF2713" s="9">
        <v>-1</v>
      </c>
      <c r="AG2713" s="9">
        <v>-1</v>
      </c>
      <c r="AH2713" s="9">
        <v>-1</v>
      </c>
      <c r="AI2713" s="9">
        <v>-1</v>
      </c>
      <c r="AJ2713" s="9">
        <v>0</v>
      </c>
      <c r="AM2713" s="9" t="s">
        <v>309</v>
      </c>
      <c r="AN2713" s="9">
        <v>-1</v>
      </c>
      <c r="AQ2713" s="9">
        <v>580</v>
      </c>
      <c r="AR2713" s="9" t="s">
        <v>302</v>
      </c>
      <c r="AT2713" s="9" t="s">
        <v>195</v>
      </c>
      <c r="AU2713" s="9">
        <v>132.71029999999999</v>
      </c>
      <c r="AV2713" s="9">
        <v>136.91608105643101</v>
      </c>
      <c r="AW2713" s="9">
        <v>820.75746070618004</v>
      </c>
      <c r="AX2713" s="9">
        <v>0.63426139999999998</v>
      </c>
    </row>
    <row r="2714" spans="1:50" x14ac:dyDescent="0.25">
      <c r="A2714" s="142">
        <v>550000</v>
      </c>
      <c r="B2714" s="142">
        <v>930000</v>
      </c>
      <c r="C2714" s="142">
        <v>930000</v>
      </c>
      <c r="D2714" s="9" t="s">
        <v>305</v>
      </c>
      <c r="E2714" s="9" t="s">
        <v>70</v>
      </c>
      <c r="F2714" s="9" t="s">
        <v>306</v>
      </c>
      <c r="G2714" s="9" t="s">
        <v>307</v>
      </c>
      <c r="H2714" s="9">
        <v>0.36</v>
      </c>
      <c r="I2714" s="9">
        <v>0.48</v>
      </c>
      <c r="J2714" s="9" t="s">
        <v>195</v>
      </c>
      <c r="K2714" s="9">
        <v>1.87660994611E-2</v>
      </c>
      <c r="L2714" s="9">
        <v>3855.97594257736</v>
      </c>
      <c r="M2714" s="9">
        <v>9.5802544286466293</v>
      </c>
      <c r="N2714" s="9">
        <v>1.4079262369760399</v>
      </c>
      <c r="O2714" s="9">
        <v>0.17978400747063999</v>
      </c>
      <c r="P2714" s="9">
        <v>2.642128379698E-2</v>
      </c>
      <c r="Q2714" s="9">
        <v>72.3616280580232</v>
      </c>
      <c r="R2714" s="9">
        <v>1200</v>
      </c>
      <c r="S2714" s="9" t="s">
        <v>308</v>
      </c>
      <c r="T2714" s="9">
        <v>1200</v>
      </c>
      <c r="U2714" s="9" t="s">
        <v>293</v>
      </c>
      <c r="V2714" s="9" t="s">
        <v>195</v>
      </c>
      <c r="Z2714" s="9">
        <v>0</v>
      </c>
      <c r="AA2714" s="9">
        <v>1</v>
      </c>
      <c r="AB2714" s="9">
        <v>0.17978400747063999</v>
      </c>
      <c r="AC2714" s="9">
        <v>2.642128379698E-2</v>
      </c>
      <c r="AD2714" s="9">
        <v>883.49665033445501</v>
      </c>
      <c r="AF2714" s="9">
        <v>-1</v>
      </c>
      <c r="AG2714" s="9">
        <v>-1</v>
      </c>
      <c r="AH2714" s="9">
        <v>-1</v>
      </c>
      <c r="AI2714" s="9">
        <v>-1</v>
      </c>
      <c r="AJ2714" s="9">
        <v>0</v>
      </c>
      <c r="AM2714" s="9" t="s">
        <v>309</v>
      </c>
      <c r="AN2714" s="9">
        <v>-1</v>
      </c>
      <c r="AQ2714" s="9">
        <v>580</v>
      </c>
      <c r="AR2714" s="9" t="s">
        <v>302</v>
      </c>
      <c r="AT2714" s="9" t="s">
        <v>195</v>
      </c>
      <c r="AU2714" s="9">
        <v>132.71029999999999</v>
      </c>
      <c r="AV2714" s="9">
        <v>66.081522574732205</v>
      </c>
      <c r="AW2714" s="9">
        <v>75.943710127558504</v>
      </c>
      <c r="AX2714" s="9">
        <v>0.71654229550000004</v>
      </c>
    </row>
    <row r="2715" spans="1:50" x14ac:dyDescent="0.25">
      <c r="A2715" s="142">
        <v>550000</v>
      </c>
      <c r="B2715" s="142">
        <v>930000</v>
      </c>
      <c r="C2715" s="142">
        <v>930000</v>
      </c>
      <c r="D2715" s="9" t="s">
        <v>305</v>
      </c>
      <c r="E2715" s="9" t="s">
        <v>70</v>
      </c>
      <c r="F2715" s="9" t="s">
        <v>306</v>
      </c>
      <c r="G2715" s="9" t="s">
        <v>307</v>
      </c>
      <c r="H2715" s="9">
        <v>0.36</v>
      </c>
      <c r="I2715" s="9">
        <v>0.48</v>
      </c>
      <c r="J2715" s="9" t="s">
        <v>195</v>
      </c>
      <c r="K2715" s="9">
        <v>8.8911930841999998E-3</v>
      </c>
      <c r="L2715" s="9">
        <v>3855.97594257736</v>
      </c>
      <c r="M2715" s="9">
        <v>9.5802544286466293</v>
      </c>
      <c r="N2715" s="9">
        <v>1.4079262369760399</v>
      </c>
      <c r="O2715" s="9">
        <v>8.5179891920930006E-2</v>
      </c>
      <c r="P2715" s="9">
        <v>1.251814402127E-2</v>
      </c>
      <c r="Q2715" s="9">
        <v>34.284226633516198</v>
      </c>
      <c r="R2715" s="9">
        <v>1210</v>
      </c>
      <c r="S2715" s="9" t="s">
        <v>310</v>
      </c>
      <c r="T2715" s="9">
        <v>1210</v>
      </c>
      <c r="U2715" s="9" t="s">
        <v>293</v>
      </c>
      <c r="V2715" s="9" t="s">
        <v>195</v>
      </c>
      <c r="Z2715" s="9">
        <v>0</v>
      </c>
      <c r="AA2715" s="9">
        <v>1</v>
      </c>
      <c r="AB2715" s="9">
        <v>8.5179891920930006E-2</v>
      </c>
      <c r="AC2715" s="9">
        <v>1.251814402127E-2</v>
      </c>
      <c r="AD2715" s="9">
        <v>459.789698814259</v>
      </c>
      <c r="AF2715" s="9">
        <v>-1</v>
      </c>
      <c r="AG2715" s="9">
        <v>-1</v>
      </c>
      <c r="AH2715" s="9">
        <v>-1</v>
      </c>
      <c r="AI2715" s="9">
        <v>-1</v>
      </c>
      <c r="AJ2715" s="9">
        <v>0</v>
      </c>
      <c r="AM2715" s="9" t="s">
        <v>309</v>
      </c>
      <c r="AN2715" s="9">
        <v>-1</v>
      </c>
      <c r="AQ2715" s="9">
        <v>580</v>
      </c>
      <c r="AR2715" s="9" t="s">
        <v>302</v>
      </c>
      <c r="AT2715" s="9" t="s">
        <v>195</v>
      </c>
      <c r="AU2715" s="9">
        <v>132.71029999999999</v>
      </c>
      <c r="AV2715" s="9">
        <v>45.692843861925603</v>
      </c>
      <c r="AW2715" s="9">
        <v>35.981381835626301</v>
      </c>
      <c r="AX2715" s="9">
        <v>0.37290324320000001</v>
      </c>
    </row>
    <row r="2716" spans="1:50" x14ac:dyDescent="0.25">
      <c r="A2716" s="142">
        <v>550000</v>
      </c>
      <c r="B2716" s="142">
        <v>930000</v>
      </c>
      <c r="C2716" s="142">
        <v>930000</v>
      </c>
      <c r="D2716" s="9" t="s">
        <v>305</v>
      </c>
      <c r="E2716" s="9" t="s">
        <v>70</v>
      </c>
      <c r="F2716" s="9" t="s">
        <v>306</v>
      </c>
      <c r="G2716" s="9" t="s">
        <v>307</v>
      </c>
      <c r="H2716" s="9">
        <v>0.36</v>
      </c>
      <c r="I2716" s="9">
        <v>0.48</v>
      </c>
      <c r="J2716" s="9" t="s">
        <v>195</v>
      </c>
      <c r="K2716" s="9">
        <v>2.871182047938E-2</v>
      </c>
      <c r="L2716" s="9">
        <v>3855.97594257736</v>
      </c>
      <c r="M2716" s="9">
        <v>9.5802544286466293</v>
      </c>
      <c r="N2716" s="9">
        <v>1.4079262369760399</v>
      </c>
      <c r="O2716" s="9">
        <v>0.27506654530213998</v>
      </c>
      <c r="P2716" s="9">
        <v>4.0424125364270001E-2</v>
      </c>
      <c r="Q2716" s="9">
        <v>110.712089036112</v>
      </c>
      <c r="R2716" s="9">
        <v>1210</v>
      </c>
      <c r="S2716" s="9" t="s">
        <v>310</v>
      </c>
      <c r="T2716" s="9">
        <v>1210</v>
      </c>
      <c r="U2716" s="9" t="s">
        <v>293</v>
      </c>
      <c r="V2716" s="9" t="s">
        <v>195</v>
      </c>
      <c r="Z2716" s="9">
        <v>0</v>
      </c>
      <c r="AA2716" s="9">
        <v>1</v>
      </c>
      <c r="AB2716" s="9">
        <v>0.27506654530213998</v>
      </c>
      <c r="AC2716" s="9">
        <v>4.0424125364270001E-2</v>
      </c>
      <c r="AD2716" s="9">
        <v>110.712089036112</v>
      </c>
      <c r="AF2716" s="9">
        <v>-1</v>
      </c>
      <c r="AG2716" s="9">
        <v>-1</v>
      </c>
      <c r="AH2716" s="9">
        <v>-1</v>
      </c>
      <c r="AI2716" s="9">
        <v>-1</v>
      </c>
      <c r="AJ2716" s="9">
        <v>0</v>
      </c>
      <c r="AM2716" s="9" t="s">
        <v>309</v>
      </c>
      <c r="AN2716" s="9">
        <v>-1</v>
      </c>
      <c r="AQ2716" s="9">
        <v>580</v>
      </c>
      <c r="AR2716" s="9" t="s">
        <v>302</v>
      </c>
      <c r="AT2716" s="9" t="s">
        <v>195</v>
      </c>
      <c r="AU2716" s="9">
        <v>132.71029999999999</v>
      </c>
      <c r="AV2716" s="9">
        <v>49.545093472499197</v>
      </c>
      <c r="AW2716" s="9">
        <v>116.19261510579901</v>
      </c>
      <c r="AX2716" s="9">
        <v>8.9790826500000004E-2</v>
      </c>
    </row>
    <row r="2717" spans="1:50" x14ac:dyDescent="0.25">
      <c r="A2717" s="142">
        <v>550000</v>
      </c>
      <c r="B2717" s="142">
        <v>930000</v>
      </c>
      <c r="C2717" s="142">
        <v>930000</v>
      </c>
      <c r="D2717" s="9" t="s">
        <v>305</v>
      </c>
      <c r="E2717" s="9" t="s">
        <v>70</v>
      </c>
      <c r="F2717" s="9" t="s">
        <v>306</v>
      </c>
      <c r="G2717" s="9" t="s">
        <v>307</v>
      </c>
      <c r="H2717" s="9">
        <v>0.36</v>
      </c>
      <c r="I2717" s="9">
        <v>0.48</v>
      </c>
      <c r="J2717" s="9" t="s">
        <v>195</v>
      </c>
      <c r="K2717" s="9">
        <v>2.34925582065E-3</v>
      </c>
      <c r="L2717" s="9">
        <v>3855.97594257736</v>
      </c>
      <c r="M2717" s="9">
        <v>9.5802544286466293</v>
      </c>
      <c r="N2717" s="9">
        <v>1.4079262369760399</v>
      </c>
      <c r="O2717" s="9">
        <v>2.2506468479839999E-2</v>
      </c>
      <c r="P2717" s="9">
        <v>3.30757890726E-3</v>
      </c>
      <c r="Q2717" s="9">
        <v>9.0586739274016495</v>
      </c>
      <c r="R2717" s="9">
        <v>1210</v>
      </c>
      <c r="S2717" s="9" t="s">
        <v>310</v>
      </c>
      <c r="T2717" s="9">
        <v>1210</v>
      </c>
      <c r="U2717" s="9" t="s">
        <v>293</v>
      </c>
      <c r="V2717" s="9" t="s">
        <v>195</v>
      </c>
      <c r="Z2717" s="9">
        <v>0</v>
      </c>
      <c r="AA2717" s="9">
        <v>1</v>
      </c>
      <c r="AB2717" s="9">
        <v>2.2506468479839999E-2</v>
      </c>
      <c r="AC2717" s="9">
        <v>3.30757890726E-3</v>
      </c>
      <c r="AD2717" s="9">
        <v>146.03827159915301</v>
      </c>
      <c r="AF2717" s="9">
        <v>-1</v>
      </c>
      <c r="AG2717" s="9">
        <v>-1</v>
      </c>
      <c r="AH2717" s="9">
        <v>-1</v>
      </c>
      <c r="AI2717" s="9">
        <v>-1</v>
      </c>
      <c r="AJ2717" s="9">
        <v>0</v>
      </c>
      <c r="AM2717" s="9" t="s">
        <v>309</v>
      </c>
      <c r="AN2717" s="9">
        <v>-1</v>
      </c>
      <c r="AQ2717" s="9">
        <v>580</v>
      </c>
      <c r="AR2717" s="9" t="s">
        <v>302</v>
      </c>
      <c r="AT2717" s="9" t="s">
        <v>195</v>
      </c>
      <c r="AU2717" s="9">
        <v>132.71029999999999</v>
      </c>
      <c r="AV2717" s="9">
        <v>12.633273843069199</v>
      </c>
      <c r="AW2717" s="9">
        <v>9.5071010056743805</v>
      </c>
      <c r="AX2717" s="9">
        <v>0.1184414206</v>
      </c>
    </row>
    <row r="2718" spans="1:50" x14ac:dyDescent="0.25">
      <c r="A2718" s="142">
        <v>550000</v>
      </c>
      <c r="B2718" s="142">
        <v>930000</v>
      </c>
      <c r="C2718" s="142">
        <v>930000</v>
      </c>
      <c r="D2718" s="9" t="s">
        <v>305</v>
      </c>
      <c r="E2718" s="9" t="s">
        <v>70</v>
      </c>
      <c r="F2718" s="9" t="s">
        <v>306</v>
      </c>
      <c r="G2718" s="9" t="s">
        <v>307</v>
      </c>
      <c r="H2718" s="9">
        <v>0.36</v>
      </c>
      <c r="I2718" s="9">
        <v>0.48</v>
      </c>
      <c r="J2718" s="9" t="s">
        <v>195</v>
      </c>
      <c r="K2718" s="9">
        <v>5.5110287018090003E-2</v>
      </c>
      <c r="L2718" s="9">
        <v>3881.2000222951301</v>
      </c>
      <c r="M2718" s="9">
        <v>10.8387127678669</v>
      </c>
      <c r="N2718" s="9">
        <v>1.9795152677293399</v>
      </c>
      <c r="O2718" s="9">
        <v>0.59732457154379004</v>
      </c>
      <c r="P2718" s="9">
        <v>0.10909165456125</v>
      </c>
      <c r="Q2718" s="9">
        <v>213.894047203306</v>
      </c>
      <c r="R2718" s="9">
        <v>1200</v>
      </c>
      <c r="S2718" s="9" t="s">
        <v>308</v>
      </c>
      <c r="T2718" s="9">
        <v>1200</v>
      </c>
      <c r="U2718" s="9" t="s">
        <v>293</v>
      </c>
      <c r="V2718" s="9" t="s">
        <v>195</v>
      </c>
      <c r="Z2718" s="9">
        <v>0</v>
      </c>
      <c r="AA2718" s="9">
        <v>1</v>
      </c>
      <c r="AB2718" s="9">
        <v>0.59732457154379004</v>
      </c>
      <c r="AC2718" s="9">
        <v>0.10909165456125</v>
      </c>
      <c r="AD2718" s="9">
        <v>215.90772528028199</v>
      </c>
      <c r="AF2718" s="9">
        <v>-1</v>
      </c>
      <c r="AG2718" s="9">
        <v>-1</v>
      </c>
      <c r="AH2718" s="9">
        <v>-1</v>
      </c>
      <c r="AI2718" s="9">
        <v>-1</v>
      </c>
      <c r="AJ2718" s="9">
        <v>0</v>
      </c>
      <c r="AM2718" s="9" t="s">
        <v>309</v>
      </c>
      <c r="AN2718" s="9">
        <v>-1</v>
      </c>
      <c r="AQ2718" s="9">
        <v>580</v>
      </c>
      <c r="AR2718" s="9" t="s">
        <v>302</v>
      </c>
      <c r="AT2718" s="9" t="s">
        <v>195</v>
      </c>
      <c r="AU2718" s="9">
        <v>132.71029999999999</v>
      </c>
      <c r="AV2718" s="9">
        <v>70.314285737697205</v>
      </c>
      <c r="AW2718" s="9">
        <v>223.02341895946799</v>
      </c>
      <c r="AX2718" s="9">
        <v>0.1751076442</v>
      </c>
    </row>
    <row r="2719" spans="1:50" x14ac:dyDescent="0.25">
      <c r="A2719" s="142">
        <v>550000</v>
      </c>
      <c r="B2719" s="142">
        <v>930000</v>
      </c>
      <c r="C2719" s="142">
        <v>930000</v>
      </c>
      <c r="D2719" s="9" t="s">
        <v>305</v>
      </c>
      <c r="E2719" s="9" t="s">
        <v>70</v>
      </c>
      <c r="F2719" s="9" t="s">
        <v>306</v>
      </c>
      <c r="G2719" s="9" t="s">
        <v>307</v>
      </c>
      <c r="H2719" s="9">
        <v>0.36</v>
      </c>
      <c r="I2719" s="9">
        <v>0.48</v>
      </c>
      <c r="J2719" s="9" t="s">
        <v>195</v>
      </c>
      <c r="K2719" s="9">
        <v>5.18745670687E-3</v>
      </c>
      <c r="L2719" s="9">
        <v>3881.2000222951301</v>
      </c>
      <c r="M2719" s="9">
        <v>10.8387127678669</v>
      </c>
      <c r="N2719" s="9">
        <v>1.9795152677293399</v>
      </c>
      <c r="O2719" s="9">
        <v>5.6225353241519997E-2</v>
      </c>
      <c r="P2719" s="9">
        <v>1.026864975193E-2</v>
      </c>
      <c r="Q2719" s="9">
        <v>20.1335570863627</v>
      </c>
      <c r="R2719" s="9">
        <v>1410</v>
      </c>
      <c r="S2719" s="9" t="s">
        <v>299</v>
      </c>
      <c r="T2719" s="9">
        <v>1410</v>
      </c>
      <c r="U2719" s="9" t="s">
        <v>293</v>
      </c>
      <c r="V2719" s="9" t="s">
        <v>195</v>
      </c>
      <c r="Z2719" s="9">
        <v>0</v>
      </c>
      <c r="AA2719" s="9">
        <v>1</v>
      </c>
      <c r="AB2719" s="9">
        <v>5.6225353241519997E-2</v>
      </c>
      <c r="AC2719" s="9">
        <v>1.026864975193E-2</v>
      </c>
      <c r="AD2719" s="9">
        <v>30.773220723835099</v>
      </c>
      <c r="AF2719" s="9">
        <v>-1</v>
      </c>
      <c r="AG2719" s="9">
        <v>-1</v>
      </c>
      <c r="AH2719" s="9">
        <v>-1</v>
      </c>
      <c r="AI2719" s="9">
        <v>-1</v>
      </c>
      <c r="AJ2719" s="9">
        <v>0</v>
      </c>
      <c r="AM2719" s="9" t="s">
        <v>309</v>
      </c>
      <c r="AN2719" s="9">
        <v>-1</v>
      </c>
      <c r="AQ2719" s="9">
        <v>580</v>
      </c>
      <c r="AR2719" s="9" t="s">
        <v>302</v>
      </c>
      <c r="AT2719" s="9" t="s">
        <v>195</v>
      </c>
      <c r="AU2719" s="9">
        <v>132.71029999999999</v>
      </c>
      <c r="AV2719" s="9">
        <v>40.942289305885801</v>
      </c>
      <c r="AW2719" s="9">
        <v>20.992892490121601</v>
      </c>
      <c r="AX2719" s="9">
        <v>2.4958005500000002E-2</v>
      </c>
    </row>
    <row r="2720" spans="1:50" x14ac:dyDescent="0.25">
      <c r="A2720" s="142">
        <v>550000</v>
      </c>
      <c r="B2720" s="142">
        <v>930000</v>
      </c>
      <c r="C2720" s="142">
        <v>930000</v>
      </c>
      <c r="D2720" s="9" t="s">
        <v>305</v>
      </c>
      <c r="E2720" s="9" t="s">
        <v>70</v>
      </c>
      <c r="F2720" s="9" t="s">
        <v>306</v>
      </c>
      <c r="G2720" s="9" t="s">
        <v>307</v>
      </c>
      <c r="H2720" s="9">
        <v>0.36</v>
      </c>
      <c r="I2720" s="9">
        <v>0.48</v>
      </c>
      <c r="J2720" s="9" t="s">
        <v>195</v>
      </c>
      <c r="K2720" s="9">
        <v>8.8292665079999999E-5</v>
      </c>
      <c r="L2720" s="9">
        <v>3881.2000222951301</v>
      </c>
      <c r="M2720" s="9">
        <v>10.8387127678669</v>
      </c>
      <c r="N2720" s="9">
        <v>1.9795152677293399</v>
      </c>
      <c r="O2720" s="9">
        <v>9.5697883639999997E-4</v>
      </c>
      <c r="P2720" s="9">
        <v>1.7477667856999999E-4</v>
      </c>
      <c r="Q2720" s="9">
        <v>0.34268149371192003</v>
      </c>
      <c r="R2720" s="9">
        <v>1430</v>
      </c>
      <c r="S2720" s="9" t="s">
        <v>298</v>
      </c>
      <c r="T2720" s="9">
        <v>1430</v>
      </c>
      <c r="U2720" s="9" t="s">
        <v>293</v>
      </c>
      <c r="V2720" s="9" t="s">
        <v>195</v>
      </c>
      <c r="Z2720" s="9">
        <v>0</v>
      </c>
      <c r="AA2720" s="9">
        <v>1</v>
      </c>
      <c r="AB2720" s="9">
        <v>9.5697883639999997E-4</v>
      </c>
      <c r="AC2720" s="9">
        <v>1.7477667856999999E-4</v>
      </c>
      <c r="AD2720" s="9">
        <v>4.3087587190602701</v>
      </c>
      <c r="AF2720" s="9">
        <v>-1</v>
      </c>
      <c r="AG2720" s="9">
        <v>-1</v>
      </c>
      <c r="AH2720" s="9">
        <v>-1</v>
      </c>
      <c r="AI2720" s="9">
        <v>-1</v>
      </c>
      <c r="AJ2720" s="9">
        <v>0</v>
      </c>
      <c r="AM2720" s="9" t="s">
        <v>309</v>
      </c>
      <c r="AN2720" s="9">
        <v>-1</v>
      </c>
      <c r="AQ2720" s="9">
        <v>580</v>
      </c>
      <c r="AR2720" s="9" t="s">
        <v>302</v>
      </c>
      <c r="AT2720" s="9" t="s">
        <v>195</v>
      </c>
      <c r="AU2720" s="9">
        <v>132.71029999999999</v>
      </c>
      <c r="AV2720" s="9">
        <v>6.9749887277499596</v>
      </c>
      <c r="AW2720" s="9">
        <v>0.35730773876673999</v>
      </c>
      <c r="AX2720" s="9">
        <v>3.4945326000000001E-3</v>
      </c>
    </row>
    <row r="2721" spans="1:50" x14ac:dyDescent="0.25">
      <c r="A2721" s="142">
        <v>550000</v>
      </c>
      <c r="B2721" s="142">
        <v>930000</v>
      </c>
      <c r="C2721" s="142">
        <v>930000</v>
      </c>
      <c r="D2721" s="9" t="s">
        <v>305</v>
      </c>
      <c r="E2721" s="9" t="s">
        <v>70</v>
      </c>
      <c r="F2721" s="9" t="s">
        <v>306</v>
      </c>
      <c r="G2721" s="9" t="s">
        <v>307</v>
      </c>
      <c r="H2721" s="9">
        <v>0.36</v>
      </c>
      <c r="I2721" s="9">
        <v>0.48</v>
      </c>
      <c r="J2721" s="9" t="s">
        <v>195</v>
      </c>
      <c r="K2721" s="9">
        <v>0.22726647485340001</v>
      </c>
      <c r="L2721" s="9">
        <v>3881.2000222951301</v>
      </c>
      <c r="M2721" s="9">
        <v>10.8387127678669</v>
      </c>
      <c r="N2721" s="9">
        <v>1.9795152677293399</v>
      </c>
      <c r="O2721" s="9">
        <v>2.4632760427017399</v>
      </c>
      <c r="P2721" s="9">
        <v>0.44987745681534003</v>
      </c>
      <c r="Q2721" s="9">
        <v>882.06664726798397</v>
      </c>
      <c r="R2721" s="9">
        <v>1330</v>
      </c>
      <c r="S2721" s="9" t="s">
        <v>311</v>
      </c>
      <c r="T2721" s="9">
        <v>1330</v>
      </c>
      <c r="U2721" s="9" t="s">
        <v>293</v>
      </c>
      <c r="V2721" s="9" t="s">
        <v>195</v>
      </c>
      <c r="Z2721" s="9">
        <v>0</v>
      </c>
      <c r="AA2721" s="9">
        <v>1</v>
      </c>
      <c r="AB2721" s="9">
        <v>2.4632760427017399</v>
      </c>
      <c r="AC2721" s="9">
        <v>0.44987745681534003</v>
      </c>
      <c r="AD2721" s="9">
        <v>893.85153730034904</v>
      </c>
      <c r="AF2721" s="9">
        <v>-1</v>
      </c>
      <c r="AG2721" s="9">
        <v>-1</v>
      </c>
      <c r="AH2721" s="9">
        <v>-1</v>
      </c>
      <c r="AI2721" s="9">
        <v>-1</v>
      </c>
      <c r="AJ2721" s="9">
        <v>0</v>
      </c>
      <c r="AM2721" s="9" t="s">
        <v>309</v>
      </c>
      <c r="AN2721" s="9">
        <v>-1</v>
      </c>
      <c r="AQ2721" s="9">
        <v>580</v>
      </c>
      <c r="AR2721" s="9" t="s">
        <v>302</v>
      </c>
      <c r="AT2721" s="9" t="s">
        <v>195</v>
      </c>
      <c r="AU2721" s="9">
        <v>132.71029999999999</v>
      </c>
      <c r="AV2721" s="9">
        <v>120.77205931257799</v>
      </c>
      <c r="AW2721" s="9">
        <v>919.71479335672302</v>
      </c>
      <c r="AX2721" s="9">
        <v>0.72494041949999999</v>
      </c>
    </row>
    <row r="2722" spans="1:50" x14ac:dyDescent="0.25">
      <c r="A2722" s="142">
        <v>550000</v>
      </c>
      <c r="B2722" s="142">
        <v>930000</v>
      </c>
      <c r="C2722" s="142">
        <v>930000</v>
      </c>
      <c r="D2722" s="9" t="s">
        <v>305</v>
      </c>
      <c r="E2722" s="9" t="s">
        <v>70</v>
      </c>
      <c r="F2722" s="9" t="s">
        <v>306</v>
      </c>
      <c r="G2722" s="9" t="s">
        <v>307</v>
      </c>
      <c r="H2722" s="9">
        <v>0.36</v>
      </c>
      <c r="I2722" s="9">
        <v>0.48</v>
      </c>
      <c r="J2722" s="9" t="s">
        <v>195</v>
      </c>
      <c r="K2722" s="9">
        <v>3.5628294316650003E-2</v>
      </c>
      <c r="L2722" s="9">
        <v>3881.2000222951301</v>
      </c>
      <c r="M2722" s="9">
        <v>10.8387127678669</v>
      </c>
      <c r="N2722" s="9">
        <v>1.9795152677293399</v>
      </c>
      <c r="O2722" s="9">
        <v>0.38616484850728999</v>
      </c>
      <c r="P2722" s="9">
        <v>7.0526752562979994E-2</v>
      </c>
      <c r="Q2722" s="9">
        <v>138.280536696154</v>
      </c>
      <c r="R2722" s="9">
        <v>1210</v>
      </c>
      <c r="S2722" s="9" t="s">
        <v>310</v>
      </c>
      <c r="T2722" s="9">
        <v>1210</v>
      </c>
      <c r="U2722" s="9" t="s">
        <v>293</v>
      </c>
      <c r="V2722" s="9" t="s">
        <v>195</v>
      </c>
      <c r="Z2722" s="9">
        <v>0</v>
      </c>
      <c r="AA2722" s="9">
        <v>1</v>
      </c>
      <c r="AB2722" s="9">
        <v>0.38616484850728999</v>
      </c>
      <c r="AC2722" s="9">
        <v>7.0526752562979994E-2</v>
      </c>
      <c r="AD2722" s="9">
        <v>138.28053669615301</v>
      </c>
      <c r="AF2722" s="9">
        <v>-1</v>
      </c>
      <c r="AG2722" s="9">
        <v>-1</v>
      </c>
      <c r="AH2722" s="9">
        <v>-1</v>
      </c>
      <c r="AI2722" s="9">
        <v>-1</v>
      </c>
      <c r="AJ2722" s="9">
        <v>0</v>
      </c>
      <c r="AM2722" s="9" t="s">
        <v>309</v>
      </c>
      <c r="AN2722" s="9">
        <v>-1</v>
      </c>
      <c r="AQ2722" s="9">
        <v>580</v>
      </c>
      <c r="AR2722" s="9" t="s">
        <v>302</v>
      </c>
      <c r="AT2722" s="9" t="s">
        <v>195</v>
      </c>
      <c r="AU2722" s="9">
        <v>132.71029999999999</v>
      </c>
      <c r="AV2722" s="9">
        <v>70.171663130990794</v>
      </c>
      <c r="AW2722" s="9">
        <v>144.182591674527</v>
      </c>
      <c r="AX2722" s="9">
        <v>0.11214966480000001</v>
      </c>
    </row>
    <row r="2723" spans="1:50" x14ac:dyDescent="0.25">
      <c r="A2723" s="142">
        <v>550000</v>
      </c>
      <c r="B2723" s="142">
        <v>930000</v>
      </c>
      <c r="C2723" s="142">
        <v>930000</v>
      </c>
      <c r="D2723" s="9" t="s">
        <v>305</v>
      </c>
      <c r="E2723" s="9" t="s">
        <v>70</v>
      </c>
      <c r="F2723" s="9" t="s">
        <v>306</v>
      </c>
      <c r="G2723" s="9" t="s">
        <v>307</v>
      </c>
      <c r="H2723" s="9">
        <v>0.36</v>
      </c>
      <c r="I2723" s="9">
        <v>0.48</v>
      </c>
      <c r="J2723" s="9" t="s">
        <v>195</v>
      </c>
      <c r="K2723" s="9">
        <v>1.433028082312E-2</v>
      </c>
      <c r="L2723" s="9">
        <v>3881.2000222951301</v>
      </c>
      <c r="M2723" s="9">
        <v>10.8387127678669</v>
      </c>
      <c r="N2723" s="9">
        <v>1.9795152677293399</v>
      </c>
      <c r="O2723" s="9">
        <v>0.15532179772471</v>
      </c>
      <c r="P2723" s="9">
        <v>2.836700968022E-2</v>
      </c>
      <c r="Q2723" s="9">
        <v>55.618686250204398</v>
      </c>
      <c r="R2723" s="9">
        <v>1330</v>
      </c>
      <c r="S2723" s="9" t="s">
        <v>311</v>
      </c>
      <c r="T2723" s="9">
        <v>1330</v>
      </c>
      <c r="U2723" s="9" t="s">
        <v>293</v>
      </c>
      <c r="V2723" s="9" t="s">
        <v>195</v>
      </c>
      <c r="Z2723" s="9">
        <v>0</v>
      </c>
      <c r="AA2723" s="9">
        <v>1</v>
      </c>
      <c r="AB2723" s="9">
        <v>0.15532179772471</v>
      </c>
      <c r="AC2723" s="9">
        <v>2.836700968022E-2</v>
      </c>
      <c r="AD2723" s="9">
        <v>55.618686250204</v>
      </c>
      <c r="AF2723" s="9">
        <v>-1</v>
      </c>
      <c r="AG2723" s="9">
        <v>-1</v>
      </c>
      <c r="AH2723" s="9">
        <v>-1</v>
      </c>
      <c r="AI2723" s="9">
        <v>-1</v>
      </c>
      <c r="AJ2723" s="9">
        <v>0</v>
      </c>
      <c r="AM2723" s="9" t="s">
        <v>309</v>
      </c>
      <c r="AN2723" s="9">
        <v>-1</v>
      </c>
      <c r="AQ2723" s="9">
        <v>580</v>
      </c>
      <c r="AR2723" s="9" t="s">
        <v>302</v>
      </c>
      <c r="AT2723" s="9" t="s">
        <v>195</v>
      </c>
      <c r="AU2723" s="9">
        <v>132.71029999999999</v>
      </c>
      <c r="AV2723" s="9">
        <v>32.573253093086798</v>
      </c>
      <c r="AW2723" s="9">
        <v>57.992588983854503</v>
      </c>
      <c r="AX2723" s="9">
        <v>4.5108423600000003E-2</v>
      </c>
    </row>
    <row r="2724" spans="1:50" x14ac:dyDescent="0.25">
      <c r="A2724" s="142">
        <v>550000</v>
      </c>
      <c r="B2724" s="142">
        <v>930000</v>
      </c>
      <c r="C2724" s="142">
        <v>930000</v>
      </c>
      <c r="D2724" s="9" t="s">
        <v>305</v>
      </c>
      <c r="E2724" s="9" t="s">
        <v>70</v>
      </c>
      <c r="F2724" s="9" t="s">
        <v>306</v>
      </c>
      <c r="G2724" s="9" t="s">
        <v>307</v>
      </c>
      <c r="H2724" s="9">
        <v>0.36</v>
      </c>
      <c r="I2724" s="9">
        <v>0.48</v>
      </c>
      <c r="J2724" s="9" t="s">
        <v>195</v>
      </c>
      <c r="K2724" s="9">
        <v>0.10070870063853</v>
      </c>
      <c r="L2724" s="9">
        <v>3881.2000222951301</v>
      </c>
      <c r="M2724" s="9">
        <v>10.8387127678669</v>
      </c>
      <c r="N2724" s="9">
        <v>1.9795152677293399</v>
      </c>
      <c r="O2724" s="9">
        <v>1.0915526794461501</v>
      </c>
      <c r="P2724" s="9">
        <v>0.19935441050715999</v>
      </c>
      <c r="Q2724" s="9">
        <v>390.87061116358802</v>
      </c>
      <c r="R2724" s="9">
        <v>1330</v>
      </c>
      <c r="S2724" s="9" t="s">
        <v>311</v>
      </c>
      <c r="T2724" s="9">
        <v>1330</v>
      </c>
      <c r="U2724" s="9" t="s">
        <v>293</v>
      </c>
      <c r="V2724" s="9" t="s">
        <v>195</v>
      </c>
      <c r="Z2724" s="9">
        <v>0</v>
      </c>
      <c r="AA2724" s="9">
        <v>1</v>
      </c>
      <c r="AB2724" s="9">
        <v>1.0915526794461501</v>
      </c>
      <c r="AC2724" s="9">
        <v>0.19935441050715999</v>
      </c>
      <c r="AD2724" s="9">
        <v>390.87061116358802</v>
      </c>
      <c r="AF2724" s="9">
        <v>-1</v>
      </c>
      <c r="AG2724" s="9">
        <v>-1</v>
      </c>
      <c r="AH2724" s="9">
        <v>-1</v>
      </c>
      <c r="AI2724" s="9">
        <v>-1</v>
      </c>
      <c r="AJ2724" s="9">
        <v>0</v>
      </c>
      <c r="AM2724" s="9" t="s">
        <v>309</v>
      </c>
      <c r="AN2724" s="9">
        <v>-1</v>
      </c>
      <c r="AQ2724" s="9">
        <v>580</v>
      </c>
      <c r="AR2724" s="9" t="s">
        <v>302</v>
      </c>
      <c r="AT2724" s="9" t="s">
        <v>195</v>
      </c>
      <c r="AU2724" s="9">
        <v>132.71029999999999</v>
      </c>
      <c r="AV2724" s="9">
        <v>89.885380432289693</v>
      </c>
      <c r="AW2724" s="9">
        <v>407.55365197060399</v>
      </c>
      <c r="AX2724" s="9">
        <v>0.31700779489999997</v>
      </c>
    </row>
    <row r="2725" spans="1:50" x14ac:dyDescent="0.25">
      <c r="A2725" s="142">
        <v>550000</v>
      </c>
      <c r="B2725" s="142">
        <v>930000</v>
      </c>
      <c r="C2725" s="142">
        <v>930000</v>
      </c>
      <c r="D2725" s="9" t="s">
        <v>305</v>
      </c>
      <c r="E2725" s="9" t="s">
        <v>70</v>
      </c>
      <c r="F2725" s="9" t="s">
        <v>306</v>
      </c>
      <c r="G2725" s="9" t="s">
        <v>307</v>
      </c>
      <c r="H2725" s="9">
        <v>0.36</v>
      </c>
      <c r="I2725" s="9">
        <v>0.48</v>
      </c>
      <c r="J2725" s="9" t="s">
        <v>195</v>
      </c>
      <c r="K2725" s="9">
        <v>0.22357105960508999</v>
      </c>
      <c r="L2725" s="9">
        <v>3855.3464398563201</v>
      </c>
      <c r="M2725" s="9">
        <v>9.5785915898830503</v>
      </c>
      <c r="N2725" s="9">
        <v>1.4076784951582999</v>
      </c>
      <c r="O2725" s="9">
        <v>2.1414958712746199</v>
      </c>
      <c r="P2725" s="9">
        <v>0.31471617274585001</v>
      </c>
      <c r="Q2725" s="9">
        <v>861.94388870341697</v>
      </c>
      <c r="R2725" s="9">
        <v>1200</v>
      </c>
      <c r="S2725" s="9" t="s">
        <v>308</v>
      </c>
      <c r="T2725" s="9">
        <v>1200</v>
      </c>
      <c r="U2725" s="9" t="s">
        <v>293</v>
      </c>
      <c r="V2725" s="9" t="s">
        <v>195</v>
      </c>
      <c r="Z2725" s="9">
        <v>0</v>
      </c>
      <c r="AA2725" s="9">
        <v>1</v>
      </c>
      <c r="AB2725" s="9">
        <v>2.1414958712746199</v>
      </c>
      <c r="AC2725" s="9">
        <v>0.31471617274585001</v>
      </c>
      <c r="AD2725" s="9">
        <v>861.94388870341697</v>
      </c>
      <c r="AF2725" s="9">
        <v>-1</v>
      </c>
      <c r="AG2725" s="9">
        <v>-1</v>
      </c>
      <c r="AH2725" s="9">
        <v>-1</v>
      </c>
      <c r="AI2725" s="9">
        <v>-1</v>
      </c>
      <c r="AJ2725" s="9">
        <v>0</v>
      </c>
      <c r="AM2725" s="9" t="s">
        <v>309</v>
      </c>
      <c r="AN2725" s="9">
        <v>-1</v>
      </c>
      <c r="AQ2725" s="9">
        <v>580</v>
      </c>
      <c r="AR2725" s="9" t="s">
        <v>302</v>
      </c>
      <c r="AT2725" s="9" t="s">
        <v>195</v>
      </c>
      <c r="AU2725" s="9">
        <v>132.71029999999999</v>
      </c>
      <c r="AV2725" s="9">
        <v>142.646290914839</v>
      </c>
      <c r="AW2725" s="9">
        <v>904.75997842565801</v>
      </c>
      <c r="AX2725" s="9">
        <v>0.69906235900000002</v>
      </c>
    </row>
    <row r="2726" spans="1:50" x14ac:dyDescent="0.25">
      <c r="A2726" s="142">
        <v>550000</v>
      </c>
      <c r="B2726" s="142">
        <v>930000</v>
      </c>
      <c r="C2726" s="142">
        <v>930000</v>
      </c>
      <c r="D2726" s="9" t="s">
        <v>305</v>
      </c>
      <c r="E2726" s="9" t="s">
        <v>70</v>
      </c>
      <c r="F2726" s="9" t="s">
        <v>306</v>
      </c>
      <c r="G2726" s="9" t="s">
        <v>307</v>
      </c>
      <c r="H2726" s="9">
        <v>0.36</v>
      </c>
      <c r="I2726" s="9">
        <v>0.48</v>
      </c>
      <c r="J2726" s="9" t="s">
        <v>195</v>
      </c>
      <c r="K2726" s="9">
        <v>0.12595056941534</v>
      </c>
      <c r="L2726" s="9">
        <v>3855.3464398563201</v>
      </c>
      <c r="M2726" s="9">
        <v>9.5785915898830503</v>
      </c>
      <c r="N2726" s="9">
        <v>1.4076784951582999</v>
      </c>
      <c r="O2726" s="9">
        <v>1.20642906494281</v>
      </c>
      <c r="P2726" s="9">
        <v>0.17729790801892001</v>
      </c>
      <c r="Q2726" s="9">
        <v>485.58307939333099</v>
      </c>
      <c r="R2726" s="9">
        <v>1210</v>
      </c>
      <c r="S2726" s="9" t="s">
        <v>310</v>
      </c>
      <c r="T2726" s="9">
        <v>1210</v>
      </c>
      <c r="U2726" s="9" t="s">
        <v>293</v>
      </c>
      <c r="V2726" s="9" t="s">
        <v>195</v>
      </c>
      <c r="Z2726" s="9">
        <v>0</v>
      </c>
      <c r="AA2726" s="9">
        <v>1</v>
      </c>
      <c r="AB2726" s="9">
        <v>1.20642906494281</v>
      </c>
      <c r="AC2726" s="9">
        <v>0.17729790801892001</v>
      </c>
      <c r="AD2726" s="9">
        <v>485.58307939333099</v>
      </c>
      <c r="AF2726" s="9">
        <v>-1</v>
      </c>
      <c r="AG2726" s="9">
        <v>-1</v>
      </c>
      <c r="AH2726" s="9">
        <v>-1</v>
      </c>
      <c r="AI2726" s="9">
        <v>-1</v>
      </c>
      <c r="AJ2726" s="9">
        <v>0</v>
      </c>
      <c r="AM2726" s="9" t="s">
        <v>309</v>
      </c>
      <c r="AN2726" s="9">
        <v>-1</v>
      </c>
      <c r="AQ2726" s="9">
        <v>580</v>
      </c>
      <c r="AR2726" s="9" t="s">
        <v>302</v>
      </c>
      <c r="AT2726" s="9" t="s">
        <v>195</v>
      </c>
      <c r="AU2726" s="9">
        <v>132.71029999999999</v>
      </c>
      <c r="AV2726" s="9">
        <v>96.935332022034004</v>
      </c>
      <c r="AW2726" s="9">
        <v>509.70387074343</v>
      </c>
      <c r="AX2726" s="9">
        <v>0.3938224488</v>
      </c>
    </row>
    <row r="2727" spans="1:50" x14ac:dyDescent="0.25">
      <c r="A2727" s="142">
        <v>550000</v>
      </c>
      <c r="B2727" s="142">
        <v>930000</v>
      </c>
      <c r="C2727" s="142">
        <v>930000</v>
      </c>
      <c r="D2727" s="9" t="s">
        <v>305</v>
      </c>
      <c r="E2727" s="9" t="s">
        <v>70</v>
      </c>
      <c r="F2727" s="9" t="s">
        <v>306</v>
      </c>
      <c r="G2727" s="9" t="s">
        <v>307</v>
      </c>
      <c r="H2727" s="9">
        <v>0.36</v>
      </c>
      <c r="I2727" s="9">
        <v>0.48</v>
      </c>
      <c r="J2727" s="9" t="s">
        <v>195</v>
      </c>
      <c r="K2727" s="9">
        <v>3.752055096529E-2</v>
      </c>
      <c r="L2727" s="9">
        <v>3855.3464398563201</v>
      </c>
      <c r="M2727" s="9">
        <v>9.5785915898830503</v>
      </c>
      <c r="N2727" s="9">
        <v>1.4076784951582999</v>
      </c>
      <c r="O2727" s="9">
        <v>0.35939403392392999</v>
      </c>
      <c r="P2727" s="9">
        <v>5.2816872720329998E-2</v>
      </c>
      <c r="Q2727" s="9">
        <v>144.65472258548999</v>
      </c>
      <c r="R2727" s="9">
        <v>1210</v>
      </c>
      <c r="S2727" s="9" t="s">
        <v>310</v>
      </c>
      <c r="T2727" s="9">
        <v>1210</v>
      </c>
      <c r="U2727" s="9" t="s">
        <v>293</v>
      </c>
      <c r="V2727" s="9" t="s">
        <v>195</v>
      </c>
      <c r="Z2727" s="9">
        <v>0</v>
      </c>
      <c r="AA2727" s="9">
        <v>1</v>
      </c>
      <c r="AB2727" s="9">
        <v>0.35939403392392999</v>
      </c>
      <c r="AC2727" s="9">
        <v>5.2816872720329998E-2</v>
      </c>
      <c r="AD2727" s="9">
        <v>144.65472258548999</v>
      </c>
      <c r="AF2727" s="9">
        <v>-1</v>
      </c>
      <c r="AG2727" s="9">
        <v>-1</v>
      </c>
      <c r="AH2727" s="9">
        <v>-1</v>
      </c>
      <c r="AI2727" s="9">
        <v>-1</v>
      </c>
      <c r="AJ2727" s="9">
        <v>0</v>
      </c>
      <c r="AM2727" s="9" t="s">
        <v>309</v>
      </c>
      <c r="AN2727" s="9">
        <v>-1</v>
      </c>
      <c r="AQ2727" s="9">
        <v>580</v>
      </c>
      <c r="AR2727" s="9" t="s">
        <v>302</v>
      </c>
      <c r="AT2727" s="9" t="s">
        <v>195</v>
      </c>
      <c r="AU2727" s="9">
        <v>132.71029999999999</v>
      </c>
      <c r="AV2727" s="9">
        <v>59.773473521069</v>
      </c>
      <c r="AW2727" s="9">
        <v>151.84028264588201</v>
      </c>
      <c r="AX2727" s="9">
        <v>0.1173193208</v>
      </c>
    </row>
    <row r="2728" spans="1:50" x14ac:dyDescent="0.25">
      <c r="A2728" s="142">
        <v>550000</v>
      </c>
      <c r="B2728" s="142">
        <v>930000</v>
      </c>
      <c r="C2728" s="142">
        <v>930000</v>
      </c>
      <c r="D2728" s="9" t="s">
        <v>305</v>
      </c>
      <c r="E2728" s="9" t="s">
        <v>70</v>
      </c>
      <c r="F2728" s="9" t="s">
        <v>306</v>
      </c>
      <c r="G2728" s="9" t="s">
        <v>307</v>
      </c>
      <c r="H2728" s="9">
        <v>0.36</v>
      </c>
      <c r="I2728" s="9">
        <v>0.48</v>
      </c>
      <c r="J2728" s="9" t="s">
        <v>195</v>
      </c>
      <c r="K2728" s="9">
        <v>0.14807631983124001</v>
      </c>
      <c r="L2728" s="9">
        <v>3855.3464398563201</v>
      </c>
      <c r="M2728" s="9">
        <v>9.5785915898830503</v>
      </c>
      <c r="N2728" s="9">
        <v>1.4076784951582999</v>
      </c>
      <c r="O2728" s="9">
        <v>1.41836259179643</v>
      </c>
      <c r="P2728" s="9">
        <v>0.20844385106863</v>
      </c>
      <c r="Q2728" s="9">
        <v>570.88551248843203</v>
      </c>
      <c r="R2728" s="9">
        <v>1210</v>
      </c>
      <c r="S2728" s="9" t="s">
        <v>310</v>
      </c>
      <c r="T2728" s="9">
        <v>1210</v>
      </c>
      <c r="U2728" s="9" t="s">
        <v>293</v>
      </c>
      <c r="V2728" s="9" t="s">
        <v>195</v>
      </c>
      <c r="Z2728" s="9">
        <v>0</v>
      </c>
      <c r="AA2728" s="9">
        <v>1</v>
      </c>
      <c r="AB2728" s="9">
        <v>1.41836259179643</v>
      </c>
      <c r="AC2728" s="9">
        <v>0.20844385106863</v>
      </c>
      <c r="AD2728" s="9">
        <v>570.88551248843203</v>
      </c>
      <c r="AF2728" s="9">
        <v>-1</v>
      </c>
      <c r="AG2728" s="9">
        <v>-1</v>
      </c>
      <c r="AH2728" s="9">
        <v>-1</v>
      </c>
      <c r="AI2728" s="9">
        <v>-1</v>
      </c>
      <c r="AJ2728" s="9">
        <v>0</v>
      </c>
      <c r="AM2728" s="9" t="s">
        <v>309</v>
      </c>
      <c r="AN2728" s="9">
        <v>-1</v>
      </c>
      <c r="AQ2728" s="9">
        <v>580</v>
      </c>
      <c r="AR2728" s="9" t="s">
        <v>302</v>
      </c>
      <c r="AT2728" s="9" t="s">
        <v>195</v>
      </c>
      <c r="AU2728" s="9">
        <v>132.71029999999999</v>
      </c>
      <c r="AV2728" s="9">
        <v>100.04968954171601</v>
      </c>
      <c r="AW2728" s="9">
        <v>599.24360591444599</v>
      </c>
      <c r="AX2728" s="9">
        <v>0.4630052818</v>
      </c>
    </row>
    <row r="2729" spans="1:50" x14ac:dyDescent="0.25">
      <c r="A2729" s="142">
        <v>550000</v>
      </c>
      <c r="B2729" s="142">
        <v>930000</v>
      </c>
      <c r="C2729" s="142">
        <v>930000</v>
      </c>
      <c r="D2729" s="9" t="s">
        <v>305</v>
      </c>
      <c r="E2729" s="9" t="s">
        <v>70</v>
      </c>
      <c r="F2729" s="9" t="s">
        <v>306</v>
      </c>
      <c r="G2729" s="9" t="s">
        <v>307</v>
      </c>
      <c r="H2729" s="9">
        <v>0.36</v>
      </c>
      <c r="I2729" s="9">
        <v>0.48</v>
      </c>
      <c r="J2729" s="9" t="s">
        <v>195</v>
      </c>
      <c r="K2729" s="9">
        <v>4.5853186375879998E-2</v>
      </c>
      <c r="L2729" s="9">
        <v>3855.3464398563201</v>
      </c>
      <c r="M2729" s="9">
        <v>9.5785915898830503</v>
      </c>
      <c r="N2729" s="9">
        <v>1.4076784951582999</v>
      </c>
      <c r="O2729" s="9">
        <v>0.43920894538938998</v>
      </c>
      <c r="P2729" s="9">
        <v>6.4546544395809993E-2</v>
      </c>
      <c r="Q2729" s="9">
        <v>176.779918850336</v>
      </c>
      <c r="R2729" s="9">
        <v>1210</v>
      </c>
      <c r="S2729" s="9" t="s">
        <v>310</v>
      </c>
      <c r="T2729" s="9">
        <v>1210</v>
      </c>
      <c r="U2729" s="9" t="s">
        <v>293</v>
      </c>
      <c r="V2729" s="9" t="s">
        <v>195</v>
      </c>
      <c r="Z2729" s="9">
        <v>0</v>
      </c>
      <c r="AA2729" s="9">
        <v>1</v>
      </c>
      <c r="AB2729" s="9">
        <v>0.43920894538938998</v>
      </c>
      <c r="AC2729" s="9">
        <v>6.4546544395809993E-2</v>
      </c>
      <c r="AD2729" s="9">
        <v>176.779918850337</v>
      </c>
      <c r="AF2729" s="9">
        <v>-1</v>
      </c>
      <c r="AG2729" s="9">
        <v>-1</v>
      </c>
      <c r="AH2729" s="9">
        <v>-1</v>
      </c>
      <c r="AI2729" s="9">
        <v>-1</v>
      </c>
      <c r="AJ2729" s="9">
        <v>0</v>
      </c>
      <c r="AM2729" s="9" t="s">
        <v>309</v>
      </c>
      <c r="AN2729" s="9">
        <v>-1</v>
      </c>
      <c r="AQ2729" s="9">
        <v>580</v>
      </c>
      <c r="AR2729" s="9" t="s">
        <v>302</v>
      </c>
      <c r="AT2729" s="9" t="s">
        <v>195</v>
      </c>
      <c r="AU2729" s="9">
        <v>132.71029999999999</v>
      </c>
      <c r="AV2729" s="9">
        <v>57.236357240507203</v>
      </c>
      <c r="AW2729" s="9">
        <v>185.56126177275499</v>
      </c>
      <c r="AX2729" s="9">
        <v>0.14337381900000001</v>
      </c>
    </row>
    <row r="2730" spans="1:50" x14ac:dyDescent="0.25">
      <c r="A2730" s="142">
        <v>550000</v>
      </c>
      <c r="B2730" s="142">
        <v>930000</v>
      </c>
      <c r="C2730" s="142">
        <v>930000</v>
      </c>
      <c r="D2730" s="9" t="s">
        <v>305</v>
      </c>
      <c r="E2730" s="9" t="s">
        <v>70</v>
      </c>
      <c r="F2730" s="9" t="s">
        <v>306</v>
      </c>
      <c r="G2730" s="9" t="s">
        <v>307</v>
      </c>
      <c r="H2730" s="9">
        <v>0.36</v>
      </c>
      <c r="I2730" s="9">
        <v>0.48</v>
      </c>
      <c r="J2730" s="9" t="s">
        <v>195</v>
      </c>
      <c r="K2730" s="9">
        <v>1.1389840891680001E-2</v>
      </c>
      <c r="L2730" s="9">
        <v>3855.3464398563201</v>
      </c>
      <c r="M2730" s="9">
        <v>9.5785915898830503</v>
      </c>
      <c r="N2730" s="9">
        <v>1.4076784951582999</v>
      </c>
      <c r="O2730" s="9">
        <v>0.10909863417519</v>
      </c>
      <c r="P2730" s="9">
        <v>1.603323408649E-2</v>
      </c>
      <c r="Q2730" s="9">
        <v>43.911782532283901</v>
      </c>
      <c r="R2730" s="9">
        <v>1210</v>
      </c>
      <c r="S2730" s="9" t="s">
        <v>310</v>
      </c>
      <c r="T2730" s="9">
        <v>1210</v>
      </c>
      <c r="U2730" s="9" t="s">
        <v>293</v>
      </c>
      <c r="V2730" s="9" t="s">
        <v>195</v>
      </c>
      <c r="Z2730" s="9">
        <v>0</v>
      </c>
      <c r="AA2730" s="9">
        <v>1</v>
      </c>
      <c r="AB2730" s="9">
        <v>0.10909863417519</v>
      </c>
      <c r="AC2730" s="9">
        <v>1.603323408649E-2</v>
      </c>
      <c r="AD2730" s="9">
        <v>43.911782532284199</v>
      </c>
      <c r="AF2730" s="9">
        <v>-1</v>
      </c>
      <c r="AG2730" s="9">
        <v>-1</v>
      </c>
      <c r="AH2730" s="9">
        <v>-1</v>
      </c>
      <c r="AI2730" s="9">
        <v>-1</v>
      </c>
      <c r="AJ2730" s="9">
        <v>0</v>
      </c>
      <c r="AM2730" s="9" t="s">
        <v>309</v>
      </c>
      <c r="AN2730" s="9">
        <v>-1</v>
      </c>
      <c r="AQ2730" s="9">
        <v>580</v>
      </c>
      <c r="AR2730" s="9" t="s">
        <v>302</v>
      </c>
      <c r="AT2730" s="9" t="s">
        <v>195</v>
      </c>
      <c r="AU2730" s="9">
        <v>132.71029999999999</v>
      </c>
      <c r="AV2730" s="9">
        <v>39.204856403116501</v>
      </c>
      <c r="AW2730" s="9">
        <v>46.093050762626</v>
      </c>
      <c r="AX2730" s="9">
        <v>3.5613773299999998E-2</v>
      </c>
    </row>
    <row r="2731" spans="1:50" x14ac:dyDescent="0.25">
      <c r="A2731" s="142">
        <v>550000</v>
      </c>
      <c r="B2731" s="142">
        <v>930000</v>
      </c>
      <c r="C2731" s="142">
        <v>930000</v>
      </c>
      <c r="D2731" s="9" t="s">
        <v>305</v>
      </c>
      <c r="E2731" s="9" t="s">
        <v>70</v>
      </c>
      <c r="F2731" s="9" t="s">
        <v>306</v>
      </c>
      <c r="G2731" s="9" t="s">
        <v>307</v>
      </c>
      <c r="H2731" s="9">
        <v>0.36</v>
      </c>
      <c r="I2731" s="9">
        <v>0.48</v>
      </c>
      <c r="J2731" s="9" t="s">
        <v>195</v>
      </c>
      <c r="K2731" s="9">
        <v>2.5401926537330002E-2</v>
      </c>
      <c r="L2731" s="9">
        <v>3855.3464398563201</v>
      </c>
      <c r="M2731" s="9">
        <v>9.5785915898830503</v>
      </c>
      <c r="N2731" s="9">
        <v>1.4076784951582999</v>
      </c>
      <c r="O2731" s="9">
        <v>0.24331467989732</v>
      </c>
      <c r="P2731" s="9">
        <v>3.5757745722190003E-2</v>
      </c>
      <c r="Q2731" s="9">
        <v>97.933227041198705</v>
      </c>
      <c r="R2731" s="9">
        <v>1210</v>
      </c>
      <c r="S2731" s="9" t="s">
        <v>310</v>
      </c>
      <c r="T2731" s="9">
        <v>1210</v>
      </c>
      <c r="U2731" s="9" t="s">
        <v>293</v>
      </c>
      <c r="V2731" s="9" t="s">
        <v>195</v>
      </c>
      <c r="Z2731" s="9">
        <v>0</v>
      </c>
      <c r="AA2731" s="9">
        <v>1</v>
      </c>
      <c r="AB2731" s="9">
        <v>0.24331467989732</v>
      </c>
      <c r="AC2731" s="9">
        <v>3.5757745722190003E-2</v>
      </c>
      <c r="AD2731" s="9">
        <v>97.9332270411971</v>
      </c>
      <c r="AF2731" s="9">
        <v>-1</v>
      </c>
      <c r="AG2731" s="9">
        <v>-1</v>
      </c>
      <c r="AH2731" s="9">
        <v>-1</v>
      </c>
      <c r="AI2731" s="9">
        <v>-1</v>
      </c>
      <c r="AJ2731" s="9">
        <v>0</v>
      </c>
      <c r="AM2731" s="9" t="s">
        <v>309</v>
      </c>
      <c r="AN2731" s="9">
        <v>-1</v>
      </c>
      <c r="AQ2731" s="9">
        <v>580</v>
      </c>
      <c r="AR2731" s="9" t="s">
        <v>302</v>
      </c>
      <c r="AT2731" s="9" t="s">
        <v>195</v>
      </c>
      <c r="AU2731" s="9">
        <v>132.71029999999999</v>
      </c>
      <c r="AV2731" s="9">
        <v>41.959079214541099</v>
      </c>
      <c r="AW2731" s="9">
        <v>102.797949548937</v>
      </c>
      <c r="AX2731" s="9">
        <v>7.9426785900000005E-2</v>
      </c>
    </row>
    <row r="2732" spans="1:50" x14ac:dyDescent="0.25">
      <c r="A2732" s="142">
        <v>550000</v>
      </c>
      <c r="B2732" s="142">
        <v>930000</v>
      </c>
      <c r="C2732" s="142">
        <v>930000</v>
      </c>
      <c r="D2732" s="9" t="s">
        <v>305</v>
      </c>
      <c r="E2732" s="9" t="s">
        <v>70</v>
      </c>
      <c r="F2732" s="9" t="s">
        <v>306</v>
      </c>
      <c r="G2732" s="9" t="s">
        <v>307</v>
      </c>
      <c r="H2732" s="9">
        <v>0.36</v>
      </c>
      <c r="I2732" s="9">
        <v>0.48</v>
      </c>
      <c r="J2732" s="9" t="s">
        <v>195</v>
      </c>
      <c r="K2732" s="9">
        <v>0.21425866755045</v>
      </c>
      <c r="L2732" s="9">
        <v>3857.30001316065</v>
      </c>
      <c r="M2732" s="9">
        <v>9.6346490327835408</v>
      </c>
      <c r="N2732" s="9">
        <v>1.4333328511486401</v>
      </c>
      <c r="O2732" s="9">
        <v>2.0643070640805101</v>
      </c>
      <c r="P2732" s="9">
        <v>0.30710398684340001</v>
      </c>
      <c r="Q2732" s="9">
        <v>826.45996116216497</v>
      </c>
      <c r="R2732" s="9">
        <v>1200</v>
      </c>
      <c r="S2732" s="9" t="s">
        <v>308</v>
      </c>
      <c r="T2732" s="9">
        <v>1200</v>
      </c>
      <c r="U2732" s="9" t="s">
        <v>293</v>
      </c>
      <c r="V2732" s="9" t="s">
        <v>195</v>
      </c>
      <c r="Z2732" s="9">
        <v>0</v>
      </c>
      <c r="AA2732" s="9">
        <v>1</v>
      </c>
      <c r="AB2732" s="9">
        <v>2.0643070640805101</v>
      </c>
      <c r="AC2732" s="9">
        <v>0.30710398684340001</v>
      </c>
      <c r="AD2732" s="9">
        <v>826.45996116216497</v>
      </c>
      <c r="AF2732" s="9">
        <v>-1</v>
      </c>
      <c r="AG2732" s="9">
        <v>-1</v>
      </c>
      <c r="AH2732" s="9">
        <v>-1</v>
      </c>
      <c r="AI2732" s="9">
        <v>-1</v>
      </c>
      <c r="AJ2732" s="9">
        <v>0</v>
      </c>
      <c r="AM2732" s="9" t="s">
        <v>309</v>
      </c>
      <c r="AN2732" s="9">
        <v>-1</v>
      </c>
      <c r="AQ2732" s="9">
        <v>580</v>
      </c>
      <c r="AR2732" s="9" t="s">
        <v>302</v>
      </c>
      <c r="AT2732" s="9" t="s">
        <v>195</v>
      </c>
      <c r="AU2732" s="9">
        <v>132.71029999999999</v>
      </c>
      <c r="AV2732" s="9">
        <v>166.94818438078201</v>
      </c>
      <c r="AW2732" s="9">
        <v>867.07406483143598</v>
      </c>
      <c r="AX2732" s="9">
        <v>0.67028382900000005</v>
      </c>
    </row>
    <row r="2733" spans="1:50" x14ac:dyDescent="0.25">
      <c r="A2733" s="142">
        <v>550000</v>
      </c>
      <c r="B2733" s="142">
        <v>930000</v>
      </c>
      <c r="C2733" s="142">
        <v>930000</v>
      </c>
      <c r="D2733" s="9" t="s">
        <v>305</v>
      </c>
      <c r="E2733" s="9" t="s">
        <v>70</v>
      </c>
      <c r="F2733" s="9" t="s">
        <v>306</v>
      </c>
      <c r="G2733" s="9" t="s">
        <v>307</v>
      </c>
      <c r="H2733" s="9">
        <v>0.36</v>
      </c>
      <c r="I2733" s="9">
        <v>0.48</v>
      </c>
      <c r="J2733" s="9" t="s">
        <v>195</v>
      </c>
      <c r="K2733" s="9">
        <v>3.2351104718319999E-2</v>
      </c>
      <c r="L2733" s="9">
        <v>3857.30001316065</v>
      </c>
      <c r="M2733" s="9">
        <v>9.6346490327835408</v>
      </c>
      <c r="N2733" s="9">
        <v>1.4333328511486401</v>
      </c>
      <c r="O2733" s="9">
        <v>0.31169153978389003</v>
      </c>
      <c r="P2733" s="9">
        <v>4.6369901163720001E-2</v>
      </c>
      <c r="Q2733" s="9">
        <v>124.78791665576</v>
      </c>
      <c r="R2733" s="9">
        <v>1210</v>
      </c>
      <c r="S2733" s="9" t="s">
        <v>310</v>
      </c>
      <c r="T2733" s="9">
        <v>1210</v>
      </c>
      <c r="U2733" s="9" t="s">
        <v>293</v>
      </c>
      <c r="V2733" s="9" t="s">
        <v>195</v>
      </c>
      <c r="Z2733" s="9">
        <v>0</v>
      </c>
      <c r="AA2733" s="9">
        <v>1</v>
      </c>
      <c r="AB2733" s="9">
        <v>0.31169153978389003</v>
      </c>
      <c r="AC2733" s="9">
        <v>4.6369901163720001E-2</v>
      </c>
      <c r="AD2733" s="9">
        <v>124.78791665575901</v>
      </c>
      <c r="AF2733" s="9">
        <v>-1</v>
      </c>
      <c r="AG2733" s="9">
        <v>-1</v>
      </c>
      <c r="AH2733" s="9">
        <v>-1</v>
      </c>
      <c r="AI2733" s="9">
        <v>-1</v>
      </c>
      <c r="AJ2733" s="9">
        <v>0</v>
      </c>
      <c r="AM2733" s="9" t="s">
        <v>309</v>
      </c>
      <c r="AN2733" s="9">
        <v>-1</v>
      </c>
      <c r="AQ2733" s="9">
        <v>580</v>
      </c>
      <c r="AR2733" s="9" t="s">
        <v>302</v>
      </c>
      <c r="AT2733" s="9" t="s">
        <v>195</v>
      </c>
      <c r="AU2733" s="9">
        <v>132.71029999999999</v>
      </c>
      <c r="AV2733" s="9">
        <v>64.814444385312399</v>
      </c>
      <c r="AW2733" s="9">
        <v>130.920275901091</v>
      </c>
      <c r="AX2733" s="9">
        <v>0.1012067451</v>
      </c>
    </row>
    <row r="2734" spans="1:50" x14ac:dyDescent="0.25">
      <c r="A2734" s="142">
        <v>550000</v>
      </c>
      <c r="B2734" s="142">
        <v>930000</v>
      </c>
      <c r="C2734" s="142">
        <v>930000</v>
      </c>
      <c r="D2734" s="9" t="s">
        <v>305</v>
      </c>
      <c r="E2734" s="9" t="s">
        <v>70</v>
      </c>
      <c r="F2734" s="9" t="s">
        <v>306</v>
      </c>
      <c r="G2734" s="9" t="s">
        <v>307</v>
      </c>
      <c r="H2734" s="9">
        <v>0.36</v>
      </c>
      <c r="I2734" s="9">
        <v>0.48</v>
      </c>
      <c r="J2734" s="9" t="s">
        <v>195</v>
      </c>
      <c r="K2734" s="9">
        <v>0.11626504638479</v>
      </c>
      <c r="L2734" s="9">
        <v>3857.30001316065</v>
      </c>
      <c r="M2734" s="9">
        <v>9.6346490327835408</v>
      </c>
      <c r="N2734" s="9">
        <v>1.4333328511486401</v>
      </c>
      <c r="O2734" s="9">
        <v>1.12017291669782</v>
      </c>
      <c r="P2734" s="9">
        <v>0.16664651042365</v>
      </c>
      <c r="Q2734" s="9">
        <v>448.46916495020503</v>
      </c>
      <c r="R2734" s="9">
        <v>1210</v>
      </c>
      <c r="S2734" s="9" t="s">
        <v>310</v>
      </c>
      <c r="T2734" s="9">
        <v>1210</v>
      </c>
      <c r="U2734" s="9" t="s">
        <v>293</v>
      </c>
      <c r="V2734" s="9" t="s">
        <v>195</v>
      </c>
      <c r="Z2734" s="9">
        <v>0</v>
      </c>
      <c r="AA2734" s="9">
        <v>1</v>
      </c>
      <c r="AB2734" s="9">
        <v>1.12017291669782</v>
      </c>
      <c r="AC2734" s="9">
        <v>0.16664651042365</v>
      </c>
      <c r="AD2734" s="9">
        <v>448.46916495020503</v>
      </c>
      <c r="AF2734" s="9">
        <v>-1</v>
      </c>
      <c r="AG2734" s="9">
        <v>-1</v>
      </c>
      <c r="AH2734" s="9">
        <v>-1</v>
      </c>
      <c r="AI2734" s="9">
        <v>-1</v>
      </c>
      <c r="AJ2734" s="9">
        <v>0</v>
      </c>
      <c r="AM2734" s="9" t="s">
        <v>309</v>
      </c>
      <c r="AN2734" s="9">
        <v>-1</v>
      </c>
      <c r="AQ2734" s="9">
        <v>580</v>
      </c>
      <c r="AR2734" s="9" t="s">
        <v>302</v>
      </c>
      <c r="AT2734" s="9" t="s">
        <v>195</v>
      </c>
      <c r="AU2734" s="9">
        <v>132.71029999999999</v>
      </c>
      <c r="AV2734" s="9">
        <v>88.278491417339595</v>
      </c>
      <c r="AW2734" s="9">
        <v>470.507949662952</v>
      </c>
      <c r="AX2734" s="9">
        <v>0.3637219505</v>
      </c>
    </row>
    <row r="2735" spans="1:50" x14ac:dyDescent="0.25">
      <c r="A2735" s="142">
        <v>550000</v>
      </c>
      <c r="B2735" s="142">
        <v>930000</v>
      </c>
      <c r="C2735" s="142">
        <v>930000</v>
      </c>
      <c r="D2735" s="9" t="s">
        <v>305</v>
      </c>
      <c r="E2735" s="9" t="s">
        <v>70</v>
      </c>
      <c r="F2735" s="9" t="s">
        <v>306</v>
      </c>
      <c r="G2735" s="9" t="s">
        <v>307</v>
      </c>
      <c r="H2735" s="9">
        <v>0.36</v>
      </c>
      <c r="I2735" s="9">
        <v>0.48</v>
      </c>
      <c r="J2735" s="9" t="s">
        <v>195</v>
      </c>
      <c r="K2735" s="9">
        <v>2.1276180405909999E-2</v>
      </c>
      <c r="L2735" s="9">
        <v>3857.30001316065</v>
      </c>
      <c r="M2735" s="9">
        <v>9.6346490327835408</v>
      </c>
      <c r="N2735" s="9">
        <v>1.4333328511486401</v>
      </c>
      <c r="O2735" s="9">
        <v>0.20498853096917999</v>
      </c>
      <c r="P2735" s="9">
        <v>3.0495848322759998E-2</v>
      </c>
      <c r="Q2735" s="9">
        <v>82.068610959748199</v>
      </c>
      <c r="R2735" s="9">
        <v>1330</v>
      </c>
      <c r="S2735" s="9" t="s">
        <v>311</v>
      </c>
      <c r="T2735" s="9">
        <v>1330</v>
      </c>
      <c r="U2735" s="9" t="s">
        <v>293</v>
      </c>
      <c r="V2735" s="9" t="s">
        <v>195</v>
      </c>
      <c r="Z2735" s="9">
        <v>0</v>
      </c>
      <c r="AA2735" s="9">
        <v>1</v>
      </c>
      <c r="AB2735" s="9">
        <v>0.20498853096917999</v>
      </c>
      <c r="AC2735" s="9">
        <v>3.0495848322759998E-2</v>
      </c>
      <c r="AD2735" s="9">
        <v>82.068610959749705</v>
      </c>
      <c r="AF2735" s="9">
        <v>-1</v>
      </c>
      <c r="AG2735" s="9">
        <v>-1</v>
      </c>
      <c r="AH2735" s="9">
        <v>-1</v>
      </c>
      <c r="AI2735" s="9">
        <v>-1</v>
      </c>
      <c r="AJ2735" s="9">
        <v>0</v>
      </c>
      <c r="AM2735" s="9" t="s">
        <v>309</v>
      </c>
      <c r="AN2735" s="9">
        <v>-1</v>
      </c>
      <c r="AQ2735" s="9">
        <v>580</v>
      </c>
      <c r="AR2735" s="9" t="s">
        <v>302</v>
      </c>
      <c r="AT2735" s="9" t="s">
        <v>195</v>
      </c>
      <c r="AU2735" s="9">
        <v>132.71029999999999</v>
      </c>
      <c r="AV2735" s="9">
        <v>38.2662318059119</v>
      </c>
      <c r="AW2735" s="9">
        <v>86.101647319823797</v>
      </c>
      <c r="AX2735" s="9">
        <v>6.6560106199999997E-2</v>
      </c>
    </row>
    <row r="2736" spans="1:50" x14ac:dyDescent="0.25">
      <c r="A2736" s="142">
        <v>550000</v>
      </c>
      <c r="B2736" s="142">
        <v>930000</v>
      </c>
      <c r="C2736" s="142">
        <v>930000</v>
      </c>
      <c r="D2736" s="9" t="s">
        <v>305</v>
      </c>
      <c r="E2736" s="9" t="s">
        <v>70</v>
      </c>
      <c r="F2736" s="9" t="s">
        <v>306</v>
      </c>
      <c r="G2736" s="9" t="s">
        <v>307</v>
      </c>
      <c r="H2736" s="9">
        <v>0.36</v>
      </c>
      <c r="I2736" s="9">
        <v>0.48</v>
      </c>
      <c r="J2736" s="9" t="s">
        <v>195</v>
      </c>
      <c r="K2736" s="9">
        <v>0.23361245476951001</v>
      </c>
      <c r="L2736" s="9">
        <v>3857.30001316065</v>
      </c>
      <c r="M2736" s="9">
        <v>9.6346490327835408</v>
      </c>
      <c r="N2736" s="9">
        <v>1.4333328511486401</v>
      </c>
      <c r="O2736" s="9">
        <v>2.25077401139125</v>
      </c>
      <c r="P2736" s="9">
        <v>0.33484440585860997</v>
      </c>
      <c r="Q2736" s="9">
        <v>901.11332485692299</v>
      </c>
      <c r="R2736" s="9">
        <v>1210</v>
      </c>
      <c r="S2736" s="9" t="s">
        <v>310</v>
      </c>
      <c r="T2736" s="9">
        <v>1210</v>
      </c>
      <c r="U2736" s="9" t="s">
        <v>293</v>
      </c>
      <c r="V2736" s="9" t="s">
        <v>195</v>
      </c>
      <c r="Z2736" s="9">
        <v>0</v>
      </c>
      <c r="AA2736" s="9">
        <v>1</v>
      </c>
      <c r="AB2736" s="9">
        <v>2.25077401139125</v>
      </c>
      <c r="AC2736" s="9">
        <v>0.33484440585860997</v>
      </c>
      <c r="AD2736" s="9">
        <v>901.11332485692299</v>
      </c>
      <c r="AF2736" s="9">
        <v>-1</v>
      </c>
      <c r="AG2736" s="9">
        <v>-1</v>
      </c>
      <c r="AH2736" s="9">
        <v>-1</v>
      </c>
      <c r="AI2736" s="9">
        <v>-1</v>
      </c>
      <c r="AJ2736" s="9">
        <v>0</v>
      </c>
      <c r="AM2736" s="9" t="s">
        <v>309</v>
      </c>
      <c r="AN2736" s="9">
        <v>-1</v>
      </c>
      <c r="AQ2736" s="9">
        <v>580</v>
      </c>
      <c r="AR2736" s="9" t="s">
        <v>302</v>
      </c>
      <c r="AT2736" s="9" t="s">
        <v>195</v>
      </c>
      <c r="AU2736" s="9">
        <v>132.71029999999999</v>
      </c>
      <c r="AV2736" s="9">
        <v>121.27118103164</v>
      </c>
      <c r="AW2736" s="9">
        <v>945.39606293662098</v>
      </c>
      <c r="AX2736" s="9">
        <v>0.73082994720000005</v>
      </c>
    </row>
    <row r="2737" spans="1:50" x14ac:dyDescent="0.25">
      <c r="A2737" s="142">
        <v>550000</v>
      </c>
      <c r="B2737" s="142">
        <v>930000</v>
      </c>
      <c r="C2737" s="142">
        <v>930000</v>
      </c>
      <c r="D2737" s="9" t="s">
        <v>305</v>
      </c>
      <c r="E2737" s="9" t="s">
        <v>70</v>
      </c>
      <c r="F2737" s="9" t="s">
        <v>306</v>
      </c>
      <c r="G2737" s="9" t="s">
        <v>307</v>
      </c>
      <c r="H2737" s="9">
        <v>0.36</v>
      </c>
      <c r="I2737" s="9">
        <v>0.48</v>
      </c>
      <c r="J2737" s="9" t="s">
        <v>195</v>
      </c>
      <c r="K2737" s="9">
        <v>1.91463865357E-3</v>
      </c>
      <c r="L2737" s="9">
        <v>3899.5039424204701</v>
      </c>
      <c r="M2737" s="9">
        <v>11.496176881285599</v>
      </c>
      <c r="N2737" s="9">
        <v>1.90419862321484</v>
      </c>
      <c r="O2737" s="9">
        <v>2.2011024625260001E-2</v>
      </c>
      <c r="P2737" s="9">
        <v>3.64585228809E-3</v>
      </c>
      <c r="Q2737" s="9">
        <v>7.4661409779341303</v>
      </c>
      <c r="R2737" s="9">
        <v>1200</v>
      </c>
      <c r="S2737" s="9" t="s">
        <v>308</v>
      </c>
      <c r="T2737" s="9">
        <v>1200</v>
      </c>
      <c r="U2737" s="9" t="s">
        <v>293</v>
      </c>
      <c r="V2737" s="9" t="s">
        <v>195</v>
      </c>
      <c r="Z2737" s="9">
        <v>0</v>
      </c>
      <c r="AA2737" s="9">
        <v>1</v>
      </c>
      <c r="AB2737" s="9">
        <v>2.2011024625260001E-2</v>
      </c>
      <c r="AC2737" s="9">
        <v>3.64585228809E-3</v>
      </c>
      <c r="AD2737" s="9">
        <v>7.4661409779339003</v>
      </c>
      <c r="AF2737" s="9">
        <v>-1</v>
      </c>
      <c r="AG2737" s="9">
        <v>-1</v>
      </c>
      <c r="AH2737" s="9">
        <v>-1</v>
      </c>
      <c r="AI2737" s="9">
        <v>-1</v>
      </c>
      <c r="AJ2737" s="9">
        <v>0</v>
      </c>
      <c r="AM2737" s="9" t="s">
        <v>309</v>
      </c>
      <c r="AN2737" s="9">
        <v>-1</v>
      </c>
      <c r="AQ2737" s="9">
        <v>580</v>
      </c>
      <c r="AR2737" s="9" t="s">
        <v>302</v>
      </c>
      <c r="AT2737" s="9" t="s">
        <v>195</v>
      </c>
      <c r="AU2737" s="9">
        <v>132.71029999999999</v>
      </c>
      <c r="AV2737" s="9">
        <v>18.513833598535498</v>
      </c>
      <c r="AW2737" s="9">
        <v>7.7482677318031197</v>
      </c>
      <c r="AX2737" s="9">
        <v>6.0552643999999996E-3</v>
      </c>
    </row>
    <row r="2738" spans="1:50" x14ac:dyDescent="0.25">
      <c r="A2738" s="142">
        <v>550000</v>
      </c>
      <c r="B2738" s="142">
        <v>930000</v>
      </c>
      <c r="C2738" s="142">
        <v>930000</v>
      </c>
      <c r="D2738" s="9" t="s">
        <v>305</v>
      </c>
      <c r="E2738" s="9" t="s">
        <v>70</v>
      </c>
      <c r="F2738" s="9" t="s">
        <v>306</v>
      </c>
      <c r="G2738" s="9" t="s">
        <v>307</v>
      </c>
      <c r="H2738" s="9">
        <v>0.36</v>
      </c>
      <c r="I2738" s="9">
        <v>0.48</v>
      </c>
      <c r="J2738" s="9" t="s">
        <v>195</v>
      </c>
      <c r="K2738" s="9">
        <v>5.2692190940359998E-2</v>
      </c>
      <c r="L2738" s="9">
        <v>3899.5039424204701</v>
      </c>
      <c r="M2738" s="9">
        <v>11.496176881285599</v>
      </c>
      <c r="N2738" s="9">
        <v>1.90419862321484</v>
      </c>
      <c r="O2738" s="9">
        <v>0.60575874731293999</v>
      </c>
      <c r="P2738" s="9">
        <v>0.10033639744282</v>
      </c>
      <c r="Q2738" s="9">
        <v>205.47340630673699</v>
      </c>
      <c r="R2738" s="9">
        <v>1330</v>
      </c>
      <c r="S2738" s="9" t="s">
        <v>311</v>
      </c>
      <c r="T2738" s="9">
        <v>1330</v>
      </c>
      <c r="U2738" s="9" t="s">
        <v>293</v>
      </c>
      <c r="V2738" s="9" t="s">
        <v>195</v>
      </c>
      <c r="Z2738" s="9">
        <v>0</v>
      </c>
      <c r="AA2738" s="9">
        <v>1</v>
      </c>
      <c r="AB2738" s="9">
        <v>0.60575874731293999</v>
      </c>
      <c r="AC2738" s="9">
        <v>0.10033639744282</v>
      </c>
      <c r="AD2738" s="9">
        <v>205.47340630673699</v>
      </c>
      <c r="AF2738" s="9">
        <v>-1</v>
      </c>
      <c r="AG2738" s="9">
        <v>-1</v>
      </c>
      <c r="AH2738" s="9">
        <v>-1</v>
      </c>
      <c r="AI2738" s="9">
        <v>-1</v>
      </c>
      <c r="AJ2738" s="9">
        <v>0</v>
      </c>
      <c r="AM2738" s="9" t="s">
        <v>309</v>
      </c>
      <c r="AN2738" s="9">
        <v>-1</v>
      </c>
      <c r="AQ2738" s="9">
        <v>580</v>
      </c>
      <c r="AR2738" s="9" t="s">
        <v>302</v>
      </c>
      <c r="AT2738" s="9" t="s">
        <v>195</v>
      </c>
      <c r="AU2738" s="9">
        <v>132.71029999999999</v>
      </c>
      <c r="AV2738" s="9">
        <v>60.686745976862703</v>
      </c>
      <c r="AW2738" s="9">
        <v>213.23773131735501</v>
      </c>
      <c r="AX2738" s="9">
        <v>0.1666450984</v>
      </c>
    </row>
    <row r="2739" spans="1:50" x14ac:dyDescent="0.25">
      <c r="A2739" s="142">
        <v>550000</v>
      </c>
      <c r="B2739" s="142">
        <v>930000</v>
      </c>
      <c r="C2739" s="142">
        <v>930000</v>
      </c>
      <c r="D2739" s="9" t="s">
        <v>305</v>
      </c>
      <c r="E2739" s="9" t="s">
        <v>70</v>
      </c>
      <c r="F2739" s="9" t="s">
        <v>306</v>
      </c>
      <c r="G2739" s="9" t="s">
        <v>307</v>
      </c>
      <c r="H2739" s="9">
        <v>0.36</v>
      </c>
      <c r="I2739" s="9">
        <v>0.48</v>
      </c>
      <c r="J2739" s="9" t="s">
        <v>195</v>
      </c>
      <c r="K2739" s="9">
        <v>0.26048297374585</v>
      </c>
      <c r="L2739" s="9">
        <v>3899.5039424204701</v>
      </c>
      <c r="M2739" s="9">
        <v>11.496176881285599</v>
      </c>
      <c r="N2739" s="9">
        <v>1.90419862321484</v>
      </c>
      <c r="O2739" s="9">
        <v>2.9945583407455798</v>
      </c>
      <c r="P2739" s="9">
        <v>0.49601131997775</v>
      </c>
      <c r="Q2739" s="9">
        <v>1015.75438305535</v>
      </c>
      <c r="R2739" s="9">
        <v>1430</v>
      </c>
      <c r="S2739" s="9" t="s">
        <v>298</v>
      </c>
      <c r="T2739" s="9">
        <v>1430</v>
      </c>
      <c r="U2739" s="9" t="s">
        <v>293</v>
      </c>
      <c r="V2739" s="9" t="s">
        <v>195</v>
      </c>
      <c r="Z2739" s="9">
        <v>0</v>
      </c>
      <c r="AA2739" s="9">
        <v>1</v>
      </c>
      <c r="AB2739" s="9">
        <v>2.9945583407455798</v>
      </c>
      <c r="AC2739" s="9">
        <v>0.49601131997775</v>
      </c>
      <c r="AD2739" s="9">
        <v>1015.75438305535</v>
      </c>
      <c r="AF2739" s="9">
        <v>-1</v>
      </c>
      <c r="AG2739" s="9">
        <v>-1</v>
      </c>
      <c r="AH2739" s="9">
        <v>-1</v>
      </c>
      <c r="AI2739" s="9">
        <v>-1</v>
      </c>
      <c r="AJ2739" s="9">
        <v>0</v>
      </c>
      <c r="AM2739" s="9" t="s">
        <v>309</v>
      </c>
      <c r="AN2739" s="9">
        <v>-1</v>
      </c>
      <c r="AQ2739" s="9">
        <v>580</v>
      </c>
      <c r="AR2739" s="9" t="s">
        <v>302</v>
      </c>
      <c r="AT2739" s="9" t="s">
        <v>195</v>
      </c>
      <c r="AU2739" s="9">
        <v>132.71029999999999</v>
      </c>
      <c r="AV2739" s="9">
        <v>132.51920398119901</v>
      </c>
      <c r="AW2739" s="9">
        <v>1054.13719522924</v>
      </c>
      <c r="AX2739" s="9">
        <v>0.82380728550000004</v>
      </c>
    </row>
    <row r="2740" spans="1:50" x14ac:dyDescent="0.25">
      <c r="A2740" s="142">
        <v>550000</v>
      </c>
      <c r="B2740" s="142">
        <v>930000</v>
      </c>
      <c r="C2740" s="142">
        <v>930000</v>
      </c>
      <c r="D2740" s="9" t="s">
        <v>305</v>
      </c>
      <c r="E2740" s="9" t="s">
        <v>70</v>
      </c>
      <c r="F2740" s="9" t="s">
        <v>306</v>
      </c>
      <c r="G2740" s="9" t="s">
        <v>307</v>
      </c>
      <c r="H2740" s="9">
        <v>0.36</v>
      </c>
      <c r="I2740" s="9">
        <v>0.48</v>
      </c>
      <c r="J2740" s="9" t="s">
        <v>195</v>
      </c>
      <c r="K2740" s="9">
        <v>0.14564104197076</v>
      </c>
      <c r="L2740" s="9">
        <v>3899.5039424204701</v>
      </c>
      <c r="M2740" s="9">
        <v>11.496176881285599</v>
      </c>
      <c r="N2740" s="9">
        <v>1.90419862321484</v>
      </c>
      <c r="O2740" s="9">
        <v>1.6743151796707101</v>
      </c>
      <c r="P2740" s="9">
        <v>0.27732947160430999</v>
      </c>
      <c r="Q2740" s="9">
        <v>567.92781734323898</v>
      </c>
      <c r="R2740" s="9">
        <v>1330</v>
      </c>
      <c r="S2740" s="9" t="s">
        <v>311</v>
      </c>
      <c r="T2740" s="9">
        <v>1330</v>
      </c>
      <c r="U2740" s="9" t="s">
        <v>293</v>
      </c>
      <c r="V2740" s="9" t="s">
        <v>195</v>
      </c>
      <c r="Z2740" s="9">
        <v>0</v>
      </c>
      <c r="AA2740" s="9">
        <v>1</v>
      </c>
      <c r="AB2740" s="9">
        <v>1.6743151796707101</v>
      </c>
      <c r="AC2740" s="9">
        <v>0.27732947160430999</v>
      </c>
      <c r="AD2740" s="9">
        <v>567.92781734323898</v>
      </c>
      <c r="AF2740" s="9">
        <v>-1</v>
      </c>
      <c r="AG2740" s="9">
        <v>-1</v>
      </c>
      <c r="AH2740" s="9">
        <v>-1</v>
      </c>
      <c r="AI2740" s="9">
        <v>-1</v>
      </c>
      <c r="AJ2740" s="9">
        <v>0</v>
      </c>
      <c r="AM2740" s="9" t="s">
        <v>309</v>
      </c>
      <c r="AN2740" s="9">
        <v>-1</v>
      </c>
      <c r="AQ2740" s="9">
        <v>580</v>
      </c>
      <c r="AR2740" s="9" t="s">
        <v>302</v>
      </c>
      <c r="AT2740" s="9" t="s">
        <v>195</v>
      </c>
      <c r="AU2740" s="9">
        <v>132.71029999999999</v>
      </c>
      <c r="AV2740" s="9">
        <v>100.03236589158701</v>
      </c>
      <c r="AW2740" s="9">
        <v>589.38838606443596</v>
      </c>
      <c r="AX2740" s="9">
        <v>0.4606065023</v>
      </c>
    </row>
    <row r="2741" spans="1:50" x14ac:dyDescent="0.25">
      <c r="A2741" s="142">
        <v>550000</v>
      </c>
      <c r="B2741" s="142">
        <v>930000</v>
      </c>
      <c r="C2741" s="142">
        <v>930000</v>
      </c>
      <c r="D2741" s="9" t="s">
        <v>305</v>
      </c>
      <c r="E2741" s="9" t="s">
        <v>70</v>
      </c>
      <c r="F2741" s="9" t="s">
        <v>306</v>
      </c>
      <c r="G2741" s="9" t="s">
        <v>307</v>
      </c>
      <c r="H2741" s="9">
        <v>0.36</v>
      </c>
      <c r="I2741" s="9">
        <v>0.48</v>
      </c>
      <c r="J2741" s="9" t="s">
        <v>195</v>
      </c>
      <c r="K2741" s="9">
        <v>0.15254732858118</v>
      </c>
      <c r="L2741" s="9">
        <v>3899.5039424204701</v>
      </c>
      <c r="M2741" s="9">
        <v>11.496176881285599</v>
      </c>
      <c r="N2741" s="9">
        <v>1.90419862321484</v>
      </c>
      <c r="O2741" s="9">
        <v>1.75371107213693</v>
      </c>
      <c r="P2741" s="9">
        <v>0.29048041305938999</v>
      </c>
      <c r="Q2741" s="9">
        <v>594.85890920805002</v>
      </c>
      <c r="R2741" s="9">
        <v>1330</v>
      </c>
      <c r="S2741" s="9" t="s">
        <v>311</v>
      </c>
      <c r="T2741" s="9">
        <v>1330</v>
      </c>
      <c r="U2741" s="9" t="s">
        <v>293</v>
      </c>
      <c r="V2741" s="9" t="s">
        <v>195</v>
      </c>
      <c r="Z2741" s="9">
        <v>0</v>
      </c>
      <c r="AA2741" s="9">
        <v>1</v>
      </c>
      <c r="AB2741" s="9">
        <v>1.75371107213693</v>
      </c>
      <c r="AC2741" s="9">
        <v>0.29048041305938999</v>
      </c>
      <c r="AD2741" s="9">
        <v>594.85890920805002</v>
      </c>
      <c r="AF2741" s="9">
        <v>-1</v>
      </c>
      <c r="AG2741" s="9">
        <v>-1</v>
      </c>
      <c r="AH2741" s="9">
        <v>-1</v>
      </c>
      <c r="AI2741" s="9">
        <v>-1</v>
      </c>
      <c r="AJ2741" s="9">
        <v>0</v>
      </c>
      <c r="AM2741" s="9" t="s">
        <v>309</v>
      </c>
      <c r="AN2741" s="9">
        <v>-1</v>
      </c>
      <c r="AQ2741" s="9">
        <v>580</v>
      </c>
      <c r="AR2741" s="9" t="s">
        <v>302</v>
      </c>
      <c r="AT2741" s="9" t="s">
        <v>195</v>
      </c>
      <c r="AU2741" s="9">
        <v>132.71029999999999</v>
      </c>
      <c r="AV2741" s="9">
        <v>101.307202968943</v>
      </c>
      <c r="AW2741" s="9">
        <v>617.33713638874099</v>
      </c>
      <c r="AX2741" s="9">
        <v>0.48244842599999999</v>
      </c>
    </row>
    <row r="2742" spans="1:50" x14ac:dyDescent="0.25">
      <c r="A2742" s="142">
        <v>550000</v>
      </c>
      <c r="B2742" s="142">
        <v>930000</v>
      </c>
      <c r="C2742" s="142">
        <v>930000</v>
      </c>
      <c r="D2742" s="9" t="s">
        <v>305</v>
      </c>
      <c r="E2742" s="9" t="s">
        <v>70</v>
      </c>
      <c r="F2742" s="9" t="s">
        <v>306</v>
      </c>
      <c r="G2742" s="9" t="s">
        <v>307</v>
      </c>
      <c r="H2742" s="9">
        <v>0.36</v>
      </c>
      <c r="I2742" s="9">
        <v>0.48</v>
      </c>
      <c r="J2742" s="9" t="s">
        <v>195</v>
      </c>
      <c r="K2742" s="9">
        <v>4.48527975314E-3</v>
      </c>
      <c r="L2742" s="9">
        <v>3899.5039424204701</v>
      </c>
      <c r="M2742" s="9">
        <v>11.496176881285599</v>
      </c>
      <c r="N2742" s="9">
        <v>1.90419862321484</v>
      </c>
      <c r="O2742" s="9">
        <v>5.156356940423E-2</v>
      </c>
      <c r="P2742" s="9">
        <v>8.5408635306700002E-3</v>
      </c>
      <c r="Q2742" s="9">
        <v>17.4903660802593</v>
      </c>
      <c r="R2742" s="9">
        <v>1330</v>
      </c>
      <c r="S2742" s="9" t="s">
        <v>311</v>
      </c>
      <c r="T2742" s="9">
        <v>1330</v>
      </c>
      <c r="U2742" s="9" t="s">
        <v>293</v>
      </c>
      <c r="V2742" s="9" t="s">
        <v>195</v>
      </c>
      <c r="Z2742" s="9">
        <v>0</v>
      </c>
      <c r="AA2742" s="9">
        <v>1</v>
      </c>
      <c r="AB2742" s="9">
        <v>5.156356940423E-2</v>
      </c>
      <c r="AC2742" s="9">
        <v>8.5408635306700002E-3</v>
      </c>
      <c r="AD2742" s="9">
        <v>17.490366080259101</v>
      </c>
      <c r="AF2742" s="9">
        <v>-1</v>
      </c>
      <c r="AG2742" s="9">
        <v>-1</v>
      </c>
      <c r="AH2742" s="9">
        <v>-1</v>
      </c>
      <c r="AI2742" s="9">
        <v>-1</v>
      </c>
      <c r="AJ2742" s="9">
        <v>0</v>
      </c>
      <c r="AM2742" s="9" t="s">
        <v>309</v>
      </c>
      <c r="AN2742" s="9">
        <v>-1</v>
      </c>
      <c r="AQ2742" s="9">
        <v>580</v>
      </c>
      <c r="AR2742" s="9" t="s">
        <v>302</v>
      </c>
      <c r="AT2742" s="9" t="s">
        <v>195</v>
      </c>
      <c r="AU2742" s="9">
        <v>132.71029999999999</v>
      </c>
      <c r="AV2742" s="9">
        <v>24.643870334538999</v>
      </c>
      <c r="AW2742" s="9">
        <v>18.151283175287499</v>
      </c>
      <c r="AX2742" s="9">
        <v>1.41852117E-2</v>
      </c>
    </row>
    <row r="2743" spans="1:50" x14ac:dyDescent="0.25">
      <c r="A2743" s="142">
        <v>1200000</v>
      </c>
      <c r="B2743" s="142">
        <v>860000</v>
      </c>
      <c r="C2743" s="142">
        <v>860000</v>
      </c>
      <c r="D2743" s="9" t="s">
        <v>305</v>
      </c>
      <c r="E2743" s="9" t="s">
        <v>70</v>
      </c>
      <c r="F2743" s="9" t="s">
        <v>306</v>
      </c>
      <c r="G2743" s="9" t="s">
        <v>307</v>
      </c>
      <c r="H2743" s="9">
        <v>0.36</v>
      </c>
      <c r="I2743" s="9">
        <v>0.48</v>
      </c>
      <c r="J2743" s="9" t="s">
        <v>300</v>
      </c>
      <c r="K2743" s="9">
        <v>0.15093256035342001</v>
      </c>
      <c r="L2743" s="9">
        <v>3911.9954273757899</v>
      </c>
      <c r="M2743" s="9">
        <v>10.8354834760241</v>
      </c>
      <c r="N2743" s="9">
        <v>1.42708908192388</v>
      </c>
      <c r="O2743" s="9">
        <v>1.6354272637035301</v>
      </c>
      <c r="P2743" s="9">
        <v>0.21539420898718001</v>
      </c>
      <c r="Q2743" s="9">
        <v>590.44748594471196</v>
      </c>
      <c r="R2743" s="9">
        <v>8140</v>
      </c>
      <c r="S2743" s="9" t="s">
        <v>292</v>
      </c>
      <c r="T2743" s="9">
        <v>8140</v>
      </c>
      <c r="U2743" s="9" t="s">
        <v>301</v>
      </c>
      <c r="V2743" s="9" t="s">
        <v>300</v>
      </c>
      <c r="Z2743" s="9">
        <v>0</v>
      </c>
      <c r="AA2743" s="9">
        <v>1</v>
      </c>
      <c r="AB2743" s="9">
        <v>1.6354272637035301</v>
      </c>
      <c r="AC2743" s="9">
        <v>0.21539420898718001</v>
      </c>
      <c r="AD2743" s="9">
        <v>797.14204259266501</v>
      </c>
      <c r="AF2743" s="9">
        <v>-1</v>
      </c>
      <c r="AG2743" s="9">
        <v>-1</v>
      </c>
      <c r="AH2743" s="9">
        <v>-1</v>
      </c>
      <c r="AI2743" s="9">
        <v>-1</v>
      </c>
      <c r="AJ2743" s="9">
        <v>0</v>
      </c>
      <c r="AM2743" s="9" t="s">
        <v>309</v>
      </c>
      <c r="AN2743" s="9">
        <v>-1</v>
      </c>
      <c r="AQ2743" s="9">
        <v>580</v>
      </c>
      <c r="AR2743" s="9" t="s">
        <v>302</v>
      </c>
      <c r="AT2743" s="9" t="s">
        <v>195</v>
      </c>
      <c r="AU2743" s="9">
        <v>132.71029999999999</v>
      </c>
      <c r="AV2743" s="9">
        <v>125.704045269481</v>
      </c>
      <c r="AW2743" s="9">
        <v>610.80240121552697</v>
      </c>
      <c r="AX2743" s="9">
        <v>0.64650611729999996</v>
      </c>
    </row>
    <row r="2744" spans="1:50" x14ac:dyDescent="0.25">
      <c r="A2744" s="142">
        <v>1200000</v>
      </c>
      <c r="B2744" s="142">
        <v>890000</v>
      </c>
      <c r="C2744" s="142">
        <v>890000</v>
      </c>
      <c r="D2744" s="9" t="s">
        <v>305</v>
      </c>
      <c r="E2744" s="9" t="s">
        <v>70</v>
      </c>
      <c r="F2744" s="9" t="s">
        <v>306</v>
      </c>
      <c r="G2744" s="9" t="s">
        <v>307</v>
      </c>
      <c r="H2744" s="9">
        <v>0.36</v>
      </c>
      <c r="I2744" s="9">
        <v>0.48</v>
      </c>
      <c r="J2744" s="9" t="s">
        <v>300</v>
      </c>
      <c r="K2744" s="9">
        <v>2.0402968144480001E-2</v>
      </c>
      <c r="L2744" s="9">
        <v>3904.0364504871</v>
      </c>
      <c r="M2744" s="9">
        <v>11.3321235124744</v>
      </c>
      <c r="N2744" s="9">
        <v>1.9142304758292099</v>
      </c>
      <c r="O2744" s="9">
        <v>0.23120895503437999</v>
      </c>
      <c r="P2744" s="9">
        <v>3.9055983419540002E-2</v>
      </c>
      <c r="Q2744" s="9">
        <v>79.653931334196599</v>
      </c>
      <c r="R2744" s="9">
        <v>8140</v>
      </c>
      <c r="S2744" s="9" t="s">
        <v>292</v>
      </c>
      <c r="T2744" s="9">
        <v>8140</v>
      </c>
      <c r="U2744" s="9" t="s">
        <v>301</v>
      </c>
      <c r="V2744" s="9" t="s">
        <v>300</v>
      </c>
      <c r="Z2744" s="9">
        <v>0</v>
      </c>
      <c r="AA2744" s="9">
        <v>1</v>
      </c>
      <c r="AB2744" s="9">
        <v>0.23120895503437999</v>
      </c>
      <c r="AC2744" s="9">
        <v>3.9055983419540002E-2</v>
      </c>
      <c r="AD2744" s="9">
        <v>79.653996685893603</v>
      </c>
      <c r="AF2744" s="9">
        <v>-1</v>
      </c>
      <c r="AG2744" s="9">
        <v>-1</v>
      </c>
      <c r="AH2744" s="9">
        <v>-1</v>
      </c>
      <c r="AI2744" s="9">
        <v>-1</v>
      </c>
      <c r="AJ2744" s="9">
        <v>0</v>
      </c>
      <c r="AM2744" s="9" t="s">
        <v>309</v>
      </c>
      <c r="AN2744" s="9">
        <v>-1</v>
      </c>
      <c r="AQ2744" s="9">
        <v>580</v>
      </c>
      <c r="AR2744" s="9" t="s">
        <v>302</v>
      </c>
      <c r="AT2744" s="9" t="s">
        <v>195</v>
      </c>
      <c r="AU2744" s="9">
        <v>132.71029999999999</v>
      </c>
      <c r="AV2744" s="9">
        <v>52.130374213723996</v>
      </c>
      <c r="AW2744" s="9">
        <v>82.567882671533596</v>
      </c>
      <c r="AX2744" s="9">
        <v>6.4601781600000005E-2</v>
      </c>
    </row>
    <row r="2745" spans="1:50" x14ac:dyDescent="0.25">
      <c r="A2745" s="142">
        <v>1200000</v>
      </c>
      <c r="B2745" s="142">
        <v>900000</v>
      </c>
      <c r="C2745" s="142">
        <v>900000</v>
      </c>
      <c r="D2745" s="9" t="s">
        <v>305</v>
      </c>
      <c r="E2745" s="9" t="s">
        <v>70</v>
      </c>
      <c r="F2745" s="9" t="s">
        <v>306</v>
      </c>
      <c r="G2745" s="9" t="s">
        <v>307</v>
      </c>
      <c r="H2745" s="9">
        <v>0.36</v>
      </c>
      <c r="I2745" s="9">
        <v>0.48</v>
      </c>
      <c r="J2745" s="9" t="s">
        <v>300</v>
      </c>
      <c r="K2745" s="9">
        <v>7.9125231317900002E-2</v>
      </c>
      <c r="L2745" s="9">
        <v>3894.9954590770299</v>
      </c>
      <c r="M2745" s="9">
        <v>9.1810931633977795</v>
      </c>
      <c r="N2745" s="9">
        <v>1.2202056642516099</v>
      </c>
      <c r="O2745" s="9">
        <v>0.72645612030507001</v>
      </c>
      <c r="P2745" s="9">
        <v>9.6549055439320006E-2</v>
      </c>
      <c r="Q2745" s="9">
        <v>308.19241668165603</v>
      </c>
      <c r="R2745" s="9">
        <v>8140</v>
      </c>
      <c r="S2745" s="9" t="s">
        <v>292</v>
      </c>
      <c r="T2745" s="9">
        <v>8140</v>
      </c>
      <c r="U2745" s="9" t="s">
        <v>301</v>
      </c>
      <c r="V2745" s="9" t="s">
        <v>300</v>
      </c>
      <c r="Z2745" s="9">
        <v>0</v>
      </c>
      <c r="AA2745" s="9">
        <v>1</v>
      </c>
      <c r="AB2745" s="9">
        <v>0.72645612030507001</v>
      </c>
      <c r="AC2745" s="9">
        <v>9.6549055439320006E-2</v>
      </c>
      <c r="AD2745" s="9">
        <v>989.00549136048903</v>
      </c>
      <c r="AF2745" s="9">
        <v>-1</v>
      </c>
      <c r="AG2745" s="9">
        <v>-1</v>
      </c>
      <c r="AH2745" s="9">
        <v>-1</v>
      </c>
      <c r="AI2745" s="9">
        <v>-1</v>
      </c>
      <c r="AJ2745" s="9">
        <v>0</v>
      </c>
      <c r="AM2745" s="9" t="s">
        <v>309</v>
      </c>
      <c r="AN2745" s="9">
        <v>-1</v>
      </c>
      <c r="AQ2745" s="9">
        <v>580</v>
      </c>
      <c r="AR2745" s="9" t="s">
        <v>302</v>
      </c>
      <c r="AT2745" s="9" t="s">
        <v>195</v>
      </c>
      <c r="AU2745" s="9">
        <v>132.71029999999999</v>
      </c>
      <c r="AV2745" s="9">
        <v>119.047852082894</v>
      </c>
      <c r="AW2745" s="9">
        <v>320.20845053274502</v>
      </c>
      <c r="AX2745" s="9">
        <v>0.80211313169999998</v>
      </c>
    </row>
    <row r="2746" spans="1:50" x14ac:dyDescent="0.25">
      <c r="A2746" s="142">
        <v>1200000</v>
      </c>
      <c r="B2746" s="142">
        <v>910000</v>
      </c>
      <c r="C2746" s="142">
        <v>910000</v>
      </c>
      <c r="D2746" s="9" t="s">
        <v>305</v>
      </c>
      <c r="E2746" s="9" t="s">
        <v>70</v>
      </c>
      <c r="F2746" s="9" t="s">
        <v>306</v>
      </c>
      <c r="G2746" s="9" t="s">
        <v>307</v>
      </c>
      <c r="H2746" s="9">
        <v>0.36</v>
      </c>
      <c r="I2746" s="9">
        <v>0.48</v>
      </c>
      <c r="J2746" s="9" t="s">
        <v>300</v>
      </c>
      <c r="K2746" s="9">
        <v>0.16005843606704001</v>
      </c>
      <c r="L2746" s="9">
        <v>3903.12747503729</v>
      </c>
      <c r="M2746" s="9">
        <v>10.290256448487099</v>
      </c>
      <c r="N2746" s="9">
        <v>1.4553658551809601</v>
      </c>
      <c r="O2746" s="9">
        <v>1.6470423538736201</v>
      </c>
      <c r="P2746" s="9">
        <v>0.23294358268563001</v>
      </c>
      <c r="Q2746" s="9">
        <v>624.72847942476801</v>
      </c>
      <c r="R2746" s="9">
        <v>8140</v>
      </c>
      <c r="S2746" s="9" t="s">
        <v>292</v>
      </c>
      <c r="T2746" s="9">
        <v>8140</v>
      </c>
      <c r="U2746" s="9" t="s">
        <v>301</v>
      </c>
      <c r="V2746" s="9" t="s">
        <v>300</v>
      </c>
      <c r="Z2746" s="9">
        <v>0</v>
      </c>
      <c r="AA2746" s="9">
        <v>1</v>
      </c>
      <c r="AB2746" s="9">
        <v>1.6470423538736201</v>
      </c>
      <c r="AC2746" s="9">
        <v>0.23294358268563001</v>
      </c>
      <c r="AD2746" s="9">
        <v>1162.84091004068</v>
      </c>
      <c r="AF2746" s="9">
        <v>-1</v>
      </c>
      <c r="AG2746" s="9">
        <v>-1</v>
      </c>
      <c r="AH2746" s="9">
        <v>-1</v>
      </c>
      <c r="AI2746" s="9">
        <v>-1</v>
      </c>
      <c r="AJ2746" s="9">
        <v>0</v>
      </c>
      <c r="AM2746" s="9" t="s">
        <v>309</v>
      </c>
      <c r="AN2746" s="9">
        <v>-1</v>
      </c>
      <c r="AQ2746" s="9">
        <v>580</v>
      </c>
      <c r="AR2746" s="9" t="s">
        <v>302</v>
      </c>
      <c r="AT2746" s="9" t="s">
        <v>195</v>
      </c>
      <c r="AU2746" s="9">
        <v>132.71029999999999</v>
      </c>
      <c r="AV2746" s="9">
        <v>131.877694803136</v>
      </c>
      <c r="AW2746" s="9">
        <v>647.733509957205</v>
      </c>
      <c r="AX2746" s="9">
        <v>0.94309887270000003</v>
      </c>
    </row>
    <row r="2747" spans="1:50" x14ac:dyDescent="0.25">
      <c r="A2747" s="142">
        <v>1200000</v>
      </c>
      <c r="B2747" s="142">
        <v>910000</v>
      </c>
      <c r="C2747" s="142">
        <v>910000</v>
      </c>
      <c r="D2747" s="9" t="s">
        <v>305</v>
      </c>
      <c r="E2747" s="9" t="s">
        <v>70</v>
      </c>
      <c r="F2747" s="9" t="s">
        <v>306</v>
      </c>
      <c r="G2747" s="9" t="s">
        <v>307</v>
      </c>
      <c r="H2747" s="9">
        <v>0.36</v>
      </c>
      <c r="I2747" s="9">
        <v>0.48</v>
      </c>
      <c r="J2747" s="9" t="s">
        <v>300</v>
      </c>
      <c r="K2747" s="9">
        <v>0.13518492125653001</v>
      </c>
      <c r="L2747" s="9">
        <v>3910.3521194611099</v>
      </c>
      <c r="M2747" s="9">
        <v>11.107763382770701</v>
      </c>
      <c r="N2747" s="9">
        <v>1.463068660697</v>
      </c>
      <c r="O2747" s="9">
        <v>1.5016021182360799</v>
      </c>
      <c r="P2747" s="9">
        <v>0.19778482168921999</v>
      </c>
      <c r="Q2747" s="9">
        <v>528.62064335467505</v>
      </c>
      <c r="R2747" s="9">
        <v>8140</v>
      </c>
      <c r="S2747" s="9" t="s">
        <v>292</v>
      </c>
      <c r="T2747" s="9">
        <v>8140</v>
      </c>
      <c r="U2747" s="9" t="s">
        <v>301</v>
      </c>
      <c r="V2747" s="9" t="s">
        <v>300</v>
      </c>
      <c r="Z2747" s="9">
        <v>0</v>
      </c>
      <c r="AA2747" s="9">
        <v>1</v>
      </c>
      <c r="AB2747" s="9">
        <v>1.5016021182360799</v>
      </c>
      <c r="AC2747" s="9">
        <v>0.19778482168921999</v>
      </c>
      <c r="AD2747" s="9">
        <v>654.49615448546604</v>
      </c>
      <c r="AF2747" s="9">
        <v>-1</v>
      </c>
      <c r="AG2747" s="9">
        <v>-1</v>
      </c>
      <c r="AH2747" s="9">
        <v>-1</v>
      </c>
      <c r="AI2747" s="9">
        <v>-1</v>
      </c>
      <c r="AJ2747" s="9">
        <v>0</v>
      </c>
      <c r="AM2747" s="9" t="s">
        <v>309</v>
      </c>
      <c r="AN2747" s="9">
        <v>-1</v>
      </c>
      <c r="AQ2747" s="9">
        <v>580</v>
      </c>
      <c r="AR2747" s="9" t="s">
        <v>302</v>
      </c>
      <c r="AT2747" s="9" t="s">
        <v>195</v>
      </c>
      <c r="AU2747" s="9">
        <v>132.71029999999999</v>
      </c>
      <c r="AV2747" s="9">
        <v>122.178135526343</v>
      </c>
      <c r="AW2747" s="9">
        <v>547.07396679864701</v>
      </c>
      <c r="AX2747" s="9">
        <v>0.53081602149999996</v>
      </c>
    </row>
    <row r="2748" spans="1:50" x14ac:dyDescent="0.25">
      <c r="A2748" s="142">
        <v>1200000</v>
      </c>
      <c r="B2748" s="142">
        <v>910000</v>
      </c>
      <c r="C2748" s="142">
        <v>910000</v>
      </c>
      <c r="D2748" s="9" t="s">
        <v>305</v>
      </c>
      <c r="E2748" s="9" t="s">
        <v>70</v>
      </c>
      <c r="F2748" s="9" t="s">
        <v>306</v>
      </c>
      <c r="G2748" s="9" t="s">
        <v>307</v>
      </c>
      <c r="H2748" s="9">
        <v>0.36</v>
      </c>
      <c r="I2748" s="9">
        <v>0.48</v>
      </c>
      <c r="J2748" s="9" t="s">
        <v>300</v>
      </c>
      <c r="K2748" s="9">
        <v>2.7430500461700001E-2</v>
      </c>
      <c r="L2748" s="9">
        <v>3894.8025330534001</v>
      </c>
      <c r="M2748" s="9">
        <v>10.503735582587501</v>
      </c>
      <c r="N2748" s="9">
        <v>1.49382829482012</v>
      </c>
      <c r="O2748" s="9">
        <v>0.28812272374781001</v>
      </c>
      <c r="P2748" s="9">
        <v>4.0976457730770001E-2</v>
      </c>
      <c r="Q2748" s="9">
        <v>106.836382681179</v>
      </c>
      <c r="R2748" s="9">
        <v>8140</v>
      </c>
      <c r="S2748" s="9" t="s">
        <v>292</v>
      </c>
      <c r="T2748" s="9">
        <v>8140</v>
      </c>
      <c r="U2748" s="9" t="s">
        <v>301</v>
      </c>
      <c r="V2748" s="9" t="s">
        <v>300</v>
      </c>
      <c r="Z2748" s="9">
        <v>0</v>
      </c>
      <c r="AA2748" s="9">
        <v>1</v>
      </c>
      <c r="AB2748" s="9">
        <v>0.28812272374781001</v>
      </c>
      <c r="AC2748" s="9">
        <v>4.0976457730770001E-2</v>
      </c>
      <c r="AD2748" s="9">
        <v>1044.3979043481099</v>
      </c>
      <c r="AF2748" s="9">
        <v>-1</v>
      </c>
      <c r="AG2748" s="9">
        <v>-1</v>
      </c>
      <c r="AH2748" s="9">
        <v>-1</v>
      </c>
      <c r="AI2748" s="9">
        <v>-1</v>
      </c>
      <c r="AJ2748" s="9">
        <v>0</v>
      </c>
      <c r="AM2748" s="9" t="s">
        <v>309</v>
      </c>
      <c r="AN2748" s="9">
        <v>-1</v>
      </c>
      <c r="AQ2748" s="9">
        <v>580</v>
      </c>
      <c r="AR2748" s="9" t="s">
        <v>302</v>
      </c>
      <c r="AT2748" s="9" t="s">
        <v>195</v>
      </c>
      <c r="AU2748" s="9">
        <v>132.71029999999999</v>
      </c>
      <c r="AV2748" s="9">
        <v>110.69245192226801</v>
      </c>
      <c r="AW2748" s="9">
        <v>111.007296963103</v>
      </c>
      <c r="AX2748" s="9">
        <v>0.8470380408</v>
      </c>
    </row>
    <row r="2749" spans="1:50" x14ac:dyDescent="0.25">
      <c r="A2749" s="142">
        <v>1200000</v>
      </c>
      <c r="B2749" s="142">
        <v>910000</v>
      </c>
      <c r="C2749" s="142">
        <v>910000</v>
      </c>
      <c r="D2749" s="9" t="s">
        <v>305</v>
      </c>
      <c r="E2749" s="9" t="s">
        <v>70</v>
      </c>
      <c r="F2749" s="9" t="s">
        <v>306</v>
      </c>
      <c r="G2749" s="9" t="s">
        <v>307</v>
      </c>
      <c r="H2749" s="9">
        <v>0.36</v>
      </c>
      <c r="I2749" s="9">
        <v>0.48</v>
      </c>
      <c r="J2749" s="9" t="s">
        <v>300</v>
      </c>
      <c r="K2749" s="9">
        <v>4.7986974484400001E-2</v>
      </c>
      <c r="L2749" s="9">
        <v>3904.2166495630299</v>
      </c>
      <c r="M2749" s="9">
        <v>11.346696099940299</v>
      </c>
      <c r="N2749" s="9">
        <v>1.49936126234871</v>
      </c>
      <c r="O2749" s="9">
        <v>0.54449361623007997</v>
      </c>
      <c r="P2749" s="9">
        <v>7.1949810639219999E-2</v>
      </c>
      <c r="Q2749" s="9">
        <v>187.35154474415401</v>
      </c>
      <c r="R2749" s="9">
        <v>8140</v>
      </c>
      <c r="S2749" s="9" t="s">
        <v>292</v>
      </c>
      <c r="T2749" s="9">
        <v>8140</v>
      </c>
      <c r="U2749" s="9" t="s">
        <v>301</v>
      </c>
      <c r="V2749" s="9" t="s">
        <v>300</v>
      </c>
      <c r="Z2749" s="9">
        <v>0</v>
      </c>
      <c r="AA2749" s="9">
        <v>1</v>
      </c>
      <c r="AB2749" s="9">
        <v>0.54449361623007997</v>
      </c>
      <c r="AC2749" s="9">
        <v>7.1949810639219999E-2</v>
      </c>
      <c r="AD2749" s="9">
        <v>231.835234667625</v>
      </c>
      <c r="AF2749" s="9">
        <v>-1</v>
      </c>
      <c r="AG2749" s="9">
        <v>-1</v>
      </c>
      <c r="AH2749" s="9">
        <v>-1</v>
      </c>
      <c r="AI2749" s="9">
        <v>-1</v>
      </c>
      <c r="AJ2749" s="9">
        <v>0</v>
      </c>
      <c r="AM2749" s="9" t="s">
        <v>309</v>
      </c>
      <c r="AN2749" s="9">
        <v>-1</v>
      </c>
      <c r="AQ2749" s="9">
        <v>580</v>
      </c>
      <c r="AR2749" s="9" t="s">
        <v>302</v>
      </c>
      <c r="AT2749" s="9" t="s">
        <v>195</v>
      </c>
      <c r="AU2749" s="9">
        <v>132.71029999999999</v>
      </c>
      <c r="AV2749" s="9">
        <v>84.592133062242496</v>
      </c>
      <c r="AW2749" s="9">
        <v>194.19639588374201</v>
      </c>
      <c r="AX2749" s="9">
        <v>0.18802533229999999</v>
      </c>
    </row>
    <row r="2750" spans="1:50" x14ac:dyDescent="0.25">
      <c r="A2750" s="142">
        <v>1200000</v>
      </c>
      <c r="B2750" s="142">
        <v>920000</v>
      </c>
      <c r="C2750" s="142">
        <v>920000</v>
      </c>
      <c r="D2750" s="9" t="s">
        <v>305</v>
      </c>
      <c r="E2750" s="9" t="s">
        <v>70</v>
      </c>
      <c r="F2750" s="9" t="s">
        <v>306</v>
      </c>
      <c r="G2750" s="9" t="s">
        <v>307</v>
      </c>
      <c r="H2750" s="9">
        <v>0.36</v>
      </c>
      <c r="I2750" s="9">
        <v>0.48</v>
      </c>
      <c r="J2750" s="9" t="s">
        <v>300</v>
      </c>
      <c r="K2750" s="9">
        <v>3.140851660078E-2</v>
      </c>
      <c r="L2750" s="9">
        <v>3960.1965847136798</v>
      </c>
      <c r="M2750" s="9">
        <v>10.097621620420799</v>
      </c>
      <c r="N2750" s="9">
        <v>1.3479497682689201</v>
      </c>
      <c r="O2750" s="9">
        <v>0.31715131629339</v>
      </c>
      <c r="P2750" s="9">
        <v>4.2337102673690001E-2</v>
      </c>
      <c r="Q2750" s="9">
        <v>124.38390017333499</v>
      </c>
      <c r="R2750" s="9">
        <v>8140</v>
      </c>
      <c r="S2750" s="9" t="s">
        <v>292</v>
      </c>
      <c r="T2750" s="9">
        <v>8140</v>
      </c>
      <c r="U2750" s="9" t="s">
        <v>301</v>
      </c>
      <c r="V2750" s="9" t="s">
        <v>300</v>
      </c>
      <c r="Z2750" s="9">
        <v>0</v>
      </c>
      <c r="AA2750" s="9">
        <v>1</v>
      </c>
      <c r="AB2750" s="9">
        <v>0.31715131629339</v>
      </c>
      <c r="AC2750" s="9">
        <v>4.2337102673690001E-2</v>
      </c>
      <c r="AD2750" s="9">
        <v>306.665021552106</v>
      </c>
      <c r="AF2750" s="9">
        <v>-1</v>
      </c>
      <c r="AG2750" s="9">
        <v>-1</v>
      </c>
      <c r="AH2750" s="9">
        <v>-1</v>
      </c>
      <c r="AI2750" s="9">
        <v>-1</v>
      </c>
      <c r="AJ2750" s="9">
        <v>0</v>
      </c>
      <c r="AM2750" s="9" t="s">
        <v>309</v>
      </c>
      <c r="AN2750" s="9">
        <v>-1</v>
      </c>
      <c r="AQ2750" s="9">
        <v>580</v>
      </c>
      <c r="AR2750" s="9" t="s">
        <v>302</v>
      </c>
      <c r="AT2750" s="9" t="s">
        <v>195</v>
      </c>
      <c r="AU2750" s="9">
        <v>132.71029999999999</v>
      </c>
      <c r="AV2750" s="9">
        <v>92.763673347471695</v>
      </c>
      <c r="AW2750" s="9">
        <v>127.10575712392701</v>
      </c>
      <c r="AX2750" s="9">
        <v>0.24871453490000001</v>
      </c>
    </row>
    <row r="2751" spans="1:50" x14ac:dyDescent="0.25">
      <c r="A2751" s="142">
        <v>1200000</v>
      </c>
      <c r="B2751" s="142">
        <v>920000</v>
      </c>
      <c r="C2751" s="142">
        <v>920000</v>
      </c>
      <c r="D2751" s="9" t="s">
        <v>305</v>
      </c>
      <c r="E2751" s="9" t="s">
        <v>70</v>
      </c>
      <c r="F2751" s="9" t="s">
        <v>306</v>
      </c>
      <c r="G2751" s="9" t="s">
        <v>307</v>
      </c>
      <c r="H2751" s="9">
        <v>0.36</v>
      </c>
      <c r="I2751" s="9">
        <v>0.48</v>
      </c>
      <c r="J2751" s="9" t="s">
        <v>300</v>
      </c>
      <c r="K2751" s="9">
        <v>0.151511018926</v>
      </c>
      <c r="L2751" s="9">
        <v>3936.2372382793101</v>
      </c>
      <c r="M2751" s="9">
        <v>9.6334741287995698</v>
      </c>
      <c r="N2751" s="9">
        <v>1.2745182964826201</v>
      </c>
      <c r="O2751" s="9">
        <v>1.4595774810517399</v>
      </c>
      <c r="P2751" s="9">
        <v>0.19310356573991999</v>
      </c>
      <c r="Q2751" s="9">
        <v>596.38331470618596</v>
      </c>
      <c r="R2751" s="9">
        <v>8140</v>
      </c>
      <c r="S2751" s="9" t="s">
        <v>292</v>
      </c>
      <c r="T2751" s="9">
        <v>8140</v>
      </c>
      <c r="U2751" s="9" t="s">
        <v>301</v>
      </c>
      <c r="V2751" s="9" t="s">
        <v>300</v>
      </c>
      <c r="Z2751" s="9">
        <v>0</v>
      </c>
      <c r="AA2751" s="9">
        <v>1</v>
      </c>
      <c r="AB2751" s="9">
        <v>1.4595774810517399</v>
      </c>
      <c r="AC2751" s="9">
        <v>0.19310356573991999</v>
      </c>
      <c r="AD2751" s="9">
        <v>1190.97963268066</v>
      </c>
      <c r="AF2751" s="9">
        <v>-1</v>
      </c>
      <c r="AG2751" s="9">
        <v>-1</v>
      </c>
      <c r="AH2751" s="9">
        <v>-1</v>
      </c>
      <c r="AI2751" s="9">
        <v>-1</v>
      </c>
      <c r="AJ2751" s="9">
        <v>0</v>
      </c>
      <c r="AM2751" s="9" t="s">
        <v>309</v>
      </c>
      <c r="AN2751" s="9">
        <v>-1</v>
      </c>
      <c r="AQ2751" s="9">
        <v>580</v>
      </c>
      <c r="AR2751" s="9" t="s">
        <v>302</v>
      </c>
      <c r="AT2751" s="9" t="s">
        <v>195</v>
      </c>
      <c r="AU2751" s="9">
        <v>132.71029999999999</v>
      </c>
      <c r="AV2751" s="9">
        <v>130.937248167245</v>
      </c>
      <c r="AW2751" s="9">
        <v>613.14334000507495</v>
      </c>
      <c r="AX2751" s="9">
        <v>0.96592022119999998</v>
      </c>
    </row>
    <row r="2752" spans="1:50" x14ac:dyDescent="0.25">
      <c r="A2752" s="142">
        <v>1200000</v>
      </c>
      <c r="B2752" s="142">
        <v>920000</v>
      </c>
      <c r="C2752" s="142">
        <v>920000</v>
      </c>
      <c r="D2752" s="9" t="s">
        <v>305</v>
      </c>
      <c r="E2752" s="9" t="s">
        <v>70</v>
      </c>
      <c r="F2752" s="9" t="s">
        <v>306</v>
      </c>
      <c r="G2752" s="9" t="s">
        <v>307</v>
      </c>
      <c r="H2752" s="9">
        <v>0.36</v>
      </c>
      <c r="I2752" s="9">
        <v>0.48</v>
      </c>
      <c r="J2752" s="9" t="s">
        <v>300</v>
      </c>
      <c r="K2752" s="9">
        <v>0.12489370471911999</v>
      </c>
      <c r="L2752" s="9">
        <v>3921.53612545943</v>
      </c>
      <c r="M2752" s="9">
        <v>10.344585501970601</v>
      </c>
      <c r="N2752" s="9">
        <v>1.36589093543385</v>
      </c>
      <c r="O2752" s="9">
        <v>1.29197360712487</v>
      </c>
      <c r="P2752" s="9">
        <v>0.1705911791686</v>
      </c>
      <c r="Q2752" s="9">
        <v>489.77517489851601</v>
      </c>
      <c r="R2752" s="9">
        <v>8140</v>
      </c>
      <c r="S2752" s="9" t="s">
        <v>292</v>
      </c>
      <c r="T2752" s="9">
        <v>8140</v>
      </c>
      <c r="U2752" s="9" t="s">
        <v>301</v>
      </c>
      <c r="V2752" s="9" t="s">
        <v>300</v>
      </c>
      <c r="Z2752" s="9">
        <v>0</v>
      </c>
      <c r="AA2752" s="9">
        <v>1</v>
      </c>
      <c r="AB2752" s="9">
        <v>1.29197360712487</v>
      </c>
      <c r="AC2752" s="9">
        <v>0.1705911791686</v>
      </c>
      <c r="AD2752" s="9">
        <v>910.87729422852203</v>
      </c>
      <c r="AF2752" s="9">
        <v>-1</v>
      </c>
      <c r="AG2752" s="9">
        <v>-1</v>
      </c>
      <c r="AH2752" s="9">
        <v>-1</v>
      </c>
      <c r="AI2752" s="9">
        <v>-1</v>
      </c>
      <c r="AJ2752" s="9">
        <v>0</v>
      </c>
      <c r="AM2752" s="9" t="s">
        <v>309</v>
      </c>
      <c r="AN2752" s="9">
        <v>-1</v>
      </c>
      <c r="AQ2752" s="9">
        <v>580</v>
      </c>
      <c r="AR2752" s="9" t="s">
        <v>302</v>
      </c>
      <c r="AT2752" s="9" t="s">
        <v>195</v>
      </c>
      <c r="AU2752" s="9">
        <v>132.71029999999999</v>
      </c>
      <c r="AV2752" s="9">
        <v>126.46105341276299</v>
      </c>
      <c r="AW2752" s="9">
        <v>505.42689105992503</v>
      </c>
      <c r="AX2752" s="9">
        <v>0.73874881930000003</v>
      </c>
    </row>
    <row r="2753" spans="1:50" x14ac:dyDescent="0.25">
      <c r="A2753" s="142">
        <v>1200000</v>
      </c>
      <c r="B2753" s="142">
        <v>920000</v>
      </c>
      <c r="C2753" s="142">
        <v>920000</v>
      </c>
      <c r="D2753" s="9" t="s">
        <v>305</v>
      </c>
      <c r="E2753" s="9" t="s">
        <v>70</v>
      </c>
      <c r="F2753" s="9" t="s">
        <v>306</v>
      </c>
      <c r="G2753" s="9" t="s">
        <v>307</v>
      </c>
      <c r="H2753" s="9">
        <v>0.36</v>
      </c>
      <c r="I2753" s="9">
        <v>0.48</v>
      </c>
      <c r="J2753" s="9" t="s">
        <v>300</v>
      </c>
      <c r="K2753" s="9">
        <v>8.0765928442399996E-3</v>
      </c>
      <c r="L2753" s="9">
        <v>3913.2311760358898</v>
      </c>
      <c r="M2753" s="9">
        <v>11.885640504371599</v>
      </c>
      <c r="N2753" s="9">
        <v>1.5693914258915</v>
      </c>
      <c r="O2753" s="9">
        <v>9.5995479046879995E-2</v>
      </c>
      <c r="P2753" s="9">
        <v>1.267533556017E-2</v>
      </c>
      <c r="Q2753" s="9">
        <v>31.6055749142518</v>
      </c>
      <c r="R2753" s="9">
        <v>8140</v>
      </c>
      <c r="S2753" s="9" t="s">
        <v>292</v>
      </c>
      <c r="T2753" s="9">
        <v>8140</v>
      </c>
      <c r="U2753" s="9" t="s">
        <v>301</v>
      </c>
      <c r="V2753" s="9" t="s">
        <v>300</v>
      </c>
      <c r="Z2753" s="9">
        <v>0</v>
      </c>
      <c r="AA2753" s="9">
        <v>1</v>
      </c>
      <c r="AB2753" s="9">
        <v>9.5995479046879995E-2</v>
      </c>
      <c r="AC2753" s="9">
        <v>1.267533556017E-2</v>
      </c>
      <c r="AD2753" s="9">
        <v>31.605620655878901</v>
      </c>
      <c r="AF2753" s="9">
        <v>-1</v>
      </c>
      <c r="AG2753" s="9">
        <v>-1</v>
      </c>
      <c r="AH2753" s="9">
        <v>-1</v>
      </c>
      <c r="AI2753" s="9">
        <v>-1</v>
      </c>
      <c r="AJ2753" s="9">
        <v>0</v>
      </c>
      <c r="AM2753" s="9" t="s">
        <v>309</v>
      </c>
      <c r="AN2753" s="9">
        <v>-1</v>
      </c>
      <c r="AQ2753" s="9">
        <v>580</v>
      </c>
      <c r="AR2753" s="9" t="s">
        <v>302</v>
      </c>
      <c r="AT2753" s="9" t="s">
        <v>195</v>
      </c>
      <c r="AU2753" s="9">
        <v>132.71029999999999</v>
      </c>
      <c r="AV2753" s="9">
        <v>32.916577155752996</v>
      </c>
      <c r="AW2753" s="9">
        <v>32.684811622845601</v>
      </c>
      <c r="AX2753" s="9">
        <v>2.56331068E-2</v>
      </c>
    </row>
    <row r="2754" spans="1:50" x14ac:dyDescent="0.25">
      <c r="A2754" s="142">
        <v>1200000</v>
      </c>
      <c r="B2754" s="142">
        <v>930000</v>
      </c>
      <c r="C2754" s="142">
        <v>930000</v>
      </c>
      <c r="D2754" s="9" t="s">
        <v>305</v>
      </c>
      <c r="E2754" s="9" t="s">
        <v>70</v>
      </c>
      <c r="F2754" s="9" t="s">
        <v>306</v>
      </c>
      <c r="G2754" s="9" t="s">
        <v>307</v>
      </c>
      <c r="H2754" s="9">
        <v>0.36</v>
      </c>
      <c r="I2754" s="9">
        <v>0.48</v>
      </c>
      <c r="J2754" s="9" t="s">
        <v>300</v>
      </c>
      <c r="K2754" s="9">
        <v>4.0249411346760001E-2</v>
      </c>
      <c r="L2754" s="9">
        <v>3961.7892866278598</v>
      </c>
      <c r="M2754" s="9">
        <v>10.515532524886501</v>
      </c>
      <c r="N2754" s="9">
        <v>1.4012364322522199</v>
      </c>
      <c r="O2754" s="9">
        <v>0.42324399412442998</v>
      </c>
      <c r="P2754" s="9">
        <v>5.6398941555789998E-2</v>
      </c>
      <c r="Q2754" s="9">
        <v>159.45968666668699</v>
      </c>
      <c r="R2754" s="9">
        <v>8140</v>
      </c>
      <c r="S2754" s="9" t="s">
        <v>292</v>
      </c>
      <c r="T2754" s="9">
        <v>8140</v>
      </c>
      <c r="U2754" s="9" t="s">
        <v>301</v>
      </c>
      <c r="V2754" s="9" t="s">
        <v>300</v>
      </c>
      <c r="Z2754" s="9">
        <v>0</v>
      </c>
      <c r="AA2754" s="9">
        <v>1</v>
      </c>
      <c r="AB2754" s="9">
        <v>0.42324399412442998</v>
      </c>
      <c r="AC2754" s="9">
        <v>5.6398941555789998E-2</v>
      </c>
      <c r="AD2754" s="9">
        <v>159.45965398673499</v>
      </c>
      <c r="AF2754" s="9">
        <v>-1</v>
      </c>
      <c r="AG2754" s="9">
        <v>-1</v>
      </c>
      <c r="AH2754" s="9">
        <v>-1</v>
      </c>
      <c r="AI2754" s="9">
        <v>-1</v>
      </c>
      <c r="AJ2754" s="9">
        <v>0</v>
      </c>
      <c r="AM2754" s="9" t="s">
        <v>309</v>
      </c>
      <c r="AN2754" s="9">
        <v>-1</v>
      </c>
      <c r="AQ2754" s="9">
        <v>580</v>
      </c>
      <c r="AR2754" s="9" t="s">
        <v>302</v>
      </c>
      <c r="AT2754" s="9" t="s">
        <v>195</v>
      </c>
      <c r="AU2754" s="9">
        <v>132.71029999999999</v>
      </c>
      <c r="AV2754" s="9">
        <v>73.587431375591294</v>
      </c>
      <c r="AW2754" s="9">
        <v>162.88358880647101</v>
      </c>
      <c r="AX2754" s="9">
        <v>0.12932656449999999</v>
      </c>
    </row>
    <row r="2755" spans="1:50" x14ac:dyDescent="0.25">
      <c r="A2755" s="142">
        <v>540000</v>
      </c>
      <c r="B2755" s="142">
        <v>730000</v>
      </c>
      <c r="C2755" s="142">
        <v>730000</v>
      </c>
      <c r="D2755" s="9" t="s">
        <v>305</v>
      </c>
      <c r="E2755" s="9" t="s">
        <v>70</v>
      </c>
      <c r="F2755" s="9" t="s">
        <v>306</v>
      </c>
      <c r="G2755" s="9" t="s">
        <v>307</v>
      </c>
      <c r="H2755" s="9">
        <v>0.36</v>
      </c>
      <c r="I2755" s="9">
        <v>0.48</v>
      </c>
      <c r="J2755" s="9" t="s">
        <v>195</v>
      </c>
      <c r="K2755" s="9">
        <v>0.22762809636028999</v>
      </c>
      <c r="L2755" s="9">
        <v>3862.9581214371001</v>
      </c>
      <c r="M2755" s="9">
        <v>9.5964413923971996</v>
      </c>
      <c r="N2755" s="9">
        <v>1.4102655355553799</v>
      </c>
      <c r="O2755" s="9">
        <v>2.1844196859845102</v>
      </c>
      <c r="P2755" s="9">
        <v>0.32101605922100002</v>
      </c>
      <c r="Q2755" s="9">
        <v>879.31780350226802</v>
      </c>
      <c r="R2755" s="9">
        <v>1200</v>
      </c>
      <c r="S2755" s="9" t="s">
        <v>308</v>
      </c>
      <c r="T2755" s="9">
        <v>1200</v>
      </c>
      <c r="U2755" s="9" t="s">
        <v>293</v>
      </c>
      <c r="V2755" s="9" t="s">
        <v>195</v>
      </c>
      <c r="Z2755" s="9">
        <v>0</v>
      </c>
      <c r="AA2755" s="9">
        <v>1</v>
      </c>
      <c r="AB2755" s="9">
        <v>2.1844196859845102</v>
      </c>
      <c r="AC2755" s="9">
        <v>0.32101605922100002</v>
      </c>
      <c r="AD2755" s="9">
        <v>1100.5255301652001</v>
      </c>
      <c r="AF2755" s="9">
        <v>-1</v>
      </c>
      <c r="AG2755" s="9">
        <v>-1</v>
      </c>
      <c r="AH2755" s="9">
        <v>-1</v>
      </c>
      <c r="AI2755" s="9">
        <v>-1</v>
      </c>
      <c r="AJ2755" s="9">
        <v>0</v>
      </c>
      <c r="AM2755" s="9" t="s">
        <v>309</v>
      </c>
      <c r="AN2755" s="9">
        <v>-1</v>
      </c>
      <c r="AQ2755" s="9">
        <v>578</v>
      </c>
      <c r="AR2755" s="9" t="s">
        <v>303</v>
      </c>
      <c r="AS2755" s="9" t="s">
        <v>304</v>
      </c>
      <c r="AT2755" s="9" t="s">
        <v>195</v>
      </c>
      <c r="AU2755" s="9">
        <v>132.71029999999999</v>
      </c>
      <c r="AV2755" s="9">
        <v>238.54548926019501</v>
      </c>
      <c r="AW2755" s="9">
        <v>921.17822367434599</v>
      </c>
      <c r="AX2755" s="9">
        <v>0.89255922970000001</v>
      </c>
    </row>
    <row r="2756" spans="1:50" x14ac:dyDescent="0.25">
      <c r="A2756" s="142">
        <v>540000</v>
      </c>
      <c r="B2756" s="142">
        <v>730000</v>
      </c>
      <c r="C2756" s="142">
        <v>730000</v>
      </c>
      <c r="D2756" s="9" t="s">
        <v>305</v>
      </c>
      <c r="E2756" s="9" t="s">
        <v>70</v>
      </c>
      <c r="F2756" s="9" t="s">
        <v>306</v>
      </c>
      <c r="G2756" s="9" t="s">
        <v>307</v>
      </c>
      <c r="H2756" s="9">
        <v>0.36</v>
      </c>
      <c r="I2756" s="9">
        <v>0.48</v>
      </c>
      <c r="J2756" s="9" t="s">
        <v>195</v>
      </c>
      <c r="K2756" s="9">
        <v>2.0221970133600001E-3</v>
      </c>
      <c r="L2756" s="9">
        <v>3862.9581214371001</v>
      </c>
      <c r="M2756" s="9">
        <v>9.5964413923971996</v>
      </c>
      <c r="N2756" s="9">
        <v>1.4102655355553799</v>
      </c>
      <c r="O2756" s="9">
        <v>1.9405895122599999E-2</v>
      </c>
      <c r="P2756" s="9">
        <v>2.8518347540399999E-3</v>
      </c>
      <c r="Q2756" s="9">
        <v>7.8116623759087203</v>
      </c>
      <c r="R2756" s="9">
        <v>1210</v>
      </c>
      <c r="S2756" s="9" t="s">
        <v>310</v>
      </c>
      <c r="T2756" s="9">
        <v>1210</v>
      </c>
      <c r="U2756" s="9" t="s">
        <v>293</v>
      </c>
      <c r="V2756" s="9" t="s">
        <v>195</v>
      </c>
      <c r="Z2756" s="9">
        <v>0</v>
      </c>
      <c r="AA2756" s="9">
        <v>1</v>
      </c>
      <c r="AB2756" s="9">
        <v>1.9405895122599999E-2</v>
      </c>
      <c r="AC2756" s="9">
        <v>2.8518347540399999E-3</v>
      </c>
      <c r="AD2756" s="9">
        <v>7.8116623759077601</v>
      </c>
      <c r="AF2756" s="9">
        <v>-1</v>
      </c>
      <c r="AG2756" s="9">
        <v>-1</v>
      </c>
      <c r="AH2756" s="9">
        <v>-1</v>
      </c>
      <c r="AI2756" s="9">
        <v>-1</v>
      </c>
      <c r="AJ2756" s="9">
        <v>0</v>
      </c>
      <c r="AM2756" s="9" t="s">
        <v>309</v>
      </c>
      <c r="AN2756" s="9">
        <v>-1</v>
      </c>
      <c r="AQ2756" s="9">
        <v>578</v>
      </c>
      <c r="AR2756" s="9" t="s">
        <v>303</v>
      </c>
      <c r="AS2756" s="9" t="s">
        <v>304</v>
      </c>
      <c r="AT2756" s="9" t="s">
        <v>195</v>
      </c>
      <c r="AU2756" s="9">
        <v>132.71029999999999</v>
      </c>
      <c r="AV2756" s="9">
        <v>16.309727803484702</v>
      </c>
      <c r="AW2756" s="9">
        <v>8.1835409708770595</v>
      </c>
      <c r="AX2756" s="9">
        <v>6.3354926000000001E-3</v>
      </c>
    </row>
    <row r="2757" spans="1:50" x14ac:dyDescent="0.25">
      <c r="A2757" s="142">
        <v>540000</v>
      </c>
      <c r="B2757" s="142">
        <v>730000</v>
      </c>
      <c r="C2757" s="142">
        <v>730000</v>
      </c>
      <c r="D2757" s="9" t="s">
        <v>305</v>
      </c>
      <c r="E2757" s="9" t="s">
        <v>70</v>
      </c>
      <c r="F2757" s="9" t="s">
        <v>306</v>
      </c>
      <c r="G2757" s="9" t="s">
        <v>307</v>
      </c>
      <c r="H2757" s="9">
        <v>0.36</v>
      </c>
      <c r="I2757" s="9">
        <v>0.48</v>
      </c>
      <c r="J2757" s="9" t="s">
        <v>195</v>
      </c>
      <c r="K2757" s="9">
        <v>0.1680825807395</v>
      </c>
      <c r="L2757" s="9">
        <v>3862.9581214371001</v>
      </c>
      <c r="M2757" s="9">
        <v>9.5964413923971996</v>
      </c>
      <c r="N2757" s="9">
        <v>1.4102655355553799</v>
      </c>
      <c r="O2757" s="9">
        <v>1.6129946351495399</v>
      </c>
      <c r="P2757" s="9">
        <v>0.23704107074413</v>
      </c>
      <c r="Q2757" s="9">
        <v>649.295970339782</v>
      </c>
      <c r="R2757" s="9">
        <v>1210</v>
      </c>
      <c r="S2757" s="9" t="s">
        <v>310</v>
      </c>
      <c r="T2757" s="9">
        <v>1210</v>
      </c>
      <c r="U2757" s="9" t="s">
        <v>293</v>
      </c>
      <c r="V2757" s="9" t="s">
        <v>195</v>
      </c>
      <c r="Z2757" s="9">
        <v>0</v>
      </c>
      <c r="AA2757" s="9">
        <v>1</v>
      </c>
      <c r="AB2757" s="9">
        <v>1.6129946351495399</v>
      </c>
      <c r="AC2757" s="9">
        <v>0.23704107074413</v>
      </c>
      <c r="AD2757" s="9">
        <v>649.295970339782</v>
      </c>
      <c r="AF2757" s="9">
        <v>-1</v>
      </c>
      <c r="AG2757" s="9">
        <v>-1</v>
      </c>
      <c r="AH2757" s="9">
        <v>-1</v>
      </c>
      <c r="AI2757" s="9">
        <v>-1</v>
      </c>
      <c r="AJ2757" s="9">
        <v>0</v>
      </c>
      <c r="AM2757" s="9" t="s">
        <v>309</v>
      </c>
      <c r="AN2757" s="9">
        <v>-1</v>
      </c>
      <c r="AQ2757" s="9">
        <v>578</v>
      </c>
      <c r="AR2757" s="9" t="s">
        <v>303</v>
      </c>
      <c r="AS2757" s="9" t="s">
        <v>304</v>
      </c>
      <c r="AT2757" s="9" t="s">
        <v>195</v>
      </c>
      <c r="AU2757" s="9">
        <v>132.71029999999999</v>
      </c>
      <c r="AV2757" s="9">
        <v>107.46276711495599</v>
      </c>
      <c r="AW2757" s="9">
        <v>680.20607135923603</v>
      </c>
      <c r="AX2757" s="9">
        <v>0.52659851609999997</v>
      </c>
    </row>
    <row r="2758" spans="1:50" x14ac:dyDescent="0.25">
      <c r="A2758" s="142">
        <v>540000</v>
      </c>
      <c r="B2758" s="142">
        <v>730000</v>
      </c>
      <c r="C2758" s="142">
        <v>730000</v>
      </c>
      <c r="D2758" s="9" t="s">
        <v>305</v>
      </c>
      <c r="E2758" s="9" t="s">
        <v>70</v>
      </c>
      <c r="F2758" s="9" t="s">
        <v>306</v>
      </c>
      <c r="G2758" s="9" t="s">
        <v>307</v>
      </c>
      <c r="H2758" s="9">
        <v>0.36</v>
      </c>
      <c r="I2758" s="9">
        <v>0.48</v>
      </c>
      <c r="J2758" s="9" t="s">
        <v>195</v>
      </c>
      <c r="K2758" s="9">
        <v>0.16276676258164</v>
      </c>
      <c r="L2758" s="9">
        <v>3862.9581214371001</v>
      </c>
      <c r="M2758" s="9">
        <v>9.5964413923971996</v>
      </c>
      <c r="N2758" s="9">
        <v>1.4102655355553799</v>
      </c>
      <c r="O2758" s="9">
        <v>1.56198169774502</v>
      </c>
      <c r="P2758" s="9">
        <v>0.22954435560281999</v>
      </c>
      <c r="Q2758" s="9">
        <v>628.76118741480502</v>
      </c>
      <c r="R2758" s="9">
        <v>1210</v>
      </c>
      <c r="S2758" s="9" t="s">
        <v>310</v>
      </c>
      <c r="T2758" s="9">
        <v>1210</v>
      </c>
      <c r="U2758" s="9" t="s">
        <v>293</v>
      </c>
      <c r="V2758" s="9" t="s">
        <v>195</v>
      </c>
      <c r="Z2758" s="9">
        <v>0</v>
      </c>
      <c r="AA2758" s="9">
        <v>1</v>
      </c>
      <c r="AB2758" s="9">
        <v>1.56198169774502</v>
      </c>
      <c r="AC2758" s="9">
        <v>0.22954435560281999</v>
      </c>
      <c r="AD2758" s="9">
        <v>628.76118741480502</v>
      </c>
      <c r="AF2758" s="9">
        <v>-1</v>
      </c>
      <c r="AG2758" s="9">
        <v>-1</v>
      </c>
      <c r="AH2758" s="9">
        <v>-1</v>
      </c>
      <c r="AI2758" s="9">
        <v>-1</v>
      </c>
      <c r="AJ2758" s="9">
        <v>0</v>
      </c>
      <c r="AM2758" s="9" t="s">
        <v>309</v>
      </c>
      <c r="AN2758" s="9">
        <v>-1</v>
      </c>
      <c r="AQ2758" s="9">
        <v>578</v>
      </c>
      <c r="AR2758" s="9" t="s">
        <v>303</v>
      </c>
      <c r="AS2758" s="9" t="s">
        <v>304</v>
      </c>
      <c r="AT2758" s="9" t="s">
        <v>195</v>
      </c>
      <c r="AU2758" s="9">
        <v>132.71029999999999</v>
      </c>
      <c r="AV2758" s="9">
        <v>104.894975548308</v>
      </c>
      <c r="AW2758" s="9">
        <v>658.69371850680295</v>
      </c>
      <c r="AX2758" s="9">
        <v>0.50994419089999998</v>
      </c>
    </row>
    <row r="2759" spans="1:50" x14ac:dyDescent="0.25">
      <c r="A2759" s="142">
        <v>550000</v>
      </c>
      <c r="B2759" s="142">
        <v>740000</v>
      </c>
      <c r="C2759" s="142">
        <v>740000</v>
      </c>
      <c r="D2759" s="9" t="s">
        <v>305</v>
      </c>
      <c r="E2759" s="9" t="s">
        <v>70</v>
      </c>
      <c r="F2759" s="9" t="s">
        <v>306</v>
      </c>
      <c r="G2759" s="9" t="s">
        <v>307</v>
      </c>
      <c r="H2759" s="9">
        <v>0.36</v>
      </c>
      <c r="I2759" s="9">
        <v>0.48</v>
      </c>
      <c r="J2759" s="9" t="s">
        <v>195</v>
      </c>
      <c r="K2759" s="9">
        <v>1.245541247461E-2</v>
      </c>
      <c r="L2759" s="9">
        <v>3855.34643928183</v>
      </c>
      <c r="M2759" s="9">
        <v>9.5785915884557191</v>
      </c>
      <c r="N2759" s="9">
        <v>1.4076784949485399</v>
      </c>
      <c r="O2759" s="9">
        <v>0.11930530916008</v>
      </c>
      <c r="P2759" s="9">
        <v>1.753321628622E-2</v>
      </c>
      <c r="Q2759" s="9">
        <v>48.0199301337896</v>
      </c>
      <c r="R2759" s="9">
        <v>1200</v>
      </c>
      <c r="S2759" s="9" t="s">
        <v>308</v>
      </c>
      <c r="T2759" s="9">
        <v>1200</v>
      </c>
      <c r="U2759" s="9" t="s">
        <v>293</v>
      </c>
      <c r="V2759" s="9" t="s">
        <v>195</v>
      </c>
      <c r="Z2759" s="9">
        <v>0</v>
      </c>
      <c r="AA2759" s="9">
        <v>1</v>
      </c>
      <c r="AB2759" s="9">
        <v>0.11930530916008</v>
      </c>
      <c r="AC2759" s="9">
        <v>1.753321628622E-2</v>
      </c>
      <c r="AD2759" s="9">
        <v>48.019930133788002</v>
      </c>
      <c r="AF2759" s="9">
        <v>-1</v>
      </c>
      <c r="AG2759" s="9">
        <v>-1</v>
      </c>
      <c r="AH2759" s="9">
        <v>-1</v>
      </c>
      <c r="AI2759" s="9">
        <v>-1</v>
      </c>
      <c r="AJ2759" s="9">
        <v>0</v>
      </c>
      <c r="AM2759" s="9" t="s">
        <v>309</v>
      </c>
      <c r="AN2759" s="9">
        <v>-1</v>
      </c>
      <c r="AQ2759" s="9">
        <v>578</v>
      </c>
      <c r="AR2759" s="9" t="s">
        <v>303</v>
      </c>
      <c r="AS2759" s="9" t="s">
        <v>304</v>
      </c>
      <c r="AT2759" s="9" t="s">
        <v>195</v>
      </c>
      <c r="AU2759" s="9">
        <v>132.71029999999999</v>
      </c>
      <c r="AV2759" s="9">
        <v>56.593406987259002</v>
      </c>
      <c r="AW2759" s="9">
        <v>50.405265966531097</v>
      </c>
      <c r="AX2759" s="9">
        <v>3.8945604299999999E-2</v>
      </c>
    </row>
    <row r="2760" spans="1:50" x14ac:dyDescent="0.25">
      <c r="A2760" s="142">
        <v>550000</v>
      </c>
      <c r="B2760" s="142">
        <v>740000</v>
      </c>
      <c r="C2760" s="142">
        <v>740000</v>
      </c>
      <c r="D2760" s="9" t="s">
        <v>305</v>
      </c>
      <c r="E2760" s="9" t="s">
        <v>70</v>
      </c>
      <c r="F2760" s="9" t="s">
        <v>306</v>
      </c>
      <c r="G2760" s="9" t="s">
        <v>307</v>
      </c>
      <c r="H2760" s="9">
        <v>0.36</v>
      </c>
      <c r="I2760" s="9">
        <v>0.48</v>
      </c>
      <c r="J2760" s="9" t="s">
        <v>195</v>
      </c>
      <c r="K2760" s="9">
        <v>0.20470014131222</v>
      </c>
      <c r="L2760" s="9">
        <v>3855.34643928183</v>
      </c>
      <c r="M2760" s="9">
        <v>9.5785915884557191</v>
      </c>
      <c r="N2760" s="9">
        <v>1.4076784949485399</v>
      </c>
      <c r="O2760" s="9">
        <v>1.96073905172896</v>
      </c>
      <c r="P2760" s="9">
        <v>0.28815198683813997</v>
      </c>
      <c r="Q2760" s="9">
        <v>789.18996092857105</v>
      </c>
      <c r="R2760" s="9">
        <v>1210</v>
      </c>
      <c r="S2760" s="9" t="s">
        <v>310</v>
      </c>
      <c r="T2760" s="9">
        <v>1210</v>
      </c>
      <c r="U2760" s="9" t="s">
        <v>293</v>
      </c>
      <c r="V2760" s="9" t="s">
        <v>195</v>
      </c>
      <c r="Z2760" s="9">
        <v>0</v>
      </c>
      <c r="AA2760" s="9">
        <v>1</v>
      </c>
      <c r="AB2760" s="9">
        <v>1.96073905172896</v>
      </c>
      <c r="AC2760" s="9">
        <v>0.28815198683813997</v>
      </c>
      <c r="AD2760" s="9">
        <v>789.18996092857105</v>
      </c>
      <c r="AF2760" s="9">
        <v>-1</v>
      </c>
      <c r="AG2760" s="9">
        <v>-1</v>
      </c>
      <c r="AH2760" s="9">
        <v>-1</v>
      </c>
      <c r="AI2760" s="9">
        <v>-1</v>
      </c>
      <c r="AJ2760" s="9">
        <v>0</v>
      </c>
      <c r="AM2760" s="9" t="s">
        <v>309</v>
      </c>
      <c r="AN2760" s="9">
        <v>-1</v>
      </c>
      <c r="AQ2760" s="9">
        <v>578</v>
      </c>
      <c r="AR2760" s="9" t="s">
        <v>303</v>
      </c>
      <c r="AS2760" s="9" t="s">
        <v>304</v>
      </c>
      <c r="AT2760" s="9" t="s">
        <v>195</v>
      </c>
      <c r="AU2760" s="9">
        <v>132.71029999999999</v>
      </c>
      <c r="AV2760" s="9">
        <v>118.34809948449799</v>
      </c>
      <c r="AW2760" s="9">
        <v>828.39208153556103</v>
      </c>
      <c r="AX2760" s="9">
        <v>0.64005674040000005</v>
      </c>
    </row>
    <row r="2761" spans="1:50" x14ac:dyDescent="0.25">
      <c r="A2761" s="142">
        <v>550000</v>
      </c>
      <c r="B2761" s="142">
        <v>740000</v>
      </c>
      <c r="C2761" s="142">
        <v>740000</v>
      </c>
      <c r="D2761" s="9" t="s">
        <v>305</v>
      </c>
      <c r="E2761" s="9" t="s">
        <v>70</v>
      </c>
      <c r="F2761" s="9" t="s">
        <v>306</v>
      </c>
      <c r="G2761" s="9" t="s">
        <v>307</v>
      </c>
      <c r="H2761" s="9">
        <v>0.36</v>
      </c>
      <c r="I2761" s="9">
        <v>0.48</v>
      </c>
      <c r="J2761" s="9" t="s">
        <v>195</v>
      </c>
      <c r="K2761" s="9">
        <v>6.7139063608239999E-2</v>
      </c>
      <c r="L2761" s="9">
        <v>3855.34643928183</v>
      </c>
      <c r="M2761" s="9">
        <v>9.5785915884557191</v>
      </c>
      <c r="N2761" s="9">
        <v>1.4076784949485399</v>
      </c>
      <c r="O2761" s="9">
        <v>0.64309766993473005</v>
      </c>
      <c r="P2761" s="9">
        <v>9.4510216012309994E-2</v>
      </c>
      <c r="Q2761" s="9">
        <v>258.844349818767</v>
      </c>
      <c r="R2761" s="9">
        <v>1210</v>
      </c>
      <c r="S2761" s="9" t="s">
        <v>310</v>
      </c>
      <c r="T2761" s="9">
        <v>1210</v>
      </c>
      <c r="U2761" s="9" t="s">
        <v>293</v>
      </c>
      <c r="V2761" s="9" t="s">
        <v>195</v>
      </c>
      <c r="Z2761" s="9">
        <v>0</v>
      </c>
      <c r="AA2761" s="9">
        <v>1</v>
      </c>
      <c r="AB2761" s="9">
        <v>0.64309766993473005</v>
      </c>
      <c r="AC2761" s="9">
        <v>9.4510216012309994E-2</v>
      </c>
      <c r="AD2761" s="9">
        <v>258.84434981876899</v>
      </c>
      <c r="AF2761" s="9">
        <v>-1</v>
      </c>
      <c r="AG2761" s="9">
        <v>-1</v>
      </c>
      <c r="AH2761" s="9">
        <v>-1</v>
      </c>
      <c r="AI2761" s="9">
        <v>-1</v>
      </c>
      <c r="AJ2761" s="9">
        <v>0</v>
      </c>
      <c r="AM2761" s="9" t="s">
        <v>309</v>
      </c>
      <c r="AN2761" s="9">
        <v>-1</v>
      </c>
      <c r="AQ2761" s="9">
        <v>578</v>
      </c>
      <c r="AR2761" s="9" t="s">
        <v>303</v>
      </c>
      <c r="AS2761" s="9" t="s">
        <v>304</v>
      </c>
      <c r="AT2761" s="9" t="s">
        <v>195</v>
      </c>
      <c r="AU2761" s="9">
        <v>132.71029999999999</v>
      </c>
      <c r="AV2761" s="9">
        <v>66.839048649858498</v>
      </c>
      <c r="AW2761" s="9">
        <v>271.70215075695398</v>
      </c>
      <c r="AX2761" s="9">
        <v>0.20993053510000001</v>
      </c>
    </row>
    <row r="2762" spans="1:50" x14ac:dyDescent="0.25">
      <c r="A2762" s="142">
        <v>550000</v>
      </c>
      <c r="B2762" s="142">
        <v>740000</v>
      </c>
      <c r="C2762" s="142">
        <v>740000</v>
      </c>
      <c r="D2762" s="9" t="s">
        <v>305</v>
      </c>
      <c r="E2762" s="9" t="s">
        <v>70</v>
      </c>
      <c r="F2762" s="9" t="s">
        <v>306</v>
      </c>
      <c r="G2762" s="9" t="s">
        <v>307</v>
      </c>
      <c r="H2762" s="9">
        <v>0.36</v>
      </c>
      <c r="I2762" s="9">
        <v>0.48</v>
      </c>
      <c r="J2762" s="9" t="s">
        <v>195</v>
      </c>
      <c r="K2762" s="9">
        <v>6.7027955762870003E-2</v>
      </c>
      <c r="L2762" s="9">
        <v>3855.34643928183</v>
      </c>
      <c r="M2762" s="9">
        <v>9.5785915884557191</v>
      </c>
      <c r="N2762" s="9">
        <v>1.4076784949485399</v>
      </c>
      <c r="O2762" s="9">
        <v>0.64203341326160002</v>
      </c>
      <c r="P2762" s="9">
        <v>9.4353811887749994E-2</v>
      </c>
      <c r="Q2762" s="9">
        <v>258.41599058272101</v>
      </c>
      <c r="R2762" s="9">
        <v>1210</v>
      </c>
      <c r="S2762" s="9" t="s">
        <v>310</v>
      </c>
      <c r="T2762" s="9">
        <v>1210</v>
      </c>
      <c r="U2762" s="9" t="s">
        <v>293</v>
      </c>
      <c r="V2762" s="9" t="s">
        <v>195</v>
      </c>
      <c r="Z2762" s="9">
        <v>0</v>
      </c>
      <c r="AA2762" s="9">
        <v>1</v>
      </c>
      <c r="AB2762" s="9">
        <v>0.64203341326160002</v>
      </c>
      <c r="AC2762" s="9">
        <v>9.4353811887749994E-2</v>
      </c>
      <c r="AD2762" s="9">
        <v>258.41599058272197</v>
      </c>
      <c r="AF2762" s="9">
        <v>-1</v>
      </c>
      <c r="AG2762" s="9">
        <v>-1</v>
      </c>
      <c r="AH2762" s="9">
        <v>-1</v>
      </c>
      <c r="AI2762" s="9">
        <v>-1</v>
      </c>
      <c r="AJ2762" s="9">
        <v>0</v>
      </c>
      <c r="AM2762" s="9" t="s">
        <v>309</v>
      </c>
      <c r="AN2762" s="9">
        <v>-1</v>
      </c>
      <c r="AQ2762" s="9">
        <v>578</v>
      </c>
      <c r="AR2762" s="9" t="s">
        <v>303</v>
      </c>
      <c r="AS2762" s="9" t="s">
        <v>304</v>
      </c>
      <c r="AT2762" s="9" t="s">
        <v>195</v>
      </c>
      <c r="AU2762" s="9">
        <v>132.71029999999999</v>
      </c>
      <c r="AV2762" s="9">
        <v>79.662115082768395</v>
      </c>
      <c r="AW2762" s="9">
        <v>271.25251325931498</v>
      </c>
      <c r="AX2762" s="9">
        <v>0.2095831229</v>
      </c>
    </row>
    <row r="2763" spans="1:50" x14ac:dyDescent="0.25">
      <c r="A2763" s="142">
        <v>550000</v>
      </c>
      <c r="B2763" s="142">
        <v>740000</v>
      </c>
      <c r="C2763" s="142">
        <v>740000</v>
      </c>
      <c r="D2763" s="9" t="s">
        <v>305</v>
      </c>
      <c r="E2763" s="9" t="s">
        <v>70</v>
      </c>
      <c r="F2763" s="9" t="s">
        <v>306</v>
      </c>
      <c r="G2763" s="9" t="s">
        <v>307</v>
      </c>
      <c r="H2763" s="9">
        <v>0.36</v>
      </c>
      <c r="I2763" s="9">
        <v>0.48</v>
      </c>
      <c r="J2763" s="9" t="s">
        <v>195</v>
      </c>
      <c r="K2763" s="9">
        <v>0.26644088050995002</v>
      </c>
      <c r="L2763" s="9">
        <v>3855.34643928183</v>
      </c>
      <c r="M2763" s="9">
        <v>9.5785915884557191</v>
      </c>
      <c r="N2763" s="9">
        <v>1.4076784949485399</v>
      </c>
      <c r="O2763" s="9">
        <v>2.55212837687343</v>
      </c>
      <c r="P2763" s="9">
        <v>0.37506309766902002</v>
      </c>
      <c r="Q2763" s="9">
        <v>1027.2218999531799</v>
      </c>
      <c r="R2763" s="9">
        <v>1210</v>
      </c>
      <c r="S2763" s="9" t="s">
        <v>310</v>
      </c>
      <c r="T2763" s="9">
        <v>1210</v>
      </c>
      <c r="U2763" s="9" t="s">
        <v>293</v>
      </c>
      <c r="V2763" s="9" t="s">
        <v>195</v>
      </c>
      <c r="Z2763" s="9">
        <v>0</v>
      </c>
      <c r="AA2763" s="9">
        <v>1</v>
      </c>
      <c r="AB2763" s="9">
        <v>2.55212837687343</v>
      </c>
      <c r="AC2763" s="9">
        <v>0.37506309766902002</v>
      </c>
      <c r="AD2763" s="9">
        <v>1027.2218999531799</v>
      </c>
      <c r="AF2763" s="9">
        <v>-1</v>
      </c>
      <c r="AG2763" s="9">
        <v>-1</v>
      </c>
      <c r="AH2763" s="9">
        <v>-1</v>
      </c>
      <c r="AI2763" s="9">
        <v>-1</v>
      </c>
      <c r="AJ2763" s="9">
        <v>0</v>
      </c>
      <c r="AM2763" s="9" t="s">
        <v>309</v>
      </c>
      <c r="AN2763" s="9">
        <v>-1</v>
      </c>
      <c r="AQ2763" s="9">
        <v>578</v>
      </c>
      <c r="AR2763" s="9" t="s">
        <v>303</v>
      </c>
      <c r="AS2763" s="9" t="s">
        <v>304</v>
      </c>
      <c r="AT2763" s="9" t="s">
        <v>195</v>
      </c>
      <c r="AU2763" s="9">
        <v>132.71029999999999</v>
      </c>
      <c r="AV2763" s="9">
        <v>132.022888432581</v>
      </c>
      <c r="AW2763" s="9">
        <v>1078.24798848163</v>
      </c>
      <c r="AX2763" s="9">
        <v>0.83310778590000001</v>
      </c>
    </row>
    <row r="2764" spans="1:50" x14ac:dyDescent="0.25">
      <c r="A2764" s="142">
        <v>550000</v>
      </c>
      <c r="B2764" s="142">
        <v>820000</v>
      </c>
      <c r="C2764" s="142">
        <v>830000</v>
      </c>
      <c r="D2764" s="9" t="s">
        <v>305</v>
      </c>
      <c r="E2764" s="9" t="s">
        <v>70</v>
      </c>
      <c r="F2764" s="9" t="s">
        <v>306</v>
      </c>
      <c r="G2764" s="9" t="s">
        <v>307</v>
      </c>
      <c r="H2764" s="9">
        <v>0.36</v>
      </c>
      <c r="I2764" s="9">
        <v>0.48</v>
      </c>
      <c r="J2764" s="9" t="s">
        <v>195</v>
      </c>
      <c r="K2764" s="9">
        <v>0.54361522843406995</v>
      </c>
      <c r="L2764" s="9">
        <v>3848.7050639391</v>
      </c>
      <c r="M2764" s="9">
        <v>9.5631105431828196</v>
      </c>
      <c r="N2764" s="9">
        <v>1.40543813869209</v>
      </c>
      <c r="O2764" s="9">
        <v>5.1986525224726403</v>
      </c>
      <c r="P2764" s="9">
        <v>0.76401757481506005</v>
      </c>
      <c r="Q2764" s="9">
        <v>2092.2146825086302</v>
      </c>
      <c r="R2764" s="9">
        <v>1200</v>
      </c>
      <c r="S2764" s="9" t="s">
        <v>308</v>
      </c>
      <c r="T2764" s="9">
        <v>1200</v>
      </c>
      <c r="U2764" s="9" t="s">
        <v>293</v>
      </c>
      <c r="V2764" s="9" t="s">
        <v>195</v>
      </c>
      <c r="Z2764" s="9">
        <v>0</v>
      </c>
      <c r="AA2764" s="9">
        <v>1</v>
      </c>
      <c r="AB2764" s="9">
        <v>5.1986525224726403</v>
      </c>
      <c r="AC2764" s="9">
        <v>0.76401757481506005</v>
      </c>
      <c r="AD2764" s="9">
        <v>2092.2146825086302</v>
      </c>
      <c r="AF2764" s="9">
        <v>-1</v>
      </c>
      <c r="AG2764" s="9">
        <v>-1</v>
      </c>
      <c r="AH2764" s="9">
        <v>-1</v>
      </c>
      <c r="AI2764" s="9">
        <v>-1</v>
      </c>
      <c r="AJ2764" s="9">
        <v>0</v>
      </c>
      <c r="AM2764" s="9" t="s">
        <v>309</v>
      </c>
      <c r="AN2764" s="9">
        <v>-1</v>
      </c>
      <c r="AQ2764" s="9">
        <v>578</v>
      </c>
      <c r="AR2764" s="9" t="s">
        <v>303</v>
      </c>
      <c r="AS2764" s="9" t="s">
        <v>304</v>
      </c>
      <c r="AT2764" s="9" t="s">
        <v>195</v>
      </c>
      <c r="AU2764" s="9">
        <v>132.71029999999999</v>
      </c>
      <c r="AV2764" s="9">
        <v>186.911832884142</v>
      </c>
      <c r="AW2764" s="9">
        <v>2199.93277850287</v>
      </c>
      <c r="AX2764" s="9">
        <v>1.6968488908999999</v>
      </c>
    </row>
    <row r="2765" spans="1:50" x14ac:dyDescent="0.25">
      <c r="A2765" s="142">
        <v>550000</v>
      </c>
      <c r="B2765" s="142">
        <v>820000</v>
      </c>
      <c r="C2765" s="142">
        <v>830000</v>
      </c>
      <c r="D2765" s="9" t="s">
        <v>305</v>
      </c>
      <c r="E2765" s="9" t="s">
        <v>70</v>
      </c>
      <c r="F2765" s="9" t="s">
        <v>306</v>
      </c>
      <c r="G2765" s="9" t="s">
        <v>307</v>
      </c>
      <c r="H2765" s="9">
        <v>0.36</v>
      </c>
      <c r="I2765" s="9">
        <v>0.48</v>
      </c>
      <c r="J2765" s="9" t="s">
        <v>195</v>
      </c>
      <c r="K2765" s="9">
        <v>5.8421176916059997E-2</v>
      </c>
      <c r="L2765" s="9">
        <v>3848.7050639391</v>
      </c>
      <c r="M2765" s="9">
        <v>9.5631105431828196</v>
      </c>
      <c r="N2765" s="9">
        <v>1.40543813869209</v>
      </c>
      <c r="O2765" s="9">
        <v>0.55868817291117001</v>
      </c>
      <c r="P2765" s="9">
        <v>8.2107350145110003E-2</v>
      </c>
      <c r="Q2765" s="9">
        <v>224.845879438141</v>
      </c>
      <c r="R2765" s="9">
        <v>1210</v>
      </c>
      <c r="S2765" s="9" t="s">
        <v>310</v>
      </c>
      <c r="T2765" s="9">
        <v>1210</v>
      </c>
      <c r="U2765" s="9" t="s">
        <v>293</v>
      </c>
      <c r="V2765" s="9" t="s">
        <v>195</v>
      </c>
      <c r="Z2765" s="9">
        <v>0</v>
      </c>
      <c r="AA2765" s="9">
        <v>1</v>
      </c>
      <c r="AB2765" s="9">
        <v>0.55868817291117001</v>
      </c>
      <c r="AC2765" s="9">
        <v>8.2107350145110003E-2</v>
      </c>
      <c r="AD2765" s="9">
        <v>224.84587943813901</v>
      </c>
      <c r="AF2765" s="9">
        <v>-1</v>
      </c>
      <c r="AG2765" s="9">
        <v>-1</v>
      </c>
      <c r="AH2765" s="9">
        <v>-1</v>
      </c>
      <c r="AI2765" s="9">
        <v>-1</v>
      </c>
      <c r="AJ2765" s="9">
        <v>0</v>
      </c>
      <c r="AM2765" s="9" t="s">
        <v>309</v>
      </c>
      <c r="AN2765" s="9">
        <v>-1</v>
      </c>
      <c r="AQ2765" s="9">
        <v>578</v>
      </c>
      <c r="AR2765" s="9" t="s">
        <v>303</v>
      </c>
      <c r="AS2765" s="9" t="s">
        <v>304</v>
      </c>
      <c r="AT2765" s="9" t="s">
        <v>195</v>
      </c>
      <c r="AU2765" s="9">
        <v>132.71029999999999</v>
      </c>
      <c r="AV2765" s="9">
        <v>68.333482213557303</v>
      </c>
      <c r="AW2765" s="9">
        <v>236.42211500694199</v>
      </c>
      <c r="AX2765" s="9">
        <v>0.18235675539999999</v>
      </c>
    </row>
    <row r="2766" spans="1:50" x14ac:dyDescent="0.25">
      <c r="A2766" s="142">
        <v>550000</v>
      </c>
      <c r="B2766" s="142">
        <v>820000</v>
      </c>
      <c r="C2766" s="142">
        <v>830000</v>
      </c>
      <c r="D2766" s="9" t="s">
        <v>305</v>
      </c>
      <c r="E2766" s="9" t="s">
        <v>70</v>
      </c>
      <c r="F2766" s="9" t="s">
        <v>306</v>
      </c>
      <c r="G2766" s="9" t="s">
        <v>307</v>
      </c>
      <c r="H2766" s="9">
        <v>0.36</v>
      </c>
      <c r="I2766" s="9">
        <v>0.48</v>
      </c>
      <c r="J2766" s="9" t="s">
        <v>195</v>
      </c>
      <c r="K2766" s="9">
        <v>1.444866668584E-2</v>
      </c>
      <c r="L2766" s="9">
        <v>3848.7050639391</v>
      </c>
      <c r="M2766" s="9">
        <v>9.5631105431828196</v>
      </c>
      <c r="N2766" s="9">
        <v>1.40543813869209</v>
      </c>
      <c r="O2766" s="9">
        <v>0.13817419671832001</v>
      </c>
      <c r="P2766" s="9">
        <v>2.0306707213529999E-2</v>
      </c>
      <c r="Q2766" s="9">
        <v>55.6086566409721</v>
      </c>
      <c r="R2766" s="9">
        <v>1210</v>
      </c>
      <c r="S2766" s="9" t="s">
        <v>310</v>
      </c>
      <c r="T2766" s="9">
        <v>1210</v>
      </c>
      <c r="U2766" s="9" t="s">
        <v>293</v>
      </c>
      <c r="V2766" s="9" t="s">
        <v>195</v>
      </c>
      <c r="Z2766" s="9">
        <v>0</v>
      </c>
      <c r="AA2766" s="9">
        <v>1</v>
      </c>
      <c r="AB2766" s="9">
        <v>0.13817419671832001</v>
      </c>
      <c r="AC2766" s="9">
        <v>2.0306707213529999E-2</v>
      </c>
      <c r="AD2766" s="9">
        <v>55.608656640971397</v>
      </c>
      <c r="AF2766" s="9">
        <v>-1</v>
      </c>
      <c r="AG2766" s="9">
        <v>-1</v>
      </c>
      <c r="AH2766" s="9">
        <v>-1</v>
      </c>
      <c r="AI2766" s="9">
        <v>-1</v>
      </c>
      <c r="AJ2766" s="9">
        <v>0</v>
      </c>
      <c r="AM2766" s="9" t="s">
        <v>309</v>
      </c>
      <c r="AN2766" s="9">
        <v>-1</v>
      </c>
      <c r="AQ2766" s="9">
        <v>578</v>
      </c>
      <c r="AR2766" s="9" t="s">
        <v>303</v>
      </c>
      <c r="AS2766" s="9" t="s">
        <v>304</v>
      </c>
      <c r="AT2766" s="9" t="s">
        <v>195</v>
      </c>
      <c r="AU2766" s="9">
        <v>132.71029999999999</v>
      </c>
      <c r="AV2766" s="9">
        <v>44.121305447617502</v>
      </c>
      <c r="AW2766" s="9">
        <v>58.471679572719701</v>
      </c>
      <c r="AX2766" s="9">
        <v>4.5100289199999997E-2</v>
      </c>
    </row>
    <row r="2767" spans="1:50" x14ac:dyDescent="0.25">
      <c r="A2767" s="142">
        <v>550000</v>
      </c>
      <c r="B2767" s="142">
        <v>820000</v>
      </c>
      <c r="C2767" s="142">
        <v>830000</v>
      </c>
      <c r="D2767" s="9" t="s">
        <v>305</v>
      </c>
      <c r="E2767" s="9" t="s">
        <v>70</v>
      </c>
      <c r="F2767" s="9" t="s">
        <v>306</v>
      </c>
      <c r="G2767" s="9" t="s">
        <v>307</v>
      </c>
      <c r="H2767" s="9">
        <v>0.36</v>
      </c>
      <c r="I2767" s="9">
        <v>0.48</v>
      </c>
      <c r="J2767" s="9" t="s">
        <v>195</v>
      </c>
      <c r="K2767" s="9">
        <v>1.27838163193E-3</v>
      </c>
      <c r="L2767" s="9">
        <v>3848.7050639391</v>
      </c>
      <c r="M2767" s="9">
        <v>9.5631105431828196</v>
      </c>
      <c r="N2767" s="9">
        <v>1.40543813869209</v>
      </c>
      <c r="O2767" s="9">
        <v>1.2225304862540001E-2</v>
      </c>
      <c r="P2767" s="9">
        <v>1.79668630132E-3</v>
      </c>
      <c r="Q2767" s="9">
        <v>4.9201138604634203</v>
      </c>
      <c r="R2767" s="9">
        <v>1210</v>
      </c>
      <c r="S2767" s="9" t="s">
        <v>310</v>
      </c>
      <c r="T2767" s="9">
        <v>1210</v>
      </c>
      <c r="U2767" s="9" t="s">
        <v>293</v>
      </c>
      <c r="V2767" s="9" t="s">
        <v>195</v>
      </c>
      <c r="Z2767" s="9">
        <v>0</v>
      </c>
      <c r="AA2767" s="9">
        <v>1</v>
      </c>
      <c r="AB2767" s="9">
        <v>1.2225304862540001E-2</v>
      </c>
      <c r="AC2767" s="9">
        <v>1.79668630132E-3</v>
      </c>
      <c r="AD2767" s="9">
        <v>4.9201138604615702</v>
      </c>
      <c r="AF2767" s="9">
        <v>-1</v>
      </c>
      <c r="AG2767" s="9">
        <v>-1</v>
      </c>
      <c r="AH2767" s="9">
        <v>-1</v>
      </c>
      <c r="AI2767" s="9">
        <v>-1</v>
      </c>
      <c r="AJ2767" s="9">
        <v>0</v>
      </c>
      <c r="AM2767" s="9" t="s">
        <v>309</v>
      </c>
      <c r="AN2767" s="9">
        <v>-1</v>
      </c>
      <c r="AQ2767" s="9">
        <v>578</v>
      </c>
      <c r="AR2767" s="9" t="s">
        <v>303</v>
      </c>
      <c r="AS2767" s="9" t="s">
        <v>304</v>
      </c>
      <c r="AT2767" s="9" t="s">
        <v>195</v>
      </c>
      <c r="AU2767" s="9">
        <v>132.71029999999999</v>
      </c>
      <c r="AV2767" s="9">
        <v>13.414541972508401</v>
      </c>
      <c r="AW2767" s="9">
        <v>5.1734269174602501</v>
      </c>
      <c r="AX2767" s="9">
        <v>3.9903600000000001E-3</v>
      </c>
    </row>
    <row r="2768" spans="1:50" x14ac:dyDescent="0.25">
      <c r="A2768" s="142">
        <v>550000</v>
      </c>
      <c r="B2768" s="142">
        <v>850000</v>
      </c>
      <c r="C2768" s="142">
        <v>850000</v>
      </c>
      <c r="D2768" s="9" t="s">
        <v>305</v>
      </c>
      <c r="E2768" s="9" t="s">
        <v>70</v>
      </c>
      <c r="F2768" s="9" t="s">
        <v>306</v>
      </c>
      <c r="G2768" s="9" t="s">
        <v>307</v>
      </c>
      <c r="H2768" s="9">
        <v>0.36</v>
      </c>
      <c r="I2768" s="9">
        <v>0.48</v>
      </c>
      <c r="J2768" s="9" t="s">
        <v>195</v>
      </c>
      <c r="K2768" s="9">
        <v>0.13930991943035001</v>
      </c>
      <c r="L2768" s="9">
        <v>3909.73567674475</v>
      </c>
      <c r="M2768" s="9">
        <v>10.0763854085681</v>
      </c>
      <c r="N2768" s="9">
        <v>1.4114529857660201</v>
      </c>
      <c r="O2768" s="9">
        <v>1.4037404394167801</v>
      </c>
      <c r="P2768" s="9">
        <v>0.19662940172679</v>
      </c>
      <c r="Q2768" s="9">
        <v>544.66496212127595</v>
      </c>
      <c r="R2768" s="9">
        <v>1400</v>
      </c>
      <c r="S2768" s="9" t="s">
        <v>297</v>
      </c>
      <c r="T2768" s="9">
        <v>1400</v>
      </c>
      <c r="U2768" s="9" t="s">
        <v>293</v>
      </c>
      <c r="V2768" s="9" t="s">
        <v>195</v>
      </c>
      <c r="Z2768" s="9">
        <v>0</v>
      </c>
      <c r="AA2768" s="9">
        <v>1</v>
      </c>
      <c r="AB2768" s="9">
        <v>1.4037404394167801</v>
      </c>
      <c r="AC2768" s="9">
        <v>0.19662940172679</v>
      </c>
      <c r="AD2768" s="9">
        <v>544.66496212127595</v>
      </c>
      <c r="AF2768" s="9">
        <v>-1</v>
      </c>
      <c r="AG2768" s="9">
        <v>-1</v>
      </c>
      <c r="AH2768" s="9">
        <v>-1</v>
      </c>
      <c r="AI2768" s="9">
        <v>-1</v>
      </c>
      <c r="AJ2768" s="9">
        <v>0</v>
      </c>
      <c r="AM2768" s="9" t="s">
        <v>309</v>
      </c>
      <c r="AN2768" s="9">
        <v>-1</v>
      </c>
      <c r="AQ2768" s="9">
        <v>578</v>
      </c>
      <c r="AR2768" s="9" t="s">
        <v>303</v>
      </c>
      <c r="AS2768" s="9" t="s">
        <v>304</v>
      </c>
      <c r="AT2768" s="9" t="s">
        <v>195</v>
      </c>
      <c r="AU2768" s="9">
        <v>132.71029999999999</v>
      </c>
      <c r="AV2768" s="9">
        <v>122.61081566637201</v>
      </c>
      <c r="AW2768" s="9">
        <v>563.76724215073796</v>
      </c>
      <c r="AX2768" s="9">
        <v>0.44173962859999999</v>
      </c>
    </row>
    <row r="2769" spans="1:50" x14ac:dyDescent="0.25">
      <c r="A2769" s="142">
        <v>550000</v>
      </c>
      <c r="B2769" s="142">
        <v>850000</v>
      </c>
      <c r="C2769" s="142">
        <v>850000</v>
      </c>
      <c r="D2769" s="9" t="s">
        <v>305</v>
      </c>
      <c r="E2769" s="9" t="s">
        <v>70</v>
      </c>
      <c r="F2769" s="9" t="s">
        <v>306</v>
      </c>
      <c r="G2769" s="9" t="s">
        <v>307</v>
      </c>
      <c r="H2769" s="9">
        <v>0.36</v>
      </c>
      <c r="I2769" s="9">
        <v>0.48</v>
      </c>
      <c r="J2769" s="9" t="s">
        <v>195</v>
      </c>
      <c r="K2769" s="9">
        <v>4.3868265677489998E-2</v>
      </c>
      <c r="L2769" s="9">
        <v>3909.73567674475</v>
      </c>
      <c r="M2769" s="9">
        <v>10.0763854085681</v>
      </c>
      <c r="N2769" s="9">
        <v>1.4114529857660201</v>
      </c>
      <c r="O2769" s="9">
        <v>0.44203355217193002</v>
      </c>
      <c r="P2769" s="9">
        <v>6.191799457088E-2</v>
      </c>
      <c r="Q2769" s="9">
        <v>171.51332339623099</v>
      </c>
      <c r="R2769" s="9">
        <v>1200</v>
      </c>
      <c r="S2769" s="9" t="s">
        <v>308</v>
      </c>
      <c r="T2769" s="9">
        <v>1200</v>
      </c>
      <c r="U2769" s="9" t="s">
        <v>293</v>
      </c>
      <c r="V2769" s="9" t="s">
        <v>195</v>
      </c>
      <c r="Z2769" s="9">
        <v>0</v>
      </c>
      <c r="AA2769" s="9">
        <v>1</v>
      </c>
      <c r="AB2769" s="9">
        <v>0.44203355217193002</v>
      </c>
      <c r="AC2769" s="9">
        <v>6.191799457088E-2</v>
      </c>
      <c r="AD2769" s="9">
        <v>171.513323396229</v>
      </c>
      <c r="AF2769" s="9">
        <v>-1</v>
      </c>
      <c r="AG2769" s="9">
        <v>-1</v>
      </c>
      <c r="AH2769" s="9">
        <v>-1</v>
      </c>
      <c r="AI2769" s="9">
        <v>-1</v>
      </c>
      <c r="AJ2769" s="9">
        <v>0</v>
      </c>
      <c r="AM2769" s="9" t="s">
        <v>309</v>
      </c>
      <c r="AN2769" s="9">
        <v>-1</v>
      </c>
      <c r="AQ2769" s="9">
        <v>578</v>
      </c>
      <c r="AR2769" s="9" t="s">
        <v>303</v>
      </c>
      <c r="AS2769" s="9" t="s">
        <v>304</v>
      </c>
      <c r="AT2769" s="9" t="s">
        <v>195</v>
      </c>
      <c r="AU2769" s="9">
        <v>132.71029999999999</v>
      </c>
      <c r="AV2769" s="9">
        <v>113.276299870144</v>
      </c>
      <c r="AW2769" s="9">
        <v>177.52857269653001</v>
      </c>
      <c r="AX2769" s="9">
        <v>0.1391024521</v>
      </c>
    </row>
    <row r="2770" spans="1:50" x14ac:dyDescent="0.25">
      <c r="A2770" s="142">
        <v>550000</v>
      </c>
      <c r="B2770" s="142">
        <v>850000</v>
      </c>
      <c r="C2770" s="142">
        <v>850000</v>
      </c>
      <c r="D2770" s="9" t="s">
        <v>305</v>
      </c>
      <c r="E2770" s="9" t="s">
        <v>70</v>
      </c>
      <c r="F2770" s="9" t="s">
        <v>306</v>
      </c>
      <c r="G2770" s="9" t="s">
        <v>307</v>
      </c>
      <c r="H2770" s="9">
        <v>0.36</v>
      </c>
      <c r="I2770" s="9">
        <v>0.48</v>
      </c>
      <c r="J2770" s="9" t="s">
        <v>195</v>
      </c>
      <c r="K2770" s="9">
        <v>0.23308883233333999</v>
      </c>
      <c r="L2770" s="9">
        <v>3909.73567674475</v>
      </c>
      <c r="M2770" s="9">
        <v>10.0763854085681</v>
      </c>
      <c r="N2770" s="9">
        <v>1.4114529857660201</v>
      </c>
      <c r="O2770" s="9">
        <v>2.3486929090238799</v>
      </c>
      <c r="P2770" s="9">
        <v>0.32899392834560998</v>
      </c>
      <c r="Q2770" s="9">
        <v>911.31572362444297</v>
      </c>
      <c r="R2770" s="9">
        <v>1210</v>
      </c>
      <c r="S2770" s="9" t="s">
        <v>310</v>
      </c>
      <c r="T2770" s="9">
        <v>1210</v>
      </c>
      <c r="U2770" s="9" t="s">
        <v>293</v>
      </c>
      <c r="V2770" s="9" t="s">
        <v>195</v>
      </c>
      <c r="Z2770" s="9">
        <v>0</v>
      </c>
      <c r="AA2770" s="9">
        <v>1</v>
      </c>
      <c r="AB2770" s="9">
        <v>2.3486929090238799</v>
      </c>
      <c r="AC2770" s="9">
        <v>0.32899392834560998</v>
      </c>
      <c r="AD2770" s="9">
        <v>911.31572362444297</v>
      </c>
      <c r="AF2770" s="9">
        <v>-1</v>
      </c>
      <c r="AG2770" s="9">
        <v>-1</v>
      </c>
      <c r="AH2770" s="9">
        <v>-1</v>
      </c>
      <c r="AI2770" s="9">
        <v>-1</v>
      </c>
      <c r="AJ2770" s="9">
        <v>0</v>
      </c>
      <c r="AM2770" s="9" t="s">
        <v>309</v>
      </c>
      <c r="AN2770" s="9">
        <v>-1</v>
      </c>
      <c r="AQ2770" s="9">
        <v>578</v>
      </c>
      <c r="AR2770" s="9" t="s">
        <v>303</v>
      </c>
      <c r="AS2770" s="9" t="s">
        <v>304</v>
      </c>
      <c r="AT2770" s="9" t="s">
        <v>195</v>
      </c>
      <c r="AU2770" s="9">
        <v>132.71029999999999</v>
      </c>
      <c r="AV2770" s="9">
        <v>121.067265870981</v>
      </c>
      <c r="AW2770" s="9">
        <v>943.27703811790195</v>
      </c>
      <c r="AX2770" s="9">
        <v>0.7391043987</v>
      </c>
    </row>
    <row r="2771" spans="1:50" x14ac:dyDescent="0.25">
      <c r="A2771" s="142">
        <v>550000</v>
      </c>
      <c r="B2771" s="142">
        <v>850000</v>
      </c>
      <c r="C2771" s="142">
        <v>850000</v>
      </c>
      <c r="D2771" s="9" t="s">
        <v>305</v>
      </c>
      <c r="E2771" s="9" t="s">
        <v>70</v>
      </c>
      <c r="F2771" s="9" t="s">
        <v>306</v>
      </c>
      <c r="G2771" s="9" t="s">
        <v>307</v>
      </c>
      <c r="H2771" s="9">
        <v>0.36</v>
      </c>
      <c r="I2771" s="9">
        <v>0.48</v>
      </c>
      <c r="J2771" s="9" t="s">
        <v>195</v>
      </c>
      <c r="K2771" s="9">
        <v>2.331592133994E-2</v>
      </c>
      <c r="L2771" s="9">
        <v>3909.73567674475</v>
      </c>
      <c r="M2771" s="9">
        <v>10.0763854085681</v>
      </c>
      <c r="N2771" s="9">
        <v>1.4114529857660201</v>
      </c>
      <c r="O2771" s="9">
        <v>0.23494020957711001</v>
      </c>
      <c r="P2771" s="9">
        <v>3.2909326791140003E-2</v>
      </c>
      <c r="Q2771" s="9">
        <v>91.159089498945605</v>
      </c>
      <c r="R2771" s="9">
        <v>1430</v>
      </c>
      <c r="S2771" s="9" t="s">
        <v>298</v>
      </c>
      <c r="T2771" s="9">
        <v>1430</v>
      </c>
      <c r="U2771" s="9" t="s">
        <v>293</v>
      </c>
      <c r="V2771" s="9" t="s">
        <v>195</v>
      </c>
      <c r="Z2771" s="9">
        <v>0</v>
      </c>
      <c r="AA2771" s="9">
        <v>1</v>
      </c>
      <c r="AB2771" s="9">
        <v>0.23494020957711001</v>
      </c>
      <c r="AC2771" s="9">
        <v>3.2909326791140003E-2</v>
      </c>
      <c r="AD2771" s="9">
        <v>91.159089498946798</v>
      </c>
      <c r="AF2771" s="9">
        <v>-1</v>
      </c>
      <c r="AG2771" s="9">
        <v>-1</v>
      </c>
      <c r="AH2771" s="9">
        <v>-1</v>
      </c>
      <c r="AI2771" s="9">
        <v>-1</v>
      </c>
      <c r="AJ2771" s="9">
        <v>0</v>
      </c>
      <c r="AM2771" s="9" t="s">
        <v>309</v>
      </c>
      <c r="AN2771" s="9">
        <v>-1</v>
      </c>
      <c r="AQ2771" s="9">
        <v>578</v>
      </c>
      <c r="AR2771" s="9" t="s">
        <v>303</v>
      </c>
      <c r="AS2771" s="9" t="s">
        <v>304</v>
      </c>
      <c r="AT2771" s="9" t="s">
        <v>195</v>
      </c>
      <c r="AU2771" s="9">
        <v>132.71029999999999</v>
      </c>
      <c r="AV2771" s="9">
        <v>57.560475537460803</v>
      </c>
      <c r="AW2771" s="9">
        <v>94.356186018718702</v>
      </c>
      <c r="AX2771" s="9">
        <v>7.3932757099999996E-2</v>
      </c>
    </row>
    <row r="2772" spans="1:50" x14ac:dyDescent="0.25">
      <c r="A2772" s="142">
        <v>550000</v>
      </c>
      <c r="B2772" s="142">
        <v>850000</v>
      </c>
      <c r="C2772" s="142">
        <v>850000</v>
      </c>
      <c r="D2772" s="9" t="s">
        <v>305</v>
      </c>
      <c r="E2772" s="9" t="s">
        <v>70</v>
      </c>
      <c r="F2772" s="9" t="s">
        <v>306</v>
      </c>
      <c r="G2772" s="9" t="s">
        <v>307</v>
      </c>
      <c r="H2772" s="9">
        <v>0.36</v>
      </c>
      <c r="I2772" s="9">
        <v>0.48</v>
      </c>
      <c r="J2772" s="9" t="s">
        <v>195</v>
      </c>
      <c r="K2772" s="9">
        <v>0.11422345015314</v>
      </c>
      <c r="L2772" s="9">
        <v>3909.73567674475</v>
      </c>
      <c r="M2772" s="9">
        <v>10.0763854085681</v>
      </c>
      <c r="N2772" s="9">
        <v>1.4114529857660201</v>
      </c>
      <c r="O2772" s="9">
        <v>1.15095950643941</v>
      </c>
      <c r="P2772" s="9">
        <v>0.16122102976314001</v>
      </c>
      <c r="Q2772" s="9">
        <v>446.58349818460698</v>
      </c>
      <c r="R2772" s="9">
        <v>1430</v>
      </c>
      <c r="S2772" s="9" t="s">
        <v>298</v>
      </c>
      <c r="T2772" s="9">
        <v>1430</v>
      </c>
      <c r="U2772" s="9" t="s">
        <v>293</v>
      </c>
      <c r="V2772" s="9" t="s">
        <v>195</v>
      </c>
      <c r="Z2772" s="9">
        <v>0</v>
      </c>
      <c r="AA2772" s="9">
        <v>1</v>
      </c>
      <c r="AB2772" s="9">
        <v>1.15095950643941</v>
      </c>
      <c r="AC2772" s="9">
        <v>0.16122102976314001</v>
      </c>
      <c r="AD2772" s="9">
        <v>446.58349818460698</v>
      </c>
      <c r="AF2772" s="9">
        <v>-1</v>
      </c>
      <c r="AG2772" s="9">
        <v>-1</v>
      </c>
      <c r="AH2772" s="9">
        <v>-1</v>
      </c>
      <c r="AI2772" s="9">
        <v>-1</v>
      </c>
      <c r="AJ2772" s="9">
        <v>0</v>
      </c>
      <c r="AM2772" s="9" t="s">
        <v>309</v>
      </c>
      <c r="AN2772" s="9">
        <v>-1</v>
      </c>
      <c r="AQ2772" s="9">
        <v>578</v>
      </c>
      <c r="AR2772" s="9" t="s">
        <v>303</v>
      </c>
      <c r="AS2772" s="9" t="s">
        <v>304</v>
      </c>
      <c r="AT2772" s="9" t="s">
        <v>195</v>
      </c>
      <c r="AU2772" s="9">
        <v>132.71029999999999</v>
      </c>
      <c r="AV2772" s="9">
        <v>92.284565155547398</v>
      </c>
      <c r="AW2772" s="9">
        <v>462.24590284092199</v>
      </c>
      <c r="AX2772" s="9">
        <v>0.36219261819999998</v>
      </c>
    </row>
    <row r="2773" spans="1:50" x14ac:dyDescent="0.25">
      <c r="A2773" s="142">
        <v>550000</v>
      </c>
      <c r="B2773" s="142">
        <v>850000</v>
      </c>
      <c r="C2773" s="142">
        <v>850000</v>
      </c>
      <c r="D2773" s="9" t="s">
        <v>305</v>
      </c>
      <c r="E2773" s="9" t="s">
        <v>70</v>
      </c>
      <c r="F2773" s="9" t="s">
        <v>306</v>
      </c>
      <c r="G2773" s="9" t="s">
        <v>307</v>
      </c>
      <c r="H2773" s="9">
        <v>0.36</v>
      </c>
      <c r="I2773" s="9">
        <v>0.48</v>
      </c>
      <c r="J2773" s="9" t="s">
        <v>195</v>
      </c>
      <c r="K2773" s="9">
        <v>2.3321986928099999E-2</v>
      </c>
      <c r="L2773" s="9">
        <v>3909.73567674475</v>
      </c>
      <c r="M2773" s="9">
        <v>10.0763854085681</v>
      </c>
      <c r="N2773" s="9">
        <v>1.4114529857660201</v>
      </c>
      <c r="O2773" s="9">
        <v>0.23500132878117</v>
      </c>
      <c r="P2773" s="9">
        <v>3.2917888083670001E-2</v>
      </c>
      <c r="Q2773" s="9">
        <v>91.182804345386899</v>
      </c>
      <c r="R2773" s="9">
        <v>1430</v>
      </c>
      <c r="S2773" s="9" t="s">
        <v>298</v>
      </c>
      <c r="T2773" s="9">
        <v>1430</v>
      </c>
      <c r="U2773" s="9" t="s">
        <v>293</v>
      </c>
      <c r="V2773" s="9" t="s">
        <v>195</v>
      </c>
      <c r="Z2773" s="9">
        <v>0</v>
      </c>
      <c r="AA2773" s="9">
        <v>1</v>
      </c>
      <c r="AB2773" s="9">
        <v>0.23500132878117</v>
      </c>
      <c r="AC2773" s="9">
        <v>3.2917888083670001E-2</v>
      </c>
      <c r="AD2773" s="9">
        <v>91.182804345388107</v>
      </c>
      <c r="AF2773" s="9">
        <v>-1</v>
      </c>
      <c r="AG2773" s="9">
        <v>-1</v>
      </c>
      <c r="AH2773" s="9">
        <v>-1</v>
      </c>
      <c r="AI2773" s="9">
        <v>-1</v>
      </c>
      <c r="AJ2773" s="9">
        <v>0</v>
      </c>
      <c r="AM2773" s="9" t="s">
        <v>309</v>
      </c>
      <c r="AN2773" s="9">
        <v>-1</v>
      </c>
      <c r="AQ2773" s="9">
        <v>578</v>
      </c>
      <c r="AR2773" s="9" t="s">
        <v>303</v>
      </c>
      <c r="AS2773" s="9" t="s">
        <v>304</v>
      </c>
      <c r="AT2773" s="9" t="s">
        <v>195</v>
      </c>
      <c r="AU2773" s="9">
        <v>132.71029999999999</v>
      </c>
      <c r="AV2773" s="9">
        <v>55.703545188716802</v>
      </c>
      <c r="AW2773" s="9">
        <v>94.380732583131902</v>
      </c>
      <c r="AX2773" s="9">
        <v>7.3951990499999995E-2</v>
      </c>
    </row>
    <row r="2774" spans="1:50" x14ac:dyDescent="0.25">
      <c r="A2774" s="142">
        <v>550000</v>
      </c>
      <c r="B2774" s="142">
        <v>850000</v>
      </c>
      <c r="C2774" s="142">
        <v>850000</v>
      </c>
      <c r="D2774" s="9" t="s">
        <v>305</v>
      </c>
      <c r="E2774" s="9" t="s">
        <v>70</v>
      </c>
      <c r="F2774" s="9" t="s">
        <v>306</v>
      </c>
      <c r="G2774" s="9" t="s">
        <v>307</v>
      </c>
      <c r="H2774" s="9">
        <v>0.36</v>
      </c>
      <c r="I2774" s="9">
        <v>0.48</v>
      </c>
      <c r="J2774" s="9" t="s">
        <v>195</v>
      </c>
      <c r="K2774" s="9">
        <v>1.9474710388900002E-2</v>
      </c>
      <c r="L2774" s="9">
        <v>3909.73567674475</v>
      </c>
      <c r="M2774" s="9">
        <v>10.0763854085681</v>
      </c>
      <c r="N2774" s="9">
        <v>1.4114529857660201</v>
      </c>
      <c r="O2774" s="9">
        <v>0.19623468759883</v>
      </c>
      <c r="P2774" s="9">
        <v>2.7487638125340001E-2</v>
      </c>
      <c r="Q2774" s="9">
        <v>76.140970001765794</v>
      </c>
      <c r="R2774" s="9">
        <v>1210</v>
      </c>
      <c r="S2774" s="9" t="s">
        <v>310</v>
      </c>
      <c r="T2774" s="9">
        <v>1210</v>
      </c>
      <c r="U2774" s="9" t="s">
        <v>293</v>
      </c>
      <c r="V2774" s="9" t="s">
        <v>195</v>
      </c>
      <c r="Z2774" s="9">
        <v>0</v>
      </c>
      <c r="AA2774" s="9">
        <v>1</v>
      </c>
      <c r="AB2774" s="9">
        <v>0.19623468759883</v>
      </c>
      <c r="AC2774" s="9">
        <v>2.7487638125340001E-2</v>
      </c>
      <c r="AD2774" s="9">
        <v>76.140970001766206</v>
      </c>
      <c r="AF2774" s="9">
        <v>-1</v>
      </c>
      <c r="AG2774" s="9">
        <v>-1</v>
      </c>
      <c r="AH2774" s="9">
        <v>-1</v>
      </c>
      <c r="AI2774" s="9">
        <v>-1</v>
      </c>
      <c r="AJ2774" s="9">
        <v>0</v>
      </c>
      <c r="AM2774" s="9" t="s">
        <v>309</v>
      </c>
      <c r="AN2774" s="9">
        <v>-1</v>
      </c>
      <c r="AQ2774" s="9">
        <v>578</v>
      </c>
      <c r="AR2774" s="9" t="s">
        <v>303</v>
      </c>
      <c r="AS2774" s="9" t="s">
        <v>304</v>
      </c>
      <c r="AT2774" s="9" t="s">
        <v>195</v>
      </c>
      <c r="AU2774" s="9">
        <v>132.71029999999999</v>
      </c>
      <c r="AV2774" s="9">
        <v>50.557834615616798</v>
      </c>
      <c r="AW2774" s="9">
        <v>78.811356811712599</v>
      </c>
      <c r="AX2774" s="9">
        <v>6.1752611499999999E-2</v>
      </c>
    </row>
    <row r="2775" spans="1:50" x14ac:dyDescent="0.25">
      <c r="A2775" s="142">
        <v>550000</v>
      </c>
      <c r="B2775" s="142">
        <v>850000</v>
      </c>
      <c r="C2775" s="142">
        <v>850000</v>
      </c>
      <c r="D2775" s="9" t="s">
        <v>305</v>
      </c>
      <c r="E2775" s="9" t="s">
        <v>70</v>
      </c>
      <c r="F2775" s="9" t="s">
        <v>306</v>
      </c>
      <c r="G2775" s="9" t="s">
        <v>307</v>
      </c>
      <c r="H2775" s="9">
        <v>0.36</v>
      </c>
      <c r="I2775" s="9">
        <v>0.48</v>
      </c>
      <c r="J2775" s="9" t="s">
        <v>195</v>
      </c>
      <c r="K2775" s="9">
        <v>2.1160367347590001E-2</v>
      </c>
      <c r="L2775" s="9">
        <v>3909.73567674475</v>
      </c>
      <c r="M2775" s="9">
        <v>10.0763854085681</v>
      </c>
      <c r="N2775" s="9">
        <v>1.4114529857660201</v>
      </c>
      <c r="O2775" s="9">
        <v>0.21322001678121</v>
      </c>
      <c r="P2775" s="9">
        <v>2.9866863672660001E-2</v>
      </c>
      <c r="Q2775" s="9">
        <v>82.731443151905196</v>
      </c>
      <c r="R2775" s="9">
        <v>1210</v>
      </c>
      <c r="S2775" s="9" t="s">
        <v>310</v>
      </c>
      <c r="T2775" s="9">
        <v>1210</v>
      </c>
      <c r="U2775" s="9" t="s">
        <v>293</v>
      </c>
      <c r="V2775" s="9" t="s">
        <v>195</v>
      </c>
      <c r="Z2775" s="9">
        <v>0</v>
      </c>
      <c r="AA2775" s="9">
        <v>1</v>
      </c>
      <c r="AB2775" s="9">
        <v>0.21322001678121</v>
      </c>
      <c r="AC2775" s="9">
        <v>2.9866863672660001E-2</v>
      </c>
      <c r="AD2775" s="9">
        <v>82.731443151905594</v>
      </c>
      <c r="AF2775" s="9">
        <v>-1</v>
      </c>
      <c r="AG2775" s="9">
        <v>-1</v>
      </c>
      <c r="AH2775" s="9">
        <v>-1</v>
      </c>
      <c r="AI2775" s="9">
        <v>-1</v>
      </c>
      <c r="AJ2775" s="9">
        <v>0</v>
      </c>
      <c r="AM2775" s="9" t="s">
        <v>309</v>
      </c>
      <c r="AN2775" s="9">
        <v>-1</v>
      </c>
      <c r="AQ2775" s="9">
        <v>578</v>
      </c>
      <c r="AR2775" s="9" t="s">
        <v>303</v>
      </c>
      <c r="AS2775" s="9" t="s">
        <v>304</v>
      </c>
      <c r="AT2775" s="9" t="s">
        <v>195</v>
      </c>
      <c r="AU2775" s="9">
        <v>132.71029999999999</v>
      </c>
      <c r="AV2775" s="9">
        <v>37.559593611964999</v>
      </c>
      <c r="AW2775" s="9">
        <v>85.632968500946205</v>
      </c>
      <c r="AX2775" s="9">
        <v>6.7097683000000005E-2</v>
      </c>
    </row>
    <row r="2776" spans="1:50" x14ac:dyDescent="0.25">
      <c r="A2776" s="142">
        <v>550000</v>
      </c>
      <c r="B2776" s="142">
        <v>860000</v>
      </c>
      <c r="C2776" s="142">
        <v>860000</v>
      </c>
      <c r="D2776" s="9" t="s">
        <v>305</v>
      </c>
      <c r="E2776" s="9" t="s">
        <v>70</v>
      </c>
      <c r="F2776" s="9" t="s">
        <v>306</v>
      </c>
      <c r="G2776" s="9" t="s">
        <v>307</v>
      </c>
      <c r="H2776" s="9">
        <v>0.36</v>
      </c>
      <c r="I2776" s="9">
        <v>0.48</v>
      </c>
      <c r="J2776" s="9" t="s">
        <v>195</v>
      </c>
      <c r="K2776" s="9">
        <v>0.20131740245481999</v>
      </c>
      <c r="L2776" s="9">
        <v>3926.1673579076</v>
      </c>
      <c r="M2776" s="9">
        <v>10.9768832426715</v>
      </c>
      <c r="N2776" s="9">
        <v>1.52719305127092</v>
      </c>
      <c r="O2776" s="9">
        <v>2.2098376214645099</v>
      </c>
      <c r="P2776" s="9">
        <v>0.30745053812890999</v>
      </c>
      <c r="Q2776" s="9">
        <v>790.405814096874</v>
      </c>
      <c r="R2776" s="9">
        <v>1400</v>
      </c>
      <c r="S2776" s="9" t="s">
        <v>297</v>
      </c>
      <c r="T2776" s="9">
        <v>1400</v>
      </c>
      <c r="U2776" s="9" t="s">
        <v>293</v>
      </c>
      <c r="V2776" s="9" t="s">
        <v>195</v>
      </c>
      <c r="Z2776" s="9">
        <v>0</v>
      </c>
      <c r="AA2776" s="9">
        <v>1</v>
      </c>
      <c r="AB2776" s="9">
        <v>2.2098376214645099</v>
      </c>
      <c r="AC2776" s="9">
        <v>0.30745053812890999</v>
      </c>
      <c r="AD2776" s="9">
        <v>790.405814096874</v>
      </c>
      <c r="AF2776" s="9">
        <v>-1</v>
      </c>
      <c r="AG2776" s="9">
        <v>-1</v>
      </c>
      <c r="AH2776" s="9">
        <v>-1</v>
      </c>
      <c r="AI2776" s="9">
        <v>-1</v>
      </c>
      <c r="AJ2776" s="9">
        <v>0</v>
      </c>
      <c r="AM2776" s="9" t="s">
        <v>309</v>
      </c>
      <c r="AN2776" s="9">
        <v>-1</v>
      </c>
      <c r="AQ2776" s="9">
        <v>578</v>
      </c>
      <c r="AR2776" s="9" t="s">
        <v>303</v>
      </c>
      <c r="AS2776" s="9" t="s">
        <v>304</v>
      </c>
      <c r="AT2776" s="9" t="s">
        <v>195</v>
      </c>
      <c r="AU2776" s="9">
        <v>132.71029999999999</v>
      </c>
      <c r="AV2776" s="9">
        <v>163.236936111397</v>
      </c>
      <c r="AW2776" s="9">
        <v>814.70262306518498</v>
      </c>
      <c r="AX2776" s="9">
        <v>0.64104283380000004</v>
      </c>
    </row>
    <row r="2777" spans="1:50" x14ac:dyDescent="0.25">
      <c r="A2777" s="142">
        <v>550000</v>
      </c>
      <c r="B2777" s="142">
        <v>860000</v>
      </c>
      <c r="C2777" s="142">
        <v>860000</v>
      </c>
      <c r="D2777" s="9" t="s">
        <v>305</v>
      </c>
      <c r="E2777" s="9" t="s">
        <v>70</v>
      </c>
      <c r="F2777" s="9" t="s">
        <v>306</v>
      </c>
      <c r="G2777" s="9" t="s">
        <v>307</v>
      </c>
      <c r="H2777" s="9">
        <v>0.36</v>
      </c>
      <c r="I2777" s="9">
        <v>0.48</v>
      </c>
      <c r="J2777" s="9" t="s">
        <v>195</v>
      </c>
      <c r="K2777" s="9">
        <v>7.1607554214950006E-2</v>
      </c>
      <c r="L2777" s="9">
        <v>3926.1673579076</v>
      </c>
      <c r="M2777" s="9">
        <v>10.9768832426715</v>
      </c>
      <c r="N2777" s="9">
        <v>1.52719305127092</v>
      </c>
      <c r="O2777" s="9">
        <v>0.78602776191080004</v>
      </c>
      <c r="P2777" s="9">
        <v>0.10935855921558001</v>
      </c>
      <c r="Q2777" s="9">
        <v>281.14324193834301</v>
      </c>
      <c r="R2777" s="9">
        <v>1200</v>
      </c>
      <c r="S2777" s="9" t="s">
        <v>308</v>
      </c>
      <c r="T2777" s="9">
        <v>1200</v>
      </c>
      <c r="U2777" s="9" t="s">
        <v>293</v>
      </c>
      <c r="V2777" s="9" t="s">
        <v>195</v>
      </c>
      <c r="Z2777" s="9">
        <v>0</v>
      </c>
      <c r="AA2777" s="9">
        <v>1</v>
      </c>
      <c r="AB2777" s="9">
        <v>0.78602776191080004</v>
      </c>
      <c r="AC2777" s="9">
        <v>0.10935855921558001</v>
      </c>
      <c r="AD2777" s="9">
        <v>281.14324193834301</v>
      </c>
      <c r="AF2777" s="9">
        <v>-1</v>
      </c>
      <c r="AG2777" s="9">
        <v>-1</v>
      </c>
      <c r="AH2777" s="9">
        <v>-1</v>
      </c>
      <c r="AI2777" s="9">
        <v>-1</v>
      </c>
      <c r="AJ2777" s="9">
        <v>0</v>
      </c>
      <c r="AM2777" s="9" t="s">
        <v>309</v>
      </c>
      <c r="AN2777" s="9">
        <v>-1</v>
      </c>
      <c r="AQ2777" s="9">
        <v>578</v>
      </c>
      <c r="AR2777" s="9" t="s">
        <v>303</v>
      </c>
      <c r="AS2777" s="9" t="s">
        <v>304</v>
      </c>
      <c r="AT2777" s="9" t="s">
        <v>195</v>
      </c>
      <c r="AU2777" s="9">
        <v>132.71029999999999</v>
      </c>
      <c r="AV2777" s="9">
        <v>115.281186009688</v>
      </c>
      <c r="AW2777" s="9">
        <v>289.78549066713401</v>
      </c>
      <c r="AX2777" s="9">
        <v>0.22801560579999999</v>
      </c>
    </row>
    <row r="2778" spans="1:50" x14ac:dyDescent="0.25">
      <c r="A2778" s="142">
        <v>550000</v>
      </c>
      <c r="B2778" s="142">
        <v>860000</v>
      </c>
      <c r="C2778" s="142">
        <v>860000</v>
      </c>
      <c r="D2778" s="9" t="s">
        <v>305</v>
      </c>
      <c r="E2778" s="9" t="s">
        <v>70</v>
      </c>
      <c r="F2778" s="9" t="s">
        <v>306</v>
      </c>
      <c r="G2778" s="9" t="s">
        <v>307</v>
      </c>
      <c r="H2778" s="9">
        <v>0.36</v>
      </c>
      <c r="I2778" s="9">
        <v>0.48</v>
      </c>
      <c r="J2778" s="9" t="s">
        <v>195</v>
      </c>
      <c r="K2778" s="9">
        <v>2.9048197020740001E-2</v>
      </c>
      <c r="L2778" s="9">
        <v>3926.1673579076</v>
      </c>
      <c r="M2778" s="9">
        <v>10.9768832426715</v>
      </c>
      <c r="N2778" s="9">
        <v>1.52719305127092</v>
      </c>
      <c r="O2778" s="9">
        <v>0.31885866710679001</v>
      </c>
      <c r="P2778" s="9">
        <v>4.4362204642020002E-2</v>
      </c>
      <c r="Q2778" s="9">
        <v>114.04808294890201</v>
      </c>
      <c r="R2778" s="9">
        <v>1410</v>
      </c>
      <c r="S2778" s="9" t="s">
        <v>299</v>
      </c>
      <c r="T2778" s="9">
        <v>1410</v>
      </c>
      <c r="U2778" s="9" t="s">
        <v>293</v>
      </c>
      <c r="V2778" s="9" t="s">
        <v>195</v>
      </c>
      <c r="Z2778" s="9">
        <v>0</v>
      </c>
      <c r="AA2778" s="9">
        <v>1</v>
      </c>
      <c r="AB2778" s="9">
        <v>0.31885866710679001</v>
      </c>
      <c r="AC2778" s="9">
        <v>4.4362204642020002E-2</v>
      </c>
      <c r="AD2778" s="9">
        <v>114.048082948901</v>
      </c>
      <c r="AF2778" s="9">
        <v>-1</v>
      </c>
      <c r="AG2778" s="9">
        <v>-1</v>
      </c>
      <c r="AH2778" s="9">
        <v>-1</v>
      </c>
      <c r="AI2778" s="9">
        <v>-1</v>
      </c>
      <c r="AJ2778" s="9">
        <v>0</v>
      </c>
      <c r="AM2778" s="9" t="s">
        <v>309</v>
      </c>
      <c r="AN2778" s="9">
        <v>-1</v>
      </c>
      <c r="AQ2778" s="9">
        <v>578</v>
      </c>
      <c r="AR2778" s="9" t="s">
        <v>303</v>
      </c>
      <c r="AS2778" s="9" t="s">
        <v>304</v>
      </c>
      <c r="AT2778" s="9" t="s">
        <v>195</v>
      </c>
      <c r="AU2778" s="9">
        <v>132.71029999999999</v>
      </c>
      <c r="AV2778" s="9">
        <v>61.791002331709699</v>
      </c>
      <c r="AW2778" s="9">
        <v>117.55388267252501</v>
      </c>
      <c r="AX2778" s="9">
        <v>9.2496417600000005E-2</v>
      </c>
    </row>
    <row r="2779" spans="1:50" x14ac:dyDescent="0.25">
      <c r="A2779" s="142">
        <v>550000</v>
      </c>
      <c r="B2779" s="142">
        <v>860000</v>
      </c>
      <c r="C2779" s="142">
        <v>860000</v>
      </c>
      <c r="D2779" s="9" t="s">
        <v>305</v>
      </c>
      <c r="E2779" s="9" t="s">
        <v>70</v>
      </c>
      <c r="F2779" s="9" t="s">
        <v>306</v>
      </c>
      <c r="G2779" s="9" t="s">
        <v>307</v>
      </c>
      <c r="H2779" s="9">
        <v>0.36</v>
      </c>
      <c r="I2779" s="9">
        <v>0.48</v>
      </c>
      <c r="J2779" s="9" t="s">
        <v>195</v>
      </c>
      <c r="K2779" s="9">
        <v>0.13360684992152999</v>
      </c>
      <c r="L2779" s="9">
        <v>3926.1673579076</v>
      </c>
      <c r="M2779" s="9">
        <v>10.9768832426715</v>
      </c>
      <c r="N2779" s="9">
        <v>1.52719305127092</v>
      </c>
      <c r="O2779" s="9">
        <v>1.4665867920097899</v>
      </c>
      <c r="P2779" s="9">
        <v>0.20404345280236</v>
      </c>
      <c r="Q2779" s="9">
        <v>524.56285295477903</v>
      </c>
      <c r="R2779" s="9">
        <v>1430</v>
      </c>
      <c r="S2779" s="9" t="s">
        <v>298</v>
      </c>
      <c r="T2779" s="9">
        <v>1430</v>
      </c>
      <c r="U2779" s="9" t="s">
        <v>293</v>
      </c>
      <c r="V2779" s="9" t="s">
        <v>195</v>
      </c>
      <c r="Z2779" s="9">
        <v>0</v>
      </c>
      <c r="AA2779" s="9">
        <v>1</v>
      </c>
      <c r="AB2779" s="9">
        <v>1.4665867920097899</v>
      </c>
      <c r="AC2779" s="9">
        <v>0.20404345280236</v>
      </c>
      <c r="AD2779" s="9">
        <v>524.56285295477903</v>
      </c>
      <c r="AF2779" s="9">
        <v>-1</v>
      </c>
      <c r="AG2779" s="9">
        <v>-1</v>
      </c>
      <c r="AH2779" s="9">
        <v>-1</v>
      </c>
      <c r="AI2779" s="9">
        <v>-1</v>
      </c>
      <c r="AJ2779" s="9">
        <v>0</v>
      </c>
      <c r="AM2779" s="9" t="s">
        <v>309</v>
      </c>
      <c r="AN2779" s="9">
        <v>-1</v>
      </c>
      <c r="AQ2779" s="9">
        <v>578</v>
      </c>
      <c r="AR2779" s="9" t="s">
        <v>303</v>
      </c>
      <c r="AS2779" s="9" t="s">
        <v>304</v>
      </c>
      <c r="AT2779" s="9" t="s">
        <v>195</v>
      </c>
      <c r="AU2779" s="9">
        <v>132.71029999999999</v>
      </c>
      <c r="AV2779" s="9">
        <v>96.724593322545005</v>
      </c>
      <c r="AW2779" s="9">
        <v>540.68773868158303</v>
      </c>
      <c r="AX2779" s="9">
        <v>0.4254362149</v>
      </c>
    </row>
    <row r="2780" spans="1:50" x14ac:dyDescent="0.25">
      <c r="A2780" s="142">
        <v>550000</v>
      </c>
      <c r="B2780" s="142">
        <v>860000</v>
      </c>
      <c r="C2780" s="142">
        <v>860000</v>
      </c>
      <c r="D2780" s="9" t="s">
        <v>305</v>
      </c>
      <c r="E2780" s="9" t="s">
        <v>70</v>
      </c>
      <c r="F2780" s="9" t="s">
        <v>306</v>
      </c>
      <c r="G2780" s="9" t="s">
        <v>307</v>
      </c>
      <c r="H2780" s="9">
        <v>0.36</v>
      </c>
      <c r="I2780" s="9">
        <v>0.48</v>
      </c>
      <c r="J2780" s="9" t="s">
        <v>195</v>
      </c>
      <c r="K2780" s="9">
        <v>9.9590938291859998E-2</v>
      </c>
      <c r="L2780" s="9">
        <v>3926.1673579076</v>
      </c>
      <c r="M2780" s="9">
        <v>10.9768832426715</v>
      </c>
      <c r="N2780" s="9">
        <v>1.52719305127092</v>
      </c>
      <c r="O2780" s="9">
        <v>1.09319810165788</v>
      </c>
      <c r="P2780" s="9">
        <v>0.15209458892888</v>
      </c>
      <c r="Q2780" s="9">
        <v>391.01069106490303</v>
      </c>
      <c r="R2780" s="9">
        <v>1410</v>
      </c>
      <c r="S2780" s="9" t="s">
        <v>299</v>
      </c>
      <c r="T2780" s="9">
        <v>1410</v>
      </c>
      <c r="U2780" s="9" t="s">
        <v>293</v>
      </c>
      <c r="V2780" s="9" t="s">
        <v>195</v>
      </c>
      <c r="Z2780" s="9">
        <v>0</v>
      </c>
      <c r="AA2780" s="9">
        <v>1</v>
      </c>
      <c r="AB2780" s="9">
        <v>1.09319810165788</v>
      </c>
      <c r="AC2780" s="9">
        <v>0.15209458892888</v>
      </c>
      <c r="AD2780" s="9">
        <v>391.01069106490399</v>
      </c>
      <c r="AF2780" s="9">
        <v>-1</v>
      </c>
      <c r="AG2780" s="9">
        <v>-1</v>
      </c>
      <c r="AH2780" s="9">
        <v>-1</v>
      </c>
      <c r="AI2780" s="9">
        <v>-1</v>
      </c>
      <c r="AJ2780" s="9">
        <v>0</v>
      </c>
      <c r="AM2780" s="9" t="s">
        <v>309</v>
      </c>
      <c r="AN2780" s="9">
        <v>-1</v>
      </c>
      <c r="AQ2780" s="9">
        <v>578</v>
      </c>
      <c r="AR2780" s="9" t="s">
        <v>303</v>
      </c>
      <c r="AS2780" s="9" t="s">
        <v>304</v>
      </c>
      <c r="AT2780" s="9" t="s">
        <v>195</v>
      </c>
      <c r="AU2780" s="9">
        <v>132.71029999999999</v>
      </c>
      <c r="AV2780" s="9">
        <v>82.868182254320004</v>
      </c>
      <c r="AW2780" s="9">
        <v>403.03022823926898</v>
      </c>
      <c r="AX2780" s="9">
        <v>0.31712140389999999</v>
      </c>
    </row>
    <row r="2781" spans="1:50" x14ac:dyDescent="0.25">
      <c r="A2781" s="142">
        <v>550000</v>
      </c>
      <c r="B2781" s="142">
        <v>860000</v>
      </c>
      <c r="C2781" s="142">
        <v>860000</v>
      </c>
      <c r="D2781" s="9" t="s">
        <v>305</v>
      </c>
      <c r="E2781" s="9" t="s">
        <v>70</v>
      </c>
      <c r="F2781" s="9" t="s">
        <v>306</v>
      </c>
      <c r="G2781" s="9" t="s">
        <v>307</v>
      </c>
      <c r="H2781" s="9">
        <v>0.36</v>
      </c>
      <c r="I2781" s="9">
        <v>0.48</v>
      </c>
      <c r="J2781" s="9" t="s">
        <v>195</v>
      </c>
      <c r="K2781" s="9">
        <v>4.9680954559690002E-2</v>
      </c>
      <c r="L2781" s="9">
        <v>3926.1673579076</v>
      </c>
      <c r="M2781" s="9">
        <v>10.9768832426715</v>
      </c>
      <c r="N2781" s="9">
        <v>1.52719305127092</v>
      </c>
      <c r="O2781" s="9">
        <v>0.54534203758627997</v>
      </c>
      <c r="P2781" s="9">
        <v>7.5872408584070003E-2</v>
      </c>
      <c r="Q2781" s="9">
        <v>195.055742101981</v>
      </c>
      <c r="R2781" s="9">
        <v>1330</v>
      </c>
      <c r="S2781" s="9" t="s">
        <v>311</v>
      </c>
      <c r="T2781" s="9">
        <v>1330</v>
      </c>
      <c r="U2781" s="9" t="s">
        <v>293</v>
      </c>
      <c r="V2781" s="9" t="s">
        <v>195</v>
      </c>
      <c r="Z2781" s="9">
        <v>0</v>
      </c>
      <c r="AA2781" s="9">
        <v>1</v>
      </c>
      <c r="AB2781" s="9">
        <v>0.54534203758627997</v>
      </c>
      <c r="AC2781" s="9">
        <v>7.5872408584070003E-2</v>
      </c>
      <c r="AD2781" s="9">
        <v>195.05574210197901</v>
      </c>
      <c r="AF2781" s="9">
        <v>-1</v>
      </c>
      <c r="AG2781" s="9">
        <v>-1</v>
      </c>
      <c r="AH2781" s="9">
        <v>-1</v>
      </c>
      <c r="AI2781" s="9">
        <v>-1</v>
      </c>
      <c r="AJ2781" s="9">
        <v>0</v>
      </c>
      <c r="AM2781" s="9" t="s">
        <v>309</v>
      </c>
      <c r="AN2781" s="9">
        <v>-1</v>
      </c>
      <c r="AQ2781" s="9">
        <v>578</v>
      </c>
      <c r="AR2781" s="9" t="s">
        <v>303</v>
      </c>
      <c r="AS2781" s="9" t="s">
        <v>304</v>
      </c>
      <c r="AT2781" s="9" t="s">
        <v>195</v>
      </c>
      <c r="AU2781" s="9">
        <v>132.71029999999999</v>
      </c>
      <c r="AV2781" s="9">
        <v>58.069403441921999</v>
      </c>
      <c r="AW2781" s="9">
        <v>201.051690030879</v>
      </c>
      <c r="AX2781" s="9">
        <v>0.15819606010000001</v>
      </c>
    </row>
    <row r="2782" spans="1:50" x14ac:dyDescent="0.25">
      <c r="A2782" s="142">
        <v>550000</v>
      </c>
      <c r="B2782" s="142">
        <v>860000</v>
      </c>
      <c r="C2782" s="142">
        <v>860000</v>
      </c>
      <c r="D2782" s="9" t="s">
        <v>305</v>
      </c>
      <c r="E2782" s="9" t="s">
        <v>70</v>
      </c>
      <c r="F2782" s="9" t="s">
        <v>306</v>
      </c>
      <c r="G2782" s="9" t="s">
        <v>307</v>
      </c>
      <c r="H2782" s="9">
        <v>0.36</v>
      </c>
      <c r="I2782" s="9">
        <v>0.48</v>
      </c>
      <c r="J2782" s="9" t="s">
        <v>195</v>
      </c>
      <c r="K2782" s="9">
        <v>3.2911557181289998E-2</v>
      </c>
      <c r="L2782" s="9">
        <v>3926.1673579076</v>
      </c>
      <c r="M2782" s="9">
        <v>10.9768832426715</v>
      </c>
      <c r="N2782" s="9">
        <v>1.52719305127092</v>
      </c>
      <c r="O2782" s="9">
        <v>0.36126632051354002</v>
      </c>
      <c r="P2782" s="9">
        <v>5.0262301433770001E-2</v>
      </c>
      <c r="Q2782" s="9">
        <v>129.216281503094</v>
      </c>
      <c r="R2782" s="9">
        <v>1430</v>
      </c>
      <c r="S2782" s="9" t="s">
        <v>298</v>
      </c>
      <c r="T2782" s="9">
        <v>1430</v>
      </c>
      <c r="U2782" s="9" t="s">
        <v>293</v>
      </c>
      <c r="V2782" s="9" t="s">
        <v>195</v>
      </c>
      <c r="Z2782" s="9">
        <v>0</v>
      </c>
      <c r="AA2782" s="9">
        <v>1</v>
      </c>
      <c r="AB2782" s="9">
        <v>0.36126632051354002</v>
      </c>
      <c r="AC2782" s="9">
        <v>5.0262301433770001E-2</v>
      </c>
      <c r="AD2782" s="9">
        <v>129.21628150309201</v>
      </c>
      <c r="AF2782" s="9">
        <v>-1</v>
      </c>
      <c r="AG2782" s="9">
        <v>-1</v>
      </c>
      <c r="AH2782" s="9">
        <v>-1</v>
      </c>
      <c r="AI2782" s="9">
        <v>-1</v>
      </c>
      <c r="AJ2782" s="9">
        <v>0</v>
      </c>
      <c r="AM2782" s="9" t="s">
        <v>309</v>
      </c>
      <c r="AN2782" s="9">
        <v>-1</v>
      </c>
      <c r="AQ2782" s="9">
        <v>578</v>
      </c>
      <c r="AR2782" s="9" t="s">
        <v>303</v>
      </c>
      <c r="AS2782" s="9" t="s">
        <v>304</v>
      </c>
      <c r="AT2782" s="9" t="s">
        <v>195</v>
      </c>
      <c r="AU2782" s="9">
        <v>132.71029999999999</v>
      </c>
      <c r="AV2782" s="9">
        <v>66.202702792523894</v>
      </c>
      <c r="AW2782" s="9">
        <v>133.18834655028999</v>
      </c>
      <c r="AX2782" s="9">
        <v>0.1047982818</v>
      </c>
    </row>
    <row r="2783" spans="1:50" x14ac:dyDescent="0.25">
      <c r="A2783" s="142">
        <v>550000</v>
      </c>
      <c r="B2783" s="142">
        <v>860000</v>
      </c>
      <c r="C2783" s="142">
        <v>860000</v>
      </c>
      <c r="D2783" s="9" t="s">
        <v>305</v>
      </c>
      <c r="E2783" s="9" t="s">
        <v>70</v>
      </c>
      <c r="F2783" s="9" t="s">
        <v>306</v>
      </c>
      <c r="G2783" s="9" t="s">
        <v>307</v>
      </c>
      <c r="H2783" s="9">
        <v>0.36</v>
      </c>
      <c r="I2783" s="9">
        <v>0.48</v>
      </c>
      <c r="J2783" s="9" t="s">
        <v>195</v>
      </c>
      <c r="K2783" s="9">
        <v>3.6637473001900002E-3</v>
      </c>
      <c r="L2783" s="9">
        <v>3855.97594257736</v>
      </c>
      <c r="M2783" s="9">
        <v>9.5802544286466293</v>
      </c>
      <c r="N2783" s="9">
        <v>1.4079262369760399</v>
      </c>
      <c r="O2783" s="9">
        <v>3.5099631298170002E-2</v>
      </c>
      <c r="P2783" s="9">
        <v>5.1582859495999996E-3</v>
      </c>
      <c r="Q2783" s="9">
        <v>14.127321449249999</v>
      </c>
      <c r="R2783" s="9">
        <v>1200</v>
      </c>
      <c r="S2783" s="9" t="s">
        <v>308</v>
      </c>
      <c r="T2783" s="9">
        <v>1200</v>
      </c>
      <c r="U2783" s="9" t="s">
        <v>293</v>
      </c>
      <c r="V2783" s="9" t="s">
        <v>195</v>
      </c>
      <c r="Z2783" s="9">
        <v>0</v>
      </c>
      <c r="AA2783" s="9">
        <v>1</v>
      </c>
      <c r="AB2783" s="9">
        <v>3.5099631298170002E-2</v>
      </c>
      <c r="AC2783" s="9">
        <v>5.1582859495999996E-3</v>
      </c>
      <c r="AD2783" s="9">
        <v>14.127321449248999</v>
      </c>
      <c r="AF2783" s="9">
        <v>-1</v>
      </c>
      <c r="AG2783" s="9">
        <v>-1</v>
      </c>
      <c r="AH2783" s="9">
        <v>-1</v>
      </c>
      <c r="AI2783" s="9">
        <v>-1</v>
      </c>
      <c r="AJ2783" s="9">
        <v>0</v>
      </c>
      <c r="AM2783" s="9" t="s">
        <v>309</v>
      </c>
      <c r="AN2783" s="9">
        <v>-1</v>
      </c>
      <c r="AQ2783" s="9">
        <v>578</v>
      </c>
      <c r="AR2783" s="9" t="s">
        <v>303</v>
      </c>
      <c r="AS2783" s="9" t="s">
        <v>304</v>
      </c>
      <c r="AT2783" s="9" t="s">
        <v>195</v>
      </c>
      <c r="AU2783" s="9">
        <v>132.71029999999999</v>
      </c>
      <c r="AV2783" s="9">
        <v>26.3291590115068</v>
      </c>
      <c r="AW2783" s="9">
        <v>14.8266592918598</v>
      </c>
      <c r="AX2783" s="9">
        <v>1.14576816E-2</v>
      </c>
    </row>
    <row r="2784" spans="1:50" x14ac:dyDescent="0.25">
      <c r="A2784" s="142">
        <v>550000</v>
      </c>
      <c r="B2784" s="142">
        <v>860000</v>
      </c>
      <c r="C2784" s="142">
        <v>860000</v>
      </c>
      <c r="D2784" s="9" t="s">
        <v>305</v>
      </c>
      <c r="E2784" s="9" t="s">
        <v>70</v>
      </c>
      <c r="F2784" s="9" t="s">
        <v>306</v>
      </c>
      <c r="G2784" s="9" t="s">
        <v>307</v>
      </c>
      <c r="H2784" s="9">
        <v>0.36</v>
      </c>
      <c r="I2784" s="9">
        <v>0.48</v>
      </c>
      <c r="J2784" s="9" t="s">
        <v>195</v>
      </c>
      <c r="K2784" s="9">
        <v>0.17715845756304999</v>
      </c>
      <c r="L2784" s="9">
        <v>3855.97594257736</v>
      </c>
      <c r="M2784" s="9">
        <v>9.5802544286466293</v>
      </c>
      <c r="N2784" s="9">
        <v>1.4079262369760399</v>
      </c>
      <c r="O2784" s="9">
        <v>1.6972230976406899</v>
      </c>
      <c r="P2784" s="9">
        <v>0.24942604050523001</v>
      </c>
      <c r="Q2784" s="9">
        <v>683.11875038726305</v>
      </c>
      <c r="R2784" s="9">
        <v>1210</v>
      </c>
      <c r="S2784" s="9" t="s">
        <v>310</v>
      </c>
      <c r="T2784" s="9">
        <v>1210</v>
      </c>
      <c r="U2784" s="9" t="s">
        <v>293</v>
      </c>
      <c r="V2784" s="9" t="s">
        <v>195</v>
      </c>
      <c r="Z2784" s="9">
        <v>0</v>
      </c>
      <c r="AA2784" s="9">
        <v>1</v>
      </c>
      <c r="AB2784" s="9">
        <v>1.6972230976406899</v>
      </c>
      <c r="AC2784" s="9">
        <v>0.24942604050523001</v>
      </c>
      <c r="AD2784" s="9">
        <v>683.11875038726305</v>
      </c>
      <c r="AF2784" s="9">
        <v>-1</v>
      </c>
      <c r="AG2784" s="9">
        <v>-1</v>
      </c>
      <c r="AH2784" s="9">
        <v>-1</v>
      </c>
      <c r="AI2784" s="9">
        <v>-1</v>
      </c>
      <c r="AJ2784" s="9">
        <v>0</v>
      </c>
      <c r="AM2784" s="9" t="s">
        <v>309</v>
      </c>
      <c r="AN2784" s="9">
        <v>-1</v>
      </c>
      <c r="AQ2784" s="9">
        <v>578</v>
      </c>
      <c r="AR2784" s="9" t="s">
        <v>303</v>
      </c>
      <c r="AS2784" s="9" t="s">
        <v>304</v>
      </c>
      <c r="AT2784" s="9" t="s">
        <v>195</v>
      </c>
      <c r="AU2784" s="9">
        <v>132.71029999999999</v>
      </c>
      <c r="AV2784" s="9">
        <v>108.075793913222</v>
      </c>
      <c r="AW2784" s="9">
        <v>716.93484177154005</v>
      </c>
      <c r="AX2784" s="9">
        <v>0.55402980570000004</v>
      </c>
    </row>
    <row r="2785" spans="1:50" x14ac:dyDescent="0.25">
      <c r="A2785" s="142">
        <v>550000</v>
      </c>
      <c r="B2785" s="142">
        <v>860000</v>
      </c>
      <c r="C2785" s="142">
        <v>860000</v>
      </c>
      <c r="D2785" s="9" t="s">
        <v>305</v>
      </c>
      <c r="E2785" s="9" t="s">
        <v>70</v>
      </c>
      <c r="F2785" s="9" t="s">
        <v>306</v>
      </c>
      <c r="G2785" s="9" t="s">
        <v>307</v>
      </c>
      <c r="H2785" s="9">
        <v>0.36</v>
      </c>
      <c r="I2785" s="9">
        <v>0.48</v>
      </c>
      <c r="J2785" s="9" t="s">
        <v>195</v>
      </c>
      <c r="K2785" s="9">
        <v>0.12418667395202</v>
      </c>
      <c r="L2785" s="9">
        <v>3855.97594257736</v>
      </c>
      <c r="M2785" s="9">
        <v>9.5802544286466293</v>
      </c>
      <c r="N2785" s="9">
        <v>1.4079262369760399</v>
      </c>
      <c r="O2785" s="9">
        <v>1.18973993310781</v>
      </c>
      <c r="P2785" s="9">
        <v>0.17484567653984001</v>
      </c>
      <c r="Q2785" s="9">
        <v>478.860827147718</v>
      </c>
      <c r="R2785" s="9">
        <v>1210</v>
      </c>
      <c r="S2785" s="9" t="s">
        <v>310</v>
      </c>
      <c r="T2785" s="9">
        <v>1210</v>
      </c>
      <c r="U2785" s="9" t="s">
        <v>293</v>
      </c>
      <c r="V2785" s="9" t="s">
        <v>195</v>
      </c>
      <c r="Z2785" s="9">
        <v>0</v>
      </c>
      <c r="AA2785" s="9">
        <v>1</v>
      </c>
      <c r="AB2785" s="9">
        <v>1.18973993310781</v>
      </c>
      <c r="AC2785" s="9">
        <v>0.17484567653984001</v>
      </c>
      <c r="AD2785" s="9">
        <v>478.860827147718</v>
      </c>
      <c r="AF2785" s="9">
        <v>-1</v>
      </c>
      <c r="AG2785" s="9">
        <v>-1</v>
      </c>
      <c r="AH2785" s="9">
        <v>-1</v>
      </c>
      <c r="AI2785" s="9">
        <v>-1</v>
      </c>
      <c r="AJ2785" s="9">
        <v>0</v>
      </c>
      <c r="AM2785" s="9" t="s">
        <v>309</v>
      </c>
      <c r="AN2785" s="9">
        <v>-1</v>
      </c>
      <c r="AQ2785" s="9">
        <v>578</v>
      </c>
      <c r="AR2785" s="9" t="s">
        <v>303</v>
      </c>
      <c r="AS2785" s="9" t="s">
        <v>304</v>
      </c>
      <c r="AT2785" s="9" t="s">
        <v>195</v>
      </c>
      <c r="AU2785" s="9">
        <v>132.71029999999999</v>
      </c>
      <c r="AV2785" s="9">
        <v>94.342468906832906</v>
      </c>
      <c r="AW2785" s="9">
        <v>502.56563905925799</v>
      </c>
      <c r="AX2785" s="9">
        <v>0.38837050049999999</v>
      </c>
    </row>
    <row r="2786" spans="1:50" x14ac:dyDescent="0.25">
      <c r="A2786" s="142">
        <v>550000</v>
      </c>
      <c r="B2786" s="142">
        <v>860000</v>
      </c>
      <c r="C2786" s="142">
        <v>860000</v>
      </c>
      <c r="D2786" s="9" t="s">
        <v>305</v>
      </c>
      <c r="E2786" s="9" t="s">
        <v>70</v>
      </c>
      <c r="F2786" s="9" t="s">
        <v>306</v>
      </c>
      <c r="G2786" s="9" t="s">
        <v>307</v>
      </c>
      <c r="H2786" s="9">
        <v>0.36</v>
      </c>
      <c r="I2786" s="9">
        <v>0.48</v>
      </c>
      <c r="J2786" s="9" t="s">
        <v>195</v>
      </c>
      <c r="K2786" s="9">
        <v>0.15384009230487</v>
      </c>
      <c r="L2786" s="9">
        <v>3855.97594257736</v>
      </c>
      <c r="M2786" s="9">
        <v>9.5802544286466293</v>
      </c>
      <c r="N2786" s="9">
        <v>1.4079262369760399</v>
      </c>
      <c r="O2786" s="9">
        <v>1.4738272256071501</v>
      </c>
      <c r="P2786" s="9">
        <v>0.21659550225484001</v>
      </c>
      <c r="Q2786" s="9">
        <v>593.20369493146598</v>
      </c>
      <c r="R2786" s="9">
        <v>1210</v>
      </c>
      <c r="S2786" s="9" t="s">
        <v>310</v>
      </c>
      <c r="T2786" s="9">
        <v>1210</v>
      </c>
      <c r="U2786" s="9" t="s">
        <v>293</v>
      </c>
      <c r="V2786" s="9" t="s">
        <v>195</v>
      </c>
      <c r="Z2786" s="9">
        <v>0</v>
      </c>
      <c r="AA2786" s="9">
        <v>1</v>
      </c>
      <c r="AB2786" s="9">
        <v>1.4738272256071501</v>
      </c>
      <c r="AC2786" s="9">
        <v>0.21659550225484001</v>
      </c>
      <c r="AD2786" s="9">
        <v>593.20369493146598</v>
      </c>
      <c r="AF2786" s="9">
        <v>-1</v>
      </c>
      <c r="AG2786" s="9">
        <v>-1</v>
      </c>
      <c r="AH2786" s="9">
        <v>-1</v>
      </c>
      <c r="AI2786" s="9">
        <v>-1</v>
      </c>
      <c r="AJ2786" s="9">
        <v>0</v>
      </c>
      <c r="AM2786" s="9" t="s">
        <v>309</v>
      </c>
      <c r="AN2786" s="9">
        <v>-1</v>
      </c>
      <c r="AQ2786" s="9">
        <v>578</v>
      </c>
      <c r="AR2786" s="9" t="s">
        <v>303</v>
      </c>
      <c r="AS2786" s="9" t="s">
        <v>304</v>
      </c>
      <c r="AT2786" s="9" t="s">
        <v>195</v>
      </c>
      <c r="AU2786" s="9">
        <v>132.71029999999999</v>
      </c>
      <c r="AV2786" s="9">
        <v>101.875696724729</v>
      </c>
      <c r="AW2786" s="9">
        <v>622.56876556658096</v>
      </c>
      <c r="AX2786" s="9">
        <v>0.48110599749999999</v>
      </c>
    </row>
    <row r="2787" spans="1:50" x14ac:dyDescent="0.25">
      <c r="A2787" s="142">
        <v>550000</v>
      </c>
      <c r="B2787" s="142">
        <v>860000</v>
      </c>
      <c r="C2787" s="142">
        <v>860000</v>
      </c>
      <c r="D2787" s="9" t="s">
        <v>305</v>
      </c>
      <c r="E2787" s="9" t="s">
        <v>70</v>
      </c>
      <c r="F2787" s="9" t="s">
        <v>306</v>
      </c>
      <c r="G2787" s="9" t="s">
        <v>307</v>
      </c>
      <c r="H2787" s="9">
        <v>0.36</v>
      </c>
      <c r="I2787" s="9">
        <v>0.48</v>
      </c>
      <c r="J2787" s="9" t="s">
        <v>195</v>
      </c>
      <c r="K2787" s="9">
        <v>9.1584031090660004E-2</v>
      </c>
      <c r="L2787" s="9">
        <v>3855.97594257736</v>
      </c>
      <c r="M2787" s="9">
        <v>9.5802544286466293</v>
      </c>
      <c r="N2787" s="9">
        <v>1.4079262369760399</v>
      </c>
      <c r="O2787" s="9">
        <v>0.87739831944969005</v>
      </c>
      <c r="P2787" s="9">
        <v>0.12894356026057999</v>
      </c>
      <c r="Q2787" s="9">
        <v>353.14582060987601</v>
      </c>
      <c r="R2787" s="9">
        <v>1210</v>
      </c>
      <c r="S2787" s="9" t="s">
        <v>310</v>
      </c>
      <c r="T2787" s="9">
        <v>1210</v>
      </c>
      <c r="U2787" s="9" t="s">
        <v>293</v>
      </c>
      <c r="V2787" s="9" t="s">
        <v>195</v>
      </c>
      <c r="Z2787" s="9">
        <v>0</v>
      </c>
      <c r="AA2787" s="9">
        <v>1</v>
      </c>
      <c r="AB2787" s="9">
        <v>0.87739831944969005</v>
      </c>
      <c r="AC2787" s="9">
        <v>0.12894356026057999</v>
      </c>
      <c r="AD2787" s="9">
        <v>353.14582060987601</v>
      </c>
      <c r="AF2787" s="9">
        <v>-1</v>
      </c>
      <c r="AG2787" s="9">
        <v>-1</v>
      </c>
      <c r="AH2787" s="9">
        <v>-1</v>
      </c>
      <c r="AI2787" s="9">
        <v>-1</v>
      </c>
      <c r="AJ2787" s="9">
        <v>0</v>
      </c>
      <c r="AM2787" s="9" t="s">
        <v>309</v>
      </c>
      <c r="AN2787" s="9">
        <v>-1</v>
      </c>
      <c r="AQ2787" s="9">
        <v>578</v>
      </c>
      <c r="AR2787" s="9" t="s">
        <v>303</v>
      </c>
      <c r="AS2787" s="9" t="s">
        <v>304</v>
      </c>
      <c r="AT2787" s="9" t="s">
        <v>195</v>
      </c>
      <c r="AU2787" s="9">
        <v>132.71029999999999</v>
      </c>
      <c r="AV2787" s="9">
        <v>85.973478140182095</v>
      </c>
      <c r="AW2787" s="9">
        <v>370.62742440855402</v>
      </c>
      <c r="AX2787" s="9">
        <v>0.2864118578</v>
      </c>
    </row>
    <row r="2788" spans="1:50" x14ac:dyDescent="0.25">
      <c r="A2788" s="142">
        <v>550000</v>
      </c>
      <c r="B2788" s="142">
        <v>860000</v>
      </c>
      <c r="C2788" s="142">
        <v>860000</v>
      </c>
      <c r="D2788" s="9" t="s">
        <v>305</v>
      </c>
      <c r="E2788" s="9" t="s">
        <v>70</v>
      </c>
      <c r="F2788" s="9" t="s">
        <v>306</v>
      </c>
      <c r="G2788" s="9" t="s">
        <v>307</v>
      </c>
      <c r="H2788" s="9">
        <v>0.36</v>
      </c>
      <c r="I2788" s="9">
        <v>0.48</v>
      </c>
      <c r="J2788" s="9" t="s">
        <v>195</v>
      </c>
      <c r="K2788" s="9">
        <v>4.2529886272299998E-2</v>
      </c>
      <c r="L2788" s="9">
        <v>3855.97594257736</v>
      </c>
      <c r="M2788" s="9">
        <v>9.5802544286466293</v>
      </c>
      <c r="N2788" s="9">
        <v>1.4079262369760399</v>
      </c>
      <c r="O2788" s="9">
        <v>0.40744713131005</v>
      </c>
      <c r="P2788" s="9">
        <v>5.987894273838E-2</v>
      </c>
      <c r="Q2788" s="9">
        <v>163.994218306547</v>
      </c>
      <c r="R2788" s="9">
        <v>1210</v>
      </c>
      <c r="S2788" s="9" t="s">
        <v>310</v>
      </c>
      <c r="T2788" s="9">
        <v>1210</v>
      </c>
      <c r="U2788" s="9" t="s">
        <v>293</v>
      </c>
      <c r="V2788" s="9" t="s">
        <v>195</v>
      </c>
      <c r="Z2788" s="9">
        <v>0</v>
      </c>
      <c r="AA2788" s="9">
        <v>1</v>
      </c>
      <c r="AB2788" s="9">
        <v>0.40744713131005</v>
      </c>
      <c r="AC2788" s="9">
        <v>5.987894273838E-2</v>
      </c>
      <c r="AD2788" s="9">
        <v>163.994218306547</v>
      </c>
      <c r="AF2788" s="9">
        <v>-1</v>
      </c>
      <c r="AG2788" s="9">
        <v>-1</v>
      </c>
      <c r="AH2788" s="9">
        <v>-1</v>
      </c>
      <c r="AI2788" s="9">
        <v>-1</v>
      </c>
      <c r="AJ2788" s="9">
        <v>0</v>
      </c>
      <c r="AM2788" s="9" t="s">
        <v>309</v>
      </c>
      <c r="AN2788" s="9">
        <v>-1</v>
      </c>
      <c r="AQ2788" s="9">
        <v>578</v>
      </c>
      <c r="AR2788" s="9" t="s">
        <v>303</v>
      </c>
      <c r="AS2788" s="9" t="s">
        <v>304</v>
      </c>
      <c r="AT2788" s="9" t="s">
        <v>195</v>
      </c>
      <c r="AU2788" s="9">
        <v>132.71029999999999</v>
      </c>
      <c r="AV2788" s="9">
        <v>55.750924308657602</v>
      </c>
      <c r="AW2788" s="9">
        <v>172.11234340500599</v>
      </c>
      <c r="AX2788" s="9">
        <v>0.13300423219999999</v>
      </c>
    </row>
    <row r="2789" spans="1:50" x14ac:dyDescent="0.25">
      <c r="A2789" s="142">
        <v>550000</v>
      </c>
      <c r="B2789" s="142">
        <v>860000</v>
      </c>
      <c r="C2789" s="142">
        <v>860000</v>
      </c>
      <c r="D2789" s="9" t="s">
        <v>305</v>
      </c>
      <c r="E2789" s="9" t="s">
        <v>70</v>
      </c>
      <c r="F2789" s="9" t="s">
        <v>306</v>
      </c>
      <c r="G2789" s="9" t="s">
        <v>307</v>
      </c>
      <c r="H2789" s="9">
        <v>0.36</v>
      </c>
      <c r="I2789" s="9">
        <v>0.48</v>
      </c>
      <c r="J2789" s="9" t="s">
        <v>195</v>
      </c>
      <c r="K2789" s="9">
        <v>2.4800565299849999E-2</v>
      </c>
      <c r="L2789" s="9">
        <v>3855.97594257736</v>
      </c>
      <c r="M2789" s="9">
        <v>9.5802544286466293</v>
      </c>
      <c r="N2789" s="9">
        <v>1.4079262369760399</v>
      </c>
      <c r="O2789" s="9">
        <v>0.23759572554684999</v>
      </c>
      <c r="P2789" s="9">
        <v>3.4917366577499998E-2</v>
      </c>
      <c r="Q2789" s="9">
        <v>95.630383158551993</v>
      </c>
      <c r="R2789" s="9">
        <v>1210</v>
      </c>
      <c r="S2789" s="9" t="s">
        <v>310</v>
      </c>
      <c r="T2789" s="9">
        <v>1210</v>
      </c>
      <c r="U2789" s="9" t="s">
        <v>293</v>
      </c>
      <c r="V2789" s="9" t="s">
        <v>195</v>
      </c>
      <c r="Z2789" s="9">
        <v>0</v>
      </c>
      <c r="AA2789" s="9">
        <v>1</v>
      </c>
      <c r="AB2789" s="9">
        <v>0.23759572554684999</v>
      </c>
      <c r="AC2789" s="9">
        <v>3.4917366577499998E-2</v>
      </c>
      <c r="AD2789" s="9">
        <v>95.630383158551595</v>
      </c>
      <c r="AF2789" s="9">
        <v>-1</v>
      </c>
      <c r="AG2789" s="9">
        <v>-1</v>
      </c>
      <c r="AH2789" s="9">
        <v>-1</v>
      </c>
      <c r="AI2789" s="9">
        <v>-1</v>
      </c>
      <c r="AJ2789" s="9">
        <v>0</v>
      </c>
      <c r="AM2789" s="9" t="s">
        <v>309</v>
      </c>
      <c r="AN2789" s="9">
        <v>-1</v>
      </c>
      <c r="AQ2789" s="9">
        <v>578</v>
      </c>
      <c r="AR2789" s="9" t="s">
        <v>303</v>
      </c>
      <c r="AS2789" s="9" t="s">
        <v>304</v>
      </c>
      <c r="AT2789" s="9" t="s">
        <v>195</v>
      </c>
      <c r="AU2789" s="9">
        <v>132.71029999999999</v>
      </c>
      <c r="AV2789" s="9">
        <v>45.428611045046097</v>
      </c>
      <c r="AW2789" s="9">
        <v>100.36432696286001</v>
      </c>
      <c r="AX2789" s="9">
        <v>7.7559110400000006E-2</v>
      </c>
    </row>
    <row r="2790" spans="1:50" x14ac:dyDescent="0.25">
      <c r="A2790" s="142">
        <v>550000</v>
      </c>
      <c r="B2790" s="142">
        <v>860000</v>
      </c>
      <c r="C2790" s="142">
        <v>860000</v>
      </c>
      <c r="D2790" s="9" t="s">
        <v>305</v>
      </c>
      <c r="E2790" s="9" t="s">
        <v>70</v>
      </c>
      <c r="F2790" s="9" t="s">
        <v>306</v>
      </c>
      <c r="G2790" s="9" t="s">
        <v>307</v>
      </c>
      <c r="H2790" s="9">
        <v>0.36</v>
      </c>
      <c r="I2790" s="9">
        <v>0.48</v>
      </c>
      <c r="J2790" s="9" t="s">
        <v>195</v>
      </c>
      <c r="K2790" s="9">
        <v>0.29444798143730999</v>
      </c>
      <c r="L2790" s="9">
        <v>3796.3565459128699</v>
      </c>
      <c r="M2790" s="9">
        <v>9.3068845717730095</v>
      </c>
      <c r="N2790" s="9">
        <v>1.36236851653772</v>
      </c>
      <c r="O2790" s="9">
        <v>2.7403933756286301</v>
      </c>
      <c r="P2790" s="9">
        <v>0.40114665966828</v>
      </c>
      <c r="Q2790" s="9">
        <v>1117.82952176037</v>
      </c>
      <c r="R2790" s="9">
        <v>1200</v>
      </c>
      <c r="S2790" s="9" t="s">
        <v>308</v>
      </c>
      <c r="T2790" s="9">
        <v>1200</v>
      </c>
      <c r="U2790" s="9" t="s">
        <v>293</v>
      </c>
      <c r="V2790" s="9" t="s">
        <v>195</v>
      </c>
      <c r="Z2790" s="9">
        <v>0</v>
      </c>
      <c r="AA2790" s="9">
        <v>1</v>
      </c>
      <c r="AB2790" s="9">
        <v>2.7403933756286301</v>
      </c>
      <c r="AC2790" s="9">
        <v>0.40114665966828</v>
      </c>
      <c r="AD2790" s="9">
        <v>1117.82952176037</v>
      </c>
      <c r="AF2790" s="9">
        <v>-1</v>
      </c>
      <c r="AG2790" s="9">
        <v>-1</v>
      </c>
      <c r="AH2790" s="9">
        <v>-1</v>
      </c>
      <c r="AI2790" s="9">
        <v>-1</v>
      </c>
      <c r="AJ2790" s="9">
        <v>0</v>
      </c>
      <c r="AM2790" s="9" t="s">
        <v>309</v>
      </c>
      <c r="AN2790" s="9">
        <v>-1</v>
      </c>
      <c r="AQ2790" s="9">
        <v>578</v>
      </c>
      <c r="AR2790" s="9" t="s">
        <v>303</v>
      </c>
      <c r="AS2790" s="9" t="s">
        <v>304</v>
      </c>
      <c r="AT2790" s="9" t="s">
        <v>195</v>
      </c>
      <c r="AU2790" s="9">
        <v>132.71029999999999</v>
      </c>
      <c r="AV2790" s="9">
        <v>239.193853665961</v>
      </c>
      <c r="AW2790" s="9">
        <v>1191.5887047423</v>
      </c>
      <c r="AX2790" s="9">
        <v>0.90659328610000001</v>
      </c>
    </row>
    <row r="2791" spans="1:50" x14ac:dyDescent="0.25">
      <c r="A2791" s="142">
        <v>550000</v>
      </c>
      <c r="B2791" s="142">
        <v>860000</v>
      </c>
      <c r="C2791" s="142">
        <v>860000</v>
      </c>
      <c r="D2791" s="9" t="s">
        <v>305</v>
      </c>
      <c r="E2791" s="9" t="s">
        <v>70</v>
      </c>
      <c r="F2791" s="9" t="s">
        <v>306</v>
      </c>
      <c r="G2791" s="9" t="s">
        <v>307</v>
      </c>
      <c r="H2791" s="9">
        <v>0.36</v>
      </c>
      <c r="I2791" s="9">
        <v>0.48</v>
      </c>
      <c r="J2791" s="9" t="s">
        <v>312</v>
      </c>
      <c r="K2791" s="9">
        <v>4.8439173142880002E-2</v>
      </c>
      <c r="L2791" s="9">
        <v>3796.3565459128699</v>
      </c>
      <c r="M2791" s="9">
        <v>9.3068845717730095</v>
      </c>
      <c r="N2791" s="9">
        <v>1.36236851653772</v>
      </c>
      <c r="O2791" s="9">
        <v>0.45081779319296</v>
      </c>
      <c r="P2791" s="9">
        <v>6.5992004456980002E-2</v>
      </c>
      <c r="Q2791" s="9">
        <v>183.89237203960201</v>
      </c>
      <c r="R2791" s="9">
        <v>3100</v>
      </c>
      <c r="S2791" s="9" t="s">
        <v>313</v>
      </c>
      <c r="T2791" s="9">
        <v>3100</v>
      </c>
      <c r="U2791" s="9" t="s">
        <v>293</v>
      </c>
      <c r="V2791" s="9" t="s">
        <v>195</v>
      </c>
      <c r="Y2791" s="9" t="s">
        <v>312</v>
      </c>
      <c r="Z2791" s="9">
        <v>0</v>
      </c>
      <c r="AA2791" s="9">
        <v>1</v>
      </c>
      <c r="AB2791" s="9">
        <v>0.45081779319296</v>
      </c>
      <c r="AC2791" s="9">
        <v>6.5992004456980002E-2</v>
      </c>
      <c r="AD2791" s="9">
        <v>183.89237203959999</v>
      </c>
      <c r="AF2791" s="9">
        <v>-1</v>
      </c>
      <c r="AG2791" s="9">
        <v>-1</v>
      </c>
      <c r="AH2791" s="9">
        <v>-1</v>
      </c>
      <c r="AI2791" s="9">
        <v>-1</v>
      </c>
      <c r="AJ2791" s="9">
        <v>0</v>
      </c>
      <c r="AM2791" s="9" t="s">
        <v>309</v>
      </c>
      <c r="AN2791" s="9">
        <v>-1</v>
      </c>
      <c r="AQ2791" s="9">
        <v>578</v>
      </c>
      <c r="AR2791" s="9" t="s">
        <v>303</v>
      </c>
      <c r="AS2791" s="9" t="s">
        <v>304</v>
      </c>
      <c r="AT2791" s="9" t="s">
        <v>195</v>
      </c>
      <c r="AU2791" s="9">
        <v>132.71029999999999</v>
      </c>
      <c r="AV2791" s="9">
        <v>70.701108273955597</v>
      </c>
      <c r="AW2791" s="9">
        <v>196.02637892903101</v>
      </c>
      <c r="AX2791" s="9">
        <v>0.14914223200000001</v>
      </c>
    </row>
    <row r="2792" spans="1:50" x14ac:dyDescent="0.25">
      <c r="A2792" s="142">
        <v>550000</v>
      </c>
      <c r="B2792" s="142">
        <v>860000</v>
      </c>
      <c r="C2792" s="142">
        <v>860000</v>
      </c>
      <c r="D2792" s="9" t="s">
        <v>305</v>
      </c>
      <c r="E2792" s="9" t="s">
        <v>70</v>
      </c>
      <c r="F2792" s="9" t="s">
        <v>306</v>
      </c>
      <c r="G2792" s="9" t="s">
        <v>307</v>
      </c>
      <c r="H2792" s="9">
        <v>0.36</v>
      </c>
      <c r="I2792" s="9">
        <v>0.48</v>
      </c>
      <c r="J2792" s="9" t="s">
        <v>195</v>
      </c>
      <c r="K2792" s="9">
        <v>5.1266508285399996E-3</v>
      </c>
      <c r="L2792" s="9">
        <v>3796.3565459128699</v>
      </c>
      <c r="M2792" s="9">
        <v>9.3068845717730095</v>
      </c>
      <c r="N2792" s="9">
        <v>1.36236851653772</v>
      </c>
      <c r="O2792" s="9">
        <v>4.7713147501060003E-2</v>
      </c>
      <c r="P2792" s="9">
        <v>6.9843876840899998E-3</v>
      </c>
      <c r="Q2792" s="9">
        <v>19.462594431560198</v>
      </c>
      <c r="R2792" s="9">
        <v>1210</v>
      </c>
      <c r="S2792" s="9" t="s">
        <v>310</v>
      </c>
      <c r="T2792" s="9">
        <v>1210</v>
      </c>
      <c r="U2792" s="9" t="s">
        <v>293</v>
      </c>
      <c r="V2792" s="9" t="s">
        <v>195</v>
      </c>
      <c r="Z2792" s="9">
        <v>0</v>
      </c>
      <c r="AA2792" s="9">
        <v>1</v>
      </c>
      <c r="AB2792" s="9">
        <v>4.7713147501060003E-2</v>
      </c>
      <c r="AC2792" s="9">
        <v>6.9843876840899998E-3</v>
      </c>
      <c r="AD2792" s="9">
        <v>19.462594431561701</v>
      </c>
      <c r="AF2792" s="9">
        <v>-1</v>
      </c>
      <c r="AG2792" s="9">
        <v>-1</v>
      </c>
      <c r="AH2792" s="9">
        <v>-1</v>
      </c>
      <c r="AI2792" s="9">
        <v>-1</v>
      </c>
      <c r="AJ2792" s="9">
        <v>0</v>
      </c>
      <c r="AM2792" s="9" t="s">
        <v>309</v>
      </c>
      <c r="AN2792" s="9">
        <v>-1</v>
      </c>
      <c r="AQ2792" s="9">
        <v>578</v>
      </c>
      <c r="AR2792" s="9" t="s">
        <v>303</v>
      </c>
      <c r="AS2792" s="9" t="s">
        <v>304</v>
      </c>
      <c r="AT2792" s="9" t="s">
        <v>195</v>
      </c>
      <c r="AU2792" s="9">
        <v>132.71029999999999</v>
      </c>
      <c r="AV2792" s="9">
        <v>25.723822034808101</v>
      </c>
      <c r="AW2792" s="9">
        <v>20.746819830905199</v>
      </c>
      <c r="AX2792" s="9">
        <v>1.5784748099999999E-2</v>
      </c>
    </row>
    <row r="2793" spans="1:50" x14ac:dyDescent="0.25">
      <c r="A2793" s="142">
        <v>550000</v>
      </c>
      <c r="B2793" s="142">
        <v>860000</v>
      </c>
      <c r="C2793" s="142">
        <v>860000</v>
      </c>
      <c r="D2793" s="9" t="s">
        <v>305</v>
      </c>
      <c r="E2793" s="9" t="s">
        <v>70</v>
      </c>
      <c r="F2793" s="9" t="s">
        <v>306</v>
      </c>
      <c r="G2793" s="9" t="s">
        <v>307</v>
      </c>
      <c r="H2793" s="9">
        <v>0.36</v>
      </c>
      <c r="I2793" s="9">
        <v>0.48</v>
      </c>
      <c r="J2793" s="9" t="s">
        <v>195</v>
      </c>
      <c r="K2793" s="9">
        <v>0.19400209821427999</v>
      </c>
      <c r="L2793" s="9">
        <v>3796.3565459128699</v>
      </c>
      <c r="M2793" s="9">
        <v>9.3068845717730095</v>
      </c>
      <c r="N2793" s="9">
        <v>1.36236851653772</v>
      </c>
      <c r="O2793" s="9">
        <v>1.8055551347621599</v>
      </c>
      <c r="P2793" s="9">
        <v>0.26430235074940001</v>
      </c>
      <c r="Q2793" s="9">
        <v>736.50113547664796</v>
      </c>
      <c r="R2793" s="9">
        <v>1210</v>
      </c>
      <c r="S2793" s="9" t="s">
        <v>310</v>
      </c>
      <c r="T2793" s="9">
        <v>1210</v>
      </c>
      <c r="U2793" s="9" t="s">
        <v>293</v>
      </c>
      <c r="V2793" s="9" t="s">
        <v>195</v>
      </c>
      <c r="Z2793" s="9">
        <v>0</v>
      </c>
      <c r="AA2793" s="9">
        <v>1</v>
      </c>
      <c r="AB2793" s="9">
        <v>1.8055551347621599</v>
      </c>
      <c r="AC2793" s="9">
        <v>0.26430235074940001</v>
      </c>
      <c r="AD2793" s="9">
        <v>736.50113547664796</v>
      </c>
      <c r="AF2793" s="9">
        <v>-1</v>
      </c>
      <c r="AG2793" s="9">
        <v>-1</v>
      </c>
      <c r="AH2793" s="9">
        <v>-1</v>
      </c>
      <c r="AI2793" s="9">
        <v>-1</v>
      </c>
      <c r="AJ2793" s="9">
        <v>0</v>
      </c>
      <c r="AM2793" s="9" t="s">
        <v>309</v>
      </c>
      <c r="AN2793" s="9">
        <v>-1</v>
      </c>
      <c r="AQ2793" s="9">
        <v>578</v>
      </c>
      <c r="AR2793" s="9" t="s">
        <v>303</v>
      </c>
      <c r="AS2793" s="9" t="s">
        <v>304</v>
      </c>
      <c r="AT2793" s="9" t="s">
        <v>195</v>
      </c>
      <c r="AU2793" s="9">
        <v>132.71029999999999</v>
      </c>
      <c r="AV2793" s="9">
        <v>111.52584702256</v>
      </c>
      <c r="AW2793" s="9">
        <v>785.098637117571</v>
      </c>
      <c r="AX2793" s="9">
        <v>0.59732452189999996</v>
      </c>
    </row>
    <row r="2794" spans="1:50" x14ac:dyDescent="0.25">
      <c r="A2794" s="142">
        <v>550000</v>
      </c>
      <c r="B2794" s="142">
        <v>860000</v>
      </c>
      <c r="C2794" s="142">
        <v>860000</v>
      </c>
      <c r="D2794" s="9" t="s">
        <v>305</v>
      </c>
      <c r="E2794" s="9" t="s">
        <v>70</v>
      </c>
      <c r="F2794" s="9" t="s">
        <v>306</v>
      </c>
      <c r="G2794" s="9" t="s">
        <v>307</v>
      </c>
      <c r="H2794" s="9">
        <v>0.36</v>
      </c>
      <c r="I2794" s="9">
        <v>0.48</v>
      </c>
      <c r="J2794" s="9" t="s">
        <v>195</v>
      </c>
      <c r="K2794" s="9">
        <v>7.574754999885E-2</v>
      </c>
      <c r="L2794" s="9">
        <v>3796.3565459128699</v>
      </c>
      <c r="M2794" s="9">
        <v>9.3068845717730095</v>
      </c>
      <c r="N2794" s="9">
        <v>1.36236851653772</v>
      </c>
      <c r="O2794" s="9">
        <v>0.70497370443392005</v>
      </c>
      <c r="P2794" s="9">
        <v>0.1031960773233</v>
      </c>
      <c r="Q2794" s="9">
        <v>287.56470727500403</v>
      </c>
      <c r="R2794" s="9">
        <v>1210</v>
      </c>
      <c r="S2794" s="9" t="s">
        <v>310</v>
      </c>
      <c r="T2794" s="9">
        <v>1210</v>
      </c>
      <c r="U2794" s="9" t="s">
        <v>293</v>
      </c>
      <c r="V2794" s="9" t="s">
        <v>195</v>
      </c>
      <c r="Z2794" s="9">
        <v>0</v>
      </c>
      <c r="AA2794" s="9">
        <v>1</v>
      </c>
      <c r="AB2794" s="9">
        <v>0.70497370443392005</v>
      </c>
      <c r="AC2794" s="9">
        <v>0.1031960773233</v>
      </c>
      <c r="AD2794" s="9">
        <v>287.56470727500499</v>
      </c>
      <c r="AF2794" s="9">
        <v>-1</v>
      </c>
      <c r="AG2794" s="9">
        <v>-1</v>
      </c>
      <c r="AH2794" s="9">
        <v>-1</v>
      </c>
      <c r="AI2794" s="9">
        <v>-1</v>
      </c>
      <c r="AJ2794" s="9">
        <v>0</v>
      </c>
      <c r="AM2794" s="9" t="s">
        <v>309</v>
      </c>
      <c r="AN2794" s="9">
        <v>-1</v>
      </c>
      <c r="AQ2794" s="9">
        <v>578</v>
      </c>
      <c r="AR2794" s="9" t="s">
        <v>303</v>
      </c>
      <c r="AS2794" s="9" t="s">
        <v>304</v>
      </c>
      <c r="AT2794" s="9" t="s">
        <v>195</v>
      </c>
      <c r="AU2794" s="9">
        <v>132.71029999999999</v>
      </c>
      <c r="AV2794" s="9">
        <v>84.105065027369307</v>
      </c>
      <c r="AW2794" s="9">
        <v>306.53945919391998</v>
      </c>
      <c r="AX2794" s="9">
        <v>0.23322360689999999</v>
      </c>
    </row>
    <row r="2795" spans="1:50" x14ac:dyDescent="0.25">
      <c r="A2795" s="142">
        <v>550000</v>
      </c>
      <c r="B2795" s="142">
        <v>860000</v>
      </c>
      <c r="C2795" s="142">
        <v>860000</v>
      </c>
      <c r="D2795" s="9" t="s">
        <v>305</v>
      </c>
      <c r="E2795" s="9" t="s">
        <v>70</v>
      </c>
      <c r="F2795" s="9" t="s">
        <v>306</v>
      </c>
      <c r="G2795" s="9" t="s">
        <v>307</v>
      </c>
      <c r="H2795" s="9">
        <v>0.36</v>
      </c>
      <c r="I2795" s="9">
        <v>0.48</v>
      </c>
      <c r="J2795" s="9" t="s">
        <v>195</v>
      </c>
      <c r="K2795" s="9">
        <v>0.15887591383312</v>
      </c>
      <c r="L2795" s="9">
        <v>3911.9954273757899</v>
      </c>
      <c r="M2795" s="9">
        <v>10.8354834760241</v>
      </c>
      <c r="N2795" s="9">
        <v>1.42708908192388</v>
      </c>
      <c r="O2795" s="9">
        <v>1.72149733907711</v>
      </c>
      <c r="P2795" s="9">
        <v>0.22673008201193001</v>
      </c>
      <c r="Q2795" s="9">
        <v>621.52184843535099</v>
      </c>
      <c r="R2795" s="9">
        <v>1400</v>
      </c>
      <c r="S2795" s="9" t="s">
        <v>297</v>
      </c>
      <c r="T2795" s="9">
        <v>1400</v>
      </c>
      <c r="U2795" s="9" t="s">
        <v>293</v>
      </c>
      <c r="V2795" s="9" t="s">
        <v>195</v>
      </c>
      <c r="Z2795" s="9">
        <v>0</v>
      </c>
      <c r="AA2795" s="9">
        <v>1</v>
      </c>
      <c r="AB2795" s="9">
        <v>1.72149733907711</v>
      </c>
      <c r="AC2795" s="9">
        <v>0.22673008201193001</v>
      </c>
      <c r="AD2795" s="9">
        <v>621.52184843535099</v>
      </c>
      <c r="AF2795" s="9">
        <v>-1</v>
      </c>
      <c r="AG2795" s="9">
        <v>-1</v>
      </c>
      <c r="AH2795" s="9">
        <v>-1</v>
      </c>
      <c r="AI2795" s="9">
        <v>-1</v>
      </c>
      <c r="AJ2795" s="9">
        <v>0</v>
      </c>
      <c r="AM2795" s="9" t="s">
        <v>309</v>
      </c>
      <c r="AN2795" s="9">
        <v>-1</v>
      </c>
      <c r="AQ2795" s="9">
        <v>578</v>
      </c>
      <c r="AR2795" s="9" t="s">
        <v>303</v>
      </c>
      <c r="AS2795" s="9" t="s">
        <v>304</v>
      </c>
      <c r="AT2795" s="9" t="s">
        <v>195</v>
      </c>
      <c r="AU2795" s="9">
        <v>132.71029999999999</v>
      </c>
      <c r="AV2795" s="9">
        <v>105.743014794042</v>
      </c>
      <c r="AW2795" s="9">
        <v>642.948012260268</v>
      </c>
      <c r="AX2795" s="9">
        <v>0.50407286979999999</v>
      </c>
    </row>
    <row r="2796" spans="1:50" x14ac:dyDescent="0.25">
      <c r="A2796" s="142">
        <v>550000</v>
      </c>
      <c r="B2796" s="142">
        <v>860000</v>
      </c>
      <c r="C2796" s="142">
        <v>860000</v>
      </c>
      <c r="D2796" s="9" t="s">
        <v>305</v>
      </c>
      <c r="E2796" s="9" t="s">
        <v>70</v>
      </c>
      <c r="F2796" s="9" t="s">
        <v>306</v>
      </c>
      <c r="G2796" s="9" t="s">
        <v>307</v>
      </c>
      <c r="H2796" s="9">
        <v>0.36</v>
      </c>
      <c r="I2796" s="9">
        <v>0.48</v>
      </c>
      <c r="J2796" s="9" t="s">
        <v>195</v>
      </c>
      <c r="K2796" s="9">
        <v>2.3085192928160001E-2</v>
      </c>
      <c r="L2796" s="9">
        <v>3911.9954273757899</v>
      </c>
      <c r="M2796" s="9">
        <v>10.8354834760241</v>
      </c>
      <c r="N2796" s="9">
        <v>1.42708908192388</v>
      </c>
      <c r="O2796" s="9">
        <v>0.25013922651395998</v>
      </c>
      <c r="P2796" s="9">
        <v>3.2944626781890002E-2</v>
      </c>
      <c r="Q2796" s="9">
        <v>90.309169175069499</v>
      </c>
      <c r="R2796" s="9">
        <v>8140</v>
      </c>
      <c r="S2796" s="9" t="s">
        <v>292</v>
      </c>
      <c r="T2796" s="9">
        <v>8140</v>
      </c>
      <c r="U2796" s="9" t="s">
        <v>293</v>
      </c>
      <c r="V2796" s="9" t="s">
        <v>195</v>
      </c>
      <c r="Z2796" s="9">
        <v>0</v>
      </c>
      <c r="AA2796" s="9">
        <v>1</v>
      </c>
      <c r="AB2796" s="9">
        <v>0.25013922651395998</v>
      </c>
      <c r="AC2796" s="9">
        <v>3.2944626781890002E-2</v>
      </c>
      <c r="AD2796" s="9">
        <v>90.554111452207806</v>
      </c>
      <c r="AF2796" s="9">
        <v>-1</v>
      </c>
      <c r="AG2796" s="9">
        <v>-1</v>
      </c>
      <c r="AH2796" s="9">
        <v>-1</v>
      </c>
      <c r="AI2796" s="9">
        <v>-1</v>
      </c>
      <c r="AJ2796" s="9">
        <v>0</v>
      </c>
      <c r="AM2796" s="9" t="s">
        <v>309</v>
      </c>
      <c r="AN2796" s="9">
        <v>-1</v>
      </c>
      <c r="AQ2796" s="9">
        <v>578</v>
      </c>
      <c r="AR2796" s="9" t="s">
        <v>303</v>
      </c>
      <c r="AS2796" s="9" t="s">
        <v>304</v>
      </c>
      <c r="AT2796" s="9" t="s">
        <v>195</v>
      </c>
      <c r="AU2796" s="9">
        <v>132.71029999999999</v>
      </c>
      <c r="AV2796" s="9">
        <v>109.63846842827201</v>
      </c>
      <c r="AW2796" s="9">
        <v>93.422461263688106</v>
      </c>
      <c r="AX2796" s="9">
        <v>7.3442101699999998E-2</v>
      </c>
    </row>
    <row r="2797" spans="1:50" x14ac:dyDescent="0.25">
      <c r="A2797" s="142">
        <v>550000</v>
      </c>
      <c r="B2797" s="142">
        <v>860000</v>
      </c>
      <c r="C2797" s="142">
        <v>860000</v>
      </c>
      <c r="D2797" s="9" t="s">
        <v>305</v>
      </c>
      <c r="E2797" s="9" t="s">
        <v>70</v>
      </c>
      <c r="F2797" s="9" t="s">
        <v>306</v>
      </c>
      <c r="G2797" s="9" t="s">
        <v>307</v>
      </c>
      <c r="H2797" s="9">
        <v>0.36</v>
      </c>
      <c r="I2797" s="9">
        <v>0.48</v>
      </c>
      <c r="J2797" s="9" t="s">
        <v>195</v>
      </c>
      <c r="K2797" s="9">
        <v>0.10497893864233999</v>
      </c>
      <c r="L2797" s="9">
        <v>3911.9954273757899</v>
      </c>
      <c r="M2797" s="9">
        <v>10.8354834760241</v>
      </c>
      <c r="N2797" s="9">
        <v>1.42708908192388</v>
      </c>
      <c r="O2797" s="9">
        <v>1.13749755498963</v>
      </c>
      <c r="P2797" s="9">
        <v>0.14981429716844</v>
      </c>
      <c r="Q2797" s="9">
        <v>410.67712793959799</v>
      </c>
      <c r="R2797" s="9">
        <v>1430</v>
      </c>
      <c r="S2797" s="9" t="s">
        <v>298</v>
      </c>
      <c r="T2797" s="9">
        <v>1430</v>
      </c>
      <c r="U2797" s="9" t="s">
        <v>293</v>
      </c>
      <c r="V2797" s="9" t="s">
        <v>195</v>
      </c>
      <c r="Z2797" s="9">
        <v>0</v>
      </c>
      <c r="AA2797" s="9">
        <v>1</v>
      </c>
      <c r="AB2797" s="9">
        <v>1.13749755498963</v>
      </c>
      <c r="AC2797" s="9">
        <v>0.14981429716844</v>
      </c>
      <c r="AD2797" s="9">
        <v>410.67712793959799</v>
      </c>
      <c r="AF2797" s="9">
        <v>-1</v>
      </c>
      <c r="AG2797" s="9">
        <v>-1</v>
      </c>
      <c r="AH2797" s="9">
        <v>-1</v>
      </c>
      <c r="AI2797" s="9">
        <v>-1</v>
      </c>
      <c r="AJ2797" s="9">
        <v>0</v>
      </c>
      <c r="AM2797" s="9" t="s">
        <v>309</v>
      </c>
      <c r="AN2797" s="9">
        <v>-1</v>
      </c>
      <c r="AQ2797" s="9">
        <v>578</v>
      </c>
      <c r="AR2797" s="9" t="s">
        <v>303</v>
      </c>
      <c r="AS2797" s="9" t="s">
        <v>304</v>
      </c>
      <c r="AT2797" s="9" t="s">
        <v>195</v>
      </c>
      <c r="AU2797" s="9">
        <v>132.71029999999999</v>
      </c>
      <c r="AV2797" s="9">
        <v>85.088158274276594</v>
      </c>
      <c r="AW2797" s="9">
        <v>424.83469206148999</v>
      </c>
      <c r="AX2797" s="9">
        <v>0.33307147440000001</v>
      </c>
    </row>
    <row r="2798" spans="1:50" x14ac:dyDescent="0.25">
      <c r="A2798" s="142">
        <v>550000</v>
      </c>
      <c r="B2798" s="142">
        <v>860000</v>
      </c>
      <c r="C2798" s="142">
        <v>860000</v>
      </c>
      <c r="D2798" s="9" t="s">
        <v>305</v>
      </c>
      <c r="E2798" s="9" t="s">
        <v>70</v>
      </c>
      <c r="F2798" s="9" t="s">
        <v>306</v>
      </c>
      <c r="G2798" s="9" t="s">
        <v>307</v>
      </c>
      <c r="H2798" s="9">
        <v>0.36</v>
      </c>
      <c r="I2798" s="9">
        <v>0.48</v>
      </c>
      <c r="J2798" s="9" t="s">
        <v>195</v>
      </c>
      <c r="K2798" s="9">
        <v>9.6431185066249994E-2</v>
      </c>
      <c r="L2798" s="9">
        <v>3911.9954273757899</v>
      </c>
      <c r="M2798" s="9">
        <v>10.8354834760241</v>
      </c>
      <c r="N2798" s="9">
        <v>1.42708908192388</v>
      </c>
      <c r="O2798" s="9">
        <v>1.04487851235879</v>
      </c>
      <c r="P2798" s="9">
        <v>0.13761589136502</v>
      </c>
      <c r="Q2798" s="9">
        <v>377.23835503560201</v>
      </c>
      <c r="R2798" s="9">
        <v>1410</v>
      </c>
      <c r="S2798" s="9" t="s">
        <v>299</v>
      </c>
      <c r="T2798" s="9">
        <v>1410</v>
      </c>
      <c r="U2798" s="9" t="s">
        <v>293</v>
      </c>
      <c r="V2798" s="9" t="s">
        <v>195</v>
      </c>
      <c r="Z2798" s="9">
        <v>0</v>
      </c>
      <c r="AA2798" s="9">
        <v>1</v>
      </c>
      <c r="AB2798" s="9">
        <v>1.04487851235879</v>
      </c>
      <c r="AC2798" s="9">
        <v>0.13761589136502</v>
      </c>
      <c r="AD2798" s="9">
        <v>377.23835503560099</v>
      </c>
      <c r="AF2798" s="9">
        <v>-1</v>
      </c>
      <c r="AG2798" s="9">
        <v>-1</v>
      </c>
      <c r="AH2798" s="9">
        <v>-1</v>
      </c>
      <c r="AI2798" s="9">
        <v>-1</v>
      </c>
      <c r="AJ2798" s="9">
        <v>0</v>
      </c>
      <c r="AM2798" s="9" t="s">
        <v>309</v>
      </c>
      <c r="AN2798" s="9">
        <v>-1</v>
      </c>
      <c r="AQ2798" s="9">
        <v>578</v>
      </c>
      <c r="AR2798" s="9" t="s">
        <v>303</v>
      </c>
      <c r="AS2798" s="9" t="s">
        <v>304</v>
      </c>
      <c r="AT2798" s="9" t="s">
        <v>195</v>
      </c>
      <c r="AU2798" s="9">
        <v>132.71029999999999</v>
      </c>
      <c r="AV2798" s="9">
        <v>85.511191613351599</v>
      </c>
      <c r="AW2798" s="9">
        <v>390.24316060499899</v>
      </c>
      <c r="AX2798" s="9">
        <v>0.30595162609999998</v>
      </c>
    </row>
    <row r="2799" spans="1:50" x14ac:dyDescent="0.25">
      <c r="A2799" s="142">
        <v>550000</v>
      </c>
      <c r="B2799" s="142">
        <v>860000</v>
      </c>
      <c r="C2799" s="142">
        <v>860000</v>
      </c>
      <c r="D2799" s="9" t="s">
        <v>305</v>
      </c>
      <c r="E2799" s="9" t="s">
        <v>70</v>
      </c>
      <c r="F2799" s="9" t="s">
        <v>306</v>
      </c>
      <c r="G2799" s="9" t="s">
        <v>307</v>
      </c>
      <c r="H2799" s="9">
        <v>0.36</v>
      </c>
      <c r="I2799" s="9">
        <v>0.48</v>
      </c>
      <c r="J2799" s="9" t="s">
        <v>195</v>
      </c>
      <c r="K2799" s="9">
        <v>1.1360761722540001E-2</v>
      </c>
      <c r="L2799" s="9">
        <v>3911.9954273757899</v>
      </c>
      <c r="M2799" s="9">
        <v>10.8354834760241</v>
      </c>
      <c r="N2799" s="9">
        <v>1.42708908192388</v>
      </c>
      <c r="O2799" s="9">
        <v>0.12309934591971</v>
      </c>
      <c r="P2799" s="9">
        <v>1.6212819016580001E-2</v>
      </c>
      <c r="Q2799" s="9">
        <v>44.443247910113698</v>
      </c>
      <c r="R2799" s="9">
        <v>1430</v>
      </c>
      <c r="S2799" s="9" t="s">
        <v>298</v>
      </c>
      <c r="T2799" s="9">
        <v>1430</v>
      </c>
      <c r="U2799" s="9" t="s">
        <v>293</v>
      </c>
      <c r="V2799" s="9" t="s">
        <v>195</v>
      </c>
      <c r="Z2799" s="9">
        <v>0</v>
      </c>
      <c r="AA2799" s="9">
        <v>1</v>
      </c>
      <c r="AB2799" s="9">
        <v>0.12309934591971</v>
      </c>
      <c r="AC2799" s="9">
        <v>1.6212819016580001E-2</v>
      </c>
      <c r="AD2799" s="9">
        <v>44.4432479101133</v>
      </c>
      <c r="AF2799" s="9">
        <v>-1</v>
      </c>
      <c r="AG2799" s="9">
        <v>-1</v>
      </c>
      <c r="AH2799" s="9">
        <v>-1</v>
      </c>
      <c r="AI2799" s="9">
        <v>-1</v>
      </c>
      <c r="AJ2799" s="9">
        <v>0</v>
      </c>
      <c r="AM2799" s="9" t="s">
        <v>309</v>
      </c>
      <c r="AN2799" s="9">
        <v>-1</v>
      </c>
      <c r="AQ2799" s="9">
        <v>578</v>
      </c>
      <c r="AR2799" s="9" t="s">
        <v>303</v>
      </c>
      <c r="AS2799" s="9" t="s">
        <v>304</v>
      </c>
      <c r="AT2799" s="9" t="s">
        <v>195</v>
      </c>
      <c r="AU2799" s="9">
        <v>132.71029999999999</v>
      </c>
      <c r="AV2799" s="9">
        <v>27.535951477760101</v>
      </c>
      <c r="AW2799" s="9">
        <v>45.975371540248801</v>
      </c>
      <c r="AX2799" s="9">
        <v>3.6044807700000001E-2</v>
      </c>
    </row>
    <row r="2800" spans="1:50" x14ac:dyDescent="0.25">
      <c r="A2800" s="142">
        <v>550000</v>
      </c>
      <c r="B2800" s="142">
        <v>860000</v>
      </c>
      <c r="C2800" s="142">
        <v>860000</v>
      </c>
      <c r="D2800" s="9" t="s">
        <v>305</v>
      </c>
      <c r="E2800" s="9" t="s">
        <v>70</v>
      </c>
      <c r="F2800" s="9" t="s">
        <v>306</v>
      </c>
      <c r="G2800" s="9" t="s">
        <v>307</v>
      </c>
      <c r="H2800" s="9">
        <v>0.36</v>
      </c>
      <c r="I2800" s="9">
        <v>0.48</v>
      </c>
      <c r="J2800" s="9" t="s">
        <v>195</v>
      </c>
      <c r="K2800" s="9">
        <v>4.3723662680999996E-3</v>
      </c>
      <c r="L2800" s="9">
        <v>3911.9954273757899</v>
      </c>
      <c r="M2800" s="9">
        <v>10.8354834760241</v>
      </c>
      <c r="N2800" s="9">
        <v>1.42708908192388</v>
      </c>
      <c r="O2800" s="9">
        <v>4.7376702449150002E-2</v>
      </c>
      <c r="P2800" s="9">
        <v>6.2397561633799996E-3</v>
      </c>
      <c r="Q2800" s="9">
        <v>17.104676847631101</v>
      </c>
      <c r="R2800" s="9">
        <v>1430</v>
      </c>
      <c r="S2800" s="9" t="s">
        <v>298</v>
      </c>
      <c r="T2800" s="9">
        <v>1430</v>
      </c>
      <c r="U2800" s="9" t="s">
        <v>293</v>
      </c>
      <c r="V2800" s="9" t="s">
        <v>195</v>
      </c>
      <c r="Z2800" s="9">
        <v>0</v>
      </c>
      <c r="AA2800" s="9">
        <v>1</v>
      </c>
      <c r="AB2800" s="9">
        <v>4.7376702449150002E-2</v>
      </c>
      <c r="AC2800" s="9">
        <v>6.2397561633799996E-3</v>
      </c>
      <c r="AD2800" s="9">
        <v>17.1046768476312</v>
      </c>
      <c r="AF2800" s="9">
        <v>-1</v>
      </c>
      <c r="AG2800" s="9">
        <v>-1</v>
      </c>
      <c r="AH2800" s="9">
        <v>-1</v>
      </c>
      <c r="AI2800" s="9">
        <v>-1</v>
      </c>
      <c r="AJ2800" s="9">
        <v>0</v>
      </c>
      <c r="AM2800" s="9" t="s">
        <v>309</v>
      </c>
      <c r="AN2800" s="9">
        <v>-1</v>
      </c>
      <c r="AQ2800" s="9">
        <v>578</v>
      </c>
      <c r="AR2800" s="9" t="s">
        <v>303</v>
      </c>
      <c r="AS2800" s="9" t="s">
        <v>304</v>
      </c>
      <c r="AT2800" s="9" t="s">
        <v>195</v>
      </c>
      <c r="AU2800" s="9">
        <v>132.71029999999999</v>
      </c>
      <c r="AV2800" s="9">
        <v>24.174732830897199</v>
      </c>
      <c r="AW2800" s="9">
        <v>17.694338513157799</v>
      </c>
      <c r="AX2800" s="9">
        <v>1.38724062E-2</v>
      </c>
    </row>
    <row r="2801" spans="1:50" x14ac:dyDescent="0.25">
      <c r="A2801" s="142">
        <v>550000</v>
      </c>
      <c r="B2801" s="142">
        <v>860000</v>
      </c>
      <c r="C2801" s="142">
        <v>860000</v>
      </c>
      <c r="D2801" s="9" t="s">
        <v>305</v>
      </c>
      <c r="E2801" s="9" t="s">
        <v>70</v>
      </c>
      <c r="F2801" s="9" t="s">
        <v>306</v>
      </c>
      <c r="G2801" s="9" t="s">
        <v>307</v>
      </c>
      <c r="H2801" s="9">
        <v>0.36</v>
      </c>
      <c r="I2801" s="9">
        <v>0.48</v>
      </c>
      <c r="J2801" s="9" t="s">
        <v>195</v>
      </c>
      <c r="K2801" s="9">
        <v>1.459901287483E-2</v>
      </c>
      <c r="L2801" s="9">
        <v>3911.9954273757899</v>
      </c>
      <c r="M2801" s="9">
        <v>10.8354834760241</v>
      </c>
      <c r="N2801" s="9">
        <v>1.42708908192388</v>
      </c>
      <c r="O2801" s="9">
        <v>0.15818736277150999</v>
      </c>
      <c r="P2801" s="9">
        <v>2.0834091880540001E-2</v>
      </c>
      <c r="Q2801" s="9">
        <v>57.111271610547</v>
      </c>
      <c r="R2801" s="9">
        <v>1410</v>
      </c>
      <c r="S2801" s="9" t="s">
        <v>299</v>
      </c>
      <c r="T2801" s="9">
        <v>1410</v>
      </c>
      <c r="U2801" s="9" t="s">
        <v>293</v>
      </c>
      <c r="V2801" s="9" t="s">
        <v>195</v>
      </c>
      <c r="Z2801" s="9">
        <v>0</v>
      </c>
      <c r="AA2801" s="9">
        <v>1</v>
      </c>
      <c r="AB2801" s="9">
        <v>0.15818736277150999</v>
      </c>
      <c r="AC2801" s="9">
        <v>2.0834091880540001E-2</v>
      </c>
      <c r="AD2801" s="9">
        <v>57.111271610545103</v>
      </c>
      <c r="AF2801" s="9">
        <v>-1</v>
      </c>
      <c r="AG2801" s="9">
        <v>-1</v>
      </c>
      <c r="AH2801" s="9">
        <v>-1</v>
      </c>
      <c r="AI2801" s="9">
        <v>-1</v>
      </c>
      <c r="AJ2801" s="9">
        <v>0</v>
      </c>
      <c r="AM2801" s="9" t="s">
        <v>309</v>
      </c>
      <c r="AN2801" s="9">
        <v>-1</v>
      </c>
      <c r="AQ2801" s="9">
        <v>578</v>
      </c>
      <c r="AR2801" s="9" t="s">
        <v>303</v>
      </c>
      <c r="AS2801" s="9" t="s">
        <v>304</v>
      </c>
      <c r="AT2801" s="9" t="s">
        <v>195</v>
      </c>
      <c r="AU2801" s="9">
        <v>132.71029999999999</v>
      </c>
      <c r="AV2801" s="9">
        <v>45.681842630728603</v>
      </c>
      <c r="AW2801" s="9">
        <v>59.080109013216301</v>
      </c>
      <c r="AX2801" s="9">
        <v>4.6318955100000003E-2</v>
      </c>
    </row>
    <row r="2802" spans="1:50" x14ac:dyDescent="0.25">
      <c r="A2802" s="142">
        <v>550000</v>
      </c>
      <c r="B2802" s="142">
        <v>860000</v>
      </c>
      <c r="C2802" s="142">
        <v>860000</v>
      </c>
      <c r="D2802" s="9" t="s">
        <v>305</v>
      </c>
      <c r="E2802" s="9" t="s">
        <v>70</v>
      </c>
      <c r="F2802" s="9" t="s">
        <v>306</v>
      </c>
      <c r="G2802" s="9" t="s">
        <v>307</v>
      </c>
      <c r="H2802" s="9">
        <v>0.36</v>
      </c>
      <c r="I2802" s="9">
        <v>0.48</v>
      </c>
      <c r="J2802" s="9" t="s">
        <v>195</v>
      </c>
      <c r="K2802" s="9">
        <v>0.35265120456317001</v>
      </c>
      <c r="L2802" s="9">
        <v>3850.6255304728102</v>
      </c>
      <c r="M2802" s="9">
        <v>9.5675464962054999</v>
      </c>
      <c r="N2802" s="9">
        <v>1.4060786152770099</v>
      </c>
      <c r="O2802" s="9">
        <v>3.3740067966010301</v>
      </c>
      <c r="P2802" s="9">
        <v>0.49585531738795002</v>
      </c>
      <c r="Q2802" s="9">
        <v>1357.92773164294</v>
      </c>
      <c r="R2802" s="9">
        <v>1200</v>
      </c>
      <c r="S2802" s="9" t="s">
        <v>308</v>
      </c>
      <c r="T2802" s="9">
        <v>1200</v>
      </c>
      <c r="U2802" s="9" t="s">
        <v>293</v>
      </c>
      <c r="V2802" s="9" t="s">
        <v>195</v>
      </c>
      <c r="Z2802" s="9">
        <v>0</v>
      </c>
      <c r="AA2802" s="9">
        <v>1</v>
      </c>
      <c r="AB2802" s="9">
        <v>3.3740067966010301</v>
      </c>
      <c r="AC2802" s="9">
        <v>0.49585531738795002</v>
      </c>
      <c r="AD2802" s="9">
        <v>1357.92773164294</v>
      </c>
      <c r="AF2802" s="9">
        <v>-1</v>
      </c>
      <c r="AG2802" s="9">
        <v>-1</v>
      </c>
      <c r="AH2802" s="9">
        <v>-1</v>
      </c>
      <c r="AI2802" s="9">
        <v>-1</v>
      </c>
      <c r="AJ2802" s="9">
        <v>0</v>
      </c>
      <c r="AM2802" s="9" t="s">
        <v>309</v>
      </c>
      <c r="AN2802" s="9">
        <v>-1</v>
      </c>
      <c r="AQ2802" s="9">
        <v>578</v>
      </c>
      <c r="AR2802" s="9" t="s">
        <v>303</v>
      </c>
      <c r="AS2802" s="9" t="s">
        <v>304</v>
      </c>
      <c r="AT2802" s="9" t="s">
        <v>195</v>
      </c>
      <c r="AU2802" s="9">
        <v>132.71029999999999</v>
      </c>
      <c r="AV2802" s="9">
        <v>197.24954787747001</v>
      </c>
      <c r="AW2802" s="9">
        <v>1427.1287920535699</v>
      </c>
      <c r="AX2802" s="9">
        <v>1.1013201392</v>
      </c>
    </row>
    <row r="2803" spans="1:50" x14ac:dyDescent="0.25">
      <c r="A2803" s="142">
        <v>550000</v>
      </c>
      <c r="B2803" s="142">
        <v>860000</v>
      </c>
      <c r="C2803" s="142">
        <v>860000</v>
      </c>
      <c r="D2803" s="9" t="s">
        <v>305</v>
      </c>
      <c r="E2803" s="9" t="s">
        <v>70</v>
      </c>
      <c r="F2803" s="9" t="s">
        <v>306</v>
      </c>
      <c r="G2803" s="9" t="s">
        <v>307</v>
      </c>
      <c r="H2803" s="9">
        <v>0.36</v>
      </c>
      <c r="I2803" s="9">
        <v>0.48</v>
      </c>
      <c r="J2803" s="9" t="s">
        <v>195</v>
      </c>
      <c r="K2803" s="9">
        <v>4.3742676546999998E-4</v>
      </c>
      <c r="L2803" s="9">
        <v>3850.6255304728102</v>
      </c>
      <c r="M2803" s="9">
        <v>9.5675464962054999</v>
      </c>
      <c r="N2803" s="9">
        <v>1.4060786152770099</v>
      </c>
      <c r="O2803" s="9">
        <v>4.1851009173299999E-3</v>
      </c>
      <c r="P2803" s="9">
        <v>6.1505642067999995E-4</v>
      </c>
      <c r="Q2803" s="9">
        <v>1.68436667083862</v>
      </c>
      <c r="R2803" s="9">
        <v>1210</v>
      </c>
      <c r="S2803" s="9" t="s">
        <v>310</v>
      </c>
      <c r="T2803" s="9">
        <v>1210</v>
      </c>
      <c r="U2803" s="9" t="s">
        <v>293</v>
      </c>
      <c r="V2803" s="9" t="s">
        <v>195</v>
      </c>
      <c r="Z2803" s="9">
        <v>0</v>
      </c>
      <c r="AA2803" s="9">
        <v>1</v>
      </c>
      <c r="AB2803" s="9">
        <v>4.1851009173299999E-3</v>
      </c>
      <c r="AC2803" s="9">
        <v>6.1505642067999995E-4</v>
      </c>
      <c r="AD2803" s="9">
        <v>1.68436667083862</v>
      </c>
      <c r="AF2803" s="9">
        <v>-1</v>
      </c>
      <c r="AG2803" s="9">
        <v>-1</v>
      </c>
      <c r="AH2803" s="9">
        <v>-1</v>
      </c>
      <c r="AI2803" s="9">
        <v>-1</v>
      </c>
      <c r="AJ2803" s="9">
        <v>0</v>
      </c>
      <c r="AM2803" s="9" t="s">
        <v>309</v>
      </c>
      <c r="AN2803" s="9">
        <v>-1</v>
      </c>
      <c r="AQ2803" s="9">
        <v>578</v>
      </c>
      <c r="AR2803" s="9" t="s">
        <v>303</v>
      </c>
      <c r="AS2803" s="9" t="s">
        <v>304</v>
      </c>
      <c r="AT2803" s="9" t="s">
        <v>195</v>
      </c>
      <c r="AU2803" s="9">
        <v>132.71029999999999</v>
      </c>
      <c r="AV2803" s="9">
        <v>7.7819525475148996</v>
      </c>
      <c r="AW2803" s="9">
        <v>1.7702033151800201</v>
      </c>
      <c r="AX2803" s="9">
        <v>1.3660719E-3</v>
      </c>
    </row>
    <row r="2804" spans="1:50" x14ac:dyDescent="0.25">
      <c r="A2804" s="142">
        <v>550000</v>
      </c>
      <c r="B2804" s="142">
        <v>860000</v>
      </c>
      <c r="C2804" s="142">
        <v>860000</v>
      </c>
      <c r="D2804" s="9" t="s">
        <v>305</v>
      </c>
      <c r="E2804" s="9" t="s">
        <v>70</v>
      </c>
      <c r="F2804" s="9" t="s">
        <v>306</v>
      </c>
      <c r="G2804" s="9" t="s">
        <v>307</v>
      </c>
      <c r="H2804" s="9">
        <v>0.36</v>
      </c>
      <c r="I2804" s="9">
        <v>0.48</v>
      </c>
      <c r="J2804" s="9" t="s">
        <v>195</v>
      </c>
      <c r="K2804" s="9">
        <v>0.26013358044215001</v>
      </c>
      <c r="L2804" s="9">
        <v>3850.6255304728102</v>
      </c>
      <c r="M2804" s="9">
        <v>9.5675464962054999</v>
      </c>
      <c r="N2804" s="9">
        <v>1.4060786152770099</v>
      </c>
      <c r="O2804" s="9">
        <v>2.4888401261047499</v>
      </c>
      <c r="P2804" s="9">
        <v>0.36576826457514999</v>
      </c>
      <c r="Q2804" s="9">
        <v>1001.67700618387</v>
      </c>
      <c r="R2804" s="9">
        <v>1210</v>
      </c>
      <c r="S2804" s="9" t="s">
        <v>310</v>
      </c>
      <c r="T2804" s="9">
        <v>1210</v>
      </c>
      <c r="U2804" s="9" t="s">
        <v>293</v>
      </c>
      <c r="V2804" s="9" t="s">
        <v>195</v>
      </c>
      <c r="Z2804" s="9">
        <v>0</v>
      </c>
      <c r="AA2804" s="9">
        <v>1</v>
      </c>
      <c r="AB2804" s="9">
        <v>2.4888401261047499</v>
      </c>
      <c r="AC2804" s="9">
        <v>0.36576826457514999</v>
      </c>
      <c r="AD2804" s="9">
        <v>1001.67700618387</v>
      </c>
      <c r="AF2804" s="9">
        <v>-1</v>
      </c>
      <c r="AG2804" s="9">
        <v>-1</v>
      </c>
      <c r="AH2804" s="9">
        <v>-1</v>
      </c>
      <c r="AI2804" s="9">
        <v>-1</v>
      </c>
      <c r="AJ2804" s="9">
        <v>0</v>
      </c>
      <c r="AM2804" s="9" t="s">
        <v>309</v>
      </c>
      <c r="AN2804" s="9">
        <v>-1</v>
      </c>
      <c r="AQ2804" s="9">
        <v>578</v>
      </c>
      <c r="AR2804" s="9" t="s">
        <v>303</v>
      </c>
      <c r="AS2804" s="9" t="s">
        <v>304</v>
      </c>
      <c r="AT2804" s="9" t="s">
        <v>195</v>
      </c>
      <c r="AU2804" s="9">
        <v>132.71029999999999</v>
      </c>
      <c r="AV2804" s="9">
        <v>137.827542766981</v>
      </c>
      <c r="AW2804" s="9">
        <v>1052.7232506942501</v>
      </c>
      <c r="AX2804" s="9">
        <v>0.81239011039999998</v>
      </c>
    </row>
    <row r="2805" spans="1:50" x14ac:dyDescent="0.25">
      <c r="A2805" s="142">
        <v>550000</v>
      </c>
      <c r="B2805" s="142">
        <v>860000</v>
      </c>
      <c r="C2805" s="142">
        <v>860000</v>
      </c>
      <c r="D2805" s="9" t="s">
        <v>305</v>
      </c>
      <c r="E2805" s="9" t="s">
        <v>70</v>
      </c>
      <c r="F2805" s="9" t="s">
        <v>306</v>
      </c>
      <c r="G2805" s="9" t="s">
        <v>307</v>
      </c>
      <c r="H2805" s="9">
        <v>0.36</v>
      </c>
      <c r="I2805" s="9">
        <v>0.48</v>
      </c>
      <c r="J2805" s="9" t="s">
        <v>195</v>
      </c>
      <c r="K2805" s="9">
        <v>4.54124175903E-3</v>
      </c>
      <c r="L2805" s="9">
        <v>3850.6255304728102</v>
      </c>
      <c r="M2805" s="9">
        <v>9.5675464962054999</v>
      </c>
      <c r="N2805" s="9">
        <v>1.4060786152770099</v>
      </c>
      <c r="O2805" s="9">
        <v>4.3448541680029998E-2</v>
      </c>
      <c r="P2805" s="9">
        <v>6.3853429241699997E-3</v>
      </c>
      <c r="Q2805" s="9">
        <v>17.486621457370099</v>
      </c>
      <c r="R2805" s="9">
        <v>1210</v>
      </c>
      <c r="S2805" s="9" t="s">
        <v>310</v>
      </c>
      <c r="T2805" s="9">
        <v>1210</v>
      </c>
      <c r="U2805" s="9" t="s">
        <v>293</v>
      </c>
      <c r="V2805" s="9" t="s">
        <v>195</v>
      </c>
      <c r="Z2805" s="9">
        <v>0</v>
      </c>
      <c r="AA2805" s="9">
        <v>1</v>
      </c>
      <c r="AB2805" s="9">
        <v>4.3448541680029998E-2</v>
      </c>
      <c r="AC2805" s="9">
        <v>6.3853429241699997E-3</v>
      </c>
      <c r="AD2805" s="9">
        <v>17.4866214573719</v>
      </c>
      <c r="AF2805" s="9">
        <v>-1</v>
      </c>
      <c r="AG2805" s="9">
        <v>-1</v>
      </c>
      <c r="AH2805" s="9">
        <v>-1</v>
      </c>
      <c r="AI2805" s="9">
        <v>-1</v>
      </c>
      <c r="AJ2805" s="9">
        <v>0</v>
      </c>
      <c r="AM2805" s="9" t="s">
        <v>309</v>
      </c>
      <c r="AN2805" s="9">
        <v>-1</v>
      </c>
      <c r="AQ2805" s="9">
        <v>578</v>
      </c>
      <c r="AR2805" s="9" t="s">
        <v>303</v>
      </c>
      <c r="AS2805" s="9" t="s">
        <v>304</v>
      </c>
      <c r="AT2805" s="9" t="s">
        <v>195</v>
      </c>
      <c r="AU2805" s="9">
        <v>132.71029999999999</v>
      </c>
      <c r="AV2805" s="9">
        <v>24.737009141337399</v>
      </c>
      <c r="AW2805" s="9">
        <v>18.377753378203401</v>
      </c>
      <c r="AX2805" s="9">
        <v>1.4182174699999999E-2</v>
      </c>
    </row>
    <row r="2806" spans="1:50" x14ac:dyDescent="0.25">
      <c r="A2806" s="142">
        <v>550000</v>
      </c>
      <c r="B2806" s="142">
        <v>870000</v>
      </c>
      <c r="C2806" s="142">
        <v>870000</v>
      </c>
      <c r="D2806" s="9" t="s">
        <v>305</v>
      </c>
      <c r="E2806" s="9" t="s">
        <v>70</v>
      </c>
      <c r="F2806" s="9" t="s">
        <v>306</v>
      </c>
      <c r="G2806" s="9" t="s">
        <v>307</v>
      </c>
      <c r="H2806" s="9">
        <v>0.36</v>
      </c>
      <c r="I2806" s="9">
        <v>0.48</v>
      </c>
      <c r="J2806" s="9" t="s">
        <v>195</v>
      </c>
      <c r="K2806" s="9">
        <v>9.1345328815970003E-2</v>
      </c>
      <c r="L2806" s="9">
        <v>3798.0050506612301</v>
      </c>
      <c r="M2806" s="9">
        <v>9.1529439187128201</v>
      </c>
      <c r="N2806" s="9">
        <v>1.3382870368286199</v>
      </c>
      <c r="O2806" s="9">
        <v>0.83607867188899998</v>
      </c>
      <c r="P2806" s="9">
        <v>0.12224626942925999</v>
      </c>
      <c r="Q2806" s="9">
        <v>346.93002019738401</v>
      </c>
      <c r="R2806" s="9">
        <v>1200</v>
      </c>
      <c r="S2806" s="9" t="s">
        <v>308</v>
      </c>
      <c r="T2806" s="9">
        <v>1200</v>
      </c>
      <c r="U2806" s="9" t="s">
        <v>293</v>
      </c>
      <c r="V2806" s="9" t="s">
        <v>195</v>
      </c>
      <c r="Z2806" s="9">
        <v>0</v>
      </c>
      <c r="AA2806" s="9">
        <v>1</v>
      </c>
      <c r="AB2806" s="9">
        <v>0.83607867188899998</v>
      </c>
      <c r="AC2806" s="9">
        <v>0.12224626942925999</v>
      </c>
      <c r="AD2806" s="9">
        <v>839.67902077875397</v>
      </c>
      <c r="AF2806" s="9">
        <v>-1</v>
      </c>
      <c r="AG2806" s="9">
        <v>-1</v>
      </c>
      <c r="AH2806" s="9">
        <v>-1</v>
      </c>
      <c r="AI2806" s="9">
        <v>-1</v>
      </c>
      <c r="AJ2806" s="9">
        <v>0</v>
      </c>
      <c r="AM2806" s="9" t="s">
        <v>309</v>
      </c>
      <c r="AN2806" s="9">
        <v>-1</v>
      </c>
      <c r="AQ2806" s="9">
        <v>578</v>
      </c>
      <c r="AR2806" s="9" t="s">
        <v>303</v>
      </c>
      <c r="AS2806" s="9" t="s">
        <v>304</v>
      </c>
      <c r="AT2806" s="9" t="s">
        <v>195</v>
      </c>
      <c r="AU2806" s="9">
        <v>132.71029999999999</v>
      </c>
      <c r="AV2806" s="9">
        <v>111.994679487721</v>
      </c>
      <c r="AW2806" s="9">
        <v>369.66143057517002</v>
      </c>
      <c r="AX2806" s="9">
        <v>0.68100488299999995</v>
      </c>
    </row>
    <row r="2807" spans="1:50" x14ac:dyDescent="0.25">
      <c r="A2807" s="142">
        <v>550000</v>
      </c>
      <c r="B2807" s="142">
        <v>870000</v>
      </c>
      <c r="C2807" s="142">
        <v>870000</v>
      </c>
      <c r="D2807" s="9" t="s">
        <v>305</v>
      </c>
      <c r="E2807" s="9" t="s">
        <v>70</v>
      </c>
      <c r="F2807" s="9" t="s">
        <v>306</v>
      </c>
      <c r="G2807" s="9" t="s">
        <v>307</v>
      </c>
      <c r="H2807" s="9">
        <v>0.36</v>
      </c>
      <c r="I2807" s="9">
        <v>0.48</v>
      </c>
      <c r="J2807" s="9" t="s">
        <v>312</v>
      </c>
      <c r="K2807" s="9">
        <v>3.916325226938E-2</v>
      </c>
      <c r="L2807" s="9">
        <v>3798.0050506612301</v>
      </c>
      <c r="M2807" s="9">
        <v>9.1529439187128201</v>
      </c>
      <c r="N2807" s="9">
        <v>1.3382870368286199</v>
      </c>
      <c r="O2807" s="9">
        <v>0.35845905169602998</v>
      </c>
      <c r="P2807" s="9">
        <v>5.241167283216E-2</v>
      </c>
      <c r="Q2807" s="9">
        <v>148.742229919425</v>
      </c>
      <c r="R2807" s="9">
        <v>3100</v>
      </c>
      <c r="S2807" s="9" t="s">
        <v>313</v>
      </c>
      <c r="T2807" s="9">
        <v>3100</v>
      </c>
      <c r="U2807" s="9" t="s">
        <v>293</v>
      </c>
      <c r="V2807" s="9" t="s">
        <v>195</v>
      </c>
      <c r="Y2807" s="9" t="s">
        <v>312</v>
      </c>
      <c r="Z2807" s="9">
        <v>0</v>
      </c>
      <c r="AA2807" s="9">
        <v>1</v>
      </c>
      <c r="AB2807" s="9">
        <v>0.35845905169602998</v>
      </c>
      <c r="AC2807" s="9">
        <v>5.241167283216E-2</v>
      </c>
      <c r="AD2807" s="9">
        <v>180.985981806593</v>
      </c>
      <c r="AF2807" s="9">
        <v>-1</v>
      </c>
      <c r="AG2807" s="9">
        <v>-1</v>
      </c>
      <c r="AH2807" s="9">
        <v>-1</v>
      </c>
      <c r="AI2807" s="9">
        <v>-1</v>
      </c>
      <c r="AJ2807" s="9">
        <v>0</v>
      </c>
      <c r="AM2807" s="9" t="s">
        <v>309</v>
      </c>
      <c r="AN2807" s="9">
        <v>-1</v>
      </c>
      <c r="AQ2807" s="9">
        <v>578</v>
      </c>
      <c r="AR2807" s="9" t="s">
        <v>303</v>
      </c>
      <c r="AS2807" s="9" t="s">
        <v>304</v>
      </c>
      <c r="AT2807" s="9" t="s">
        <v>195</v>
      </c>
      <c r="AU2807" s="9">
        <v>132.71029999999999</v>
      </c>
      <c r="AV2807" s="9">
        <v>50.699041939276697</v>
      </c>
      <c r="AW2807" s="9">
        <v>158.48805896841199</v>
      </c>
      <c r="AX2807" s="9">
        <v>0.14678506229999999</v>
      </c>
    </row>
    <row r="2808" spans="1:50" x14ac:dyDescent="0.25">
      <c r="A2808" s="142">
        <v>550000</v>
      </c>
      <c r="B2808" s="142">
        <v>870000</v>
      </c>
      <c r="C2808" s="142">
        <v>870000</v>
      </c>
      <c r="D2808" s="9" t="s">
        <v>305</v>
      </c>
      <c r="E2808" s="9" t="s">
        <v>70</v>
      </c>
      <c r="F2808" s="9" t="s">
        <v>306</v>
      </c>
      <c r="G2808" s="9" t="s">
        <v>307</v>
      </c>
      <c r="H2808" s="9">
        <v>0.36</v>
      </c>
      <c r="I2808" s="9">
        <v>0.48</v>
      </c>
      <c r="J2808" s="9" t="s">
        <v>195</v>
      </c>
      <c r="K2808" s="9">
        <v>5.3556194718790001E-2</v>
      </c>
      <c r="L2808" s="9">
        <v>3798.0050506612301</v>
      </c>
      <c r="M2808" s="9">
        <v>9.1529439187128201</v>
      </c>
      <c r="N2808" s="9">
        <v>1.3382870368286199</v>
      </c>
      <c r="O2808" s="9">
        <v>0.49019684676081998</v>
      </c>
      <c r="P2808" s="9">
        <v>7.1673561134030006E-2</v>
      </c>
      <c r="Q2808" s="9">
        <v>203.40669803619099</v>
      </c>
      <c r="R2808" s="9">
        <v>1210</v>
      </c>
      <c r="S2808" s="9" t="s">
        <v>310</v>
      </c>
      <c r="T2808" s="9">
        <v>1210</v>
      </c>
      <c r="U2808" s="9" t="s">
        <v>293</v>
      </c>
      <c r="V2808" s="9" t="s">
        <v>195</v>
      </c>
      <c r="Z2808" s="9">
        <v>0</v>
      </c>
      <c r="AA2808" s="9">
        <v>1</v>
      </c>
      <c r="AB2808" s="9">
        <v>0.49019684676081998</v>
      </c>
      <c r="AC2808" s="9">
        <v>7.1673561134030006E-2</v>
      </c>
      <c r="AD2808" s="9">
        <v>203.40669803619301</v>
      </c>
      <c r="AF2808" s="9">
        <v>-1</v>
      </c>
      <c r="AG2808" s="9">
        <v>-1</v>
      </c>
      <c r="AH2808" s="9">
        <v>-1</v>
      </c>
      <c r="AI2808" s="9">
        <v>-1</v>
      </c>
      <c r="AJ2808" s="9">
        <v>0</v>
      </c>
      <c r="AM2808" s="9" t="s">
        <v>309</v>
      </c>
      <c r="AN2808" s="9">
        <v>-1</v>
      </c>
      <c r="AQ2808" s="9">
        <v>578</v>
      </c>
      <c r="AR2808" s="9" t="s">
        <v>303</v>
      </c>
      <c r="AS2808" s="9" t="s">
        <v>304</v>
      </c>
      <c r="AT2808" s="9" t="s">
        <v>195</v>
      </c>
      <c r="AU2808" s="9">
        <v>132.71029999999999</v>
      </c>
      <c r="AV2808" s="9">
        <v>72.150169498438103</v>
      </c>
      <c r="AW2808" s="9">
        <v>216.734230557074</v>
      </c>
      <c r="AX2808" s="9">
        <v>0.16496893600000001</v>
      </c>
    </row>
    <row r="2809" spans="1:50" x14ac:dyDescent="0.25">
      <c r="A2809" s="142">
        <v>550000</v>
      </c>
      <c r="B2809" s="142">
        <v>870000</v>
      </c>
      <c r="C2809" s="142">
        <v>870000</v>
      </c>
      <c r="D2809" s="9" t="s">
        <v>305</v>
      </c>
      <c r="E2809" s="9" t="s">
        <v>70</v>
      </c>
      <c r="F2809" s="9" t="s">
        <v>306</v>
      </c>
      <c r="G2809" s="9" t="s">
        <v>307</v>
      </c>
      <c r="H2809" s="9">
        <v>0.36</v>
      </c>
      <c r="I2809" s="9">
        <v>0.48</v>
      </c>
      <c r="J2809" s="9" t="s">
        <v>195</v>
      </c>
      <c r="K2809" s="9">
        <v>0.24059540596859999</v>
      </c>
      <c r="L2809" s="9">
        <v>3875.1411981169499</v>
      </c>
      <c r="M2809" s="9">
        <v>10.533576691254099</v>
      </c>
      <c r="N2809" s="9">
        <v>1.85618226257638</v>
      </c>
      <c r="O2809" s="9">
        <v>2.5343301603336599</v>
      </c>
      <c r="P2809" s="9">
        <v>0.44658892501628</v>
      </c>
      <c r="Q2809" s="9">
        <v>932.34116974659401</v>
      </c>
      <c r="R2809" s="9">
        <v>1200</v>
      </c>
      <c r="S2809" s="9" t="s">
        <v>308</v>
      </c>
      <c r="T2809" s="9">
        <v>1200</v>
      </c>
      <c r="U2809" s="9" t="s">
        <v>293</v>
      </c>
      <c r="V2809" s="9" t="s">
        <v>195</v>
      </c>
      <c r="Z2809" s="9">
        <v>0</v>
      </c>
      <c r="AA2809" s="9">
        <v>1</v>
      </c>
      <c r="AB2809" s="9">
        <v>2.5343301603336599</v>
      </c>
      <c r="AC2809" s="9">
        <v>0.44658892501628</v>
      </c>
      <c r="AD2809" s="9">
        <v>932.34116974659401</v>
      </c>
      <c r="AF2809" s="9">
        <v>-1</v>
      </c>
      <c r="AG2809" s="9">
        <v>-1</v>
      </c>
      <c r="AH2809" s="9">
        <v>-1</v>
      </c>
      <c r="AI2809" s="9">
        <v>-1</v>
      </c>
      <c r="AJ2809" s="9">
        <v>0</v>
      </c>
      <c r="AM2809" s="9" t="s">
        <v>309</v>
      </c>
      <c r="AN2809" s="9">
        <v>-1</v>
      </c>
      <c r="AQ2809" s="9">
        <v>578</v>
      </c>
      <c r="AR2809" s="9" t="s">
        <v>303</v>
      </c>
      <c r="AS2809" s="9" t="s">
        <v>304</v>
      </c>
      <c r="AT2809" s="9" t="s">
        <v>195</v>
      </c>
      <c r="AU2809" s="9">
        <v>132.71029999999999</v>
      </c>
      <c r="AV2809" s="9">
        <v>145.362461051373</v>
      </c>
      <c r="AW2809" s="9">
        <v>973.65506384396201</v>
      </c>
      <c r="AX2809" s="9">
        <v>0.75615666650000002</v>
      </c>
    </row>
    <row r="2810" spans="1:50" x14ac:dyDescent="0.25">
      <c r="A2810" s="142">
        <v>550000</v>
      </c>
      <c r="B2810" s="142">
        <v>870000</v>
      </c>
      <c r="C2810" s="142">
        <v>870000</v>
      </c>
      <c r="D2810" s="9" t="s">
        <v>305</v>
      </c>
      <c r="E2810" s="9" t="s">
        <v>70</v>
      </c>
      <c r="F2810" s="9" t="s">
        <v>306</v>
      </c>
      <c r="G2810" s="9" t="s">
        <v>307</v>
      </c>
      <c r="H2810" s="9">
        <v>0.36</v>
      </c>
      <c r="I2810" s="9">
        <v>0.48</v>
      </c>
      <c r="J2810" s="9" t="s">
        <v>195</v>
      </c>
      <c r="K2810" s="9">
        <v>1.9108288028410001E-2</v>
      </c>
      <c r="L2810" s="9">
        <v>3875.1411981169499</v>
      </c>
      <c r="M2810" s="9">
        <v>10.533576691254099</v>
      </c>
      <c r="N2810" s="9">
        <v>1.85618226257638</v>
      </c>
      <c r="O2810" s="9">
        <v>0.20127861738590999</v>
      </c>
      <c r="P2810" s="9">
        <v>3.5468465306549998E-2</v>
      </c>
      <c r="Q2810" s="9">
        <v>74.047314164407496</v>
      </c>
      <c r="R2810" s="9">
        <v>1330</v>
      </c>
      <c r="S2810" s="9" t="s">
        <v>311</v>
      </c>
      <c r="T2810" s="9">
        <v>1330</v>
      </c>
      <c r="U2810" s="9" t="s">
        <v>293</v>
      </c>
      <c r="V2810" s="9" t="s">
        <v>195</v>
      </c>
      <c r="Z2810" s="9">
        <v>0</v>
      </c>
      <c r="AA2810" s="9">
        <v>1</v>
      </c>
      <c r="AB2810" s="9">
        <v>0.20127861738590999</v>
      </c>
      <c r="AC2810" s="9">
        <v>3.5468465306549998E-2</v>
      </c>
      <c r="AD2810" s="9">
        <v>74.047314164407894</v>
      </c>
      <c r="AF2810" s="9">
        <v>-1</v>
      </c>
      <c r="AG2810" s="9">
        <v>-1</v>
      </c>
      <c r="AH2810" s="9">
        <v>-1</v>
      </c>
      <c r="AI2810" s="9">
        <v>-1</v>
      </c>
      <c r="AJ2810" s="9">
        <v>0</v>
      </c>
      <c r="AM2810" s="9" t="s">
        <v>309</v>
      </c>
      <c r="AN2810" s="9">
        <v>-1</v>
      </c>
      <c r="AQ2810" s="9">
        <v>578</v>
      </c>
      <c r="AR2810" s="9" t="s">
        <v>303</v>
      </c>
      <c r="AS2810" s="9" t="s">
        <v>304</v>
      </c>
      <c r="AT2810" s="9" t="s">
        <v>195</v>
      </c>
      <c r="AU2810" s="9">
        <v>132.71029999999999</v>
      </c>
      <c r="AV2810" s="9">
        <v>50.141441835781997</v>
      </c>
      <c r="AW2810" s="9">
        <v>77.328498128872894</v>
      </c>
      <c r="AX2810" s="9">
        <v>6.00545938E-2</v>
      </c>
    </row>
    <row r="2811" spans="1:50" x14ac:dyDescent="0.25">
      <c r="A2811" s="142">
        <v>550000</v>
      </c>
      <c r="B2811" s="142">
        <v>870000</v>
      </c>
      <c r="C2811" s="142">
        <v>870000</v>
      </c>
      <c r="D2811" s="9" t="s">
        <v>305</v>
      </c>
      <c r="E2811" s="9" t="s">
        <v>70</v>
      </c>
      <c r="F2811" s="9" t="s">
        <v>306</v>
      </c>
      <c r="G2811" s="9" t="s">
        <v>307</v>
      </c>
      <c r="H2811" s="9">
        <v>0.36</v>
      </c>
      <c r="I2811" s="9">
        <v>0.48</v>
      </c>
      <c r="J2811" s="9" t="s">
        <v>195</v>
      </c>
      <c r="K2811" s="9">
        <v>6.3164194974430002E-2</v>
      </c>
      <c r="L2811" s="9">
        <v>3875.1411981169499</v>
      </c>
      <c r="M2811" s="9">
        <v>10.533576691254099</v>
      </c>
      <c r="N2811" s="9">
        <v>1.85618226257638</v>
      </c>
      <c r="O2811" s="9">
        <v>0.66534489190447998</v>
      </c>
      <c r="P2811" s="9">
        <v>0.11724425834145</v>
      </c>
      <c r="Q2811" s="9">
        <v>244.77017419130499</v>
      </c>
      <c r="R2811" s="9">
        <v>1330</v>
      </c>
      <c r="S2811" s="9" t="s">
        <v>311</v>
      </c>
      <c r="T2811" s="9">
        <v>1330</v>
      </c>
      <c r="U2811" s="9" t="s">
        <v>293</v>
      </c>
      <c r="V2811" s="9" t="s">
        <v>195</v>
      </c>
      <c r="Z2811" s="9">
        <v>0</v>
      </c>
      <c r="AA2811" s="9">
        <v>1</v>
      </c>
      <c r="AB2811" s="9">
        <v>0.66534489190447998</v>
      </c>
      <c r="AC2811" s="9">
        <v>0.11724425834145</v>
      </c>
      <c r="AD2811" s="9">
        <v>244.77017419130499</v>
      </c>
      <c r="AF2811" s="9">
        <v>-1</v>
      </c>
      <c r="AG2811" s="9">
        <v>-1</v>
      </c>
      <c r="AH2811" s="9">
        <v>-1</v>
      </c>
      <c r="AI2811" s="9">
        <v>-1</v>
      </c>
      <c r="AJ2811" s="9">
        <v>0</v>
      </c>
      <c r="AM2811" s="9" t="s">
        <v>309</v>
      </c>
      <c r="AN2811" s="9">
        <v>-1</v>
      </c>
      <c r="AQ2811" s="9">
        <v>578</v>
      </c>
      <c r="AR2811" s="9" t="s">
        <v>303</v>
      </c>
      <c r="AS2811" s="9" t="s">
        <v>304</v>
      </c>
      <c r="AT2811" s="9" t="s">
        <v>195</v>
      </c>
      <c r="AU2811" s="9">
        <v>132.71029999999999</v>
      </c>
      <c r="AV2811" s="9">
        <v>63.481722529223902</v>
      </c>
      <c r="AW2811" s="9">
        <v>255.61642809799801</v>
      </c>
      <c r="AX2811" s="9">
        <v>0.1985159564</v>
      </c>
    </row>
    <row r="2812" spans="1:50" x14ac:dyDescent="0.25">
      <c r="A2812" s="142">
        <v>550000</v>
      </c>
      <c r="B2812" s="142">
        <v>870000</v>
      </c>
      <c r="C2812" s="142">
        <v>870000</v>
      </c>
      <c r="D2812" s="9" t="s">
        <v>305</v>
      </c>
      <c r="E2812" s="9" t="s">
        <v>70</v>
      </c>
      <c r="F2812" s="9" t="s">
        <v>306</v>
      </c>
      <c r="G2812" s="9" t="s">
        <v>307</v>
      </c>
      <c r="H2812" s="9">
        <v>0.36</v>
      </c>
      <c r="I2812" s="9">
        <v>0.48</v>
      </c>
      <c r="J2812" s="9" t="s">
        <v>195</v>
      </c>
      <c r="K2812" s="9">
        <v>5.1918578039099996E-3</v>
      </c>
      <c r="L2812" s="9">
        <v>3875.1411981169499</v>
      </c>
      <c r="M2812" s="9">
        <v>10.533576691254099</v>
      </c>
      <c r="N2812" s="9">
        <v>1.85618226257638</v>
      </c>
      <c r="O2812" s="9">
        <v>5.4688832347579999E-2</v>
      </c>
      <c r="P2812" s="9">
        <v>9.6370343654299997E-3</v>
      </c>
      <c r="Q2812" s="9">
        <v>20.1191820707005</v>
      </c>
      <c r="R2812" s="9">
        <v>1330</v>
      </c>
      <c r="S2812" s="9" t="s">
        <v>311</v>
      </c>
      <c r="T2812" s="9">
        <v>1330</v>
      </c>
      <c r="U2812" s="9" t="s">
        <v>293</v>
      </c>
      <c r="V2812" s="9" t="s">
        <v>195</v>
      </c>
      <c r="Z2812" s="9">
        <v>0</v>
      </c>
      <c r="AA2812" s="9">
        <v>1</v>
      </c>
      <c r="AB2812" s="9">
        <v>5.4688832347579999E-2</v>
      </c>
      <c r="AC2812" s="9">
        <v>9.6370343654299997E-3</v>
      </c>
      <c r="AD2812" s="9">
        <v>20.119182070698798</v>
      </c>
      <c r="AF2812" s="9">
        <v>-1</v>
      </c>
      <c r="AG2812" s="9">
        <v>-1</v>
      </c>
      <c r="AH2812" s="9">
        <v>-1</v>
      </c>
      <c r="AI2812" s="9">
        <v>-1</v>
      </c>
      <c r="AJ2812" s="9">
        <v>0</v>
      </c>
      <c r="AM2812" s="9" t="s">
        <v>309</v>
      </c>
      <c r="AN2812" s="9">
        <v>-1</v>
      </c>
      <c r="AQ2812" s="9">
        <v>578</v>
      </c>
      <c r="AR2812" s="9" t="s">
        <v>303</v>
      </c>
      <c r="AS2812" s="9" t="s">
        <v>304</v>
      </c>
      <c r="AT2812" s="9" t="s">
        <v>195</v>
      </c>
      <c r="AU2812" s="9">
        <v>132.71029999999999</v>
      </c>
      <c r="AV2812" s="9">
        <v>26.519225411853899</v>
      </c>
      <c r="AW2812" s="9">
        <v>21.0107030979431</v>
      </c>
      <c r="AX2812" s="9">
        <v>1.6317260399999998E-2</v>
      </c>
    </row>
    <row r="2813" spans="1:50" x14ac:dyDescent="0.25">
      <c r="A2813" s="142">
        <v>550000</v>
      </c>
      <c r="B2813" s="142">
        <v>870000</v>
      </c>
      <c r="C2813" s="142">
        <v>870000</v>
      </c>
      <c r="D2813" s="9" t="s">
        <v>305</v>
      </c>
      <c r="E2813" s="9" t="s">
        <v>70</v>
      </c>
      <c r="F2813" s="9" t="s">
        <v>306</v>
      </c>
      <c r="G2813" s="9" t="s">
        <v>307</v>
      </c>
      <c r="H2813" s="9">
        <v>0.36</v>
      </c>
      <c r="I2813" s="9">
        <v>0.48</v>
      </c>
      <c r="J2813" s="9" t="s">
        <v>195</v>
      </c>
      <c r="K2813" s="9">
        <v>4.722758738222E-2</v>
      </c>
      <c r="L2813" s="9">
        <v>3875.1411981169499</v>
      </c>
      <c r="M2813" s="9">
        <v>10.533576691254099</v>
      </c>
      <c r="N2813" s="9">
        <v>1.85618226257638</v>
      </c>
      <c r="O2813" s="9">
        <v>0.49747541363355002</v>
      </c>
      <c r="P2813" s="9">
        <v>8.7663010003149994E-2</v>
      </c>
      <c r="Q2813" s="9">
        <v>183.01356955252001</v>
      </c>
      <c r="R2813" s="9">
        <v>1330</v>
      </c>
      <c r="S2813" s="9" t="s">
        <v>311</v>
      </c>
      <c r="T2813" s="9">
        <v>1330</v>
      </c>
      <c r="U2813" s="9" t="s">
        <v>293</v>
      </c>
      <c r="V2813" s="9" t="s">
        <v>195</v>
      </c>
      <c r="Z2813" s="9">
        <v>0</v>
      </c>
      <c r="AA2813" s="9">
        <v>1</v>
      </c>
      <c r="AB2813" s="9">
        <v>0.49747541363355002</v>
      </c>
      <c r="AC2813" s="9">
        <v>8.7663010003149994E-2</v>
      </c>
      <c r="AD2813" s="9">
        <v>183.01356955252101</v>
      </c>
      <c r="AF2813" s="9">
        <v>-1</v>
      </c>
      <c r="AG2813" s="9">
        <v>-1</v>
      </c>
      <c r="AH2813" s="9">
        <v>-1</v>
      </c>
      <c r="AI2813" s="9">
        <v>-1</v>
      </c>
      <c r="AJ2813" s="9">
        <v>0</v>
      </c>
      <c r="AM2813" s="9" t="s">
        <v>309</v>
      </c>
      <c r="AN2813" s="9">
        <v>-1</v>
      </c>
      <c r="AQ2813" s="9">
        <v>578</v>
      </c>
      <c r="AR2813" s="9" t="s">
        <v>303</v>
      </c>
      <c r="AS2813" s="9" t="s">
        <v>304</v>
      </c>
      <c r="AT2813" s="9" t="s">
        <v>195</v>
      </c>
      <c r="AU2813" s="9">
        <v>132.71029999999999</v>
      </c>
      <c r="AV2813" s="9">
        <v>77.102545037176498</v>
      </c>
      <c r="AW2813" s="9">
        <v>191.123265312206</v>
      </c>
      <c r="AX2813" s="9">
        <v>0.1484294968</v>
      </c>
    </row>
    <row r="2814" spans="1:50" x14ac:dyDescent="0.25">
      <c r="A2814" s="142">
        <v>550000</v>
      </c>
      <c r="B2814" s="142">
        <v>870000</v>
      </c>
      <c r="C2814" s="142">
        <v>870000</v>
      </c>
      <c r="D2814" s="9" t="s">
        <v>305</v>
      </c>
      <c r="E2814" s="9" t="s">
        <v>70</v>
      </c>
      <c r="F2814" s="9" t="s">
        <v>306</v>
      </c>
      <c r="G2814" s="9" t="s">
        <v>307</v>
      </c>
      <c r="H2814" s="9">
        <v>0.36</v>
      </c>
      <c r="I2814" s="9">
        <v>0.48</v>
      </c>
      <c r="J2814" s="9" t="s">
        <v>195</v>
      </c>
      <c r="K2814" s="9">
        <v>0.17272936468776001</v>
      </c>
      <c r="L2814" s="9">
        <v>3875.1411981169499</v>
      </c>
      <c r="M2814" s="9">
        <v>10.533576691254099</v>
      </c>
      <c r="N2814" s="9">
        <v>1.85618226257638</v>
      </c>
      <c r="O2814" s="9">
        <v>1.8194580097701401</v>
      </c>
      <c r="P2814" s="9">
        <v>0.32061718295951003</v>
      </c>
      <c r="Q2814" s="9">
        <v>669.35067722611302</v>
      </c>
      <c r="R2814" s="9">
        <v>1330</v>
      </c>
      <c r="S2814" s="9" t="s">
        <v>311</v>
      </c>
      <c r="T2814" s="9">
        <v>1330</v>
      </c>
      <c r="U2814" s="9" t="s">
        <v>293</v>
      </c>
      <c r="V2814" s="9" t="s">
        <v>195</v>
      </c>
      <c r="Z2814" s="9">
        <v>0</v>
      </c>
      <c r="AA2814" s="9">
        <v>1</v>
      </c>
      <c r="AB2814" s="9">
        <v>1.8194580097701401</v>
      </c>
      <c r="AC2814" s="9">
        <v>0.32061718295951003</v>
      </c>
      <c r="AD2814" s="9">
        <v>669.35067722611302</v>
      </c>
      <c r="AF2814" s="9">
        <v>-1</v>
      </c>
      <c r="AG2814" s="9">
        <v>-1</v>
      </c>
      <c r="AH2814" s="9">
        <v>-1</v>
      </c>
      <c r="AI2814" s="9">
        <v>-1</v>
      </c>
      <c r="AJ2814" s="9">
        <v>0</v>
      </c>
      <c r="AM2814" s="9" t="s">
        <v>309</v>
      </c>
      <c r="AN2814" s="9">
        <v>-1</v>
      </c>
      <c r="AQ2814" s="9">
        <v>578</v>
      </c>
      <c r="AR2814" s="9" t="s">
        <v>303</v>
      </c>
      <c r="AS2814" s="9" t="s">
        <v>304</v>
      </c>
      <c r="AT2814" s="9" t="s">
        <v>195</v>
      </c>
      <c r="AU2814" s="9">
        <v>132.71029999999999</v>
      </c>
      <c r="AV2814" s="9">
        <v>105.516714185927</v>
      </c>
      <c r="AW2814" s="9">
        <v>699.01093882374198</v>
      </c>
      <c r="AX2814" s="9">
        <v>0.54286348520000005</v>
      </c>
    </row>
    <row r="2815" spans="1:50" x14ac:dyDescent="0.25">
      <c r="A2815" s="142">
        <v>550000</v>
      </c>
      <c r="B2815" s="142">
        <v>870000</v>
      </c>
      <c r="C2815" s="142">
        <v>870000</v>
      </c>
      <c r="D2815" s="9" t="s">
        <v>305</v>
      </c>
      <c r="E2815" s="9" t="s">
        <v>70</v>
      </c>
      <c r="F2815" s="9" t="s">
        <v>306</v>
      </c>
      <c r="G2815" s="9" t="s">
        <v>307</v>
      </c>
      <c r="H2815" s="9">
        <v>0.36</v>
      </c>
      <c r="I2815" s="9">
        <v>0.48</v>
      </c>
      <c r="J2815" s="9" t="s">
        <v>195</v>
      </c>
      <c r="K2815" s="9">
        <v>6.9746754914619999E-2</v>
      </c>
      <c r="L2815" s="9">
        <v>3875.1411981169499</v>
      </c>
      <c r="M2815" s="9">
        <v>10.533576691254099</v>
      </c>
      <c r="N2815" s="9">
        <v>1.85618226257638</v>
      </c>
      <c r="O2815" s="9">
        <v>0.73468279185927998</v>
      </c>
      <c r="P2815" s="9">
        <v>0.12946268934478</v>
      </c>
      <c r="Q2815" s="9">
        <v>270.27852340462101</v>
      </c>
      <c r="R2815" s="9">
        <v>1330</v>
      </c>
      <c r="S2815" s="9" t="s">
        <v>311</v>
      </c>
      <c r="T2815" s="9">
        <v>1330</v>
      </c>
      <c r="U2815" s="9" t="s">
        <v>293</v>
      </c>
      <c r="V2815" s="9" t="s">
        <v>195</v>
      </c>
      <c r="Z2815" s="9">
        <v>0</v>
      </c>
      <c r="AA2815" s="9">
        <v>1</v>
      </c>
      <c r="AB2815" s="9">
        <v>0.73468279185927998</v>
      </c>
      <c r="AC2815" s="9">
        <v>0.12946268934478</v>
      </c>
      <c r="AD2815" s="9">
        <v>270.278523404623</v>
      </c>
      <c r="AF2815" s="9">
        <v>-1</v>
      </c>
      <c r="AG2815" s="9">
        <v>-1</v>
      </c>
      <c r="AH2815" s="9">
        <v>-1</v>
      </c>
      <c r="AI2815" s="9">
        <v>-1</v>
      </c>
      <c r="AJ2815" s="9">
        <v>0</v>
      </c>
      <c r="AM2815" s="9" t="s">
        <v>309</v>
      </c>
      <c r="AN2815" s="9">
        <v>-1</v>
      </c>
      <c r="AQ2815" s="9">
        <v>578</v>
      </c>
      <c r="AR2815" s="9" t="s">
        <v>303</v>
      </c>
      <c r="AS2815" s="9" t="s">
        <v>304</v>
      </c>
      <c r="AT2815" s="9" t="s">
        <v>195</v>
      </c>
      <c r="AU2815" s="9">
        <v>132.71029999999999</v>
      </c>
      <c r="AV2815" s="9">
        <v>68.545305356734801</v>
      </c>
      <c r="AW2815" s="9">
        <v>282.255103067802</v>
      </c>
      <c r="AX2815" s="9">
        <v>0.21920399300000001</v>
      </c>
    </row>
    <row r="2816" spans="1:50" x14ac:dyDescent="0.25">
      <c r="A2816" s="142">
        <v>550000</v>
      </c>
      <c r="B2816" s="142">
        <v>870000</v>
      </c>
      <c r="C2816" s="142">
        <v>870000</v>
      </c>
      <c r="D2816" s="9" t="s">
        <v>305</v>
      </c>
      <c r="E2816" s="9" t="s">
        <v>70</v>
      </c>
      <c r="F2816" s="9" t="s">
        <v>306</v>
      </c>
      <c r="G2816" s="9" t="s">
        <v>307</v>
      </c>
      <c r="H2816" s="9">
        <v>0.36</v>
      </c>
      <c r="I2816" s="9">
        <v>0.48</v>
      </c>
      <c r="J2816" s="9" t="s">
        <v>195</v>
      </c>
      <c r="K2816" s="9">
        <v>0.33819775661627</v>
      </c>
      <c r="L2816" s="9">
        <v>3863.6814112372599</v>
      </c>
      <c r="M2816" s="9">
        <v>10.272076148452699</v>
      </c>
      <c r="N2816" s="9">
        <v>1.7357296553736301</v>
      </c>
      <c r="O2816" s="9">
        <v>3.4739931091982799</v>
      </c>
      <c r="P2816" s="9">
        <v>0.58701987553970003</v>
      </c>
      <c r="Q2816" s="9">
        <v>1306.6883855604401</v>
      </c>
      <c r="R2816" s="9">
        <v>1200</v>
      </c>
      <c r="S2816" s="9" t="s">
        <v>308</v>
      </c>
      <c r="T2816" s="9">
        <v>1200</v>
      </c>
      <c r="U2816" s="9" t="s">
        <v>293</v>
      </c>
      <c r="V2816" s="9" t="s">
        <v>195</v>
      </c>
      <c r="Z2816" s="9">
        <v>0</v>
      </c>
      <c r="AA2816" s="9">
        <v>1</v>
      </c>
      <c r="AB2816" s="9">
        <v>3.4739931091982799</v>
      </c>
      <c r="AC2816" s="9">
        <v>0.58701987553970003</v>
      </c>
      <c r="AD2816" s="9">
        <v>1306.6883855604401</v>
      </c>
      <c r="AF2816" s="9">
        <v>-1</v>
      </c>
      <c r="AG2816" s="9">
        <v>-1</v>
      </c>
      <c r="AH2816" s="9">
        <v>-1</v>
      </c>
      <c r="AI2816" s="9">
        <v>-1</v>
      </c>
      <c r="AJ2816" s="9">
        <v>0</v>
      </c>
      <c r="AM2816" s="9" t="s">
        <v>309</v>
      </c>
      <c r="AN2816" s="9">
        <v>-1</v>
      </c>
      <c r="AQ2816" s="9">
        <v>578</v>
      </c>
      <c r="AR2816" s="9" t="s">
        <v>303</v>
      </c>
      <c r="AS2816" s="9" t="s">
        <v>304</v>
      </c>
      <c r="AT2816" s="9" t="s">
        <v>195</v>
      </c>
      <c r="AU2816" s="9">
        <v>132.71029999999999</v>
      </c>
      <c r="AV2816" s="9">
        <v>198.69052927959299</v>
      </c>
      <c r="AW2816" s="9">
        <v>1368.6377634038399</v>
      </c>
      <c r="AX2816" s="9">
        <v>1.0597634919000001</v>
      </c>
    </row>
    <row r="2817" spans="1:50" x14ac:dyDescent="0.25">
      <c r="A2817" s="142">
        <v>550000</v>
      </c>
      <c r="B2817" s="142">
        <v>870000</v>
      </c>
      <c r="C2817" s="142">
        <v>870000</v>
      </c>
      <c r="D2817" s="9" t="s">
        <v>305</v>
      </c>
      <c r="E2817" s="9" t="s">
        <v>70</v>
      </c>
      <c r="F2817" s="9" t="s">
        <v>306</v>
      </c>
      <c r="G2817" s="9" t="s">
        <v>307</v>
      </c>
      <c r="H2817" s="9">
        <v>0.36</v>
      </c>
      <c r="I2817" s="9">
        <v>0.48</v>
      </c>
      <c r="J2817" s="9" t="s">
        <v>195</v>
      </c>
      <c r="K2817" s="9">
        <v>1.6269127199E-3</v>
      </c>
      <c r="L2817" s="9">
        <v>3863.6814112372599</v>
      </c>
      <c r="M2817" s="9">
        <v>10.272076148452699</v>
      </c>
      <c r="N2817" s="9">
        <v>1.7357296553736301</v>
      </c>
      <c r="O2817" s="9">
        <v>1.6711771345760001E-2</v>
      </c>
      <c r="P2817" s="9">
        <v>2.8238806546400002E-3</v>
      </c>
      <c r="Q2817" s="9">
        <v>6.2858724336062703</v>
      </c>
      <c r="R2817" s="9">
        <v>1410</v>
      </c>
      <c r="S2817" s="9" t="s">
        <v>299</v>
      </c>
      <c r="T2817" s="9">
        <v>1410</v>
      </c>
      <c r="U2817" s="9" t="s">
        <v>293</v>
      </c>
      <c r="V2817" s="9" t="s">
        <v>195</v>
      </c>
      <c r="Z2817" s="9">
        <v>0</v>
      </c>
      <c r="AA2817" s="9">
        <v>1</v>
      </c>
      <c r="AB2817" s="9">
        <v>1.6711771345760001E-2</v>
      </c>
      <c r="AC2817" s="9">
        <v>2.8238806546400002E-3</v>
      </c>
      <c r="AD2817" s="9">
        <v>6.2858724336073504</v>
      </c>
      <c r="AF2817" s="9">
        <v>-1</v>
      </c>
      <c r="AG2817" s="9">
        <v>-1</v>
      </c>
      <c r="AH2817" s="9">
        <v>-1</v>
      </c>
      <c r="AI2817" s="9">
        <v>-1</v>
      </c>
      <c r="AJ2817" s="9">
        <v>0</v>
      </c>
      <c r="AM2817" s="9" t="s">
        <v>309</v>
      </c>
      <c r="AN2817" s="9">
        <v>-1</v>
      </c>
      <c r="AQ2817" s="9">
        <v>578</v>
      </c>
      <c r="AR2817" s="9" t="s">
        <v>303</v>
      </c>
      <c r="AS2817" s="9" t="s">
        <v>304</v>
      </c>
      <c r="AT2817" s="9" t="s">
        <v>195</v>
      </c>
      <c r="AU2817" s="9">
        <v>132.71029999999999</v>
      </c>
      <c r="AV2817" s="9">
        <v>14.7189106841276</v>
      </c>
      <c r="AW2817" s="9">
        <v>6.5838821892369701</v>
      </c>
      <c r="AX2817" s="9">
        <v>5.0980312000000003E-3</v>
      </c>
    </row>
    <row r="2818" spans="1:50" x14ac:dyDescent="0.25">
      <c r="A2818" s="142">
        <v>550000</v>
      </c>
      <c r="B2818" s="142">
        <v>870000</v>
      </c>
      <c r="C2818" s="142">
        <v>870000</v>
      </c>
      <c r="D2818" s="9" t="s">
        <v>305</v>
      </c>
      <c r="E2818" s="9" t="s">
        <v>70</v>
      </c>
      <c r="F2818" s="9" t="s">
        <v>306</v>
      </c>
      <c r="G2818" s="9" t="s">
        <v>307</v>
      </c>
      <c r="H2818" s="9">
        <v>0.36</v>
      </c>
      <c r="I2818" s="9">
        <v>0.48</v>
      </c>
      <c r="J2818" s="9" t="s">
        <v>195</v>
      </c>
      <c r="K2818" s="9">
        <v>8.7243188307569997E-2</v>
      </c>
      <c r="L2818" s="9">
        <v>3863.6814112372599</v>
      </c>
      <c r="M2818" s="9">
        <v>10.272076148452699</v>
      </c>
      <c r="N2818" s="9">
        <v>1.7357296553736301</v>
      </c>
      <c r="O2818" s="9">
        <v>0.89616867372918996</v>
      </c>
      <c r="P2818" s="9">
        <v>0.15143058917480001</v>
      </c>
      <c r="Q2818" s="9">
        <v>337.07988492104198</v>
      </c>
      <c r="R2818" s="9">
        <v>1330</v>
      </c>
      <c r="S2818" s="9" t="s">
        <v>311</v>
      </c>
      <c r="T2818" s="9">
        <v>1330</v>
      </c>
      <c r="U2818" s="9" t="s">
        <v>293</v>
      </c>
      <c r="V2818" s="9" t="s">
        <v>195</v>
      </c>
      <c r="Z2818" s="9">
        <v>0</v>
      </c>
      <c r="AA2818" s="9">
        <v>1</v>
      </c>
      <c r="AB2818" s="9">
        <v>0.89616867372918996</v>
      </c>
      <c r="AC2818" s="9">
        <v>0.15143058917480001</v>
      </c>
      <c r="AD2818" s="9">
        <v>337.079884921043</v>
      </c>
      <c r="AF2818" s="9">
        <v>-1</v>
      </c>
      <c r="AG2818" s="9">
        <v>-1</v>
      </c>
      <c r="AH2818" s="9">
        <v>-1</v>
      </c>
      <c r="AI2818" s="9">
        <v>-1</v>
      </c>
      <c r="AJ2818" s="9">
        <v>0</v>
      </c>
      <c r="AM2818" s="9" t="s">
        <v>309</v>
      </c>
      <c r="AN2818" s="9">
        <v>-1</v>
      </c>
      <c r="AQ2818" s="9">
        <v>578</v>
      </c>
      <c r="AR2818" s="9" t="s">
        <v>303</v>
      </c>
      <c r="AS2818" s="9" t="s">
        <v>304</v>
      </c>
      <c r="AT2818" s="9" t="s">
        <v>195</v>
      </c>
      <c r="AU2818" s="9">
        <v>132.71029999999999</v>
      </c>
      <c r="AV2818" s="9">
        <v>87.176316276046904</v>
      </c>
      <c r="AW2818" s="9">
        <v>353.06065691315501</v>
      </c>
      <c r="AX2818" s="9">
        <v>0.27338190179999999</v>
      </c>
    </row>
    <row r="2819" spans="1:50" x14ac:dyDescent="0.25">
      <c r="A2819" s="142">
        <v>550000</v>
      </c>
      <c r="B2819" s="142">
        <v>870000</v>
      </c>
      <c r="C2819" s="142">
        <v>870000</v>
      </c>
      <c r="D2819" s="9" t="s">
        <v>305</v>
      </c>
      <c r="E2819" s="9" t="s">
        <v>70</v>
      </c>
      <c r="F2819" s="9" t="s">
        <v>306</v>
      </c>
      <c r="G2819" s="9" t="s">
        <v>307</v>
      </c>
      <c r="H2819" s="9">
        <v>0.36</v>
      </c>
      <c r="I2819" s="9">
        <v>0.48</v>
      </c>
      <c r="J2819" s="9" t="s">
        <v>195</v>
      </c>
      <c r="K2819" s="9">
        <v>3.6951753727999998E-4</v>
      </c>
      <c r="L2819" s="9">
        <v>3863.6814112372599</v>
      </c>
      <c r="M2819" s="9">
        <v>10.272076148452699</v>
      </c>
      <c r="N2819" s="9">
        <v>1.7357296553736301</v>
      </c>
      <c r="O2819" s="9">
        <v>3.79571228118E-3</v>
      </c>
      <c r="P2819" s="9">
        <v>6.4138254763999999E-4</v>
      </c>
      <c r="Q2819" s="9">
        <v>1.4276980399342201</v>
      </c>
      <c r="R2819" s="9">
        <v>1210</v>
      </c>
      <c r="S2819" s="9" t="s">
        <v>310</v>
      </c>
      <c r="T2819" s="9">
        <v>1210</v>
      </c>
      <c r="U2819" s="9" t="s">
        <v>293</v>
      </c>
      <c r="V2819" s="9" t="s">
        <v>195</v>
      </c>
      <c r="Z2819" s="9">
        <v>0</v>
      </c>
      <c r="AA2819" s="9">
        <v>1</v>
      </c>
      <c r="AB2819" s="9">
        <v>3.79571228118E-3</v>
      </c>
      <c r="AC2819" s="9">
        <v>6.4138254763999999E-4</v>
      </c>
      <c r="AD2819" s="9">
        <v>1.42769803993323</v>
      </c>
      <c r="AF2819" s="9">
        <v>-1</v>
      </c>
      <c r="AG2819" s="9">
        <v>-1</v>
      </c>
      <c r="AH2819" s="9">
        <v>-1</v>
      </c>
      <c r="AI2819" s="9">
        <v>-1</v>
      </c>
      <c r="AJ2819" s="9">
        <v>0</v>
      </c>
      <c r="AM2819" s="9" t="s">
        <v>309</v>
      </c>
      <c r="AN2819" s="9">
        <v>-1</v>
      </c>
      <c r="AQ2819" s="9">
        <v>578</v>
      </c>
      <c r="AR2819" s="9" t="s">
        <v>303</v>
      </c>
      <c r="AS2819" s="9" t="s">
        <v>304</v>
      </c>
      <c r="AT2819" s="9" t="s">
        <v>195</v>
      </c>
      <c r="AU2819" s="9">
        <v>132.71029999999999</v>
      </c>
      <c r="AV2819" s="9">
        <v>7.0584874259515802</v>
      </c>
      <c r="AW2819" s="9">
        <v>1.4953844189501899</v>
      </c>
      <c r="AX2819" s="9">
        <v>1.157906E-3</v>
      </c>
    </row>
    <row r="2820" spans="1:50" x14ac:dyDescent="0.25">
      <c r="A2820" s="142">
        <v>550000</v>
      </c>
      <c r="B2820" s="142">
        <v>870000</v>
      </c>
      <c r="C2820" s="142">
        <v>870000</v>
      </c>
      <c r="D2820" s="9" t="s">
        <v>305</v>
      </c>
      <c r="E2820" s="9" t="s">
        <v>70</v>
      </c>
      <c r="F2820" s="9" t="s">
        <v>306</v>
      </c>
      <c r="G2820" s="9" t="s">
        <v>307</v>
      </c>
      <c r="H2820" s="9">
        <v>0.36</v>
      </c>
      <c r="I2820" s="9">
        <v>0.48</v>
      </c>
      <c r="J2820" s="9" t="s">
        <v>195</v>
      </c>
      <c r="K2820" s="9">
        <v>4.8994722239880002E-2</v>
      </c>
      <c r="L2820" s="9">
        <v>3863.6814112372599</v>
      </c>
      <c r="M2820" s="9">
        <v>10.272076148452699</v>
      </c>
      <c r="N2820" s="9">
        <v>1.7357296553736301</v>
      </c>
      <c r="O2820" s="9">
        <v>0.50327751772036999</v>
      </c>
      <c r="P2820" s="9">
        <v>8.5041592348549994E-2</v>
      </c>
      <c r="Q2820" s="9">
        <v>189.29999756696799</v>
      </c>
      <c r="R2820" s="9">
        <v>1330</v>
      </c>
      <c r="S2820" s="9" t="s">
        <v>311</v>
      </c>
      <c r="T2820" s="9">
        <v>1330</v>
      </c>
      <c r="U2820" s="9" t="s">
        <v>293</v>
      </c>
      <c r="V2820" s="9" t="s">
        <v>195</v>
      </c>
      <c r="Z2820" s="9">
        <v>0</v>
      </c>
      <c r="AA2820" s="9">
        <v>1</v>
      </c>
      <c r="AB2820" s="9">
        <v>0.50327751772036999</v>
      </c>
      <c r="AC2820" s="9">
        <v>8.5041592348549994E-2</v>
      </c>
      <c r="AD2820" s="9">
        <v>189.29999756697001</v>
      </c>
      <c r="AF2820" s="9">
        <v>-1</v>
      </c>
      <c r="AG2820" s="9">
        <v>-1</v>
      </c>
      <c r="AH2820" s="9">
        <v>-1</v>
      </c>
      <c r="AI2820" s="9">
        <v>-1</v>
      </c>
      <c r="AJ2820" s="9">
        <v>0</v>
      </c>
      <c r="AM2820" s="9" t="s">
        <v>309</v>
      </c>
      <c r="AN2820" s="9">
        <v>-1</v>
      </c>
      <c r="AQ2820" s="9">
        <v>578</v>
      </c>
      <c r="AR2820" s="9" t="s">
        <v>303</v>
      </c>
      <c r="AS2820" s="9" t="s">
        <v>304</v>
      </c>
      <c r="AT2820" s="9" t="s">
        <v>195</v>
      </c>
      <c r="AU2820" s="9">
        <v>132.71029999999999</v>
      </c>
      <c r="AV2820" s="9">
        <v>59.612102796545699</v>
      </c>
      <c r="AW2820" s="9">
        <v>198.27460636017599</v>
      </c>
      <c r="AX2820" s="9">
        <v>0.1535279786</v>
      </c>
    </row>
    <row r="2821" spans="1:50" x14ac:dyDescent="0.25">
      <c r="A2821" s="142">
        <v>550000</v>
      </c>
      <c r="B2821" s="142">
        <v>870000</v>
      </c>
      <c r="C2821" s="142">
        <v>870000</v>
      </c>
      <c r="D2821" s="9" t="s">
        <v>305</v>
      </c>
      <c r="E2821" s="9" t="s">
        <v>70</v>
      </c>
      <c r="F2821" s="9" t="s">
        <v>306</v>
      </c>
      <c r="G2821" s="9" t="s">
        <v>307</v>
      </c>
      <c r="H2821" s="9">
        <v>0.36</v>
      </c>
      <c r="I2821" s="9">
        <v>0.48</v>
      </c>
      <c r="J2821" s="9" t="s">
        <v>195</v>
      </c>
      <c r="K2821" s="9">
        <v>8.8381069950719995E-2</v>
      </c>
      <c r="L2821" s="9">
        <v>3863.6814112372599</v>
      </c>
      <c r="M2821" s="9">
        <v>10.272076148452699</v>
      </c>
      <c r="N2821" s="9">
        <v>1.7357296553736301</v>
      </c>
      <c r="O2821" s="9">
        <v>0.90785708061557002</v>
      </c>
      <c r="P2821" s="9">
        <v>0.15340564408712001</v>
      </c>
      <c r="Q2821" s="9">
        <v>341.47629707387199</v>
      </c>
      <c r="R2821" s="9">
        <v>1330</v>
      </c>
      <c r="S2821" s="9" t="s">
        <v>311</v>
      </c>
      <c r="T2821" s="9">
        <v>1330</v>
      </c>
      <c r="U2821" s="9" t="s">
        <v>293</v>
      </c>
      <c r="V2821" s="9" t="s">
        <v>195</v>
      </c>
      <c r="Z2821" s="9">
        <v>0</v>
      </c>
      <c r="AA2821" s="9">
        <v>1</v>
      </c>
      <c r="AB2821" s="9">
        <v>0.90785708061557002</v>
      </c>
      <c r="AC2821" s="9">
        <v>0.15340564408712001</v>
      </c>
      <c r="AD2821" s="9">
        <v>341.47629707387102</v>
      </c>
      <c r="AF2821" s="9">
        <v>-1</v>
      </c>
      <c r="AG2821" s="9">
        <v>-1</v>
      </c>
      <c r="AH2821" s="9">
        <v>-1</v>
      </c>
      <c r="AI2821" s="9">
        <v>-1</v>
      </c>
      <c r="AJ2821" s="9">
        <v>0</v>
      </c>
      <c r="AM2821" s="9" t="s">
        <v>309</v>
      </c>
      <c r="AN2821" s="9">
        <v>-1</v>
      </c>
      <c r="AQ2821" s="9">
        <v>578</v>
      </c>
      <c r="AR2821" s="9" t="s">
        <v>303</v>
      </c>
      <c r="AS2821" s="9" t="s">
        <v>304</v>
      </c>
      <c r="AT2821" s="9" t="s">
        <v>195</v>
      </c>
      <c r="AU2821" s="9">
        <v>132.71029999999999</v>
      </c>
      <c r="AV2821" s="9">
        <v>78.252547380897099</v>
      </c>
      <c r="AW2821" s="9">
        <v>357.66550054867002</v>
      </c>
      <c r="AX2821" s="9">
        <v>0.276947524</v>
      </c>
    </row>
    <row r="2822" spans="1:50" x14ac:dyDescent="0.25">
      <c r="A2822" s="142">
        <v>550000</v>
      </c>
      <c r="B2822" s="142">
        <v>870000</v>
      </c>
      <c r="C2822" s="142">
        <v>870000</v>
      </c>
      <c r="D2822" s="9" t="s">
        <v>305</v>
      </c>
      <c r="E2822" s="9" t="s">
        <v>70</v>
      </c>
      <c r="F2822" s="9" t="s">
        <v>306</v>
      </c>
      <c r="G2822" s="9" t="s">
        <v>307</v>
      </c>
      <c r="H2822" s="9">
        <v>0.36</v>
      </c>
      <c r="I2822" s="9">
        <v>0.48</v>
      </c>
      <c r="J2822" s="9" t="s">
        <v>195</v>
      </c>
      <c r="K2822" s="9">
        <v>5.295028608914E-2</v>
      </c>
      <c r="L2822" s="9">
        <v>3863.6814112372599</v>
      </c>
      <c r="M2822" s="9">
        <v>10.272076148452699</v>
      </c>
      <c r="N2822" s="9">
        <v>1.7357296553736301</v>
      </c>
      <c r="O2822" s="9">
        <v>0.54390937079004997</v>
      </c>
      <c r="P2822" s="9">
        <v>9.1907381825440004E-2</v>
      </c>
      <c r="Q2822" s="9">
        <v>204.58303608232401</v>
      </c>
      <c r="R2822" s="9">
        <v>1330</v>
      </c>
      <c r="S2822" s="9" t="s">
        <v>311</v>
      </c>
      <c r="T2822" s="9">
        <v>1330</v>
      </c>
      <c r="U2822" s="9" t="s">
        <v>293</v>
      </c>
      <c r="V2822" s="9" t="s">
        <v>195</v>
      </c>
      <c r="Z2822" s="9">
        <v>0</v>
      </c>
      <c r="AA2822" s="9">
        <v>1</v>
      </c>
      <c r="AB2822" s="9">
        <v>0.54390937079004997</v>
      </c>
      <c r="AC2822" s="9">
        <v>9.1907381825440004E-2</v>
      </c>
      <c r="AD2822" s="9">
        <v>204.58303608232501</v>
      </c>
      <c r="AF2822" s="9">
        <v>-1</v>
      </c>
      <c r="AG2822" s="9">
        <v>-1</v>
      </c>
      <c r="AH2822" s="9">
        <v>-1</v>
      </c>
      <c r="AI2822" s="9">
        <v>-1</v>
      </c>
      <c r="AJ2822" s="9">
        <v>0</v>
      </c>
      <c r="AM2822" s="9" t="s">
        <v>309</v>
      </c>
      <c r="AN2822" s="9">
        <v>-1</v>
      </c>
      <c r="AQ2822" s="9">
        <v>578</v>
      </c>
      <c r="AR2822" s="9" t="s">
        <v>303</v>
      </c>
      <c r="AS2822" s="9" t="s">
        <v>304</v>
      </c>
      <c r="AT2822" s="9" t="s">
        <v>195</v>
      </c>
      <c r="AU2822" s="9">
        <v>132.71029999999999</v>
      </c>
      <c r="AV2822" s="9">
        <v>82.541537675402594</v>
      </c>
      <c r="AW2822" s="9">
        <v>214.28220532777399</v>
      </c>
      <c r="AX2822" s="9">
        <v>0.1659229814</v>
      </c>
    </row>
    <row r="2823" spans="1:50" x14ac:dyDescent="0.25">
      <c r="A2823" s="142">
        <v>550000</v>
      </c>
      <c r="B2823" s="142">
        <v>870000</v>
      </c>
      <c r="C2823" s="142">
        <v>870000</v>
      </c>
      <c r="D2823" s="9" t="s">
        <v>305</v>
      </c>
      <c r="E2823" s="9" t="s">
        <v>70</v>
      </c>
      <c r="F2823" s="9" t="s">
        <v>306</v>
      </c>
      <c r="G2823" s="9" t="s">
        <v>307</v>
      </c>
      <c r="H2823" s="9">
        <v>0.36</v>
      </c>
      <c r="I2823" s="9">
        <v>0.48</v>
      </c>
      <c r="J2823" s="9" t="s">
        <v>195</v>
      </c>
      <c r="K2823" s="9">
        <v>5.236850584549E-2</v>
      </c>
      <c r="L2823" s="9">
        <v>3877.3013699856601</v>
      </c>
      <c r="M2823" s="9">
        <v>9.3825871721777503</v>
      </c>
      <c r="N2823" s="9">
        <v>1.28685883125973</v>
      </c>
      <c r="O2823" s="9">
        <v>0.49135207117204999</v>
      </c>
      <c r="P2823" s="9">
        <v>6.7390874227149997E-2</v>
      </c>
      <c r="Q2823" s="9">
        <v>203.04847945884001</v>
      </c>
      <c r="R2823" s="9">
        <v>1400</v>
      </c>
      <c r="S2823" s="9" t="s">
        <v>297</v>
      </c>
      <c r="T2823" s="9">
        <v>1400</v>
      </c>
      <c r="U2823" s="9" t="s">
        <v>293</v>
      </c>
      <c r="V2823" s="9" t="s">
        <v>195</v>
      </c>
      <c r="Z2823" s="9">
        <v>0</v>
      </c>
      <c r="AA2823" s="9">
        <v>1</v>
      </c>
      <c r="AB2823" s="9">
        <v>0.49135207117204999</v>
      </c>
      <c r="AC2823" s="9">
        <v>6.7390874227149997E-2</v>
      </c>
      <c r="AD2823" s="9">
        <v>203.04847945883799</v>
      </c>
      <c r="AF2823" s="9">
        <v>-1</v>
      </c>
      <c r="AG2823" s="9">
        <v>-1</v>
      </c>
      <c r="AH2823" s="9">
        <v>-1</v>
      </c>
      <c r="AI2823" s="9">
        <v>-1</v>
      </c>
      <c r="AJ2823" s="9">
        <v>0</v>
      </c>
      <c r="AM2823" s="9" t="s">
        <v>309</v>
      </c>
      <c r="AN2823" s="9">
        <v>-1</v>
      </c>
      <c r="AQ2823" s="9">
        <v>578</v>
      </c>
      <c r="AR2823" s="9" t="s">
        <v>303</v>
      </c>
      <c r="AS2823" s="9" t="s">
        <v>304</v>
      </c>
      <c r="AT2823" s="9" t="s">
        <v>195</v>
      </c>
      <c r="AU2823" s="9">
        <v>132.71029999999999</v>
      </c>
      <c r="AV2823" s="9">
        <v>61.306565788375401</v>
      </c>
      <c r="AW2823" s="9">
        <v>211.92782421233099</v>
      </c>
      <c r="AX2823" s="9">
        <v>0.16467840989999999</v>
      </c>
    </row>
    <row r="2824" spans="1:50" x14ac:dyDescent="0.25">
      <c r="A2824" s="142">
        <v>550000</v>
      </c>
      <c r="B2824" s="142">
        <v>870000</v>
      </c>
      <c r="C2824" s="142">
        <v>870000</v>
      </c>
      <c r="D2824" s="9" t="s">
        <v>305</v>
      </c>
      <c r="E2824" s="9" t="s">
        <v>70</v>
      </c>
      <c r="F2824" s="9" t="s">
        <v>306</v>
      </c>
      <c r="G2824" s="9" t="s">
        <v>307</v>
      </c>
      <c r="H2824" s="9">
        <v>0.36</v>
      </c>
      <c r="I2824" s="9">
        <v>0.48</v>
      </c>
      <c r="J2824" s="9" t="s">
        <v>195</v>
      </c>
      <c r="K2824" s="9">
        <v>0.11888946111248</v>
      </c>
      <c r="L2824" s="9">
        <v>3877.3013699856601</v>
      </c>
      <c r="M2824" s="9">
        <v>9.3825871721777503</v>
      </c>
      <c r="N2824" s="9">
        <v>1.28685883125973</v>
      </c>
      <c r="O2824" s="9">
        <v>1.1154907327411401</v>
      </c>
      <c r="P2824" s="9">
        <v>0.15299395297630999</v>
      </c>
      <c r="Q2824" s="9">
        <v>460.97027044830298</v>
      </c>
      <c r="R2824" s="9">
        <v>1200</v>
      </c>
      <c r="S2824" s="9" t="s">
        <v>308</v>
      </c>
      <c r="T2824" s="9">
        <v>1200</v>
      </c>
      <c r="U2824" s="9" t="s">
        <v>293</v>
      </c>
      <c r="V2824" s="9" t="s">
        <v>195</v>
      </c>
      <c r="Z2824" s="9">
        <v>0</v>
      </c>
      <c r="AA2824" s="9">
        <v>1</v>
      </c>
      <c r="AB2824" s="9">
        <v>1.1154907327411401</v>
      </c>
      <c r="AC2824" s="9">
        <v>0.15299395297630999</v>
      </c>
      <c r="AD2824" s="9">
        <v>460.97027044830298</v>
      </c>
      <c r="AF2824" s="9">
        <v>-1</v>
      </c>
      <c r="AG2824" s="9">
        <v>-1</v>
      </c>
      <c r="AH2824" s="9">
        <v>-1</v>
      </c>
      <c r="AI2824" s="9">
        <v>-1</v>
      </c>
      <c r="AJ2824" s="9">
        <v>0</v>
      </c>
      <c r="AM2824" s="9" t="s">
        <v>309</v>
      </c>
      <c r="AN2824" s="9">
        <v>-1</v>
      </c>
      <c r="AQ2824" s="9">
        <v>578</v>
      </c>
      <c r="AR2824" s="9" t="s">
        <v>303</v>
      </c>
      <c r="AS2824" s="9" t="s">
        <v>304</v>
      </c>
      <c r="AT2824" s="9" t="s">
        <v>195</v>
      </c>
      <c r="AU2824" s="9">
        <v>132.71029999999999</v>
      </c>
      <c r="AV2824" s="9">
        <v>125.725968174966</v>
      </c>
      <c r="AW2824" s="9">
        <v>481.12857925874101</v>
      </c>
      <c r="AX2824" s="9">
        <v>0.3738607222</v>
      </c>
    </row>
    <row r="2825" spans="1:50" x14ac:dyDescent="0.25">
      <c r="A2825" s="142">
        <v>550000</v>
      </c>
      <c r="B2825" s="142">
        <v>870000</v>
      </c>
      <c r="C2825" s="142">
        <v>870000</v>
      </c>
      <c r="D2825" s="9" t="s">
        <v>305</v>
      </c>
      <c r="E2825" s="9" t="s">
        <v>70</v>
      </c>
      <c r="F2825" s="9" t="s">
        <v>306</v>
      </c>
      <c r="G2825" s="9" t="s">
        <v>307</v>
      </c>
      <c r="H2825" s="9">
        <v>0.36</v>
      </c>
      <c r="I2825" s="9">
        <v>0.48</v>
      </c>
      <c r="J2825" s="9" t="s">
        <v>195</v>
      </c>
      <c r="K2825" s="9">
        <v>3.983966825857E-2</v>
      </c>
      <c r="L2825" s="9">
        <v>3877.3013699856601</v>
      </c>
      <c r="M2825" s="9">
        <v>9.3825871721777503</v>
      </c>
      <c r="N2825" s="9">
        <v>1.28685883125973</v>
      </c>
      <c r="O2825" s="9">
        <v>0.37379916034673</v>
      </c>
      <c r="P2825" s="9">
        <v>5.1268028932999997E-2</v>
      </c>
      <c r="Q2825" s="9">
        <v>154.47040031875099</v>
      </c>
      <c r="R2825" s="9">
        <v>1700</v>
      </c>
      <c r="S2825" s="9" t="s">
        <v>314</v>
      </c>
      <c r="T2825" s="9">
        <v>1700</v>
      </c>
      <c r="U2825" s="9" t="s">
        <v>293</v>
      </c>
      <c r="V2825" s="9" t="s">
        <v>195</v>
      </c>
      <c r="Z2825" s="9">
        <v>0</v>
      </c>
      <c r="AA2825" s="9">
        <v>1</v>
      </c>
      <c r="AB2825" s="9">
        <v>0.37379916034673</v>
      </c>
      <c r="AC2825" s="9">
        <v>5.1268028932999997E-2</v>
      </c>
      <c r="AD2825" s="9">
        <v>311.72709659093402</v>
      </c>
      <c r="AF2825" s="9">
        <v>-1</v>
      </c>
      <c r="AG2825" s="9">
        <v>-1</v>
      </c>
      <c r="AH2825" s="9">
        <v>-1</v>
      </c>
      <c r="AI2825" s="9">
        <v>-1</v>
      </c>
      <c r="AJ2825" s="9">
        <v>0</v>
      </c>
      <c r="AM2825" s="9" t="s">
        <v>309</v>
      </c>
      <c r="AN2825" s="9">
        <v>-1</v>
      </c>
      <c r="AQ2825" s="9">
        <v>578</v>
      </c>
      <c r="AR2825" s="9" t="s">
        <v>303</v>
      </c>
      <c r="AS2825" s="9" t="s">
        <v>304</v>
      </c>
      <c r="AT2825" s="9" t="s">
        <v>195</v>
      </c>
      <c r="AU2825" s="9">
        <v>132.71029999999999</v>
      </c>
      <c r="AV2825" s="9">
        <v>115.989765962325</v>
      </c>
      <c r="AW2825" s="9">
        <v>161.22541735850501</v>
      </c>
      <c r="AX2825" s="9">
        <v>0.2528200297</v>
      </c>
    </row>
    <row r="2826" spans="1:50" x14ac:dyDescent="0.25">
      <c r="A2826" s="142">
        <v>550000</v>
      </c>
      <c r="B2826" s="142">
        <v>870000</v>
      </c>
      <c r="C2826" s="142">
        <v>870000</v>
      </c>
      <c r="D2826" s="9" t="s">
        <v>305</v>
      </c>
      <c r="E2826" s="9" t="s">
        <v>70</v>
      </c>
      <c r="F2826" s="9" t="s">
        <v>306</v>
      </c>
      <c r="G2826" s="9" t="s">
        <v>307</v>
      </c>
      <c r="H2826" s="9">
        <v>0.36</v>
      </c>
      <c r="I2826" s="9">
        <v>0.48</v>
      </c>
      <c r="J2826" s="9" t="s">
        <v>195</v>
      </c>
      <c r="K2826" s="9">
        <v>1.31908595925E-3</v>
      </c>
      <c r="L2826" s="9">
        <v>3877.3013699856601</v>
      </c>
      <c r="M2826" s="9">
        <v>9.3825871721777503</v>
      </c>
      <c r="N2826" s="9">
        <v>1.28685883125973</v>
      </c>
      <c r="O2826" s="9">
        <v>1.237643900029E-2</v>
      </c>
      <c r="P2826" s="9">
        <v>1.69747741585E-3</v>
      </c>
      <c r="Q2826" s="9">
        <v>5.1144937969443802</v>
      </c>
      <c r="R2826" s="9">
        <v>1410</v>
      </c>
      <c r="S2826" s="9" t="s">
        <v>299</v>
      </c>
      <c r="T2826" s="9">
        <v>1410</v>
      </c>
      <c r="U2826" s="9" t="s">
        <v>293</v>
      </c>
      <c r="V2826" s="9" t="s">
        <v>195</v>
      </c>
      <c r="Z2826" s="9">
        <v>0</v>
      </c>
      <c r="AA2826" s="9">
        <v>1</v>
      </c>
      <c r="AB2826" s="9">
        <v>1.237643900029E-2</v>
      </c>
      <c r="AC2826" s="9">
        <v>1.69747741585E-3</v>
      </c>
      <c r="AD2826" s="9">
        <v>5.1144937969427904</v>
      </c>
      <c r="AF2826" s="9">
        <v>-1</v>
      </c>
      <c r="AG2826" s="9">
        <v>-1</v>
      </c>
      <c r="AH2826" s="9">
        <v>-1</v>
      </c>
      <c r="AI2826" s="9">
        <v>-1</v>
      </c>
      <c r="AJ2826" s="9">
        <v>0</v>
      </c>
      <c r="AM2826" s="9" t="s">
        <v>309</v>
      </c>
      <c r="AN2826" s="9">
        <v>-1</v>
      </c>
      <c r="AQ2826" s="9">
        <v>578</v>
      </c>
      <c r="AR2826" s="9" t="s">
        <v>303</v>
      </c>
      <c r="AS2826" s="9" t="s">
        <v>304</v>
      </c>
      <c r="AT2826" s="9" t="s">
        <v>195</v>
      </c>
      <c r="AU2826" s="9">
        <v>132.71029999999999</v>
      </c>
      <c r="AV2826" s="9">
        <v>9.5833147530793692</v>
      </c>
      <c r="AW2826" s="9">
        <v>5.3381514859030501</v>
      </c>
      <c r="AX2826" s="9">
        <v>4.1480079000000003E-3</v>
      </c>
    </row>
    <row r="2827" spans="1:50" x14ac:dyDescent="0.25">
      <c r="A2827" s="142">
        <v>550000</v>
      </c>
      <c r="B2827" s="142">
        <v>870000</v>
      </c>
      <c r="C2827" s="142">
        <v>870000</v>
      </c>
      <c r="D2827" s="9" t="s">
        <v>305</v>
      </c>
      <c r="E2827" s="9" t="s">
        <v>70</v>
      </c>
      <c r="F2827" s="9" t="s">
        <v>306</v>
      </c>
      <c r="G2827" s="9" t="s">
        <v>307</v>
      </c>
      <c r="H2827" s="9">
        <v>0.36</v>
      </c>
      <c r="I2827" s="9">
        <v>0.48</v>
      </c>
      <c r="J2827" s="9" t="s">
        <v>195</v>
      </c>
      <c r="K2827" s="9">
        <v>0.11241291564379</v>
      </c>
      <c r="L2827" s="9">
        <v>3877.3013699856601</v>
      </c>
      <c r="M2827" s="9">
        <v>9.3825871721777503</v>
      </c>
      <c r="N2827" s="9">
        <v>1.28685883125973</v>
      </c>
      <c r="O2827" s="9">
        <v>1.05472398030657</v>
      </c>
      <c r="P2827" s="9">
        <v>0.14465955324387</v>
      </c>
      <c r="Q2827" s="9">
        <v>435.85875182976901</v>
      </c>
      <c r="R2827" s="9">
        <v>1430</v>
      </c>
      <c r="S2827" s="9" t="s">
        <v>298</v>
      </c>
      <c r="T2827" s="9">
        <v>1430</v>
      </c>
      <c r="U2827" s="9" t="s">
        <v>293</v>
      </c>
      <c r="V2827" s="9" t="s">
        <v>195</v>
      </c>
      <c r="Z2827" s="9">
        <v>0</v>
      </c>
      <c r="AA2827" s="9">
        <v>1</v>
      </c>
      <c r="AB2827" s="9">
        <v>1.05472398030657</v>
      </c>
      <c r="AC2827" s="9">
        <v>0.14465955324387</v>
      </c>
      <c r="AD2827" s="9">
        <v>435.85875182976901</v>
      </c>
      <c r="AF2827" s="9">
        <v>-1</v>
      </c>
      <c r="AG2827" s="9">
        <v>-1</v>
      </c>
      <c r="AH2827" s="9">
        <v>-1</v>
      </c>
      <c r="AI2827" s="9">
        <v>-1</v>
      </c>
      <c r="AJ2827" s="9">
        <v>0</v>
      </c>
      <c r="AM2827" s="9" t="s">
        <v>309</v>
      </c>
      <c r="AN2827" s="9">
        <v>-1</v>
      </c>
      <c r="AQ2827" s="9">
        <v>578</v>
      </c>
      <c r="AR2827" s="9" t="s">
        <v>303</v>
      </c>
      <c r="AS2827" s="9" t="s">
        <v>304</v>
      </c>
      <c r="AT2827" s="9" t="s">
        <v>195</v>
      </c>
      <c r="AU2827" s="9">
        <v>132.71029999999999</v>
      </c>
      <c r="AV2827" s="9">
        <v>91.195566923545996</v>
      </c>
      <c r="AW2827" s="9">
        <v>454.91892963380002</v>
      </c>
      <c r="AX2827" s="9">
        <v>0.353494527</v>
      </c>
    </row>
    <row r="2828" spans="1:50" x14ac:dyDescent="0.25">
      <c r="A2828" s="142">
        <v>550000</v>
      </c>
      <c r="B2828" s="142">
        <v>870000</v>
      </c>
      <c r="C2828" s="142">
        <v>870000</v>
      </c>
      <c r="D2828" s="9" t="s">
        <v>305</v>
      </c>
      <c r="E2828" s="9" t="s">
        <v>70</v>
      </c>
      <c r="F2828" s="9" t="s">
        <v>306</v>
      </c>
      <c r="G2828" s="9" t="s">
        <v>307</v>
      </c>
      <c r="H2828" s="9">
        <v>0.36</v>
      </c>
      <c r="I2828" s="9">
        <v>0.48</v>
      </c>
      <c r="J2828" s="9" t="s">
        <v>195</v>
      </c>
      <c r="K2828" s="9">
        <v>2.5593301702070002E-2</v>
      </c>
      <c r="L2828" s="9">
        <v>3877.3013699856601</v>
      </c>
      <c r="M2828" s="9">
        <v>9.3825871721777503</v>
      </c>
      <c r="N2828" s="9">
        <v>1.28685883125973</v>
      </c>
      <c r="O2828" s="9">
        <v>0.24013138424354999</v>
      </c>
      <c r="P2828" s="9">
        <v>3.2934966316399999E-2</v>
      </c>
      <c r="Q2828" s="9">
        <v>99.232943751907897</v>
      </c>
      <c r="R2828" s="9">
        <v>1210</v>
      </c>
      <c r="S2828" s="9" t="s">
        <v>310</v>
      </c>
      <c r="T2828" s="9">
        <v>1210</v>
      </c>
      <c r="U2828" s="9" t="s">
        <v>293</v>
      </c>
      <c r="V2828" s="9" t="s">
        <v>195</v>
      </c>
      <c r="Z2828" s="9">
        <v>0</v>
      </c>
      <c r="AA2828" s="9">
        <v>1</v>
      </c>
      <c r="AB2828" s="9">
        <v>0.24013138424354999</v>
      </c>
      <c r="AC2828" s="9">
        <v>3.2934966316399999E-2</v>
      </c>
      <c r="AD2828" s="9">
        <v>99.232943751908294</v>
      </c>
      <c r="AF2828" s="9">
        <v>-1</v>
      </c>
      <c r="AG2828" s="9">
        <v>-1</v>
      </c>
      <c r="AH2828" s="9">
        <v>-1</v>
      </c>
      <c r="AI2828" s="9">
        <v>-1</v>
      </c>
      <c r="AJ2828" s="9">
        <v>0</v>
      </c>
      <c r="AM2828" s="9" t="s">
        <v>309</v>
      </c>
      <c r="AN2828" s="9">
        <v>-1</v>
      </c>
      <c r="AQ2828" s="9">
        <v>578</v>
      </c>
      <c r="AR2828" s="9" t="s">
        <v>303</v>
      </c>
      <c r="AS2828" s="9" t="s">
        <v>304</v>
      </c>
      <c r="AT2828" s="9" t="s">
        <v>195</v>
      </c>
      <c r="AU2828" s="9">
        <v>132.71029999999999</v>
      </c>
      <c r="AV2828" s="9">
        <v>55.383591853503503</v>
      </c>
      <c r="AW2828" s="9">
        <v>103.572417363459</v>
      </c>
      <c r="AX2828" s="9">
        <v>8.0480895199999999E-2</v>
      </c>
    </row>
    <row r="2829" spans="1:50" x14ac:dyDescent="0.25">
      <c r="A2829" s="142">
        <v>550000</v>
      </c>
      <c r="B2829" s="142">
        <v>870000</v>
      </c>
      <c r="C2829" s="142">
        <v>870000</v>
      </c>
      <c r="D2829" s="9" t="s">
        <v>305</v>
      </c>
      <c r="E2829" s="9" t="s">
        <v>70</v>
      </c>
      <c r="F2829" s="9" t="s">
        <v>306</v>
      </c>
      <c r="G2829" s="9" t="s">
        <v>307</v>
      </c>
      <c r="H2829" s="9">
        <v>0.36</v>
      </c>
      <c r="I2829" s="9">
        <v>0.48</v>
      </c>
      <c r="J2829" s="9" t="s">
        <v>195</v>
      </c>
      <c r="K2829" s="9">
        <v>0.12610232311457001</v>
      </c>
      <c r="L2829" s="9">
        <v>3869.92222605999</v>
      </c>
      <c r="M2829" s="9">
        <v>10.0029254876316</v>
      </c>
      <c r="N2829" s="9">
        <v>1.6022792980060101</v>
      </c>
      <c r="O2829" s="9">
        <v>1.26139214193233</v>
      </c>
      <c r="P2829" s="9">
        <v>0.20205114175694</v>
      </c>
      <c r="Q2829" s="9">
        <v>488.00618297888798</v>
      </c>
      <c r="R2829" s="9">
        <v>1210</v>
      </c>
      <c r="S2829" s="9" t="s">
        <v>310</v>
      </c>
      <c r="T2829" s="9">
        <v>1210</v>
      </c>
      <c r="U2829" s="9" t="s">
        <v>293</v>
      </c>
      <c r="V2829" s="9" t="s">
        <v>195</v>
      </c>
      <c r="Z2829" s="9">
        <v>0</v>
      </c>
      <c r="AA2829" s="9">
        <v>1</v>
      </c>
      <c r="AB2829" s="9">
        <v>1.26139214193233</v>
      </c>
      <c r="AC2829" s="9">
        <v>0.20205114175694</v>
      </c>
      <c r="AD2829" s="9">
        <v>488.00618297888798</v>
      </c>
      <c r="AF2829" s="9">
        <v>-1</v>
      </c>
      <c r="AG2829" s="9">
        <v>-1</v>
      </c>
      <c r="AH2829" s="9">
        <v>-1</v>
      </c>
      <c r="AI2829" s="9">
        <v>-1</v>
      </c>
      <c r="AJ2829" s="9">
        <v>0</v>
      </c>
      <c r="AM2829" s="9" t="s">
        <v>309</v>
      </c>
      <c r="AN2829" s="9">
        <v>-1</v>
      </c>
      <c r="AQ2829" s="9">
        <v>578</v>
      </c>
      <c r="AR2829" s="9" t="s">
        <v>303</v>
      </c>
      <c r="AS2829" s="9" t="s">
        <v>304</v>
      </c>
      <c r="AT2829" s="9" t="s">
        <v>195</v>
      </c>
      <c r="AU2829" s="9">
        <v>132.71029999999999</v>
      </c>
      <c r="AV2829" s="9">
        <v>101.17238444127899</v>
      </c>
      <c r="AW2829" s="9">
        <v>510.31799617577502</v>
      </c>
      <c r="AX2829" s="9">
        <v>0.39578765849999997</v>
      </c>
    </row>
    <row r="2830" spans="1:50" x14ac:dyDescent="0.25">
      <c r="A2830" s="142">
        <v>550000</v>
      </c>
      <c r="B2830" s="142">
        <v>870000</v>
      </c>
      <c r="C2830" s="142">
        <v>870000</v>
      </c>
      <c r="D2830" s="9" t="s">
        <v>305</v>
      </c>
      <c r="E2830" s="9" t="s">
        <v>70</v>
      </c>
      <c r="F2830" s="9" t="s">
        <v>306</v>
      </c>
      <c r="G2830" s="9" t="s">
        <v>307</v>
      </c>
      <c r="H2830" s="9">
        <v>0.36</v>
      </c>
      <c r="I2830" s="9">
        <v>0.48</v>
      </c>
      <c r="J2830" s="9" t="s">
        <v>195</v>
      </c>
      <c r="K2830" s="9">
        <v>0.20200981222619999</v>
      </c>
      <c r="L2830" s="9">
        <v>3869.92222605999</v>
      </c>
      <c r="M2830" s="9">
        <v>10.0029254876316</v>
      </c>
      <c r="N2830" s="9">
        <v>1.6022792980060101</v>
      </c>
      <c r="O2830" s="9">
        <v>2.02068909946914</v>
      </c>
      <c r="P2830" s="9">
        <v>0.32367614012411999</v>
      </c>
      <c r="Q2830" s="9">
        <v>781.76226221638103</v>
      </c>
      <c r="R2830" s="9">
        <v>1210</v>
      </c>
      <c r="S2830" s="9" t="s">
        <v>310</v>
      </c>
      <c r="T2830" s="9">
        <v>1210</v>
      </c>
      <c r="U2830" s="9" t="s">
        <v>293</v>
      </c>
      <c r="V2830" s="9" t="s">
        <v>195</v>
      </c>
      <c r="Z2830" s="9">
        <v>0</v>
      </c>
      <c r="AA2830" s="9">
        <v>1</v>
      </c>
      <c r="AB2830" s="9">
        <v>2.02068909946914</v>
      </c>
      <c r="AC2830" s="9">
        <v>0.32367614012411999</v>
      </c>
      <c r="AD2830" s="9">
        <v>781.76226221638103</v>
      </c>
      <c r="AF2830" s="9">
        <v>-1</v>
      </c>
      <c r="AG2830" s="9">
        <v>-1</v>
      </c>
      <c r="AH2830" s="9">
        <v>-1</v>
      </c>
      <c r="AI2830" s="9">
        <v>-1</v>
      </c>
      <c r="AJ2830" s="9">
        <v>0</v>
      </c>
      <c r="AM2830" s="9" t="s">
        <v>309</v>
      </c>
      <c r="AN2830" s="9">
        <v>-1</v>
      </c>
      <c r="AQ2830" s="9">
        <v>578</v>
      </c>
      <c r="AR2830" s="9" t="s">
        <v>303</v>
      </c>
      <c r="AS2830" s="9" t="s">
        <v>304</v>
      </c>
      <c r="AT2830" s="9" t="s">
        <v>195</v>
      </c>
      <c r="AU2830" s="9">
        <v>132.71029999999999</v>
      </c>
      <c r="AV2830" s="9">
        <v>116.060427530374</v>
      </c>
      <c r="AW2830" s="9">
        <v>817.50470599541995</v>
      </c>
      <c r="AX2830" s="9">
        <v>0.63403265389999997</v>
      </c>
    </row>
    <row r="2831" spans="1:50" x14ac:dyDescent="0.25">
      <c r="A2831" s="142">
        <v>550000</v>
      </c>
      <c r="B2831" s="142">
        <v>870000</v>
      </c>
      <c r="C2831" s="142">
        <v>870000</v>
      </c>
      <c r="D2831" s="9" t="s">
        <v>305</v>
      </c>
      <c r="E2831" s="9" t="s">
        <v>70</v>
      </c>
      <c r="F2831" s="9" t="s">
        <v>306</v>
      </c>
      <c r="G2831" s="9" t="s">
        <v>307</v>
      </c>
      <c r="H2831" s="9">
        <v>0.36</v>
      </c>
      <c r="I2831" s="9">
        <v>0.48</v>
      </c>
      <c r="J2831" s="9" t="s">
        <v>195</v>
      </c>
      <c r="K2831" s="9">
        <v>4.6306680378900003E-3</v>
      </c>
      <c r="L2831" s="9">
        <v>3869.92222605999</v>
      </c>
      <c r="M2831" s="9">
        <v>10.0029254876316</v>
      </c>
      <c r="N2831" s="9">
        <v>1.6022792980060101</v>
      </c>
      <c r="O2831" s="9">
        <v>4.6320227341049999E-2</v>
      </c>
      <c r="P2831" s="9">
        <v>7.41962353306E-3</v>
      </c>
      <c r="Q2831" s="9">
        <v>17.920325161367</v>
      </c>
      <c r="R2831" s="9">
        <v>1210</v>
      </c>
      <c r="S2831" s="9" t="s">
        <v>310</v>
      </c>
      <c r="T2831" s="9">
        <v>1210</v>
      </c>
      <c r="U2831" s="9" t="s">
        <v>293</v>
      </c>
      <c r="V2831" s="9" t="s">
        <v>195</v>
      </c>
      <c r="Z2831" s="9">
        <v>0</v>
      </c>
      <c r="AA2831" s="9">
        <v>1</v>
      </c>
      <c r="AB2831" s="9">
        <v>4.6320227341049999E-2</v>
      </c>
      <c r="AC2831" s="9">
        <v>7.41962353306E-3</v>
      </c>
      <c r="AD2831" s="9">
        <v>17.9203251613663</v>
      </c>
      <c r="AF2831" s="9">
        <v>-1</v>
      </c>
      <c r="AG2831" s="9">
        <v>-1</v>
      </c>
      <c r="AH2831" s="9">
        <v>-1</v>
      </c>
      <c r="AI2831" s="9">
        <v>-1</v>
      </c>
      <c r="AJ2831" s="9">
        <v>0</v>
      </c>
      <c r="AM2831" s="9" t="s">
        <v>309</v>
      </c>
      <c r="AN2831" s="9">
        <v>-1</v>
      </c>
      <c r="AQ2831" s="9">
        <v>578</v>
      </c>
      <c r="AR2831" s="9" t="s">
        <v>303</v>
      </c>
      <c r="AS2831" s="9" t="s">
        <v>304</v>
      </c>
      <c r="AT2831" s="9" t="s">
        <v>195</v>
      </c>
      <c r="AU2831" s="9">
        <v>132.71029999999999</v>
      </c>
      <c r="AV2831" s="9">
        <v>25.3031670766681</v>
      </c>
      <c r="AW2831" s="9">
        <v>18.739648689169101</v>
      </c>
      <c r="AX2831" s="9">
        <v>1.45339215E-2</v>
      </c>
    </row>
    <row r="2832" spans="1:50" x14ac:dyDescent="0.25">
      <c r="A2832" s="142">
        <v>550000</v>
      </c>
      <c r="B2832" s="142">
        <v>870000</v>
      </c>
      <c r="C2832" s="142">
        <v>870000</v>
      </c>
      <c r="D2832" s="9" t="s">
        <v>305</v>
      </c>
      <c r="E2832" s="9" t="s">
        <v>70</v>
      </c>
      <c r="F2832" s="9" t="s">
        <v>306</v>
      </c>
      <c r="G2832" s="9" t="s">
        <v>307</v>
      </c>
      <c r="H2832" s="9">
        <v>0.36</v>
      </c>
      <c r="I2832" s="9">
        <v>0.48</v>
      </c>
      <c r="J2832" s="9" t="s">
        <v>195</v>
      </c>
      <c r="K2832" s="9">
        <v>0.16150883677076</v>
      </c>
      <c r="L2832" s="9">
        <v>3869.92222605999</v>
      </c>
      <c r="M2832" s="9">
        <v>10.0029254876316</v>
      </c>
      <c r="N2832" s="9">
        <v>1.6022792980060101</v>
      </c>
      <c r="O2832" s="9">
        <v>1.6155608598120399</v>
      </c>
      <c r="P2832" s="9">
        <v>0.25878226560283002</v>
      </c>
      <c r="Q2832" s="9">
        <v>625.02663712428603</v>
      </c>
      <c r="R2832" s="9">
        <v>1330</v>
      </c>
      <c r="S2832" s="9" t="s">
        <v>311</v>
      </c>
      <c r="T2832" s="9">
        <v>1330</v>
      </c>
      <c r="U2832" s="9" t="s">
        <v>293</v>
      </c>
      <c r="V2832" s="9" t="s">
        <v>195</v>
      </c>
      <c r="Z2832" s="9">
        <v>0</v>
      </c>
      <c r="AA2832" s="9">
        <v>1</v>
      </c>
      <c r="AB2832" s="9">
        <v>1.6155608598120399</v>
      </c>
      <c r="AC2832" s="9">
        <v>0.25878226560283002</v>
      </c>
      <c r="AD2832" s="9">
        <v>625.02663712428603</v>
      </c>
      <c r="AF2832" s="9">
        <v>-1</v>
      </c>
      <c r="AG2832" s="9">
        <v>-1</v>
      </c>
      <c r="AH2832" s="9">
        <v>-1</v>
      </c>
      <c r="AI2832" s="9">
        <v>-1</v>
      </c>
      <c r="AJ2832" s="9">
        <v>0</v>
      </c>
      <c r="AM2832" s="9" t="s">
        <v>309</v>
      </c>
      <c r="AN2832" s="9">
        <v>-1</v>
      </c>
      <c r="AQ2832" s="9">
        <v>578</v>
      </c>
      <c r="AR2832" s="9" t="s">
        <v>303</v>
      </c>
      <c r="AS2832" s="9" t="s">
        <v>304</v>
      </c>
      <c r="AT2832" s="9" t="s">
        <v>195</v>
      </c>
      <c r="AU2832" s="9">
        <v>132.71029999999999</v>
      </c>
      <c r="AV2832" s="9">
        <v>101.32169387980299</v>
      </c>
      <c r="AW2832" s="9">
        <v>653.60307336013</v>
      </c>
      <c r="AX2832" s="9">
        <v>0.50691535860000003</v>
      </c>
    </row>
    <row r="2833" spans="1:50" x14ac:dyDescent="0.25">
      <c r="A2833" s="142">
        <v>550000</v>
      </c>
      <c r="B2833" s="142">
        <v>870000</v>
      </c>
      <c r="C2833" s="142">
        <v>870000</v>
      </c>
      <c r="D2833" s="9" t="s">
        <v>305</v>
      </c>
      <c r="E2833" s="9" t="s">
        <v>70</v>
      </c>
      <c r="F2833" s="9" t="s">
        <v>306</v>
      </c>
      <c r="G2833" s="9" t="s">
        <v>307</v>
      </c>
      <c r="H2833" s="9">
        <v>0.36</v>
      </c>
      <c r="I2833" s="9">
        <v>0.48</v>
      </c>
      <c r="J2833" s="9" t="s">
        <v>195</v>
      </c>
      <c r="K2833" s="9">
        <v>8.5950244537020007E-2</v>
      </c>
      <c r="L2833" s="9">
        <v>3869.92222605999</v>
      </c>
      <c r="M2833" s="9">
        <v>10.0029254876316</v>
      </c>
      <c r="N2833" s="9">
        <v>1.6022792980060101</v>
      </c>
      <c r="O2833" s="9">
        <v>0.85975389174753003</v>
      </c>
      <c r="P2833" s="9">
        <v>0.13771629748021999</v>
      </c>
      <c r="Q2833" s="9">
        <v>332.62076166910902</v>
      </c>
      <c r="R2833" s="9">
        <v>1210</v>
      </c>
      <c r="S2833" s="9" t="s">
        <v>310</v>
      </c>
      <c r="T2833" s="9">
        <v>1210</v>
      </c>
      <c r="U2833" s="9" t="s">
        <v>293</v>
      </c>
      <c r="V2833" s="9" t="s">
        <v>195</v>
      </c>
      <c r="Z2833" s="9">
        <v>0</v>
      </c>
      <c r="AA2833" s="9">
        <v>1</v>
      </c>
      <c r="AB2833" s="9">
        <v>0.85975389174753003</v>
      </c>
      <c r="AC2833" s="9">
        <v>0.13771629748021999</v>
      </c>
      <c r="AD2833" s="9">
        <v>332.62076166910902</v>
      </c>
      <c r="AF2833" s="9">
        <v>-1</v>
      </c>
      <c r="AG2833" s="9">
        <v>-1</v>
      </c>
      <c r="AH2833" s="9">
        <v>-1</v>
      </c>
      <c r="AI2833" s="9">
        <v>-1</v>
      </c>
      <c r="AJ2833" s="9">
        <v>0</v>
      </c>
      <c r="AM2833" s="9" t="s">
        <v>309</v>
      </c>
      <c r="AN2833" s="9">
        <v>-1</v>
      </c>
      <c r="AQ2833" s="9">
        <v>578</v>
      </c>
      <c r="AR2833" s="9" t="s">
        <v>303</v>
      </c>
      <c r="AS2833" s="9" t="s">
        <v>304</v>
      </c>
      <c r="AT2833" s="9" t="s">
        <v>195</v>
      </c>
      <c r="AU2833" s="9">
        <v>132.71029999999999</v>
      </c>
      <c r="AV2833" s="9">
        <v>77.153726824952898</v>
      </c>
      <c r="AW2833" s="9">
        <v>347.828299111494</v>
      </c>
      <c r="AX2833" s="9">
        <v>0.26976541900000001</v>
      </c>
    </row>
    <row r="2834" spans="1:50" x14ac:dyDescent="0.25">
      <c r="A2834" s="142">
        <v>550000</v>
      </c>
      <c r="B2834" s="142">
        <v>870000</v>
      </c>
      <c r="C2834" s="142">
        <v>870000</v>
      </c>
      <c r="D2834" s="9" t="s">
        <v>305</v>
      </c>
      <c r="E2834" s="9" t="s">
        <v>70</v>
      </c>
      <c r="F2834" s="9" t="s">
        <v>306</v>
      </c>
      <c r="G2834" s="9" t="s">
        <v>307</v>
      </c>
      <c r="H2834" s="9">
        <v>0.36</v>
      </c>
      <c r="I2834" s="9">
        <v>0.48</v>
      </c>
      <c r="J2834" s="9" t="s">
        <v>195</v>
      </c>
      <c r="K2834" s="9">
        <v>3.7561568981450001E-2</v>
      </c>
      <c r="L2834" s="9">
        <v>3869.92222605999</v>
      </c>
      <c r="M2834" s="9">
        <v>10.0029254876316</v>
      </c>
      <c r="N2834" s="9">
        <v>1.6022792980060101</v>
      </c>
      <c r="O2834" s="9">
        <v>0.37572557571998999</v>
      </c>
      <c r="P2834" s="9">
        <v>6.0184124379600003E-2</v>
      </c>
      <c r="Q2834" s="9">
        <v>145.36035064700599</v>
      </c>
      <c r="R2834" s="9">
        <v>1210</v>
      </c>
      <c r="S2834" s="9" t="s">
        <v>310</v>
      </c>
      <c r="T2834" s="9">
        <v>1210</v>
      </c>
      <c r="U2834" s="9" t="s">
        <v>293</v>
      </c>
      <c r="V2834" s="9" t="s">
        <v>195</v>
      </c>
      <c r="Z2834" s="9">
        <v>0</v>
      </c>
      <c r="AA2834" s="9">
        <v>1</v>
      </c>
      <c r="AB2834" s="9">
        <v>0.37572557571998999</v>
      </c>
      <c r="AC2834" s="9">
        <v>6.0184124379600003E-2</v>
      </c>
      <c r="AD2834" s="9">
        <v>145.36035064700701</v>
      </c>
      <c r="AF2834" s="9">
        <v>-1</v>
      </c>
      <c r="AG2834" s="9">
        <v>-1</v>
      </c>
      <c r="AH2834" s="9">
        <v>-1</v>
      </c>
      <c r="AI2834" s="9">
        <v>-1</v>
      </c>
      <c r="AJ2834" s="9">
        <v>0</v>
      </c>
      <c r="AM2834" s="9" t="s">
        <v>309</v>
      </c>
      <c r="AN2834" s="9">
        <v>-1</v>
      </c>
      <c r="AQ2834" s="9">
        <v>578</v>
      </c>
      <c r="AR2834" s="9" t="s">
        <v>303</v>
      </c>
      <c r="AS2834" s="9" t="s">
        <v>304</v>
      </c>
      <c r="AT2834" s="9" t="s">
        <v>195</v>
      </c>
      <c r="AU2834" s="9">
        <v>132.71029999999999</v>
      </c>
      <c r="AV2834" s="9">
        <v>58.085699696380203</v>
      </c>
      <c r="AW2834" s="9">
        <v>152.00627666801</v>
      </c>
      <c r="AX2834" s="9">
        <v>0.1178916064</v>
      </c>
    </row>
    <row r="2835" spans="1:50" x14ac:dyDescent="0.25">
      <c r="A2835" s="142">
        <v>550000</v>
      </c>
      <c r="B2835" s="142">
        <v>870000</v>
      </c>
      <c r="C2835" s="142">
        <v>870000</v>
      </c>
      <c r="D2835" s="9" t="s">
        <v>305</v>
      </c>
      <c r="E2835" s="9" t="s">
        <v>70</v>
      </c>
      <c r="F2835" s="9" t="s">
        <v>306</v>
      </c>
      <c r="G2835" s="9" t="s">
        <v>307</v>
      </c>
      <c r="H2835" s="9">
        <v>0.36</v>
      </c>
      <c r="I2835" s="9">
        <v>0.48</v>
      </c>
      <c r="J2835" s="9" t="s">
        <v>195</v>
      </c>
      <c r="K2835" s="9">
        <v>0.20617006742055999</v>
      </c>
      <c r="L2835" s="9">
        <v>3914.6139171403702</v>
      </c>
      <c r="M2835" s="9">
        <v>11.1490786375987</v>
      </c>
      <c r="N2835" s="9">
        <v>1.80196525921967</v>
      </c>
      <c r="O2835" s="9">
        <v>2.29860629439088</v>
      </c>
      <c r="P2835" s="9">
        <v>0.37151129898282997</v>
      </c>
      <c r="Q2835" s="9">
        <v>807.07621522230102</v>
      </c>
      <c r="R2835" s="9">
        <v>1400</v>
      </c>
      <c r="S2835" s="9" t="s">
        <v>297</v>
      </c>
      <c r="T2835" s="9">
        <v>1400</v>
      </c>
      <c r="U2835" s="9" t="s">
        <v>293</v>
      </c>
      <c r="V2835" s="9" t="s">
        <v>195</v>
      </c>
      <c r="Z2835" s="9">
        <v>0</v>
      </c>
      <c r="AA2835" s="9">
        <v>1</v>
      </c>
      <c r="AB2835" s="9">
        <v>2.29860629439088</v>
      </c>
      <c r="AC2835" s="9">
        <v>0.37151129898282997</v>
      </c>
      <c r="AD2835" s="9">
        <v>807.07621522230102</v>
      </c>
      <c r="AF2835" s="9">
        <v>-1</v>
      </c>
      <c r="AG2835" s="9">
        <v>-1</v>
      </c>
      <c r="AH2835" s="9">
        <v>-1</v>
      </c>
      <c r="AI2835" s="9">
        <v>-1</v>
      </c>
      <c r="AJ2835" s="9">
        <v>0</v>
      </c>
      <c r="AM2835" s="9" t="s">
        <v>309</v>
      </c>
      <c r="AN2835" s="9">
        <v>-1</v>
      </c>
      <c r="AQ2835" s="9">
        <v>578</v>
      </c>
      <c r="AR2835" s="9" t="s">
        <v>303</v>
      </c>
      <c r="AS2835" s="9" t="s">
        <v>304</v>
      </c>
      <c r="AT2835" s="9" t="s">
        <v>195</v>
      </c>
      <c r="AU2835" s="9">
        <v>132.71029999999999</v>
      </c>
      <c r="AV2835" s="9">
        <v>173.37635947823199</v>
      </c>
      <c r="AW2835" s="9">
        <v>834.34066144754195</v>
      </c>
      <c r="AX2835" s="9">
        <v>0.6545630294</v>
      </c>
    </row>
    <row r="2836" spans="1:50" x14ac:dyDescent="0.25">
      <c r="A2836" s="142">
        <v>550000</v>
      </c>
      <c r="B2836" s="142">
        <v>870000</v>
      </c>
      <c r="C2836" s="142">
        <v>870000</v>
      </c>
      <c r="D2836" s="9" t="s">
        <v>305</v>
      </c>
      <c r="E2836" s="9" t="s">
        <v>70</v>
      </c>
      <c r="F2836" s="9" t="s">
        <v>306</v>
      </c>
      <c r="G2836" s="9" t="s">
        <v>307</v>
      </c>
      <c r="H2836" s="9">
        <v>0.36</v>
      </c>
      <c r="I2836" s="9">
        <v>0.48</v>
      </c>
      <c r="J2836" s="9" t="s">
        <v>195</v>
      </c>
      <c r="K2836" s="9">
        <v>4.5014262596799999E-3</v>
      </c>
      <c r="L2836" s="9">
        <v>3914.6139171403702</v>
      </c>
      <c r="M2836" s="9">
        <v>11.1490786375987</v>
      </c>
      <c r="N2836" s="9">
        <v>1.80196525921967</v>
      </c>
      <c r="O2836" s="9">
        <v>5.0186755350609999E-2</v>
      </c>
      <c r="P2836" s="9">
        <v>8.11141373689E-3</v>
      </c>
      <c r="Q2836" s="9">
        <v>17.621345883155701</v>
      </c>
      <c r="R2836" s="9">
        <v>1200</v>
      </c>
      <c r="S2836" s="9" t="s">
        <v>308</v>
      </c>
      <c r="T2836" s="9">
        <v>1200</v>
      </c>
      <c r="U2836" s="9" t="s">
        <v>293</v>
      </c>
      <c r="V2836" s="9" t="s">
        <v>195</v>
      </c>
      <c r="Z2836" s="9">
        <v>0</v>
      </c>
      <c r="AA2836" s="9">
        <v>1</v>
      </c>
      <c r="AB2836" s="9">
        <v>5.0186755350609999E-2</v>
      </c>
      <c r="AC2836" s="9">
        <v>8.11141373689E-3</v>
      </c>
      <c r="AD2836" s="9">
        <v>17.621345883157499</v>
      </c>
      <c r="AF2836" s="9">
        <v>-1</v>
      </c>
      <c r="AG2836" s="9">
        <v>-1</v>
      </c>
      <c r="AH2836" s="9">
        <v>-1</v>
      </c>
      <c r="AI2836" s="9">
        <v>-1</v>
      </c>
      <c r="AJ2836" s="9">
        <v>0</v>
      </c>
      <c r="AM2836" s="9" t="s">
        <v>309</v>
      </c>
      <c r="AN2836" s="9">
        <v>-1</v>
      </c>
      <c r="AQ2836" s="9">
        <v>578</v>
      </c>
      <c r="AR2836" s="9" t="s">
        <v>303</v>
      </c>
      <c r="AS2836" s="9" t="s">
        <v>304</v>
      </c>
      <c r="AT2836" s="9" t="s">
        <v>195</v>
      </c>
      <c r="AU2836" s="9">
        <v>132.71029999999999</v>
      </c>
      <c r="AV2836" s="9">
        <v>24.4705868223595</v>
      </c>
      <c r="AW2836" s="9">
        <v>18.216625768980101</v>
      </c>
      <c r="AX2836" s="9">
        <v>1.42914403E-2</v>
      </c>
    </row>
    <row r="2837" spans="1:50" x14ac:dyDescent="0.25">
      <c r="A2837" s="142">
        <v>550000</v>
      </c>
      <c r="B2837" s="142">
        <v>870000</v>
      </c>
      <c r="C2837" s="142">
        <v>870000</v>
      </c>
      <c r="D2837" s="9" t="s">
        <v>305</v>
      </c>
      <c r="E2837" s="9" t="s">
        <v>70</v>
      </c>
      <c r="F2837" s="9" t="s">
        <v>306</v>
      </c>
      <c r="G2837" s="9" t="s">
        <v>307</v>
      </c>
      <c r="H2837" s="9">
        <v>0.36</v>
      </c>
      <c r="I2837" s="9">
        <v>0.48</v>
      </c>
      <c r="J2837" s="9" t="s">
        <v>195</v>
      </c>
      <c r="K2837" s="9">
        <v>1.198476495585E-2</v>
      </c>
      <c r="L2837" s="9">
        <v>3914.6139171403702</v>
      </c>
      <c r="M2837" s="9">
        <v>11.1490786375987</v>
      </c>
      <c r="N2837" s="9">
        <v>1.80196525921967</v>
      </c>
      <c r="O2837" s="9">
        <v>0.13361908694596</v>
      </c>
      <c r="P2837" s="9">
        <v>2.1596130090359999E-2</v>
      </c>
      <c r="Q2837" s="9">
        <v>46.9157276898462</v>
      </c>
      <c r="R2837" s="9">
        <v>1410</v>
      </c>
      <c r="S2837" s="9" t="s">
        <v>299</v>
      </c>
      <c r="T2837" s="9">
        <v>1410</v>
      </c>
      <c r="U2837" s="9" t="s">
        <v>293</v>
      </c>
      <c r="V2837" s="9" t="s">
        <v>195</v>
      </c>
      <c r="Z2837" s="9">
        <v>0</v>
      </c>
      <c r="AA2837" s="9">
        <v>1</v>
      </c>
      <c r="AB2837" s="9">
        <v>0.13361908694596</v>
      </c>
      <c r="AC2837" s="9">
        <v>2.1596130090359999E-2</v>
      </c>
      <c r="AD2837" s="9">
        <v>46.915727689845802</v>
      </c>
      <c r="AF2837" s="9">
        <v>-1</v>
      </c>
      <c r="AG2837" s="9">
        <v>-1</v>
      </c>
      <c r="AH2837" s="9">
        <v>-1</v>
      </c>
      <c r="AI2837" s="9">
        <v>-1</v>
      </c>
      <c r="AJ2837" s="9">
        <v>0</v>
      </c>
      <c r="AM2837" s="9" t="s">
        <v>309</v>
      </c>
      <c r="AN2837" s="9">
        <v>-1</v>
      </c>
      <c r="AQ2837" s="9">
        <v>578</v>
      </c>
      <c r="AR2837" s="9" t="s">
        <v>303</v>
      </c>
      <c r="AS2837" s="9" t="s">
        <v>304</v>
      </c>
      <c r="AT2837" s="9" t="s">
        <v>195</v>
      </c>
      <c r="AU2837" s="9">
        <v>132.71029999999999</v>
      </c>
      <c r="AV2837" s="9">
        <v>37.698327354703103</v>
      </c>
      <c r="AW2837" s="9">
        <v>48.500623032555701</v>
      </c>
      <c r="AX2837" s="9">
        <v>3.8050063000000002E-2</v>
      </c>
    </row>
    <row r="2838" spans="1:50" x14ac:dyDescent="0.25">
      <c r="A2838" s="142">
        <v>550000</v>
      </c>
      <c r="B2838" s="142">
        <v>870000</v>
      </c>
      <c r="C2838" s="142">
        <v>870000</v>
      </c>
      <c r="D2838" s="9" t="s">
        <v>305</v>
      </c>
      <c r="E2838" s="9" t="s">
        <v>70</v>
      </c>
      <c r="F2838" s="9" t="s">
        <v>306</v>
      </c>
      <c r="G2838" s="9" t="s">
        <v>307</v>
      </c>
      <c r="H2838" s="9">
        <v>0.36</v>
      </c>
      <c r="I2838" s="9">
        <v>0.48</v>
      </c>
      <c r="J2838" s="9" t="s">
        <v>195</v>
      </c>
      <c r="K2838" s="9">
        <v>8.0744571928700007E-2</v>
      </c>
      <c r="L2838" s="9">
        <v>3914.6139171403702</v>
      </c>
      <c r="M2838" s="9">
        <v>11.1490786375987</v>
      </c>
      <c r="N2838" s="9">
        <v>1.80196525921967</v>
      </c>
      <c r="O2838" s="9">
        <v>0.90022758199242003</v>
      </c>
      <c r="P2838" s="9">
        <v>0.14549891348609001</v>
      </c>
      <c r="Q2838" s="9">
        <v>316.08382500566597</v>
      </c>
      <c r="R2838" s="9">
        <v>1410</v>
      </c>
      <c r="S2838" s="9" t="s">
        <v>299</v>
      </c>
      <c r="T2838" s="9">
        <v>1410</v>
      </c>
      <c r="U2838" s="9" t="s">
        <v>293</v>
      </c>
      <c r="V2838" s="9" t="s">
        <v>195</v>
      </c>
      <c r="Z2838" s="9">
        <v>0</v>
      </c>
      <c r="AA2838" s="9">
        <v>1</v>
      </c>
      <c r="AB2838" s="9">
        <v>0.90022758199242003</v>
      </c>
      <c r="AC2838" s="9">
        <v>0.14549891348609001</v>
      </c>
      <c r="AD2838" s="9">
        <v>316.08382500566597</v>
      </c>
      <c r="AF2838" s="9">
        <v>-1</v>
      </c>
      <c r="AG2838" s="9">
        <v>-1</v>
      </c>
      <c r="AH2838" s="9">
        <v>-1</v>
      </c>
      <c r="AI2838" s="9">
        <v>-1</v>
      </c>
      <c r="AJ2838" s="9">
        <v>0</v>
      </c>
      <c r="AM2838" s="9" t="s">
        <v>309</v>
      </c>
      <c r="AN2838" s="9">
        <v>-1</v>
      </c>
      <c r="AQ2838" s="9">
        <v>578</v>
      </c>
      <c r="AR2838" s="9" t="s">
        <v>303</v>
      </c>
      <c r="AS2838" s="9" t="s">
        <v>304</v>
      </c>
      <c r="AT2838" s="9" t="s">
        <v>195</v>
      </c>
      <c r="AU2838" s="9">
        <v>132.71029999999999</v>
      </c>
      <c r="AV2838" s="9">
        <v>81.529655588589506</v>
      </c>
      <c r="AW2838" s="9">
        <v>326.761689483635</v>
      </c>
      <c r="AX2838" s="9">
        <v>0.25635346720000002</v>
      </c>
    </row>
    <row r="2839" spans="1:50" x14ac:dyDescent="0.25">
      <c r="A2839" s="142">
        <v>550000</v>
      </c>
      <c r="B2839" s="142">
        <v>870000</v>
      </c>
      <c r="C2839" s="142">
        <v>870000</v>
      </c>
      <c r="D2839" s="9" t="s">
        <v>305</v>
      </c>
      <c r="E2839" s="9" t="s">
        <v>70</v>
      </c>
      <c r="F2839" s="9" t="s">
        <v>306</v>
      </c>
      <c r="G2839" s="9" t="s">
        <v>307</v>
      </c>
      <c r="H2839" s="9">
        <v>0.36</v>
      </c>
      <c r="I2839" s="9">
        <v>0.48</v>
      </c>
      <c r="J2839" s="9" t="s">
        <v>195</v>
      </c>
      <c r="K2839" s="9">
        <v>5.5461295505000003E-4</v>
      </c>
      <c r="L2839" s="9">
        <v>3914.6139171403702</v>
      </c>
      <c r="M2839" s="9">
        <v>11.1490786375987</v>
      </c>
      <c r="N2839" s="9">
        <v>1.80196525921967</v>
      </c>
      <c r="O2839" s="9">
        <v>6.1834234493299998E-3</v>
      </c>
      <c r="P2839" s="9">
        <v>9.9939327731999998E-4</v>
      </c>
      <c r="Q2839" s="9">
        <v>2.17109559248465</v>
      </c>
      <c r="R2839" s="9">
        <v>1410</v>
      </c>
      <c r="S2839" s="9" t="s">
        <v>299</v>
      </c>
      <c r="T2839" s="9">
        <v>1410</v>
      </c>
      <c r="U2839" s="9" t="s">
        <v>293</v>
      </c>
      <c r="V2839" s="9" t="s">
        <v>195</v>
      </c>
      <c r="Z2839" s="9">
        <v>0</v>
      </c>
      <c r="AA2839" s="9">
        <v>1</v>
      </c>
      <c r="AB2839" s="9">
        <v>6.1834234493299998E-3</v>
      </c>
      <c r="AC2839" s="9">
        <v>9.9939327731999998E-4</v>
      </c>
      <c r="AD2839" s="9">
        <v>2.1710955924830202</v>
      </c>
      <c r="AF2839" s="9">
        <v>-1</v>
      </c>
      <c r="AG2839" s="9">
        <v>-1</v>
      </c>
      <c r="AH2839" s="9">
        <v>-1</v>
      </c>
      <c r="AI2839" s="9">
        <v>-1</v>
      </c>
      <c r="AJ2839" s="9">
        <v>0</v>
      </c>
      <c r="AM2839" s="9" t="s">
        <v>309</v>
      </c>
      <c r="AN2839" s="9">
        <v>-1</v>
      </c>
      <c r="AQ2839" s="9">
        <v>578</v>
      </c>
      <c r="AR2839" s="9" t="s">
        <v>303</v>
      </c>
      <c r="AS2839" s="9" t="s">
        <v>304</v>
      </c>
      <c r="AT2839" s="9" t="s">
        <v>195</v>
      </c>
      <c r="AU2839" s="9">
        <v>132.71029999999999</v>
      </c>
      <c r="AV2839" s="9">
        <v>8.5364928432654992</v>
      </c>
      <c r="AW2839" s="9">
        <v>2.2444389991088798</v>
      </c>
      <c r="AX2839" s="9">
        <v>1.7608236999999999E-3</v>
      </c>
    </row>
    <row r="2840" spans="1:50" x14ac:dyDescent="0.25">
      <c r="A2840" s="142">
        <v>550000</v>
      </c>
      <c r="B2840" s="142">
        <v>870000</v>
      </c>
      <c r="C2840" s="142">
        <v>870000</v>
      </c>
      <c r="D2840" s="9" t="s">
        <v>305</v>
      </c>
      <c r="E2840" s="9" t="s">
        <v>70</v>
      </c>
      <c r="F2840" s="9" t="s">
        <v>306</v>
      </c>
      <c r="G2840" s="9" t="s">
        <v>307</v>
      </c>
      <c r="H2840" s="9">
        <v>0.36</v>
      </c>
      <c r="I2840" s="9">
        <v>0.48</v>
      </c>
      <c r="J2840" s="9" t="s">
        <v>195</v>
      </c>
      <c r="K2840" s="9">
        <v>1.496528701204E-2</v>
      </c>
      <c r="L2840" s="9">
        <v>3914.6139171403702</v>
      </c>
      <c r="M2840" s="9">
        <v>11.1490786375987</v>
      </c>
      <c r="N2840" s="9">
        <v>1.80196525921967</v>
      </c>
      <c r="O2840" s="9">
        <v>0.1668491617315</v>
      </c>
      <c r="P2840" s="9">
        <v>2.696692728995E-2</v>
      </c>
      <c r="Q2840" s="9">
        <v>58.583320811343597</v>
      </c>
      <c r="R2840" s="9">
        <v>1410</v>
      </c>
      <c r="S2840" s="9" t="s">
        <v>299</v>
      </c>
      <c r="T2840" s="9">
        <v>1410</v>
      </c>
      <c r="U2840" s="9" t="s">
        <v>293</v>
      </c>
      <c r="V2840" s="9" t="s">
        <v>195</v>
      </c>
      <c r="Z2840" s="9">
        <v>0</v>
      </c>
      <c r="AA2840" s="9">
        <v>1</v>
      </c>
      <c r="AB2840" s="9">
        <v>0.1668491617315</v>
      </c>
      <c r="AC2840" s="9">
        <v>2.696692728995E-2</v>
      </c>
      <c r="AD2840" s="9">
        <v>58.583320811341999</v>
      </c>
      <c r="AF2840" s="9">
        <v>-1</v>
      </c>
      <c r="AG2840" s="9">
        <v>-1</v>
      </c>
      <c r="AH2840" s="9">
        <v>-1</v>
      </c>
      <c r="AI2840" s="9">
        <v>-1</v>
      </c>
      <c r="AJ2840" s="9">
        <v>0</v>
      </c>
      <c r="AM2840" s="9" t="s">
        <v>309</v>
      </c>
      <c r="AN2840" s="9">
        <v>-1</v>
      </c>
      <c r="AQ2840" s="9">
        <v>578</v>
      </c>
      <c r="AR2840" s="9" t="s">
        <v>303</v>
      </c>
      <c r="AS2840" s="9" t="s">
        <v>304</v>
      </c>
      <c r="AT2840" s="9" t="s">
        <v>195</v>
      </c>
      <c r="AU2840" s="9">
        <v>132.71029999999999</v>
      </c>
      <c r="AV2840" s="9">
        <v>43.381022761858702</v>
      </c>
      <c r="AW2840" s="9">
        <v>60.562367857743901</v>
      </c>
      <c r="AX2840" s="9">
        <v>4.7512831200000001E-2</v>
      </c>
    </row>
    <row r="2841" spans="1:50" x14ac:dyDescent="0.25">
      <c r="A2841" s="142">
        <v>550000</v>
      </c>
      <c r="B2841" s="142">
        <v>870000</v>
      </c>
      <c r="C2841" s="142">
        <v>870000</v>
      </c>
      <c r="D2841" s="9" t="s">
        <v>305</v>
      </c>
      <c r="E2841" s="9" t="s">
        <v>70</v>
      </c>
      <c r="F2841" s="9" t="s">
        <v>306</v>
      </c>
      <c r="G2841" s="9" t="s">
        <v>307</v>
      </c>
      <c r="H2841" s="9">
        <v>0.36</v>
      </c>
      <c r="I2841" s="9">
        <v>0.48</v>
      </c>
      <c r="J2841" s="9" t="s">
        <v>195</v>
      </c>
      <c r="K2841" s="9">
        <v>0.29884274333667998</v>
      </c>
      <c r="L2841" s="9">
        <v>3914.6139171403702</v>
      </c>
      <c r="M2841" s="9">
        <v>11.1490786375987</v>
      </c>
      <c r="N2841" s="9">
        <v>1.80196525921967</v>
      </c>
      <c r="O2841" s="9">
        <v>3.33182124573649</v>
      </c>
      <c r="P2841" s="9">
        <v>0.53850424146261</v>
      </c>
      <c r="Q2841" s="9">
        <v>1169.8539621022101</v>
      </c>
      <c r="R2841" s="9">
        <v>1300</v>
      </c>
      <c r="S2841" s="9" t="s">
        <v>296</v>
      </c>
      <c r="T2841" s="9">
        <v>1300</v>
      </c>
      <c r="U2841" s="9" t="s">
        <v>293</v>
      </c>
      <c r="V2841" s="9" t="s">
        <v>195</v>
      </c>
      <c r="Z2841" s="9">
        <v>0</v>
      </c>
      <c r="AA2841" s="9">
        <v>1</v>
      </c>
      <c r="AB2841" s="9">
        <v>3.33182124573649</v>
      </c>
      <c r="AC2841" s="9">
        <v>0.53850424146261</v>
      </c>
      <c r="AD2841" s="9">
        <v>1169.8539621022101</v>
      </c>
      <c r="AF2841" s="9">
        <v>-1</v>
      </c>
      <c r="AG2841" s="9">
        <v>-1</v>
      </c>
      <c r="AH2841" s="9">
        <v>-1</v>
      </c>
      <c r="AI2841" s="9">
        <v>-1</v>
      </c>
      <c r="AJ2841" s="9">
        <v>0</v>
      </c>
      <c r="AM2841" s="9" t="s">
        <v>309</v>
      </c>
      <c r="AN2841" s="9">
        <v>-1</v>
      </c>
      <c r="AQ2841" s="9">
        <v>578</v>
      </c>
      <c r="AR2841" s="9" t="s">
        <v>303</v>
      </c>
      <c r="AS2841" s="9" t="s">
        <v>304</v>
      </c>
      <c r="AT2841" s="9" t="s">
        <v>195</v>
      </c>
      <c r="AU2841" s="9">
        <v>132.71029999999999</v>
      </c>
      <c r="AV2841" s="9">
        <v>146.09838517294199</v>
      </c>
      <c r="AW2841" s="9">
        <v>1209.37367515971</v>
      </c>
      <c r="AX2841" s="9">
        <v>0.94878666840000003</v>
      </c>
    </row>
    <row r="2842" spans="1:50" x14ac:dyDescent="0.25">
      <c r="A2842" s="142">
        <v>550000</v>
      </c>
      <c r="B2842" s="142">
        <v>870000</v>
      </c>
      <c r="C2842" s="142">
        <v>870000</v>
      </c>
      <c r="D2842" s="9" t="s">
        <v>305</v>
      </c>
      <c r="E2842" s="9" t="s">
        <v>70</v>
      </c>
      <c r="F2842" s="9" t="s">
        <v>306</v>
      </c>
      <c r="G2842" s="9" t="s">
        <v>307</v>
      </c>
      <c r="H2842" s="9">
        <v>0.36</v>
      </c>
      <c r="I2842" s="9">
        <v>0.48</v>
      </c>
      <c r="J2842" s="9" t="s">
        <v>195</v>
      </c>
      <c r="K2842" s="9">
        <v>0.13858257013954001</v>
      </c>
      <c r="L2842" s="9">
        <v>3850.6255304728102</v>
      </c>
      <c r="M2842" s="9">
        <v>9.5675464962054999</v>
      </c>
      <c r="N2842" s="9">
        <v>1.4060786152770099</v>
      </c>
      <c r="O2842" s="9">
        <v>1.32589518337371</v>
      </c>
      <c r="P2842" s="9">
        <v>0.19485798832333001</v>
      </c>
      <c r="Q2842" s="9">
        <v>533.62958265785198</v>
      </c>
      <c r="R2842" s="9">
        <v>1200</v>
      </c>
      <c r="S2842" s="9" t="s">
        <v>308</v>
      </c>
      <c r="T2842" s="9">
        <v>1200</v>
      </c>
      <c r="U2842" s="9" t="s">
        <v>293</v>
      </c>
      <c r="V2842" s="9" t="s">
        <v>195</v>
      </c>
      <c r="Z2842" s="9">
        <v>0</v>
      </c>
      <c r="AA2842" s="9">
        <v>1</v>
      </c>
      <c r="AB2842" s="9">
        <v>1.32589518337371</v>
      </c>
      <c r="AC2842" s="9">
        <v>0.19485798832333001</v>
      </c>
      <c r="AD2842" s="9">
        <v>885.65721592172395</v>
      </c>
      <c r="AF2842" s="9">
        <v>-1</v>
      </c>
      <c r="AG2842" s="9">
        <v>-1</v>
      </c>
      <c r="AH2842" s="9">
        <v>-1</v>
      </c>
      <c r="AI2842" s="9">
        <v>-1</v>
      </c>
      <c r="AJ2842" s="9">
        <v>0</v>
      </c>
      <c r="AM2842" s="9" t="s">
        <v>309</v>
      </c>
      <c r="AN2842" s="9">
        <v>-1</v>
      </c>
      <c r="AQ2842" s="9">
        <v>578</v>
      </c>
      <c r="AR2842" s="9" t="s">
        <v>303</v>
      </c>
      <c r="AS2842" s="9" t="s">
        <v>304</v>
      </c>
      <c r="AT2842" s="9" t="s">
        <v>195</v>
      </c>
      <c r="AU2842" s="9">
        <v>132.71029999999999</v>
      </c>
      <c r="AV2842" s="9">
        <v>128.34205981127201</v>
      </c>
      <c r="AW2842" s="9">
        <v>560.82376400189696</v>
      </c>
      <c r="AX2842" s="9">
        <v>0.71829457900000004</v>
      </c>
    </row>
    <row r="2843" spans="1:50" x14ac:dyDescent="0.25">
      <c r="A2843" s="142">
        <v>550000</v>
      </c>
      <c r="B2843" s="142">
        <v>870000</v>
      </c>
      <c r="C2843" s="142">
        <v>870000</v>
      </c>
      <c r="D2843" s="9" t="s">
        <v>305</v>
      </c>
      <c r="E2843" s="9" t="s">
        <v>70</v>
      </c>
      <c r="F2843" s="9" t="s">
        <v>306</v>
      </c>
      <c r="G2843" s="9" t="s">
        <v>307</v>
      </c>
      <c r="H2843" s="9">
        <v>0.36</v>
      </c>
      <c r="I2843" s="9">
        <v>0.48</v>
      </c>
      <c r="J2843" s="9" t="s">
        <v>195</v>
      </c>
      <c r="K2843" s="9">
        <v>1.9004174568280002E-2</v>
      </c>
      <c r="L2843" s="9">
        <v>3850.6255304728102</v>
      </c>
      <c r="M2843" s="9">
        <v>9.5675464962054999</v>
      </c>
      <c r="N2843" s="9">
        <v>1.4060786152770099</v>
      </c>
      <c r="O2843" s="9">
        <v>0.18182332380404001</v>
      </c>
      <c r="P2843" s="9">
        <v>2.6721363461450001E-2</v>
      </c>
      <c r="Q2843" s="9">
        <v>73.177959778188793</v>
      </c>
      <c r="R2843" s="9">
        <v>1210</v>
      </c>
      <c r="S2843" s="9" t="s">
        <v>310</v>
      </c>
      <c r="T2843" s="9">
        <v>1210</v>
      </c>
      <c r="U2843" s="9" t="s">
        <v>293</v>
      </c>
      <c r="V2843" s="9" t="s">
        <v>195</v>
      </c>
      <c r="Z2843" s="9">
        <v>0</v>
      </c>
      <c r="AA2843" s="9">
        <v>1</v>
      </c>
      <c r="AB2843" s="9">
        <v>0.18182332380404001</v>
      </c>
      <c r="AC2843" s="9">
        <v>2.6721363461450001E-2</v>
      </c>
      <c r="AD2843" s="9">
        <v>73.177959778187301</v>
      </c>
      <c r="AF2843" s="9">
        <v>-1</v>
      </c>
      <c r="AG2843" s="9">
        <v>-1</v>
      </c>
      <c r="AH2843" s="9">
        <v>-1</v>
      </c>
      <c r="AI2843" s="9">
        <v>-1</v>
      </c>
      <c r="AJ2843" s="9">
        <v>0</v>
      </c>
      <c r="AM2843" s="9" t="s">
        <v>309</v>
      </c>
      <c r="AN2843" s="9">
        <v>-1</v>
      </c>
      <c r="AQ2843" s="9">
        <v>578</v>
      </c>
      <c r="AR2843" s="9" t="s">
        <v>303</v>
      </c>
      <c r="AS2843" s="9" t="s">
        <v>304</v>
      </c>
      <c r="AT2843" s="9" t="s">
        <v>195</v>
      </c>
      <c r="AU2843" s="9">
        <v>132.71029999999999</v>
      </c>
      <c r="AV2843" s="9">
        <v>40.3302924957949</v>
      </c>
      <c r="AW2843" s="9">
        <v>76.907165904061301</v>
      </c>
      <c r="AX2843" s="9">
        <v>5.9349521299999999E-2</v>
      </c>
    </row>
    <row r="2844" spans="1:50" x14ac:dyDescent="0.25">
      <c r="A2844" s="142">
        <v>550000</v>
      </c>
      <c r="B2844" s="142">
        <v>870000</v>
      </c>
      <c r="C2844" s="142">
        <v>870000</v>
      </c>
      <c r="D2844" s="9" t="s">
        <v>305</v>
      </c>
      <c r="E2844" s="9" t="s">
        <v>70</v>
      </c>
      <c r="F2844" s="9" t="s">
        <v>306</v>
      </c>
      <c r="G2844" s="9" t="s">
        <v>307</v>
      </c>
      <c r="H2844" s="9">
        <v>0.36</v>
      </c>
      <c r="I2844" s="9">
        <v>0.48</v>
      </c>
      <c r="J2844" s="9" t="s">
        <v>195</v>
      </c>
      <c r="K2844" s="9">
        <v>8.1011465944999996E-3</v>
      </c>
      <c r="L2844" s="9">
        <v>3850.6255304728102</v>
      </c>
      <c r="M2844" s="9">
        <v>9.5675464962054999</v>
      </c>
      <c r="N2844" s="9">
        <v>1.4060786152770099</v>
      </c>
      <c r="O2844" s="9">
        <v>7.7508096715459995E-2</v>
      </c>
      <c r="P2844" s="9">
        <v>1.1390848985749999E-2</v>
      </c>
      <c r="Q2844" s="9">
        <v>31.194481902888398</v>
      </c>
      <c r="R2844" s="9">
        <v>1210</v>
      </c>
      <c r="S2844" s="9" t="s">
        <v>310</v>
      </c>
      <c r="T2844" s="9">
        <v>1210</v>
      </c>
      <c r="U2844" s="9" t="s">
        <v>293</v>
      </c>
      <c r="V2844" s="9" t="s">
        <v>195</v>
      </c>
      <c r="Z2844" s="9">
        <v>0</v>
      </c>
      <c r="AA2844" s="9">
        <v>1</v>
      </c>
      <c r="AB2844" s="9">
        <v>7.7508096715459995E-2</v>
      </c>
      <c r="AC2844" s="9">
        <v>1.1390848985749999E-2</v>
      </c>
      <c r="AD2844" s="9">
        <v>31.1944819028868</v>
      </c>
      <c r="AF2844" s="9">
        <v>-1</v>
      </c>
      <c r="AG2844" s="9">
        <v>-1</v>
      </c>
      <c r="AH2844" s="9">
        <v>-1</v>
      </c>
      <c r="AI2844" s="9">
        <v>-1</v>
      </c>
      <c r="AJ2844" s="9">
        <v>0</v>
      </c>
      <c r="AM2844" s="9" t="s">
        <v>309</v>
      </c>
      <c r="AN2844" s="9">
        <v>-1</v>
      </c>
      <c r="AQ2844" s="9">
        <v>578</v>
      </c>
      <c r="AR2844" s="9" t="s">
        <v>303</v>
      </c>
      <c r="AS2844" s="9" t="s">
        <v>304</v>
      </c>
      <c r="AT2844" s="9" t="s">
        <v>195</v>
      </c>
      <c r="AU2844" s="9">
        <v>132.71029999999999</v>
      </c>
      <c r="AV2844" s="9">
        <v>23.642430823056699</v>
      </c>
      <c r="AW2844" s="9">
        <v>32.7841771247585</v>
      </c>
      <c r="AX2844" s="9">
        <v>2.52996609E-2</v>
      </c>
    </row>
    <row r="2845" spans="1:50" x14ac:dyDescent="0.25">
      <c r="A2845" s="142">
        <v>550000</v>
      </c>
      <c r="B2845" s="142">
        <v>870000</v>
      </c>
      <c r="C2845" s="142">
        <v>870000</v>
      </c>
      <c r="D2845" s="9" t="s">
        <v>305</v>
      </c>
      <c r="E2845" s="9" t="s">
        <v>70</v>
      </c>
      <c r="F2845" s="9" t="s">
        <v>306</v>
      </c>
      <c r="G2845" s="9" t="s">
        <v>307</v>
      </c>
      <c r="H2845" s="9">
        <v>0.36</v>
      </c>
      <c r="I2845" s="9">
        <v>0.48</v>
      </c>
      <c r="J2845" s="9" t="s">
        <v>195</v>
      </c>
      <c r="K2845" s="9">
        <v>7.3803677489020003E-2</v>
      </c>
      <c r="L2845" s="9">
        <v>3855.3464395690798</v>
      </c>
      <c r="M2845" s="9">
        <v>9.57859158916939</v>
      </c>
      <c r="N2845" s="9">
        <v>1.40767849505342</v>
      </c>
      <c r="O2845" s="9">
        <v>0.70693528444611997</v>
      </c>
      <c r="P2845" s="9">
        <v>0.10389184965715</v>
      </c>
      <c r="Q2845" s="9">
        <v>284.53874523440902</v>
      </c>
      <c r="R2845" s="9">
        <v>1200</v>
      </c>
      <c r="S2845" s="9" t="s">
        <v>308</v>
      </c>
      <c r="T2845" s="9">
        <v>1200</v>
      </c>
      <c r="U2845" s="9" t="s">
        <v>293</v>
      </c>
      <c r="V2845" s="9" t="s">
        <v>195</v>
      </c>
      <c r="Z2845" s="9">
        <v>0</v>
      </c>
      <c r="AA2845" s="9">
        <v>1</v>
      </c>
      <c r="AB2845" s="9">
        <v>0.70693528444611997</v>
      </c>
      <c r="AC2845" s="9">
        <v>0.10389184965715</v>
      </c>
      <c r="AD2845" s="9">
        <v>520.862957769074</v>
      </c>
      <c r="AF2845" s="9">
        <v>-1</v>
      </c>
      <c r="AG2845" s="9">
        <v>-1</v>
      </c>
      <c r="AH2845" s="9">
        <v>-1</v>
      </c>
      <c r="AI2845" s="9">
        <v>-1</v>
      </c>
      <c r="AJ2845" s="9">
        <v>0</v>
      </c>
      <c r="AM2845" s="9" t="s">
        <v>309</v>
      </c>
      <c r="AN2845" s="9">
        <v>-1</v>
      </c>
      <c r="AQ2845" s="9">
        <v>578</v>
      </c>
      <c r="AR2845" s="9" t="s">
        <v>303</v>
      </c>
      <c r="AS2845" s="9" t="s">
        <v>304</v>
      </c>
      <c r="AT2845" s="9" t="s">
        <v>195</v>
      </c>
      <c r="AU2845" s="9">
        <v>132.71029999999999</v>
      </c>
      <c r="AV2845" s="9">
        <v>111.969030568858</v>
      </c>
      <c r="AW2845" s="9">
        <v>298.67288624319099</v>
      </c>
      <c r="AX2845" s="9">
        <v>0.42243548889999999</v>
      </c>
    </row>
    <row r="2846" spans="1:50" x14ac:dyDescent="0.25">
      <c r="A2846" s="142">
        <v>550000</v>
      </c>
      <c r="B2846" s="142">
        <v>870000</v>
      </c>
      <c r="C2846" s="142">
        <v>870000</v>
      </c>
      <c r="D2846" s="9" t="s">
        <v>305</v>
      </c>
      <c r="E2846" s="9" t="s">
        <v>70</v>
      </c>
      <c r="F2846" s="9" t="s">
        <v>306</v>
      </c>
      <c r="G2846" s="9" t="s">
        <v>307</v>
      </c>
      <c r="H2846" s="9">
        <v>0.36</v>
      </c>
      <c r="I2846" s="9">
        <v>0.48</v>
      </c>
      <c r="J2846" s="9" t="s">
        <v>195</v>
      </c>
      <c r="K2846" s="9">
        <v>4.7537195022839998E-2</v>
      </c>
      <c r="L2846" s="9">
        <v>3853.4581378681</v>
      </c>
      <c r="M2846" s="9">
        <v>9.5741736729868396</v>
      </c>
      <c r="N2846" s="9">
        <v>1.40703855980467</v>
      </c>
      <c r="O2846" s="9">
        <v>0.45512936107536001</v>
      </c>
      <c r="P2846" s="9">
        <v>6.6886666422089999E-2</v>
      </c>
      <c r="Q2846" s="9">
        <v>183.18259101220499</v>
      </c>
      <c r="R2846" s="9">
        <v>1210</v>
      </c>
      <c r="S2846" s="9" t="s">
        <v>310</v>
      </c>
      <c r="T2846" s="9">
        <v>1210</v>
      </c>
      <c r="U2846" s="9" t="s">
        <v>293</v>
      </c>
      <c r="V2846" s="9" t="s">
        <v>195</v>
      </c>
      <c r="Z2846" s="9">
        <v>0</v>
      </c>
      <c r="AA2846" s="9">
        <v>1</v>
      </c>
      <c r="AB2846" s="9">
        <v>0.45512936107536001</v>
      </c>
      <c r="AC2846" s="9">
        <v>6.6886666422089999E-2</v>
      </c>
      <c r="AD2846" s="9">
        <v>183.18259101220499</v>
      </c>
      <c r="AF2846" s="9">
        <v>-1</v>
      </c>
      <c r="AG2846" s="9">
        <v>-1</v>
      </c>
      <c r="AH2846" s="9">
        <v>-1</v>
      </c>
      <c r="AI2846" s="9">
        <v>-1</v>
      </c>
      <c r="AJ2846" s="9">
        <v>0</v>
      </c>
      <c r="AM2846" s="9" t="s">
        <v>309</v>
      </c>
      <c r="AN2846" s="9">
        <v>-1</v>
      </c>
      <c r="AQ2846" s="9">
        <v>578</v>
      </c>
      <c r="AR2846" s="9" t="s">
        <v>303</v>
      </c>
      <c r="AS2846" s="9" t="s">
        <v>304</v>
      </c>
      <c r="AT2846" s="9" t="s">
        <v>195</v>
      </c>
      <c r="AU2846" s="9">
        <v>132.71029999999999</v>
      </c>
      <c r="AV2846" s="9">
        <v>71.785733656307897</v>
      </c>
      <c r="AW2846" s="9">
        <v>192.37620298108101</v>
      </c>
      <c r="AX2846" s="9">
        <v>0.1485665783</v>
      </c>
    </row>
    <row r="2847" spans="1:50" x14ac:dyDescent="0.25">
      <c r="A2847" s="142">
        <v>550000</v>
      </c>
      <c r="B2847" s="142">
        <v>870000</v>
      </c>
      <c r="C2847" s="142">
        <v>870000</v>
      </c>
      <c r="D2847" s="9" t="s">
        <v>305</v>
      </c>
      <c r="E2847" s="9" t="s">
        <v>70</v>
      </c>
      <c r="F2847" s="9" t="s">
        <v>306</v>
      </c>
      <c r="G2847" s="9" t="s">
        <v>307</v>
      </c>
      <c r="H2847" s="9">
        <v>0.36</v>
      </c>
      <c r="I2847" s="9">
        <v>0.48</v>
      </c>
      <c r="J2847" s="9" t="s">
        <v>195</v>
      </c>
      <c r="K2847" s="9">
        <v>0.40013103612423001</v>
      </c>
      <c r="L2847" s="9">
        <v>3853.4581378681</v>
      </c>
      <c r="M2847" s="9">
        <v>9.5741736729868396</v>
      </c>
      <c r="N2847" s="9">
        <v>1.40703855980467</v>
      </c>
      <c r="O2847" s="9">
        <v>3.8309240318055702</v>
      </c>
      <c r="P2847" s="9">
        <v>0.56299979680139001</v>
      </c>
      <c r="Q2847" s="9">
        <v>1541.88819736651</v>
      </c>
      <c r="R2847" s="9">
        <v>1210</v>
      </c>
      <c r="S2847" s="9" t="s">
        <v>310</v>
      </c>
      <c r="T2847" s="9">
        <v>1210</v>
      </c>
      <c r="U2847" s="9" t="s">
        <v>293</v>
      </c>
      <c r="V2847" s="9" t="s">
        <v>195</v>
      </c>
      <c r="Z2847" s="9">
        <v>0</v>
      </c>
      <c r="AA2847" s="9">
        <v>1</v>
      </c>
      <c r="AB2847" s="9">
        <v>3.8309240318055702</v>
      </c>
      <c r="AC2847" s="9">
        <v>0.56299979680139001</v>
      </c>
      <c r="AD2847" s="9">
        <v>1541.88819736651</v>
      </c>
      <c r="AF2847" s="9">
        <v>-1</v>
      </c>
      <c r="AG2847" s="9">
        <v>-1</v>
      </c>
      <c r="AH2847" s="9">
        <v>-1</v>
      </c>
      <c r="AI2847" s="9">
        <v>-1</v>
      </c>
      <c r="AJ2847" s="9">
        <v>0</v>
      </c>
      <c r="AM2847" s="9" t="s">
        <v>309</v>
      </c>
      <c r="AN2847" s="9">
        <v>-1</v>
      </c>
      <c r="AQ2847" s="9">
        <v>578</v>
      </c>
      <c r="AR2847" s="9" t="s">
        <v>303</v>
      </c>
      <c r="AS2847" s="9" t="s">
        <v>304</v>
      </c>
      <c r="AT2847" s="9" t="s">
        <v>195</v>
      </c>
      <c r="AU2847" s="9">
        <v>132.71029999999999</v>
      </c>
      <c r="AV2847" s="9">
        <v>169.09295781458599</v>
      </c>
      <c r="AW2847" s="9">
        <v>1619.2728533409099</v>
      </c>
      <c r="AX2847" s="9">
        <v>1.2505175972</v>
      </c>
    </row>
    <row r="2848" spans="1:50" x14ac:dyDescent="0.25">
      <c r="A2848" s="142">
        <v>550000</v>
      </c>
      <c r="B2848" s="142">
        <v>870000</v>
      </c>
      <c r="C2848" s="142">
        <v>870000</v>
      </c>
      <c r="D2848" s="9" t="s">
        <v>305</v>
      </c>
      <c r="E2848" s="9" t="s">
        <v>70</v>
      </c>
      <c r="F2848" s="9" t="s">
        <v>306</v>
      </c>
      <c r="G2848" s="9" t="s">
        <v>307</v>
      </c>
      <c r="H2848" s="9">
        <v>0.36</v>
      </c>
      <c r="I2848" s="9">
        <v>0.48</v>
      </c>
      <c r="J2848" s="9" t="s">
        <v>195</v>
      </c>
      <c r="K2848" s="9">
        <v>8.9925898947060004E-2</v>
      </c>
      <c r="L2848" s="9">
        <v>3853.4581378681</v>
      </c>
      <c r="M2848" s="9">
        <v>9.5741736729868396</v>
      </c>
      <c r="N2848" s="9">
        <v>1.40703855980467</v>
      </c>
      <c r="O2848" s="9">
        <v>0.86096617421868005</v>
      </c>
      <c r="P2848" s="9">
        <v>0.12652920734362</v>
      </c>
      <c r="Q2848" s="9">
        <v>346.525687102679</v>
      </c>
      <c r="R2848" s="9">
        <v>1210</v>
      </c>
      <c r="S2848" s="9" t="s">
        <v>310</v>
      </c>
      <c r="T2848" s="9">
        <v>1210</v>
      </c>
      <c r="U2848" s="9" t="s">
        <v>293</v>
      </c>
      <c r="V2848" s="9" t="s">
        <v>195</v>
      </c>
      <c r="Z2848" s="9">
        <v>0</v>
      </c>
      <c r="AA2848" s="9">
        <v>1</v>
      </c>
      <c r="AB2848" s="9">
        <v>0.86096617421868005</v>
      </c>
      <c r="AC2848" s="9">
        <v>0.12652920734362</v>
      </c>
      <c r="AD2848" s="9">
        <v>346.52568710268099</v>
      </c>
      <c r="AF2848" s="9">
        <v>-1</v>
      </c>
      <c r="AG2848" s="9">
        <v>-1</v>
      </c>
      <c r="AH2848" s="9">
        <v>-1</v>
      </c>
      <c r="AI2848" s="9">
        <v>-1</v>
      </c>
      <c r="AJ2848" s="9">
        <v>0</v>
      </c>
      <c r="AM2848" s="9" t="s">
        <v>309</v>
      </c>
      <c r="AN2848" s="9">
        <v>-1</v>
      </c>
      <c r="AQ2848" s="9">
        <v>578</v>
      </c>
      <c r="AR2848" s="9" t="s">
        <v>303</v>
      </c>
      <c r="AS2848" s="9" t="s">
        <v>304</v>
      </c>
      <c r="AT2848" s="9" t="s">
        <v>195</v>
      </c>
      <c r="AU2848" s="9">
        <v>132.71029999999999</v>
      </c>
      <c r="AV2848" s="9">
        <v>111.577929256346</v>
      </c>
      <c r="AW2848" s="9">
        <v>363.917201694033</v>
      </c>
      <c r="AX2848" s="9">
        <v>0.28104273079999997</v>
      </c>
    </row>
    <row r="2849" spans="1:50" x14ac:dyDescent="0.25">
      <c r="A2849" s="142">
        <v>550000</v>
      </c>
      <c r="B2849" s="142">
        <v>870000</v>
      </c>
      <c r="C2849" s="142">
        <v>870000</v>
      </c>
      <c r="D2849" s="9" t="s">
        <v>305</v>
      </c>
      <c r="E2849" s="9" t="s">
        <v>70</v>
      </c>
      <c r="F2849" s="9" t="s">
        <v>306</v>
      </c>
      <c r="G2849" s="9" t="s">
        <v>307</v>
      </c>
      <c r="H2849" s="9">
        <v>0.36</v>
      </c>
      <c r="I2849" s="9">
        <v>0.48</v>
      </c>
      <c r="J2849" s="9" t="s">
        <v>195</v>
      </c>
      <c r="K2849" s="9">
        <v>8.0169323619789998E-2</v>
      </c>
      <c r="L2849" s="9">
        <v>3853.4581378681</v>
      </c>
      <c r="M2849" s="9">
        <v>9.5741736729868396</v>
      </c>
      <c r="N2849" s="9">
        <v>1.40703855980467</v>
      </c>
      <c r="O2849" s="9">
        <v>0.76755502758181005</v>
      </c>
      <c r="P2849" s="9">
        <v>0.11280132964651</v>
      </c>
      <c r="Q2849" s="9">
        <v>308.929132510084</v>
      </c>
      <c r="R2849" s="9">
        <v>1210</v>
      </c>
      <c r="S2849" s="9" t="s">
        <v>310</v>
      </c>
      <c r="T2849" s="9">
        <v>1210</v>
      </c>
      <c r="U2849" s="9" t="s">
        <v>293</v>
      </c>
      <c r="V2849" s="9" t="s">
        <v>195</v>
      </c>
      <c r="Z2849" s="9">
        <v>0</v>
      </c>
      <c r="AA2849" s="9">
        <v>1</v>
      </c>
      <c r="AB2849" s="9">
        <v>0.76755502758181005</v>
      </c>
      <c r="AC2849" s="9">
        <v>0.11280132964651</v>
      </c>
      <c r="AD2849" s="9">
        <v>308.92913251008503</v>
      </c>
      <c r="AF2849" s="9">
        <v>-1</v>
      </c>
      <c r="AG2849" s="9">
        <v>-1</v>
      </c>
      <c r="AH2849" s="9">
        <v>-1</v>
      </c>
      <c r="AI2849" s="9">
        <v>-1</v>
      </c>
      <c r="AJ2849" s="9">
        <v>0</v>
      </c>
      <c r="AM2849" s="9" t="s">
        <v>309</v>
      </c>
      <c r="AN2849" s="9">
        <v>-1</v>
      </c>
      <c r="AQ2849" s="9">
        <v>578</v>
      </c>
      <c r="AR2849" s="9" t="s">
        <v>303</v>
      </c>
      <c r="AS2849" s="9" t="s">
        <v>304</v>
      </c>
      <c r="AT2849" s="9" t="s">
        <v>195</v>
      </c>
      <c r="AU2849" s="9">
        <v>132.71029999999999</v>
      </c>
      <c r="AV2849" s="9">
        <v>74.418939631621697</v>
      </c>
      <c r="AW2849" s="9">
        <v>324.43374217023597</v>
      </c>
      <c r="AX2849" s="9">
        <v>0.25055079679999998</v>
      </c>
    </row>
    <row r="2850" spans="1:50" x14ac:dyDescent="0.25">
      <c r="A2850" s="142">
        <v>550000</v>
      </c>
      <c r="B2850" s="142">
        <v>870000</v>
      </c>
      <c r="C2850" s="142">
        <v>870000</v>
      </c>
      <c r="D2850" s="9" t="s">
        <v>305</v>
      </c>
      <c r="E2850" s="9" t="s">
        <v>70</v>
      </c>
      <c r="F2850" s="9" t="s">
        <v>306</v>
      </c>
      <c r="G2850" s="9" t="s">
        <v>307</v>
      </c>
      <c r="H2850" s="9">
        <v>0.36</v>
      </c>
      <c r="I2850" s="9">
        <v>0.48</v>
      </c>
      <c r="J2850" s="9" t="s">
        <v>195</v>
      </c>
      <c r="K2850" s="9">
        <v>0.15494220415415999</v>
      </c>
      <c r="L2850" s="9">
        <v>3913.7419111752802</v>
      </c>
      <c r="M2850" s="9">
        <v>11.8769152263847</v>
      </c>
      <c r="N2850" s="9">
        <v>1.57597663728935</v>
      </c>
      <c r="O2850" s="9">
        <v>1.8402354237282399</v>
      </c>
      <c r="P2850" s="9">
        <v>0.24418529387707999</v>
      </c>
      <c r="Q2850" s="9">
        <v>606.40379820804105</v>
      </c>
      <c r="R2850" s="9">
        <v>1400</v>
      </c>
      <c r="S2850" s="9" t="s">
        <v>297</v>
      </c>
      <c r="T2850" s="9">
        <v>1400</v>
      </c>
      <c r="U2850" s="9" t="s">
        <v>293</v>
      </c>
      <c r="V2850" s="9" t="s">
        <v>195</v>
      </c>
      <c r="Z2850" s="9">
        <v>0</v>
      </c>
      <c r="AA2850" s="9">
        <v>1</v>
      </c>
      <c r="AB2850" s="9">
        <v>1.8402354237282399</v>
      </c>
      <c r="AC2850" s="9">
        <v>0.24418529387707999</v>
      </c>
      <c r="AD2850" s="9">
        <v>606.40379820804105</v>
      </c>
      <c r="AF2850" s="9">
        <v>-1</v>
      </c>
      <c r="AG2850" s="9">
        <v>-1</v>
      </c>
      <c r="AH2850" s="9">
        <v>-1</v>
      </c>
      <c r="AI2850" s="9">
        <v>-1</v>
      </c>
      <c r="AJ2850" s="9">
        <v>0</v>
      </c>
      <c r="AM2850" s="9" t="s">
        <v>309</v>
      </c>
      <c r="AN2850" s="9">
        <v>-1</v>
      </c>
      <c r="AQ2850" s="9">
        <v>578</v>
      </c>
      <c r="AR2850" s="9" t="s">
        <v>303</v>
      </c>
      <c r="AS2850" s="9" t="s">
        <v>304</v>
      </c>
      <c r="AT2850" s="9" t="s">
        <v>195</v>
      </c>
      <c r="AU2850" s="9">
        <v>132.71029999999999</v>
      </c>
      <c r="AV2850" s="9">
        <v>131.18661310700199</v>
      </c>
      <c r="AW2850" s="9">
        <v>627.02885398210196</v>
      </c>
      <c r="AX2850" s="9">
        <v>0.49181167739999998</v>
      </c>
    </row>
    <row r="2851" spans="1:50" x14ac:dyDescent="0.25">
      <c r="A2851" s="142">
        <v>550000</v>
      </c>
      <c r="B2851" s="142">
        <v>870000</v>
      </c>
      <c r="C2851" s="142">
        <v>870000</v>
      </c>
      <c r="D2851" s="9" t="s">
        <v>305</v>
      </c>
      <c r="E2851" s="9" t="s">
        <v>70</v>
      </c>
      <c r="F2851" s="9" t="s">
        <v>306</v>
      </c>
      <c r="G2851" s="9" t="s">
        <v>307</v>
      </c>
      <c r="H2851" s="9">
        <v>0.36</v>
      </c>
      <c r="I2851" s="9">
        <v>0.48</v>
      </c>
      <c r="J2851" s="9" t="s">
        <v>195</v>
      </c>
      <c r="K2851" s="9">
        <v>3.2910377424859999E-2</v>
      </c>
      <c r="L2851" s="9">
        <v>3913.7419111752802</v>
      </c>
      <c r="M2851" s="9">
        <v>11.8769152263847</v>
      </c>
      <c r="N2851" s="9">
        <v>1.57597663728935</v>
      </c>
      <c r="O2851" s="9">
        <v>0.39087376274347002</v>
      </c>
      <c r="P2851" s="9">
        <v>5.1865985945960001E-2</v>
      </c>
      <c r="Q2851" s="9">
        <v>128.80272344029899</v>
      </c>
      <c r="R2851" s="9">
        <v>1200</v>
      </c>
      <c r="S2851" s="9" t="s">
        <v>308</v>
      </c>
      <c r="T2851" s="9">
        <v>1200</v>
      </c>
      <c r="U2851" s="9" t="s">
        <v>293</v>
      </c>
      <c r="V2851" s="9" t="s">
        <v>195</v>
      </c>
      <c r="Z2851" s="9">
        <v>0</v>
      </c>
      <c r="AA2851" s="9">
        <v>1</v>
      </c>
      <c r="AB2851" s="9">
        <v>0.39087376274347002</v>
      </c>
      <c r="AC2851" s="9">
        <v>5.1865985945960001E-2</v>
      </c>
      <c r="AD2851" s="9">
        <v>128.80272344029899</v>
      </c>
      <c r="AF2851" s="9">
        <v>-1</v>
      </c>
      <c r="AG2851" s="9">
        <v>-1</v>
      </c>
      <c r="AH2851" s="9">
        <v>-1</v>
      </c>
      <c r="AI2851" s="9">
        <v>-1</v>
      </c>
      <c r="AJ2851" s="9">
        <v>0</v>
      </c>
      <c r="AM2851" s="9" t="s">
        <v>309</v>
      </c>
      <c r="AN2851" s="9">
        <v>-1</v>
      </c>
      <c r="AQ2851" s="9">
        <v>578</v>
      </c>
      <c r="AR2851" s="9" t="s">
        <v>303</v>
      </c>
      <c r="AS2851" s="9" t="s">
        <v>304</v>
      </c>
      <c r="AT2851" s="9" t="s">
        <v>195</v>
      </c>
      <c r="AU2851" s="9">
        <v>132.71029999999999</v>
      </c>
      <c r="AV2851" s="9">
        <v>111.461984996243</v>
      </c>
      <c r="AW2851" s="9">
        <v>133.183572245432</v>
      </c>
      <c r="AX2851" s="9">
        <v>0.10446287379999999</v>
      </c>
    </row>
    <row r="2852" spans="1:50" x14ac:dyDescent="0.25">
      <c r="A2852" s="142">
        <v>550000</v>
      </c>
      <c r="B2852" s="142">
        <v>870000</v>
      </c>
      <c r="C2852" s="142">
        <v>870000</v>
      </c>
      <c r="D2852" s="9" t="s">
        <v>305</v>
      </c>
      <c r="E2852" s="9" t="s">
        <v>70</v>
      </c>
      <c r="F2852" s="9" t="s">
        <v>306</v>
      </c>
      <c r="G2852" s="9" t="s">
        <v>307</v>
      </c>
      <c r="H2852" s="9">
        <v>0.36</v>
      </c>
      <c r="I2852" s="9">
        <v>0.48</v>
      </c>
      <c r="J2852" s="9" t="s">
        <v>195</v>
      </c>
      <c r="K2852" s="9">
        <v>0.11300044477986999</v>
      </c>
      <c r="L2852" s="9">
        <v>3913.7419111752802</v>
      </c>
      <c r="M2852" s="9">
        <v>11.8769152263847</v>
      </c>
      <c r="N2852" s="9">
        <v>1.57597663728935</v>
      </c>
      <c r="O2852" s="9">
        <v>1.3420967031943201</v>
      </c>
      <c r="P2852" s="9">
        <v>0.17808606097638</v>
      </c>
      <c r="Q2852" s="9">
        <v>442.25457671643699</v>
      </c>
      <c r="R2852" s="9">
        <v>1410</v>
      </c>
      <c r="S2852" s="9" t="s">
        <v>299</v>
      </c>
      <c r="T2852" s="9">
        <v>1410</v>
      </c>
      <c r="U2852" s="9" t="s">
        <v>293</v>
      </c>
      <c r="V2852" s="9" t="s">
        <v>195</v>
      </c>
      <c r="Z2852" s="9">
        <v>0</v>
      </c>
      <c r="AA2852" s="9">
        <v>1</v>
      </c>
      <c r="AB2852" s="9">
        <v>1.3420967031943201</v>
      </c>
      <c r="AC2852" s="9">
        <v>0.17808606097638</v>
      </c>
      <c r="AD2852" s="9">
        <v>442.25457671643699</v>
      </c>
      <c r="AF2852" s="9">
        <v>-1</v>
      </c>
      <c r="AG2852" s="9">
        <v>-1</v>
      </c>
      <c r="AH2852" s="9">
        <v>-1</v>
      </c>
      <c r="AI2852" s="9">
        <v>-1</v>
      </c>
      <c r="AJ2852" s="9">
        <v>0</v>
      </c>
      <c r="AM2852" s="9" t="s">
        <v>309</v>
      </c>
      <c r="AN2852" s="9">
        <v>-1</v>
      </c>
      <c r="AQ2852" s="9">
        <v>578</v>
      </c>
      <c r="AR2852" s="9" t="s">
        <v>303</v>
      </c>
      <c r="AS2852" s="9" t="s">
        <v>304</v>
      </c>
      <c r="AT2852" s="9" t="s">
        <v>195</v>
      </c>
      <c r="AU2852" s="9">
        <v>132.71029999999999</v>
      </c>
      <c r="AV2852" s="9">
        <v>109.29426567967801</v>
      </c>
      <c r="AW2852" s="9">
        <v>457.29657569148401</v>
      </c>
      <c r="AX2852" s="9">
        <v>0.35868173289999999</v>
      </c>
    </row>
    <row r="2853" spans="1:50" x14ac:dyDescent="0.25">
      <c r="A2853" s="142">
        <v>550000</v>
      </c>
      <c r="B2853" s="142">
        <v>870000</v>
      </c>
      <c r="C2853" s="142">
        <v>870000</v>
      </c>
      <c r="D2853" s="9" t="s">
        <v>305</v>
      </c>
      <c r="E2853" s="9" t="s">
        <v>70</v>
      </c>
      <c r="F2853" s="9" t="s">
        <v>306</v>
      </c>
      <c r="G2853" s="9" t="s">
        <v>307</v>
      </c>
      <c r="H2853" s="9">
        <v>0.36</v>
      </c>
      <c r="I2853" s="9">
        <v>0.48</v>
      </c>
      <c r="J2853" s="9" t="s">
        <v>195</v>
      </c>
      <c r="K2853" s="9">
        <v>7.5033157945699994E-2</v>
      </c>
      <c r="L2853" s="9">
        <v>3913.7419111752802</v>
      </c>
      <c r="M2853" s="9">
        <v>11.8769152263847</v>
      </c>
      <c r="N2853" s="9">
        <v>1.57597663728935</v>
      </c>
      <c r="O2853" s="9">
        <v>0.89116245608905997</v>
      </c>
      <c r="P2853" s="9">
        <v>0.11825050394447</v>
      </c>
      <c r="Q2853" s="9">
        <v>293.66041497993598</v>
      </c>
      <c r="R2853" s="9">
        <v>1430</v>
      </c>
      <c r="S2853" s="9" t="s">
        <v>298</v>
      </c>
      <c r="T2853" s="9">
        <v>1430</v>
      </c>
      <c r="U2853" s="9" t="s">
        <v>293</v>
      </c>
      <c r="V2853" s="9" t="s">
        <v>195</v>
      </c>
      <c r="Z2853" s="9">
        <v>0</v>
      </c>
      <c r="AA2853" s="9">
        <v>1</v>
      </c>
      <c r="AB2853" s="9">
        <v>0.89116245608905997</v>
      </c>
      <c r="AC2853" s="9">
        <v>0.11825050394447</v>
      </c>
      <c r="AD2853" s="9">
        <v>293.660414979937</v>
      </c>
      <c r="AF2853" s="9">
        <v>-1</v>
      </c>
      <c r="AG2853" s="9">
        <v>-1</v>
      </c>
      <c r="AH2853" s="9">
        <v>-1</v>
      </c>
      <c r="AI2853" s="9">
        <v>-1</v>
      </c>
      <c r="AJ2853" s="9">
        <v>0</v>
      </c>
      <c r="AM2853" s="9" t="s">
        <v>309</v>
      </c>
      <c r="AN2853" s="9">
        <v>-1</v>
      </c>
      <c r="AQ2853" s="9">
        <v>578</v>
      </c>
      <c r="AR2853" s="9" t="s">
        <v>303</v>
      </c>
      <c r="AS2853" s="9" t="s">
        <v>304</v>
      </c>
      <c r="AT2853" s="9" t="s">
        <v>195</v>
      </c>
      <c r="AU2853" s="9">
        <v>132.71029999999999</v>
      </c>
      <c r="AV2853" s="9">
        <v>70.729846163462696</v>
      </c>
      <c r="AW2853" s="9">
        <v>303.64841712552601</v>
      </c>
      <c r="AX2853" s="9">
        <v>0.2381674087</v>
      </c>
    </row>
    <row r="2854" spans="1:50" x14ac:dyDescent="0.25">
      <c r="A2854" s="142">
        <v>550000</v>
      </c>
      <c r="B2854" s="142">
        <v>870000</v>
      </c>
      <c r="C2854" s="142">
        <v>870000</v>
      </c>
      <c r="D2854" s="9" t="s">
        <v>305</v>
      </c>
      <c r="E2854" s="9" t="s">
        <v>70</v>
      </c>
      <c r="F2854" s="9" t="s">
        <v>306</v>
      </c>
      <c r="G2854" s="9" t="s">
        <v>307</v>
      </c>
      <c r="H2854" s="9">
        <v>0.36</v>
      </c>
      <c r="I2854" s="9">
        <v>0.48</v>
      </c>
      <c r="J2854" s="9" t="s">
        <v>195</v>
      </c>
      <c r="K2854" s="9">
        <v>0.20591459326771</v>
      </c>
      <c r="L2854" s="9">
        <v>3913.7419111752802</v>
      </c>
      <c r="M2854" s="9">
        <v>11.8769152263847</v>
      </c>
      <c r="N2854" s="9">
        <v>1.57597663728935</v>
      </c>
      <c r="O2854" s="9">
        <v>2.4456301681161898</v>
      </c>
      <c r="P2854" s="9">
        <v>0.32451658826685997</v>
      </c>
      <c r="Q2854" s="9">
        <v>805.89657379448397</v>
      </c>
      <c r="R2854" s="9">
        <v>1430</v>
      </c>
      <c r="S2854" s="9" t="s">
        <v>298</v>
      </c>
      <c r="T2854" s="9">
        <v>1430</v>
      </c>
      <c r="U2854" s="9" t="s">
        <v>293</v>
      </c>
      <c r="V2854" s="9" t="s">
        <v>195</v>
      </c>
      <c r="Z2854" s="9">
        <v>0</v>
      </c>
      <c r="AA2854" s="9">
        <v>1</v>
      </c>
      <c r="AB2854" s="9">
        <v>2.4456301681161898</v>
      </c>
      <c r="AC2854" s="9">
        <v>0.32451658826685997</v>
      </c>
      <c r="AD2854" s="9">
        <v>805.89657379448397</v>
      </c>
      <c r="AF2854" s="9">
        <v>-1</v>
      </c>
      <c r="AG2854" s="9">
        <v>-1</v>
      </c>
      <c r="AH2854" s="9">
        <v>-1</v>
      </c>
      <c r="AI2854" s="9">
        <v>-1</v>
      </c>
      <c r="AJ2854" s="9">
        <v>0</v>
      </c>
      <c r="AM2854" s="9" t="s">
        <v>309</v>
      </c>
      <c r="AN2854" s="9">
        <v>-1</v>
      </c>
      <c r="AQ2854" s="9">
        <v>578</v>
      </c>
      <c r="AR2854" s="9" t="s">
        <v>303</v>
      </c>
      <c r="AS2854" s="9" t="s">
        <v>304</v>
      </c>
      <c r="AT2854" s="9" t="s">
        <v>195</v>
      </c>
      <c r="AU2854" s="9">
        <v>132.71029999999999</v>
      </c>
      <c r="AV2854" s="9">
        <v>117.51362011160001</v>
      </c>
      <c r="AW2854" s="9">
        <v>833.30679423134995</v>
      </c>
      <c r="AX2854" s="9">
        <v>0.65360630480000004</v>
      </c>
    </row>
    <row r="2855" spans="1:50" x14ac:dyDescent="0.25">
      <c r="A2855" s="142">
        <v>550000</v>
      </c>
      <c r="B2855" s="142">
        <v>870000</v>
      </c>
      <c r="C2855" s="142">
        <v>870000</v>
      </c>
      <c r="D2855" s="9" t="s">
        <v>305</v>
      </c>
      <c r="E2855" s="9" t="s">
        <v>70</v>
      </c>
      <c r="F2855" s="9" t="s">
        <v>306</v>
      </c>
      <c r="G2855" s="9" t="s">
        <v>307</v>
      </c>
      <c r="H2855" s="9">
        <v>0.36</v>
      </c>
      <c r="I2855" s="9">
        <v>0.48</v>
      </c>
      <c r="J2855" s="9" t="s">
        <v>195</v>
      </c>
      <c r="K2855" s="9">
        <v>3.579625963211E-2</v>
      </c>
      <c r="L2855" s="9">
        <v>3913.7419111752802</v>
      </c>
      <c r="M2855" s="9">
        <v>11.8769152263847</v>
      </c>
      <c r="N2855" s="9">
        <v>1.57597663728935</v>
      </c>
      <c r="O2855" s="9">
        <v>0.42514914107226998</v>
      </c>
      <c r="P2855" s="9">
        <v>5.6414068882550003E-2</v>
      </c>
      <c r="Q2855" s="9">
        <v>140.097321585516</v>
      </c>
      <c r="R2855" s="9">
        <v>1410</v>
      </c>
      <c r="S2855" s="9" t="s">
        <v>299</v>
      </c>
      <c r="T2855" s="9">
        <v>1410</v>
      </c>
      <c r="U2855" s="9" t="s">
        <v>293</v>
      </c>
      <c r="V2855" s="9" t="s">
        <v>195</v>
      </c>
      <c r="Z2855" s="9">
        <v>0</v>
      </c>
      <c r="AA2855" s="9">
        <v>1</v>
      </c>
      <c r="AB2855" s="9">
        <v>0.42514914107226998</v>
      </c>
      <c r="AC2855" s="9">
        <v>5.6414068882550003E-2</v>
      </c>
      <c r="AD2855" s="9">
        <v>140.097321585515</v>
      </c>
      <c r="AF2855" s="9">
        <v>-1</v>
      </c>
      <c r="AG2855" s="9">
        <v>-1</v>
      </c>
      <c r="AH2855" s="9">
        <v>-1</v>
      </c>
      <c r="AI2855" s="9">
        <v>-1</v>
      </c>
      <c r="AJ2855" s="9">
        <v>0</v>
      </c>
      <c r="AM2855" s="9" t="s">
        <v>309</v>
      </c>
      <c r="AN2855" s="9">
        <v>-1</v>
      </c>
      <c r="AQ2855" s="9">
        <v>578</v>
      </c>
      <c r="AR2855" s="9" t="s">
        <v>303</v>
      </c>
      <c r="AS2855" s="9" t="s">
        <v>304</v>
      </c>
      <c r="AT2855" s="9" t="s">
        <v>195</v>
      </c>
      <c r="AU2855" s="9">
        <v>132.71029999999999</v>
      </c>
      <c r="AV2855" s="9">
        <v>54.448090234753799</v>
      </c>
      <c r="AW2855" s="9">
        <v>144.862323190117</v>
      </c>
      <c r="AX2855" s="9">
        <v>0.11362313189999999</v>
      </c>
    </row>
    <row r="2856" spans="1:50" x14ac:dyDescent="0.25">
      <c r="A2856" s="142">
        <v>550000</v>
      </c>
      <c r="B2856" s="142">
        <v>870000</v>
      </c>
      <c r="C2856" s="142">
        <v>870000</v>
      </c>
      <c r="D2856" s="9" t="s">
        <v>305</v>
      </c>
      <c r="E2856" s="9" t="s">
        <v>70</v>
      </c>
      <c r="F2856" s="9" t="s">
        <v>306</v>
      </c>
      <c r="G2856" s="9" t="s">
        <v>307</v>
      </c>
      <c r="H2856" s="9">
        <v>0.36</v>
      </c>
      <c r="I2856" s="9">
        <v>0.48</v>
      </c>
      <c r="J2856" s="9" t="s">
        <v>195</v>
      </c>
      <c r="K2856" s="9">
        <v>1.6641657852999999E-4</v>
      </c>
      <c r="L2856" s="9">
        <v>3913.7419111752802</v>
      </c>
      <c r="M2856" s="9">
        <v>11.8769152263847</v>
      </c>
      <c r="N2856" s="9">
        <v>1.57597663728935</v>
      </c>
      <c r="O2856" s="9">
        <v>1.97651559554E-3</v>
      </c>
      <c r="P2856" s="9">
        <v>2.6226863982999998E-4</v>
      </c>
      <c r="Q2856" s="9">
        <v>0.65131153813465004</v>
      </c>
      <c r="R2856" s="9">
        <v>1210</v>
      </c>
      <c r="S2856" s="9" t="s">
        <v>310</v>
      </c>
      <c r="T2856" s="9">
        <v>1210</v>
      </c>
      <c r="U2856" s="9" t="s">
        <v>293</v>
      </c>
      <c r="V2856" s="9" t="s">
        <v>195</v>
      </c>
      <c r="Z2856" s="9">
        <v>0</v>
      </c>
      <c r="AA2856" s="9">
        <v>1</v>
      </c>
      <c r="AB2856" s="9">
        <v>1.97651559554E-3</v>
      </c>
      <c r="AC2856" s="9">
        <v>2.6226863982999998E-4</v>
      </c>
      <c r="AD2856" s="9">
        <v>0.65131153813652998</v>
      </c>
      <c r="AF2856" s="9">
        <v>-1</v>
      </c>
      <c r="AG2856" s="9">
        <v>-1</v>
      </c>
      <c r="AH2856" s="9">
        <v>-1</v>
      </c>
      <c r="AI2856" s="9">
        <v>-1</v>
      </c>
      <c r="AJ2856" s="9">
        <v>0</v>
      </c>
      <c r="AM2856" s="9" t="s">
        <v>309</v>
      </c>
      <c r="AN2856" s="9">
        <v>-1</v>
      </c>
      <c r="AQ2856" s="9">
        <v>578</v>
      </c>
      <c r="AR2856" s="9" t="s">
        <v>303</v>
      </c>
      <c r="AS2856" s="9" t="s">
        <v>304</v>
      </c>
      <c r="AT2856" s="9" t="s">
        <v>195</v>
      </c>
      <c r="AU2856" s="9">
        <v>132.71029999999999</v>
      </c>
      <c r="AV2856" s="9">
        <v>4.7060555343887698</v>
      </c>
      <c r="AW2856" s="9">
        <v>0.67346399964823001</v>
      </c>
      <c r="AX2856" s="9">
        <v>5.2823319999999998E-4</v>
      </c>
    </row>
    <row r="2857" spans="1:50" x14ac:dyDescent="0.25">
      <c r="A2857" s="142">
        <v>550000</v>
      </c>
      <c r="B2857" s="142">
        <v>870000</v>
      </c>
      <c r="C2857" s="142">
        <v>870000</v>
      </c>
      <c r="D2857" s="9" t="s">
        <v>305</v>
      </c>
      <c r="E2857" s="9" t="s">
        <v>70</v>
      </c>
      <c r="F2857" s="9" t="s">
        <v>306</v>
      </c>
      <c r="G2857" s="9" t="s">
        <v>307</v>
      </c>
      <c r="H2857" s="9">
        <v>0.36</v>
      </c>
      <c r="I2857" s="9">
        <v>0.48</v>
      </c>
      <c r="J2857" s="9" t="s">
        <v>195</v>
      </c>
      <c r="K2857" s="9">
        <v>0.24740428753964999</v>
      </c>
      <c r="L2857" s="9">
        <v>3849.08674214959</v>
      </c>
      <c r="M2857" s="9">
        <v>9.5641461430011798</v>
      </c>
      <c r="N2857" s="9">
        <v>1.40559330818843</v>
      </c>
      <c r="O2857" s="9">
        <v>2.3662107624343598</v>
      </c>
      <c r="P2857" s="9">
        <v>0.34774981098287</v>
      </c>
      <c r="Q2857" s="9">
        <v>952.28056311985904</v>
      </c>
      <c r="R2857" s="9">
        <v>1200</v>
      </c>
      <c r="S2857" s="9" t="s">
        <v>308</v>
      </c>
      <c r="T2857" s="9">
        <v>1200</v>
      </c>
      <c r="U2857" s="9" t="s">
        <v>293</v>
      </c>
      <c r="V2857" s="9" t="s">
        <v>195</v>
      </c>
      <c r="Z2857" s="9">
        <v>0</v>
      </c>
      <c r="AA2857" s="9">
        <v>1</v>
      </c>
      <c r="AB2857" s="9">
        <v>2.3662107624343598</v>
      </c>
      <c r="AC2857" s="9">
        <v>0.34774981098287</v>
      </c>
      <c r="AD2857" s="9">
        <v>952.28056311985904</v>
      </c>
      <c r="AF2857" s="9">
        <v>-1</v>
      </c>
      <c r="AG2857" s="9">
        <v>-1</v>
      </c>
      <c r="AH2857" s="9">
        <v>-1</v>
      </c>
      <c r="AI2857" s="9">
        <v>-1</v>
      </c>
      <c r="AJ2857" s="9">
        <v>0</v>
      </c>
      <c r="AM2857" s="9" t="s">
        <v>309</v>
      </c>
      <c r="AN2857" s="9">
        <v>-1</v>
      </c>
      <c r="AQ2857" s="9">
        <v>578</v>
      </c>
      <c r="AR2857" s="9" t="s">
        <v>303</v>
      </c>
      <c r="AS2857" s="9" t="s">
        <v>304</v>
      </c>
      <c r="AT2857" s="9" t="s">
        <v>195</v>
      </c>
      <c r="AU2857" s="9">
        <v>132.71029999999999</v>
      </c>
      <c r="AV2857" s="9">
        <v>146.327432876063</v>
      </c>
      <c r="AW2857" s="9">
        <v>1001.20962995915</v>
      </c>
      <c r="AX2857" s="9">
        <v>0.77232811280000002</v>
      </c>
    </row>
    <row r="2858" spans="1:50" x14ac:dyDescent="0.25">
      <c r="A2858" s="142">
        <v>550000</v>
      </c>
      <c r="B2858" s="142">
        <v>870000</v>
      </c>
      <c r="C2858" s="142">
        <v>870000</v>
      </c>
      <c r="D2858" s="9" t="s">
        <v>305</v>
      </c>
      <c r="E2858" s="9" t="s">
        <v>70</v>
      </c>
      <c r="F2858" s="9" t="s">
        <v>306</v>
      </c>
      <c r="G2858" s="9" t="s">
        <v>307</v>
      </c>
      <c r="H2858" s="9">
        <v>0.36</v>
      </c>
      <c r="I2858" s="9">
        <v>0.48</v>
      </c>
      <c r="J2858" s="9" t="s">
        <v>195</v>
      </c>
      <c r="K2858" s="9">
        <v>1.027351604159E-2</v>
      </c>
      <c r="L2858" s="9">
        <v>3849.08674214959</v>
      </c>
      <c r="M2858" s="9">
        <v>9.5641461430011798</v>
      </c>
      <c r="N2858" s="9">
        <v>1.40559330818843</v>
      </c>
      <c r="O2858" s="9">
        <v>9.8257408824290002E-2</v>
      </c>
      <c r="P2858" s="9">
        <v>1.4440385399629999E-2</v>
      </c>
      <c r="Q2858" s="9">
        <v>39.5436543909683</v>
      </c>
      <c r="R2858" s="9">
        <v>1210</v>
      </c>
      <c r="S2858" s="9" t="s">
        <v>310</v>
      </c>
      <c r="T2858" s="9">
        <v>1210</v>
      </c>
      <c r="U2858" s="9" t="s">
        <v>293</v>
      </c>
      <c r="V2858" s="9" t="s">
        <v>195</v>
      </c>
      <c r="Z2858" s="9">
        <v>0</v>
      </c>
      <c r="AA2858" s="9">
        <v>1</v>
      </c>
      <c r="AB2858" s="9">
        <v>9.8257408824290002E-2</v>
      </c>
      <c r="AC2858" s="9">
        <v>1.4440385399629999E-2</v>
      </c>
      <c r="AD2858" s="9">
        <v>39.543654390969401</v>
      </c>
      <c r="AF2858" s="9">
        <v>-1</v>
      </c>
      <c r="AG2858" s="9">
        <v>-1</v>
      </c>
      <c r="AH2858" s="9">
        <v>-1</v>
      </c>
      <c r="AI2858" s="9">
        <v>-1</v>
      </c>
      <c r="AJ2858" s="9">
        <v>0</v>
      </c>
      <c r="AM2858" s="9" t="s">
        <v>309</v>
      </c>
      <c r="AN2858" s="9">
        <v>-1</v>
      </c>
      <c r="AQ2858" s="9">
        <v>578</v>
      </c>
      <c r="AR2858" s="9" t="s">
        <v>303</v>
      </c>
      <c r="AS2858" s="9" t="s">
        <v>304</v>
      </c>
      <c r="AT2858" s="9" t="s">
        <v>195</v>
      </c>
      <c r="AU2858" s="9">
        <v>132.71029999999999</v>
      </c>
      <c r="AV2858" s="9">
        <v>26.4290208104469</v>
      </c>
      <c r="AW2858" s="9">
        <v>41.575444373563499</v>
      </c>
      <c r="AX2858" s="9">
        <v>3.2071090300000001E-2</v>
      </c>
    </row>
    <row r="2859" spans="1:50" x14ac:dyDescent="0.25">
      <c r="A2859" s="142">
        <v>550000</v>
      </c>
      <c r="B2859" s="142">
        <v>870000</v>
      </c>
      <c r="C2859" s="142">
        <v>870000</v>
      </c>
      <c r="D2859" s="9" t="s">
        <v>305</v>
      </c>
      <c r="E2859" s="9" t="s">
        <v>70</v>
      </c>
      <c r="F2859" s="9" t="s">
        <v>306</v>
      </c>
      <c r="G2859" s="9" t="s">
        <v>307</v>
      </c>
      <c r="H2859" s="9">
        <v>0.36</v>
      </c>
      <c r="I2859" s="9">
        <v>0.48</v>
      </c>
      <c r="J2859" s="9" t="s">
        <v>195</v>
      </c>
      <c r="K2859" s="9">
        <v>7.0775436696050006E-2</v>
      </c>
      <c r="L2859" s="9">
        <v>3849.08674214959</v>
      </c>
      <c r="M2859" s="9">
        <v>9.5641461430011798</v>
      </c>
      <c r="N2859" s="9">
        <v>1.40559330818843</v>
      </c>
      <c r="O2859" s="9">
        <v>0.67690661989582002</v>
      </c>
      <c r="P2859" s="9">
        <v>9.9481480204090006E-2</v>
      </c>
      <c r="Q2859" s="9">
        <v>272.42079505664401</v>
      </c>
      <c r="R2859" s="9">
        <v>1210</v>
      </c>
      <c r="S2859" s="9" t="s">
        <v>310</v>
      </c>
      <c r="T2859" s="9">
        <v>1210</v>
      </c>
      <c r="U2859" s="9" t="s">
        <v>293</v>
      </c>
      <c r="V2859" s="9" t="s">
        <v>195</v>
      </c>
      <c r="Z2859" s="9">
        <v>0</v>
      </c>
      <c r="AA2859" s="9">
        <v>1</v>
      </c>
      <c r="AB2859" s="9">
        <v>0.67690661989582002</v>
      </c>
      <c r="AC2859" s="9">
        <v>9.9481480204090006E-2</v>
      </c>
      <c r="AD2859" s="9">
        <v>272.42079505664401</v>
      </c>
      <c r="AF2859" s="9">
        <v>-1</v>
      </c>
      <c r="AG2859" s="9">
        <v>-1</v>
      </c>
      <c r="AH2859" s="9">
        <v>-1</v>
      </c>
      <c r="AI2859" s="9">
        <v>-1</v>
      </c>
      <c r="AJ2859" s="9">
        <v>0</v>
      </c>
      <c r="AM2859" s="9" t="s">
        <v>309</v>
      </c>
      <c r="AN2859" s="9">
        <v>-1</v>
      </c>
      <c r="AQ2859" s="9">
        <v>578</v>
      </c>
      <c r="AR2859" s="9" t="s">
        <v>303</v>
      </c>
      <c r="AS2859" s="9" t="s">
        <v>304</v>
      </c>
      <c r="AT2859" s="9" t="s">
        <v>195</v>
      </c>
      <c r="AU2859" s="9">
        <v>132.71029999999999</v>
      </c>
      <c r="AV2859" s="9">
        <v>72.054673125453604</v>
      </c>
      <c r="AW2859" s="9">
        <v>286.41803054160602</v>
      </c>
      <c r="AX2859" s="9">
        <v>0.22094143960000001</v>
      </c>
    </row>
    <row r="2860" spans="1:50" x14ac:dyDescent="0.25">
      <c r="A2860" s="142">
        <v>550000</v>
      </c>
      <c r="B2860" s="142">
        <v>870000</v>
      </c>
      <c r="C2860" s="142">
        <v>870000</v>
      </c>
      <c r="D2860" s="9" t="s">
        <v>305</v>
      </c>
      <c r="E2860" s="9" t="s">
        <v>70</v>
      </c>
      <c r="F2860" s="9" t="s">
        <v>306</v>
      </c>
      <c r="G2860" s="9" t="s">
        <v>307</v>
      </c>
      <c r="H2860" s="9">
        <v>0.36</v>
      </c>
      <c r="I2860" s="9">
        <v>0.48</v>
      </c>
      <c r="J2860" s="9" t="s">
        <v>195</v>
      </c>
      <c r="K2860" s="9">
        <v>0.12061886814944001</v>
      </c>
      <c r="L2860" s="9">
        <v>3849.08674214959</v>
      </c>
      <c r="M2860" s="9">
        <v>9.5641461430011798</v>
      </c>
      <c r="N2860" s="9">
        <v>1.40559330818843</v>
      </c>
      <c r="O2860" s="9">
        <v>1.1536164825847099</v>
      </c>
      <c r="P2860" s="9">
        <v>0.16954107391212</v>
      </c>
      <c r="Q2860" s="9">
        <v>464.27248624713002</v>
      </c>
      <c r="R2860" s="9">
        <v>1210</v>
      </c>
      <c r="S2860" s="9" t="s">
        <v>310</v>
      </c>
      <c r="T2860" s="9">
        <v>1210</v>
      </c>
      <c r="U2860" s="9" t="s">
        <v>293</v>
      </c>
      <c r="V2860" s="9" t="s">
        <v>195</v>
      </c>
      <c r="Z2860" s="9">
        <v>0</v>
      </c>
      <c r="AA2860" s="9">
        <v>1</v>
      </c>
      <c r="AB2860" s="9">
        <v>1.1536164825847099</v>
      </c>
      <c r="AC2860" s="9">
        <v>0.16954107391212</v>
      </c>
      <c r="AD2860" s="9">
        <v>464.27248624713002</v>
      </c>
      <c r="AF2860" s="9">
        <v>-1</v>
      </c>
      <c r="AG2860" s="9">
        <v>-1</v>
      </c>
      <c r="AH2860" s="9">
        <v>-1</v>
      </c>
      <c r="AI2860" s="9">
        <v>-1</v>
      </c>
      <c r="AJ2860" s="9">
        <v>0</v>
      </c>
      <c r="AM2860" s="9" t="s">
        <v>309</v>
      </c>
      <c r="AN2860" s="9">
        <v>-1</v>
      </c>
      <c r="AQ2860" s="9">
        <v>578</v>
      </c>
      <c r="AR2860" s="9" t="s">
        <v>303</v>
      </c>
      <c r="AS2860" s="9" t="s">
        <v>304</v>
      </c>
      <c r="AT2860" s="9" t="s">
        <v>195</v>
      </c>
      <c r="AU2860" s="9">
        <v>132.71029999999999</v>
      </c>
      <c r="AV2860" s="9">
        <v>95.283557608355693</v>
      </c>
      <c r="AW2860" s="9">
        <v>488.12724123321198</v>
      </c>
      <c r="AX2860" s="9">
        <v>0.37653891830000003</v>
      </c>
    </row>
    <row r="2861" spans="1:50" x14ac:dyDescent="0.25">
      <c r="A2861" s="142">
        <v>550000</v>
      </c>
      <c r="B2861" s="142">
        <v>870000</v>
      </c>
      <c r="C2861" s="142">
        <v>870000</v>
      </c>
      <c r="D2861" s="9" t="s">
        <v>305</v>
      </c>
      <c r="E2861" s="9" t="s">
        <v>70</v>
      </c>
      <c r="F2861" s="9" t="s">
        <v>306</v>
      </c>
      <c r="G2861" s="9" t="s">
        <v>307</v>
      </c>
      <c r="H2861" s="9">
        <v>0.36</v>
      </c>
      <c r="I2861" s="9">
        <v>0.48</v>
      </c>
      <c r="J2861" s="9" t="s">
        <v>195</v>
      </c>
      <c r="K2861" s="9">
        <v>3.7537583436360003E-2</v>
      </c>
      <c r="L2861" s="9">
        <v>3849.08674214959</v>
      </c>
      <c r="M2861" s="9">
        <v>9.5641461430011798</v>
      </c>
      <c r="N2861" s="9">
        <v>1.40559330818843</v>
      </c>
      <c r="O2861" s="9">
        <v>0.35901493384043998</v>
      </c>
      <c r="P2861" s="9">
        <v>5.2762576083710003E-2</v>
      </c>
      <c r="Q2861" s="9">
        <v>144.48541473722699</v>
      </c>
      <c r="R2861" s="9">
        <v>1210</v>
      </c>
      <c r="S2861" s="9" t="s">
        <v>310</v>
      </c>
      <c r="T2861" s="9">
        <v>1210</v>
      </c>
      <c r="U2861" s="9" t="s">
        <v>293</v>
      </c>
      <c r="V2861" s="9" t="s">
        <v>195</v>
      </c>
      <c r="Z2861" s="9">
        <v>0</v>
      </c>
      <c r="AA2861" s="9">
        <v>1</v>
      </c>
      <c r="AB2861" s="9">
        <v>0.35901493384043998</v>
      </c>
      <c r="AC2861" s="9">
        <v>5.2762576083710003E-2</v>
      </c>
      <c r="AD2861" s="9">
        <v>144.48541473722901</v>
      </c>
      <c r="AF2861" s="9">
        <v>-1</v>
      </c>
      <c r="AG2861" s="9">
        <v>-1</v>
      </c>
      <c r="AH2861" s="9">
        <v>-1</v>
      </c>
      <c r="AI2861" s="9">
        <v>-1</v>
      </c>
      <c r="AJ2861" s="9">
        <v>0</v>
      </c>
      <c r="AM2861" s="9" t="s">
        <v>309</v>
      </c>
      <c r="AN2861" s="9">
        <v>-1</v>
      </c>
      <c r="AQ2861" s="9">
        <v>578</v>
      </c>
      <c r="AR2861" s="9" t="s">
        <v>303</v>
      </c>
      <c r="AS2861" s="9" t="s">
        <v>304</v>
      </c>
      <c r="AT2861" s="9" t="s">
        <v>195</v>
      </c>
      <c r="AU2861" s="9">
        <v>132.71029999999999</v>
      </c>
      <c r="AV2861" s="9">
        <v>51.595878814363999</v>
      </c>
      <c r="AW2861" s="9">
        <v>151.90921061080999</v>
      </c>
      <c r="AX2861" s="9">
        <v>0.1171820071</v>
      </c>
    </row>
    <row r="2862" spans="1:50" x14ac:dyDescent="0.25">
      <c r="A2862" s="142">
        <v>550000</v>
      </c>
      <c r="B2862" s="142">
        <v>870000</v>
      </c>
      <c r="C2862" s="142">
        <v>870000</v>
      </c>
      <c r="D2862" s="9" t="s">
        <v>305</v>
      </c>
      <c r="E2862" s="9" t="s">
        <v>70</v>
      </c>
      <c r="F2862" s="9" t="s">
        <v>306</v>
      </c>
      <c r="G2862" s="9" t="s">
        <v>307</v>
      </c>
      <c r="H2862" s="9">
        <v>0.36</v>
      </c>
      <c r="I2862" s="9">
        <v>0.48</v>
      </c>
      <c r="J2862" s="9" t="s">
        <v>195</v>
      </c>
      <c r="K2862" s="9">
        <v>0.1161193500994</v>
      </c>
      <c r="L2862" s="9">
        <v>3849.08674214959</v>
      </c>
      <c r="M2862" s="9">
        <v>9.5641461430011798</v>
      </c>
      <c r="N2862" s="9">
        <v>1.40559330818843</v>
      </c>
      <c r="O2862" s="9">
        <v>1.11058243438101</v>
      </c>
      <c r="P2862" s="9">
        <v>0.16321658145091</v>
      </c>
      <c r="Q2862" s="9">
        <v>446.95345097464298</v>
      </c>
      <c r="R2862" s="9">
        <v>1210</v>
      </c>
      <c r="S2862" s="9" t="s">
        <v>310</v>
      </c>
      <c r="T2862" s="9">
        <v>1210</v>
      </c>
      <c r="U2862" s="9" t="s">
        <v>293</v>
      </c>
      <c r="V2862" s="9" t="s">
        <v>195</v>
      </c>
      <c r="Z2862" s="9">
        <v>0</v>
      </c>
      <c r="AA2862" s="9">
        <v>1</v>
      </c>
      <c r="AB2862" s="9">
        <v>1.11058243438101</v>
      </c>
      <c r="AC2862" s="9">
        <v>0.16321658145091</v>
      </c>
      <c r="AD2862" s="9">
        <v>446.95345097464298</v>
      </c>
      <c r="AF2862" s="9">
        <v>-1</v>
      </c>
      <c r="AG2862" s="9">
        <v>-1</v>
      </c>
      <c r="AH2862" s="9">
        <v>-1</v>
      </c>
      <c r="AI2862" s="9">
        <v>-1</v>
      </c>
      <c r="AJ2862" s="9">
        <v>0</v>
      </c>
      <c r="AM2862" s="9" t="s">
        <v>309</v>
      </c>
      <c r="AN2862" s="9">
        <v>-1</v>
      </c>
      <c r="AQ2862" s="9">
        <v>578</v>
      </c>
      <c r="AR2862" s="9" t="s">
        <v>303</v>
      </c>
      <c r="AS2862" s="9" t="s">
        <v>304</v>
      </c>
      <c r="AT2862" s="9" t="s">
        <v>195</v>
      </c>
      <c r="AU2862" s="9">
        <v>132.71029999999999</v>
      </c>
      <c r="AV2862" s="9">
        <v>90.493757790474902</v>
      </c>
      <c r="AW2862" s="9">
        <v>469.91833771468703</v>
      </c>
      <c r="AX2862" s="9">
        <v>0.36249266099999999</v>
      </c>
    </row>
    <row r="2863" spans="1:50" x14ac:dyDescent="0.25">
      <c r="A2863" s="142">
        <v>550000</v>
      </c>
      <c r="B2863" s="142">
        <v>870000</v>
      </c>
      <c r="C2863" s="142">
        <v>870000</v>
      </c>
      <c r="D2863" s="9" t="s">
        <v>305</v>
      </c>
      <c r="E2863" s="9" t="s">
        <v>70</v>
      </c>
      <c r="F2863" s="9" t="s">
        <v>306</v>
      </c>
      <c r="G2863" s="9" t="s">
        <v>307</v>
      </c>
      <c r="H2863" s="9">
        <v>0.36</v>
      </c>
      <c r="I2863" s="9">
        <v>0.48</v>
      </c>
      <c r="J2863" s="9" t="s">
        <v>195</v>
      </c>
      <c r="K2863" s="9">
        <v>1.503441165936E-2</v>
      </c>
      <c r="L2863" s="9">
        <v>3849.08674214959</v>
      </c>
      <c r="M2863" s="9">
        <v>9.5641461430011798</v>
      </c>
      <c r="N2863" s="9">
        <v>1.40559330818843</v>
      </c>
      <c r="O2863" s="9">
        <v>0.14379131028417999</v>
      </c>
      <c r="P2863" s="9">
        <v>2.113226842095E-2</v>
      </c>
      <c r="Q2863" s="9">
        <v>57.868754594073401</v>
      </c>
      <c r="R2863" s="9">
        <v>1210</v>
      </c>
      <c r="S2863" s="9" t="s">
        <v>310</v>
      </c>
      <c r="T2863" s="9">
        <v>1210</v>
      </c>
      <c r="U2863" s="9" t="s">
        <v>293</v>
      </c>
      <c r="V2863" s="9" t="s">
        <v>195</v>
      </c>
      <c r="Z2863" s="9">
        <v>0</v>
      </c>
      <c r="AA2863" s="9">
        <v>1</v>
      </c>
      <c r="AB2863" s="9">
        <v>0.14379131028417999</v>
      </c>
      <c r="AC2863" s="9">
        <v>2.113226842095E-2</v>
      </c>
      <c r="AD2863" s="9">
        <v>57.8687545940737</v>
      </c>
      <c r="AF2863" s="9">
        <v>-1</v>
      </c>
      <c r="AG2863" s="9">
        <v>-1</v>
      </c>
      <c r="AH2863" s="9">
        <v>-1</v>
      </c>
      <c r="AI2863" s="9">
        <v>-1</v>
      </c>
      <c r="AJ2863" s="9">
        <v>0</v>
      </c>
      <c r="AM2863" s="9" t="s">
        <v>309</v>
      </c>
      <c r="AN2863" s="9">
        <v>-1</v>
      </c>
      <c r="AQ2863" s="9">
        <v>578</v>
      </c>
      <c r="AR2863" s="9" t="s">
        <v>303</v>
      </c>
      <c r="AS2863" s="9" t="s">
        <v>304</v>
      </c>
      <c r="AT2863" s="9" t="s">
        <v>195</v>
      </c>
      <c r="AU2863" s="9">
        <v>132.71029999999999</v>
      </c>
      <c r="AV2863" s="9">
        <v>31.994578880680201</v>
      </c>
      <c r="AW2863" s="9">
        <v>60.842105380699003</v>
      </c>
      <c r="AX2863" s="9">
        <v>4.6933296499999999E-2</v>
      </c>
    </row>
    <row r="2864" spans="1:50" x14ac:dyDescent="0.25">
      <c r="A2864" s="142">
        <v>550000</v>
      </c>
      <c r="B2864" s="142">
        <v>870000</v>
      </c>
      <c r="C2864" s="142">
        <v>870000</v>
      </c>
      <c r="D2864" s="9" t="s">
        <v>305</v>
      </c>
      <c r="E2864" s="9" t="s">
        <v>70</v>
      </c>
      <c r="F2864" s="9" t="s">
        <v>306</v>
      </c>
      <c r="G2864" s="9" t="s">
        <v>307</v>
      </c>
      <c r="H2864" s="9">
        <v>0.36</v>
      </c>
      <c r="I2864" s="9">
        <v>0.48</v>
      </c>
      <c r="J2864" s="9" t="s">
        <v>195</v>
      </c>
      <c r="K2864" s="9">
        <v>0.20548348629888999</v>
      </c>
      <c r="L2864" s="9">
        <v>3857.7690414020399</v>
      </c>
      <c r="M2864" s="9">
        <v>9.5843984303164902</v>
      </c>
      <c r="N2864" s="9">
        <v>1.40852464309897</v>
      </c>
      <c r="O2864" s="9">
        <v>1.9694356035390499</v>
      </c>
      <c r="P2864" s="9">
        <v>0.28942855420187003</v>
      </c>
      <c r="Q2864" s="9">
        <v>792.70783196322202</v>
      </c>
      <c r="R2864" s="9">
        <v>1200</v>
      </c>
      <c r="S2864" s="9" t="s">
        <v>308</v>
      </c>
      <c r="T2864" s="9">
        <v>1200</v>
      </c>
      <c r="U2864" s="9" t="s">
        <v>293</v>
      </c>
      <c r="V2864" s="9" t="s">
        <v>195</v>
      </c>
      <c r="Z2864" s="9">
        <v>0</v>
      </c>
      <c r="AA2864" s="9">
        <v>1</v>
      </c>
      <c r="AB2864" s="9">
        <v>1.9694356035390499</v>
      </c>
      <c r="AC2864" s="9">
        <v>0.28942855420187003</v>
      </c>
      <c r="AD2864" s="9">
        <v>792.70783196322202</v>
      </c>
      <c r="AF2864" s="9">
        <v>-1</v>
      </c>
      <c r="AG2864" s="9">
        <v>-1</v>
      </c>
      <c r="AH2864" s="9">
        <v>-1</v>
      </c>
      <c r="AI2864" s="9">
        <v>-1</v>
      </c>
      <c r="AJ2864" s="9">
        <v>0</v>
      </c>
      <c r="AM2864" s="9" t="s">
        <v>309</v>
      </c>
      <c r="AN2864" s="9">
        <v>-1</v>
      </c>
      <c r="AQ2864" s="9">
        <v>578</v>
      </c>
      <c r="AR2864" s="9" t="s">
        <v>303</v>
      </c>
      <c r="AS2864" s="9" t="s">
        <v>304</v>
      </c>
      <c r="AT2864" s="9" t="s">
        <v>195</v>
      </c>
      <c r="AU2864" s="9">
        <v>132.71029999999999</v>
      </c>
      <c r="AV2864" s="9">
        <v>139.032459183763</v>
      </c>
      <c r="AW2864" s="9">
        <v>831.56216622580996</v>
      </c>
      <c r="AX2864" s="9">
        <v>0.64290983940000002</v>
      </c>
    </row>
    <row r="2865" spans="1:50" x14ac:dyDescent="0.25">
      <c r="A2865" s="142">
        <v>550000</v>
      </c>
      <c r="B2865" s="142">
        <v>870000</v>
      </c>
      <c r="C2865" s="142">
        <v>870000</v>
      </c>
      <c r="D2865" s="9" t="s">
        <v>305</v>
      </c>
      <c r="E2865" s="9" t="s">
        <v>70</v>
      </c>
      <c r="F2865" s="9" t="s">
        <v>306</v>
      </c>
      <c r="G2865" s="9" t="s">
        <v>307</v>
      </c>
      <c r="H2865" s="9">
        <v>0.36</v>
      </c>
      <c r="I2865" s="9">
        <v>0.48</v>
      </c>
      <c r="J2865" s="9" t="s">
        <v>195</v>
      </c>
      <c r="K2865" s="9">
        <v>5.5052407170919998E-2</v>
      </c>
      <c r="L2865" s="9">
        <v>3857.7690414020399</v>
      </c>
      <c r="M2865" s="9">
        <v>9.5843984303164902</v>
      </c>
      <c r="N2865" s="9">
        <v>1.40852464309897</v>
      </c>
      <c r="O2865" s="9">
        <v>0.52764420487413</v>
      </c>
      <c r="P2865" s="9">
        <v>7.7542672162160001E-2</v>
      </c>
      <c r="Q2865" s="9">
        <v>212.37947203864601</v>
      </c>
      <c r="R2865" s="9">
        <v>1210</v>
      </c>
      <c r="S2865" s="9" t="s">
        <v>310</v>
      </c>
      <c r="T2865" s="9">
        <v>1210</v>
      </c>
      <c r="U2865" s="9" t="s">
        <v>293</v>
      </c>
      <c r="V2865" s="9" t="s">
        <v>195</v>
      </c>
      <c r="Z2865" s="9">
        <v>0</v>
      </c>
      <c r="AA2865" s="9">
        <v>1</v>
      </c>
      <c r="AB2865" s="9">
        <v>0.52764420487413</v>
      </c>
      <c r="AC2865" s="9">
        <v>7.7542672162160001E-2</v>
      </c>
      <c r="AD2865" s="9">
        <v>212.37947203864499</v>
      </c>
      <c r="AF2865" s="9">
        <v>-1</v>
      </c>
      <c r="AG2865" s="9">
        <v>-1</v>
      </c>
      <c r="AH2865" s="9">
        <v>-1</v>
      </c>
      <c r="AI2865" s="9">
        <v>-1</v>
      </c>
      <c r="AJ2865" s="9">
        <v>0</v>
      </c>
      <c r="AM2865" s="9" t="s">
        <v>309</v>
      </c>
      <c r="AN2865" s="9">
        <v>-1</v>
      </c>
      <c r="AQ2865" s="9">
        <v>578</v>
      </c>
      <c r="AR2865" s="9" t="s">
        <v>303</v>
      </c>
      <c r="AS2865" s="9" t="s">
        <v>304</v>
      </c>
      <c r="AT2865" s="9" t="s">
        <v>195</v>
      </c>
      <c r="AU2865" s="9">
        <v>132.71029999999999</v>
      </c>
      <c r="AV2865" s="9">
        <v>60.604610483009502</v>
      </c>
      <c r="AW2865" s="9">
        <v>222.78918752822901</v>
      </c>
      <c r="AX2865" s="9">
        <v>0.17224612489999999</v>
      </c>
    </row>
    <row r="2866" spans="1:50" x14ac:dyDescent="0.25">
      <c r="A2866" s="142">
        <v>550000</v>
      </c>
      <c r="B2866" s="142">
        <v>870000</v>
      </c>
      <c r="C2866" s="142">
        <v>870000</v>
      </c>
      <c r="D2866" s="9" t="s">
        <v>305</v>
      </c>
      <c r="E2866" s="9" t="s">
        <v>70</v>
      </c>
      <c r="F2866" s="9" t="s">
        <v>306</v>
      </c>
      <c r="G2866" s="9" t="s">
        <v>307</v>
      </c>
      <c r="H2866" s="9">
        <v>0.36</v>
      </c>
      <c r="I2866" s="9">
        <v>0.48</v>
      </c>
      <c r="J2866" s="9" t="s">
        <v>195</v>
      </c>
      <c r="K2866" s="9">
        <v>4.8458238681250002E-2</v>
      </c>
      <c r="L2866" s="9">
        <v>3857.7690414020399</v>
      </c>
      <c r="M2866" s="9">
        <v>9.5843984303164902</v>
      </c>
      <c r="N2866" s="9">
        <v>1.40852464309897</v>
      </c>
      <c r="O2866" s="9">
        <v>0.46444306675248997</v>
      </c>
      <c r="P2866" s="9">
        <v>6.8254623343710005E-2</v>
      </c>
      <c r="Q2866" s="9">
        <v>186.94069298540501</v>
      </c>
      <c r="R2866" s="9">
        <v>1210</v>
      </c>
      <c r="S2866" s="9" t="s">
        <v>310</v>
      </c>
      <c r="T2866" s="9">
        <v>1210</v>
      </c>
      <c r="U2866" s="9" t="s">
        <v>293</v>
      </c>
      <c r="V2866" s="9" t="s">
        <v>195</v>
      </c>
      <c r="Z2866" s="9">
        <v>0</v>
      </c>
      <c r="AA2866" s="9">
        <v>1</v>
      </c>
      <c r="AB2866" s="9">
        <v>0.46444306675248997</v>
      </c>
      <c r="AC2866" s="9">
        <v>6.8254623343710005E-2</v>
      </c>
      <c r="AD2866" s="9">
        <v>186.940692985406</v>
      </c>
      <c r="AF2866" s="9">
        <v>-1</v>
      </c>
      <c r="AG2866" s="9">
        <v>-1</v>
      </c>
      <c r="AH2866" s="9">
        <v>-1</v>
      </c>
      <c r="AI2866" s="9">
        <v>-1</v>
      </c>
      <c r="AJ2866" s="9">
        <v>0</v>
      </c>
      <c r="AM2866" s="9" t="s">
        <v>309</v>
      </c>
      <c r="AN2866" s="9">
        <v>-1</v>
      </c>
      <c r="AQ2866" s="9">
        <v>578</v>
      </c>
      <c r="AR2866" s="9" t="s">
        <v>303</v>
      </c>
      <c r="AS2866" s="9" t="s">
        <v>304</v>
      </c>
      <c r="AT2866" s="9" t="s">
        <v>195</v>
      </c>
      <c r="AU2866" s="9">
        <v>132.71029999999999</v>
      </c>
      <c r="AV2866" s="9">
        <v>75.164307364812302</v>
      </c>
      <c r="AW2866" s="9">
        <v>196.10353442541799</v>
      </c>
      <c r="AX2866" s="9">
        <v>0.15161451170000001</v>
      </c>
    </row>
    <row r="2867" spans="1:50" x14ac:dyDescent="0.25">
      <c r="A2867" s="142">
        <v>550000</v>
      </c>
      <c r="B2867" s="142">
        <v>870000</v>
      </c>
      <c r="C2867" s="142">
        <v>870000</v>
      </c>
      <c r="D2867" s="9" t="s">
        <v>305</v>
      </c>
      <c r="E2867" s="9" t="s">
        <v>70</v>
      </c>
      <c r="F2867" s="9" t="s">
        <v>306</v>
      </c>
      <c r="G2867" s="9" t="s">
        <v>307</v>
      </c>
      <c r="H2867" s="9">
        <v>0.36</v>
      </c>
      <c r="I2867" s="9">
        <v>0.48</v>
      </c>
      <c r="J2867" s="9" t="s">
        <v>195</v>
      </c>
      <c r="K2867" s="9">
        <v>0.13380620832562001</v>
      </c>
      <c r="L2867" s="9">
        <v>3857.7690414020399</v>
      </c>
      <c r="M2867" s="9">
        <v>9.5843984303164902</v>
      </c>
      <c r="N2867" s="9">
        <v>1.40852464309897</v>
      </c>
      <c r="O2867" s="9">
        <v>1.2824520130427599</v>
      </c>
      <c r="P2867" s="9">
        <v>0.18846934182628</v>
      </c>
      <c r="Q2867" s="9">
        <v>516.19344802600403</v>
      </c>
      <c r="R2867" s="9">
        <v>1210</v>
      </c>
      <c r="S2867" s="9" t="s">
        <v>310</v>
      </c>
      <c r="T2867" s="9">
        <v>1210</v>
      </c>
      <c r="U2867" s="9" t="s">
        <v>293</v>
      </c>
      <c r="V2867" s="9" t="s">
        <v>195</v>
      </c>
      <c r="Z2867" s="9">
        <v>0</v>
      </c>
      <c r="AA2867" s="9">
        <v>1</v>
      </c>
      <c r="AB2867" s="9">
        <v>1.2824520130427599</v>
      </c>
      <c r="AC2867" s="9">
        <v>0.18846934182628</v>
      </c>
      <c r="AD2867" s="9">
        <v>516.19344802600403</v>
      </c>
      <c r="AF2867" s="9">
        <v>-1</v>
      </c>
      <c r="AG2867" s="9">
        <v>-1</v>
      </c>
      <c r="AH2867" s="9">
        <v>-1</v>
      </c>
      <c r="AI2867" s="9">
        <v>-1</v>
      </c>
      <c r="AJ2867" s="9">
        <v>0</v>
      </c>
      <c r="AM2867" s="9" t="s">
        <v>309</v>
      </c>
      <c r="AN2867" s="9">
        <v>-1</v>
      </c>
      <c r="AQ2867" s="9">
        <v>578</v>
      </c>
      <c r="AR2867" s="9" t="s">
        <v>303</v>
      </c>
      <c r="AS2867" s="9" t="s">
        <v>304</v>
      </c>
      <c r="AT2867" s="9" t="s">
        <v>195</v>
      </c>
      <c r="AU2867" s="9">
        <v>132.71029999999999</v>
      </c>
      <c r="AV2867" s="9">
        <v>94.451753796197707</v>
      </c>
      <c r="AW2867" s="9">
        <v>541.49451351956395</v>
      </c>
      <c r="AX2867" s="9">
        <v>0.41864837630000001</v>
      </c>
    </row>
    <row r="2868" spans="1:50" x14ac:dyDescent="0.25">
      <c r="A2868" s="142">
        <v>550000</v>
      </c>
      <c r="B2868" s="142">
        <v>870000</v>
      </c>
      <c r="C2868" s="142">
        <v>870000</v>
      </c>
      <c r="D2868" s="9" t="s">
        <v>305</v>
      </c>
      <c r="E2868" s="9" t="s">
        <v>70</v>
      </c>
      <c r="F2868" s="9" t="s">
        <v>306</v>
      </c>
      <c r="G2868" s="9" t="s">
        <v>307</v>
      </c>
      <c r="H2868" s="9">
        <v>0.36</v>
      </c>
      <c r="I2868" s="9">
        <v>0.48</v>
      </c>
      <c r="J2868" s="9" t="s">
        <v>195</v>
      </c>
      <c r="K2868" s="9">
        <v>4.8252085520000002E-4</v>
      </c>
      <c r="L2868" s="9">
        <v>3857.7690414020399</v>
      </c>
      <c r="M2868" s="9">
        <v>9.5843984303164902</v>
      </c>
      <c r="N2868" s="9">
        <v>1.40852464309897</v>
      </c>
      <c r="O2868" s="9">
        <v>4.62467212722E-3</v>
      </c>
      <c r="P2868" s="9">
        <v>6.7964251535999995E-4</v>
      </c>
      <c r="Q2868" s="9">
        <v>1.8614540170406799</v>
      </c>
      <c r="R2868" s="9">
        <v>1210</v>
      </c>
      <c r="S2868" s="9" t="s">
        <v>310</v>
      </c>
      <c r="T2868" s="9">
        <v>1210</v>
      </c>
      <c r="U2868" s="9" t="s">
        <v>293</v>
      </c>
      <c r="V2868" s="9" t="s">
        <v>195</v>
      </c>
      <c r="Z2868" s="9">
        <v>0</v>
      </c>
      <c r="AA2868" s="9">
        <v>1</v>
      </c>
      <c r="AB2868" s="9">
        <v>4.62467212722E-3</v>
      </c>
      <c r="AC2868" s="9">
        <v>6.7964251535999995E-4</v>
      </c>
      <c r="AD2868" s="9">
        <v>1.8614540170388301</v>
      </c>
      <c r="AF2868" s="9">
        <v>-1</v>
      </c>
      <c r="AG2868" s="9">
        <v>-1</v>
      </c>
      <c r="AH2868" s="9">
        <v>-1</v>
      </c>
      <c r="AI2868" s="9">
        <v>-1</v>
      </c>
      <c r="AJ2868" s="9">
        <v>0</v>
      </c>
      <c r="AM2868" s="9" t="s">
        <v>309</v>
      </c>
      <c r="AN2868" s="9">
        <v>-1</v>
      </c>
      <c r="AQ2868" s="9">
        <v>578</v>
      </c>
      <c r="AR2868" s="9" t="s">
        <v>303</v>
      </c>
      <c r="AS2868" s="9" t="s">
        <v>304</v>
      </c>
      <c r="AT2868" s="9" t="s">
        <v>195</v>
      </c>
      <c r="AU2868" s="9">
        <v>132.71029999999999</v>
      </c>
      <c r="AV2868" s="9">
        <v>7.9151783608213098</v>
      </c>
      <c r="AW2868" s="9">
        <v>1.9526926218263501</v>
      </c>
      <c r="AX2868" s="9">
        <v>1.5096951E-3</v>
      </c>
    </row>
    <row r="2869" spans="1:50" x14ac:dyDescent="0.25">
      <c r="A2869" s="142">
        <v>550000</v>
      </c>
      <c r="B2869" s="142">
        <v>870000</v>
      </c>
      <c r="C2869" s="142">
        <v>870000</v>
      </c>
      <c r="D2869" s="9" t="s">
        <v>305</v>
      </c>
      <c r="E2869" s="9" t="s">
        <v>70</v>
      </c>
      <c r="F2869" s="9" t="s">
        <v>306</v>
      </c>
      <c r="G2869" s="9" t="s">
        <v>307</v>
      </c>
      <c r="H2869" s="9">
        <v>0.36</v>
      </c>
      <c r="I2869" s="9">
        <v>0.48</v>
      </c>
      <c r="J2869" s="9" t="s">
        <v>195</v>
      </c>
      <c r="K2869" s="9">
        <v>4.8237645687000002E-4</v>
      </c>
      <c r="L2869" s="9">
        <v>3857.7690414020399</v>
      </c>
      <c r="M2869" s="9">
        <v>9.5843984303164902</v>
      </c>
      <c r="N2869" s="9">
        <v>1.40852464309897</v>
      </c>
      <c r="O2869" s="9">
        <v>4.6232881560800002E-3</v>
      </c>
      <c r="P2869" s="9">
        <v>6.7943912675000003E-4</v>
      </c>
      <c r="Q2869" s="9">
        <v>1.86089696162972</v>
      </c>
      <c r="R2869" s="9">
        <v>1210</v>
      </c>
      <c r="S2869" s="9" t="s">
        <v>310</v>
      </c>
      <c r="T2869" s="9">
        <v>1210</v>
      </c>
      <c r="U2869" s="9" t="s">
        <v>293</v>
      </c>
      <c r="V2869" s="9" t="s">
        <v>195</v>
      </c>
      <c r="Z2869" s="9">
        <v>0</v>
      </c>
      <c r="AA2869" s="9">
        <v>1</v>
      </c>
      <c r="AB2869" s="9">
        <v>4.6232881560800002E-3</v>
      </c>
      <c r="AC2869" s="9">
        <v>6.7943912675000003E-4</v>
      </c>
      <c r="AD2869" s="9">
        <v>1.86089696162935</v>
      </c>
      <c r="AF2869" s="9">
        <v>-1</v>
      </c>
      <c r="AG2869" s="9">
        <v>-1</v>
      </c>
      <c r="AH2869" s="9">
        <v>-1</v>
      </c>
      <c r="AI2869" s="9">
        <v>-1</v>
      </c>
      <c r="AJ2869" s="9">
        <v>0</v>
      </c>
      <c r="AM2869" s="9" t="s">
        <v>309</v>
      </c>
      <c r="AN2869" s="9">
        <v>-1</v>
      </c>
      <c r="AQ2869" s="9">
        <v>578</v>
      </c>
      <c r="AR2869" s="9" t="s">
        <v>303</v>
      </c>
      <c r="AS2869" s="9" t="s">
        <v>304</v>
      </c>
      <c r="AT2869" s="9" t="s">
        <v>195</v>
      </c>
      <c r="AU2869" s="9">
        <v>132.71029999999999</v>
      </c>
      <c r="AV2869" s="9">
        <v>7.6033591246370804</v>
      </c>
      <c r="AW2869" s="9">
        <v>1.9521082625147099</v>
      </c>
      <c r="AX2869" s="9">
        <v>1.5092433000000001E-3</v>
      </c>
    </row>
    <row r="2870" spans="1:50" x14ac:dyDescent="0.25">
      <c r="A2870" s="142">
        <v>550000</v>
      </c>
      <c r="B2870" s="142">
        <v>870000</v>
      </c>
      <c r="C2870" s="142">
        <v>870000</v>
      </c>
      <c r="D2870" s="9" t="s">
        <v>305</v>
      </c>
      <c r="E2870" s="9" t="s">
        <v>70</v>
      </c>
      <c r="F2870" s="9" t="s">
        <v>306</v>
      </c>
      <c r="G2870" s="9" t="s">
        <v>307</v>
      </c>
      <c r="H2870" s="9">
        <v>0.36</v>
      </c>
      <c r="I2870" s="9">
        <v>0.48</v>
      </c>
      <c r="J2870" s="9" t="s">
        <v>195</v>
      </c>
      <c r="K2870" s="9">
        <v>0.17399821585611999</v>
      </c>
      <c r="L2870" s="9">
        <v>3857.7690414020399</v>
      </c>
      <c r="M2870" s="9">
        <v>9.5843984303164902</v>
      </c>
      <c r="N2870" s="9">
        <v>1.40852464309897</v>
      </c>
      <c r="O2870" s="9">
        <v>1.6676682269293199</v>
      </c>
      <c r="P2870" s="9">
        <v>0.2450807748886</v>
      </c>
      <c r="Q2870" s="9">
        <v>671.24493038895298</v>
      </c>
      <c r="R2870" s="9">
        <v>1210</v>
      </c>
      <c r="S2870" s="9" t="s">
        <v>310</v>
      </c>
      <c r="T2870" s="9">
        <v>1210</v>
      </c>
      <c r="U2870" s="9" t="s">
        <v>293</v>
      </c>
      <c r="V2870" s="9" t="s">
        <v>195</v>
      </c>
      <c r="Z2870" s="9">
        <v>0</v>
      </c>
      <c r="AA2870" s="9">
        <v>1</v>
      </c>
      <c r="AB2870" s="9">
        <v>1.6676682269293199</v>
      </c>
      <c r="AC2870" s="9">
        <v>0.2450807748886</v>
      </c>
      <c r="AD2870" s="9">
        <v>671.24493038895298</v>
      </c>
      <c r="AF2870" s="9">
        <v>-1</v>
      </c>
      <c r="AG2870" s="9">
        <v>-1</v>
      </c>
      <c r="AH2870" s="9">
        <v>-1</v>
      </c>
      <c r="AI2870" s="9">
        <v>-1</v>
      </c>
      <c r="AJ2870" s="9">
        <v>0</v>
      </c>
      <c r="AM2870" s="9" t="s">
        <v>309</v>
      </c>
      <c r="AN2870" s="9">
        <v>-1</v>
      </c>
      <c r="AQ2870" s="9">
        <v>578</v>
      </c>
      <c r="AR2870" s="9" t="s">
        <v>303</v>
      </c>
      <c r="AS2870" s="9" t="s">
        <v>304</v>
      </c>
      <c r="AT2870" s="9" t="s">
        <v>195</v>
      </c>
      <c r="AU2870" s="9">
        <v>132.71029999999999</v>
      </c>
      <c r="AV2870" s="9">
        <v>108.22871068552099</v>
      </c>
      <c r="AW2870" s="9">
        <v>704.14579732350398</v>
      </c>
      <c r="AX2870" s="9">
        <v>0.5443997813</v>
      </c>
    </row>
    <row r="2871" spans="1:50" x14ac:dyDescent="0.25">
      <c r="A2871" s="142">
        <v>550000</v>
      </c>
      <c r="B2871" s="142">
        <v>870000</v>
      </c>
      <c r="C2871" s="142">
        <v>870000</v>
      </c>
      <c r="D2871" s="9" t="s">
        <v>305</v>
      </c>
      <c r="E2871" s="9" t="s">
        <v>70</v>
      </c>
      <c r="F2871" s="9" t="s">
        <v>306</v>
      </c>
      <c r="G2871" s="9" t="s">
        <v>307</v>
      </c>
      <c r="H2871" s="9">
        <v>0.36</v>
      </c>
      <c r="I2871" s="9">
        <v>0.48</v>
      </c>
      <c r="J2871" s="9" t="s">
        <v>195</v>
      </c>
      <c r="K2871" s="9">
        <v>0.24260720536506999</v>
      </c>
      <c r="L2871" s="9">
        <v>3855.6860410942099</v>
      </c>
      <c r="M2871" s="9">
        <v>9.5795152676305708</v>
      </c>
      <c r="N2871" s="9">
        <v>1.40781696483257</v>
      </c>
      <c r="O2871" s="9">
        <v>2.3240594278319602</v>
      </c>
      <c r="P2871" s="9">
        <v>0.34154653950357</v>
      </c>
      <c r="Q2871" s="9">
        <v>935.41721519501095</v>
      </c>
      <c r="R2871" s="9">
        <v>1200</v>
      </c>
      <c r="S2871" s="9" t="s">
        <v>308</v>
      </c>
      <c r="T2871" s="9">
        <v>1200</v>
      </c>
      <c r="U2871" s="9" t="s">
        <v>293</v>
      </c>
      <c r="V2871" s="9" t="s">
        <v>195</v>
      </c>
      <c r="Z2871" s="9">
        <v>0</v>
      </c>
      <c r="AA2871" s="9">
        <v>1</v>
      </c>
      <c r="AB2871" s="9">
        <v>2.3240594278319602</v>
      </c>
      <c r="AC2871" s="9">
        <v>0.34154653950357</v>
      </c>
      <c r="AD2871" s="9">
        <v>935.41721519501095</v>
      </c>
      <c r="AF2871" s="9">
        <v>-1</v>
      </c>
      <c r="AG2871" s="9">
        <v>-1</v>
      </c>
      <c r="AH2871" s="9">
        <v>-1</v>
      </c>
      <c r="AI2871" s="9">
        <v>-1</v>
      </c>
      <c r="AJ2871" s="9">
        <v>0</v>
      </c>
      <c r="AM2871" s="9" t="s">
        <v>309</v>
      </c>
      <c r="AN2871" s="9">
        <v>-1</v>
      </c>
      <c r="AQ2871" s="9">
        <v>578</v>
      </c>
      <c r="AR2871" s="9" t="s">
        <v>303</v>
      </c>
      <c r="AS2871" s="9" t="s">
        <v>304</v>
      </c>
      <c r="AT2871" s="9" t="s">
        <v>195</v>
      </c>
      <c r="AU2871" s="9">
        <v>132.71029999999999</v>
      </c>
      <c r="AV2871" s="9">
        <v>140.64378925669899</v>
      </c>
      <c r="AW2871" s="9">
        <v>981.79652715218697</v>
      </c>
      <c r="AX2871" s="9">
        <v>0.75865143160000004</v>
      </c>
    </row>
    <row r="2872" spans="1:50" x14ac:dyDescent="0.25">
      <c r="A2872" s="142">
        <v>550000</v>
      </c>
      <c r="B2872" s="142">
        <v>870000</v>
      </c>
      <c r="C2872" s="142">
        <v>870000</v>
      </c>
      <c r="D2872" s="9" t="s">
        <v>305</v>
      </c>
      <c r="E2872" s="9" t="s">
        <v>70</v>
      </c>
      <c r="F2872" s="9" t="s">
        <v>306</v>
      </c>
      <c r="G2872" s="9" t="s">
        <v>307</v>
      </c>
      <c r="H2872" s="9">
        <v>0.36</v>
      </c>
      <c r="I2872" s="9">
        <v>0.48</v>
      </c>
      <c r="J2872" s="9" t="s">
        <v>195</v>
      </c>
      <c r="K2872" s="9">
        <v>2.5620596029050001E-2</v>
      </c>
      <c r="L2872" s="9">
        <v>3855.6860410942099</v>
      </c>
      <c r="M2872" s="9">
        <v>9.5795152676305708</v>
      </c>
      <c r="N2872" s="9">
        <v>1.40781696483257</v>
      </c>
      <c r="O2872" s="9">
        <v>0.24543289082610001</v>
      </c>
      <c r="P2872" s="9">
        <v>3.606910973882E-2</v>
      </c>
      <c r="Q2872" s="9">
        <v>98.784974473733399</v>
      </c>
      <c r="R2872" s="9">
        <v>1210</v>
      </c>
      <c r="S2872" s="9" t="s">
        <v>310</v>
      </c>
      <c r="T2872" s="9">
        <v>1210</v>
      </c>
      <c r="U2872" s="9" t="s">
        <v>293</v>
      </c>
      <c r="V2872" s="9" t="s">
        <v>195</v>
      </c>
      <c r="Z2872" s="9">
        <v>0</v>
      </c>
      <c r="AA2872" s="9">
        <v>1</v>
      </c>
      <c r="AB2872" s="9">
        <v>0.24543289082610001</v>
      </c>
      <c r="AC2872" s="9">
        <v>3.606910973882E-2</v>
      </c>
      <c r="AD2872" s="9">
        <v>98.784974473733399</v>
      </c>
      <c r="AF2872" s="9">
        <v>-1</v>
      </c>
      <c r="AG2872" s="9">
        <v>-1</v>
      </c>
      <c r="AH2872" s="9">
        <v>-1</v>
      </c>
      <c r="AI2872" s="9">
        <v>-1</v>
      </c>
      <c r="AJ2872" s="9">
        <v>0</v>
      </c>
      <c r="AM2872" s="9" t="s">
        <v>309</v>
      </c>
      <c r="AN2872" s="9">
        <v>-1</v>
      </c>
      <c r="AQ2872" s="9">
        <v>578</v>
      </c>
      <c r="AR2872" s="9" t="s">
        <v>303</v>
      </c>
      <c r="AS2872" s="9" t="s">
        <v>304</v>
      </c>
      <c r="AT2872" s="9" t="s">
        <v>195</v>
      </c>
      <c r="AU2872" s="9">
        <v>132.71029999999999</v>
      </c>
      <c r="AV2872" s="9">
        <v>41.362651783809604</v>
      </c>
      <c r="AW2872" s="9">
        <v>103.682873585889</v>
      </c>
      <c r="AX2872" s="9">
        <v>8.0117578600000003E-2</v>
      </c>
    </row>
    <row r="2873" spans="1:50" x14ac:dyDescent="0.25">
      <c r="A2873" s="142">
        <v>550000</v>
      </c>
      <c r="B2873" s="142">
        <v>870000</v>
      </c>
      <c r="C2873" s="142">
        <v>870000</v>
      </c>
      <c r="D2873" s="9" t="s">
        <v>305</v>
      </c>
      <c r="E2873" s="9" t="s">
        <v>70</v>
      </c>
      <c r="F2873" s="9" t="s">
        <v>306</v>
      </c>
      <c r="G2873" s="9" t="s">
        <v>307</v>
      </c>
      <c r="H2873" s="9">
        <v>0.36</v>
      </c>
      <c r="I2873" s="9">
        <v>0.48</v>
      </c>
      <c r="J2873" s="9" t="s">
        <v>195</v>
      </c>
      <c r="K2873" s="9">
        <v>2.5157094933699999E-3</v>
      </c>
      <c r="L2873" s="9">
        <v>3855.6860410942099</v>
      </c>
      <c r="M2873" s="9">
        <v>9.5795152676305708</v>
      </c>
      <c r="N2873" s="9">
        <v>1.40781696483257</v>
      </c>
      <c r="O2873" s="9">
        <v>2.409927750074E-2</v>
      </c>
      <c r="P2873" s="9">
        <v>3.54165850336E-3</v>
      </c>
      <c r="Q2873" s="9">
        <v>9.6997859770696007</v>
      </c>
      <c r="R2873" s="9">
        <v>1210</v>
      </c>
      <c r="S2873" s="9" t="s">
        <v>310</v>
      </c>
      <c r="T2873" s="9">
        <v>1210</v>
      </c>
      <c r="U2873" s="9" t="s">
        <v>293</v>
      </c>
      <c r="V2873" s="9" t="s">
        <v>195</v>
      </c>
      <c r="Z2873" s="9">
        <v>0</v>
      </c>
      <c r="AA2873" s="9">
        <v>1</v>
      </c>
      <c r="AB2873" s="9">
        <v>2.409927750074E-2</v>
      </c>
      <c r="AC2873" s="9">
        <v>3.54165850336E-3</v>
      </c>
      <c r="AD2873" s="9">
        <v>9.6997859770705599</v>
      </c>
      <c r="AF2873" s="9">
        <v>-1</v>
      </c>
      <c r="AG2873" s="9">
        <v>-1</v>
      </c>
      <c r="AH2873" s="9">
        <v>-1</v>
      </c>
      <c r="AI2873" s="9">
        <v>-1</v>
      </c>
      <c r="AJ2873" s="9">
        <v>0</v>
      </c>
      <c r="AM2873" s="9" t="s">
        <v>309</v>
      </c>
      <c r="AN2873" s="9">
        <v>-1</v>
      </c>
      <c r="AQ2873" s="9">
        <v>578</v>
      </c>
      <c r="AR2873" s="9" t="s">
        <v>303</v>
      </c>
      <c r="AS2873" s="9" t="s">
        <v>304</v>
      </c>
      <c r="AT2873" s="9" t="s">
        <v>195</v>
      </c>
      <c r="AU2873" s="9">
        <v>132.71029999999999</v>
      </c>
      <c r="AV2873" s="9">
        <v>18.191408287655001</v>
      </c>
      <c r="AW2873" s="9">
        <v>10.1807151201744</v>
      </c>
      <c r="AX2873" s="9">
        <v>7.8668174999999996E-3</v>
      </c>
    </row>
    <row r="2874" spans="1:50" x14ac:dyDescent="0.25">
      <c r="A2874" s="142">
        <v>550000</v>
      </c>
      <c r="B2874" s="142">
        <v>870000</v>
      </c>
      <c r="C2874" s="142">
        <v>870000</v>
      </c>
      <c r="D2874" s="9" t="s">
        <v>305</v>
      </c>
      <c r="E2874" s="9" t="s">
        <v>70</v>
      </c>
      <c r="F2874" s="9" t="s">
        <v>306</v>
      </c>
      <c r="G2874" s="9" t="s">
        <v>307</v>
      </c>
      <c r="H2874" s="9">
        <v>0.36</v>
      </c>
      <c r="I2874" s="9">
        <v>0.48</v>
      </c>
      <c r="J2874" s="9" t="s">
        <v>195</v>
      </c>
      <c r="K2874" s="9">
        <v>0.19923220982383</v>
      </c>
      <c r="L2874" s="9">
        <v>3855.6860410942099</v>
      </c>
      <c r="M2874" s="9">
        <v>9.5795152676305708</v>
      </c>
      <c r="N2874" s="9">
        <v>1.40781696483257</v>
      </c>
      <c r="O2874" s="9">
        <v>1.9085479958111899</v>
      </c>
      <c r="P2874" s="9">
        <v>0.28048248493106998</v>
      </c>
      <c r="Q2874" s="9">
        <v>768.17685035410898</v>
      </c>
      <c r="R2874" s="9">
        <v>1210</v>
      </c>
      <c r="S2874" s="9" t="s">
        <v>310</v>
      </c>
      <c r="T2874" s="9">
        <v>1210</v>
      </c>
      <c r="U2874" s="9" t="s">
        <v>293</v>
      </c>
      <c r="V2874" s="9" t="s">
        <v>195</v>
      </c>
      <c r="Z2874" s="9">
        <v>0</v>
      </c>
      <c r="AA2874" s="9">
        <v>1</v>
      </c>
      <c r="AB2874" s="9">
        <v>1.9085479958111899</v>
      </c>
      <c r="AC2874" s="9">
        <v>0.28048248493106998</v>
      </c>
      <c r="AD2874" s="9">
        <v>768.17685035410898</v>
      </c>
      <c r="AF2874" s="9">
        <v>-1</v>
      </c>
      <c r="AG2874" s="9">
        <v>-1</v>
      </c>
      <c r="AH2874" s="9">
        <v>-1</v>
      </c>
      <c r="AI2874" s="9">
        <v>-1</v>
      </c>
      <c r="AJ2874" s="9">
        <v>0</v>
      </c>
      <c r="AM2874" s="9" t="s">
        <v>309</v>
      </c>
      <c r="AN2874" s="9">
        <v>-1</v>
      </c>
      <c r="AQ2874" s="9">
        <v>578</v>
      </c>
      <c r="AR2874" s="9" t="s">
        <v>303</v>
      </c>
      <c r="AS2874" s="9" t="s">
        <v>304</v>
      </c>
      <c r="AT2874" s="9" t="s">
        <v>195</v>
      </c>
      <c r="AU2874" s="9">
        <v>132.71029999999999</v>
      </c>
      <c r="AV2874" s="9">
        <v>110.84309779247999</v>
      </c>
      <c r="AW2874" s="9">
        <v>806.26414787452802</v>
      </c>
      <c r="AX2874" s="9">
        <v>0.62301447720000003</v>
      </c>
    </row>
    <row r="2875" spans="1:50" x14ac:dyDescent="0.25">
      <c r="A2875" s="142">
        <v>550000</v>
      </c>
      <c r="B2875" s="142">
        <v>870000</v>
      </c>
      <c r="C2875" s="142">
        <v>870000</v>
      </c>
      <c r="D2875" s="9" t="s">
        <v>305</v>
      </c>
      <c r="E2875" s="9" t="s">
        <v>70</v>
      </c>
      <c r="F2875" s="9" t="s">
        <v>306</v>
      </c>
      <c r="G2875" s="9" t="s">
        <v>307</v>
      </c>
      <c r="H2875" s="9">
        <v>0.36</v>
      </c>
      <c r="I2875" s="9">
        <v>0.48</v>
      </c>
      <c r="J2875" s="9" t="s">
        <v>195</v>
      </c>
      <c r="K2875" s="9">
        <v>1.6488248522889999E-2</v>
      </c>
      <c r="L2875" s="9">
        <v>3855.6860410942099</v>
      </c>
      <c r="M2875" s="9">
        <v>9.5795152676305708</v>
      </c>
      <c r="N2875" s="9">
        <v>1.40781696483257</v>
      </c>
      <c r="O2875" s="9">
        <v>0.15794942846158</v>
      </c>
      <c r="P2875" s="9">
        <v>2.321243599091E-2</v>
      </c>
      <c r="Q2875" s="9">
        <v>63.573509671830003</v>
      </c>
      <c r="R2875" s="9">
        <v>1210</v>
      </c>
      <c r="S2875" s="9" t="s">
        <v>310</v>
      </c>
      <c r="T2875" s="9">
        <v>1210</v>
      </c>
      <c r="U2875" s="9" t="s">
        <v>293</v>
      </c>
      <c r="V2875" s="9" t="s">
        <v>195</v>
      </c>
      <c r="Z2875" s="9">
        <v>0</v>
      </c>
      <c r="AA2875" s="9">
        <v>1</v>
      </c>
      <c r="AB2875" s="9">
        <v>0.15794942846158</v>
      </c>
      <c r="AC2875" s="9">
        <v>2.321243599091E-2</v>
      </c>
      <c r="AD2875" s="9">
        <v>63.573509671830003</v>
      </c>
      <c r="AF2875" s="9">
        <v>-1</v>
      </c>
      <c r="AG2875" s="9">
        <v>-1</v>
      </c>
      <c r="AH2875" s="9">
        <v>-1</v>
      </c>
      <c r="AI2875" s="9">
        <v>-1</v>
      </c>
      <c r="AJ2875" s="9">
        <v>0</v>
      </c>
      <c r="AM2875" s="9" t="s">
        <v>309</v>
      </c>
      <c r="AN2875" s="9">
        <v>-1</v>
      </c>
      <c r="AQ2875" s="9">
        <v>578</v>
      </c>
      <c r="AR2875" s="9" t="s">
        <v>303</v>
      </c>
      <c r="AS2875" s="9" t="s">
        <v>304</v>
      </c>
      <c r="AT2875" s="9" t="s">
        <v>195</v>
      </c>
      <c r="AU2875" s="9">
        <v>132.71029999999999</v>
      </c>
      <c r="AV2875" s="9">
        <v>49.763410230165</v>
      </c>
      <c r="AW2875" s="9">
        <v>66.725574429016902</v>
      </c>
      <c r="AX2875" s="9">
        <v>5.1560024099999997E-2</v>
      </c>
    </row>
    <row r="2876" spans="1:50" x14ac:dyDescent="0.25">
      <c r="A2876" s="142">
        <v>550000</v>
      </c>
      <c r="B2876" s="142">
        <v>870000</v>
      </c>
      <c r="C2876" s="142">
        <v>870000</v>
      </c>
      <c r="D2876" s="9" t="s">
        <v>305</v>
      </c>
      <c r="E2876" s="9" t="s">
        <v>70</v>
      </c>
      <c r="F2876" s="9" t="s">
        <v>306</v>
      </c>
      <c r="G2876" s="9" t="s">
        <v>307</v>
      </c>
      <c r="H2876" s="9">
        <v>0.36</v>
      </c>
      <c r="I2876" s="9">
        <v>0.48</v>
      </c>
      <c r="J2876" s="9" t="s">
        <v>195</v>
      </c>
      <c r="K2876" s="9">
        <v>0.10358002451911</v>
      </c>
      <c r="L2876" s="9">
        <v>3855.6860410942099</v>
      </c>
      <c r="M2876" s="9">
        <v>9.5795152676305708</v>
      </c>
      <c r="N2876" s="9">
        <v>1.40781696483257</v>
      </c>
      <c r="O2876" s="9">
        <v>0.99224642630237003</v>
      </c>
      <c r="P2876" s="9">
        <v>0.14582171573576999</v>
      </c>
      <c r="Q2876" s="9">
        <v>399.37205467453202</v>
      </c>
      <c r="R2876" s="9">
        <v>1210</v>
      </c>
      <c r="S2876" s="9" t="s">
        <v>310</v>
      </c>
      <c r="T2876" s="9">
        <v>1210</v>
      </c>
      <c r="U2876" s="9" t="s">
        <v>293</v>
      </c>
      <c r="V2876" s="9" t="s">
        <v>195</v>
      </c>
      <c r="Z2876" s="9">
        <v>0</v>
      </c>
      <c r="AA2876" s="9">
        <v>1</v>
      </c>
      <c r="AB2876" s="9">
        <v>0.99224642630237003</v>
      </c>
      <c r="AC2876" s="9">
        <v>0.14582171573576999</v>
      </c>
      <c r="AD2876" s="9">
        <v>399.37205467453202</v>
      </c>
      <c r="AF2876" s="9">
        <v>-1</v>
      </c>
      <c r="AG2876" s="9">
        <v>-1</v>
      </c>
      <c r="AH2876" s="9">
        <v>-1</v>
      </c>
      <c r="AI2876" s="9">
        <v>-1</v>
      </c>
      <c r="AJ2876" s="9">
        <v>0</v>
      </c>
      <c r="AM2876" s="9" t="s">
        <v>309</v>
      </c>
      <c r="AN2876" s="9">
        <v>-1</v>
      </c>
      <c r="AQ2876" s="9">
        <v>578</v>
      </c>
      <c r="AR2876" s="9" t="s">
        <v>303</v>
      </c>
      <c r="AS2876" s="9" t="s">
        <v>304</v>
      </c>
      <c r="AT2876" s="9" t="s">
        <v>195</v>
      </c>
      <c r="AU2876" s="9">
        <v>132.71029999999999</v>
      </c>
      <c r="AV2876" s="9">
        <v>83.132054112918695</v>
      </c>
      <c r="AW2876" s="9">
        <v>419.17348745751298</v>
      </c>
      <c r="AX2876" s="9">
        <v>0.32390272069999998</v>
      </c>
    </row>
    <row r="2877" spans="1:50" x14ac:dyDescent="0.25">
      <c r="A2877" s="142">
        <v>550000</v>
      </c>
      <c r="B2877" s="142">
        <v>870000</v>
      </c>
      <c r="C2877" s="142">
        <v>870000</v>
      </c>
      <c r="D2877" s="9" t="s">
        <v>305</v>
      </c>
      <c r="E2877" s="9" t="s">
        <v>70</v>
      </c>
      <c r="F2877" s="9" t="s">
        <v>306</v>
      </c>
      <c r="G2877" s="9" t="s">
        <v>307</v>
      </c>
      <c r="H2877" s="9">
        <v>0.36</v>
      </c>
      <c r="I2877" s="9">
        <v>0.48</v>
      </c>
      <c r="J2877" s="9" t="s">
        <v>195</v>
      </c>
      <c r="K2877" s="9">
        <v>2.7719460075650001E-2</v>
      </c>
      <c r="L2877" s="9">
        <v>3855.6860410942099</v>
      </c>
      <c r="M2877" s="9">
        <v>9.5795152676305708</v>
      </c>
      <c r="N2877" s="9">
        <v>1.40781696483257</v>
      </c>
      <c r="O2877" s="9">
        <v>0.26553899100519002</v>
      </c>
      <c r="P2877" s="9">
        <v>3.9023926150500002E-2</v>
      </c>
      <c r="Q2877" s="9">
        <v>106.87753528036301</v>
      </c>
      <c r="R2877" s="9">
        <v>1210</v>
      </c>
      <c r="S2877" s="9" t="s">
        <v>310</v>
      </c>
      <c r="T2877" s="9">
        <v>1210</v>
      </c>
      <c r="U2877" s="9" t="s">
        <v>293</v>
      </c>
      <c r="V2877" s="9" t="s">
        <v>195</v>
      </c>
      <c r="Z2877" s="9">
        <v>0</v>
      </c>
      <c r="AA2877" s="9">
        <v>1</v>
      </c>
      <c r="AB2877" s="9">
        <v>0.26553899100519002</v>
      </c>
      <c r="AC2877" s="9">
        <v>3.9023926150500002E-2</v>
      </c>
      <c r="AD2877" s="9">
        <v>106.877535280362</v>
      </c>
      <c r="AF2877" s="9">
        <v>-1</v>
      </c>
      <c r="AG2877" s="9">
        <v>-1</v>
      </c>
      <c r="AH2877" s="9">
        <v>-1</v>
      </c>
      <c r="AI2877" s="9">
        <v>-1</v>
      </c>
      <c r="AJ2877" s="9">
        <v>0</v>
      </c>
      <c r="AM2877" s="9" t="s">
        <v>309</v>
      </c>
      <c r="AN2877" s="9">
        <v>-1</v>
      </c>
      <c r="AQ2877" s="9">
        <v>578</v>
      </c>
      <c r="AR2877" s="9" t="s">
        <v>303</v>
      </c>
      <c r="AS2877" s="9" t="s">
        <v>304</v>
      </c>
      <c r="AT2877" s="9" t="s">
        <v>195</v>
      </c>
      <c r="AU2877" s="9">
        <v>132.71029999999999</v>
      </c>
      <c r="AV2877" s="9">
        <v>60.327222315671399</v>
      </c>
      <c r="AW2877" s="9">
        <v>112.17667503261499</v>
      </c>
      <c r="AX2877" s="9">
        <v>8.6680888299999995E-2</v>
      </c>
    </row>
    <row r="2878" spans="1:50" x14ac:dyDescent="0.25">
      <c r="A2878" s="142">
        <v>550000</v>
      </c>
      <c r="B2878" s="142">
        <v>870000</v>
      </c>
      <c r="C2878" s="142">
        <v>870000</v>
      </c>
      <c r="D2878" s="9" t="s">
        <v>305</v>
      </c>
      <c r="E2878" s="9" t="s">
        <v>70</v>
      </c>
      <c r="F2878" s="9" t="s">
        <v>306</v>
      </c>
      <c r="G2878" s="9" t="s">
        <v>307</v>
      </c>
      <c r="H2878" s="9">
        <v>0.36</v>
      </c>
      <c r="I2878" s="9">
        <v>0.48</v>
      </c>
      <c r="J2878" s="9" t="s">
        <v>195</v>
      </c>
      <c r="K2878" s="9">
        <v>0.17098310510796999</v>
      </c>
      <c r="L2878" s="9">
        <v>3846.05265972917</v>
      </c>
      <c r="M2878" s="9">
        <v>9.5568347559995797</v>
      </c>
      <c r="N2878" s="9">
        <v>1.4045265509937399</v>
      </c>
      <c r="O2878" s="9">
        <v>1.63405728158457</v>
      </c>
      <c r="P2878" s="9">
        <v>0.24015031089548999</v>
      </c>
      <c r="Q2878" s="9">
        <v>657.610026169261</v>
      </c>
      <c r="R2878" s="9">
        <v>1200</v>
      </c>
      <c r="S2878" s="9" t="s">
        <v>308</v>
      </c>
      <c r="T2878" s="9">
        <v>1200</v>
      </c>
      <c r="U2878" s="9" t="s">
        <v>293</v>
      </c>
      <c r="V2878" s="9" t="s">
        <v>195</v>
      </c>
      <c r="Z2878" s="9">
        <v>0</v>
      </c>
      <c r="AA2878" s="9">
        <v>1</v>
      </c>
      <c r="AB2878" s="9">
        <v>1.63405728158457</v>
      </c>
      <c r="AC2878" s="9">
        <v>0.24015031089548999</v>
      </c>
      <c r="AD2878" s="9">
        <v>663.17554264405305</v>
      </c>
      <c r="AF2878" s="9">
        <v>-1</v>
      </c>
      <c r="AG2878" s="9">
        <v>-1</v>
      </c>
      <c r="AH2878" s="9">
        <v>-1</v>
      </c>
      <c r="AI2878" s="9">
        <v>-1</v>
      </c>
      <c r="AJ2878" s="9">
        <v>0</v>
      </c>
      <c r="AM2878" s="9" t="s">
        <v>309</v>
      </c>
      <c r="AN2878" s="9">
        <v>-1</v>
      </c>
      <c r="AQ2878" s="9">
        <v>578</v>
      </c>
      <c r="AR2878" s="9" t="s">
        <v>303</v>
      </c>
      <c r="AS2878" s="9" t="s">
        <v>304</v>
      </c>
      <c r="AT2878" s="9" t="s">
        <v>195</v>
      </c>
      <c r="AU2878" s="9">
        <v>132.71029999999999</v>
      </c>
      <c r="AV2878" s="9">
        <v>119.224866078202</v>
      </c>
      <c r="AW2878" s="9">
        <v>691.94407702808405</v>
      </c>
      <c r="AX2878" s="9">
        <v>0.53785526569999997</v>
      </c>
    </row>
    <row r="2879" spans="1:50" x14ac:dyDescent="0.25">
      <c r="A2879" s="142">
        <v>550000</v>
      </c>
      <c r="B2879" s="142">
        <v>870000</v>
      </c>
      <c r="C2879" s="142">
        <v>870000</v>
      </c>
      <c r="D2879" s="9" t="s">
        <v>305</v>
      </c>
      <c r="E2879" s="9" t="s">
        <v>70</v>
      </c>
      <c r="F2879" s="9" t="s">
        <v>306</v>
      </c>
      <c r="G2879" s="9" t="s">
        <v>307</v>
      </c>
      <c r="H2879" s="9">
        <v>0.36</v>
      </c>
      <c r="I2879" s="9">
        <v>0.48</v>
      </c>
      <c r="J2879" s="9" t="s">
        <v>195</v>
      </c>
      <c r="K2879" s="9">
        <v>3.6903898757839997E-2</v>
      </c>
      <c r="L2879" s="9">
        <v>3846.05265972917</v>
      </c>
      <c r="M2879" s="9">
        <v>9.5568347559995797</v>
      </c>
      <c r="N2879" s="9">
        <v>1.4045265509937399</v>
      </c>
      <c r="O2879" s="9">
        <v>0.35268446228082001</v>
      </c>
      <c r="P2879" s="9">
        <v>5.1832505640570001E-2</v>
      </c>
      <c r="Q2879" s="9">
        <v>141.93433797197</v>
      </c>
      <c r="R2879" s="9">
        <v>1210</v>
      </c>
      <c r="S2879" s="9" t="s">
        <v>310</v>
      </c>
      <c r="T2879" s="9">
        <v>1210</v>
      </c>
      <c r="U2879" s="9" t="s">
        <v>293</v>
      </c>
      <c r="V2879" s="9" t="s">
        <v>195</v>
      </c>
      <c r="Z2879" s="9">
        <v>0</v>
      </c>
      <c r="AA2879" s="9">
        <v>1</v>
      </c>
      <c r="AB2879" s="9">
        <v>0.35268446228082001</v>
      </c>
      <c r="AC2879" s="9">
        <v>5.1832505640570001E-2</v>
      </c>
      <c r="AD2879" s="9">
        <v>141.93433797197</v>
      </c>
      <c r="AF2879" s="9">
        <v>-1</v>
      </c>
      <c r="AG2879" s="9">
        <v>-1</v>
      </c>
      <c r="AH2879" s="9">
        <v>-1</v>
      </c>
      <c r="AI2879" s="9">
        <v>-1</v>
      </c>
      <c r="AJ2879" s="9">
        <v>0</v>
      </c>
      <c r="AM2879" s="9" t="s">
        <v>309</v>
      </c>
      <c r="AN2879" s="9">
        <v>-1</v>
      </c>
      <c r="AQ2879" s="9">
        <v>578</v>
      </c>
      <c r="AR2879" s="9" t="s">
        <v>303</v>
      </c>
      <c r="AS2879" s="9" t="s">
        <v>304</v>
      </c>
      <c r="AT2879" s="9" t="s">
        <v>195</v>
      </c>
      <c r="AU2879" s="9">
        <v>132.71029999999999</v>
      </c>
      <c r="AV2879" s="9">
        <v>54.098422751779701</v>
      </c>
      <c r="AW2879" s="9">
        <v>149.344779699768</v>
      </c>
      <c r="AX2879" s="9">
        <v>0.1151130073</v>
      </c>
    </row>
    <row r="2880" spans="1:50" x14ac:dyDescent="0.25">
      <c r="A2880" s="142">
        <v>550000</v>
      </c>
      <c r="B2880" s="142">
        <v>870000</v>
      </c>
      <c r="C2880" s="142">
        <v>870000</v>
      </c>
      <c r="D2880" s="9" t="s">
        <v>305</v>
      </c>
      <c r="E2880" s="9" t="s">
        <v>70</v>
      </c>
      <c r="F2880" s="9" t="s">
        <v>306</v>
      </c>
      <c r="G2880" s="9" t="s">
        <v>307</v>
      </c>
      <c r="H2880" s="9">
        <v>0.36</v>
      </c>
      <c r="I2880" s="9">
        <v>0.48</v>
      </c>
      <c r="J2880" s="9" t="s">
        <v>195</v>
      </c>
      <c r="K2880" s="9">
        <v>2.881091982602E-2</v>
      </c>
      <c r="L2880" s="9">
        <v>3846.05265972917</v>
      </c>
      <c r="M2880" s="9">
        <v>9.5568347559995797</v>
      </c>
      <c r="N2880" s="9">
        <v>1.4045265509937399</v>
      </c>
      <c r="O2880" s="9">
        <v>0.27534119994562001</v>
      </c>
      <c r="P2880" s="9">
        <v>4.0465701854190003E-2</v>
      </c>
      <c r="Q2880" s="9">
        <v>110.808314826108</v>
      </c>
      <c r="R2880" s="9">
        <v>1200</v>
      </c>
      <c r="S2880" s="9" t="s">
        <v>308</v>
      </c>
      <c r="T2880" s="9">
        <v>1200</v>
      </c>
      <c r="U2880" s="9" t="s">
        <v>293</v>
      </c>
      <c r="V2880" s="9" t="s">
        <v>195</v>
      </c>
      <c r="Z2880" s="9">
        <v>0</v>
      </c>
      <c r="AA2880" s="9">
        <v>1</v>
      </c>
      <c r="AB2880" s="9">
        <v>0.27534119994562001</v>
      </c>
      <c r="AC2880" s="9">
        <v>4.0465701854190003E-2</v>
      </c>
      <c r="AD2880" s="9">
        <v>110.808314826108</v>
      </c>
      <c r="AF2880" s="9">
        <v>-1</v>
      </c>
      <c r="AG2880" s="9">
        <v>-1</v>
      </c>
      <c r="AH2880" s="9">
        <v>-1</v>
      </c>
      <c r="AI2880" s="9">
        <v>-1</v>
      </c>
      <c r="AJ2880" s="9">
        <v>0</v>
      </c>
      <c r="AM2880" s="9" t="s">
        <v>309</v>
      </c>
      <c r="AN2880" s="9">
        <v>-1</v>
      </c>
      <c r="AQ2880" s="9">
        <v>578</v>
      </c>
      <c r="AR2880" s="9" t="s">
        <v>303</v>
      </c>
      <c r="AS2880" s="9" t="s">
        <v>304</v>
      </c>
      <c r="AT2880" s="9" t="s">
        <v>195</v>
      </c>
      <c r="AU2880" s="9">
        <v>132.71029999999999</v>
      </c>
      <c r="AV2880" s="9">
        <v>55.391330916408997</v>
      </c>
      <c r="AW2880" s="9">
        <v>116.59365593318</v>
      </c>
      <c r="AX2880" s="9">
        <v>8.9868868500000004E-2</v>
      </c>
    </row>
    <row r="2881" spans="1:50" x14ac:dyDescent="0.25">
      <c r="A2881" s="142">
        <v>550000</v>
      </c>
      <c r="B2881" s="142">
        <v>870000</v>
      </c>
      <c r="C2881" s="142">
        <v>870000</v>
      </c>
      <c r="D2881" s="9" t="s">
        <v>305</v>
      </c>
      <c r="E2881" s="9" t="s">
        <v>70</v>
      </c>
      <c r="F2881" s="9" t="s">
        <v>306</v>
      </c>
      <c r="G2881" s="9" t="s">
        <v>307</v>
      </c>
      <c r="H2881" s="9">
        <v>0.36</v>
      </c>
      <c r="I2881" s="9">
        <v>0.48</v>
      </c>
      <c r="J2881" s="9" t="s">
        <v>195</v>
      </c>
      <c r="K2881" s="9">
        <v>0.33812445598805002</v>
      </c>
      <c r="L2881" s="9">
        <v>3846.05265972917</v>
      </c>
      <c r="M2881" s="9">
        <v>9.5568347559995797</v>
      </c>
      <c r="N2881" s="9">
        <v>1.4045265509937399</v>
      </c>
      <c r="O2881" s="9">
        <v>3.23139955284012</v>
      </c>
      <c r="P2881" s="9">
        <v>0.47490477597553998</v>
      </c>
      <c r="Q2881" s="9">
        <v>1300.44446327235</v>
      </c>
      <c r="R2881" s="9">
        <v>1210</v>
      </c>
      <c r="S2881" s="9" t="s">
        <v>310</v>
      </c>
      <c r="T2881" s="9">
        <v>1210</v>
      </c>
      <c r="U2881" s="9" t="s">
        <v>293</v>
      </c>
      <c r="V2881" s="9" t="s">
        <v>195</v>
      </c>
      <c r="Z2881" s="9">
        <v>0</v>
      </c>
      <c r="AA2881" s="9">
        <v>1</v>
      </c>
      <c r="AB2881" s="9">
        <v>3.23139955284012</v>
      </c>
      <c r="AC2881" s="9">
        <v>0.47490477597553998</v>
      </c>
      <c r="AD2881" s="9">
        <v>1308.5411253555301</v>
      </c>
      <c r="AF2881" s="9">
        <v>-1</v>
      </c>
      <c r="AG2881" s="9">
        <v>-1</v>
      </c>
      <c r="AH2881" s="9">
        <v>-1</v>
      </c>
      <c r="AI2881" s="9">
        <v>-1</v>
      </c>
      <c r="AJ2881" s="9">
        <v>0</v>
      </c>
      <c r="AM2881" s="9" t="s">
        <v>309</v>
      </c>
      <c r="AN2881" s="9">
        <v>-1</v>
      </c>
      <c r="AQ2881" s="9">
        <v>578</v>
      </c>
      <c r="AR2881" s="9" t="s">
        <v>303</v>
      </c>
      <c r="AS2881" s="9" t="s">
        <v>304</v>
      </c>
      <c r="AT2881" s="9" t="s">
        <v>195</v>
      </c>
      <c r="AU2881" s="9">
        <v>132.71029999999999</v>
      </c>
      <c r="AV2881" s="9">
        <v>148.73554570431901</v>
      </c>
      <c r="AW2881" s="9">
        <v>1368.3411262857801</v>
      </c>
      <c r="AX2881" s="9">
        <v>1.0612661194999999</v>
      </c>
    </row>
    <row r="2882" spans="1:50" x14ac:dyDescent="0.25">
      <c r="A2882" s="142">
        <v>550000</v>
      </c>
      <c r="B2882" s="142">
        <v>870000</v>
      </c>
      <c r="C2882" s="142">
        <v>870000</v>
      </c>
      <c r="D2882" s="9" t="s">
        <v>305</v>
      </c>
      <c r="E2882" s="9" t="s">
        <v>70</v>
      </c>
      <c r="F2882" s="9" t="s">
        <v>306</v>
      </c>
      <c r="G2882" s="9" t="s">
        <v>307</v>
      </c>
      <c r="H2882" s="9">
        <v>0.36</v>
      </c>
      <c r="I2882" s="9">
        <v>0.48</v>
      </c>
      <c r="J2882" s="9" t="s">
        <v>195</v>
      </c>
      <c r="K2882" s="9">
        <v>8.0155245213400002E-3</v>
      </c>
      <c r="L2882" s="9">
        <v>3846.05265972917</v>
      </c>
      <c r="M2882" s="9">
        <v>9.5568347559995797</v>
      </c>
      <c r="N2882" s="9">
        <v>1.4045265509937399</v>
      </c>
      <c r="O2882" s="9">
        <v>7.6603043333170001E-2</v>
      </c>
      <c r="P2882" s="9">
        <v>1.125801701037E-2</v>
      </c>
      <c r="Q2882" s="9">
        <v>30.828129404451001</v>
      </c>
      <c r="R2882" s="9">
        <v>1210</v>
      </c>
      <c r="S2882" s="9" t="s">
        <v>310</v>
      </c>
      <c r="T2882" s="9">
        <v>1210</v>
      </c>
      <c r="U2882" s="9" t="s">
        <v>293</v>
      </c>
      <c r="V2882" s="9" t="s">
        <v>195</v>
      </c>
      <c r="Z2882" s="9">
        <v>0</v>
      </c>
      <c r="AA2882" s="9">
        <v>1</v>
      </c>
      <c r="AB2882" s="9">
        <v>7.6603043333170001E-2</v>
      </c>
      <c r="AC2882" s="9">
        <v>1.125801701037E-2</v>
      </c>
      <c r="AD2882" s="9">
        <v>30.828129404450699</v>
      </c>
      <c r="AF2882" s="9">
        <v>-1</v>
      </c>
      <c r="AG2882" s="9">
        <v>-1</v>
      </c>
      <c r="AH2882" s="9">
        <v>-1</v>
      </c>
      <c r="AI2882" s="9">
        <v>-1</v>
      </c>
      <c r="AJ2882" s="9">
        <v>0</v>
      </c>
      <c r="AM2882" s="9" t="s">
        <v>309</v>
      </c>
      <c r="AN2882" s="9">
        <v>-1</v>
      </c>
      <c r="AQ2882" s="9">
        <v>578</v>
      </c>
      <c r="AR2882" s="9" t="s">
        <v>303</v>
      </c>
      <c r="AS2882" s="9" t="s">
        <v>304</v>
      </c>
      <c r="AT2882" s="9" t="s">
        <v>195</v>
      </c>
      <c r="AU2882" s="9">
        <v>132.71029999999999</v>
      </c>
      <c r="AV2882" s="9">
        <v>32.475890900644899</v>
      </c>
      <c r="AW2882" s="9">
        <v>32.437676888117402</v>
      </c>
      <c r="AX2882" s="9">
        <v>2.5002538000000001E-2</v>
      </c>
    </row>
    <row r="2883" spans="1:50" x14ac:dyDescent="0.25">
      <c r="A2883" s="142">
        <v>550000</v>
      </c>
      <c r="B2883" s="142">
        <v>870000</v>
      </c>
      <c r="C2883" s="142">
        <v>870000</v>
      </c>
      <c r="D2883" s="9" t="s">
        <v>305</v>
      </c>
      <c r="E2883" s="9" t="s">
        <v>70</v>
      </c>
      <c r="F2883" s="9" t="s">
        <v>306</v>
      </c>
      <c r="G2883" s="9" t="s">
        <v>307</v>
      </c>
      <c r="H2883" s="9">
        <v>0.36</v>
      </c>
      <c r="I2883" s="9">
        <v>0.48</v>
      </c>
      <c r="J2883" s="9" t="s">
        <v>195</v>
      </c>
      <c r="K2883" s="9">
        <v>0.34980601143133999</v>
      </c>
      <c r="L2883" s="9">
        <v>3853.6754354047298</v>
      </c>
      <c r="M2883" s="9">
        <v>9.5747508236255694</v>
      </c>
      <c r="N2883" s="9">
        <v>1.4071246491204801</v>
      </c>
      <c r="O2883" s="9">
        <v>3.3493053960614798</v>
      </c>
      <c r="P2883" s="9">
        <v>0.49222066109557</v>
      </c>
      <c r="Q2883" s="9">
        <v>1348.03883340989</v>
      </c>
      <c r="R2883" s="9">
        <v>1200</v>
      </c>
      <c r="S2883" s="9" t="s">
        <v>308</v>
      </c>
      <c r="T2883" s="9">
        <v>1200</v>
      </c>
      <c r="U2883" s="9" t="s">
        <v>293</v>
      </c>
      <c r="V2883" s="9" t="s">
        <v>195</v>
      </c>
      <c r="Z2883" s="9">
        <v>0</v>
      </c>
      <c r="AA2883" s="9">
        <v>1</v>
      </c>
      <c r="AB2883" s="9">
        <v>3.3493053960614798</v>
      </c>
      <c r="AC2883" s="9">
        <v>0.49222066109557</v>
      </c>
      <c r="AD2883" s="9">
        <v>1348.03883340989</v>
      </c>
      <c r="AF2883" s="9">
        <v>-1</v>
      </c>
      <c r="AG2883" s="9">
        <v>-1</v>
      </c>
      <c r="AH2883" s="9">
        <v>-1</v>
      </c>
      <c r="AI2883" s="9">
        <v>-1</v>
      </c>
      <c r="AJ2883" s="9">
        <v>0</v>
      </c>
      <c r="AM2883" s="9" t="s">
        <v>309</v>
      </c>
      <c r="AN2883" s="9">
        <v>-1</v>
      </c>
      <c r="AQ2883" s="9">
        <v>578</v>
      </c>
      <c r="AR2883" s="9" t="s">
        <v>303</v>
      </c>
      <c r="AS2883" s="9" t="s">
        <v>304</v>
      </c>
      <c r="AT2883" s="9" t="s">
        <v>195</v>
      </c>
      <c r="AU2883" s="9">
        <v>132.71029999999999</v>
      </c>
      <c r="AV2883" s="9">
        <v>204.17064413835499</v>
      </c>
      <c r="AW2883" s="9">
        <v>1415.6147039550799</v>
      </c>
      <c r="AX2883" s="9">
        <v>1.0932999459999999</v>
      </c>
    </row>
    <row r="2884" spans="1:50" x14ac:dyDescent="0.25">
      <c r="A2884" s="142">
        <v>550000</v>
      </c>
      <c r="B2884" s="142">
        <v>870000</v>
      </c>
      <c r="C2884" s="142">
        <v>870000</v>
      </c>
      <c r="D2884" s="9" t="s">
        <v>305</v>
      </c>
      <c r="E2884" s="9" t="s">
        <v>70</v>
      </c>
      <c r="F2884" s="9" t="s">
        <v>306</v>
      </c>
      <c r="G2884" s="9" t="s">
        <v>307</v>
      </c>
      <c r="H2884" s="9">
        <v>0.36</v>
      </c>
      <c r="I2884" s="9">
        <v>0.48</v>
      </c>
      <c r="J2884" s="9" t="s">
        <v>195</v>
      </c>
      <c r="K2884" s="9">
        <v>0.21065228702941</v>
      </c>
      <c r="L2884" s="9">
        <v>3853.6754354047298</v>
      </c>
      <c r="M2884" s="9">
        <v>9.5747508236255694</v>
      </c>
      <c r="N2884" s="9">
        <v>1.4071246491204801</v>
      </c>
      <c r="O2884" s="9">
        <v>2.0169431587334801</v>
      </c>
      <c r="P2884" s="9">
        <v>0.29641402547269002</v>
      </c>
      <c r="Q2884" s="9">
        <v>811.78554393707702</v>
      </c>
      <c r="R2884" s="9">
        <v>1210</v>
      </c>
      <c r="S2884" s="9" t="s">
        <v>310</v>
      </c>
      <c r="T2884" s="9">
        <v>1210</v>
      </c>
      <c r="U2884" s="9" t="s">
        <v>293</v>
      </c>
      <c r="V2884" s="9" t="s">
        <v>195</v>
      </c>
      <c r="Z2884" s="9">
        <v>0</v>
      </c>
      <c r="AA2884" s="9">
        <v>1</v>
      </c>
      <c r="AB2884" s="9">
        <v>2.0169431587334801</v>
      </c>
      <c r="AC2884" s="9">
        <v>0.29641402547269002</v>
      </c>
      <c r="AD2884" s="9">
        <v>811.78554393707702</v>
      </c>
      <c r="AF2884" s="9">
        <v>-1</v>
      </c>
      <c r="AG2884" s="9">
        <v>-1</v>
      </c>
      <c r="AH2884" s="9">
        <v>-1</v>
      </c>
      <c r="AI2884" s="9">
        <v>-1</v>
      </c>
      <c r="AJ2884" s="9">
        <v>0</v>
      </c>
      <c r="AM2884" s="9" t="s">
        <v>309</v>
      </c>
      <c r="AN2884" s="9">
        <v>-1</v>
      </c>
      <c r="AQ2884" s="9">
        <v>578</v>
      </c>
      <c r="AR2884" s="9" t="s">
        <v>303</v>
      </c>
      <c r="AS2884" s="9" t="s">
        <v>304</v>
      </c>
      <c r="AT2884" s="9" t="s">
        <v>195</v>
      </c>
      <c r="AU2884" s="9">
        <v>132.71029999999999</v>
      </c>
      <c r="AV2884" s="9">
        <v>120.482224700033</v>
      </c>
      <c r="AW2884" s="9">
        <v>852.47956065822905</v>
      </c>
      <c r="AX2884" s="9">
        <v>0.65838243630000004</v>
      </c>
    </row>
    <row r="2885" spans="1:50" x14ac:dyDescent="0.25">
      <c r="A2885" s="142">
        <v>550000</v>
      </c>
      <c r="B2885" s="142">
        <v>870000</v>
      </c>
      <c r="C2885" s="142">
        <v>870000</v>
      </c>
      <c r="D2885" s="9" t="s">
        <v>305</v>
      </c>
      <c r="E2885" s="9" t="s">
        <v>70</v>
      </c>
      <c r="F2885" s="9" t="s">
        <v>306</v>
      </c>
      <c r="G2885" s="9" t="s">
        <v>307</v>
      </c>
      <c r="H2885" s="9">
        <v>0.36</v>
      </c>
      <c r="I2885" s="9">
        <v>0.48</v>
      </c>
      <c r="J2885" s="9" t="s">
        <v>195</v>
      </c>
      <c r="K2885" s="9">
        <v>4.6441081742680003E-2</v>
      </c>
      <c r="L2885" s="9">
        <v>3853.6754354047298</v>
      </c>
      <c r="M2885" s="9">
        <v>9.5747508236255694</v>
      </c>
      <c r="N2885" s="9">
        <v>1.4071246491204801</v>
      </c>
      <c r="O2885" s="9">
        <v>0.44466178566586001</v>
      </c>
      <c r="P2885" s="9">
        <v>6.5348390851950003E-2</v>
      </c>
      <c r="Q2885" s="9">
        <v>178.96885590542001</v>
      </c>
      <c r="R2885" s="9">
        <v>1210</v>
      </c>
      <c r="S2885" s="9" t="s">
        <v>310</v>
      </c>
      <c r="T2885" s="9">
        <v>1210</v>
      </c>
      <c r="U2885" s="9" t="s">
        <v>293</v>
      </c>
      <c r="V2885" s="9" t="s">
        <v>195</v>
      </c>
      <c r="Z2885" s="9">
        <v>0</v>
      </c>
      <c r="AA2885" s="9">
        <v>1</v>
      </c>
      <c r="AB2885" s="9">
        <v>0.44466178566586001</v>
      </c>
      <c r="AC2885" s="9">
        <v>6.5348390851950003E-2</v>
      </c>
      <c r="AD2885" s="9">
        <v>178.968855905418</v>
      </c>
      <c r="AF2885" s="9">
        <v>-1</v>
      </c>
      <c r="AG2885" s="9">
        <v>-1</v>
      </c>
      <c r="AH2885" s="9">
        <v>-1</v>
      </c>
      <c r="AI2885" s="9">
        <v>-1</v>
      </c>
      <c r="AJ2885" s="9">
        <v>0</v>
      </c>
      <c r="AM2885" s="9" t="s">
        <v>309</v>
      </c>
      <c r="AN2885" s="9">
        <v>-1</v>
      </c>
      <c r="AQ2885" s="9">
        <v>578</v>
      </c>
      <c r="AR2885" s="9" t="s">
        <v>303</v>
      </c>
      <c r="AS2885" s="9" t="s">
        <v>304</v>
      </c>
      <c r="AT2885" s="9" t="s">
        <v>195</v>
      </c>
      <c r="AU2885" s="9">
        <v>132.71029999999999</v>
      </c>
      <c r="AV2885" s="9">
        <v>62.283253588150302</v>
      </c>
      <c r="AW2885" s="9">
        <v>187.94038991359801</v>
      </c>
      <c r="AX2885" s="9">
        <v>0.1451491127</v>
      </c>
    </row>
    <row r="2886" spans="1:50" x14ac:dyDescent="0.25">
      <c r="A2886" s="142">
        <v>550000</v>
      </c>
      <c r="B2886" s="142">
        <v>870000</v>
      </c>
      <c r="C2886" s="142">
        <v>870000</v>
      </c>
      <c r="D2886" s="9" t="s">
        <v>305</v>
      </c>
      <c r="E2886" s="9" t="s">
        <v>70</v>
      </c>
      <c r="F2886" s="9" t="s">
        <v>306</v>
      </c>
      <c r="G2886" s="9" t="s">
        <v>307</v>
      </c>
      <c r="H2886" s="9">
        <v>0.36</v>
      </c>
      <c r="I2886" s="9">
        <v>0.48</v>
      </c>
      <c r="J2886" s="9" t="s">
        <v>195</v>
      </c>
      <c r="K2886" s="9">
        <v>1.0864073510489999E-2</v>
      </c>
      <c r="L2886" s="9">
        <v>3853.6754354047298</v>
      </c>
      <c r="M2886" s="9">
        <v>9.5747508236255694</v>
      </c>
      <c r="N2886" s="9">
        <v>1.4071246491204801</v>
      </c>
      <c r="O2886" s="9">
        <v>0.10402079679249</v>
      </c>
      <c r="P2886" s="9">
        <v>1.5287105626460001E-2</v>
      </c>
      <c r="Q2886" s="9">
        <v>41.866613215806602</v>
      </c>
      <c r="R2886" s="9">
        <v>1210</v>
      </c>
      <c r="S2886" s="9" t="s">
        <v>310</v>
      </c>
      <c r="T2886" s="9">
        <v>1210</v>
      </c>
      <c r="U2886" s="9" t="s">
        <v>293</v>
      </c>
      <c r="V2886" s="9" t="s">
        <v>195</v>
      </c>
      <c r="Z2886" s="9">
        <v>0</v>
      </c>
      <c r="AA2886" s="9">
        <v>1</v>
      </c>
      <c r="AB2886" s="9">
        <v>0.10402079679249</v>
      </c>
      <c r="AC2886" s="9">
        <v>1.5287105626460001E-2</v>
      </c>
      <c r="AD2886" s="9">
        <v>41.866613215808101</v>
      </c>
      <c r="AF2886" s="9">
        <v>-1</v>
      </c>
      <c r="AG2886" s="9">
        <v>-1</v>
      </c>
      <c r="AH2886" s="9">
        <v>-1</v>
      </c>
      <c r="AI2886" s="9">
        <v>-1</v>
      </c>
      <c r="AJ2886" s="9">
        <v>0</v>
      </c>
      <c r="AM2886" s="9" t="s">
        <v>309</v>
      </c>
      <c r="AN2886" s="9">
        <v>-1</v>
      </c>
      <c r="AQ2886" s="9">
        <v>578</v>
      </c>
      <c r="AR2886" s="9" t="s">
        <v>303</v>
      </c>
      <c r="AS2886" s="9" t="s">
        <v>304</v>
      </c>
      <c r="AT2886" s="9" t="s">
        <v>195</v>
      </c>
      <c r="AU2886" s="9">
        <v>132.71029999999999</v>
      </c>
      <c r="AV2886" s="9">
        <v>37.235739461132503</v>
      </c>
      <c r="AW2886" s="9">
        <v>43.965345659353602</v>
      </c>
      <c r="AX2886" s="9">
        <v>3.3955079700000002E-2</v>
      </c>
    </row>
    <row r="2887" spans="1:50" x14ac:dyDescent="0.25">
      <c r="A2887" s="142">
        <v>550000</v>
      </c>
      <c r="B2887" s="142">
        <v>870000</v>
      </c>
      <c r="C2887" s="142">
        <v>870000</v>
      </c>
      <c r="D2887" s="9" t="s">
        <v>305</v>
      </c>
      <c r="E2887" s="9" t="s">
        <v>70</v>
      </c>
      <c r="F2887" s="9" t="s">
        <v>306</v>
      </c>
      <c r="G2887" s="9" t="s">
        <v>307</v>
      </c>
      <c r="H2887" s="9">
        <v>0.36</v>
      </c>
      <c r="I2887" s="9">
        <v>0.48</v>
      </c>
      <c r="J2887" s="9" t="s">
        <v>195</v>
      </c>
      <c r="K2887" s="9">
        <v>3.221454610334E-2</v>
      </c>
      <c r="L2887" s="9">
        <v>3869.55079291111</v>
      </c>
      <c r="M2887" s="9">
        <v>10.2748918446042</v>
      </c>
      <c r="N2887" s="9">
        <v>1.7348802619483299</v>
      </c>
      <c r="O2887" s="9">
        <v>0.33100097703490999</v>
      </c>
      <c r="P2887" s="9">
        <v>5.5888380182320001E-2</v>
      </c>
      <c r="Q2887" s="9">
        <v>124.655822417482</v>
      </c>
      <c r="R2887" s="9">
        <v>1330</v>
      </c>
      <c r="S2887" s="9" t="s">
        <v>311</v>
      </c>
      <c r="T2887" s="9">
        <v>1330</v>
      </c>
      <c r="U2887" s="9" t="s">
        <v>293</v>
      </c>
      <c r="V2887" s="9" t="s">
        <v>195</v>
      </c>
      <c r="Z2887" s="9">
        <v>0</v>
      </c>
      <c r="AA2887" s="9">
        <v>1</v>
      </c>
      <c r="AB2887" s="9">
        <v>0.33100097703490999</v>
      </c>
      <c r="AC2887" s="9">
        <v>5.5888380182320001E-2</v>
      </c>
      <c r="AD2887" s="9">
        <v>124.655822417482</v>
      </c>
      <c r="AF2887" s="9">
        <v>-1</v>
      </c>
      <c r="AG2887" s="9">
        <v>-1</v>
      </c>
      <c r="AH2887" s="9">
        <v>-1</v>
      </c>
      <c r="AI2887" s="9">
        <v>-1</v>
      </c>
      <c r="AJ2887" s="9">
        <v>0</v>
      </c>
      <c r="AM2887" s="9" t="s">
        <v>309</v>
      </c>
      <c r="AN2887" s="9">
        <v>-1</v>
      </c>
      <c r="AQ2887" s="9">
        <v>578</v>
      </c>
      <c r="AR2887" s="9" t="s">
        <v>303</v>
      </c>
      <c r="AS2887" s="9" t="s">
        <v>304</v>
      </c>
      <c r="AT2887" s="9" t="s">
        <v>195</v>
      </c>
      <c r="AU2887" s="9">
        <v>132.71029999999999</v>
      </c>
      <c r="AV2887" s="9">
        <v>66.739243056415702</v>
      </c>
      <c r="AW2887" s="9">
        <v>130.367642793035</v>
      </c>
      <c r="AX2887" s="9">
        <v>0.10109961269999999</v>
      </c>
    </row>
    <row r="2888" spans="1:50" x14ac:dyDescent="0.25">
      <c r="A2888" s="142">
        <v>550000</v>
      </c>
      <c r="B2888" s="142">
        <v>870000</v>
      </c>
      <c r="C2888" s="142">
        <v>870000</v>
      </c>
      <c r="D2888" s="9" t="s">
        <v>305</v>
      </c>
      <c r="E2888" s="9" t="s">
        <v>70</v>
      </c>
      <c r="F2888" s="9" t="s">
        <v>306</v>
      </c>
      <c r="G2888" s="9" t="s">
        <v>307</v>
      </c>
      <c r="H2888" s="9">
        <v>0.36</v>
      </c>
      <c r="I2888" s="9">
        <v>0.48</v>
      </c>
      <c r="J2888" s="9" t="s">
        <v>195</v>
      </c>
      <c r="K2888" s="9">
        <v>0.24151549283663001</v>
      </c>
      <c r="L2888" s="9">
        <v>3869.55079291111</v>
      </c>
      <c r="M2888" s="9">
        <v>10.2748918446042</v>
      </c>
      <c r="N2888" s="9">
        <v>1.7348802619483299</v>
      </c>
      <c r="O2888" s="9">
        <v>2.4815455676927098</v>
      </c>
      <c r="P2888" s="9">
        <v>0.41900046147699999</v>
      </c>
      <c r="Q2888" s="9">
        <v>934.55646680632003</v>
      </c>
      <c r="R2888" s="9">
        <v>1210</v>
      </c>
      <c r="S2888" s="9" t="s">
        <v>310</v>
      </c>
      <c r="T2888" s="9">
        <v>1210</v>
      </c>
      <c r="U2888" s="9" t="s">
        <v>293</v>
      </c>
      <c r="V2888" s="9" t="s">
        <v>195</v>
      </c>
      <c r="Z2888" s="9">
        <v>0</v>
      </c>
      <c r="AA2888" s="9">
        <v>1</v>
      </c>
      <c r="AB2888" s="9">
        <v>2.4815455676927098</v>
      </c>
      <c r="AC2888" s="9">
        <v>0.41900046147699999</v>
      </c>
      <c r="AD2888" s="9">
        <v>934.55646680632003</v>
      </c>
      <c r="AF2888" s="9">
        <v>-1</v>
      </c>
      <c r="AG2888" s="9">
        <v>-1</v>
      </c>
      <c r="AH2888" s="9">
        <v>-1</v>
      </c>
      <c r="AI2888" s="9">
        <v>-1</v>
      </c>
      <c r="AJ2888" s="9">
        <v>0</v>
      </c>
      <c r="AM2888" s="9" t="s">
        <v>309</v>
      </c>
      <c r="AN2888" s="9">
        <v>-1</v>
      </c>
      <c r="AQ2888" s="9">
        <v>578</v>
      </c>
      <c r="AR2888" s="9" t="s">
        <v>303</v>
      </c>
      <c r="AS2888" s="9" t="s">
        <v>304</v>
      </c>
      <c r="AT2888" s="9" t="s">
        <v>195</v>
      </c>
      <c r="AU2888" s="9">
        <v>132.71029999999999</v>
      </c>
      <c r="AV2888" s="9">
        <v>123.98066223428</v>
      </c>
      <c r="AW2888" s="9">
        <v>977.37852329503505</v>
      </c>
      <c r="AX2888" s="9">
        <v>0.75795333890000005</v>
      </c>
    </row>
    <row r="2889" spans="1:50" x14ac:dyDescent="0.25">
      <c r="A2889" s="142">
        <v>550000</v>
      </c>
      <c r="B2889" s="142">
        <v>870000</v>
      </c>
      <c r="C2889" s="142">
        <v>870000</v>
      </c>
      <c r="D2889" s="9" t="s">
        <v>305</v>
      </c>
      <c r="E2889" s="9" t="s">
        <v>70</v>
      </c>
      <c r="F2889" s="9" t="s">
        <v>306</v>
      </c>
      <c r="G2889" s="9" t="s">
        <v>307</v>
      </c>
      <c r="H2889" s="9">
        <v>0.36</v>
      </c>
      <c r="I2889" s="9">
        <v>0.48</v>
      </c>
      <c r="J2889" s="9" t="s">
        <v>195</v>
      </c>
      <c r="K2889" s="9">
        <v>0.10112849183184</v>
      </c>
      <c r="L2889" s="9">
        <v>3869.55079291111</v>
      </c>
      <c r="M2889" s="9">
        <v>10.2748918446042</v>
      </c>
      <c r="N2889" s="9">
        <v>1.7348802619483299</v>
      </c>
      <c r="O2889" s="9">
        <v>1.0390843159801</v>
      </c>
      <c r="P2889" s="9">
        <v>0.17544582439966</v>
      </c>
      <c r="Q2889" s="9">
        <v>391.32183575380202</v>
      </c>
      <c r="R2889" s="9">
        <v>1200</v>
      </c>
      <c r="S2889" s="9" t="s">
        <v>308</v>
      </c>
      <c r="T2889" s="9">
        <v>1200</v>
      </c>
      <c r="U2889" s="9" t="s">
        <v>293</v>
      </c>
      <c r="V2889" s="9" t="s">
        <v>195</v>
      </c>
      <c r="Z2889" s="9">
        <v>0</v>
      </c>
      <c r="AA2889" s="9">
        <v>1</v>
      </c>
      <c r="AB2889" s="9">
        <v>1.0390843159801</v>
      </c>
      <c r="AC2889" s="9">
        <v>0.17544582439966</v>
      </c>
      <c r="AD2889" s="9">
        <v>391.32183575380202</v>
      </c>
      <c r="AF2889" s="9">
        <v>-1</v>
      </c>
      <c r="AG2889" s="9">
        <v>-1</v>
      </c>
      <c r="AH2889" s="9">
        <v>-1</v>
      </c>
      <c r="AI2889" s="9">
        <v>-1</v>
      </c>
      <c r="AJ2889" s="9">
        <v>0</v>
      </c>
      <c r="AM2889" s="9" t="s">
        <v>309</v>
      </c>
      <c r="AN2889" s="9">
        <v>-1</v>
      </c>
      <c r="AQ2889" s="9">
        <v>578</v>
      </c>
      <c r="AR2889" s="9" t="s">
        <v>303</v>
      </c>
      <c r="AS2889" s="9" t="s">
        <v>304</v>
      </c>
      <c r="AT2889" s="9" t="s">
        <v>195</v>
      </c>
      <c r="AU2889" s="9">
        <v>132.71029999999999</v>
      </c>
      <c r="AV2889" s="9">
        <v>83.255132909939405</v>
      </c>
      <c r="AW2889" s="9">
        <v>409.25248665730601</v>
      </c>
      <c r="AX2889" s="9">
        <v>0.31737375159999998</v>
      </c>
    </row>
    <row r="2890" spans="1:50" x14ac:dyDescent="0.25">
      <c r="A2890" s="142">
        <v>550000</v>
      </c>
      <c r="B2890" s="142">
        <v>870000</v>
      </c>
      <c r="C2890" s="142">
        <v>870000</v>
      </c>
      <c r="D2890" s="9" t="s">
        <v>305</v>
      </c>
      <c r="E2890" s="9" t="s">
        <v>70</v>
      </c>
      <c r="F2890" s="9" t="s">
        <v>306</v>
      </c>
      <c r="G2890" s="9" t="s">
        <v>307</v>
      </c>
      <c r="H2890" s="9">
        <v>0.36</v>
      </c>
      <c r="I2890" s="9">
        <v>0.48</v>
      </c>
      <c r="J2890" s="9" t="s">
        <v>195</v>
      </c>
      <c r="K2890" s="9">
        <v>9.5173096751340003E-2</v>
      </c>
      <c r="L2890" s="9">
        <v>3869.55079291111</v>
      </c>
      <c r="M2890" s="9">
        <v>10.2748918446042</v>
      </c>
      <c r="N2890" s="9">
        <v>1.7348802619483299</v>
      </c>
      <c r="O2890" s="9">
        <v>0.97789327563609996</v>
      </c>
      <c r="P2890" s="9">
        <v>0.16511392702239999</v>
      </c>
      <c r="Q2890" s="9">
        <v>368.277131997965</v>
      </c>
      <c r="R2890" s="9">
        <v>1330</v>
      </c>
      <c r="S2890" s="9" t="s">
        <v>311</v>
      </c>
      <c r="T2890" s="9">
        <v>1330</v>
      </c>
      <c r="U2890" s="9" t="s">
        <v>293</v>
      </c>
      <c r="V2890" s="9" t="s">
        <v>195</v>
      </c>
      <c r="Z2890" s="9">
        <v>0</v>
      </c>
      <c r="AA2890" s="9">
        <v>1</v>
      </c>
      <c r="AB2890" s="9">
        <v>0.97789327563609996</v>
      </c>
      <c r="AC2890" s="9">
        <v>0.16511392702239999</v>
      </c>
      <c r="AD2890" s="9">
        <v>368.27713199796699</v>
      </c>
      <c r="AF2890" s="9">
        <v>-1</v>
      </c>
      <c r="AG2890" s="9">
        <v>-1</v>
      </c>
      <c r="AH2890" s="9">
        <v>-1</v>
      </c>
      <c r="AI2890" s="9">
        <v>-1</v>
      </c>
      <c r="AJ2890" s="9">
        <v>0</v>
      </c>
      <c r="AM2890" s="9" t="s">
        <v>309</v>
      </c>
      <c r="AN2890" s="9">
        <v>-1</v>
      </c>
      <c r="AQ2890" s="9">
        <v>578</v>
      </c>
      <c r="AR2890" s="9" t="s">
        <v>303</v>
      </c>
      <c r="AS2890" s="9" t="s">
        <v>304</v>
      </c>
      <c r="AT2890" s="9" t="s">
        <v>195</v>
      </c>
      <c r="AU2890" s="9">
        <v>132.71029999999999</v>
      </c>
      <c r="AV2890" s="9">
        <v>82.612534013682193</v>
      </c>
      <c r="AW2890" s="9">
        <v>385.15185782787103</v>
      </c>
      <c r="AX2890" s="9">
        <v>0.2986838054</v>
      </c>
    </row>
    <row r="2891" spans="1:50" x14ac:dyDescent="0.25">
      <c r="A2891" s="142">
        <v>550000</v>
      </c>
      <c r="B2891" s="142">
        <v>870000</v>
      </c>
      <c r="C2891" s="142">
        <v>870000</v>
      </c>
      <c r="D2891" s="9" t="s">
        <v>305</v>
      </c>
      <c r="E2891" s="9" t="s">
        <v>70</v>
      </c>
      <c r="F2891" s="9" t="s">
        <v>306</v>
      </c>
      <c r="G2891" s="9" t="s">
        <v>307</v>
      </c>
      <c r="H2891" s="9">
        <v>0.36</v>
      </c>
      <c r="I2891" s="9">
        <v>0.48</v>
      </c>
      <c r="J2891" s="9" t="s">
        <v>195</v>
      </c>
      <c r="K2891" s="9">
        <v>0.14773182619076999</v>
      </c>
      <c r="L2891" s="9">
        <v>3869.55079291111</v>
      </c>
      <c r="M2891" s="9">
        <v>10.2748918446042</v>
      </c>
      <c r="N2891" s="9">
        <v>1.7348802619483299</v>
      </c>
      <c r="O2891" s="9">
        <v>1.5179285361160699</v>
      </c>
      <c r="P2891" s="9">
        <v>0.25629702931995002</v>
      </c>
      <c r="Q2891" s="9">
        <v>571.65580517471699</v>
      </c>
      <c r="R2891" s="9">
        <v>1330</v>
      </c>
      <c r="S2891" s="9" t="s">
        <v>311</v>
      </c>
      <c r="T2891" s="9">
        <v>1330</v>
      </c>
      <c r="U2891" s="9" t="s">
        <v>293</v>
      </c>
      <c r="V2891" s="9" t="s">
        <v>195</v>
      </c>
      <c r="Z2891" s="9">
        <v>0</v>
      </c>
      <c r="AA2891" s="9">
        <v>1</v>
      </c>
      <c r="AB2891" s="9">
        <v>1.5179285361160699</v>
      </c>
      <c r="AC2891" s="9">
        <v>0.25629702931995002</v>
      </c>
      <c r="AD2891" s="9">
        <v>571.65580517471699</v>
      </c>
      <c r="AF2891" s="9">
        <v>-1</v>
      </c>
      <c r="AG2891" s="9">
        <v>-1</v>
      </c>
      <c r="AH2891" s="9">
        <v>-1</v>
      </c>
      <c r="AI2891" s="9">
        <v>-1</v>
      </c>
      <c r="AJ2891" s="9">
        <v>0</v>
      </c>
      <c r="AM2891" s="9" t="s">
        <v>309</v>
      </c>
      <c r="AN2891" s="9">
        <v>-1</v>
      </c>
      <c r="AQ2891" s="9">
        <v>578</v>
      </c>
      <c r="AR2891" s="9" t="s">
        <v>303</v>
      </c>
      <c r="AS2891" s="9" t="s">
        <v>304</v>
      </c>
      <c r="AT2891" s="9" t="s">
        <v>195</v>
      </c>
      <c r="AU2891" s="9">
        <v>132.71029999999999</v>
      </c>
      <c r="AV2891" s="9">
        <v>99.268448016735306</v>
      </c>
      <c r="AW2891" s="9">
        <v>597.84948961301598</v>
      </c>
      <c r="AX2891" s="9">
        <v>0.46363001230000001</v>
      </c>
    </row>
    <row r="2892" spans="1:50" x14ac:dyDescent="0.25">
      <c r="A2892" s="142">
        <v>550000</v>
      </c>
      <c r="B2892" s="142">
        <v>880000</v>
      </c>
      <c r="C2892" s="142">
        <v>880000</v>
      </c>
      <c r="D2892" s="9" t="s">
        <v>305</v>
      </c>
      <c r="E2892" s="9" t="s">
        <v>70</v>
      </c>
      <c r="F2892" s="9" t="s">
        <v>306</v>
      </c>
      <c r="G2892" s="9" t="s">
        <v>307</v>
      </c>
      <c r="H2892" s="9">
        <v>0.36</v>
      </c>
      <c r="I2892" s="9">
        <v>0.48</v>
      </c>
      <c r="J2892" s="9" t="s">
        <v>195</v>
      </c>
      <c r="K2892" s="9">
        <v>5.8616364028049997E-2</v>
      </c>
      <c r="L2892" s="9">
        <v>3852.56137521749</v>
      </c>
      <c r="M2892" s="9">
        <v>9.5721902011285902</v>
      </c>
      <c r="N2892" s="9">
        <v>1.4067554030589899</v>
      </c>
      <c r="O2892" s="9">
        <v>0.56108698537511004</v>
      </c>
      <c r="P2892" s="9">
        <v>8.2458886804129994E-2</v>
      </c>
      <c r="Q2892" s="9">
        <v>225.82314001016499</v>
      </c>
      <c r="R2892" s="9">
        <v>1200</v>
      </c>
      <c r="S2892" s="9" t="s">
        <v>308</v>
      </c>
      <c r="T2892" s="9">
        <v>1200</v>
      </c>
      <c r="U2892" s="9" t="s">
        <v>293</v>
      </c>
      <c r="V2892" s="9" t="s">
        <v>195</v>
      </c>
      <c r="Z2892" s="9">
        <v>0</v>
      </c>
      <c r="AA2892" s="9">
        <v>1</v>
      </c>
      <c r="AB2892" s="9">
        <v>0.56108698537511004</v>
      </c>
      <c r="AC2892" s="9">
        <v>8.2458886804129994E-2</v>
      </c>
      <c r="AD2892" s="9">
        <v>225.823140010163</v>
      </c>
      <c r="AF2892" s="9">
        <v>-1</v>
      </c>
      <c r="AG2892" s="9">
        <v>-1</v>
      </c>
      <c r="AH2892" s="9">
        <v>-1</v>
      </c>
      <c r="AI2892" s="9">
        <v>-1</v>
      </c>
      <c r="AJ2892" s="9">
        <v>0</v>
      </c>
      <c r="AM2892" s="9" t="s">
        <v>309</v>
      </c>
      <c r="AN2892" s="9">
        <v>-1</v>
      </c>
      <c r="AQ2892" s="9">
        <v>578</v>
      </c>
      <c r="AR2892" s="9" t="s">
        <v>303</v>
      </c>
      <c r="AS2892" s="9" t="s">
        <v>304</v>
      </c>
      <c r="AT2892" s="9" t="s">
        <v>195</v>
      </c>
      <c r="AU2892" s="9">
        <v>132.71029999999999</v>
      </c>
      <c r="AV2892" s="9">
        <v>125.86060573817601</v>
      </c>
      <c r="AW2892" s="9">
        <v>237.21200922465999</v>
      </c>
      <c r="AX2892" s="9">
        <v>0.1831493431</v>
      </c>
    </row>
    <row r="2893" spans="1:50" x14ac:dyDescent="0.25">
      <c r="A2893" s="142">
        <v>550000</v>
      </c>
      <c r="B2893" s="142">
        <v>880000</v>
      </c>
      <c r="C2893" s="142">
        <v>880000</v>
      </c>
      <c r="D2893" s="9" t="s">
        <v>305</v>
      </c>
      <c r="E2893" s="9" t="s">
        <v>70</v>
      </c>
      <c r="F2893" s="9" t="s">
        <v>306</v>
      </c>
      <c r="G2893" s="9" t="s">
        <v>307</v>
      </c>
      <c r="H2893" s="9">
        <v>0.36</v>
      </c>
      <c r="I2893" s="9">
        <v>0.48</v>
      </c>
      <c r="J2893" s="9" t="s">
        <v>195</v>
      </c>
      <c r="K2893" s="9">
        <v>0.21002536310139</v>
      </c>
      <c r="L2893" s="9">
        <v>3852.56137521749</v>
      </c>
      <c r="M2893" s="9">
        <v>9.5721902011285902</v>
      </c>
      <c r="N2893" s="9">
        <v>1.4067554030589899</v>
      </c>
      <c r="O2893" s="9">
        <v>2.0104027226676102</v>
      </c>
      <c r="P2893" s="9">
        <v>0.29545431432231001</v>
      </c>
      <c r="Q2893" s="9">
        <v>809.13560170044798</v>
      </c>
      <c r="R2893" s="9">
        <v>1210</v>
      </c>
      <c r="S2893" s="9" t="s">
        <v>310</v>
      </c>
      <c r="T2893" s="9">
        <v>1210</v>
      </c>
      <c r="U2893" s="9" t="s">
        <v>293</v>
      </c>
      <c r="V2893" s="9" t="s">
        <v>195</v>
      </c>
      <c r="Z2893" s="9">
        <v>0</v>
      </c>
      <c r="AA2893" s="9">
        <v>1</v>
      </c>
      <c r="AB2893" s="9">
        <v>2.0104027226676102</v>
      </c>
      <c r="AC2893" s="9">
        <v>0.29545431432231001</v>
      </c>
      <c r="AD2893" s="9">
        <v>809.13560170044798</v>
      </c>
      <c r="AF2893" s="9">
        <v>-1</v>
      </c>
      <c r="AG2893" s="9">
        <v>-1</v>
      </c>
      <c r="AH2893" s="9">
        <v>-1</v>
      </c>
      <c r="AI2893" s="9">
        <v>-1</v>
      </c>
      <c r="AJ2893" s="9">
        <v>0</v>
      </c>
      <c r="AM2893" s="9" t="s">
        <v>309</v>
      </c>
      <c r="AN2893" s="9">
        <v>-1</v>
      </c>
      <c r="AQ2893" s="9">
        <v>578</v>
      </c>
      <c r="AR2893" s="9" t="s">
        <v>303</v>
      </c>
      <c r="AS2893" s="9" t="s">
        <v>304</v>
      </c>
      <c r="AT2893" s="9" t="s">
        <v>195</v>
      </c>
      <c r="AU2893" s="9">
        <v>132.71029999999999</v>
      </c>
      <c r="AV2893" s="9">
        <v>115.05208615287</v>
      </c>
      <c r="AW2893" s="9">
        <v>849.94248953375404</v>
      </c>
      <c r="AX2893" s="9">
        <v>0.65623325359999995</v>
      </c>
    </row>
    <row r="2894" spans="1:50" x14ac:dyDescent="0.25">
      <c r="A2894" s="142">
        <v>550000</v>
      </c>
      <c r="B2894" s="142">
        <v>880000</v>
      </c>
      <c r="C2894" s="142">
        <v>880000</v>
      </c>
      <c r="D2894" s="9" t="s">
        <v>305</v>
      </c>
      <c r="E2894" s="9" t="s">
        <v>70</v>
      </c>
      <c r="F2894" s="9" t="s">
        <v>306</v>
      </c>
      <c r="G2894" s="9" t="s">
        <v>307</v>
      </c>
      <c r="H2894" s="9">
        <v>0.36</v>
      </c>
      <c r="I2894" s="9">
        <v>0.48</v>
      </c>
      <c r="J2894" s="9" t="s">
        <v>195</v>
      </c>
      <c r="K2894" s="9">
        <v>0.10522740518691</v>
      </c>
      <c r="L2894" s="9">
        <v>3852.56137521749</v>
      </c>
      <c r="M2894" s="9">
        <v>9.5721902011285902</v>
      </c>
      <c r="N2894" s="9">
        <v>1.4067554030589899</v>
      </c>
      <c r="O2894" s="9">
        <v>1.00725673682037</v>
      </c>
      <c r="P2894" s="9">
        <v>0.14802922079656999</v>
      </c>
      <c r="Q2894" s="9">
        <v>405.39503683746898</v>
      </c>
      <c r="R2894" s="9">
        <v>1210</v>
      </c>
      <c r="S2894" s="9" t="s">
        <v>310</v>
      </c>
      <c r="T2894" s="9">
        <v>1210</v>
      </c>
      <c r="U2894" s="9" t="s">
        <v>293</v>
      </c>
      <c r="V2894" s="9" t="s">
        <v>195</v>
      </c>
      <c r="Z2894" s="9">
        <v>0</v>
      </c>
      <c r="AA2894" s="9">
        <v>1</v>
      </c>
      <c r="AB2894" s="9">
        <v>1.00725673682037</v>
      </c>
      <c r="AC2894" s="9">
        <v>0.14802922079656999</v>
      </c>
      <c r="AD2894" s="9">
        <v>405.39503683746898</v>
      </c>
      <c r="AF2894" s="9">
        <v>-1</v>
      </c>
      <c r="AG2894" s="9">
        <v>-1</v>
      </c>
      <c r="AH2894" s="9">
        <v>-1</v>
      </c>
      <c r="AI2894" s="9">
        <v>-1</v>
      </c>
      <c r="AJ2894" s="9">
        <v>0</v>
      </c>
      <c r="AM2894" s="9" t="s">
        <v>309</v>
      </c>
      <c r="AN2894" s="9">
        <v>-1</v>
      </c>
      <c r="AQ2894" s="9">
        <v>578</v>
      </c>
      <c r="AR2894" s="9" t="s">
        <v>303</v>
      </c>
      <c r="AS2894" s="9" t="s">
        <v>304</v>
      </c>
      <c r="AT2894" s="9" t="s">
        <v>195</v>
      </c>
      <c r="AU2894" s="9">
        <v>132.71029999999999</v>
      </c>
      <c r="AV2894" s="9">
        <v>89.392751091152903</v>
      </c>
      <c r="AW2894" s="9">
        <v>425.84020049315501</v>
      </c>
      <c r="AX2894" s="9">
        <v>0.32878753999999999</v>
      </c>
    </row>
    <row r="2895" spans="1:50" x14ac:dyDescent="0.25">
      <c r="A2895" s="142">
        <v>550000</v>
      </c>
      <c r="B2895" s="142">
        <v>880000</v>
      </c>
      <c r="C2895" s="142">
        <v>880000</v>
      </c>
      <c r="D2895" s="9" t="s">
        <v>305</v>
      </c>
      <c r="E2895" s="9" t="s">
        <v>70</v>
      </c>
      <c r="F2895" s="9" t="s">
        <v>306</v>
      </c>
      <c r="G2895" s="9" t="s">
        <v>307</v>
      </c>
      <c r="H2895" s="9">
        <v>0.36</v>
      </c>
      <c r="I2895" s="9">
        <v>0.48</v>
      </c>
      <c r="J2895" s="9" t="s">
        <v>195</v>
      </c>
      <c r="K2895" s="9">
        <v>0.16376258687465001</v>
      </c>
      <c r="L2895" s="9">
        <v>3852.56137521749</v>
      </c>
      <c r="M2895" s="9">
        <v>9.5721902011285902</v>
      </c>
      <c r="N2895" s="9">
        <v>1.4067554030589899</v>
      </c>
      <c r="O2895" s="9">
        <v>1.5675666293930799</v>
      </c>
      <c r="P2895" s="9">
        <v>0.23037390390484</v>
      </c>
      <c r="Q2895" s="9">
        <v>630.90541689900999</v>
      </c>
      <c r="R2895" s="9">
        <v>1210</v>
      </c>
      <c r="S2895" s="9" t="s">
        <v>310</v>
      </c>
      <c r="T2895" s="9">
        <v>1210</v>
      </c>
      <c r="U2895" s="9" t="s">
        <v>293</v>
      </c>
      <c r="V2895" s="9" t="s">
        <v>195</v>
      </c>
      <c r="Z2895" s="9">
        <v>0</v>
      </c>
      <c r="AA2895" s="9">
        <v>1</v>
      </c>
      <c r="AB2895" s="9">
        <v>1.5675666293930799</v>
      </c>
      <c r="AC2895" s="9">
        <v>0.23037390390484</v>
      </c>
      <c r="AD2895" s="9">
        <v>630.90541689900999</v>
      </c>
      <c r="AF2895" s="9">
        <v>-1</v>
      </c>
      <c r="AG2895" s="9">
        <v>-1</v>
      </c>
      <c r="AH2895" s="9">
        <v>-1</v>
      </c>
      <c r="AI2895" s="9">
        <v>-1</v>
      </c>
      <c r="AJ2895" s="9">
        <v>0</v>
      </c>
      <c r="AM2895" s="9" t="s">
        <v>309</v>
      </c>
      <c r="AN2895" s="9">
        <v>-1</v>
      </c>
      <c r="AQ2895" s="9">
        <v>578</v>
      </c>
      <c r="AR2895" s="9" t="s">
        <v>303</v>
      </c>
      <c r="AS2895" s="9" t="s">
        <v>304</v>
      </c>
      <c r="AT2895" s="9" t="s">
        <v>195</v>
      </c>
      <c r="AU2895" s="9">
        <v>132.71029999999999</v>
      </c>
      <c r="AV2895" s="9">
        <v>102.672678342113</v>
      </c>
      <c r="AW2895" s="9">
        <v>662.72367644255098</v>
      </c>
      <c r="AX2895" s="9">
        <v>0.5116832254</v>
      </c>
    </row>
    <row r="2896" spans="1:50" x14ac:dyDescent="0.25">
      <c r="A2896" s="142">
        <v>550000</v>
      </c>
      <c r="B2896" s="142">
        <v>880000</v>
      </c>
      <c r="C2896" s="142">
        <v>880000</v>
      </c>
      <c r="D2896" s="9" t="s">
        <v>305</v>
      </c>
      <c r="E2896" s="9" t="s">
        <v>70</v>
      </c>
      <c r="F2896" s="9" t="s">
        <v>306</v>
      </c>
      <c r="G2896" s="9" t="s">
        <v>307</v>
      </c>
      <c r="H2896" s="9">
        <v>0.36</v>
      </c>
      <c r="I2896" s="9">
        <v>0.48</v>
      </c>
      <c r="J2896" s="9" t="s">
        <v>195</v>
      </c>
      <c r="K2896" s="9">
        <v>8.0131734545930006E-2</v>
      </c>
      <c r="L2896" s="9">
        <v>3852.56137521749</v>
      </c>
      <c r="M2896" s="9">
        <v>9.5721902011285902</v>
      </c>
      <c r="N2896" s="9">
        <v>1.4067554030589899</v>
      </c>
      <c r="O2896" s="9">
        <v>0.76703620422004004</v>
      </c>
      <c r="P2896" s="9">
        <v>0.11272575052898</v>
      </c>
      <c r="Q2896" s="9">
        <v>308.71242544085402</v>
      </c>
      <c r="R2896" s="9">
        <v>1210</v>
      </c>
      <c r="S2896" s="9" t="s">
        <v>310</v>
      </c>
      <c r="T2896" s="9">
        <v>1210</v>
      </c>
      <c r="U2896" s="9" t="s">
        <v>293</v>
      </c>
      <c r="V2896" s="9" t="s">
        <v>195</v>
      </c>
      <c r="Z2896" s="9">
        <v>0</v>
      </c>
      <c r="AA2896" s="9">
        <v>1</v>
      </c>
      <c r="AB2896" s="9">
        <v>0.76703620422004004</v>
      </c>
      <c r="AC2896" s="9">
        <v>0.11272575052898</v>
      </c>
      <c r="AD2896" s="9">
        <v>308.71242544085499</v>
      </c>
      <c r="AF2896" s="9">
        <v>-1</v>
      </c>
      <c r="AG2896" s="9">
        <v>-1</v>
      </c>
      <c r="AH2896" s="9">
        <v>-1</v>
      </c>
      <c r="AI2896" s="9">
        <v>-1</v>
      </c>
      <c r="AJ2896" s="9">
        <v>0</v>
      </c>
      <c r="AM2896" s="9" t="s">
        <v>309</v>
      </c>
      <c r="AN2896" s="9">
        <v>-1</v>
      </c>
      <c r="AQ2896" s="9">
        <v>578</v>
      </c>
      <c r="AR2896" s="9" t="s">
        <v>303</v>
      </c>
      <c r="AS2896" s="9" t="s">
        <v>304</v>
      </c>
      <c r="AT2896" s="9" t="s">
        <v>195</v>
      </c>
      <c r="AU2896" s="9">
        <v>132.71029999999999</v>
      </c>
      <c r="AV2896" s="9">
        <v>74.483133217058196</v>
      </c>
      <c r="AW2896" s="9">
        <v>324.28162458527402</v>
      </c>
      <c r="AX2896" s="9">
        <v>0.25037504090000001</v>
      </c>
    </row>
    <row r="2897" spans="1:50" x14ac:dyDescent="0.25">
      <c r="A2897" s="142">
        <v>550000</v>
      </c>
      <c r="B2897" s="142">
        <v>880000</v>
      </c>
      <c r="C2897" s="142">
        <v>880000</v>
      </c>
      <c r="D2897" s="9" t="s">
        <v>305</v>
      </c>
      <c r="E2897" s="9" t="s">
        <v>70</v>
      </c>
      <c r="F2897" s="9" t="s">
        <v>306</v>
      </c>
      <c r="G2897" s="9" t="s">
        <v>307</v>
      </c>
      <c r="H2897" s="9">
        <v>0.36</v>
      </c>
      <c r="I2897" s="9">
        <v>0.48</v>
      </c>
      <c r="J2897" s="9" t="s">
        <v>312</v>
      </c>
      <c r="K2897" s="9">
        <v>0.21350705574334</v>
      </c>
      <c r="L2897" s="9">
        <v>3552.47665534928</v>
      </c>
      <c r="M2897" s="9">
        <v>7.20084816669746</v>
      </c>
      <c r="N2897" s="9">
        <v>1.0230305076677799</v>
      </c>
      <c r="O2897" s="9">
        <v>1.5374318909264499</v>
      </c>
      <c r="P2897" s="9">
        <v>0.21842423162777</v>
      </c>
      <c r="Q2897" s="9">
        <v>758.47883128059698</v>
      </c>
      <c r="R2897" s="9">
        <v>3100</v>
      </c>
      <c r="S2897" s="9" t="s">
        <v>313</v>
      </c>
      <c r="T2897" s="9">
        <v>3100</v>
      </c>
      <c r="U2897" s="9" t="s">
        <v>293</v>
      </c>
      <c r="V2897" s="9" t="s">
        <v>195</v>
      </c>
      <c r="Y2897" s="9" t="s">
        <v>312</v>
      </c>
      <c r="Z2897" s="9">
        <v>0</v>
      </c>
      <c r="AA2897" s="9">
        <v>1</v>
      </c>
      <c r="AB2897" s="9">
        <v>1.5374318909264499</v>
      </c>
      <c r="AC2897" s="9">
        <v>0.21842423162777</v>
      </c>
      <c r="AD2897" s="9">
        <v>969.77966041766001</v>
      </c>
      <c r="AF2897" s="9">
        <v>-1</v>
      </c>
      <c r="AG2897" s="9">
        <v>-1</v>
      </c>
      <c r="AH2897" s="9">
        <v>-1</v>
      </c>
      <c r="AI2897" s="9">
        <v>-1</v>
      </c>
      <c r="AJ2897" s="9">
        <v>0</v>
      </c>
      <c r="AM2897" s="9" t="s">
        <v>309</v>
      </c>
      <c r="AN2897" s="9">
        <v>-1</v>
      </c>
      <c r="AQ2897" s="9">
        <v>578</v>
      </c>
      <c r="AR2897" s="9" t="s">
        <v>303</v>
      </c>
      <c r="AS2897" s="9" t="s">
        <v>304</v>
      </c>
      <c r="AT2897" s="9" t="s">
        <v>195</v>
      </c>
      <c r="AU2897" s="9">
        <v>132.71029999999999</v>
      </c>
      <c r="AV2897" s="9">
        <v>131.92800286029899</v>
      </c>
      <c r="AW2897" s="9">
        <v>864.03239976267901</v>
      </c>
      <c r="AX2897" s="9">
        <v>0.78652040590000005</v>
      </c>
    </row>
    <row r="2898" spans="1:50" x14ac:dyDescent="0.25">
      <c r="A2898" s="142">
        <v>550000</v>
      </c>
      <c r="B2898" s="142">
        <v>880000</v>
      </c>
      <c r="C2898" s="142">
        <v>880000</v>
      </c>
      <c r="D2898" s="9" t="s">
        <v>305</v>
      </c>
      <c r="E2898" s="9" t="s">
        <v>70</v>
      </c>
      <c r="F2898" s="9" t="s">
        <v>306</v>
      </c>
      <c r="G2898" s="9" t="s">
        <v>307</v>
      </c>
      <c r="H2898" s="9">
        <v>0.36</v>
      </c>
      <c r="I2898" s="9">
        <v>0.48</v>
      </c>
      <c r="J2898" s="9" t="s">
        <v>195</v>
      </c>
      <c r="K2898" s="9">
        <v>2.63451409101E-3</v>
      </c>
      <c r="L2898" s="9">
        <v>3552.47665534928</v>
      </c>
      <c r="M2898" s="9">
        <v>7.20084816669746</v>
      </c>
      <c r="N2898" s="9">
        <v>1.0230305076677799</v>
      </c>
      <c r="O2898" s="9">
        <v>1.8970735962410001E-2</v>
      </c>
      <c r="P2898" s="9">
        <v>2.6951882879799999E-3</v>
      </c>
      <c r="Q2898" s="9">
        <v>9.3590498065159604</v>
      </c>
      <c r="R2898" s="9">
        <v>1210</v>
      </c>
      <c r="S2898" s="9" t="s">
        <v>310</v>
      </c>
      <c r="T2898" s="9">
        <v>1210</v>
      </c>
      <c r="U2898" s="9" t="s">
        <v>293</v>
      </c>
      <c r="V2898" s="9" t="s">
        <v>195</v>
      </c>
      <c r="Z2898" s="9">
        <v>0</v>
      </c>
      <c r="AA2898" s="9">
        <v>1</v>
      </c>
      <c r="AB2898" s="9">
        <v>1.8970735962410001E-2</v>
      </c>
      <c r="AC2898" s="9">
        <v>2.6951882879799999E-3</v>
      </c>
      <c r="AD2898" s="9">
        <v>9.35904980651447</v>
      </c>
      <c r="AF2898" s="9">
        <v>-1</v>
      </c>
      <c r="AG2898" s="9">
        <v>-1</v>
      </c>
      <c r="AH2898" s="9">
        <v>-1</v>
      </c>
      <c r="AI2898" s="9">
        <v>-1</v>
      </c>
      <c r="AJ2898" s="9">
        <v>0</v>
      </c>
      <c r="AM2898" s="9" t="s">
        <v>309</v>
      </c>
      <c r="AN2898" s="9">
        <v>-1</v>
      </c>
      <c r="AQ2898" s="9">
        <v>578</v>
      </c>
      <c r="AR2898" s="9" t="s">
        <v>303</v>
      </c>
      <c r="AS2898" s="9" t="s">
        <v>304</v>
      </c>
      <c r="AT2898" s="9" t="s">
        <v>195</v>
      </c>
      <c r="AU2898" s="9">
        <v>132.71029999999999</v>
      </c>
      <c r="AV2898" s="9">
        <v>18.485034658886601</v>
      </c>
      <c r="AW2898" s="9">
        <v>10.6615002691216</v>
      </c>
      <c r="AX2898" s="9">
        <v>7.5904702000000003E-3</v>
      </c>
    </row>
    <row r="2899" spans="1:50" x14ac:dyDescent="0.25">
      <c r="A2899" s="142">
        <v>550000</v>
      </c>
      <c r="B2899" s="142">
        <v>880000</v>
      </c>
      <c r="C2899" s="142">
        <v>880000</v>
      </c>
      <c r="D2899" s="9" t="s">
        <v>305</v>
      </c>
      <c r="E2899" s="9" t="s">
        <v>70</v>
      </c>
      <c r="F2899" s="9" t="s">
        <v>306</v>
      </c>
      <c r="G2899" s="9" t="s">
        <v>307</v>
      </c>
      <c r="H2899" s="9">
        <v>0.36</v>
      </c>
      <c r="I2899" s="9">
        <v>0.48</v>
      </c>
      <c r="J2899" s="9" t="s">
        <v>195</v>
      </c>
      <c r="K2899" s="9">
        <v>4.6771150365800002E-3</v>
      </c>
      <c r="L2899" s="9">
        <v>3552.47665534928</v>
      </c>
      <c r="M2899" s="9">
        <v>7.20084816669746</v>
      </c>
      <c r="N2899" s="9">
        <v>1.0230305076677799</v>
      </c>
      <c r="O2899" s="9">
        <v>3.367919523665E-2</v>
      </c>
      <c r="P2899" s="9">
        <v>4.7848313702999997E-3</v>
      </c>
      <c r="Q2899" s="9">
        <v>16.615341981865502</v>
      </c>
      <c r="R2899" s="9">
        <v>1330</v>
      </c>
      <c r="S2899" s="9" t="s">
        <v>311</v>
      </c>
      <c r="T2899" s="9">
        <v>1330</v>
      </c>
      <c r="U2899" s="9" t="s">
        <v>293</v>
      </c>
      <c r="V2899" s="9" t="s">
        <v>195</v>
      </c>
      <c r="Z2899" s="9">
        <v>0</v>
      </c>
      <c r="AA2899" s="9">
        <v>1</v>
      </c>
      <c r="AB2899" s="9">
        <v>3.367919523665E-2</v>
      </c>
      <c r="AC2899" s="9">
        <v>4.7848313702999997E-3</v>
      </c>
      <c r="AD2899" s="9">
        <v>16.6153419818645</v>
      </c>
      <c r="AF2899" s="9">
        <v>-1</v>
      </c>
      <c r="AG2899" s="9">
        <v>-1</v>
      </c>
      <c r="AH2899" s="9">
        <v>-1</v>
      </c>
      <c r="AI2899" s="9">
        <v>-1</v>
      </c>
      <c r="AJ2899" s="9">
        <v>0</v>
      </c>
      <c r="AM2899" s="9" t="s">
        <v>309</v>
      </c>
      <c r="AN2899" s="9">
        <v>-1</v>
      </c>
      <c r="AQ2899" s="9">
        <v>578</v>
      </c>
      <c r="AR2899" s="9" t="s">
        <v>303</v>
      </c>
      <c r="AS2899" s="9" t="s">
        <v>304</v>
      </c>
      <c r="AT2899" s="9" t="s">
        <v>195</v>
      </c>
      <c r="AU2899" s="9">
        <v>132.71029999999999</v>
      </c>
      <c r="AV2899" s="9">
        <v>17.920692139154902</v>
      </c>
      <c r="AW2899" s="9">
        <v>18.9276130241226</v>
      </c>
      <c r="AX2899" s="9">
        <v>1.3475540899999999E-2</v>
      </c>
    </row>
    <row r="2900" spans="1:50" x14ac:dyDescent="0.25">
      <c r="A2900" s="142">
        <v>550000</v>
      </c>
      <c r="B2900" s="142">
        <v>880000</v>
      </c>
      <c r="C2900" s="142">
        <v>880000</v>
      </c>
      <c r="D2900" s="9" t="s">
        <v>305</v>
      </c>
      <c r="E2900" s="9" t="s">
        <v>70</v>
      </c>
      <c r="F2900" s="9" t="s">
        <v>306</v>
      </c>
      <c r="G2900" s="9" t="s">
        <v>307</v>
      </c>
      <c r="H2900" s="9">
        <v>0.36</v>
      </c>
      <c r="I2900" s="9">
        <v>0.48</v>
      </c>
      <c r="J2900" s="9" t="s">
        <v>195</v>
      </c>
      <c r="K2900" s="9">
        <v>0.13047545133797001</v>
      </c>
      <c r="L2900" s="9">
        <v>3846.64436739336</v>
      </c>
      <c r="M2900" s="9">
        <v>9.5517171938835403</v>
      </c>
      <c r="N2900" s="9">
        <v>1.40455425641252</v>
      </c>
      <c r="O2900" s="9">
        <v>1.2462646119246901</v>
      </c>
      <c r="P2900" s="9">
        <v>0.18325985053409999</v>
      </c>
      <c r="Q2900" s="9">
        <v>501.89265997234298</v>
      </c>
      <c r="R2900" s="9">
        <v>1200</v>
      </c>
      <c r="S2900" s="9" t="s">
        <v>308</v>
      </c>
      <c r="T2900" s="9">
        <v>1200</v>
      </c>
      <c r="U2900" s="9" t="s">
        <v>293</v>
      </c>
      <c r="V2900" s="9" t="s">
        <v>195</v>
      </c>
      <c r="Z2900" s="9">
        <v>0</v>
      </c>
      <c r="AA2900" s="9">
        <v>1</v>
      </c>
      <c r="AB2900" s="9">
        <v>1.2462646119246901</v>
      </c>
      <c r="AC2900" s="9">
        <v>0.18325985053409999</v>
      </c>
      <c r="AD2900" s="9">
        <v>501.89265997234298</v>
      </c>
      <c r="AF2900" s="9">
        <v>-1</v>
      </c>
      <c r="AG2900" s="9">
        <v>-1</v>
      </c>
      <c r="AH2900" s="9">
        <v>-1</v>
      </c>
      <c r="AI2900" s="9">
        <v>-1</v>
      </c>
      <c r="AJ2900" s="9">
        <v>0</v>
      </c>
      <c r="AM2900" s="9" t="s">
        <v>309</v>
      </c>
      <c r="AN2900" s="9">
        <v>-1</v>
      </c>
      <c r="AQ2900" s="9">
        <v>578</v>
      </c>
      <c r="AR2900" s="9" t="s">
        <v>303</v>
      </c>
      <c r="AS2900" s="9" t="s">
        <v>304</v>
      </c>
      <c r="AT2900" s="9" t="s">
        <v>195</v>
      </c>
      <c r="AU2900" s="9">
        <v>132.71029999999999</v>
      </c>
      <c r="AV2900" s="9">
        <v>122.261685279605</v>
      </c>
      <c r="AW2900" s="9">
        <v>528.015418212638</v>
      </c>
      <c r="AX2900" s="9">
        <v>0.40705000810000003</v>
      </c>
    </row>
    <row r="2901" spans="1:50" x14ac:dyDescent="0.25">
      <c r="A2901" s="142">
        <v>550000</v>
      </c>
      <c r="B2901" s="142">
        <v>880000</v>
      </c>
      <c r="C2901" s="142">
        <v>880000</v>
      </c>
      <c r="D2901" s="9" t="s">
        <v>305</v>
      </c>
      <c r="E2901" s="9" t="s">
        <v>70</v>
      </c>
      <c r="F2901" s="9" t="s">
        <v>306</v>
      </c>
      <c r="G2901" s="9" t="s">
        <v>307</v>
      </c>
      <c r="H2901" s="9">
        <v>0.36</v>
      </c>
      <c r="I2901" s="9">
        <v>0.48</v>
      </c>
      <c r="J2901" s="9" t="s">
        <v>195</v>
      </c>
      <c r="K2901" s="9">
        <v>8.66909073063E-3</v>
      </c>
      <c r="L2901" s="9">
        <v>3846.64436739336</v>
      </c>
      <c r="M2901" s="9">
        <v>9.5517171938835403</v>
      </c>
      <c r="N2901" s="9">
        <v>1.40455425641252</v>
      </c>
      <c r="O2901" s="9">
        <v>8.2804702987100007E-2</v>
      </c>
      <c r="P2901" s="9">
        <v>1.2176208284930001E-2</v>
      </c>
      <c r="Q2901" s="9">
        <v>33.346909029403697</v>
      </c>
      <c r="R2901" s="9">
        <v>1200</v>
      </c>
      <c r="S2901" s="9" t="s">
        <v>308</v>
      </c>
      <c r="T2901" s="9">
        <v>1200</v>
      </c>
      <c r="U2901" s="9" t="s">
        <v>293</v>
      </c>
      <c r="V2901" s="9" t="s">
        <v>195</v>
      </c>
      <c r="Z2901" s="9">
        <v>0</v>
      </c>
      <c r="AA2901" s="9">
        <v>1</v>
      </c>
      <c r="AB2901" s="9">
        <v>8.2804702987100007E-2</v>
      </c>
      <c r="AC2901" s="9">
        <v>1.2176208284930001E-2</v>
      </c>
      <c r="AD2901" s="9">
        <v>33.346909029405403</v>
      </c>
      <c r="AF2901" s="9">
        <v>-1</v>
      </c>
      <c r="AG2901" s="9">
        <v>-1</v>
      </c>
      <c r="AH2901" s="9">
        <v>-1</v>
      </c>
      <c r="AI2901" s="9">
        <v>-1</v>
      </c>
      <c r="AJ2901" s="9">
        <v>0</v>
      </c>
      <c r="AM2901" s="9" t="s">
        <v>309</v>
      </c>
      <c r="AN2901" s="9">
        <v>-1</v>
      </c>
      <c r="AQ2901" s="9">
        <v>578</v>
      </c>
      <c r="AR2901" s="9" t="s">
        <v>303</v>
      </c>
      <c r="AS2901" s="9" t="s">
        <v>304</v>
      </c>
      <c r="AT2901" s="9" t="s">
        <v>195</v>
      </c>
      <c r="AU2901" s="9">
        <v>132.71029999999999</v>
      </c>
      <c r="AV2901" s="9">
        <v>37.338757083976603</v>
      </c>
      <c r="AW2901" s="9">
        <v>35.082565499624103</v>
      </c>
      <c r="AX2901" s="9">
        <v>2.7045343900000001E-2</v>
      </c>
    </row>
    <row r="2902" spans="1:50" x14ac:dyDescent="0.25">
      <c r="A2902" s="142">
        <v>550000</v>
      </c>
      <c r="B2902" s="142">
        <v>880000</v>
      </c>
      <c r="C2902" s="142">
        <v>880000</v>
      </c>
      <c r="D2902" s="9" t="s">
        <v>305</v>
      </c>
      <c r="E2902" s="9" t="s">
        <v>70</v>
      </c>
      <c r="F2902" s="9" t="s">
        <v>306</v>
      </c>
      <c r="G2902" s="9" t="s">
        <v>307</v>
      </c>
      <c r="H2902" s="9">
        <v>0.36</v>
      </c>
      <c r="I2902" s="9">
        <v>0.48</v>
      </c>
      <c r="J2902" s="9" t="s">
        <v>312</v>
      </c>
      <c r="K2902" s="9">
        <v>3.65291307616E-3</v>
      </c>
      <c r="L2902" s="9">
        <v>3846.64436739336</v>
      </c>
      <c r="M2902" s="9">
        <v>9.5517171938835403</v>
      </c>
      <c r="N2902" s="9">
        <v>1.40455425641252</v>
      </c>
      <c r="O2902" s="9">
        <v>3.4891592637339999E-2</v>
      </c>
      <c r="P2902" s="9">
        <v>5.1307146094300001E-3</v>
      </c>
      <c r="Q2902" s="9">
        <v>14.051457508999899</v>
      </c>
      <c r="R2902" s="9">
        <v>3100</v>
      </c>
      <c r="S2902" s="9" t="s">
        <v>313</v>
      </c>
      <c r="T2902" s="9">
        <v>3100</v>
      </c>
      <c r="U2902" s="9" t="s">
        <v>293</v>
      </c>
      <c r="V2902" s="9" t="s">
        <v>195</v>
      </c>
      <c r="Y2902" s="9" t="s">
        <v>312</v>
      </c>
      <c r="Z2902" s="9">
        <v>0</v>
      </c>
      <c r="AA2902" s="9">
        <v>1</v>
      </c>
      <c r="AB2902" s="9">
        <v>3.4891592637339999E-2</v>
      </c>
      <c r="AC2902" s="9">
        <v>5.1307146094300001E-3</v>
      </c>
      <c r="AD2902" s="9">
        <v>14.0514575089987</v>
      </c>
      <c r="AF2902" s="9">
        <v>-1</v>
      </c>
      <c r="AG2902" s="9">
        <v>-1</v>
      </c>
      <c r="AH2902" s="9">
        <v>-1</v>
      </c>
      <c r="AI2902" s="9">
        <v>-1</v>
      </c>
      <c r="AJ2902" s="9">
        <v>0</v>
      </c>
      <c r="AM2902" s="9" t="s">
        <v>309</v>
      </c>
      <c r="AN2902" s="9">
        <v>-1</v>
      </c>
      <c r="AQ2902" s="9">
        <v>578</v>
      </c>
      <c r="AR2902" s="9" t="s">
        <v>303</v>
      </c>
      <c r="AS2902" s="9" t="s">
        <v>304</v>
      </c>
      <c r="AT2902" s="9" t="s">
        <v>195</v>
      </c>
      <c r="AU2902" s="9">
        <v>132.71029999999999</v>
      </c>
      <c r="AV2902" s="9">
        <v>22.023885338949299</v>
      </c>
      <c r="AW2902" s="9">
        <v>14.7828147427378</v>
      </c>
      <c r="AX2902" s="9">
        <v>1.13961537E-2</v>
      </c>
    </row>
    <row r="2903" spans="1:50" x14ac:dyDescent="0.25">
      <c r="A2903" s="142">
        <v>550000</v>
      </c>
      <c r="B2903" s="142">
        <v>880000</v>
      </c>
      <c r="C2903" s="142">
        <v>880000</v>
      </c>
      <c r="D2903" s="9" t="s">
        <v>305</v>
      </c>
      <c r="E2903" s="9" t="s">
        <v>70</v>
      </c>
      <c r="F2903" s="9" t="s">
        <v>306</v>
      </c>
      <c r="G2903" s="9" t="s">
        <v>307</v>
      </c>
      <c r="H2903" s="9">
        <v>0.36</v>
      </c>
      <c r="I2903" s="9">
        <v>0.48</v>
      </c>
      <c r="J2903" s="9" t="s">
        <v>195</v>
      </c>
      <c r="K2903" s="9">
        <v>0.29109982669675999</v>
      </c>
      <c r="L2903" s="9">
        <v>3846.64436739336</v>
      </c>
      <c r="M2903" s="9">
        <v>9.5517171938835403</v>
      </c>
      <c r="N2903" s="9">
        <v>1.40455425641252</v>
      </c>
      <c r="O2903" s="9">
        <v>2.78050321979602</v>
      </c>
      <c r="P2903" s="9">
        <v>0.40886550062789001</v>
      </c>
      <c r="Q2903" s="9">
        <v>1119.75750871229</v>
      </c>
      <c r="R2903" s="9">
        <v>1210</v>
      </c>
      <c r="S2903" s="9" t="s">
        <v>310</v>
      </c>
      <c r="T2903" s="9">
        <v>1210</v>
      </c>
      <c r="U2903" s="9" t="s">
        <v>293</v>
      </c>
      <c r="V2903" s="9" t="s">
        <v>195</v>
      </c>
      <c r="Z2903" s="9">
        <v>0</v>
      </c>
      <c r="AA2903" s="9">
        <v>1</v>
      </c>
      <c r="AB2903" s="9">
        <v>2.78050321979602</v>
      </c>
      <c r="AC2903" s="9">
        <v>0.40886550062789001</v>
      </c>
      <c r="AD2903" s="9">
        <v>1119.75750871229</v>
      </c>
      <c r="AF2903" s="9">
        <v>-1</v>
      </c>
      <c r="AG2903" s="9">
        <v>-1</v>
      </c>
      <c r="AH2903" s="9">
        <v>-1</v>
      </c>
      <c r="AI2903" s="9">
        <v>-1</v>
      </c>
      <c r="AJ2903" s="9">
        <v>0</v>
      </c>
      <c r="AM2903" s="9" t="s">
        <v>309</v>
      </c>
      <c r="AN2903" s="9">
        <v>-1</v>
      </c>
      <c r="AQ2903" s="9">
        <v>578</v>
      </c>
      <c r="AR2903" s="9" t="s">
        <v>303</v>
      </c>
      <c r="AS2903" s="9" t="s">
        <v>304</v>
      </c>
      <c r="AT2903" s="9" t="s">
        <v>195</v>
      </c>
      <c r="AU2903" s="9">
        <v>132.71029999999999</v>
      </c>
      <c r="AV2903" s="9">
        <v>136.04230933766999</v>
      </c>
      <c r="AW2903" s="9">
        <v>1178.0392032273301</v>
      </c>
      <c r="AX2903" s="9">
        <v>0.90815694140000003</v>
      </c>
    </row>
    <row r="2904" spans="1:50" x14ac:dyDescent="0.25">
      <c r="A2904" s="142">
        <v>550000</v>
      </c>
      <c r="B2904" s="142">
        <v>880000</v>
      </c>
      <c r="C2904" s="142">
        <v>880000</v>
      </c>
      <c r="D2904" s="9" t="s">
        <v>305</v>
      </c>
      <c r="E2904" s="9" t="s">
        <v>70</v>
      </c>
      <c r="F2904" s="9" t="s">
        <v>306</v>
      </c>
      <c r="G2904" s="9" t="s">
        <v>307</v>
      </c>
      <c r="H2904" s="9">
        <v>0.36</v>
      </c>
      <c r="I2904" s="9">
        <v>0.48</v>
      </c>
      <c r="J2904" s="9" t="s">
        <v>195</v>
      </c>
      <c r="K2904" s="9">
        <v>1.47915195243E-3</v>
      </c>
      <c r="L2904" s="9">
        <v>3846.64436739336</v>
      </c>
      <c r="M2904" s="9">
        <v>9.5517171938835403</v>
      </c>
      <c r="N2904" s="9">
        <v>1.40455425641252</v>
      </c>
      <c r="O2904" s="9">
        <v>1.412844113639E-2</v>
      </c>
      <c r="P2904" s="9">
        <v>2.0775491706600002E-3</v>
      </c>
      <c r="Q2904" s="9">
        <v>5.6897715263337503</v>
      </c>
      <c r="R2904" s="9">
        <v>1330</v>
      </c>
      <c r="S2904" s="9" t="s">
        <v>311</v>
      </c>
      <c r="T2904" s="9">
        <v>1330</v>
      </c>
      <c r="U2904" s="9" t="s">
        <v>293</v>
      </c>
      <c r="V2904" s="9" t="s">
        <v>195</v>
      </c>
      <c r="Z2904" s="9">
        <v>0</v>
      </c>
      <c r="AA2904" s="9">
        <v>1</v>
      </c>
      <c r="AB2904" s="9">
        <v>1.412844113639E-2</v>
      </c>
      <c r="AC2904" s="9">
        <v>2.0775491706600002E-3</v>
      </c>
      <c r="AD2904" s="9">
        <v>5.6897715263343303</v>
      </c>
      <c r="AF2904" s="9">
        <v>-1</v>
      </c>
      <c r="AG2904" s="9">
        <v>-1</v>
      </c>
      <c r="AH2904" s="9">
        <v>-1</v>
      </c>
      <c r="AI2904" s="9">
        <v>-1</v>
      </c>
      <c r="AJ2904" s="9">
        <v>0</v>
      </c>
      <c r="AM2904" s="9" t="s">
        <v>309</v>
      </c>
      <c r="AN2904" s="9">
        <v>-1</v>
      </c>
      <c r="AQ2904" s="9">
        <v>578</v>
      </c>
      <c r="AR2904" s="9" t="s">
        <v>303</v>
      </c>
      <c r="AS2904" s="9" t="s">
        <v>304</v>
      </c>
      <c r="AT2904" s="9" t="s">
        <v>195</v>
      </c>
      <c r="AU2904" s="9">
        <v>132.71029999999999</v>
      </c>
      <c r="AV2904" s="9">
        <v>13.9814345562213</v>
      </c>
      <c r="AW2904" s="9">
        <v>5.9859155783974503</v>
      </c>
      <c r="AX2904" s="9">
        <v>4.6145754000000002E-3</v>
      </c>
    </row>
    <row r="2905" spans="1:50" x14ac:dyDescent="0.25">
      <c r="A2905" s="142">
        <v>550000</v>
      </c>
      <c r="B2905" s="142">
        <v>880000</v>
      </c>
      <c r="C2905" s="142">
        <v>880000</v>
      </c>
      <c r="D2905" s="9" t="s">
        <v>305</v>
      </c>
      <c r="E2905" s="9" t="s">
        <v>70</v>
      </c>
      <c r="F2905" s="9" t="s">
        <v>306</v>
      </c>
      <c r="G2905" s="9" t="s">
        <v>307</v>
      </c>
      <c r="H2905" s="9">
        <v>0.36</v>
      </c>
      <c r="I2905" s="9">
        <v>0.48</v>
      </c>
      <c r="J2905" s="9" t="s">
        <v>195</v>
      </c>
      <c r="K2905" s="9">
        <v>2.4725784786499999E-3</v>
      </c>
      <c r="L2905" s="9">
        <v>3846.64436739336</v>
      </c>
      <c r="M2905" s="9">
        <v>9.5517171938835403</v>
      </c>
      <c r="N2905" s="9">
        <v>1.40455425641252</v>
      </c>
      <c r="O2905" s="9">
        <v>2.3617370367749999E-2</v>
      </c>
      <c r="P2905" s="9">
        <v>3.4728706265000002E-3</v>
      </c>
      <c r="Q2905" s="9">
        <v>9.5111300778409191</v>
      </c>
      <c r="R2905" s="9">
        <v>1210</v>
      </c>
      <c r="S2905" s="9" t="s">
        <v>310</v>
      </c>
      <c r="T2905" s="9">
        <v>1210</v>
      </c>
      <c r="U2905" s="9" t="s">
        <v>293</v>
      </c>
      <c r="V2905" s="9" t="s">
        <v>195</v>
      </c>
      <c r="Z2905" s="9">
        <v>0</v>
      </c>
      <c r="AA2905" s="9">
        <v>1</v>
      </c>
      <c r="AB2905" s="9">
        <v>2.3617370367749999E-2</v>
      </c>
      <c r="AC2905" s="9">
        <v>3.4728706265000002E-3</v>
      </c>
      <c r="AD2905" s="9">
        <v>9.5111300778426102</v>
      </c>
      <c r="AF2905" s="9">
        <v>-1</v>
      </c>
      <c r="AG2905" s="9">
        <v>-1</v>
      </c>
      <c r="AH2905" s="9">
        <v>-1</v>
      </c>
      <c r="AI2905" s="9">
        <v>-1</v>
      </c>
      <c r="AJ2905" s="9">
        <v>0</v>
      </c>
      <c r="AM2905" s="9" t="s">
        <v>309</v>
      </c>
      <c r="AN2905" s="9">
        <v>-1</v>
      </c>
      <c r="AQ2905" s="9">
        <v>578</v>
      </c>
      <c r="AR2905" s="9" t="s">
        <v>303</v>
      </c>
      <c r="AS2905" s="9" t="s">
        <v>304</v>
      </c>
      <c r="AT2905" s="9" t="s">
        <v>195</v>
      </c>
      <c r="AU2905" s="9">
        <v>132.71029999999999</v>
      </c>
      <c r="AV2905" s="9">
        <v>13.013870257613499</v>
      </c>
      <c r="AW2905" s="9">
        <v>10.006170096218501</v>
      </c>
      <c r="AX2905" s="9">
        <v>7.7138119E-3</v>
      </c>
    </row>
    <row r="2906" spans="1:50" x14ac:dyDescent="0.25">
      <c r="A2906" s="142">
        <v>550000</v>
      </c>
      <c r="B2906" s="142">
        <v>880000</v>
      </c>
      <c r="C2906" s="142">
        <v>880000</v>
      </c>
      <c r="D2906" s="9" t="s">
        <v>305</v>
      </c>
      <c r="E2906" s="9" t="s">
        <v>70</v>
      </c>
      <c r="F2906" s="9" t="s">
        <v>306</v>
      </c>
      <c r="G2906" s="9" t="s">
        <v>307</v>
      </c>
      <c r="H2906" s="9">
        <v>0.36</v>
      </c>
      <c r="I2906" s="9">
        <v>0.48</v>
      </c>
      <c r="J2906" s="9" t="s">
        <v>195</v>
      </c>
      <c r="K2906" s="9">
        <v>6.0859419331600002E-2</v>
      </c>
      <c r="L2906" s="9">
        <v>3846.64436739336</v>
      </c>
      <c r="M2906" s="9">
        <v>9.5517171938835403</v>
      </c>
      <c r="N2906" s="9">
        <v>1.40455425641252</v>
      </c>
      <c r="O2906" s="9">
        <v>0.58131196203944002</v>
      </c>
      <c r="P2906" s="9">
        <v>8.5480356464989998E-2</v>
      </c>
      <c r="Q2906" s="9">
        <v>234.104542574741</v>
      </c>
      <c r="R2906" s="9">
        <v>1210</v>
      </c>
      <c r="S2906" s="9" t="s">
        <v>310</v>
      </c>
      <c r="T2906" s="9">
        <v>1210</v>
      </c>
      <c r="U2906" s="9" t="s">
        <v>293</v>
      </c>
      <c r="V2906" s="9" t="s">
        <v>195</v>
      </c>
      <c r="Z2906" s="9">
        <v>0</v>
      </c>
      <c r="AA2906" s="9">
        <v>1</v>
      </c>
      <c r="AB2906" s="9">
        <v>0.58131196203944002</v>
      </c>
      <c r="AC2906" s="9">
        <v>8.5480356464989998E-2</v>
      </c>
      <c r="AD2906" s="9">
        <v>234.10454257474001</v>
      </c>
      <c r="AF2906" s="9">
        <v>-1</v>
      </c>
      <c r="AG2906" s="9">
        <v>-1</v>
      </c>
      <c r="AH2906" s="9">
        <v>-1</v>
      </c>
      <c r="AI2906" s="9">
        <v>-1</v>
      </c>
      <c r="AJ2906" s="9">
        <v>0</v>
      </c>
      <c r="AM2906" s="9" t="s">
        <v>309</v>
      </c>
      <c r="AN2906" s="9">
        <v>-1</v>
      </c>
      <c r="AQ2906" s="9">
        <v>578</v>
      </c>
      <c r="AR2906" s="9" t="s">
        <v>303</v>
      </c>
      <c r="AS2906" s="9" t="s">
        <v>304</v>
      </c>
      <c r="AT2906" s="9" t="s">
        <v>195</v>
      </c>
      <c r="AU2906" s="9">
        <v>132.71029999999999</v>
      </c>
      <c r="AV2906" s="9">
        <v>92.6462294846947</v>
      </c>
      <c r="AW2906" s="9">
        <v>246.28933198563001</v>
      </c>
      <c r="AX2906" s="9">
        <v>0.1898658091</v>
      </c>
    </row>
    <row r="2907" spans="1:50" x14ac:dyDescent="0.25">
      <c r="A2907" s="142">
        <v>550000</v>
      </c>
      <c r="B2907" s="142">
        <v>880000</v>
      </c>
      <c r="C2907" s="142">
        <v>880000</v>
      </c>
      <c r="D2907" s="9" t="s">
        <v>305</v>
      </c>
      <c r="E2907" s="9" t="s">
        <v>70</v>
      </c>
      <c r="F2907" s="9" t="s">
        <v>306</v>
      </c>
      <c r="G2907" s="9" t="s">
        <v>307</v>
      </c>
      <c r="H2907" s="9">
        <v>0.36</v>
      </c>
      <c r="I2907" s="9">
        <v>0.48</v>
      </c>
      <c r="J2907" s="9" t="s">
        <v>195</v>
      </c>
      <c r="K2907" s="9">
        <v>0.11905502217875</v>
      </c>
      <c r="L2907" s="9">
        <v>3846.64436739336</v>
      </c>
      <c r="M2907" s="9">
        <v>9.5517171938835403</v>
      </c>
      <c r="N2907" s="9">
        <v>1.40455425641252</v>
      </c>
      <c r="O2907" s="9">
        <v>1.13717990236302</v>
      </c>
      <c r="P2907" s="9">
        <v>0.16721923814845999</v>
      </c>
      <c r="Q2907" s="9">
        <v>457.96233047380701</v>
      </c>
      <c r="R2907" s="9">
        <v>1210</v>
      </c>
      <c r="S2907" s="9" t="s">
        <v>310</v>
      </c>
      <c r="T2907" s="9">
        <v>1210</v>
      </c>
      <c r="U2907" s="9" t="s">
        <v>293</v>
      </c>
      <c r="V2907" s="9" t="s">
        <v>195</v>
      </c>
      <c r="Z2907" s="9">
        <v>0</v>
      </c>
      <c r="AA2907" s="9">
        <v>1</v>
      </c>
      <c r="AB2907" s="9">
        <v>1.13717990236302</v>
      </c>
      <c r="AC2907" s="9">
        <v>0.16721923814845999</v>
      </c>
      <c r="AD2907" s="9">
        <v>457.96233047380701</v>
      </c>
      <c r="AF2907" s="9">
        <v>-1</v>
      </c>
      <c r="AG2907" s="9">
        <v>-1</v>
      </c>
      <c r="AH2907" s="9">
        <v>-1</v>
      </c>
      <c r="AI2907" s="9">
        <v>-1</v>
      </c>
      <c r="AJ2907" s="9">
        <v>0</v>
      </c>
      <c r="AM2907" s="9" t="s">
        <v>309</v>
      </c>
      <c r="AN2907" s="9">
        <v>-1</v>
      </c>
      <c r="AQ2907" s="9">
        <v>578</v>
      </c>
      <c r="AR2907" s="9" t="s">
        <v>303</v>
      </c>
      <c r="AS2907" s="9" t="s">
        <v>304</v>
      </c>
      <c r="AT2907" s="9" t="s">
        <v>195</v>
      </c>
      <c r="AU2907" s="9">
        <v>132.71029999999999</v>
      </c>
      <c r="AV2907" s="9">
        <v>95.4822408153656</v>
      </c>
      <c r="AW2907" s="9">
        <v>481.79858112307801</v>
      </c>
      <c r="AX2907" s="9">
        <v>0.37142119260000001</v>
      </c>
    </row>
    <row r="2908" spans="1:50" x14ac:dyDescent="0.25">
      <c r="A2908" s="142">
        <v>550000</v>
      </c>
      <c r="B2908" s="142">
        <v>880000</v>
      </c>
      <c r="C2908" s="142">
        <v>880000</v>
      </c>
      <c r="D2908" s="9" t="s">
        <v>305</v>
      </c>
      <c r="E2908" s="9" t="s">
        <v>70</v>
      </c>
      <c r="F2908" s="9" t="s">
        <v>306</v>
      </c>
      <c r="G2908" s="9" t="s">
        <v>307</v>
      </c>
      <c r="H2908" s="9">
        <v>0.36</v>
      </c>
      <c r="I2908" s="9">
        <v>0.48</v>
      </c>
      <c r="J2908" s="9" t="s">
        <v>195</v>
      </c>
      <c r="K2908" s="9">
        <v>0.23488064216185001</v>
      </c>
      <c r="L2908" s="9">
        <v>3857.7690402523299</v>
      </c>
      <c r="M2908" s="9">
        <v>9.5843984274601208</v>
      </c>
      <c r="N2908" s="9">
        <v>1.4085246426792</v>
      </c>
      <c r="O2908" s="9">
        <v>2.2511896573769299</v>
      </c>
      <c r="P2908" s="9">
        <v>0.33083517257328998</v>
      </c>
      <c r="Q2908" s="9">
        <v>906.11526948660401</v>
      </c>
      <c r="R2908" s="9">
        <v>1200</v>
      </c>
      <c r="S2908" s="9" t="s">
        <v>308</v>
      </c>
      <c r="T2908" s="9">
        <v>1200</v>
      </c>
      <c r="U2908" s="9" t="s">
        <v>293</v>
      </c>
      <c r="V2908" s="9" t="s">
        <v>195</v>
      </c>
      <c r="Z2908" s="9">
        <v>0</v>
      </c>
      <c r="AA2908" s="9">
        <v>1</v>
      </c>
      <c r="AB2908" s="9">
        <v>2.2511896573769299</v>
      </c>
      <c r="AC2908" s="9">
        <v>0.33083517257328998</v>
      </c>
      <c r="AD2908" s="9">
        <v>906.11526948660401</v>
      </c>
      <c r="AF2908" s="9">
        <v>-1</v>
      </c>
      <c r="AG2908" s="9">
        <v>-1</v>
      </c>
      <c r="AH2908" s="9">
        <v>-1</v>
      </c>
      <c r="AI2908" s="9">
        <v>-1</v>
      </c>
      <c r="AJ2908" s="9">
        <v>0</v>
      </c>
      <c r="AM2908" s="9" t="s">
        <v>309</v>
      </c>
      <c r="AN2908" s="9">
        <v>-1</v>
      </c>
      <c r="AQ2908" s="9">
        <v>578</v>
      </c>
      <c r="AR2908" s="9" t="s">
        <v>303</v>
      </c>
      <c r="AS2908" s="9" t="s">
        <v>304</v>
      </c>
      <c r="AT2908" s="9" t="s">
        <v>195</v>
      </c>
      <c r="AU2908" s="9">
        <v>132.71029999999999</v>
      </c>
      <c r="AV2908" s="9">
        <v>145.82651209010601</v>
      </c>
      <c r="AW2908" s="9">
        <v>950.52823523015195</v>
      </c>
      <c r="AX2908" s="9">
        <v>0.7348866744</v>
      </c>
    </row>
    <row r="2909" spans="1:50" x14ac:dyDescent="0.25">
      <c r="A2909" s="142">
        <v>550000</v>
      </c>
      <c r="B2909" s="142">
        <v>880000</v>
      </c>
      <c r="C2909" s="142">
        <v>880000</v>
      </c>
      <c r="D2909" s="9" t="s">
        <v>305</v>
      </c>
      <c r="E2909" s="9" t="s">
        <v>70</v>
      </c>
      <c r="F2909" s="9" t="s">
        <v>306</v>
      </c>
      <c r="G2909" s="9" t="s">
        <v>307</v>
      </c>
      <c r="H2909" s="9">
        <v>0.36</v>
      </c>
      <c r="I2909" s="9">
        <v>0.48</v>
      </c>
      <c r="J2909" s="9" t="s">
        <v>195</v>
      </c>
      <c r="K2909" s="9">
        <v>4.2216859923409997E-2</v>
      </c>
      <c r="L2909" s="9">
        <v>3857.7690402523299</v>
      </c>
      <c r="M2909" s="9">
        <v>9.5843984274601208</v>
      </c>
      <c r="N2909" s="9">
        <v>1.4085246426792</v>
      </c>
      <c r="O2909" s="9">
        <v>0.40462320586231998</v>
      </c>
      <c r="P2909" s="9">
        <v>5.946348753867E-2</v>
      </c>
      <c r="Q2909" s="9">
        <v>162.86289518923499</v>
      </c>
      <c r="R2909" s="9">
        <v>1210</v>
      </c>
      <c r="S2909" s="9" t="s">
        <v>310</v>
      </c>
      <c r="T2909" s="9">
        <v>1210</v>
      </c>
      <c r="U2909" s="9" t="s">
        <v>293</v>
      </c>
      <c r="V2909" s="9" t="s">
        <v>195</v>
      </c>
      <c r="Z2909" s="9">
        <v>0</v>
      </c>
      <c r="AA2909" s="9">
        <v>1</v>
      </c>
      <c r="AB2909" s="9">
        <v>0.40462320586231998</v>
      </c>
      <c r="AC2909" s="9">
        <v>5.946348753867E-2</v>
      </c>
      <c r="AD2909" s="9">
        <v>162.86289518923499</v>
      </c>
      <c r="AF2909" s="9">
        <v>-1</v>
      </c>
      <c r="AG2909" s="9">
        <v>-1</v>
      </c>
      <c r="AH2909" s="9">
        <v>-1</v>
      </c>
      <c r="AI2909" s="9">
        <v>-1</v>
      </c>
      <c r="AJ2909" s="9">
        <v>0</v>
      </c>
      <c r="AM2909" s="9" t="s">
        <v>309</v>
      </c>
      <c r="AN2909" s="9">
        <v>-1</v>
      </c>
      <c r="AQ2909" s="9">
        <v>578</v>
      </c>
      <c r="AR2909" s="9" t="s">
        <v>303</v>
      </c>
      <c r="AS2909" s="9" t="s">
        <v>304</v>
      </c>
      <c r="AT2909" s="9" t="s">
        <v>195</v>
      </c>
      <c r="AU2909" s="9">
        <v>132.71029999999999</v>
      </c>
      <c r="AV2909" s="9">
        <v>53.220782111873</v>
      </c>
      <c r="AW2909" s="9">
        <v>170.845570714649</v>
      </c>
      <c r="AX2909" s="9">
        <v>0.13208669519999999</v>
      </c>
    </row>
    <row r="2910" spans="1:50" x14ac:dyDescent="0.25">
      <c r="A2910" s="142">
        <v>550000</v>
      </c>
      <c r="B2910" s="142">
        <v>880000</v>
      </c>
      <c r="C2910" s="142">
        <v>880000</v>
      </c>
      <c r="D2910" s="9" t="s">
        <v>305</v>
      </c>
      <c r="E2910" s="9" t="s">
        <v>70</v>
      </c>
      <c r="F2910" s="9" t="s">
        <v>306</v>
      </c>
      <c r="G2910" s="9" t="s">
        <v>307</v>
      </c>
      <c r="H2910" s="9">
        <v>0.36</v>
      </c>
      <c r="I2910" s="9">
        <v>0.48</v>
      </c>
      <c r="J2910" s="9" t="s">
        <v>195</v>
      </c>
      <c r="K2910" s="9">
        <v>0.21821012855741001</v>
      </c>
      <c r="L2910" s="9">
        <v>3857.7690402523299</v>
      </c>
      <c r="M2910" s="9">
        <v>9.5843984274601208</v>
      </c>
      <c r="N2910" s="9">
        <v>1.4085246426792</v>
      </c>
      <c r="O2910" s="9">
        <v>2.0914128130015701</v>
      </c>
      <c r="P2910" s="9">
        <v>0.30735434335530998</v>
      </c>
      <c r="Q2910" s="9">
        <v>841.80427821828198</v>
      </c>
      <c r="R2910" s="9">
        <v>1210</v>
      </c>
      <c r="S2910" s="9" t="s">
        <v>310</v>
      </c>
      <c r="T2910" s="9">
        <v>1210</v>
      </c>
      <c r="U2910" s="9" t="s">
        <v>293</v>
      </c>
      <c r="V2910" s="9" t="s">
        <v>195</v>
      </c>
      <c r="Z2910" s="9">
        <v>0</v>
      </c>
      <c r="AA2910" s="9">
        <v>1</v>
      </c>
      <c r="AB2910" s="9">
        <v>2.0914128130015701</v>
      </c>
      <c r="AC2910" s="9">
        <v>0.30735434335530998</v>
      </c>
      <c r="AD2910" s="9">
        <v>841.80427821828198</v>
      </c>
      <c r="AF2910" s="9">
        <v>-1</v>
      </c>
      <c r="AG2910" s="9">
        <v>-1</v>
      </c>
      <c r="AH2910" s="9">
        <v>-1</v>
      </c>
      <c r="AI2910" s="9">
        <v>-1</v>
      </c>
      <c r="AJ2910" s="9">
        <v>0</v>
      </c>
      <c r="AM2910" s="9" t="s">
        <v>309</v>
      </c>
      <c r="AN2910" s="9">
        <v>-1</v>
      </c>
      <c r="AQ2910" s="9">
        <v>578</v>
      </c>
      <c r="AR2910" s="9" t="s">
        <v>303</v>
      </c>
      <c r="AS2910" s="9" t="s">
        <v>304</v>
      </c>
      <c r="AT2910" s="9" t="s">
        <v>195</v>
      </c>
      <c r="AU2910" s="9">
        <v>132.71029999999999</v>
      </c>
      <c r="AV2910" s="9">
        <v>124.85889728510099</v>
      </c>
      <c r="AW2910" s="9">
        <v>883.06506018530899</v>
      </c>
      <c r="AX2910" s="9">
        <v>0.68272853060000005</v>
      </c>
    </row>
    <row r="2911" spans="1:50" x14ac:dyDescent="0.25">
      <c r="A2911" s="142">
        <v>550000</v>
      </c>
      <c r="B2911" s="142">
        <v>880000</v>
      </c>
      <c r="C2911" s="142">
        <v>880000</v>
      </c>
      <c r="D2911" s="9" t="s">
        <v>305</v>
      </c>
      <c r="E2911" s="9" t="s">
        <v>70</v>
      </c>
      <c r="F2911" s="9" t="s">
        <v>306</v>
      </c>
      <c r="G2911" s="9" t="s">
        <v>307</v>
      </c>
      <c r="H2911" s="9">
        <v>0.36</v>
      </c>
      <c r="I2911" s="9">
        <v>0.48</v>
      </c>
      <c r="J2911" s="9" t="s">
        <v>195</v>
      </c>
      <c r="K2911" s="9">
        <v>1.84781453069E-2</v>
      </c>
      <c r="L2911" s="9">
        <v>3857.7690402523299</v>
      </c>
      <c r="M2911" s="9">
        <v>9.5843984274601208</v>
      </c>
      <c r="N2911" s="9">
        <v>1.4085246426792</v>
      </c>
      <c r="O2911" s="9">
        <v>0.1771019068219</v>
      </c>
      <c r="P2911" s="9">
        <v>2.6026923015779999E-2</v>
      </c>
      <c r="Q2911" s="9">
        <v>71.284416886273704</v>
      </c>
      <c r="R2911" s="9">
        <v>1210</v>
      </c>
      <c r="S2911" s="9" t="s">
        <v>310</v>
      </c>
      <c r="T2911" s="9">
        <v>1210</v>
      </c>
      <c r="U2911" s="9" t="s">
        <v>293</v>
      </c>
      <c r="V2911" s="9" t="s">
        <v>195</v>
      </c>
      <c r="Z2911" s="9">
        <v>0</v>
      </c>
      <c r="AA2911" s="9">
        <v>1</v>
      </c>
      <c r="AB2911" s="9">
        <v>0.1771019068219</v>
      </c>
      <c r="AC2911" s="9">
        <v>2.6026923015779999E-2</v>
      </c>
      <c r="AD2911" s="9">
        <v>107.77706398242201</v>
      </c>
      <c r="AF2911" s="9">
        <v>-1</v>
      </c>
      <c r="AG2911" s="9">
        <v>-1</v>
      </c>
      <c r="AH2911" s="9">
        <v>-1</v>
      </c>
      <c r="AI2911" s="9">
        <v>-1</v>
      </c>
      <c r="AJ2911" s="9">
        <v>0</v>
      </c>
      <c r="AM2911" s="9" t="s">
        <v>309</v>
      </c>
      <c r="AN2911" s="9">
        <v>-1</v>
      </c>
      <c r="AQ2911" s="9">
        <v>578</v>
      </c>
      <c r="AR2911" s="9" t="s">
        <v>303</v>
      </c>
      <c r="AS2911" s="9" t="s">
        <v>304</v>
      </c>
      <c r="AT2911" s="9" t="s">
        <v>195</v>
      </c>
      <c r="AU2911" s="9">
        <v>132.71029999999999</v>
      </c>
      <c r="AV2911" s="9">
        <v>50.7096906305649</v>
      </c>
      <c r="AW2911" s="9">
        <v>74.778401009299898</v>
      </c>
      <c r="AX2911" s="9">
        <v>8.7410433100000004E-2</v>
      </c>
    </row>
    <row r="2912" spans="1:50" x14ac:dyDescent="0.25">
      <c r="A2912" s="142">
        <v>550000</v>
      </c>
      <c r="B2912" s="142">
        <v>880000</v>
      </c>
      <c r="C2912" s="142">
        <v>880000</v>
      </c>
      <c r="D2912" s="9" t="s">
        <v>305</v>
      </c>
      <c r="E2912" s="9" t="s">
        <v>70</v>
      </c>
      <c r="F2912" s="9" t="s">
        <v>306</v>
      </c>
      <c r="G2912" s="9" t="s">
        <v>307</v>
      </c>
      <c r="H2912" s="9">
        <v>0.36</v>
      </c>
      <c r="I2912" s="9">
        <v>0.48</v>
      </c>
      <c r="J2912" s="9" t="s">
        <v>195</v>
      </c>
      <c r="K2912" s="9">
        <v>2.4916399506260001E-2</v>
      </c>
      <c r="L2912" s="9">
        <v>3857.7690402523299</v>
      </c>
      <c r="M2912" s="9">
        <v>9.5843984274601208</v>
      </c>
      <c r="N2912" s="9">
        <v>1.4085246426792</v>
      </c>
      <c r="O2912" s="9">
        <v>0.23880870024584999</v>
      </c>
      <c r="P2912" s="9">
        <v>3.5095362711419997E-2</v>
      </c>
      <c r="Q2912" s="9">
        <v>96.121714609843195</v>
      </c>
      <c r="R2912" s="9">
        <v>1210</v>
      </c>
      <c r="S2912" s="9" t="s">
        <v>310</v>
      </c>
      <c r="T2912" s="9">
        <v>1210</v>
      </c>
      <c r="U2912" s="9" t="s">
        <v>293</v>
      </c>
      <c r="V2912" s="9" t="s">
        <v>195</v>
      </c>
      <c r="Z2912" s="9">
        <v>0</v>
      </c>
      <c r="AA2912" s="9">
        <v>1</v>
      </c>
      <c r="AB2912" s="9">
        <v>0.23880870024584999</v>
      </c>
      <c r="AC2912" s="9">
        <v>3.5095362711419997E-2</v>
      </c>
      <c r="AD2912" s="9">
        <v>364.62921932679399</v>
      </c>
      <c r="AF2912" s="9">
        <v>-1</v>
      </c>
      <c r="AG2912" s="9">
        <v>-1</v>
      </c>
      <c r="AH2912" s="9">
        <v>-1</v>
      </c>
      <c r="AI2912" s="9">
        <v>-1</v>
      </c>
      <c r="AJ2912" s="9">
        <v>0</v>
      </c>
      <c r="AM2912" s="9" t="s">
        <v>309</v>
      </c>
      <c r="AN2912" s="9">
        <v>-1</v>
      </c>
      <c r="AQ2912" s="9">
        <v>578</v>
      </c>
      <c r="AR2912" s="9" t="s">
        <v>303</v>
      </c>
      <c r="AS2912" s="9" t="s">
        <v>304</v>
      </c>
      <c r="AT2912" s="9" t="s">
        <v>195</v>
      </c>
      <c r="AU2912" s="9">
        <v>132.71029999999999</v>
      </c>
      <c r="AV2912" s="9">
        <v>64.856975763958502</v>
      </c>
      <c r="AW2912" s="9">
        <v>100.83309136502901</v>
      </c>
      <c r="AX2912" s="9">
        <v>0.2957252387</v>
      </c>
    </row>
    <row r="2913" spans="1:50" x14ac:dyDescent="0.25">
      <c r="A2913" s="142">
        <v>550000</v>
      </c>
      <c r="B2913" s="142">
        <v>880000</v>
      </c>
      <c r="C2913" s="142">
        <v>880000</v>
      </c>
      <c r="D2913" s="9" t="s">
        <v>305</v>
      </c>
      <c r="E2913" s="9" t="s">
        <v>70</v>
      </c>
      <c r="F2913" s="9" t="s">
        <v>306</v>
      </c>
      <c r="G2913" s="9" t="s">
        <v>307</v>
      </c>
      <c r="H2913" s="9">
        <v>0.36</v>
      </c>
      <c r="I2913" s="9">
        <v>0.48</v>
      </c>
      <c r="J2913" s="9" t="s">
        <v>195</v>
      </c>
      <c r="K2913" s="9">
        <v>5.9228153991299999E-2</v>
      </c>
      <c r="L2913" s="9">
        <v>3871.1081095999698</v>
      </c>
      <c r="M2913" s="9">
        <v>10.524669680960001</v>
      </c>
      <c r="N2913" s="9">
        <v>1.8429092526078199</v>
      </c>
      <c r="O2913" s="9">
        <v>0.62335675657147005</v>
      </c>
      <c r="P2913" s="9">
        <v>0.10915211300544</v>
      </c>
      <c r="Q2913" s="9">
        <v>229.27858723236099</v>
      </c>
      <c r="R2913" s="9">
        <v>1200</v>
      </c>
      <c r="S2913" s="9" t="s">
        <v>308</v>
      </c>
      <c r="T2913" s="9">
        <v>1200</v>
      </c>
      <c r="U2913" s="9" t="s">
        <v>293</v>
      </c>
      <c r="V2913" s="9" t="s">
        <v>195</v>
      </c>
      <c r="Z2913" s="9">
        <v>0</v>
      </c>
      <c r="AA2913" s="9">
        <v>1</v>
      </c>
      <c r="AB2913" s="9">
        <v>0.62335675657147005</v>
      </c>
      <c r="AC2913" s="9">
        <v>0.10915211300544</v>
      </c>
      <c r="AD2913" s="9">
        <v>252.720469680479</v>
      </c>
      <c r="AF2913" s="9">
        <v>-1</v>
      </c>
      <c r="AG2913" s="9">
        <v>-1</v>
      </c>
      <c r="AH2913" s="9">
        <v>-1</v>
      </c>
      <c r="AI2913" s="9">
        <v>-1</v>
      </c>
      <c r="AJ2913" s="9">
        <v>0</v>
      </c>
      <c r="AM2913" s="9" t="s">
        <v>309</v>
      </c>
      <c r="AN2913" s="9">
        <v>-1</v>
      </c>
      <c r="AQ2913" s="9">
        <v>578</v>
      </c>
      <c r="AR2913" s="9" t="s">
        <v>303</v>
      </c>
      <c r="AS2913" s="9" t="s">
        <v>304</v>
      </c>
      <c r="AT2913" s="9" t="s">
        <v>195</v>
      </c>
      <c r="AU2913" s="9">
        <v>132.71029999999999</v>
      </c>
      <c r="AV2913" s="9">
        <v>97.785707923481795</v>
      </c>
      <c r="AW2913" s="9">
        <v>239.68783536659299</v>
      </c>
      <c r="AX2913" s="9">
        <v>0.20496388460000001</v>
      </c>
    </row>
    <row r="2914" spans="1:50" x14ac:dyDescent="0.25">
      <c r="A2914" s="142">
        <v>550000</v>
      </c>
      <c r="B2914" s="142">
        <v>880000</v>
      </c>
      <c r="C2914" s="142">
        <v>880000</v>
      </c>
      <c r="D2914" s="9" t="s">
        <v>305</v>
      </c>
      <c r="E2914" s="9" t="s">
        <v>70</v>
      </c>
      <c r="F2914" s="9" t="s">
        <v>306</v>
      </c>
      <c r="G2914" s="9" t="s">
        <v>307</v>
      </c>
      <c r="H2914" s="9">
        <v>0.36</v>
      </c>
      <c r="I2914" s="9">
        <v>0.48</v>
      </c>
      <c r="J2914" s="9" t="s">
        <v>195</v>
      </c>
      <c r="K2914" s="9">
        <v>1.2260793647999999E-4</v>
      </c>
      <c r="L2914" s="9">
        <v>3871.1081095999698</v>
      </c>
      <c r="M2914" s="9">
        <v>10.524669680960001</v>
      </c>
      <c r="N2914" s="9">
        <v>1.8429092526078199</v>
      </c>
      <c r="O2914" s="9">
        <v>1.2904080318E-3</v>
      </c>
      <c r="P2914" s="9">
        <v>2.2595530059000001E-4</v>
      </c>
      <c r="Q2914" s="9">
        <v>0.47462857724001001</v>
      </c>
      <c r="R2914" s="9">
        <v>1410</v>
      </c>
      <c r="S2914" s="9" t="s">
        <v>299</v>
      </c>
      <c r="T2914" s="9">
        <v>1410</v>
      </c>
      <c r="U2914" s="9" t="s">
        <v>293</v>
      </c>
      <c r="V2914" s="9" t="s">
        <v>195</v>
      </c>
      <c r="Z2914" s="9">
        <v>0</v>
      </c>
      <c r="AA2914" s="9">
        <v>1</v>
      </c>
      <c r="AB2914" s="9">
        <v>1.2904080318E-3</v>
      </c>
      <c r="AC2914" s="9">
        <v>2.2595530059000001E-4</v>
      </c>
      <c r="AD2914" s="9">
        <v>1.4653745874872399</v>
      </c>
      <c r="AF2914" s="9">
        <v>-1</v>
      </c>
      <c r="AG2914" s="9">
        <v>-1</v>
      </c>
      <c r="AH2914" s="9">
        <v>-1</v>
      </c>
      <c r="AI2914" s="9">
        <v>-1</v>
      </c>
      <c r="AJ2914" s="9">
        <v>0</v>
      </c>
      <c r="AM2914" s="9" t="s">
        <v>309</v>
      </c>
      <c r="AN2914" s="9">
        <v>-1</v>
      </c>
      <c r="AQ2914" s="9">
        <v>578</v>
      </c>
      <c r="AR2914" s="9" t="s">
        <v>303</v>
      </c>
      <c r="AS2914" s="9" t="s">
        <v>304</v>
      </c>
      <c r="AT2914" s="9" t="s">
        <v>195</v>
      </c>
      <c r="AU2914" s="9">
        <v>132.71029999999999</v>
      </c>
      <c r="AV2914" s="9">
        <v>3.8143214632481799</v>
      </c>
      <c r="AW2914" s="9">
        <v>0.49617671521446</v>
      </c>
      <c r="AX2914" s="9">
        <v>1.1884628E-3</v>
      </c>
    </row>
    <row r="2915" spans="1:50" x14ac:dyDescent="0.25">
      <c r="A2915" s="142">
        <v>550000</v>
      </c>
      <c r="B2915" s="142">
        <v>880000</v>
      </c>
      <c r="C2915" s="142">
        <v>880000</v>
      </c>
      <c r="D2915" s="9" t="s">
        <v>305</v>
      </c>
      <c r="E2915" s="9" t="s">
        <v>70</v>
      </c>
      <c r="F2915" s="9" t="s">
        <v>306</v>
      </c>
      <c r="G2915" s="9" t="s">
        <v>307</v>
      </c>
      <c r="H2915" s="9">
        <v>0.36</v>
      </c>
      <c r="I2915" s="9">
        <v>0.48</v>
      </c>
      <c r="J2915" s="9" t="s">
        <v>195</v>
      </c>
      <c r="K2915" s="9">
        <v>3.3866500128139999E-2</v>
      </c>
      <c r="L2915" s="9">
        <v>3871.1081095999698</v>
      </c>
      <c r="M2915" s="9">
        <v>10.524669680960001</v>
      </c>
      <c r="N2915" s="9">
        <v>1.8429092526078199</v>
      </c>
      <c r="O2915" s="9">
        <v>0.35643372709893001</v>
      </c>
      <c r="P2915" s="9">
        <v>6.2412886439600003E-2</v>
      </c>
      <c r="Q2915" s="9">
        <v>131.10088328983801</v>
      </c>
      <c r="R2915" s="9">
        <v>1330</v>
      </c>
      <c r="S2915" s="9" t="s">
        <v>311</v>
      </c>
      <c r="T2915" s="9">
        <v>1330</v>
      </c>
      <c r="U2915" s="9" t="s">
        <v>293</v>
      </c>
      <c r="V2915" s="9" t="s">
        <v>195</v>
      </c>
      <c r="Z2915" s="9">
        <v>0</v>
      </c>
      <c r="AA2915" s="9">
        <v>1</v>
      </c>
      <c r="AB2915" s="9">
        <v>0.35643372709893001</v>
      </c>
      <c r="AC2915" s="9">
        <v>6.2412886439600003E-2</v>
      </c>
      <c r="AD2915" s="9">
        <v>131.10088328983599</v>
      </c>
      <c r="AF2915" s="9">
        <v>-1</v>
      </c>
      <c r="AG2915" s="9">
        <v>-1</v>
      </c>
      <c r="AH2915" s="9">
        <v>-1</v>
      </c>
      <c r="AI2915" s="9">
        <v>-1</v>
      </c>
      <c r="AJ2915" s="9">
        <v>0</v>
      </c>
      <c r="AM2915" s="9" t="s">
        <v>309</v>
      </c>
      <c r="AN2915" s="9">
        <v>-1</v>
      </c>
      <c r="AQ2915" s="9">
        <v>578</v>
      </c>
      <c r="AR2915" s="9" t="s">
        <v>303</v>
      </c>
      <c r="AS2915" s="9" t="s">
        <v>304</v>
      </c>
      <c r="AT2915" s="9" t="s">
        <v>195</v>
      </c>
      <c r="AU2915" s="9">
        <v>132.71029999999999</v>
      </c>
      <c r="AV2915" s="9">
        <v>55.438568087784397</v>
      </c>
      <c r="AW2915" s="9">
        <v>137.0528635478</v>
      </c>
      <c r="AX2915" s="9">
        <v>0.1063267504</v>
      </c>
    </row>
    <row r="2916" spans="1:50" x14ac:dyDescent="0.25">
      <c r="A2916" s="142">
        <v>550000</v>
      </c>
      <c r="B2916" s="142">
        <v>880000</v>
      </c>
      <c r="C2916" s="142">
        <v>880000</v>
      </c>
      <c r="D2916" s="9" t="s">
        <v>305</v>
      </c>
      <c r="E2916" s="9" t="s">
        <v>70</v>
      </c>
      <c r="F2916" s="9" t="s">
        <v>306</v>
      </c>
      <c r="G2916" s="9" t="s">
        <v>307</v>
      </c>
      <c r="H2916" s="9">
        <v>0.36</v>
      </c>
      <c r="I2916" s="9">
        <v>0.48</v>
      </c>
      <c r="J2916" s="9" t="s">
        <v>195</v>
      </c>
      <c r="K2916" s="9">
        <v>4.8561583183909997E-2</v>
      </c>
      <c r="L2916" s="9">
        <v>3864.5243009554501</v>
      </c>
      <c r="M2916" s="9">
        <v>10.2075974246083</v>
      </c>
      <c r="N2916" s="9">
        <v>1.7061783621983699</v>
      </c>
      <c r="O2916" s="9">
        <v>0.49569709144306001</v>
      </c>
      <c r="P2916" s="9">
        <v>8.2854722462489996E-2</v>
      </c>
      <c r="Q2916" s="9">
        <v>187.66741830711999</v>
      </c>
      <c r="R2916" s="9">
        <v>1200</v>
      </c>
      <c r="S2916" s="9" t="s">
        <v>308</v>
      </c>
      <c r="T2916" s="9">
        <v>1200</v>
      </c>
      <c r="U2916" s="9" t="s">
        <v>293</v>
      </c>
      <c r="V2916" s="9" t="s">
        <v>195</v>
      </c>
      <c r="Z2916" s="9">
        <v>0</v>
      </c>
      <c r="AA2916" s="9">
        <v>1</v>
      </c>
      <c r="AB2916" s="9">
        <v>0.49569709144306001</v>
      </c>
      <c r="AC2916" s="9">
        <v>8.2854722462489996E-2</v>
      </c>
      <c r="AD2916" s="9">
        <v>187.66741830711899</v>
      </c>
      <c r="AF2916" s="9">
        <v>-1</v>
      </c>
      <c r="AG2916" s="9">
        <v>-1</v>
      </c>
      <c r="AH2916" s="9">
        <v>-1</v>
      </c>
      <c r="AI2916" s="9">
        <v>-1</v>
      </c>
      <c r="AJ2916" s="9">
        <v>0</v>
      </c>
      <c r="AM2916" s="9" t="s">
        <v>309</v>
      </c>
      <c r="AN2916" s="9">
        <v>-1</v>
      </c>
      <c r="AQ2916" s="9">
        <v>578</v>
      </c>
      <c r="AR2916" s="9" t="s">
        <v>303</v>
      </c>
      <c r="AS2916" s="9" t="s">
        <v>304</v>
      </c>
      <c r="AT2916" s="9" t="s">
        <v>195</v>
      </c>
      <c r="AU2916" s="9">
        <v>132.71029999999999</v>
      </c>
      <c r="AV2916" s="9">
        <v>92.726772955983193</v>
      </c>
      <c r="AW2916" s="9">
        <v>196.521754789749</v>
      </c>
      <c r="AX2916" s="9">
        <v>0.15220390780000001</v>
      </c>
    </row>
    <row r="2917" spans="1:50" x14ac:dyDescent="0.25">
      <c r="A2917" s="142">
        <v>550000</v>
      </c>
      <c r="B2917" s="142">
        <v>880000</v>
      </c>
      <c r="C2917" s="142">
        <v>880000</v>
      </c>
      <c r="D2917" s="9" t="s">
        <v>305</v>
      </c>
      <c r="E2917" s="9" t="s">
        <v>70</v>
      </c>
      <c r="F2917" s="9" t="s">
        <v>306</v>
      </c>
      <c r="G2917" s="9" t="s">
        <v>307</v>
      </c>
      <c r="H2917" s="9">
        <v>0.36</v>
      </c>
      <c r="I2917" s="9">
        <v>0.48</v>
      </c>
      <c r="J2917" s="9" t="s">
        <v>195</v>
      </c>
      <c r="K2917" s="9">
        <v>0.20537614345798</v>
      </c>
      <c r="L2917" s="9">
        <v>3864.5243009554501</v>
      </c>
      <c r="M2917" s="9">
        <v>10.2075974246083</v>
      </c>
      <c r="N2917" s="9">
        <v>1.7061783621983699</v>
      </c>
      <c r="O2917" s="9">
        <v>2.09639699303774</v>
      </c>
      <c r="P2917" s="9">
        <v>0.35040833207976002</v>
      </c>
      <c r="Q2917" s="9">
        <v>793.68109722990005</v>
      </c>
      <c r="R2917" s="9">
        <v>1210</v>
      </c>
      <c r="S2917" s="9" t="s">
        <v>310</v>
      </c>
      <c r="T2917" s="9">
        <v>1210</v>
      </c>
      <c r="U2917" s="9" t="s">
        <v>293</v>
      </c>
      <c r="V2917" s="9" t="s">
        <v>195</v>
      </c>
      <c r="Z2917" s="9">
        <v>0</v>
      </c>
      <c r="AA2917" s="9">
        <v>1</v>
      </c>
      <c r="AB2917" s="9">
        <v>2.09639699303774</v>
      </c>
      <c r="AC2917" s="9">
        <v>0.35040833207976002</v>
      </c>
      <c r="AD2917" s="9">
        <v>793.68109722990005</v>
      </c>
      <c r="AF2917" s="9">
        <v>-1</v>
      </c>
      <c r="AG2917" s="9">
        <v>-1</v>
      </c>
      <c r="AH2917" s="9">
        <v>-1</v>
      </c>
      <c r="AI2917" s="9">
        <v>-1</v>
      </c>
      <c r="AJ2917" s="9">
        <v>0</v>
      </c>
      <c r="AM2917" s="9" t="s">
        <v>309</v>
      </c>
      <c r="AN2917" s="9">
        <v>-1</v>
      </c>
      <c r="AQ2917" s="9">
        <v>578</v>
      </c>
      <c r="AR2917" s="9" t="s">
        <v>303</v>
      </c>
      <c r="AS2917" s="9" t="s">
        <v>304</v>
      </c>
      <c r="AT2917" s="9" t="s">
        <v>195</v>
      </c>
      <c r="AU2917" s="9">
        <v>132.71029999999999</v>
      </c>
      <c r="AV2917" s="9">
        <v>114.75392093264</v>
      </c>
      <c r="AW2917" s="9">
        <v>831.127765160693</v>
      </c>
      <c r="AX2917" s="9">
        <v>0.64369918670000004</v>
      </c>
    </row>
    <row r="2918" spans="1:50" x14ac:dyDescent="0.25">
      <c r="A2918" s="142">
        <v>550000</v>
      </c>
      <c r="B2918" s="142">
        <v>880000</v>
      </c>
      <c r="C2918" s="142">
        <v>880000</v>
      </c>
      <c r="D2918" s="9" t="s">
        <v>305</v>
      </c>
      <c r="E2918" s="9" t="s">
        <v>70</v>
      </c>
      <c r="F2918" s="9" t="s">
        <v>306</v>
      </c>
      <c r="G2918" s="9" t="s">
        <v>307</v>
      </c>
      <c r="H2918" s="9">
        <v>0.36</v>
      </c>
      <c r="I2918" s="9">
        <v>0.48</v>
      </c>
      <c r="J2918" s="9" t="s">
        <v>195</v>
      </c>
      <c r="K2918" s="9">
        <v>5.7769107583639998E-2</v>
      </c>
      <c r="L2918" s="9">
        <v>3864.5243009554501</v>
      </c>
      <c r="M2918" s="9">
        <v>10.2075974246083</v>
      </c>
      <c r="N2918" s="9">
        <v>1.7061783621983699</v>
      </c>
      <c r="O2918" s="9">
        <v>0.58968379379270996</v>
      </c>
      <c r="P2918" s="9">
        <v>9.8564401362720003E-2</v>
      </c>
      <c r="Q2918" s="9">
        <v>223.250120101498</v>
      </c>
      <c r="R2918" s="9">
        <v>1330</v>
      </c>
      <c r="S2918" s="9" t="s">
        <v>311</v>
      </c>
      <c r="T2918" s="9">
        <v>1330</v>
      </c>
      <c r="U2918" s="9" t="s">
        <v>293</v>
      </c>
      <c r="V2918" s="9" t="s">
        <v>195</v>
      </c>
      <c r="Z2918" s="9">
        <v>0</v>
      </c>
      <c r="AA2918" s="9">
        <v>1</v>
      </c>
      <c r="AB2918" s="9">
        <v>0.58968379379270996</v>
      </c>
      <c r="AC2918" s="9">
        <v>9.8564401362720003E-2</v>
      </c>
      <c r="AD2918" s="9">
        <v>223.250120101497</v>
      </c>
      <c r="AF2918" s="9">
        <v>-1</v>
      </c>
      <c r="AG2918" s="9">
        <v>-1</v>
      </c>
      <c r="AH2918" s="9">
        <v>-1</v>
      </c>
      <c r="AI2918" s="9">
        <v>-1</v>
      </c>
      <c r="AJ2918" s="9">
        <v>0</v>
      </c>
      <c r="AM2918" s="9" t="s">
        <v>309</v>
      </c>
      <c r="AN2918" s="9">
        <v>-1</v>
      </c>
      <c r="AQ2918" s="9">
        <v>578</v>
      </c>
      <c r="AR2918" s="9" t="s">
        <v>303</v>
      </c>
      <c r="AS2918" s="9" t="s">
        <v>304</v>
      </c>
      <c r="AT2918" s="9" t="s">
        <v>195</v>
      </c>
      <c r="AU2918" s="9">
        <v>132.71029999999999</v>
      </c>
      <c r="AV2918" s="9">
        <v>62.320956611872703</v>
      </c>
      <c r="AW2918" s="9">
        <v>233.78328404118099</v>
      </c>
      <c r="AX2918" s="9">
        <v>0.18106254669999999</v>
      </c>
    </row>
    <row r="2919" spans="1:50" x14ac:dyDescent="0.25">
      <c r="A2919" s="142">
        <v>550000</v>
      </c>
      <c r="B2919" s="142">
        <v>880000</v>
      </c>
      <c r="C2919" s="142">
        <v>880000</v>
      </c>
      <c r="D2919" s="9" t="s">
        <v>305</v>
      </c>
      <c r="E2919" s="9" t="s">
        <v>70</v>
      </c>
      <c r="F2919" s="9" t="s">
        <v>306</v>
      </c>
      <c r="G2919" s="9" t="s">
        <v>307</v>
      </c>
      <c r="H2919" s="9">
        <v>0.36</v>
      </c>
      <c r="I2919" s="9">
        <v>0.48</v>
      </c>
      <c r="J2919" s="9" t="s">
        <v>195</v>
      </c>
      <c r="K2919" s="9">
        <v>6.8605633669029997E-2</v>
      </c>
      <c r="L2919" s="9">
        <v>3864.5243009554501</v>
      </c>
      <c r="M2919" s="9">
        <v>10.2075974246083</v>
      </c>
      <c r="N2919" s="9">
        <v>1.7061783621983699</v>
      </c>
      <c r="O2919" s="9">
        <v>0.70029868955361996</v>
      </c>
      <c r="P2919" s="9">
        <v>0.117053447691</v>
      </c>
      <c r="Q2919" s="9">
        <v>265.12813849641702</v>
      </c>
      <c r="R2919" s="9">
        <v>1210</v>
      </c>
      <c r="S2919" s="9" t="s">
        <v>310</v>
      </c>
      <c r="T2919" s="9">
        <v>1210</v>
      </c>
      <c r="U2919" s="9" t="s">
        <v>293</v>
      </c>
      <c r="V2919" s="9" t="s">
        <v>195</v>
      </c>
      <c r="Z2919" s="9">
        <v>0</v>
      </c>
      <c r="AA2919" s="9">
        <v>1</v>
      </c>
      <c r="AB2919" s="9">
        <v>0.70029868955361996</v>
      </c>
      <c r="AC2919" s="9">
        <v>0.117053447691</v>
      </c>
      <c r="AD2919" s="9">
        <v>265.12813849641799</v>
      </c>
      <c r="AF2919" s="9">
        <v>-1</v>
      </c>
      <c r="AG2919" s="9">
        <v>-1</v>
      </c>
      <c r="AH2919" s="9">
        <v>-1</v>
      </c>
      <c r="AI2919" s="9">
        <v>-1</v>
      </c>
      <c r="AJ2919" s="9">
        <v>0</v>
      </c>
      <c r="AM2919" s="9" t="s">
        <v>309</v>
      </c>
      <c r="AN2919" s="9">
        <v>-1</v>
      </c>
      <c r="AQ2919" s="9">
        <v>578</v>
      </c>
      <c r="AR2919" s="9" t="s">
        <v>303</v>
      </c>
      <c r="AS2919" s="9" t="s">
        <v>304</v>
      </c>
      <c r="AT2919" s="9" t="s">
        <v>195</v>
      </c>
      <c r="AU2919" s="9">
        <v>132.71029999999999</v>
      </c>
      <c r="AV2919" s="9">
        <v>68.347916687404904</v>
      </c>
      <c r="AW2919" s="9">
        <v>277.63714922634</v>
      </c>
      <c r="AX2919" s="9">
        <v>0.2150268763</v>
      </c>
    </row>
    <row r="2920" spans="1:50" x14ac:dyDescent="0.25">
      <c r="A2920" s="142">
        <v>550000</v>
      </c>
      <c r="B2920" s="142">
        <v>880000</v>
      </c>
      <c r="C2920" s="142">
        <v>880000</v>
      </c>
      <c r="D2920" s="9" t="s">
        <v>305</v>
      </c>
      <c r="E2920" s="9" t="s">
        <v>70</v>
      </c>
      <c r="F2920" s="9" t="s">
        <v>306</v>
      </c>
      <c r="G2920" s="9" t="s">
        <v>307</v>
      </c>
      <c r="H2920" s="9">
        <v>0.36</v>
      </c>
      <c r="I2920" s="9">
        <v>0.48</v>
      </c>
      <c r="J2920" s="9" t="s">
        <v>195</v>
      </c>
      <c r="K2920" s="9">
        <v>4.2968621381869999E-2</v>
      </c>
      <c r="L2920" s="9">
        <v>3864.5243009554501</v>
      </c>
      <c r="M2920" s="9">
        <v>10.2075974246083</v>
      </c>
      <c r="N2920" s="9">
        <v>1.7061783621983699</v>
      </c>
      <c r="O2920" s="9">
        <v>0.43860638895663001</v>
      </c>
      <c r="P2920" s="9">
        <v>7.3312132055250001E-2</v>
      </c>
      <c r="Q2920" s="9">
        <v>166.05328150882099</v>
      </c>
      <c r="R2920" s="9">
        <v>1210</v>
      </c>
      <c r="S2920" s="9" t="s">
        <v>310</v>
      </c>
      <c r="T2920" s="9">
        <v>1210</v>
      </c>
      <c r="U2920" s="9" t="s">
        <v>293</v>
      </c>
      <c r="V2920" s="9" t="s">
        <v>195</v>
      </c>
      <c r="Z2920" s="9">
        <v>0</v>
      </c>
      <c r="AA2920" s="9">
        <v>1</v>
      </c>
      <c r="AB2920" s="9">
        <v>0.43860638895663001</v>
      </c>
      <c r="AC2920" s="9">
        <v>7.3312132055250001E-2</v>
      </c>
      <c r="AD2920" s="9">
        <v>166.05328150882099</v>
      </c>
      <c r="AF2920" s="9">
        <v>-1</v>
      </c>
      <c r="AG2920" s="9">
        <v>-1</v>
      </c>
      <c r="AH2920" s="9">
        <v>-1</v>
      </c>
      <c r="AI2920" s="9">
        <v>-1</v>
      </c>
      <c r="AJ2920" s="9">
        <v>0</v>
      </c>
      <c r="AM2920" s="9" t="s">
        <v>309</v>
      </c>
      <c r="AN2920" s="9">
        <v>-1</v>
      </c>
      <c r="AQ2920" s="9">
        <v>578</v>
      </c>
      <c r="AR2920" s="9" t="s">
        <v>303</v>
      </c>
      <c r="AS2920" s="9" t="s">
        <v>304</v>
      </c>
      <c r="AT2920" s="9" t="s">
        <v>195</v>
      </c>
      <c r="AU2920" s="9">
        <v>132.71029999999999</v>
      </c>
      <c r="AV2920" s="9">
        <v>74.310363710964594</v>
      </c>
      <c r="AW2920" s="9">
        <v>173.88784140092699</v>
      </c>
      <c r="AX2920" s="9">
        <v>0.13467419420000001</v>
      </c>
    </row>
    <row r="2921" spans="1:50" x14ac:dyDescent="0.25">
      <c r="A2921" s="142">
        <v>550000</v>
      </c>
      <c r="B2921" s="142">
        <v>880000</v>
      </c>
      <c r="C2921" s="142">
        <v>880000</v>
      </c>
      <c r="D2921" s="9" t="s">
        <v>305</v>
      </c>
      <c r="E2921" s="9" t="s">
        <v>70</v>
      </c>
      <c r="F2921" s="9" t="s">
        <v>306</v>
      </c>
      <c r="G2921" s="9" t="s">
        <v>307</v>
      </c>
      <c r="H2921" s="9">
        <v>0.36</v>
      </c>
      <c r="I2921" s="9">
        <v>0.48</v>
      </c>
      <c r="J2921" s="9" t="s">
        <v>195</v>
      </c>
      <c r="K2921" s="9">
        <v>0.19448236443747999</v>
      </c>
      <c r="L2921" s="9">
        <v>3864.5243009554501</v>
      </c>
      <c r="M2921" s="9">
        <v>10.2075974246083</v>
      </c>
      <c r="N2921" s="9">
        <v>1.7061783621983699</v>
      </c>
      <c r="O2921" s="9">
        <v>1.98519768236382</v>
      </c>
      <c r="P2921" s="9">
        <v>0.33182160203241001</v>
      </c>
      <c r="Q2921" s="9">
        <v>751.58182347593504</v>
      </c>
      <c r="R2921" s="9">
        <v>1330</v>
      </c>
      <c r="S2921" s="9" t="s">
        <v>311</v>
      </c>
      <c r="T2921" s="9">
        <v>1330</v>
      </c>
      <c r="U2921" s="9" t="s">
        <v>293</v>
      </c>
      <c r="V2921" s="9" t="s">
        <v>195</v>
      </c>
      <c r="Z2921" s="9">
        <v>0</v>
      </c>
      <c r="AA2921" s="9">
        <v>1</v>
      </c>
      <c r="AB2921" s="9">
        <v>1.98519768236382</v>
      </c>
      <c r="AC2921" s="9">
        <v>0.33182160203241001</v>
      </c>
      <c r="AD2921" s="9">
        <v>751.58182347593504</v>
      </c>
      <c r="AF2921" s="9">
        <v>-1</v>
      </c>
      <c r="AG2921" s="9">
        <v>-1</v>
      </c>
      <c r="AH2921" s="9">
        <v>-1</v>
      </c>
      <c r="AI2921" s="9">
        <v>-1</v>
      </c>
      <c r="AJ2921" s="9">
        <v>0</v>
      </c>
      <c r="AM2921" s="9" t="s">
        <v>309</v>
      </c>
      <c r="AN2921" s="9">
        <v>-1</v>
      </c>
      <c r="AQ2921" s="9">
        <v>578</v>
      </c>
      <c r="AR2921" s="9" t="s">
        <v>303</v>
      </c>
      <c r="AS2921" s="9" t="s">
        <v>304</v>
      </c>
      <c r="AT2921" s="9" t="s">
        <v>195</v>
      </c>
      <c r="AU2921" s="9">
        <v>132.71029999999999</v>
      </c>
      <c r="AV2921" s="9">
        <v>114.4794961013</v>
      </c>
      <c r="AW2921" s="9">
        <v>787.042205567373</v>
      </c>
      <c r="AX2921" s="9">
        <v>0.6095554124</v>
      </c>
    </row>
    <row r="2922" spans="1:50" x14ac:dyDescent="0.25">
      <c r="A2922" s="142">
        <v>550000</v>
      </c>
      <c r="B2922" s="142">
        <v>880000</v>
      </c>
      <c r="C2922" s="142">
        <v>880000</v>
      </c>
      <c r="D2922" s="9" t="s">
        <v>305</v>
      </c>
      <c r="E2922" s="9" t="s">
        <v>70</v>
      </c>
      <c r="F2922" s="9" t="s">
        <v>306</v>
      </c>
      <c r="G2922" s="9" t="s">
        <v>307</v>
      </c>
      <c r="H2922" s="9">
        <v>0.36</v>
      </c>
      <c r="I2922" s="9">
        <v>0.48</v>
      </c>
      <c r="J2922" s="9" t="s">
        <v>195</v>
      </c>
      <c r="K2922" s="9">
        <v>0.23434421745556</v>
      </c>
      <c r="L2922" s="9">
        <v>3860.9478648834001</v>
      </c>
      <c r="M2922" s="9">
        <v>9.5918438763469194</v>
      </c>
      <c r="N2922" s="9">
        <v>1.40960341273731</v>
      </c>
      <c r="O2922" s="9">
        <v>2.2477931471584198</v>
      </c>
      <c r="P2922" s="9">
        <v>0.33033240868060998</v>
      </c>
      <c r="Q2922" s="9">
        <v>904.79080603281602</v>
      </c>
      <c r="R2922" s="9">
        <v>1200</v>
      </c>
      <c r="S2922" s="9" t="s">
        <v>308</v>
      </c>
      <c r="T2922" s="9">
        <v>1200</v>
      </c>
      <c r="U2922" s="9" t="s">
        <v>293</v>
      </c>
      <c r="V2922" s="9" t="s">
        <v>195</v>
      </c>
      <c r="Z2922" s="9">
        <v>0</v>
      </c>
      <c r="AA2922" s="9">
        <v>1</v>
      </c>
      <c r="AB2922" s="9">
        <v>2.2477931471584198</v>
      </c>
      <c r="AC2922" s="9">
        <v>0.33033240868060998</v>
      </c>
      <c r="AD2922" s="9">
        <v>904.79080603281602</v>
      </c>
      <c r="AF2922" s="9">
        <v>-1</v>
      </c>
      <c r="AG2922" s="9">
        <v>-1</v>
      </c>
      <c r="AH2922" s="9">
        <v>-1</v>
      </c>
      <c r="AI2922" s="9">
        <v>-1</v>
      </c>
      <c r="AJ2922" s="9">
        <v>0</v>
      </c>
      <c r="AM2922" s="9" t="s">
        <v>309</v>
      </c>
      <c r="AN2922" s="9">
        <v>-1</v>
      </c>
      <c r="AQ2922" s="9">
        <v>578</v>
      </c>
      <c r="AR2922" s="9" t="s">
        <v>303</v>
      </c>
      <c r="AS2922" s="9" t="s">
        <v>304</v>
      </c>
      <c r="AT2922" s="9" t="s">
        <v>195</v>
      </c>
      <c r="AU2922" s="9">
        <v>132.71029999999999</v>
      </c>
      <c r="AV2922" s="9">
        <v>191.59019105663899</v>
      </c>
      <c r="AW2922" s="9">
        <v>948.35740146233604</v>
      </c>
      <c r="AX2922" s="9">
        <v>0.73381249479999999</v>
      </c>
    </row>
    <row r="2923" spans="1:50" x14ac:dyDescent="0.25">
      <c r="A2923" s="142">
        <v>550000</v>
      </c>
      <c r="B2923" s="142">
        <v>880000</v>
      </c>
      <c r="C2923" s="142">
        <v>880000</v>
      </c>
      <c r="D2923" s="9" t="s">
        <v>305</v>
      </c>
      <c r="E2923" s="9" t="s">
        <v>70</v>
      </c>
      <c r="F2923" s="9" t="s">
        <v>306</v>
      </c>
      <c r="G2923" s="9" t="s">
        <v>307</v>
      </c>
      <c r="H2923" s="9">
        <v>0.36</v>
      </c>
      <c r="I2923" s="9">
        <v>0.48</v>
      </c>
      <c r="J2923" s="9" t="s">
        <v>195</v>
      </c>
      <c r="K2923" s="9">
        <v>0.26569248402661999</v>
      </c>
      <c r="L2923" s="9">
        <v>3860.9478648834001</v>
      </c>
      <c r="M2923" s="9">
        <v>9.5918438763469194</v>
      </c>
      <c r="N2923" s="9">
        <v>1.40960341273731</v>
      </c>
      <c r="O2923" s="9">
        <v>2.54848082590222</v>
      </c>
      <c r="P2923" s="9">
        <v>0.37452103222258998</v>
      </c>
      <c r="Q2923" s="9">
        <v>1025.8248289181799</v>
      </c>
      <c r="R2923" s="9">
        <v>1210</v>
      </c>
      <c r="S2923" s="9" t="s">
        <v>310</v>
      </c>
      <c r="T2923" s="9">
        <v>1210</v>
      </c>
      <c r="U2923" s="9" t="s">
        <v>293</v>
      </c>
      <c r="V2923" s="9" t="s">
        <v>195</v>
      </c>
      <c r="Z2923" s="9">
        <v>0</v>
      </c>
      <c r="AA2923" s="9">
        <v>1</v>
      </c>
      <c r="AB2923" s="9">
        <v>2.54848082590222</v>
      </c>
      <c r="AC2923" s="9">
        <v>0.37452103222258998</v>
      </c>
      <c r="AD2923" s="9">
        <v>1025.8248289181799</v>
      </c>
      <c r="AF2923" s="9">
        <v>-1</v>
      </c>
      <c r="AG2923" s="9">
        <v>-1</v>
      </c>
      <c r="AH2923" s="9">
        <v>-1</v>
      </c>
      <c r="AI2923" s="9">
        <v>-1</v>
      </c>
      <c r="AJ2923" s="9">
        <v>0</v>
      </c>
      <c r="AM2923" s="9" t="s">
        <v>309</v>
      </c>
      <c r="AN2923" s="9">
        <v>-1</v>
      </c>
      <c r="AQ2923" s="9">
        <v>578</v>
      </c>
      <c r="AR2923" s="9" t="s">
        <v>303</v>
      </c>
      <c r="AS2923" s="9" t="s">
        <v>304</v>
      </c>
      <c r="AT2923" s="9" t="s">
        <v>195</v>
      </c>
      <c r="AU2923" s="9">
        <v>132.71029999999999</v>
      </c>
      <c r="AV2923" s="9">
        <v>133.953267306475</v>
      </c>
      <c r="AW2923" s="9">
        <v>1075.21933536657</v>
      </c>
      <c r="AX2923" s="9">
        <v>0.8319747193</v>
      </c>
    </row>
    <row r="2924" spans="1:50" x14ac:dyDescent="0.25">
      <c r="A2924" s="142">
        <v>550000</v>
      </c>
      <c r="B2924" s="142">
        <v>880000</v>
      </c>
      <c r="C2924" s="142">
        <v>880000</v>
      </c>
      <c r="D2924" s="9" t="s">
        <v>305</v>
      </c>
      <c r="E2924" s="9" t="s">
        <v>70</v>
      </c>
      <c r="F2924" s="9" t="s">
        <v>306</v>
      </c>
      <c r="G2924" s="9" t="s">
        <v>307</v>
      </c>
      <c r="H2924" s="9">
        <v>0.36</v>
      </c>
      <c r="I2924" s="9">
        <v>0.48</v>
      </c>
      <c r="J2924" s="9" t="s">
        <v>195</v>
      </c>
      <c r="K2924" s="9">
        <v>0.11772675213969</v>
      </c>
      <c r="L2924" s="9">
        <v>3860.9478648834001</v>
      </c>
      <c r="M2924" s="9">
        <v>9.5918438763469194</v>
      </c>
      <c r="N2924" s="9">
        <v>1.40960341273731</v>
      </c>
      <c r="O2924" s="9">
        <v>1.1292166265933601</v>
      </c>
      <c r="P2924" s="9">
        <v>0.16594803158658999</v>
      </c>
      <c r="Q2924" s="9">
        <v>454.53685231342001</v>
      </c>
      <c r="R2924" s="9">
        <v>1210</v>
      </c>
      <c r="S2924" s="9" t="s">
        <v>310</v>
      </c>
      <c r="T2924" s="9">
        <v>1210</v>
      </c>
      <c r="U2924" s="9" t="s">
        <v>293</v>
      </c>
      <c r="V2924" s="9" t="s">
        <v>195</v>
      </c>
      <c r="Z2924" s="9">
        <v>0</v>
      </c>
      <c r="AA2924" s="9">
        <v>1</v>
      </c>
      <c r="AB2924" s="9">
        <v>1.1292166265933601</v>
      </c>
      <c r="AC2924" s="9">
        <v>0.16594803158658999</v>
      </c>
      <c r="AD2924" s="9">
        <v>454.53685231342001</v>
      </c>
      <c r="AF2924" s="9">
        <v>-1</v>
      </c>
      <c r="AG2924" s="9">
        <v>-1</v>
      </c>
      <c r="AH2924" s="9">
        <v>-1</v>
      </c>
      <c r="AI2924" s="9">
        <v>-1</v>
      </c>
      <c r="AJ2924" s="9">
        <v>0</v>
      </c>
      <c r="AM2924" s="9" t="s">
        <v>309</v>
      </c>
      <c r="AN2924" s="9">
        <v>-1</v>
      </c>
      <c r="AQ2924" s="9">
        <v>578</v>
      </c>
      <c r="AR2924" s="9" t="s">
        <v>303</v>
      </c>
      <c r="AS2924" s="9" t="s">
        <v>304</v>
      </c>
      <c r="AT2924" s="9" t="s">
        <v>195</v>
      </c>
      <c r="AU2924" s="9">
        <v>132.71029999999999</v>
      </c>
      <c r="AV2924" s="9">
        <v>115.25270347779799</v>
      </c>
      <c r="AW2924" s="9">
        <v>476.42326298482402</v>
      </c>
      <c r="AX2924" s="9">
        <v>0.36864302700000001</v>
      </c>
    </row>
    <row r="2925" spans="1:50" x14ac:dyDescent="0.25">
      <c r="A2925" s="142">
        <v>550000</v>
      </c>
      <c r="B2925" s="142">
        <v>880000</v>
      </c>
      <c r="C2925" s="142">
        <v>880000</v>
      </c>
      <c r="D2925" s="9" t="s">
        <v>305</v>
      </c>
      <c r="E2925" s="9" t="s">
        <v>70</v>
      </c>
      <c r="F2925" s="9" t="s">
        <v>306</v>
      </c>
      <c r="G2925" s="9" t="s">
        <v>307</v>
      </c>
      <c r="H2925" s="9">
        <v>0.36</v>
      </c>
      <c r="I2925" s="9">
        <v>0.48</v>
      </c>
      <c r="J2925" s="9" t="s">
        <v>195</v>
      </c>
      <c r="K2925" s="9">
        <v>0.31639204599684001</v>
      </c>
      <c r="L2925" s="9">
        <v>3853.98804870812</v>
      </c>
      <c r="M2925" s="9">
        <v>9.4552695037413503</v>
      </c>
      <c r="N2925" s="9">
        <v>1.3814428955194999</v>
      </c>
      <c r="O2925" s="9">
        <v>2.9915720637402599</v>
      </c>
      <c r="P2925" s="9">
        <v>0.43707754414120997</v>
      </c>
      <c r="Q2925" s="9">
        <v>1219.37116397813</v>
      </c>
      <c r="R2925" s="9">
        <v>1200</v>
      </c>
      <c r="S2925" s="9" t="s">
        <v>308</v>
      </c>
      <c r="T2925" s="9">
        <v>1200</v>
      </c>
      <c r="U2925" s="9" t="s">
        <v>293</v>
      </c>
      <c r="V2925" s="9" t="s">
        <v>195</v>
      </c>
      <c r="Z2925" s="9">
        <v>0</v>
      </c>
      <c r="AA2925" s="9">
        <v>1</v>
      </c>
      <c r="AB2925" s="9">
        <v>2.9915720637402599</v>
      </c>
      <c r="AC2925" s="9">
        <v>0.43707754414120997</v>
      </c>
      <c r="AD2925" s="9">
        <v>1219.37116397813</v>
      </c>
      <c r="AF2925" s="9">
        <v>-1</v>
      </c>
      <c r="AG2925" s="9">
        <v>-1</v>
      </c>
      <c r="AH2925" s="9">
        <v>-1</v>
      </c>
      <c r="AI2925" s="9">
        <v>-1</v>
      </c>
      <c r="AJ2925" s="9">
        <v>0</v>
      </c>
      <c r="AM2925" s="9" t="s">
        <v>309</v>
      </c>
      <c r="AN2925" s="9">
        <v>-1</v>
      </c>
      <c r="AQ2925" s="9">
        <v>578</v>
      </c>
      <c r="AR2925" s="9" t="s">
        <v>303</v>
      </c>
      <c r="AS2925" s="9" t="s">
        <v>304</v>
      </c>
      <c r="AT2925" s="9" t="s">
        <v>195</v>
      </c>
      <c r="AU2925" s="9">
        <v>132.71029999999999</v>
      </c>
      <c r="AV2925" s="9">
        <v>200.26297318420399</v>
      </c>
      <c r="AW2925" s="9">
        <v>1280.39318333859</v>
      </c>
      <c r="AX2925" s="9">
        <v>0.98894660499999998</v>
      </c>
    </row>
    <row r="2926" spans="1:50" x14ac:dyDescent="0.25">
      <c r="A2926" s="142">
        <v>550000</v>
      </c>
      <c r="B2926" s="142">
        <v>880000</v>
      </c>
      <c r="C2926" s="142">
        <v>880000</v>
      </c>
      <c r="D2926" s="9" t="s">
        <v>305</v>
      </c>
      <c r="E2926" s="9" t="s">
        <v>70</v>
      </c>
      <c r="F2926" s="9" t="s">
        <v>306</v>
      </c>
      <c r="G2926" s="9" t="s">
        <v>307</v>
      </c>
      <c r="H2926" s="9">
        <v>0.36</v>
      </c>
      <c r="I2926" s="9">
        <v>0.48</v>
      </c>
      <c r="J2926" s="9" t="s">
        <v>195</v>
      </c>
      <c r="K2926" s="9">
        <v>2.2876223118320001E-2</v>
      </c>
      <c r="L2926" s="9">
        <v>3853.98804870812</v>
      </c>
      <c r="M2926" s="9">
        <v>9.4552695037413503</v>
      </c>
      <c r="N2926" s="9">
        <v>1.3814428955194999</v>
      </c>
      <c r="O2926" s="9">
        <v>0.21630085481142999</v>
      </c>
      <c r="P2926" s="9">
        <v>3.1602195903120002E-2</v>
      </c>
      <c r="Q2926" s="9">
        <v>88.164690497585596</v>
      </c>
      <c r="R2926" s="9">
        <v>1700</v>
      </c>
      <c r="S2926" s="9" t="s">
        <v>314</v>
      </c>
      <c r="T2926" s="9">
        <v>1700</v>
      </c>
      <c r="U2926" s="9" t="s">
        <v>293</v>
      </c>
      <c r="V2926" s="9" t="s">
        <v>195</v>
      </c>
      <c r="Z2926" s="9">
        <v>0</v>
      </c>
      <c r="AA2926" s="9">
        <v>1</v>
      </c>
      <c r="AB2926" s="9">
        <v>0.21630085481142999</v>
      </c>
      <c r="AC2926" s="9">
        <v>3.1602195903120002E-2</v>
      </c>
      <c r="AD2926" s="9">
        <v>131.91181665544599</v>
      </c>
      <c r="AF2926" s="9">
        <v>-1</v>
      </c>
      <c r="AG2926" s="9">
        <v>-1</v>
      </c>
      <c r="AH2926" s="9">
        <v>-1</v>
      </c>
      <c r="AI2926" s="9">
        <v>-1</v>
      </c>
      <c r="AJ2926" s="9">
        <v>0</v>
      </c>
      <c r="AM2926" s="9" t="s">
        <v>309</v>
      </c>
      <c r="AN2926" s="9">
        <v>-1</v>
      </c>
      <c r="AQ2926" s="9">
        <v>578</v>
      </c>
      <c r="AR2926" s="9" t="s">
        <v>303</v>
      </c>
      <c r="AS2926" s="9" t="s">
        <v>304</v>
      </c>
      <c r="AT2926" s="9" t="s">
        <v>195</v>
      </c>
      <c r="AU2926" s="9">
        <v>132.71029999999999</v>
      </c>
      <c r="AV2926" s="9">
        <v>67.836425162967998</v>
      </c>
      <c r="AW2926" s="9">
        <v>92.576790446630099</v>
      </c>
      <c r="AX2926" s="9">
        <v>0.1069844417</v>
      </c>
    </row>
    <row r="2927" spans="1:50" x14ac:dyDescent="0.25">
      <c r="A2927" s="142">
        <v>550000</v>
      </c>
      <c r="B2927" s="142">
        <v>880000</v>
      </c>
      <c r="C2927" s="142">
        <v>880000</v>
      </c>
      <c r="D2927" s="9" t="s">
        <v>305</v>
      </c>
      <c r="E2927" s="9" t="s">
        <v>70</v>
      </c>
      <c r="F2927" s="9" t="s">
        <v>306</v>
      </c>
      <c r="G2927" s="9" t="s">
        <v>307</v>
      </c>
      <c r="H2927" s="9">
        <v>0.36</v>
      </c>
      <c r="I2927" s="9">
        <v>0.48</v>
      </c>
      <c r="J2927" s="9" t="s">
        <v>195</v>
      </c>
      <c r="K2927" s="9">
        <v>5.5481896165790003E-2</v>
      </c>
      <c r="L2927" s="9">
        <v>3853.98804870812</v>
      </c>
      <c r="M2927" s="9">
        <v>9.4552695037413503</v>
      </c>
      <c r="N2927" s="9">
        <v>1.3814428955194999</v>
      </c>
      <c r="O2927" s="9">
        <v>0.52459628082619003</v>
      </c>
      <c r="P2927" s="9">
        <v>7.6645071288189995E-2</v>
      </c>
      <c r="Q2927" s="9">
        <v>213.82656474264201</v>
      </c>
      <c r="R2927" s="9">
        <v>1210</v>
      </c>
      <c r="S2927" s="9" t="s">
        <v>310</v>
      </c>
      <c r="T2927" s="9">
        <v>1210</v>
      </c>
      <c r="U2927" s="9" t="s">
        <v>293</v>
      </c>
      <c r="V2927" s="9" t="s">
        <v>195</v>
      </c>
      <c r="Z2927" s="9">
        <v>0</v>
      </c>
      <c r="AA2927" s="9">
        <v>1</v>
      </c>
      <c r="AB2927" s="9">
        <v>0.52459628082619003</v>
      </c>
      <c r="AC2927" s="9">
        <v>7.6645071288189995E-2</v>
      </c>
      <c r="AD2927" s="9">
        <v>213.826564742643</v>
      </c>
      <c r="AF2927" s="9">
        <v>-1</v>
      </c>
      <c r="AG2927" s="9">
        <v>-1</v>
      </c>
      <c r="AH2927" s="9">
        <v>-1</v>
      </c>
      <c r="AI2927" s="9">
        <v>-1</v>
      </c>
      <c r="AJ2927" s="9">
        <v>0</v>
      </c>
      <c r="AM2927" s="9" t="s">
        <v>309</v>
      </c>
      <c r="AN2927" s="9">
        <v>-1</v>
      </c>
      <c r="AQ2927" s="9">
        <v>578</v>
      </c>
      <c r="AR2927" s="9" t="s">
        <v>303</v>
      </c>
      <c r="AS2927" s="9" t="s">
        <v>304</v>
      </c>
      <c r="AT2927" s="9" t="s">
        <v>195</v>
      </c>
      <c r="AU2927" s="9">
        <v>132.71029999999999</v>
      </c>
      <c r="AV2927" s="9">
        <v>78.569800445038297</v>
      </c>
      <c r="AW2927" s="9">
        <v>224.527267825482</v>
      </c>
      <c r="AX2927" s="9">
        <v>0.17341976049999999</v>
      </c>
    </row>
    <row r="2928" spans="1:50" x14ac:dyDescent="0.25">
      <c r="A2928" s="142">
        <v>550000</v>
      </c>
      <c r="B2928" s="142">
        <v>880000</v>
      </c>
      <c r="C2928" s="142">
        <v>880000</v>
      </c>
      <c r="D2928" s="9" t="s">
        <v>305</v>
      </c>
      <c r="E2928" s="9" t="s">
        <v>70</v>
      </c>
      <c r="F2928" s="9" t="s">
        <v>306</v>
      </c>
      <c r="G2928" s="9" t="s">
        <v>307</v>
      </c>
      <c r="H2928" s="9">
        <v>0.36</v>
      </c>
      <c r="I2928" s="9">
        <v>0.48</v>
      </c>
      <c r="J2928" s="9" t="s">
        <v>195</v>
      </c>
      <c r="K2928" s="9">
        <v>1.2439219220900001E-3</v>
      </c>
      <c r="L2928" s="9">
        <v>3853.98804870812</v>
      </c>
      <c r="M2928" s="9">
        <v>9.4552695037413503</v>
      </c>
      <c r="N2928" s="9">
        <v>1.3814428955194999</v>
      </c>
      <c r="O2928" s="9">
        <v>1.1761617014969999E-2</v>
      </c>
      <c r="P2928" s="9">
        <v>1.7184071018499999E-3</v>
      </c>
      <c r="Q2928" s="9">
        <v>4.7940602212608896</v>
      </c>
      <c r="R2928" s="9">
        <v>1210</v>
      </c>
      <c r="S2928" s="9" t="s">
        <v>310</v>
      </c>
      <c r="T2928" s="9">
        <v>1210</v>
      </c>
      <c r="U2928" s="9" t="s">
        <v>293</v>
      </c>
      <c r="V2928" s="9" t="s">
        <v>195</v>
      </c>
      <c r="Z2928" s="9">
        <v>0</v>
      </c>
      <c r="AA2928" s="9">
        <v>1</v>
      </c>
      <c r="AB2928" s="9">
        <v>1.1761617014969999E-2</v>
      </c>
      <c r="AC2928" s="9">
        <v>1.7184071018499999E-3</v>
      </c>
      <c r="AD2928" s="9">
        <v>4.7940602212598096</v>
      </c>
      <c r="AF2928" s="9">
        <v>-1</v>
      </c>
      <c r="AG2928" s="9">
        <v>-1</v>
      </c>
      <c r="AH2928" s="9">
        <v>-1</v>
      </c>
      <c r="AI2928" s="9">
        <v>-1</v>
      </c>
      <c r="AJ2928" s="9">
        <v>0</v>
      </c>
      <c r="AM2928" s="9" t="s">
        <v>309</v>
      </c>
      <c r="AN2928" s="9">
        <v>-1</v>
      </c>
      <c r="AQ2928" s="9">
        <v>578</v>
      </c>
      <c r="AR2928" s="9" t="s">
        <v>303</v>
      </c>
      <c r="AS2928" s="9" t="s">
        <v>304</v>
      </c>
      <c r="AT2928" s="9" t="s">
        <v>195</v>
      </c>
      <c r="AU2928" s="9">
        <v>132.71029999999999</v>
      </c>
      <c r="AV2928" s="9">
        <v>12.8206045752533</v>
      </c>
      <c r="AW2928" s="9">
        <v>5.03397341937292</v>
      </c>
      <c r="AX2928" s="9">
        <v>3.8881266999999998E-3</v>
      </c>
    </row>
    <row r="2929" spans="1:50" x14ac:dyDescent="0.25">
      <c r="A2929" s="142">
        <v>550000</v>
      </c>
      <c r="B2929" s="142">
        <v>880000</v>
      </c>
      <c r="C2929" s="142">
        <v>880000</v>
      </c>
      <c r="D2929" s="9" t="s">
        <v>305</v>
      </c>
      <c r="E2929" s="9" t="s">
        <v>70</v>
      </c>
      <c r="F2929" s="9" t="s">
        <v>306</v>
      </c>
      <c r="G2929" s="9" t="s">
        <v>307</v>
      </c>
      <c r="H2929" s="9">
        <v>0.36</v>
      </c>
      <c r="I2929" s="9">
        <v>0.48</v>
      </c>
      <c r="J2929" s="9" t="s">
        <v>195</v>
      </c>
      <c r="K2929" s="9">
        <v>0.19494524938699001</v>
      </c>
      <c r="L2929" s="9">
        <v>3853.98804870812</v>
      </c>
      <c r="M2929" s="9">
        <v>9.4552695037413503</v>
      </c>
      <c r="N2929" s="9">
        <v>1.3814428955194999</v>
      </c>
      <c r="O2929" s="9">
        <v>1.8432598714280899</v>
      </c>
      <c r="P2929" s="9">
        <v>0.26930572978093997</v>
      </c>
      <c r="Q2929" s="9">
        <v>751.31666128989798</v>
      </c>
      <c r="R2929" s="9">
        <v>1210</v>
      </c>
      <c r="S2929" s="9" t="s">
        <v>310</v>
      </c>
      <c r="T2929" s="9">
        <v>1210</v>
      </c>
      <c r="U2929" s="9" t="s">
        <v>293</v>
      </c>
      <c r="V2929" s="9" t="s">
        <v>195</v>
      </c>
      <c r="Z2929" s="9">
        <v>0</v>
      </c>
      <c r="AA2929" s="9">
        <v>1</v>
      </c>
      <c r="AB2929" s="9">
        <v>1.8432598714280899</v>
      </c>
      <c r="AC2929" s="9">
        <v>0.26930572978093997</v>
      </c>
      <c r="AD2929" s="9">
        <v>751.31666128989798</v>
      </c>
      <c r="AF2929" s="9">
        <v>-1</v>
      </c>
      <c r="AG2929" s="9">
        <v>-1</v>
      </c>
      <c r="AH2929" s="9">
        <v>-1</v>
      </c>
      <c r="AI2929" s="9">
        <v>-1</v>
      </c>
      <c r="AJ2929" s="9">
        <v>0</v>
      </c>
      <c r="AM2929" s="9" t="s">
        <v>309</v>
      </c>
      <c r="AN2929" s="9">
        <v>-1</v>
      </c>
      <c r="AQ2929" s="9">
        <v>578</v>
      </c>
      <c r="AR2929" s="9" t="s">
        <v>303</v>
      </c>
      <c r="AS2929" s="9" t="s">
        <v>304</v>
      </c>
      <c r="AT2929" s="9" t="s">
        <v>195</v>
      </c>
      <c r="AU2929" s="9">
        <v>132.71029999999999</v>
      </c>
      <c r="AV2929" s="9">
        <v>114.437219953995</v>
      </c>
      <c r="AW2929" s="9">
        <v>788.91543449812696</v>
      </c>
      <c r="AX2929" s="9">
        <v>0.60934035789999996</v>
      </c>
    </row>
    <row r="2930" spans="1:50" x14ac:dyDescent="0.25">
      <c r="A2930" s="142">
        <v>550000</v>
      </c>
      <c r="B2930" s="142">
        <v>880000</v>
      </c>
      <c r="C2930" s="142">
        <v>880000</v>
      </c>
      <c r="D2930" s="9" t="s">
        <v>305</v>
      </c>
      <c r="E2930" s="9" t="s">
        <v>70</v>
      </c>
      <c r="F2930" s="9" t="s">
        <v>306</v>
      </c>
      <c r="G2930" s="9" t="s">
        <v>307</v>
      </c>
      <c r="H2930" s="9">
        <v>0.36</v>
      </c>
      <c r="I2930" s="9">
        <v>0.48</v>
      </c>
      <c r="J2930" s="9" t="s">
        <v>195</v>
      </c>
      <c r="K2930" s="9">
        <v>0.15364518084976</v>
      </c>
      <c r="L2930" s="9">
        <v>3911.9436204260901</v>
      </c>
      <c r="M2930" s="9">
        <v>11.8829739104238</v>
      </c>
      <c r="N2930" s="9">
        <v>1.5796208348577301</v>
      </c>
      <c r="O2930" s="9">
        <v>1.8257616755000901</v>
      </c>
      <c r="P2930" s="9">
        <v>0.24270112884577</v>
      </c>
      <c r="Q2930" s="9">
        <v>601.05128503444803</v>
      </c>
      <c r="R2930" s="9">
        <v>1400</v>
      </c>
      <c r="S2930" s="9" t="s">
        <v>297</v>
      </c>
      <c r="T2930" s="9">
        <v>1400</v>
      </c>
      <c r="U2930" s="9" t="s">
        <v>293</v>
      </c>
      <c r="V2930" s="9" t="s">
        <v>195</v>
      </c>
      <c r="Z2930" s="9">
        <v>0</v>
      </c>
      <c r="AA2930" s="9">
        <v>1</v>
      </c>
      <c r="AB2930" s="9">
        <v>1.8257616755000901</v>
      </c>
      <c r="AC2930" s="9">
        <v>0.24270112884577</v>
      </c>
      <c r="AD2930" s="9">
        <v>601.05128503444803</v>
      </c>
      <c r="AF2930" s="9">
        <v>-1</v>
      </c>
      <c r="AG2930" s="9">
        <v>-1</v>
      </c>
      <c r="AH2930" s="9">
        <v>-1</v>
      </c>
      <c r="AI2930" s="9">
        <v>-1</v>
      </c>
      <c r="AJ2930" s="9">
        <v>0</v>
      </c>
      <c r="AM2930" s="9" t="s">
        <v>309</v>
      </c>
      <c r="AN2930" s="9">
        <v>-1</v>
      </c>
      <c r="AQ2930" s="9">
        <v>578</v>
      </c>
      <c r="AR2930" s="9" t="s">
        <v>303</v>
      </c>
      <c r="AS2930" s="9" t="s">
        <v>304</v>
      </c>
      <c r="AT2930" s="9" t="s">
        <v>195</v>
      </c>
      <c r="AU2930" s="9">
        <v>132.71029999999999</v>
      </c>
      <c r="AV2930" s="9">
        <v>129.71693874117</v>
      </c>
      <c r="AW2930" s="9">
        <v>621.77998689267804</v>
      </c>
      <c r="AX2930" s="9">
        <v>0.48747062860000001</v>
      </c>
    </row>
    <row r="2931" spans="1:50" x14ac:dyDescent="0.25">
      <c r="A2931" s="142">
        <v>550000</v>
      </c>
      <c r="B2931" s="142">
        <v>880000</v>
      </c>
      <c r="C2931" s="142">
        <v>880000</v>
      </c>
      <c r="D2931" s="9" t="s">
        <v>305</v>
      </c>
      <c r="E2931" s="9" t="s">
        <v>70</v>
      </c>
      <c r="F2931" s="9" t="s">
        <v>306</v>
      </c>
      <c r="G2931" s="9" t="s">
        <v>307</v>
      </c>
      <c r="H2931" s="9">
        <v>0.36</v>
      </c>
      <c r="I2931" s="9">
        <v>0.48</v>
      </c>
      <c r="J2931" s="9" t="s">
        <v>195</v>
      </c>
      <c r="K2931" s="9">
        <v>2.8787237447929999E-2</v>
      </c>
      <c r="L2931" s="9">
        <v>3911.9436204260901</v>
      </c>
      <c r="M2931" s="9">
        <v>11.8829739104238</v>
      </c>
      <c r="N2931" s="9">
        <v>1.5796208348577301</v>
      </c>
      <c r="O2931" s="9">
        <v>0.34207799154695001</v>
      </c>
      <c r="P2931" s="9">
        <v>4.5472920050750001E-2</v>
      </c>
      <c r="Q2931" s="9">
        <v>112.61404988412799</v>
      </c>
      <c r="R2931" s="9">
        <v>1200</v>
      </c>
      <c r="S2931" s="9" t="s">
        <v>308</v>
      </c>
      <c r="T2931" s="9">
        <v>1200</v>
      </c>
      <c r="U2931" s="9" t="s">
        <v>293</v>
      </c>
      <c r="V2931" s="9" t="s">
        <v>195</v>
      </c>
      <c r="Z2931" s="9">
        <v>0</v>
      </c>
      <c r="AA2931" s="9">
        <v>1</v>
      </c>
      <c r="AB2931" s="9">
        <v>0.34207799154695001</v>
      </c>
      <c r="AC2931" s="9">
        <v>4.5472920050750001E-2</v>
      </c>
      <c r="AD2931" s="9">
        <v>112.61404988413</v>
      </c>
      <c r="AF2931" s="9">
        <v>-1</v>
      </c>
      <c r="AG2931" s="9">
        <v>-1</v>
      </c>
      <c r="AH2931" s="9">
        <v>-1</v>
      </c>
      <c r="AI2931" s="9">
        <v>-1</v>
      </c>
      <c r="AJ2931" s="9">
        <v>0</v>
      </c>
      <c r="AM2931" s="9" t="s">
        <v>309</v>
      </c>
      <c r="AN2931" s="9">
        <v>-1</v>
      </c>
      <c r="AQ2931" s="9">
        <v>578</v>
      </c>
      <c r="AR2931" s="9" t="s">
        <v>303</v>
      </c>
      <c r="AS2931" s="9" t="s">
        <v>304</v>
      </c>
      <c r="AT2931" s="9" t="s">
        <v>195</v>
      </c>
      <c r="AU2931" s="9">
        <v>132.71029999999999</v>
      </c>
      <c r="AV2931" s="9">
        <v>101.474904696142</v>
      </c>
      <c r="AW2931" s="9">
        <v>116.49781674931801</v>
      </c>
      <c r="AX2931" s="9">
        <v>9.1333373800000006E-2</v>
      </c>
    </row>
    <row r="2932" spans="1:50" x14ac:dyDescent="0.25">
      <c r="A2932" s="142">
        <v>550000</v>
      </c>
      <c r="B2932" s="142">
        <v>880000</v>
      </c>
      <c r="C2932" s="142">
        <v>880000</v>
      </c>
      <c r="D2932" s="9" t="s">
        <v>305</v>
      </c>
      <c r="E2932" s="9" t="s">
        <v>70</v>
      </c>
      <c r="F2932" s="9" t="s">
        <v>306</v>
      </c>
      <c r="G2932" s="9" t="s">
        <v>307</v>
      </c>
      <c r="H2932" s="9">
        <v>0.36</v>
      </c>
      <c r="I2932" s="9">
        <v>0.48</v>
      </c>
      <c r="J2932" s="9" t="s">
        <v>195</v>
      </c>
      <c r="K2932" s="9">
        <v>3.5616948402999997E-2</v>
      </c>
      <c r="L2932" s="9">
        <v>3911.9436204260901</v>
      </c>
      <c r="M2932" s="9">
        <v>11.8829739104238</v>
      </c>
      <c r="N2932" s="9">
        <v>1.5796208348577301</v>
      </c>
      <c r="O2932" s="9">
        <v>0.42323526864179001</v>
      </c>
      <c r="P2932" s="9">
        <v>5.6261273771429997E-2</v>
      </c>
      <c r="Q2932" s="9">
        <v>139.33149408417299</v>
      </c>
      <c r="R2932" s="9">
        <v>1430</v>
      </c>
      <c r="S2932" s="9" t="s">
        <v>298</v>
      </c>
      <c r="T2932" s="9">
        <v>1430</v>
      </c>
      <c r="U2932" s="9" t="s">
        <v>293</v>
      </c>
      <c r="V2932" s="9" t="s">
        <v>195</v>
      </c>
      <c r="Z2932" s="9">
        <v>0</v>
      </c>
      <c r="AA2932" s="9">
        <v>1</v>
      </c>
      <c r="AB2932" s="9">
        <v>0.42323526864179001</v>
      </c>
      <c r="AC2932" s="9">
        <v>5.6261273771429997E-2</v>
      </c>
      <c r="AD2932" s="9">
        <v>139.33149408417401</v>
      </c>
      <c r="AF2932" s="9">
        <v>-1</v>
      </c>
      <c r="AG2932" s="9">
        <v>-1</v>
      </c>
      <c r="AH2932" s="9">
        <v>-1</v>
      </c>
      <c r="AI2932" s="9">
        <v>-1</v>
      </c>
      <c r="AJ2932" s="9">
        <v>0</v>
      </c>
      <c r="AM2932" s="9" t="s">
        <v>309</v>
      </c>
      <c r="AN2932" s="9">
        <v>-1</v>
      </c>
      <c r="AQ2932" s="9">
        <v>578</v>
      </c>
      <c r="AR2932" s="9" t="s">
        <v>303</v>
      </c>
      <c r="AS2932" s="9" t="s">
        <v>304</v>
      </c>
      <c r="AT2932" s="9" t="s">
        <v>195</v>
      </c>
      <c r="AU2932" s="9">
        <v>132.71029999999999</v>
      </c>
      <c r="AV2932" s="9">
        <v>48.760511954874602</v>
      </c>
      <c r="AW2932" s="9">
        <v>144.13667639098301</v>
      </c>
      <c r="AX2932" s="9">
        <v>0.1130020228</v>
      </c>
    </row>
    <row r="2933" spans="1:50" x14ac:dyDescent="0.25">
      <c r="A2933" s="142">
        <v>550000</v>
      </c>
      <c r="B2933" s="142">
        <v>880000</v>
      </c>
      <c r="C2933" s="142">
        <v>880000</v>
      </c>
      <c r="D2933" s="9" t="s">
        <v>305</v>
      </c>
      <c r="E2933" s="9" t="s">
        <v>70</v>
      </c>
      <c r="F2933" s="9" t="s">
        <v>306</v>
      </c>
      <c r="G2933" s="9" t="s">
        <v>307</v>
      </c>
      <c r="H2933" s="9">
        <v>0.36</v>
      </c>
      <c r="I2933" s="9">
        <v>0.48</v>
      </c>
      <c r="J2933" s="9" t="s">
        <v>195</v>
      </c>
      <c r="K2933" s="9">
        <v>0.36482604698764998</v>
      </c>
      <c r="L2933" s="9">
        <v>3911.9436204260901</v>
      </c>
      <c r="M2933" s="9">
        <v>11.8829739104238</v>
      </c>
      <c r="N2933" s="9">
        <v>1.5796208348577301</v>
      </c>
      <c r="O2933" s="9">
        <v>4.33521839819735</v>
      </c>
      <c r="P2933" s="9">
        <v>0.57628682492048</v>
      </c>
      <c r="Q2933" s="9">
        <v>1427.1789270786201</v>
      </c>
      <c r="R2933" s="9">
        <v>1410</v>
      </c>
      <c r="S2933" s="9" t="s">
        <v>299</v>
      </c>
      <c r="T2933" s="9">
        <v>1410</v>
      </c>
      <c r="U2933" s="9" t="s">
        <v>293</v>
      </c>
      <c r="V2933" s="9" t="s">
        <v>195</v>
      </c>
      <c r="Z2933" s="9">
        <v>0</v>
      </c>
      <c r="AA2933" s="9">
        <v>1</v>
      </c>
      <c r="AB2933" s="9">
        <v>4.33521839819735</v>
      </c>
      <c r="AC2933" s="9">
        <v>0.57628682492048</v>
      </c>
      <c r="AD2933" s="9">
        <v>1427.1789270786201</v>
      </c>
      <c r="AF2933" s="9">
        <v>-1</v>
      </c>
      <c r="AG2933" s="9">
        <v>-1</v>
      </c>
      <c r="AH2933" s="9">
        <v>-1</v>
      </c>
      <c r="AI2933" s="9">
        <v>-1</v>
      </c>
      <c r="AJ2933" s="9">
        <v>0</v>
      </c>
      <c r="AM2933" s="9" t="s">
        <v>309</v>
      </c>
      <c r="AN2933" s="9">
        <v>-1</v>
      </c>
      <c r="AQ2933" s="9">
        <v>578</v>
      </c>
      <c r="AR2933" s="9" t="s">
        <v>303</v>
      </c>
      <c r="AS2933" s="9" t="s">
        <v>304</v>
      </c>
      <c r="AT2933" s="9" t="s">
        <v>195</v>
      </c>
      <c r="AU2933" s="9">
        <v>132.71029999999999</v>
      </c>
      <c r="AV2933" s="9">
        <v>158.963372020294</v>
      </c>
      <c r="AW2933" s="9">
        <v>1476.3986313107901</v>
      </c>
      <c r="AX2933" s="9">
        <v>1.1574849368</v>
      </c>
    </row>
    <row r="2934" spans="1:50" x14ac:dyDescent="0.25">
      <c r="A2934" s="142">
        <v>550000</v>
      </c>
      <c r="B2934" s="142">
        <v>880000</v>
      </c>
      <c r="C2934" s="142">
        <v>880000</v>
      </c>
      <c r="D2934" s="9" t="s">
        <v>305</v>
      </c>
      <c r="E2934" s="9" t="s">
        <v>70</v>
      </c>
      <c r="F2934" s="9" t="s">
        <v>306</v>
      </c>
      <c r="G2934" s="9" t="s">
        <v>307</v>
      </c>
      <c r="H2934" s="9">
        <v>0.36</v>
      </c>
      <c r="I2934" s="9">
        <v>0.48</v>
      </c>
      <c r="J2934" s="9" t="s">
        <v>195</v>
      </c>
      <c r="K2934" s="9">
        <v>3.1354561431070002E-2</v>
      </c>
      <c r="L2934" s="9">
        <v>3911.9436204260901</v>
      </c>
      <c r="M2934" s="9">
        <v>11.8829739104238</v>
      </c>
      <c r="N2934" s="9">
        <v>1.5796208348577301</v>
      </c>
      <c r="O2934" s="9">
        <v>0.37258543545825001</v>
      </c>
      <c r="P2934" s="9">
        <v>4.9528318504350001E-2</v>
      </c>
      <c r="Q2934" s="9">
        <v>122.65727656155499</v>
      </c>
      <c r="R2934" s="9">
        <v>1430</v>
      </c>
      <c r="S2934" s="9" t="s">
        <v>298</v>
      </c>
      <c r="T2934" s="9">
        <v>1430</v>
      </c>
      <c r="U2934" s="9" t="s">
        <v>293</v>
      </c>
      <c r="V2934" s="9" t="s">
        <v>195</v>
      </c>
      <c r="Z2934" s="9">
        <v>0</v>
      </c>
      <c r="AA2934" s="9">
        <v>1</v>
      </c>
      <c r="AB2934" s="9">
        <v>0.37258543545825001</v>
      </c>
      <c r="AC2934" s="9">
        <v>4.9528318504350001E-2</v>
      </c>
      <c r="AD2934" s="9">
        <v>122.657276561557</v>
      </c>
      <c r="AF2934" s="9">
        <v>-1</v>
      </c>
      <c r="AG2934" s="9">
        <v>-1</v>
      </c>
      <c r="AH2934" s="9">
        <v>-1</v>
      </c>
      <c r="AI2934" s="9">
        <v>-1</v>
      </c>
      <c r="AJ2934" s="9">
        <v>0</v>
      </c>
      <c r="AM2934" s="9" t="s">
        <v>309</v>
      </c>
      <c r="AN2934" s="9">
        <v>-1</v>
      </c>
      <c r="AQ2934" s="9">
        <v>578</v>
      </c>
      <c r="AR2934" s="9" t="s">
        <v>303</v>
      </c>
      <c r="AS2934" s="9" t="s">
        <v>304</v>
      </c>
      <c r="AT2934" s="9" t="s">
        <v>195</v>
      </c>
      <c r="AU2934" s="9">
        <v>132.71029999999999</v>
      </c>
      <c r="AV2934" s="9">
        <v>64.433939428179102</v>
      </c>
      <c r="AW2934" s="9">
        <v>126.887408298886</v>
      </c>
      <c r="AX2934" s="9">
        <v>9.9478732E-2</v>
      </c>
    </row>
    <row r="2935" spans="1:50" x14ac:dyDescent="0.25">
      <c r="A2935" s="142">
        <v>550000</v>
      </c>
      <c r="B2935" s="142">
        <v>880000</v>
      </c>
      <c r="C2935" s="142">
        <v>880000</v>
      </c>
      <c r="D2935" s="9" t="s">
        <v>305</v>
      </c>
      <c r="E2935" s="9" t="s">
        <v>70</v>
      </c>
      <c r="F2935" s="9" t="s">
        <v>306</v>
      </c>
      <c r="G2935" s="9" t="s">
        <v>307</v>
      </c>
      <c r="H2935" s="9">
        <v>0.36</v>
      </c>
      <c r="I2935" s="9">
        <v>0.48</v>
      </c>
      <c r="J2935" s="9" t="s">
        <v>195</v>
      </c>
      <c r="K2935" s="9">
        <v>3.53347870957E-3</v>
      </c>
      <c r="L2935" s="9">
        <v>3911.9436204260901</v>
      </c>
      <c r="M2935" s="9">
        <v>11.8829739104238</v>
      </c>
      <c r="N2935" s="9">
        <v>1.5796208348577301</v>
      </c>
      <c r="O2935" s="9">
        <v>4.1988235318949997E-2</v>
      </c>
      <c r="P2935" s="9">
        <v>5.5815565891699998E-3</v>
      </c>
      <c r="Q2935" s="9">
        <v>13.822769495845</v>
      </c>
      <c r="R2935" s="9">
        <v>1300</v>
      </c>
      <c r="S2935" s="9" t="s">
        <v>296</v>
      </c>
      <c r="T2935" s="9">
        <v>1300</v>
      </c>
      <c r="U2935" s="9" t="s">
        <v>293</v>
      </c>
      <c r="V2935" s="9" t="s">
        <v>195</v>
      </c>
      <c r="Z2935" s="9">
        <v>0</v>
      </c>
      <c r="AA2935" s="9">
        <v>1</v>
      </c>
      <c r="AB2935" s="9">
        <v>4.1988235318949997E-2</v>
      </c>
      <c r="AC2935" s="9">
        <v>5.5815565891699998E-3</v>
      </c>
      <c r="AD2935" s="9">
        <v>13.822769495844501</v>
      </c>
      <c r="AF2935" s="9">
        <v>-1</v>
      </c>
      <c r="AG2935" s="9">
        <v>-1</v>
      </c>
      <c r="AH2935" s="9">
        <v>-1</v>
      </c>
      <c r="AI2935" s="9">
        <v>-1</v>
      </c>
      <c r="AJ2935" s="9">
        <v>0</v>
      </c>
      <c r="AM2935" s="9" t="s">
        <v>309</v>
      </c>
      <c r="AN2935" s="9">
        <v>-1</v>
      </c>
      <c r="AQ2935" s="9">
        <v>578</v>
      </c>
      <c r="AR2935" s="9" t="s">
        <v>303</v>
      </c>
      <c r="AS2935" s="9" t="s">
        <v>304</v>
      </c>
      <c r="AT2935" s="9" t="s">
        <v>195</v>
      </c>
      <c r="AU2935" s="9">
        <v>132.71029999999999</v>
      </c>
      <c r="AV2935" s="9">
        <v>21.732336589302601</v>
      </c>
      <c r="AW2935" s="9">
        <v>14.299481009268799</v>
      </c>
      <c r="AX2935" s="9">
        <v>1.1210680900000001E-2</v>
      </c>
    </row>
    <row r="2936" spans="1:50" x14ac:dyDescent="0.25">
      <c r="A2936" s="142">
        <v>550000</v>
      </c>
      <c r="B2936" s="142">
        <v>880000</v>
      </c>
      <c r="C2936" s="142">
        <v>880000</v>
      </c>
      <c r="D2936" s="9" t="s">
        <v>305</v>
      </c>
      <c r="E2936" s="9" t="s">
        <v>70</v>
      </c>
      <c r="F2936" s="9" t="s">
        <v>306</v>
      </c>
      <c r="G2936" s="9" t="s">
        <v>307</v>
      </c>
      <c r="H2936" s="9">
        <v>0.36</v>
      </c>
      <c r="I2936" s="9">
        <v>0.48</v>
      </c>
      <c r="J2936" s="9" t="s">
        <v>195</v>
      </c>
      <c r="K2936" s="9">
        <v>0.14792115176713999</v>
      </c>
      <c r="L2936" s="9">
        <v>3853.7762946099801</v>
      </c>
      <c r="M2936" s="9">
        <v>9.5750983413600093</v>
      </c>
      <c r="N2936" s="9">
        <v>1.40717902510781</v>
      </c>
      <c r="O2936" s="9">
        <v>1.4163595749376701</v>
      </c>
      <c r="P2936" s="9">
        <v>0.20815154213650999</v>
      </c>
      <c r="Q2936" s="9">
        <v>570.05502815163698</v>
      </c>
      <c r="R2936" s="9">
        <v>1200</v>
      </c>
      <c r="S2936" s="9" t="s">
        <v>308</v>
      </c>
      <c r="T2936" s="9">
        <v>1200</v>
      </c>
      <c r="U2936" s="9" t="s">
        <v>293</v>
      </c>
      <c r="V2936" s="9" t="s">
        <v>195</v>
      </c>
      <c r="Z2936" s="9">
        <v>0</v>
      </c>
      <c r="AA2936" s="9">
        <v>1</v>
      </c>
      <c r="AB2936" s="9">
        <v>1.4163595749376701</v>
      </c>
      <c r="AC2936" s="9">
        <v>0.20815154213650999</v>
      </c>
      <c r="AD2936" s="9">
        <v>570.05502815163698</v>
      </c>
      <c r="AF2936" s="9">
        <v>-1</v>
      </c>
      <c r="AG2936" s="9">
        <v>-1</v>
      </c>
      <c r="AH2936" s="9">
        <v>-1</v>
      </c>
      <c r="AI2936" s="9">
        <v>-1</v>
      </c>
      <c r="AJ2936" s="9">
        <v>0</v>
      </c>
      <c r="AM2936" s="9" t="s">
        <v>309</v>
      </c>
      <c r="AN2936" s="9">
        <v>-1</v>
      </c>
      <c r="AQ2936" s="9">
        <v>578</v>
      </c>
      <c r="AR2936" s="9" t="s">
        <v>303</v>
      </c>
      <c r="AS2936" s="9" t="s">
        <v>304</v>
      </c>
      <c r="AT2936" s="9" t="s">
        <v>195</v>
      </c>
      <c r="AU2936" s="9">
        <v>132.71029999999999</v>
      </c>
      <c r="AV2936" s="9">
        <v>125.15527614119399</v>
      </c>
      <c r="AW2936" s="9">
        <v>598.615663037682</v>
      </c>
      <c r="AX2936" s="9">
        <v>0.4623317341</v>
      </c>
    </row>
    <row r="2937" spans="1:50" x14ac:dyDescent="0.25">
      <c r="A2937" s="142">
        <v>550000</v>
      </c>
      <c r="B2937" s="142">
        <v>880000</v>
      </c>
      <c r="C2937" s="142">
        <v>880000</v>
      </c>
      <c r="D2937" s="9" t="s">
        <v>305</v>
      </c>
      <c r="E2937" s="9" t="s">
        <v>70</v>
      </c>
      <c r="F2937" s="9" t="s">
        <v>306</v>
      </c>
      <c r="G2937" s="9" t="s">
        <v>307</v>
      </c>
      <c r="H2937" s="9">
        <v>0.36</v>
      </c>
      <c r="I2937" s="9">
        <v>0.48</v>
      </c>
      <c r="J2937" s="9" t="s">
        <v>195</v>
      </c>
      <c r="K2937" s="9">
        <v>3.3187199192499998E-3</v>
      </c>
      <c r="L2937" s="9">
        <v>3853.7762946099801</v>
      </c>
      <c r="M2937" s="9">
        <v>9.5750983413600093</v>
      </c>
      <c r="N2937" s="9">
        <v>1.40717902510781</v>
      </c>
      <c r="O2937" s="9">
        <v>3.1777069594310002E-2</v>
      </c>
      <c r="P2937" s="9">
        <v>4.6700330605799999E-3</v>
      </c>
      <c r="Q2937" s="9">
        <v>12.7896041532825</v>
      </c>
      <c r="R2937" s="9">
        <v>1210</v>
      </c>
      <c r="S2937" s="9" t="s">
        <v>310</v>
      </c>
      <c r="T2937" s="9">
        <v>1210</v>
      </c>
      <c r="U2937" s="9" t="s">
        <v>293</v>
      </c>
      <c r="V2937" s="9" t="s">
        <v>195</v>
      </c>
      <c r="Z2937" s="9">
        <v>0</v>
      </c>
      <c r="AA2937" s="9">
        <v>1</v>
      </c>
      <c r="AB2937" s="9">
        <v>3.1777069594310002E-2</v>
      </c>
      <c r="AC2937" s="9">
        <v>4.6700330605799999E-3</v>
      </c>
      <c r="AD2937" s="9">
        <v>12.7896041532835</v>
      </c>
      <c r="AF2937" s="9">
        <v>-1</v>
      </c>
      <c r="AG2937" s="9">
        <v>-1</v>
      </c>
      <c r="AH2937" s="9">
        <v>-1</v>
      </c>
      <c r="AI2937" s="9">
        <v>-1</v>
      </c>
      <c r="AJ2937" s="9">
        <v>0</v>
      </c>
      <c r="AM2937" s="9" t="s">
        <v>309</v>
      </c>
      <c r="AN2937" s="9">
        <v>-1</v>
      </c>
      <c r="AQ2937" s="9">
        <v>578</v>
      </c>
      <c r="AR2937" s="9" t="s">
        <v>303</v>
      </c>
      <c r="AS2937" s="9" t="s">
        <v>304</v>
      </c>
      <c r="AT2937" s="9" t="s">
        <v>195</v>
      </c>
      <c r="AU2937" s="9">
        <v>132.71029999999999</v>
      </c>
      <c r="AV2937" s="9">
        <v>20.894076215486901</v>
      </c>
      <c r="AW2937" s="9">
        <v>13.430383019393</v>
      </c>
      <c r="AX2937" s="9">
        <v>1.0372752799999999E-2</v>
      </c>
    </row>
    <row r="2938" spans="1:50" x14ac:dyDescent="0.25">
      <c r="A2938" s="142">
        <v>550000</v>
      </c>
      <c r="B2938" s="142">
        <v>880000</v>
      </c>
      <c r="C2938" s="142">
        <v>880000</v>
      </c>
      <c r="D2938" s="9" t="s">
        <v>305</v>
      </c>
      <c r="E2938" s="9" t="s">
        <v>70</v>
      </c>
      <c r="F2938" s="9" t="s">
        <v>306</v>
      </c>
      <c r="G2938" s="9" t="s">
        <v>307</v>
      </c>
      <c r="H2938" s="9">
        <v>0.36</v>
      </c>
      <c r="I2938" s="9">
        <v>0.48</v>
      </c>
      <c r="J2938" s="9" t="s">
        <v>195</v>
      </c>
      <c r="K2938" s="9">
        <v>0.23733066920625001</v>
      </c>
      <c r="L2938" s="9">
        <v>3853.7762946099801</v>
      </c>
      <c r="M2938" s="9">
        <v>9.5750983413600093</v>
      </c>
      <c r="N2938" s="9">
        <v>1.40717902510781</v>
      </c>
      <c r="O2938" s="9">
        <v>2.27246449707062</v>
      </c>
      <c r="P2938" s="9">
        <v>0.33396673972183</v>
      </c>
      <c r="Q2938" s="9">
        <v>914.61930697097</v>
      </c>
      <c r="R2938" s="9">
        <v>1210</v>
      </c>
      <c r="S2938" s="9" t="s">
        <v>310</v>
      </c>
      <c r="T2938" s="9">
        <v>1210</v>
      </c>
      <c r="U2938" s="9" t="s">
        <v>293</v>
      </c>
      <c r="V2938" s="9" t="s">
        <v>195</v>
      </c>
      <c r="Z2938" s="9">
        <v>0</v>
      </c>
      <c r="AA2938" s="9">
        <v>1</v>
      </c>
      <c r="AB2938" s="9">
        <v>2.27246449707062</v>
      </c>
      <c r="AC2938" s="9">
        <v>0.33396673972183</v>
      </c>
      <c r="AD2938" s="9">
        <v>914.61930697097</v>
      </c>
      <c r="AF2938" s="9">
        <v>-1</v>
      </c>
      <c r="AG2938" s="9">
        <v>-1</v>
      </c>
      <c r="AH2938" s="9">
        <v>-1</v>
      </c>
      <c r="AI2938" s="9">
        <v>-1</v>
      </c>
      <c r="AJ2938" s="9">
        <v>0</v>
      </c>
      <c r="AM2938" s="9" t="s">
        <v>309</v>
      </c>
      <c r="AN2938" s="9">
        <v>-1</v>
      </c>
      <c r="AQ2938" s="9">
        <v>578</v>
      </c>
      <c r="AR2938" s="9" t="s">
        <v>303</v>
      </c>
      <c r="AS2938" s="9" t="s">
        <v>304</v>
      </c>
      <c r="AT2938" s="9" t="s">
        <v>195</v>
      </c>
      <c r="AU2938" s="9">
        <v>132.71029999999999</v>
      </c>
      <c r="AV2938" s="9">
        <v>126.037082964164</v>
      </c>
      <c r="AW2938" s="9">
        <v>960.44314290980196</v>
      </c>
      <c r="AX2938" s="9">
        <v>0.74178370400000004</v>
      </c>
    </row>
    <row r="2939" spans="1:50" x14ac:dyDescent="0.25">
      <c r="A2939" s="142">
        <v>550000</v>
      </c>
      <c r="B2939" s="142">
        <v>880000</v>
      </c>
      <c r="C2939" s="142">
        <v>880000</v>
      </c>
      <c r="D2939" s="9" t="s">
        <v>305</v>
      </c>
      <c r="E2939" s="9" t="s">
        <v>70</v>
      </c>
      <c r="F2939" s="9" t="s">
        <v>306</v>
      </c>
      <c r="G2939" s="9" t="s">
        <v>307</v>
      </c>
      <c r="H2939" s="9">
        <v>0.36</v>
      </c>
      <c r="I2939" s="9">
        <v>0.48</v>
      </c>
      <c r="J2939" s="9" t="s">
        <v>195</v>
      </c>
      <c r="K2939" s="9">
        <v>0.14841596818965999</v>
      </c>
      <c r="L2939" s="9">
        <v>3853.7762946099801</v>
      </c>
      <c r="M2939" s="9">
        <v>9.5750983413600093</v>
      </c>
      <c r="N2939" s="9">
        <v>1.40717902510781</v>
      </c>
      <c r="O2939" s="9">
        <v>1.42109749084416</v>
      </c>
      <c r="P2939" s="9">
        <v>0.20884783742756</v>
      </c>
      <c r="Q2939" s="9">
        <v>571.96193995090505</v>
      </c>
      <c r="R2939" s="9">
        <v>1210</v>
      </c>
      <c r="S2939" s="9" t="s">
        <v>310</v>
      </c>
      <c r="T2939" s="9">
        <v>1210</v>
      </c>
      <c r="U2939" s="9" t="s">
        <v>293</v>
      </c>
      <c r="V2939" s="9" t="s">
        <v>195</v>
      </c>
      <c r="Z2939" s="9">
        <v>0</v>
      </c>
      <c r="AA2939" s="9">
        <v>1</v>
      </c>
      <c r="AB2939" s="9">
        <v>1.42109749084416</v>
      </c>
      <c r="AC2939" s="9">
        <v>0.20884783742756</v>
      </c>
      <c r="AD2939" s="9">
        <v>571.96193995090505</v>
      </c>
      <c r="AF2939" s="9">
        <v>-1</v>
      </c>
      <c r="AG2939" s="9">
        <v>-1</v>
      </c>
      <c r="AH2939" s="9">
        <v>-1</v>
      </c>
      <c r="AI2939" s="9">
        <v>-1</v>
      </c>
      <c r="AJ2939" s="9">
        <v>0</v>
      </c>
      <c r="AM2939" s="9" t="s">
        <v>309</v>
      </c>
      <c r="AN2939" s="9">
        <v>-1</v>
      </c>
      <c r="AQ2939" s="9">
        <v>578</v>
      </c>
      <c r="AR2939" s="9" t="s">
        <v>303</v>
      </c>
      <c r="AS2939" s="9" t="s">
        <v>304</v>
      </c>
      <c r="AT2939" s="9" t="s">
        <v>195</v>
      </c>
      <c r="AU2939" s="9">
        <v>132.71029999999999</v>
      </c>
      <c r="AV2939" s="9">
        <v>99.185608867280493</v>
      </c>
      <c r="AW2939" s="9">
        <v>600.61811405504295</v>
      </c>
      <c r="AX2939" s="9">
        <v>0.46387829679999998</v>
      </c>
    </row>
    <row r="2940" spans="1:50" x14ac:dyDescent="0.25">
      <c r="A2940" s="142">
        <v>550000</v>
      </c>
      <c r="B2940" s="142">
        <v>880000</v>
      </c>
      <c r="C2940" s="142">
        <v>880000</v>
      </c>
      <c r="D2940" s="9" t="s">
        <v>305</v>
      </c>
      <c r="E2940" s="9" t="s">
        <v>70</v>
      </c>
      <c r="F2940" s="9" t="s">
        <v>306</v>
      </c>
      <c r="G2940" s="9" t="s">
        <v>307</v>
      </c>
      <c r="H2940" s="9">
        <v>0.36</v>
      </c>
      <c r="I2940" s="9">
        <v>0.48</v>
      </c>
      <c r="J2940" s="9" t="s">
        <v>195</v>
      </c>
      <c r="K2940" s="9">
        <v>1.3040856005540001E-2</v>
      </c>
      <c r="L2940" s="9">
        <v>3853.7762946099801</v>
      </c>
      <c r="M2940" s="9">
        <v>9.5750983413600093</v>
      </c>
      <c r="N2940" s="9">
        <v>1.40717902510781</v>
      </c>
      <c r="O2940" s="9">
        <v>0.12486747870859</v>
      </c>
      <c r="P2940" s="9">
        <v>1.8350819040449998E-2</v>
      </c>
      <c r="Q2940" s="9">
        <v>50.256541735583802</v>
      </c>
      <c r="R2940" s="9">
        <v>1210</v>
      </c>
      <c r="S2940" s="9" t="s">
        <v>310</v>
      </c>
      <c r="T2940" s="9">
        <v>1210</v>
      </c>
      <c r="U2940" s="9" t="s">
        <v>293</v>
      </c>
      <c r="V2940" s="9" t="s">
        <v>195</v>
      </c>
      <c r="Z2940" s="9">
        <v>0</v>
      </c>
      <c r="AA2940" s="9">
        <v>1</v>
      </c>
      <c r="AB2940" s="9">
        <v>0.12486747870859</v>
      </c>
      <c r="AC2940" s="9">
        <v>1.8350819040449998E-2</v>
      </c>
      <c r="AD2940" s="9">
        <v>50.256541735582303</v>
      </c>
      <c r="AF2940" s="9">
        <v>-1</v>
      </c>
      <c r="AG2940" s="9">
        <v>-1</v>
      </c>
      <c r="AH2940" s="9">
        <v>-1</v>
      </c>
      <c r="AI2940" s="9">
        <v>-1</v>
      </c>
      <c r="AJ2940" s="9">
        <v>0</v>
      </c>
      <c r="AM2940" s="9" t="s">
        <v>309</v>
      </c>
      <c r="AN2940" s="9">
        <v>-1</v>
      </c>
      <c r="AQ2940" s="9">
        <v>578</v>
      </c>
      <c r="AR2940" s="9" t="s">
        <v>303</v>
      </c>
      <c r="AS2940" s="9" t="s">
        <v>304</v>
      </c>
      <c r="AT2940" s="9" t="s">
        <v>195</v>
      </c>
      <c r="AU2940" s="9">
        <v>132.71029999999999</v>
      </c>
      <c r="AV2940" s="9">
        <v>41.406700326460999</v>
      </c>
      <c r="AW2940" s="9">
        <v>52.774471879623597</v>
      </c>
      <c r="AX2940" s="9">
        <v>4.0759563499999998E-2</v>
      </c>
    </row>
    <row r="2941" spans="1:50" x14ac:dyDescent="0.25">
      <c r="A2941" s="142">
        <v>550000</v>
      </c>
      <c r="B2941" s="142">
        <v>880000</v>
      </c>
      <c r="C2941" s="142">
        <v>880000</v>
      </c>
      <c r="D2941" s="9" t="s">
        <v>305</v>
      </c>
      <c r="E2941" s="9" t="s">
        <v>70</v>
      </c>
      <c r="F2941" s="9" t="s">
        <v>306</v>
      </c>
      <c r="G2941" s="9" t="s">
        <v>307</v>
      </c>
      <c r="H2941" s="9">
        <v>0.36</v>
      </c>
      <c r="I2941" s="9">
        <v>0.48</v>
      </c>
      <c r="J2941" s="9" t="s">
        <v>195</v>
      </c>
      <c r="K2941" s="9">
        <v>6.7736088741150002E-2</v>
      </c>
      <c r="L2941" s="9">
        <v>3853.7762946099801</v>
      </c>
      <c r="M2941" s="9">
        <v>9.5750983413600093</v>
      </c>
      <c r="N2941" s="9">
        <v>1.40717902510781</v>
      </c>
      <c r="O2941" s="9">
        <v>0.64857971095559996</v>
      </c>
      <c r="P2941" s="9">
        <v>9.531680331938E-2</v>
      </c>
      <c r="Q2941" s="9">
        <v>261.039733080242</v>
      </c>
      <c r="R2941" s="9">
        <v>1210</v>
      </c>
      <c r="S2941" s="9" t="s">
        <v>310</v>
      </c>
      <c r="T2941" s="9">
        <v>1210</v>
      </c>
      <c r="U2941" s="9" t="s">
        <v>293</v>
      </c>
      <c r="V2941" s="9" t="s">
        <v>195</v>
      </c>
      <c r="Z2941" s="9">
        <v>0</v>
      </c>
      <c r="AA2941" s="9">
        <v>1</v>
      </c>
      <c r="AB2941" s="9">
        <v>0.64857971095559996</v>
      </c>
      <c r="AC2941" s="9">
        <v>9.531680331938E-2</v>
      </c>
      <c r="AD2941" s="9">
        <v>261.03973308024302</v>
      </c>
      <c r="AF2941" s="9">
        <v>-1</v>
      </c>
      <c r="AG2941" s="9">
        <v>-1</v>
      </c>
      <c r="AH2941" s="9">
        <v>-1</v>
      </c>
      <c r="AI2941" s="9">
        <v>-1</v>
      </c>
      <c r="AJ2941" s="9">
        <v>0</v>
      </c>
      <c r="AM2941" s="9" t="s">
        <v>309</v>
      </c>
      <c r="AN2941" s="9">
        <v>-1</v>
      </c>
      <c r="AQ2941" s="9">
        <v>578</v>
      </c>
      <c r="AR2941" s="9" t="s">
        <v>303</v>
      </c>
      <c r="AS2941" s="9" t="s">
        <v>304</v>
      </c>
      <c r="AT2941" s="9" t="s">
        <v>195</v>
      </c>
      <c r="AU2941" s="9">
        <v>132.71029999999999</v>
      </c>
      <c r="AV2941" s="9">
        <v>74.017294540791099</v>
      </c>
      <c r="AW2941" s="9">
        <v>274.11822575038099</v>
      </c>
      <c r="AX2941" s="9">
        <v>0.21171105679999999</v>
      </c>
    </row>
    <row r="2942" spans="1:50" x14ac:dyDescent="0.25">
      <c r="A2942" s="142">
        <v>550000</v>
      </c>
      <c r="B2942" s="142">
        <v>880000</v>
      </c>
      <c r="C2942" s="142">
        <v>880000</v>
      </c>
      <c r="D2942" s="9" t="s">
        <v>305</v>
      </c>
      <c r="E2942" s="9" t="s">
        <v>70</v>
      </c>
      <c r="F2942" s="9" t="s">
        <v>306</v>
      </c>
      <c r="G2942" s="9" t="s">
        <v>307</v>
      </c>
      <c r="H2942" s="9">
        <v>0.36</v>
      </c>
      <c r="I2942" s="9">
        <v>0.48</v>
      </c>
      <c r="J2942" s="9" t="s">
        <v>195</v>
      </c>
      <c r="K2942" s="9">
        <v>9.2180522764330003E-2</v>
      </c>
      <c r="L2942" s="9">
        <v>3855.3464395690798</v>
      </c>
      <c r="M2942" s="9">
        <v>9.57859158916939</v>
      </c>
      <c r="N2942" s="9">
        <v>1.40767849505342</v>
      </c>
      <c r="O2942" s="9">
        <v>0.88295958003567998</v>
      </c>
      <c r="P2942" s="9">
        <v>0.12976053955812999</v>
      </c>
      <c r="Q2942" s="9">
        <v>355.38785023709102</v>
      </c>
      <c r="R2942" s="9">
        <v>1200</v>
      </c>
      <c r="S2942" s="9" t="s">
        <v>308</v>
      </c>
      <c r="T2942" s="9">
        <v>1200</v>
      </c>
      <c r="U2942" s="9" t="s">
        <v>293</v>
      </c>
      <c r="V2942" s="9" t="s">
        <v>195</v>
      </c>
      <c r="Z2942" s="9">
        <v>0</v>
      </c>
      <c r="AA2942" s="9">
        <v>1</v>
      </c>
      <c r="AB2942" s="9">
        <v>0.88295958003567998</v>
      </c>
      <c r="AC2942" s="9">
        <v>0.12976053955812999</v>
      </c>
      <c r="AD2942" s="9">
        <v>598.51230010659299</v>
      </c>
      <c r="AF2942" s="9">
        <v>-1</v>
      </c>
      <c r="AG2942" s="9">
        <v>-1</v>
      </c>
      <c r="AH2942" s="9">
        <v>-1</v>
      </c>
      <c r="AI2942" s="9">
        <v>-1</v>
      </c>
      <c r="AJ2942" s="9">
        <v>0</v>
      </c>
      <c r="AM2942" s="9" t="s">
        <v>309</v>
      </c>
      <c r="AN2942" s="9">
        <v>-1</v>
      </c>
      <c r="AQ2942" s="9">
        <v>578</v>
      </c>
      <c r="AR2942" s="9" t="s">
        <v>303</v>
      </c>
      <c r="AS2942" s="9" t="s">
        <v>304</v>
      </c>
      <c r="AT2942" s="9" t="s">
        <v>195</v>
      </c>
      <c r="AU2942" s="9">
        <v>132.71029999999999</v>
      </c>
      <c r="AV2942" s="9">
        <v>114.943771391211</v>
      </c>
      <c r="AW2942" s="9">
        <v>373.04134056903399</v>
      </c>
      <c r="AX2942" s="9">
        <v>0.4854114356</v>
      </c>
    </row>
    <row r="2943" spans="1:50" x14ac:dyDescent="0.25">
      <c r="A2943" s="142">
        <v>550000</v>
      </c>
      <c r="B2943" s="142">
        <v>880000</v>
      </c>
      <c r="C2943" s="142">
        <v>880000</v>
      </c>
      <c r="D2943" s="9" t="s">
        <v>305</v>
      </c>
      <c r="E2943" s="9" t="s">
        <v>70</v>
      </c>
      <c r="F2943" s="9" t="s">
        <v>306</v>
      </c>
      <c r="G2943" s="9" t="s">
        <v>307</v>
      </c>
      <c r="H2943" s="9">
        <v>0.36</v>
      </c>
      <c r="I2943" s="9">
        <v>0.48</v>
      </c>
      <c r="J2943" s="9" t="s">
        <v>195</v>
      </c>
      <c r="K2943" s="9">
        <v>0.21932950117128</v>
      </c>
      <c r="L2943" s="9">
        <v>3858.1883495439602</v>
      </c>
      <c r="M2943" s="9">
        <v>9.5852546223848094</v>
      </c>
      <c r="N2943" s="9">
        <v>1.40864414352596</v>
      </c>
      <c r="O2943" s="9">
        <v>2.1023291149274401</v>
      </c>
      <c r="P2943" s="9">
        <v>0.3089572173274</v>
      </c>
      <c r="Q2943" s="9">
        <v>846.21452613035103</v>
      </c>
      <c r="R2943" s="9">
        <v>1200</v>
      </c>
      <c r="S2943" s="9" t="s">
        <v>308</v>
      </c>
      <c r="T2943" s="9">
        <v>1200</v>
      </c>
      <c r="U2943" s="9" t="s">
        <v>293</v>
      </c>
      <c r="V2943" s="9" t="s">
        <v>195</v>
      </c>
      <c r="Z2943" s="9">
        <v>0</v>
      </c>
      <c r="AA2943" s="9">
        <v>1</v>
      </c>
      <c r="AB2943" s="9">
        <v>2.1023291149274401</v>
      </c>
      <c r="AC2943" s="9">
        <v>0.3089572173274</v>
      </c>
      <c r="AD2943" s="9">
        <v>846.21452613035103</v>
      </c>
      <c r="AF2943" s="9">
        <v>-1</v>
      </c>
      <c r="AG2943" s="9">
        <v>-1</v>
      </c>
      <c r="AH2943" s="9">
        <v>-1</v>
      </c>
      <c r="AI2943" s="9">
        <v>-1</v>
      </c>
      <c r="AJ2943" s="9">
        <v>0</v>
      </c>
      <c r="AM2943" s="9" t="s">
        <v>309</v>
      </c>
      <c r="AN2943" s="9">
        <v>-1</v>
      </c>
      <c r="AQ2943" s="9">
        <v>578</v>
      </c>
      <c r="AR2943" s="9" t="s">
        <v>303</v>
      </c>
      <c r="AS2943" s="9" t="s">
        <v>304</v>
      </c>
      <c r="AT2943" s="9" t="s">
        <v>195</v>
      </c>
      <c r="AU2943" s="9">
        <v>132.71029999999999</v>
      </c>
      <c r="AV2943" s="9">
        <v>185.65136086099699</v>
      </c>
      <c r="AW2943" s="9">
        <v>887.59500043681305</v>
      </c>
      <c r="AX2943" s="9">
        <v>0.68630537400000002</v>
      </c>
    </row>
    <row r="2944" spans="1:50" x14ac:dyDescent="0.25">
      <c r="A2944" s="142">
        <v>550000</v>
      </c>
      <c r="B2944" s="142">
        <v>880000</v>
      </c>
      <c r="C2944" s="142">
        <v>880000</v>
      </c>
      <c r="D2944" s="9" t="s">
        <v>305</v>
      </c>
      <c r="E2944" s="9" t="s">
        <v>70</v>
      </c>
      <c r="F2944" s="9" t="s">
        <v>306</v>
      </c>
      <c r="G2944" s="9" t="s">
        <v>307</v>
      </c>
      <c r="H2944" s="9">
        <v>0.36</v>
      </c>
      <c r="I2944" s="9">
        <v>0.48</v>
      </c>
      <c r="J2944" s="9" t="s">
        <v>195</v>
      </c>
      <c r="K2944" s="9">
        <v>3.542822476245E-2</v>
      </c>
      <c r="L2944" s="9">
        <v>3858.1883495439602</v>
      </c>
      <c r="M2944" s="9">
        <v>9.5852546223848094</v>
      </c>
      <c r="N2944" s="9">
        <v>1.40864414352596</v>
      </c>
      <c r="O2944" s="9">
        <v>0.33958855516719</v>
      </c>
      <c r="P2944" s="9">
        <v>4.9905761327150001E-2</v>
      </c>
      <c r="Q2944" s="9">
        <v>136.688764023521</v>
      </c>
      <c r="R2944" s="9">
        <v>1210</v>
      </c>
      <c r="S2944" s="9" t="s">
        <v>310</v>
      </c>
      <c r="T2944" s="9">
        <v>1210</v>
      </c>
      <c r="U2944" s="9" t="s">
        <v>293</v>
      </c>
      <c r="V2944" s="9" t="s">
        <v>195</v>
      </c>
      <c r="Z2944" s="9">
        <v>0</v>
      </c>
      <c r="AA2944" s="9">
        <v>1</v>
      </c>
      <c r="AB2944" s="9">
        <v>0.33958855516719</v>
      </c>
      <c r="AC2944" s="9">
        <v>4.9905761327150001E-2</v>
      </c>
      <c r="AD2944" s="9">
        <v>136.688764023522</v>
      </c>
      <c r="AF2944" s="9">
        <v>-1</v>
      </c>
      <c r="AG2944" s="9">
        <v>-1</v>
      </c>
      <c r="AH2944" s="9">
        <v>-1</v>
      </c>
      <c r="AI2944" s="9">
        <v>-1</v>
      </c>
      <c r="AJ2944" s="9">
        <v>0</v>
      </c>
      <c r="AM2944" s="9" t="s">
        <v>309</v>
      </c>
      <c r="AN2944" s="9">
        <v>-1</v>
      </c>
      <c r="AQ2944" s="9">
        <v>578</v>
      </c>
      <c r="AR2944" s="9" t="s">
        <v>303</v>
      </c>
      <c r="AS2944" s="9" t="s">
        <v>304</v>
      </c>
      <c r="AT2944" s="9" t="s">
        <v>195</v>
      </c>
      <c r="AU2944" s="9">
        <v>132.71029999999999</v>
      </c>
      <c r="AV2944" s="9">
        <v>61.8975094318454</v>
      </c>
      <c r="AW2944" s="9">
        <v>143.372938914164</v>
      </c>
      <c r="AX2944" s="9">
        <v>0.1108586894</v>
      </c>
    </row>
    <row r="2945" spans="1:50" x14ac:dyDescent="0.25">
      <c r="A2945" s="142">
        <v>550000</v>
      </c>
      <c r="B2945" s="142">
        <v>880000</v>
      </c>
      <c r="C2945" s="142">
        <v>880000</v>
      </c>
      <c r="D2945" s="9" t="s">
        <v>305</v>
      </c>
      <c r="E2945" s="9" t="s">
        <v>70</v>
      </c>
      <c r="F2945" s="9" t="s">
        <v>306</v>
      </c>
      <c r="G2945" s="9" t="s">
        <v>307</v>
      </c>
      <c r="H2945" s="9">
        <v>0.36</v>
      </c>
      <c r="I2945" s="9">
        <v>0.48</v>
      </c>
      <c r="J2945" s="9" t="s">
        <v>195</v>
      </c>
      <c r="K2945" s="9">
        <v>0.22153672501011001</v>
      </c>
      <c r="L2945" s="9">
        <v>3858.1883495439602</v>
      </c>
      <c r="M2945" s="9">
        <v>9.5852546223848094</v>
      </c>
      <c r="N2945" s="9">
        <v>1.40864414352596</v>
      </c>
      <c r="O2945" s="9">
        <v>2.1234859174311902</v>
      </c>
      <c r="P2945" s="9">
        <v>0.31206641026142001</v>
      </c>
      <c r="Q2945" s="9">
        <v>854.73041143014905</v>
      </c>
      <c r="R2945" s="9">
        <v>1210</v>
      </c>
      <c r="S2945" s="9" t="s">
        <v>310</v>
      </c>
      <c r="T2945" s="9">
        <v>1210</v>
      </c>
      <c r="U2945" s="9" t="s">
        <v>293</v>
      </c>
      <c r="V2945" s="9" t="s">
        <v>195</v>
      </c>
      <c r="Z2945" s="9">
        <v>0</v>
      </c>
      <c r="AA2945" s="9">
        <v>1</v>
      </c>
      <c r="AB2945" s="9">
        <v>2.1234859174311902</v>
      </c>
      <c r="AC2945" s="9">
        <v>0.31206641026142001</v>
      </c>
      <c r="AD2945" s="9">
        <v>854.73041143014905</v>
      </c>
      <c r="AF2945" s="9">
        <v>-1</v>
      </c>
      <c r="AG2945" s="9">
        <v>-1</v>
      </c>
      <c r="AH2945" s="9">
        <v>-1</v>
      </c>
      <c r="AI2945" s="9">
        <v>-1</v>
      </c>
      <c r="AJ2945" s="9">
        <v>0</v>
      </c>
      <c r="AM2945" s="9" t="s">
        <v>309</v>
      </c>
      <c r="AN2945" s="9">
        <v>-1</v>
      </c>
      <c r="AQ2945" s="9">
        <v>578</v>
      </c>
      <c r="AR2945" s="9" t="s">
        <v>303</v>
      </c>
      <c r="AS2945" s="9" t="s">
        <v>304</v>
      </c>
      <c r="AT2945" s="9" t="s">
        <v>195</v>
      </c>
      <c r="AU2945" s="9">
        <v>132.71029999999999</v>
      </c>
      <c r="AV2945" s="9">
        <v>121.462241644347</v>
      </c>
      <c r="AW2945" s="9">
        <v>896.52731840464605</v>
      </c>
      <c r="AX2945" s="9">
        <v>0.69321201249999997</v>
      </c>
    </row>
    <row r="2946" spans="1:50" x14ac:dyDescent="0.25">
      <c r="A2946" s="142">
        <v>550000</v>
      </c>
      <c r="B2946" s="142">
        <v>880000</v>
      </c>
      <c r="C2946" s="142">
        <v>880000</v>
      </c>
      <c r="D2946" s="9" t="s">
        <v>305</v>
      </c>
      <c r="E2946" s="9" t="s">
        <v>70</v>
      </c>
      <c r="F2946" s="9" t="s">
        <v>306</v>
      </c>
      <c r="G2946" s="9" t="s">
        <v>307</v>
      </c>
      <c r="H2946" s="9">
        <v>0.36</v>
      </c>
      <c r="I2946" s="9">
        <v>0.48</v>
      </c>
      <c r="J2946" s="9" t="s">
        <v>195</v>
      </c>
      <c r="K2946" s="9">
        <v>0.14068786855896001</v>
      </c>
      <c r="L2946" s="9">
        <v>3858.1883495439602</v>
      </c>
      <c r="M2946" s="9">
        <v>9.5852546223848094</v>
      </c>
      <c r="N2946" s="9">
        <v>1.40864414352596</v>
      </c>
      <c r="O2946" s="9">
        <v>1.3485290424182399</v>
      </c>
      <c r="P2946" s="9">
        <v>0.19817914211073001</v>
      </c>
      <c r="Q2946" s="9">
        <v>542.80029539635495</v>
      </c>
      <c r="R2946" s="9">
        <v>1210</v>
      </c>
      <c r="S2946" s="9" t="s">
        <v>310</v>
      </c>
      <c r="T2946" s="9">
        <v>1210</v>
      </c>
      <c r="U2946" s="9" t="s">
        <v>293</v>
      </c>
      <c r="V2946" s="9" t="s">
        <v>195</v>
      </c>
      <c r="Z2946" s="9">
        <v>0</v>
      </c>
      <c r="AA2946" s="9">
        <v>1</v>
      </c>
      <c r="AB2946" s="9">
        <v>1.3485290424182399</v>
      </c>
      <c r="AC2946" s="9">
        <v>0.19817914211073001</v>
      </c>
      <c r="AD2946" s="9">
        <v>542.80029539635495</v>
      </c>
      <c r="AF2946" s="9">
        <v>-1</v>
      </c>
      <c r="AG2946" s="9">
        <v>-1</v>
      </c>
      <c r="AH2946" s="9">
        <v>-1</v>
      </c>
      <c r="AI2946" s="9">
        <v>-1</v>
      </c>
      <c r="AJ2946" s="9">
        <v>0</v>
      </c>
      <c r="AM2946" s="9" t="s">
        <v>309</v>
      </c>
      <c r="AN2946" s="9">
        <v>-1</v>
      </c>
      <c r="AQ2946" s="9">
        <v>578</v>
      </c>
      <c r="AR2946" s="9" t="s">
        <v>303</v>
      </c>
      <c r="AS2946" s="9" t="s">
        <v>304</v>
      </c>
      <c r="AT2946" s="9" t="s">
        <v>195</v>
      </c>
      <c r="AU2946" s="9">
        <v>132.71029999999999</v>
      </c>
      <c r="AV2946" s="9">
        <v>106.622433205151</v>
      </c>
      <c r="AW2946" s="9">
        <v>569.34360443159596</v>
      </c>
      <c r="AX2946" s="9">
        <v>0.44022732799999997</v>
      </c>
    </row>
    <row r="2947" spans="1:50" x14ac:dyDescent="0.25">
      <c r="A2947" s="142">
        <v>550000</v>
      </c>
      <c r="B2947" s="142">
        <v>880000</v>
      </c>
      <c r="C2947" s="142">
        <v>880000</v>
      </c>
      <c r="D2947" s="9" t="s">
        <v>305</v>
      </c>
      <c r="E2947" s="9" t="s">
        <v>70</v>
      </c>
      <c r="F2947" s="9" t="s">
        <v>306</v>
      </c>
      <c r="G2947" s="9" t="s">
        <v>307</v>
      </c>
      <c r="H2947" s="9">
        <v>0.36</v>
      </c>
      <c r="I2947" s="9">
        <v>0.48</v>
      </c>
      <c r="J2947" s="9" t="s">
        <v>195</v>
      </c>
      <c r="K2947" s="9">
        <v>7.8113432618999998E-4</v>
      </c>
      <c r="L2947" s="9">
        <v>3858.1883495439602</v>
      </c>
      <c r="M2947" s="9">
        <v>9.5852546223848094</v>
      </c>
      <c r="N2947" s="9">
        <v>1.40864414352596</v>
      </c>
      <c r="O2947" s="9">
        <v>7.48737141082E-3</v>
      </c>
      <c r="P2947" s="9">
        <v>1.10034029389E-3</v>
      </c>
      <c r="Q2947" s="9">
        <v>3.0137633567389801</v>
      </c>
      <c r="R2947" s="9">
        <v>1210</v>
      </c>
      <c r="S2947" s="9" t="s">
        <v>310</v>
      </c>
      <c r="T2947" s="9">
        <v>1210</v>
      </c>
      <c r="U2947" s="9" t="s">
        <v>293</v>
      </c>
      <c r="V2947" s="9" t="s">
        <v>195</v>
      </c>
      <c r="Z2947" s="9">
        <v>0</v>
      </c>
      <c r="AA2947" s="9">
        <v>1</v>
      </c>
      <c r="AB2947" s="9">
        <v>7.48737141082E-3</v>
      </c>
      <c r="AC2947" s="9">
        <v>1.10034029389E-3</v>
      </c>
      <c r="AD2947" s="9">
        <v>3.0137633567401698</v>
      </c>
      <c r="AF2947" s="9">
        <v>-1</v>
      </c>
      <c r="AG2947" s="9">
        <v>-1</v>
      </c>
      <c r="AH2947" s="9">
        <v>-1</v>
      </c>
      <c r="AI2947" s="9">
        <v>-1</v>
      </c>
      <c r="AJ2947" s="9">
        <v>0</v>
      </c>
      <c r="AM2947" s="9" t="s">
        <v>309</v>
      </c>
      <c r="AN2947" s="9">
        <v>-1</v>
      </c>
      <c r="AQ2947" s="9">
        <v>578</v>
      </c>
      <c r="AR2947" s="9" t="s">
        <v>303</v>
      </c>
      <c r="AS2947" s="9" t="s">
        <v>304</v>
      </c>
      <c r="AT2947" s="9" t="s">
        <v>195</v>
      </c>
      <c r="AU2947" s="9">
        <v>132.71029999999999</v>
      </c>
      <c r="AV2947" s="9">
        <v>10.127195169563199</v>
      </c>
      <c r="AW2947" s="9">
        <v>3.1611384647043801</v>
      </c>
      <c r="AX2947" s="9">
        <v>2.4442524999999998E-3</v>
      </c>
    </row>
    <row r="2948" spans="1:50" x14ac:dyDescent="0.25">
      <c r="A2948" s="142">
        <v>550000</v>
      </c>
      <c r="B2948" s="142">
        <v>880000</v>
      </c>
      <c r="C2948" s="142">
        <v>880000</v>
      </c>
      <c r="D2948" s="9" t="s">
        <v>305</v>
      </c>
      <c r="E2948" s="9" t="s">
        <v>70</v>
      </c>
      <c r="F2948" s="9" t="s">
        <v>306</v>
      </c>
      <c r="G2948" s="9" t="s">
        <v>307</v>
      </c>
      <c r="H2948" s="9">
        <v>0.36</v>
      </c>
      <c r="I2948" s="9">
        <v>0.48</v>
      </c>
      <c r="J2948" s="9" t="s">
        <v>195</v>
      </c>
      <c r="K2948" s="9">
        <v>0.17554959363768</v>
      </c>
      <c r="L2948" s="9">
        <v>3847.42469128625</v>
      </c>
      <c r="M2948" s="9">
        <v>9.5601531205363504</v>
      </c>
      <c r="N2948" s="9">
        <v>1.4050111376816099</v>
      </c>
      <c r="O2948" s="9">
        <v>1.67828099542415</v>
      </c>
      <c r="P2948" s="9">
        <v>0.24664913427641999</v>
      </c>
      <c r="Q2948" s="9">
        <v>675.41384110687795</v>
      </c>
      <c r="R2948" s="9">
        <v>1200</v>
      </c>
      <c r="S2948" s="9" t="s">
        <v>308</v>
      </c>
      <c r="T2948" s="9">
        <v>1200</v>
      </c>
      <c r="U2948" s="9" t="s">
        <v>293</v>
      </c>
      <c r="V2948" s="9" t="s">
        <v>195</v>
      </c>
      <c r="Z2948" s="9">
        <v>0</v>
      </c>
      <c r="AA2948" s="9">
        <v>1</v>
      </c>
      <c r="AB2948" s="9">
        <v>1.67828099542415</v>
      </c>
      <c r="AC2948" s="9">
        <v>0.24664913427641999</v>
      </c>
      <c r="AD2948" s="9">
        <v>675.41384110687795</v>
      </c>
      <c r="AF2948" s="9">
        <v>-1</v>
      </c>
      <c r="AG2948" s="9">
        <v>-1</v>
      </c>
      <c r="AH2948" s="9">
        <v>-1</v>
      </c>
      <c r="AI2948" s="9">
        <v>-1</v>
      </c>
      <c r="AJ2948" s="9">
        <v>0</v>
      </c>
      <c r="AM2948" s="9" t="s">
        <v>309</v>
      </c>
      <c r="AN2948" s="9">
        <v>-1</v>
      </c>
      <c r="AQ2948" s="9">
        <v>578</v>
      </c>
      <c r="AR2948" s="9" t="s">
        <v>303</v>
      </c>
      <c r="AS2948" s="9" t="s">
        <v>304</v>
      </c>
      <c r="AT2948" s="9" t="s">
        <v>195</v>
      </c>
      <c r="AU2948" s="9">
        <v>132.71029999999999</v>
      </c>
      <c r="AV2948" s="9">
        <v>129.78990070069099</v>
      </c>
      <c r="AW2948" s="9">
        <v>710.42400046235696</v>
      </c>
      <c r="AX2948" s="9">
        <v>0.54778089299999999</v>
      </c>
    </row>
    <row r="2949" spans="1:50" x14ac:dyDescent="0.25">
      <c r="A2949" s="142">
        <v>550000</v>
      </c>
      <c r="B2949" s="142">
        <v>880000</v>
      </c>
      <c r="C2949" s="142">
        <v>880000</v>
      </c>
      <c r="D2949" s="9" t="s">
        <v>305</v>
      </c>
      <c r="E2949" s="9" t="s">
        <v>70</v>
      </c>
      <c r="F2949" s="9" t="s">
        <v>306</v>
      </c>
      <c r="G2949" s="9" t="s">
        <v>307</v>
      </c>
      <c r="H2949" s="9">
        <v>0.36</v>
      </c>
      <c r="I2949" s="9">
        <v>0.48</v>
      </c>
      <c r="J2949" s="9" t="s">
        <v>195</v>
      </c>
      <c r="K2949" s="9">
        <v>9.0981805299999996E-4</v>
      </c>
      <c r="L2949" s="9">
        <v>3847.42469128625</v>
      </c>
      <c r="M2949" s="9">
        <v>9.5601531205363504</v>
      </c>
      <c r="N2949" s="9">
        <v>1.4050111376816099</v>
      </c>
      <c r="O2949" s="9">
        <v>8.6979998985100004E-3</v>
      </c>
      <c r="P2949" s="9">
        <v>1.2783044977300001E-3</v>
      </c>
      <c r="Q2949" s="9">
        <v>3.50045644169403</v>
      </c>
      <c r="R2949" s="9">
        <v>1210</v>
      </c>
      <c r="S2949" s="9" t="s">
        <v>310</v>
      </c>
      <c r="T2949" s="9">
        <v>1210</v>
      </c>
      <c r="U2949" s="9" t="s">
        <v>293</v>
      </c>
      <c r="V2949" s="9" t="s">
        <v>195</v>
      </c>
      <c r="Z2949" s="9">
        <v>0</v>
      </c>
      <c r="AA2949" s="9">
        <v>1</v>
      </c>
      <c r="AB2949" s="9">
        <v>8.6979998985100004E-3</v>
      </c>
      <c r="AC2949" s="9">
        <v>1.2783044977300001E-3</v>
      </c>
      <c r="AD2949" s="9">
        <v>3.50045644169403</v>
      </c>
      <c r="AF2949" s="9">
        <v>-1</v>
      </c>
      <c r="AG2949" s="9">
        <v>-1</v>
      </c>
      <c r="AH2949" s="9">
        <v>-1</v>
      </c>
      <c r="AI2949" s="9">
        <v>-1</v>
      </c>
      <c r="AJ2949" s="9">
        <v>0</v>
      </c>
      <c r="AM2949" s="9" t="s">
        <v>309</v>
      </c>
      <c r="AN2949" s="9">
        <v>-1</v>
      </c>
      <c r="AQ2949" s="9">
        <v>578</v>
      </c>
      <c r="AR2949" s="9" t="s">
        <v>303</v>
      </c>
      <c r="AS2949" s="9" t="s">
        <v>304</v>
      </c>
      <c r="AT2949" s="9" t="s">
        <v>195</v>
      </c>
      <c r="AU2949" s="9">
        <v>132.71029999999999</v>
      </c>
      <c r="AV2949" s="9">
        <v>10.8536318301687</v>
      </c>
      <c r="AW2949" s="9">
        <v>3.6819030310025598</v>
      </c>
      <c r="AX2949" s="9">
        <v>2.8389752000000002E-3</v>
      </c>
    </row>
    <row r="2950" spans="1:50" x14ac:dyDescent="0.25">
      <c r="A2950" s="142">
        <v>550000</v>
      </c>
      <c r="B2950" s="142">
        <v>880000</v>
      </c>
      <c r="C2950" s="142">
        <v>880000</v>
      </c>
      <c r="D2950" s="9" t="s">
        <v>305</v>
      </c>
      <c r="E2950" s="9" t="s">
        <v>70</v>
      </c>
      <c r="F2950" s="9" t="s">
        <v>306</v>
      </c>
      <c r="G2950" s="9" t="s">
        <v>307</v>
      </c>
      <c r="H2950" s="9">
        <v>0.36</v>
      </c>
      <c r="I2950" s="9">
        <v>0.48</v>
      </c>
      <c r="J2950" s="9" t="s">
        <v>195</v>
      </c>
      <c r="K2950" s="9">
        <v>1.54521819443E-3</v>
      </c>
      <c r="L2950" s="9">
        <v>3847.42469128625</v>
      </c>
      <c r="M2950" s="9">
        <v>9.5601531205363504</v>
      </c>
      <c r="N2950" s="9">
        <v>1.4050111376816099</v>
      </c>
      <c r="O2950" s="9">
        <v>1.4772522543389999E-2</v>
      </c>
      <c r="P2950" s="9">
        <v>2.1710487733200001E-3</v>
      </c>
      <c r="Q2950" s="9">
        <v>5.9451106346785902</v>
      </c>
      <c r="R2950" s="9">
        <v>1210</v>
      </c>
      <c r="S2950" s="9" t="s">
        <v>310</v>
      </c>
      <c r="T2950" s="9">
        <v>1210</v>
      </c>
      <c r="U2950" s="9" t="s">
        <v>293</v>
      </c>
      <c r="V2950" s="9" t="s">
        <v>195</v>
      </c>
      <c r="Z2950" s="9">
        <v>0</v>
      </c>
      <c r="AA2950" s="9">
        <v>1</v>
      </c>
      <c r="AB2950" s="9">
        <v>1.4772522543389999E-2</v>
      </c>
      <c r="AC2950" s="9">
        <v>2.1710487733200001E-3</v>
      </c>
      <c r="AD2950" s="9">
        <v>5.9451106346783904</v>
      </c>
      <c r="AF2950" s="9">
        <v>-1</v>
      </c>
      <c r="AG2950" s="9">
        <v>-1</v>
      </c>
      <c r="AH2950" s="9">
        <v>-1</v>
      </c>
      <c r="AI2950" s="9">
        <v>-1</v>
      </c>
      <c r="AJ2950" s="9">
        <v>0</v>
      </c>
      <c r="AM2950" s="9" t="s">
        <v>309</v>
      </c>
      <c r="AN2950" s="9">
        <v>-1</v>
      </c>
      <c r="AQ2950" s="9">
        <v>578</v>
      </c>
      <c r="AR2950" s="9" t="s">
        <v>303</v>
      </c>
      <c r="AS2950" s="9" t="s">
        <v>304</v>
      </c>
      <c r="AT2950" s="9" t="s">
        <v>195</v>
      </c>
      <c r="AU2950" s="9">
        <v>132.71029999999999</v>
      </c>
      <c r="AV2950" s="9">
        <v>10.1719828123636</v>
      </c>
      <c r="AW2950" s="9">
        <v>6.2532761741422203</v>
      </c>
      <c r="AX2950" s="9">
        <v>4.8216630999999999E-3</v>
      </c>
    </row>
    <row r="2951" spans="1:50" x14ac:dyDescent="0.25">
      <c r="A2951" s="142">
        <v>550000</v>
      </c>
      <c r="B2951" s="142">
        <v>880000</v>
      </c>
      <c r="C2951" s="142">
        <v>880000</v>
      </c>
      <c r="D2951" s="9" t="s">
        <v>305</v>
      </c>
      <c r="E2951" s="9" t="s">
        <v>70</v>
      </c>
      <c r="F2951" s="9" t="s">
        <v>306</v>
      </c>
      <c r="G2951" s="9" t="s">
        <v>307</v>
      </c>
      <c r="H2951" s="9">
        <v>0.36</v>
      </c>
      <c r="I2951" s="9">
        <v>0.48</v>
      </c>
      <c r="J2951" s="9" t="s">
        <v>195</v>
      </c>
      <c r="K2951" s="9">
        <v>1.28901964277E-3</v>
      </c>
      <c r="L2951" s="9">
        <v>3847.42469128625</v>
      </c>
      <c r="M2951" s="9">
        <v>9.5601531205363504</v>
      </c>
      <c r="N2951" s="9">
        <v>1.4050111376816099</v>
      </c>
      <c r="O2951" s="9">
        <v>1.232322516029E-2</v>
      </c>
      <c r="P2951" s="9">
        <v>1.81108695478E-3</v>
      </c>
      <c r="Q2951" s="9">
        <v>4.9594060011616703</v>
      </c>
      <c r="R2951" s="9">
        <v>1210</v>
      </c>
      <c r="S2951" s="9" t="s">
        <v>310</v>
      </c>
      <c r="T2951" s="9">
        <v>1210</v>
      </c>
      <c r="U2951" s="9" t="s">
        <v>293</v>
      </c>
      <c r="V2951" s="9" t="s">
        <v>195</v>
      </c>
      <c r="Z2951" s="9">
        <v>0</v>
      </c>
      <c r="AA2951" s="9">
        <v>1</v>
      </c>
      <c r="AB2951" s="9">
        <v>1.232322516029E-2</v>
      </c>
      <c r="AC2951" s="9">
        <v>1.81108695478E-3</v>
      </c>
      <c r="AD2951" s="9">
        <v>4.9594060011613603</v>
      </c>
      <c r="AF2951" s="9">
        <v>-1</v>
      </c>
      <c r="AG2951" s="9">
        <v>-1</v>
      </c>
      <c r="AH2951" s="9">
        <v>-1</v>
      </c>
      <c r="AI2951" s="9">
        <v>-1</v>
      </c>
      <c r="AJ2951" s="9">
        <v>0</v>
      </c>
      <c r="AM2951" s="9" t="s">
        <v>309</v>
      </c>
      <c r="AN2951" s="9">
        <v>-1</v>
      </c>
      <c r="AQ2951" s="9">
        <v>578</v>
      </c>
      <c r="AR2951" s="9" t="s">
        <v>303</v>
      </c>
      <c r="AS2951" s="9" t="s">
        <v>304</v>
      </c>
      <c r="AT2951" s="9" t="s">
        <v>195</v>
      </c>
      <c r="AU2951" s="9">
        <v>132.71029999999999</v>
      </c>
      <c r="AV2951" s="9">
        <v>12.979929420111599</v>
      </c>
      <c r="AW2951" s="9">
        <v>5.2164774199593902</v>
      </c>
      <c r="AX2951" s="9">
        <v>4.0222271000000002E-3</v>
      </c>
    </row>
    <row r="2952" spans="1:50" x14ac:dyDescent="0.25">
      <c r="A2952" s="142">
        <v>550000</v>
      </c>
      <c r="B2952" s="142">
        <v>880000</v>
      </c>
      <c r="C2952" s="142">
        <v>880000</v>
      </c>
      <c r="D2952" s="9" t="s">
        <v>305</v>
      </c>
      <c r="E2952" s="9" t="s">
        <v>70</v>
      </c>
      <c r="F2952" s="9" t="s">
        <v>306</v>
      </c>
      <c r="G2952" s="9" t="s">
        <v>307</v>
      </c>
      <c r="H2952" s="9">
        <v>0.36</v>
      </c>
      <c r="I2952" s="9">
        <v>0.48</v>
      </c>
      <c r="J2952" s="9" t="s">
        <v>195</v>
      </c>
      <c r="K2952" s="9">
        <v>4.4135966377999998E-2</v>
      </c>
      <c r="L2952" s="9">
        <v>3847.42469128625</v>
      </c>
      <c r="M2952" s="9">
        <v>9.5601531205363504</v>
      </c>
      <c r="N2952" s="9">
        <v>1.4050111376816099</v>
      </c>
      <c r="O2952" s="9">
        <v>0.42194659669653001</v>
      </c>
      <c r="P2952" s="9">
        <v>6.2011524333429997E-2</v>
      </c>
      <c r="Q2952" s="9">
        <v>169.80980681649999</v>
      </c>
      <c r="R2952" s="9">
        <v>1210</v>
      </c>
      <c r="S2952" s="9" t="s">
        <v>310</v>
      </c>
      <c r="T2952" s="9">
        <v>1210</v>
      </c>
      <c r="U2952" s="9" t="s">
        <v>293</v>
      </c>
      <c r="V2952" s="9" t="s">
        <v>195</v>
      </c>
      <c r="Z2952" s="9">
        <v>0</v>
      </c>
      <c r="AA2952" s="9">
        <v>1</v>
      </c>
      <c r="AB2952" s="9">
        <v>0.42194659669653001</v>
      </c>
      <c r="AC2952" s="9">
        <v>6.2011524333429997E-2</v>
      </c>
      <c r="AD2952" s="9">
        <v>169.80980681649999</v>
      </c>
      <c r="AF2952" s="9">
        <v>-1</v>
      </c>
      <c r="AG2952" s="9">
        <v>-1</v>
      </c>
      <c r="AH2952" s="9">
        <v>-1</v>
      </c>
      <c r="AI2952" s="9">
        <v>-1</v>
      </c>
      <c r="AJ2952" s="9">
        <v>0</v>
      </c>
      <c r="AM2952" s="9" t="s">
        <v>309</v>
      </c>
      <c r="AN2952" s="9">
        <v>-1</v>
      </c>
      <c r="AQ2952" s="9">
        <v>578</v>
      </c>
      <c r="AR2952" s="9" t="s">
        <v>303</v>
      </c>
      <c r="AS2952" s="9" t="s">
        <v>304</v>
      </c>
      <c r="AT2952" s="9" t="s">
        <v>195</v>
      </c>
      <c r="AU2952" s="9">
        <v>132.71029999999999</v>
      </c>
      <c r="AV2952" s="9">
        <v>68.9215155742787</v>
      </c>
      <c r="AW2952" s="9">
        <v>178.61191899564301</v>
      </c>
      <c r="AX2952" s="9">
        <v>0.13772084900000001</v>
      </c>
    </row>
    <row r="2953" spans="1:50" x14ac:dyDescent="0.25">
      <c r="A2953" s="142">
        <v>550000</v>
      </c>
      <c r="B2953" s="142">
        <v>880000</v>
      </c>
      <c r="C2953" s="142">
        <v>880000</v>
      </c>
      <c r="D2953" s="9" t="s">
        <v>305</v>
      </c>
      <c r="E2953" s="9" t="s">
        <v>70</v>
      </c>
      <c r="F2953" s="9" t="s">
        <v>306</v>
      </c>
      <c r="G2953" s="9" t="s">
        <v>307</v>
      </c>
      <c r="H2953" s="9">
        <v>0.36</v>
      </c>
      <c r="I2953" s="9">
        <v>0.48</v>
      </c>
      <c r="J2953" s="9" t="s">
        <v>195</v>
      </c>
      <c r="K2953" s="9">
        <v>0.12612857712528</v>
      </c>
      <c r="L2953" s="9">
        <v>3847.42469128625</v>
      </c>
      <c r="M2953" s="9">
        <v>9.5601531205363504</v>
      </c>
      <c r="N2953" s="9">
        <v>1.4050111376816099</v>
      </c>
      <c r="O2953" s="9">
        <v>1.20580851019307</v>
      </c>
      <c r="P2953" s="9">
        <v>0.17721205564094999</v>
      </c>
      <c r="Q2953" s="9">
        <v>485.27020190861202</v>
      </c>
      <c r="R2953" s="9">
        <v>1210</v>
      </c>
      <c r="S2953" s="9" t="s">
        <v>310</v>
      </c>
      <c r="T2953" s="9">
        <v>1210</v>
      </c>
      <c r="U2953" s="9" t="s">
        <v>293</v>
      </c>
      <c r="V2953" s="9" t="s">
        <v>195</v>
      </c>
      <c r="Z2953" s="9">
        <v>0</v>
      </c>
      <c r="AA2953" s="9">
        <v>1</v>
      </c>
      <c r="AB2953" s="9">
        <v>1.20580851019307</v>
      </c>
      <c r="AC2953" s="9">
        <v>0.17721205564094999</v>
      </c>
      <c r="AD2953" s="9">
        <v>485.27020190861202</v>
      </c>
      <c r="AF2953" s="9">
        <v>-1</v>
      </c>
      <c r="AG2953" s="9">
        <v>-1</v>
      </c>
      <c r="AH2953" s="9">
        <v>-1</v>
      </c>
      <c r="AI2953" s="9">
        <v>-1</v>
      </c>
      <c r="AJ2953" s="9">
        <v>0</v>
      </c>
      <c r="AM2953" s="9" t="s">
        <v>309</v>
      </c>
      <c r="AN2953" s="9">
        <v>-1</v>
      </c>
      <c r="AQ2953" s="9">
        <v>578</v>
      </c>
      <c r="AR2953" s="9" t="s">
        <v>303</v>
      </c>
      <c r="AS2953" s="9" t="s">
        <v>304</v>
      </c>
      <c r="AT2953" s="9" t="s">
        <v>195</v>
      </c>
      <c r="AU2953" s="9">
        <v>132.71029999999999</v>
      </c>
      <c r="AV2953" s="9">
        <v>93.096041803217702</v>
      </c>
      <c r="AW2953" s="9">
        <v>510.42424238762101</v>
      </c>
      <c r="AX2953" s="9">
        <v>0.39356869579999998</v>
      </c>
    </row>
    <row r="2954" spans="1:50" x14ac:dyDescent="0.25">
      <c r="A2954" s="142">
        <v>550000</v>
      </c>
      <c r="B2954" s="142">
        <v>880000</v>
      </c>
      <c r="C2954" s="142">
        <v>880000</v>
      </c>
      <c r="D2954" s="9" t="s">
        <v>305</v>
      </c>
      <c r="E2954" s="9" t="s">
        <v>70</v>
      </c>
      <c r="F2954" s="9" t="s">
        <v>306</v>
      </c>
      <c r="G2954" s="9" t="s">
        <v>307</v>
      </c>
      <c r="H2954" s="9">
        <v>0.36</v>
      </c>
      <c r="I2954" s="9">
        <v>0.48</v>
      </c>
      <c r="J2954" s="9" t="s">
        <v>195</v>
      </c>
      <c r="K2954" s="9">
        <v>0.23133060478416001</v>
      </c>
      <c r="L2954" s="9">
        <v>3847.42469128625</v>
      </c>
      <c r="M2954" s="9">
        <v>9.5601531205363504</v>
      </c>
      <c r="N2954" s="9">
        <v>1.4050111376816099</v>
      </c>
      <c r="O2954" s="9">
        <v>2.2115560032028898</v>
      </c>
      <c r="P2954" s="9">
        <v>0.32502207620836998</v>
      </c>
      <c r="Q2954" s="9">
        <v>890.02708069677794</v>
      </c>
      <c r="R2954" s="9">
        <v>1210</v>
      </c>
      <c r="S2954" s="9" t="s">
        <v>310</v>
      </c>
      <c r="T2954" s="9">
        <v>1210</v>
      </c>
      <c r="U2954" s="9" t="s">
        <v>293</v>
      </c>
      <c r="V2954" s="9" t="s">
        <v>195</v>
      </c>
      <c r="Z2954" s="9">
        <v>0</v>
      </c>
      <c r="AA2954" s="9">
        <v>1</v>
      </c>
      <c r="AB2954" s="9">
        <v>2.2115560032028898</v>
      </c>
      <c r="AC2954" s="9">
        <v>0.32502207620836998</v>
      </c>
      <c r="AD2954" s="9">
        <v>890.02708069677794</v>
      </c>
      <c r="AF2954" s="9">
        <v>-1</v>
      </c>
      <c r="AG2954" s="9">
        <v>-1</v>
      </c>
      <c r="AH2954" s="9">
        <v>-1</v>
      </c>
      <c r="AI2954" s="9">
        <v>-1</v>
      </c>
      <c r="AJ2954" s="9">
        <v>0</v>
      </c>
      <c r="AM2954" s="9" t="s">
        <v>309</v>
      </c>
      <c r="AN2954" s="9">
        <v>-1</v>
      </c>
      <c r="AQ2954" s="9">
        <v>578</v>
      </c>
      <c r="AR2954" s="9" t="s">
        <v>303</v>
      </c>
      <c r="AS2954" s="9" t="s">
        <v>304</v>
      </c>
      <c r="AT2954" s="9" t="s">
        <v>195</v>
      </c>
      <c r="AU2954" s="9">
        <v>132.71029999999999</v>
      </c>
      <c r="AV2954" s="9">
        <v>122.205581714332</v>
      </c>
      <c r="AW2954" s="9">
        <v>936.16174366847201</v>
      </c>
      <c r="AX2954" s="9">
        <v>0.72183867049999995</v>
      </c>
    </row>
    <row r="2955" spans="1:50" x14ac:dyDescent="0.25">
      <c r="A2955" s="142">
        <v>550000</v>
      </c>
      <c r="B2955" s="142">
        <v>880000</v>
      </c>
      <c r="C2955" s="142">
        <v>880000</v>
      </c>
      <c r="D2955" s="9" t="s">
        <v>305</v>
      </c>
      <c r="E2955" s="9" t="s">
        <v>70</v>
      </c>
      <c r="F2955" s="9" t="s">
        <v>306</v>
      </c>
      <c r="G2955" s="9" t="s">
        <v>307</v>
      </c>
      <c r="H2955" s="9">
        <v>0.36</v>
      </c>
      <c r="I2955" s="9">
        <v>0.48</v>
      </c>
      <c r="J2955" s="9" t="s">
        <v>195</v>
      </c>
      <c r="K2955" s="9">
        <v>3.6874655829560003E-2</v>
      </c>
      <c r="L2955" s="9">
        <v>3847.42469128625</v>
      </c>
      <c r="M2955" s="9">
        <v>9.5601531205363504</v>
      </c>
      <c r="N2955" s="9">
        <v>1.4050111376816099</v>
      </c>
      <c r="O2955" s="9">
        <v>0.35252735599773</v>
      </c>
      <c r="P2955" s="9">
        <v>5.1809302138710003E-2</v>
      </c>
      <c r="Q2955" s="9">
        <v>141.872461321354</v>
      </c>
      <c r="R2955" s="9">
        <v>1210</v>
      </c>
      <c r="S2955" s="9" t="s">
        <v>310</v>
      </c>
      <c r="T2955" s="9">
        <v>1210</v>
      </c>
      <c r="U2955" s="9" t="s">
        <v>293</v>
      </c>
      <c r="V2955" s="9" t="s">
        <v>195</v>
      </c>
      <c r="Z2955" s="9">
        <v>0</v>
      </c>
      <c r="AA2955" s="9">
        <v>1</v>
      </c>
      <c r="AB2955" s="9">
        <v>0.35252735599773</v>
      </c>
      <c r="AC2955" s="9">
        <v>5.1809302138710003E-2</v>
      </c>
      <c r="AD2955" s="9">
        <v>141.872461321354</v>
      </c>
      <c r="AF2955" s="9">
        <v>-1</v>
      </c>
      <c r="AG2955" s="9">
        <v>-1</v>
      </c>
      <c r="AH2955" s="9">
        <v>-1</v>
      </c>
      <c r="AI2955" s="9">
        <v>-1</v>
      </c>
      <c r="AJ2955" s="9">
        <v>0</v>
      </c>
      <c r="AM2955" s="9" t="s">
        <v>309</v>
      </c>
      <c r="AN2955" s="9">
        <v>-1</v>
      </c>
      <c r="AQ2955" s="9">
        <v>578</v>
      </c>
      <c r="AR2955" s="9" t="s">
        <v>303</v>
      </c>
      <c r="AS2955" s="9" t="s">
        <v>304</v>
      </c>
      <c r="AT2955" s="9" t="s">
        <v>195</v>
      </c>
      <c r="AU2955" s="9">
        <v>132.71029999999999</v>
      </c>
      <c r="AV2955" s="9">
        <v>72.367678449479797</v>
      </c>
      <c r="AW2955" s="9">
        <v>149.22643776766799</v>
      </c>
      <c r="AX2955" s="9">
        <v>0.11506282349999999</v>
      </c>
    </row>
    <row r="2956" spans="1:50" x14ac:dyDescent="0.25">
      <c r="A2956" s="142">
        <v>550000</v>
      </c>
      <c r="B2956" s="142">
        <v>880000</v>
      </c>
      <c r="C2956" s="142">
        <v>880000</v>
      </c>
      <c r="D2956" s="9" t="s">
        <v>305</v>
      </c>
      <c r="E2956" s="9" t="s">
        <v>70</v>
      </c>
      <c r="F2956" s="9" t="s">
        <v>306</v>
      </c>
      <c r="G2956" s="9" t="s">
        <v>307</v>
      </c>
      <c r="H2956" s="9">
        <v>0.36</v>
      </c>
      <c r="I2956" s="9">
        <v>0.48</v>
      </c>
      <c r="J2956" s="9" t="s">
        <v>195</v>
      </c>
      <c r="K2956" s="9">
        <v>0.26589584432708002</v>
      </c>
      <c r="L2956" s="9">
        <v>3847.42469214621</v>
      </c>
      <c r="M2956" s="9">
        <v>9.5601531226732099</v>
      </c>
      <c r="N2956" s="9">
        <v>1.40501113799566</v>
      </c>
      <c r="O2956" s="9">
        <v>2.5420049864493701</v>
      </c>
      <c r="P2956" s="9">
        <v>0.37358662282630001</v>
      </c>
      <c r="Q2956" s="9">
        <v>1023.01423700307</v>
      </c>
      <c r="R2956" s="9">
        <v>1200</v>
      </c>
      <c r="S2956" s="9" t="s">
        <v>308</v>
      </c>
      <c r="T2956" s="9">
        <v>1200</v>
      </c>
      <c r="U2956" s="9" t="s">
        <v>293</v>
      </c>
      <c r="V2956" s="9" t="s">
        <v>195</v>
      </c>
      <c r="Z2956" s="9">
        <v>0</v>
      </c>
      <c r="AA2956" s="9">
        <v>1</v>
      </c>
      <c r="AB2956" s="9">
        <v>2.5420049864493701</v>
      </c>
      <c r="AC2956" s="9">
        <v>0.37358662282630001</v>
      </c>
      <c r="AD2956" s="9">
        <v>1023.01423700307</v>
      </c>
      <c r="AF2956" s="9">
        <v>-1</v>
      </c>
      <c r="AG2956" s="9">
        <v>-1</v>
      </c>
      <c r="AH2956" s="9">
        <v>-1</v>
      </c>
      <c r="AI2956" s="9">
        <v>-1</v>
      </c>
      <c r="AJ2956" s="9">
        <v>0</v>
      </c>
      <c r="AM2956" s="9" t="s">
        <v>309</v>
      </c>
      <c r="AN2956" s="9">
        <v>-1</v>
      </c>
      <c r="AQ2956" s="9">
        <v>578</v>
      </c>
      <c r="AR2956" s="9" t="s">
        <v>303</v>
      </c>
      <c r="AS2956" s="9" t="s">
        <v>304</v>
      </c>
      <c r="AT2956" s="9" t="s">
        <v>195</v>
      </c>
      <c r="AU2956" s="9">
        <v>132.71029999999999</v>
      </c>
      <c r="AV2956" s="9">
        <v>187.77160739272199</v>
      </c>
      <c r="AW2956" s="9">
        <v>1076.0423053045099</v>
      </c>
      <c r="AX2956" s="9">
        <v>0.82969524490000002</v>
      </c>
    </row>
    <row r="2957" spans="1:50" x14ac:dyDescent="0.25">
      <c r="A2957" s="142">
        <v>550000</v>
      </c>
      <c r="B2957" s="142">
        <v>880000</v>
      </c>
      <c r="C2957" s="142">
        <v>880000</v>
      </c>
      <c r="D2957" s="9" t="s">
        <v>305</v>
      </c>
      <c r="E2957" s="9" t="s">
        <v>70</v>
      </c>
      <c r="F2957" s="9" t="s">
        <v>306</v>
      </c>
      <c r="G2957" s="9" t="s">
        <v>307</v>
      </c>
      <c r="H2957" s="9">
        <v>0.36</v>
      </c>
      <c r="I2957" s="9">
        <v>0.48</v>
      </c>
      <c r="J2957" s="9" t="s">
        <v>195</v>
      </c>
      <c r="K2957" s="9">
        <v>7.6272157504299998E-2</v>
      </c>
      <c r="L2957" s="9">
        <v>3847.42469214621</v>
      </c>
      <c r="M2957" s="9">
        <v>9.5601531226732099</v>
      </c>
      <c r="N2957" s="9">
        <v>1.40501113799566</v>
      </c>
      <c r="O2957" s="9">
        <v>0.72917350473775999</v>
      </c>
      <c r="P2957" s="9">
        <v>0.1071632308125</v>
      </c>
      <c r="Q2957" s="9">
        <v>293.45138210531297</v>
      </c>
      <c r="R2957" s="9">
        <v>1210</v>
      </c>
      <c r="S2957" s="9" t="s">
        <v>310</v>
      </c>
      <c r="T2957" s="9">
        <v>1210</v>
      </c>
      <c r="U2957" s="9" t="s">
        <v>293</v>
      </c>
      <c r="V2957" s="9" t="s">
        <v>195</v>
      </c>
      <c r="Z2957" s="9">
        <v>0</v>
      </c>
      <c r="AA2957" s="9">
        <v>1</v>
      </c>
      <c r="AB2957" s="9">
        <v>0.72917350473775999</v>
      </c>
      <c r="AC2957" s="9">
        <v>0.1071632308125</v>
      </c>
      <c r="AD2957" s="9">
        <v>293.451382105314</v>
      </c>
      <c r="AF2957" s="9">
        <v>-1</v>
      </c>
      <c r="AG2957" s="9">
        <v>-1</v>
      </c>
      <c r="AH2957" s="9">
        <v>-1</v>
      </c>
      <c r="AI2957" s="9">
        <v>-1</v>
      </c>
      <c r="AJ2957" s="9">
        <v>0</v>
      </c>
      <c r="AM2957" s="9" t="s">
        <v>309</v>
      </c>
      <c r="AN2957" s="9">
        <v>-1</v>
      </c>
      <c r="AQ2957" s="9">
        <v>578</v>
      </c>
      <c r="AR2957" s="9" t="s">
        <v>303</v>
      </c>
      <c r="AS2957" s="9" t="s">
        <v>304</v>
      </c>
      <c r="AT2957" s="9" t="s">
        <v>195</v>
      </c>
      <c r="AU2957" s="9">
        <v>132.71029999999999</v>
      </c>
      <c r="AV2957" s="9">
        <v>84.287026745493804</v>
      </c>
      <c r="AW2957" s="9">
        <v>308.66247044658502</v>
      </c>
      <c r="AX2957" s="9">
        <v>0.23799787680000001</v>
      </c>
    </row>
    <row r="2958" spans="1:50" x14ac:dyDescent="0.25">
      <c r="A2958" s="142">
        <v>550000</v>
      </c>
      <c r="B2958" s="142">
        <v>880000</v>
      </c>
      <c r="C2958" s="142">
        <v>880000</v>
      </c>
      <c r="D2958" s="9" t="s">
        <v>305</v>
      </c>
      <c r="E2958" s="9" t="s">
        <v>70</v>
      </c>
      <c r="F2958" s="9" t="s">
        <v>306</v>
      </c>
      <c r="G2958" s="9" t="s">
        <v>307</v>
      </c>
      <c r="H2958" s="9">
        <v>0.36</v>
      </c>
      <c r="I2958" s="9">
        <v>0.48</v>
      </c>
      <c r="J2958" s="9" t="s">
        <v>195</v>
      </c>
      <c r="K2958" s="9">
        <v>0.20657650477017001</v>
      </c>
      <c r="L2958" s="9">
        <v>3847.42469214621</v>
      </c>
      <c r="M2958" s="9">
        <v>9.5601531226732099</v>
      </c>
      <c r="N2958" s="9">
        <v>1.40501113799566</v>
      </c>
      <c r="O2958" s="9">
        <v>1.9749030171495201</v>
      </c>
      <c r="P2958" s="9">
        <v>0.29024229005030999</v>
      </c>
      <c r="Q2958" s="9">
        <v>794.78754527004003</v>
      </c>
      <c r="R2958" s="9">
        <v>1210</v>
      </c>
      <c r="S2958" s="9" t="s">
        <v>310</v>
      </c>
      <c r="T2958" s="9">
        <v>1210</v>
      </c>
      <c r="U2958" s="9" t="s">
        <v>293</v>
      </c>
      <c r="V2958" s="9" t="s">
        <v>195</v>
      </c>
      <c r="Z2958" s="9">
        <v>0</v>
      </c>
      <c r="AA2958" s="9">
        <v>1</v>
      </c>
      <c r="AB2958" s="9">
        <v>1.9749030171495201</v>
      </c>
      <c r="AC2958" s="9">
        <v>0.29024229005030999</v>
      </c>
      <c r="AD2958" s="9">
        <v>794.78754527004003</v>
      </c>
      <c r="AF2958" s="9">
        <v>-1</v>
      </c>
      <c r="AG2958" s="9">
        <v>-1</v>
      </c>
      <c r="AH2958" s="9">
        <v>-1</v>
      </c>
      <c r="AI2958" s="9">
        <v>-1</v>
      </c>
      <c r="AJ2958" s="9">
        <v>0</v>
      </c>
      <c r="AM2958" s="9" t="s">
        <v>309</v>
      </c>
      <c r="AN2958" s="9">
        <v>-1</v>
      </c>
      <c r="AQ2958" s="9">
        <v>578</v>
      </c>
      <c r="AR2958" s="9" t="s">
        <v>303</v>
      </c>
      <c r="AS2958" s="9" t="s">
        <v>304</v>
      </c>
      <c r="AT2958" s="9" t="s">
        <v>195</v>
      </c>
      <c r="AU2958" s="9">
        <v>132.71029999999999</v>
      </c>
      <c r="AV2958" s="9">
        <v>113.184018049481</v>
      </c>
      <c r="AW2958" s="9">
        <v>835.98545504613503</v>
      </c>
      <c r="AX2958" s="9">
        <v>0.64459654929999999</v>
      </c>
    </row>
    <row r="2959" spans="1:50" x14ac:dyDescent="0.25">
      <c r="A2959" s="142">
        <v>550000</v>
      </c>
      <c r="B2959" s="142">
        <v>880000</v>
      </c>
      <c r="C2959" s="142">
        <v>880000</v>
      </c>
      <c r="D2959" s="9" t="s">
        <v>305</v>
      </c>
      <c r="E2959" s="9" t="s">
        <v>70</v>
      </c>
      <c r="F2959" s="9" t="s">
        <v>306</v>
      </c>
      <c r="G2959" s="9" t="s">
        <v>307</v>
      </c>
      <c r="H2959" s="9">
        <v>0.36</v>
      </c>
      <c r="I2959" s="9">
        <v>0.48</v>
      </c>
      <c r="J2959" s="9" t="s">
        <v>195</v>
      </c>
      <c r="K2959" s="9">
        <v>1.9687201408469999E-2</v>
      </c>
      <c r="L2959" s="9">
        <v>3847.42469214621</v>
      </c>
      <c r="M2959" s="9">
        <v>9.5601531226732099</v>
      </c>
      <c r="N2959" s="9">
        <v>1.40501113799566</v>
      </c>
      <c r="O2959" s="9">
        <v>0.18821266002190001</v>
      </c>
      <c r="P2959" s="9">
        <v>2.7660737254859999E-2</v>
      </c>
      <c r="Q2959" s="9">
        <v>75.745024818210894</v>
      </c>
      <c r="R2959" s="9">
        <v>1210</v>
      </c>
      <c r="S2959" s="9" t="s">
        <v>310</v>
      </c>
      <c r="T2959" s="9">
        <v>1210</v>
      </c>
      <c r="U2959" s="9" t="s">
        <v>293</v>
      </c>
      <c r="V2959" s="9" t="s">
        <v>195</v>
      </c>
      <c r="Z2959" s="9">
        <v>0</v>
      </c>
      <c r="AA2959" s="9">
        <v>1</v>
      </c>
      <c r="AB2959" s="9">
        <v>0.18821266002190001</v>
      </c>
      <c r="AC2959" s="9">
        <v>2.7660737254859999E-2</v>
      </c>
      <c r="AD2959" s="9">
        <v>75.745024818210197</v>
      </c>
      <c r="AF2959" s="9">
        <v>-1</v>
      </c>
      <c r="AG2959" s="9">
        <v>-1</v>
      </c>
      <c r="AH2959" s="9">
        <v>-1</v>
      </c>
      <c r="AI2959" s="9">
        <v>-1</v>
      </c>
      <c r="AJ2959" s="9">
        <v>0</v>
      </c>
      <c r="AM2959" s="9" t="s">
        <v>309</v>
      </c>
      <c r="AN2959" s="9">
        <v>-1</v>
      </c>
      <c r="AQ2959" s="9">
        <v>578</v>
      </c>
      <c r="AR2959" s="9" t="s">
        <v>303</v>
      </c>
      <c r="AS2959" s="9" t="s">
        <v>304</v>
      </c>
      <c r="AT2959" s="9" t="s">
        <v>195</v>
      </c>
      <c r="AU2959" s="9">
        <v>132.71029999999999</v>
      </c>
      <c r="AV2959" s="9">
        <v>50.904140918377401</v>
      </c>
      <c r="AW2959" s="9">
        <v>79.671277458956396</v>
      </c>
      <c r="AX2959" s="9">
        <v>6.1431488100000001E-2</v>
      </c>
    </row>
    <row r="2960" spans="1:50" x14ac:dyDescent="0.25">
      <c r="A2960" s="142">
        <v>550000</v>
      </c>
      <c r="B2960" s="142">
        <v>880000</v>
      </c>
      <c r="C2960" s="142">
        <v>880000</v>
      </c>
      <c r="D2960" s="9" t="s">
        <v>305</v>
      </c>
      <c r="E2960" s="9" t="s">
        <v>70</v>
      </c>
      <c r="F2960" s="9" t="s">
        <v>306</v>
      </c>
      <c r="G2960" s="9" t="s">
        <v>307</v>
      </c>
      <c r="H2960" s="9">
        <v>0.36</v>
      </c>
      <c r="I2960" s="9">
        <v>0.48</v>
      </c>
      <c r="J2960" s="9" t="s">
        <v>195</v>
      </c>
      <c r="K2960" s="9">
        <v>4.661951980917E-2</v>
      </c>
      <c r="L2960" s="9">
        <v>3847.42469214621</v>
      </c>
      <c r="M2960" s="9">
        <v>9.5601531226732099</v>
      </c>
      <c r="N2960" s="9">
        <v>1.40501113799566</v>
      </c>
      <c r="O2960" s="9">
        <v>0.44568974788118998</v>
      </c>
      <c r="P2960" s="9">
        <v>6.5500944579890003E-2</v>
      </c>
      <c r="Q2960" s="9">
        <v>179.36509164981101</v>
      </c>
      <c r="R2960" s="9">
        <v>1210</v>
      </c>
      <c r="S2960" s="9" t="s">
        <v>310</v>
      </c>
      <c r="T2960" s="9">
        <v>1210</v>
      </c>
      <c r="U2960" s="9" t="s">
        <v>293</v>
      </c>
      <c r="V2960" s="9" t="s">
        <v>195</v>
      </c>
      <c r="Z2960" s="9">
        <v>0</v>
      </c>
      <c r="AA2960" s="9">
        <v>1</v>
      </c>
      <c r="AB2960" s="9">
        <v>0.44568974788118998</v>
      </c>
      <c r="AC2960" s="9">
        <v>6.5500944579890003E-2</v>
      </c>
      <c r="AD2960" s="9">
        <v>179.365091649813</v>
      </c>
      <c r="AF2960" s="9">
        <v>-1</v>
      </c>
      <c r="AG2960" s="9">
        <v>-1</v>
      </c>
      <c r="AH2960" s="9">
        <v>-1</v>
      </c>
      <c r="AI2960" s="9">
        <v>-1</v>
      </c>
      <c r="AJ2960" s="9">
        <v>0</v>
      </c>
      <c r="AM2960" s="9" t="s">
        <v>309</v>
      </c>
      <c r="AN2960" s="9">
        <v>-1</v>
      </c>
      <c r="AQ2960" s="9">
        <v>578</v>
      </c>
      <c r="AR2960" s="9" t="s">
        <v>303</v>
      </c>
      <c r="AS2960" s="9" t="s">
        <v>304</v>
      </c>
      <c r="AT2960" s="9" t="s">
        <v>195</v>
      </c>
      <c r="AU2960" s="9">
        <v>132.71029999999999</v>
      </c>
      <c r="AV2960" s="9">
        <v>57.6419049984803</v>
      </c>
      <c r="AW2960" s="9">
        <v>188.662503148957</v>
      </c>
      <c r="AX2960" s="9">
        <v>0.14547047169999999</v>
      </c>
    </row>
    <row r="2961" spans="1:50" x14ac:dyDescent="0.25">
      <c r="A2961" s="142">
        <v>550000</v>
      </c>
      <c r="B2961" s="142">
        <v>880000</v>
      </c>
      <c r="C2961" s="142">
        <v>880000</v>
      </c>
      <c r="D2961" s="9" t="s">
        <v>305</v>
      </c>
      <c r="E2961" s="9" t="s">
        <v>70</v>
      </c>
      <c r="F2961" s="9" t="s">
        <v>306</v>
      </c>
      <c r="G2961" s="9" t="s">
        <v>307</v>
      </c>
      <c r="H2961" s="9">
        <v>0.36</v>
      </c>
      <c r="I2961" s="9">
        <v>0.48</v>
      </c>
      <c r="J2961" s="9" t="s">
        <v>195</v>
      </c>
      <c r="K2961" s="9">
        <v>2.17598115871E-3</v>
      </c>
      <c r="L2961" s="9">
        <v>3847.42469214621</v>
      </c>
      <c r="M2961" s="9">
        <v>9.5601531226732099</v>
      </c>
      <c r="N2961" s="9">
        <v>1.40501113799566</v>
      </c>
      <c r="O2961" s="9">
        <v>2.0802713069349998E-2</v>
      </c>
      <c r="P2961" s="9">
        <v>3.0572777640599999E-3</v>
      </c>
      <c r="Q2961" s="9">
        <v>8.3719236396811798</v>
      </c>
      <c r="R2961" s="9">
        <v>1210</v>
      </c>
      <c r="S2961" s="9" t="s">
        <v>310</v>
      </c>
      <c r="T2961" s="9">
        <v>1210</v>
      </c>
      <c r="U2961" s="9" t="s">
        <v>293</v>
      </c>
      <c r="V2961" s="9" t="s">
        <v>195</v>
      </c>
      <c r="Z2961" s="9">
        <v>0</v>
      </c>
      <c r="AA2961" s="9">
        <v>1</v>
      </c>
      <c r="AB2961" s="9">
        <v>2.0802713069349998E-2</v>
      </c>
      <c r="AC2961" s="9">
        <v>3.0572777640599999E-3</v>
      </c>
      <c r="AD2961" s="9">
        <v>8.3719236396806807</v>
      </c>
      <c r="AF2961" s="9">
        <v>-1</v>
      </c>
      <c r="AG2961" s="9">
        <v>-1</v>
      </c>
      <c r="AH2961" s="9">
        <v>-1</v>
      </c>
      <c r="AI2961" s="9">
        <v>-1</v>
      </c>
      <c r="AJ2961" s="9">
        <v>0</v>
      </c>
      <c r="AM2961" s="9" t="s">
        <v>309</v>
      </c>
      <c r="AN2961" s="9">
        <v>-1</v>
      </c>
      <c r="AQ2961" s="9">
        <v>578</v>
      </c>
      <c r="AR2961" s="9" t="s">
        <v>303</v>
      </c>
      <c r="AS2961" s="9" t="s">
        <v>304</v>
      </c>
      <c r="AT2961" s="9" t="s">
        <v>195</v>
      </c>
      <c r="AU2961" s="9">
        <v>132.71029999999999</v>
      </c>
      <c r="AV2961" s="9">
        <v>17.7475469030766</v>
      </c>
      <c r="AW2961" s="9">
        <v>8.8058833271626007</v>
      </c>
      <c r="AX2961" s="9">
        <v>6.7898812999999999E-3</v>
      </c>
    </row>
    <row r="2962" spans="1:50" x14ac:dyDescent="0.25">
      <c r="A2962" s="142">
        <v>550000</v>
      </c>
      <c r="B2962" s="142">
        <v>880000</v>
      </c>
      <c r="C2962" s="142">
        <v>880000</v>
      </c>
      <c r="D2962" s="9" t="s">
        <v>305</v>
      </c>
      <c r="E2962" s="9" t="s">
        <v>70</v>
      </c>
      <c r="F2962" s="9" t="s">
        <v>306</v>
      </c>
      <c r="G2962" s="9" t="s">
        <v>307</v>
      </c>
      <c r="H2962" s="9">
        <v>0.36</v>
      </c>
      <c r="I2962" s="9">
        <v>0.48</v>
      </c>
      <c r="J2962" s="9" t="s">
        <v>195</v>
      </c>
      <c r="K2962" s="9">
        <v>5.3624457492000002E-4</v>
      </c>
      <c r="L2962" s="9">
        <v>3847.42469214621</v>
      </c>
      <c r="M2962" s="9">
        <v>9.5601531226732099</v>
      </c>
      <c r="N2962" s="9">
        <v>1.40501113799566</v>
      </c>
      <c r="O2962" s="9">
        <v>5.1265802475099998E-3</v>
      </c>
      <c r="P2962" s="9">
        <v>7.5342960045999999E-4</v>
      </c>
      <c r="Q2962" s="9">
        <v>2.0631606186074398</v>
      </c>
      <c r="R2962" s="9">
        <v>1210</v>
      </c>
      <c r="S2962" s="9" t="s">
        <v>310</v>
      </c>
      <c r="T2962" s="9">
        <v>1210</v>
      </c>
      <c r="U2962" s="9" t="s">
        <v>293</v>
      </c>
      <c r="V2962" s="9" t="s">
        <v>195</v>
      </c>
      <c r="Z2962" s="9">
        <v>0</v>
      </c>
      <c r="AA2962" s="9">
        <v>1</v>
      </c>
      <c r="AB2962" s="9">
        <v>5.1265802475099998E-3</v>
      </c>
      <c r="AC2962" s="9">
        <v>7.5342960045999999E-4</v>
      </c>
      <c r="AD2962" s="9">
        <v>2.0631606186061999</v>
      </c>
      <c r="AF2962" s="9">
        <v>-1</v>
      </c>
      <c r="AG2962" s="9">
        <v>-1</v>
      </c>
      <c r="AH2962" s="9">
        <v>-1</v>
      </c>
      <c r="AI2962" s="9">
        <v>-1</v>
      </c>
      <c r="AJ2962" s="9">
        <v>0</v>
      </c>
      <c r="AM2962" s="9" t="s">
        <v>309</v>
      </c>
      <c r="AN2962" s="9">
        <v>-1</v>
      </c>
      <c r="AQ2962" s="9">
        <v>578</v>
      </c>
      <c r="AR2962" s="9" t="s">
        <v>303</v>
      </c>
      <c r="AS2962" s="9" t="s">
        <v>304</v>
      </c>
      <c r="AT2962" s="9" t="s">
        <v>195</v>
      </c>
      <c r="AU2962" s="9">
        <v>132.71029999999999</v>
      </c>
      <c r="AV2962" s="9">
        <v>8.3222129898418409</v>
      </c>
      <c r="AW2962" s="9">
        <v>2.1701048020232299</v>
      </c>
      <c r="AX2962" s="9">
        <v>1.6732851999999999E-3</v>
      </c>
    </row>
    <row r="2963" spans="1:50" x14ac:dyDescent="0.25">
      <c r="A2963" s="142">
        <v>550000</v>
      </c>
      <c r="B2963" s="142">
        <v>880000</v>
      </c>
      <c r="C2963" s="142">
        <v>880000</v>
      </c>
      <c r="D2963" s="9" t="s">
        <v>305</v>
      </c>
      <c r="E2963" s="9" t="s">
        <v>70</v>
      </c>
      <c r="F2963" s="9" t="s">
        <v>306</v>
      </c>
      <c r="G2963" s="9" t="s">
        <v>307</v>
      </c>
      <c r="H2963" s="9">
        <v>0.36</v>
      </c>
      <c r="I2963" s="9">
        <v>0.48</v>
      </c>
      <c r="J2963" s="9" t="s">
        <v>195</v>
      </c>
      <c r="K2963" s="9">
        <v>0.30954731720220002</v>
      </c>
      <c r="L2963" s="9">
        <v>3864.8748676034902</v>
      </c>
      <c r="M2963" s="9">
        <v>9.6009378311413496</v>
      </c>
      <c r="N2963" s="9">
        <v>1.41091727823991</v>
      </c>
      <c r="O2963" s="9">
        <v>2.97194454825499</v>
      </c>
      <c r="P2963" s="9">
        <v>0.43674565827340001</v>
      </c>
      <c r="Q2963" s="9">
        <v>1196.3616465888999</v>
      </c>
      <c r="R2963" s="9">
        <v>1200</v>
      </c>
      <c r="S2963" s="9" t="s">
        <v>308</v>
      </c>
      <c r="T2963" s="9">
        <v>1200</v>
      </c>
      <c r="U2963" s="9" t="s">
        <v>293</v>
      </c>
      <c r="V2963" s="9" t="s">
        <v>195</v>
      </c>
      <c r="Z2963" s="9">
        <v>0</v>
      </c>
      <c r="AA2963" s="9">
        <v>1</v>
      </c>
      <c r="AB2963" s="9">
        <v>2.97194454825499</v>
      </c>
      <c r="AC2963" s="9">
        <v>0.43674565827340001</v>
      </c>
      <c r="AD2963" s="9">
        <v>1197.90560586226</v>
      </c>
      <c r="AF2963" s="9">
        <v>-1</v>
      </c>
      <c r="AG2963" s="9">
        <v>-1</v>
      </c>
      <c r="AH2963" s="9">
        <v>-1</v>
      </c>
      <c r="AI2963" s="9">
        <v>-1</v>
      </c>
      <c r="AJ2963" s="9">
        <v>0</v>
      </c>
      <c r="AM2963" s="9" t="s">
        <v>309</v>
      </c>
      <c r="AN2963" s="9">
        <v>-1</v>
      </c>
      <c r="AQ2963" s="9">
        <v>578</v>
      </c>
      <c r="AR2963" s="9" t="s">
        <v>303</v>
      </c>
      <c r="AS2963" s="9" t="s">
        <v>304</v>
      </c>
      <c r="AT2963" s="9" t="s">
        <v>195</v>
      </c>
      <c r="AU2963" s="9">
        <v>132.71029999999999</v>
      </c>
      <c r="AV2963" s="9">
        <v>203.394958467864</v>
      </c>
      <c r="AW2963" s="9">
        <v>1252.69354865644</v>
      </c>
      <c r="AX2963" s="9">
        <v>0.97153739319999999</v>
      </c>
    </row>
    <row r="2964" spans="1:50" x14ac:dyDescent="0.25">
      <c r="A2964" s="142">
        <v>550000</v>
      </c>
      <c r="B2964" s="142">
        <v>880000</v>
      </c>
      <c r="C2964" s="142">
        <v>880000</v>
      </c>
      <c r="D2964" s="9" t="s">
        <v>305</v>
      </c>
      <c r="E2964" s="9" t="s">
        <v>70</v>
      </c>
      <c r="F2964" s="9" t="s">
        <v>306</v>
      </c>
      <c r="G2964" s="9" t="s">
        <v>307</v>
      </c>
      <c r="H2964" s="9">
        <v>0.36</v>
      </c>
      <c r="I2964" s="9">
        <v>0.48</v>
      </c>
      <c r="J2964" s="9" t="s">
        <v>195</v>
      </c>
      <c r="K2964" s="9">
        <v>0.30611002640063001</v>
      </c>
      <c r="L2964" s="9">
        <v>3864.8748676034902</v>
      </c>
      <c r="M2964" s="9">
        <v>9.6009378311413496</v>
      </c>
      <c r="N2964" s="9">
        <v>1.41091727823991</v>
      </c>
      <c r="O2964" s="9">
        <v>2.93894333296155</v>
      </c>
      <c r="P2964" s="9">
        <v>0.43189592529113002</v>
      </c>
      <c r="Q2964" s="9">
        <v>1183.0769477572601</v>
      </c>
      <c r="R2964" s="9">
        <v>1210</v>
      </c>
      <c r="S2964" s="9" t="s">
        <v>310</v>
      </c>
      <c r="T2964" s="9">
        <v>1210</v>
      </c>
      <c r="U2964" s="9" t="s">
        <v>293</v>
      </c>
      <c r="V2964" s="9" t="s">
        <v>195</v>
      </c>
      <c r="Z2964" s="9">
        <v>0</v>
      </c>
      <c r="AA2964" s="9">
        <v>1</v>
      </c>
      <c r="AB2964" s="9">
        <v>2.93894333296155</v>
      </c>
      <c r="AC2964" s="9">
        <v>0.43189592529113002</v>
      </c>
      <c r="AD2964" s="9">
        <v>1183.0769477572601</v>
      </c>
      <c r="AF2964" s="9">
        <v>-1</v>
      </c>
      <c r="AG2964" s="9">
        <v>-1</v>
      </c>
      <c r="AH2964" s="9">
        <v>-1</v>
      </c>
      <c r="AI2964" s="9">
        <v>-1</v>
      </c>
      <c r="AJ2964" s="9">
        <v>0</v>
      </c>
      <c r="AM2964" s="9" t="s">
        <v>309</v>
      </c>
      <c r="AN2964" s="9">
        <v>-1</v>
      </c>
      <c r="AQ2964" s="9">
        <v>578</v>
      </c>
      <c r="AR2964" s="9" t="s">
        <v>303</v>
      </c>
      <c r="AS2964" s="9" t="s">
        <v>304</v>
      </c>
      <c r="AT2964" s="9" t="s">
        <v>195</v>
      </c>
      <c r="AU2964" s="9">
        <v>132.71029999999999</v>
      </c>
      <c r="AV2964" s="9">
        <v>144.02003734136801</v>
      </c>
      <c r="AW2964" s="9">
        <v>1238.78332630045</v>
      </c>
      <c r="AX2964" s="9">
        <v>0.95951090650000004</v>
      </c>
    </row>
    <row r="2965" spans="1:50" x14ac:dyDescent="0.25">
      <c r="A2965" s="142">
        <v>550000</v>
      </c>
      <c r="B2965" s="142">
        <v>880000</v>
      </c>
      <c r="C2965" s="142">
        <v>880000</v>
      </c>
      <c r="D2965" s="9" t="s">
        <v>305</v>
      </c>
      <c r="E2965" s="9" t="s">
        <v>70</v>
      </c>
      <c r="F2965" s="9" t="s">
        <v>306</v>
      </c>
      <c r="G2965" s="9" t="s">
        <v>307</v>
      </c>
      <c r="H2965" s="9">
        <v>0.36</v>
      </c>
      <c r="I2965" s="9">
        <v>0.48</v>
      </c>
      <c r="J2965" s="9" t="s">
        <v>195</v>
      </c>
      <c r="K2965" s="9">
        <v>1.70662508712E-3</v>
      </c>
      <c r="L2965" s="9">
        <v>3864.8748676034902</v>
      </c>
      <c r="M2965" s="9">
        <v>9.6009378311413496</v>
      </c>
      <c r="N2965" s="9">
        <v>1.41091727823991</v>
      </c>
      <c r="O2965" s="9">
        <v>1.638520136251E-2</v>
      </c>
      <c r="P2965" s="9">
        <v>2.4079068228900001E-3</v>
      </c>
      <c r="Q2965" s="9">
        <v>6.5958924076355698</v>
      </c>
      <c r="R2965" s="9">
        <v>1210</v>
      </c>
      <c r="S2965" s="9" t="s">
        <v>310</v>
      </c>
      <c r="T2965" s="9">
        <v>1210</v>
      </c>
      <c r="U2965" s="9" t="s">
        <v>293</v>
      </c>
      <c r="V2965" s="9" t="s">
        <v>195</v>
      </c>
      <c r="Z2965" s="9">
        <v>0</v>
      </c>
      <c r="AA2965" s="9">
        <v>1</v>
      </c>
      <c r="AB2965" s="9">
        <v>1.638520136251E-2</v>
      </c>
      <c r="AC2965" s="9">
        <v>2.4079068228900001E-3</v>
      </c>
      <c r="AD2965" s="9">
        <v>6.5958924076340297</v>
      </c>
      <c r="AF2965" s="9">
        <v>-1</v>
      </c>
      <c r="AG2965" s="9">
        <v>-1</v>
      </c>
      <c r="AH2965" s="9">
        <v>-1</v>
      </c>
      <c r="AI2965" s="9">
        <v>-1</v>
      </c>
      <c r="AJ2965" s="9">
        <v>0</v>
      </c>
      <c r="AM2965" s="9" t="s">
        <v>309</v>
      </c>
      <c r="AN2965" s="9">
        <v>-1</v>
      </c>
      <c r="AQ2965" s="9">
        <v>578</v>
      </c>
      <c r="AR2965" s="9" t="s">
        <v>303</v>
      </c>
      <c r="AS2965" s="9" t="s">
        <v>304</v>
      </c>
      <c r="AT2965" s="9" t="s">
        <v>195</v>
      </c>
      <c r="AU2965" s="9">
        <v>132.71029999999999</v>
      </c>
      <c r="AV2965" s="9">
        <v>13.619926064647199</v>
      </c>
      <c r="AW2965" s="9">
        <v>6.90646669444296</v>
      </c>
      <c r="AX2965" s="9">
        <v>5.3494666999999996E-3</v>
      </c>
    </row>
    <row r="2966" spans="1:50" x14ac:dyDescent="0.25">
      <c r="A2966" s="142">
        <v>550000</v>
      </c>
      <c r="B2966" s="142">
        <v>880000</v>
      </c>
      <c r="C2966" s="142">
        <v>880000</v>
      </c>
      <c r="D2966" s="9" t="s">
        <v>305</v>
      </c>
      <c r="E2966" s="9" t="s">
        <v>70</v>
      </c>
      <c r="F2966" s="9" t="s">
        <v>306</v>
      </c>
      <c r="G2966" s="9" t="s">
        <v>307</v>
      </c>
      <c r="H2966" s="9">
        <v>0.36</v>
      </c>
      <c r="I2966" s="9">
        <v>0.48</v>
      </c>
      <c r="J2966" s="9" t="s">
        <v>195</v>
      </c>
      <c r="K2966" s="9">
        <v>2.7775682769500001E-3</v>
      </c>
      <c r="L2966" s="9">
        <v>3685.37504009747</v>
      </c>
      <c r="M2966" s="9">
        <v>8.7863066280734099</v>
      </c>
      <c r="N2966" s="9">
        <v>1.2753410800626901</v>
      </c>
      <c r="O2966" s="9">
        <v>2.4404566561729998E-2</v>
      </c>
      <c r="P2966" s="9">
        <v>3.5423469262799998E-3</v>
      </c>
      <c r="Q2966" s="9">
        <v>10.2363808000565</v>
      </c>
      <c r="R2966" s="9">
        <v>1200</v>
      </c>
      <c r="S2966" s="9" t="s">
        <v>308</v>
      </c>
      <c r="T2966" s="9">
        <v>1200</v>
      </c>
      <c r="U2966" s="9" t="s">
        <v>293</v>
      </c>
      <c r="V2966" s="9" t="s">
        <v>195</v>
      </c>
      <c r="Z2966" s="9">
        <v>0</v>
      </c>
      <c r="AA2966" s="9">
        <v>1</v>
      </c>
      <c r="AB2966" s="9">
        <v>2.4404566561729998E-2</v>
      </c>
      <c r="AC2966" s="9">
        <v>3.5423469262799998E-3</v>
      </c>
      <c r="AD2966" s="9">
        <v>11.416680946146499</v>
      </c>
      <c r="AF2966" s="9">
        <v>-1</v>
      </c>
      <c r="AG2966" s="9">
        <v>-1</v>
      </c>
      <c r="AH2966" s="9">
        <v>-1</v>
      </c>
      <c r="AI2966" s="9">
        <v>-1</v>
      </c>
      <c r="AJ2966" s="9">
        <v>0</v>
      </c>
      <c r="AM2966" s="9" t="s">
        <v>309</v>
      </c>
      <c r="AN2966" s="9">
        <v>-1</v>
      </c>
      <c r="AQ2966" s="9">
        <v>578</v>
      </c>
      <c r="AR2966" s="9" t="s">
        <v>303</v>
      </c>
      <c r="AS2966" s="9" t="s">
        <v>304</v>
      </c>
      <c r="AT2966" s="9" t="s">
        <v>195</v>
      </c>
      <c r="AU2966" s="9">
        <v>132.71029999999999</v>
      </c>
      <c r="AV2966" s="9">
        <v>19.126893250142601</v>
      </c>
      <c r="AW2966" s="9">
        <v>11.2404200202513</v>
      </c>
      <c r="AX2966" s="9">
        <v>9.2592708000000003E-3</v>
      </c>
    </row>
    <row r="2967" spans="1:50" x14ac:dyDescent="0.25">
      <c r="A2967" s="142">
        <v>550000</v>
      </c>
      <c r="B2967" s="142">
        <v>880000</v>
      </c>
      <c r="C2967" s="142">
        <v>880000</v>
      </c>
      <c r="D2967" s="9" t="s">
        <v>305</v>
      </c>
      <c r="E2967" s="9" t="s">
        <v>70</v>
      </c>
      <c r="F2967" s="9" t="s">
        <v>306</v>
      </c>
      <c r="G2967" s="9" t="s">
        <v>307</v>
      </c>
      <c r="H2967" s="9">
        <v>0.36</v>
      </c>
      <c r="I2967" s="9">
        <v>0.48</v>
      </c>
      <c r="J2967" s="9" t="s">
        <v>312</v>
      </c>
      <c r="K2967" s="9">
        <v>9.0465742692089998E-2</v>
      </c>
      <c r="L2967" s="9">
        <v>3685.37504009747</v>
      </c>
      <c r="M2967" s="9">
        <v>8.7863066280734099</v>
      </c>
      <c r="N2967" s="9">
        <v>1.2753410800626901</v>
      </c>
      <c r="O2967" s="9">
        <v>0.79485975462911995</v>
      </c>
      <c r="P2967" s="9">
        <v>0.1153746779936</v>
      </c>
      <c r="Q2967" s="9">
        <v>333.40019010131903</v>
      </c>
      <c r="R2967" s="9">
        <v>3100</v>
      </c>
      <c r="S2967" s="9" t="s">
        <v>313</v>
      </c>
      <c r="T2967" s="9">
        <v>3100</v>
      </c>
      <c r="U2967" s="9" t="s">
        <v>293</v>
      </c>
      <c r="V2967" s="9" t="s">
        <v>195</v>
      </c>
      <c r="Y2967" s="9" t="s">
        <v>312</v>
      </c>
      <c r="Z2967" s="9">
        <v>0</v>
      </c>
      <c r="AA2967" s="9">
        <v>1</v>
      </c>
      <c r="AB2967" s="9">
        <v>0.79485975462911995</v>
      </c>
      <c r="AC2967" s="9">
        <v>0.1153746779936</v>
      </c>
      <c r="AD2967" s="9">
        <v>337.18731726591398</v>
      </c>
      <c r="AF2967" s="9">
        <v>-1</v>
      </c>
      <c r="AG2967" s="9">
        <v>-1</v>
      </c>
      <c r="AH2967" s="9">
        <v>-1</v>
      </c>
      <c r="AI2967" s="9">
        <v>-1</v>
      </c>
      <c r="AJ2967" s="9">
        <v>0</v>
      </c>
      <c r="AM2967" s="9" t="s">
        <v>309</v>
      </c>
      <c r="AN2967" s="9">
        <v>-1</v>
      </c>
      <c r="AQ2967" s="9">
        <v>578</v>
      </c>
      <c r="AR2967" s="9" t="s">
        <v>303</v>
      </c>
      <c r="AS2967" s="9" t="s">
        <v>304</v>
      </c>
      <c r="AT2967" s="9" t="s">
        <v>195</v>
      </c>
      <c r="AU2967" s="9">
        <v>132.71029999999999</v>
      </c>
      <c r="AV2967" s="9">
        <v>80.649073456019295</v>
      </c>
      <c r="AW2967" s="9">
        <v>366.10187182068</v>
      </c>
      <c r="AX2967" s="9">
        <v>0.2734690327</v>
      </c>
    </row>
    <row r="2968" spans="1:50" x14ac:dyDescent="0.25">
      <c r="A2968" s="142">
        <v>550000</v>
      </c>
      <c r="B2968" s="142">
        <v>880000</v>
      </c>
      <c r="C2968" s="142">
        <v>880000</v>
      </c>
      <c r="D2968" s="9" t="s">
        <v>305</v>
      </c>
      <c r="E2968" s="9" t="s">
        <v>70</v>
      </c>
      <c r="F2968" s="9" t="s">
        <v>306</v>
      </c>
      <c r="G2968" s="9" t="s">
        <v>307</v>
      </c>
      <c r="H2968" s="9">
        <v>0.36</v>
      </c>
      <c r="I2968" s="9">
        <v>0.48</v>
      </c>
      <c r="J2968" s="9" t="s">
        <v>195</v>
      </c>
      <c r="K2968" s="9">
        <v>9.7848355646030005E-2</v>
      </c>
      <c r="L2968" s="9">
        <v>3685.37504009747</v>
      </c>
      <c r="M2968" s="9">
        <v>8.7863066280734099</v>
      </c>
      <c r="N2968" s="9">
        <v>1.2753410800626901</v>
      </c>
      <c r="O2968" s="9">
        <v>0.85972565575881998</v>
      </c>
      <c r="P2968" s="9">
        <v>0.12479002757197</v>
      </c>
      <c r="Q2968" s="9">
        <v>360.60788761246999</v>
      </c>
      <c r="R2968" s="9">
        <v>1210</v>
      </c>
      <c r="S2968" s="9" t="s">
        <v>310</v>
      </c>
      <c r="T2968" s="9">
        <v>1210</v>
      </c>
      <c r="U2968" s="9" t="s">
        <v>293</v>
      </c>
      <c r="V2968" s="9" t="s">
        <v>195</v>
      </c>
      <c r="Z2968" s="9">
        <v>0</v>
      </c>
      <c r="AA2968" s="9">
        <v>1</v>
      </c>
      <c r="AB2968" s="9">
        <v>0.85972565575881998</v>
      </c>
      <c r="AC2968" s="9">
        <v>0.12479002757197</v>
      </c>
      <c r="AD2968" s="9">
        <v>360.60788761246999</v>
      </c>
      <c r="AF2968" s="9">
        <v>-1</v>
      </c>
      <c r="AG2968" s="9">
        <v>-1</v>
      </c>
      <c r="AH2968" s="9">
        <v>-1</v>
      </c>
      <c r="AI2968" s="9">
        <v>-1</v>
      </c>
      <c r="AJ2968" s="9">
        <v>0</v>
      </c>
      <c r="AM2968" s="9" t="s">
        <v>309</v>
      </c>
      <c r="AN2968" s="9">
        <v>-1</v>
      </c>
      <c r="AQ2968" s="9">
        <v>578</v>
      </c>
      <c r="AR2968" s="9" t="s">
        <v>303</v>
      </c>
      <c r="AS2968" s="9" t="s">
        <v>304</v>
      </c>
      <c r="AT2968" s="9" t="s">
        <v>195</v>
      </c>
      <c r="AU2968" s="9">
        <v>132.71029999999999</v>
      </c>
      <c r="AV2968" s="9">
        <v>90.411016389822294</v>
      </c>
      <c r="AW2968" s="9">
        <v>395.97824646742799</v>
      </c>
      <c r="AX2968" s="9">
        <v>0.29246381799999999</v>
      </c>
    </row>
    <row r="2969" spans="1:50" x14ac:dyDescent="0.25">
      <c r="A2969" s="142">
        <v>550000</v>
      </c>
      <c r="B2969" s="142">
        <v>880000</v>
      </c>
      <c r="C2969" s="142">
        <v>880000</v>
      </c>
      <c r="D2969" s="9" t="s">
        <v>305</v>
      </c>
      <c r="E2969" s="9" t="s">
        <v>70</v>
      </c>
      <c r="F2969" s="9" t="s">
        <v>306</v>
      </c>
      <c r="G2969" s="9" t="s">
        <v>307</v>
      </c>
      <c r="H2969" s="9">
        <v>0.36</v>
      </c>
      <c r="I2969" s="9">
        <v>0.48</v>
      </c>
      <c r="J2969" s="9" t="s">
        <v>195</v>
      </c>
      <c r="K2969" s="9">
        <v>0.19822421504453999</v>
      </c>
      <c r="L2969" s="9">
        <v>3685.37504009747</v>
      </c>
      <c r="M2969" s="9">
        <v>8.7863066280734099</v>
      </c>
      <c r="N2969" s="9">
        <v>1.2753410800626901</v>
      </c>
      <c r="O2969" s="9">
        <v>1.7416587344905201</v>
      </c>
      <c r="P2969" s="9">
        <v>0.25280348450947998</v>
      </c>
      <c r="Q2969" s="9">
        <v>730.530574468076</v>
      </c>
      <c r="R2969" s="9">
        <v>1210</v>
      </c>
      <c r="S2969" s="9" t="s">
        <v>310</v>
      </c>
      <c r="T2969" s="9">
        <v>1210</v>
      </c>
      <c r="U2969" s="9" t="s">
        <v>293</v>
      </c>
      <c r="V2969" s="9" t="s">
        <v>195</v>
      </c>
      <c r="Z2969" s="9">
        <v>0</v>
      </c>
      <c r="AA2969" s="9">
        <v>1</v>
      </c>
      <c r="AB2969" s="9">
        <v>1.7416587344905201</v>
      </c>
      <c r="AC2969" s="9">
        <v>0.25280348450947998</v>
      </c>
      <c r="AD2969" s="9">
        <v>745.82388526815998</v>
      </c>
      <c r="AF2969" s="9">
        <v>-1</v>
      </c>
      <c r="AG2969" s="9">
        <v>-1</v>
      </c>
      <c r="AH2969" s="9">
        <v>-1</v>
      </c>
      <c r="AI2969" s="9">
        <v>-1</v>
      </c>
      <c r="AJ2969" s="9">
        <v>0</v>
      </c>
      <c r="AM2969" s="9" t="s">
        <v>309</v>
      </c>
      <c r="AN2969" s="9">
        <v>-1</v>
      </c>
      <c r="AQ2969" s="9">
        <v>578</v>
      </c>
      <c r="AR2969" s="9" t="s">
        <v>303</v>
      </c>
      <c r="AS2969" s="9" t="s">
        <v>304</v>
      </c>
      <c r="AT2969" s="9" t="s">
        <v>195</v>
      </c>
      <c r="AU2969" s="9">
        <v>132.71029999999999</v>
      </c>
      <c r="AV2969" s="9">
        <v>117.321813026375</v>
      </c>
      <c r="AW2969" s="9">
        <v>802.18493772821205</v>
      </c>
      <c r="AX2969" s="9">
        <v>0.60488555170000002</v>
      </c>
    </row>
    <row r="2970" spans="1:50" x14ac:dyDescent="0.25">
      <c r="A2970" s="142">
        <v>550000</v>
      </c>
      <c r="B2970" s="142">
        <v>880000</v>
      </c>
      <c r="C2970" s="142">
        <v>880000</v>
      </c>
      <c r="D2970" s="9" t="s">
        <v>305</v>
      </c>
      <c r="E2970" s="9" t="s">
        <v>70</v>
      </c>
      <c r="F2970" s="9" t="s">
        <v>306</v>
      </c>
      <c r="G2970" s="9" t="s">
        <v>307</v>
      </c>
      <c r="H2970" s="9">
        <v>0.36</v>
      </c>
      <c r="I2970" s="9">
        <v>0.48</v>
      </c>
      <c r="J2970" s="9" t="s">
        <v>195</v>
      </c>
      <c r="K2970" s="9">
        <v>0.24989693467585999</v>
      </c>
      <c r="L2970" s="9">
        <v>3857.7690402523299</v>
      </c>
      <c r="M2970" s="9">
        <v>9.5843984274601208</v>
      </c>
      <c r="N2970" s="9">
        <v>1.4085246426792</v>
      </c>
      <c r="O2970" s="9">
        <v>2.3951117877344998</v>
      </c>
      <c r="P2970" s="9">
        <v>0.35198599062094998</v>
      </c>
      <c r="Q2970" s="9">
        <v>964.04465784652803</v>
      </c>
      <c r="R2970" s="9">
        <v>1200</v>
      </c>
      <c r="S2970" s="9" t="s">
        <v>308</v>
      </c>
      <c r="T2970" s="9">
        <v>1200</v>
      </c>
      <c r="U2970" s="9" t="s">
        <v>293</v>
      </c>
      <c r="V2970" s="9" t="s">
        <v>195</v>
      </c>
      <c r="Z2970" s="9">
        <v>0</v>
      </c>
      <c r="AA2970" s="9">
        <v>1</v>
      </c>
      <c r="AB2970" s="9">
        <v>2.3951117877344998</v>
      </c>
      <c r="AC2970" s="9">
        <v>0.35198599062094998</v>
      </c>
      <c r="AD2970" s="9">
        <v>964.04465784652803</v>
      </c>
      <c r="AF2970" s="9">
        <v>-1</v>
      </c>
      <c r="AG2970" s="9">
        <v>-1</v>
      </c>
      <c r="AH2970" s="9">
        <v>-1</v>
      </c>
      <c r="AI2970" s="9">
        <v>-1</v>
      </c>
      <c r="AJ2970" s="9">
        <v>0</v>
      </c>
      <c r="AM2970" s="9" t="s">
        <v>309</v>
      </c>
      <c r="AN2970" s="9">
        <v>-1</v>
      </c>
      <c r="AQ2970" s="9">
        <v>578</v>
      </c>
      <c r="AR2970" s="9" t="s">
        <v>303</v>
      </c>
      <c r="AS2970" s="9" t="s">
        <v>304</v>
      </c>
      <c r="AT2970" s="9" t="s">
        <v>195</v>
      </c>
      <c r="AU2970" s="9">
        <v>132.71029999999999</v>
      </c>
      <c r="AV2970" s="9">
        <v>145.915814569508</v>
      </c>
      <c r="AW2970" s="9">
        <v>1011.29701503111</v>
      </c>
      <c r="AX2970" s="9">
        <v>0.78186914669999996</v>
      </c>
    </row>
    <row r="2971" spans="1:50" x14ac:dyDescent="0.25">
      <c r="A2971" s="142">
        <v>550000</v>
      </c>
      <c r="B2971" s="142">
        <v>880000</v>
      </c>
      <c r="C2971" s="142">
        <v>880000</v>
      </c>
      <c r="D2971" s="9" t="s">
        <v>305</v>
      </c>
      <c r="E2971" s="9" t="s">
        <v>70</v>
      </c>
      <c r="F2971" s="9" t="s">
        <v>306</v>
      </c>
      <c r="G2971" s="9" t="s">
        <v>307</v>
      </c>
      <c r="H2971" s="9">
        <v>0.36</v>
      </c>
      <c r="I2971" s="9">
        <v>0.48</v>
      </c>
      <c r="J2971" s="9" t="s">
        <v>195</v>
      </c>
      <c r="K2971" s="9">
        <v>0.17759383907569001</v>
      </c>
      <c r="L2971" s="9">
        <v>3857.7690402523299</v>
      </c>
      <c r="M2971" s="9">
        <v>9.5843984274601208</v>
      </c>
      <c r="N2971" s="9">
        <v>1.4085246426792</v>
      </c>
      <c r="O2971" s="9">
        <v>1.70213011196365</v>
      </c>
      <c r="P2971" s="9">
        <v>0.25014529872611002</v>
      </c>
      <c r="Q2971" s="9">
        <v>685.11601412575305</v>
      </c>
      <c r="R2971" s="9">
        <v>1210</v>
      </c>
      <c r="S2971" s="9" t="s">
        <v>310</v>
      </c>
      <c r="T2971" s="9">
        <v>1210</v>
      </c>
      <c r="U2971" s="9" t="s">
        <v>293</v>
      </c>
      <c r="V2971" s="9" t="s">
        <v>195</v>
      </c>
      <c r="Z2971" s="9">
        <v>0</v>
      </c>
      <c r="AA2971" s="9">
        <v>1</v>
      </c>
      <c r="AB2971" s="9">
        <v>1.70213011196365</v>
      </c>
      <c r="AC2971" s="9">
        <v>0.25014529872611002</v>
      </c>
      <c r="AD2971" s="9">
        <v>685.11601412575305</v>
      </c>
      <c r="AF2971" s="9">
        <v>-1</v>
      </c>
      <c r="AG2971" s="9">
        <v>-1</v>
      </c>
      <c r="AH2971" s="9">
        <v>-1</v>
      </c>
      <c r="AI2971" s="9">
        <v>-1</v>
      </c>
      <c r="AJ2971" s="9">
        <v>0</v>
      </c>
      <c r="AM2971" s="9" t="s">
        <v>309</v>
      </c>
      <c r="AN2971" s="9">
        <v>-1</v>
      </c>
      <c r="AQ2971" s="9">
        <v>578</v>
      </c>
      <c r="AR2971" s="9" t="s">
        <v>303</v>
      </c>
      <c r="AS2971" s="9" t="s">
        <v>304</v>
      </c>
      <c r="AT2971" s="9" t="s">
        <v>195</v>
      </c>
      <c r="AU2971" s="9">
        <v>132.71029999999999</v>
      </c>
      <c r="AV2971" s="9">
        <v>106.356777267352</v>
      </c>
      <c r="AW2971" s="9">
        <v>718.696768242129</v>
      </c>
      <c r="AX2971" s="9">
        <v>0.55564964650000004</v>
      </c>
    </row>
    <row r="2972" spans="1:50" x14ac:dyDescent="0.25">
      <c r="A2972" s="142">
        <v>550000</v>
      </c>
      <c r="B2972" s="142">
        <v>880000</v>
      </c>
      <c r="C2972" s="142">
        <v>880000</v>
      </c>
      <c r="D2972" s="9" t="s">
        <v>305</v>
      </c>
      <c r="E2972" s="9" t="s">
        <v>70</v>
      </c>
      <c r="F2972" s="9" t="s">
        <v>306</v>
      </c>
      <c r="G2972" s="9" t="s">
        <v>307</v>
      </c>
      <c r="H2972" s="9">
        <v>0.36</v>
      </c>
      <c r="I2972" s="9">
        <v>0.48</v>
      </c>
      <c r="J2972" s="9" t="s">
        <v>195</v>
      </c>
      <c r="K2972" s="9">
        <v>8.2645309227400002E-2</v>
      </c>
      <c r="L2972" s="9">
        <v>3857.7690402523299</v>
      </c>
      <c r="M2972" s="9">
        <v>9.5843984274601208</v>
      </c>
      <c r="N2972" s="9">
        <v>1.4085246426792</v>
      </c>
      <c r="O2972" s="9">
        <v>0.79210557179606</v>
      </c>
      <c r="P2972" s="9">
        <v>0.11640795464863</v>
      </c>
      <c r="Q2972" s="9">
        <v>318.82651525955202</v>
      </c>
      <c r="R2972" s="9">
        <v>1210</v>
      </c>
      <c r="S2972" s="9" t="s">
        <v>310</v>
      </c>
      <c r="T2972" s="9">
        <v>1210</v>
      </c>
      <c r="U2972" s="9" t="s">
        <v>293</v>
      </c>
      <c r="V2972" s="9" t="s">
        <v>195</v>
      </c>
      <c r="Z2972" s="9">
        <v>0</v>
      </c>
      <c r="AA2972" s="9">
        <v>1</v>
      </c>
      <c r="AB2972" s="9">
        <v>0.79210557179606</v>
      </c>
      <c r="AC2972" s="9">
        <v>0.11640795464863</v>
      </c>
      <c r="AD2972" s="9">
        <v>318.82651525954998</v>
      </c>
      <c r="AF2972" s="9">
        <v>-1</v>
      </c>
      <c r="AG2972" s="9">
        <v>-1</v>
      </c>
      <c r="AH2972" s="9">
        <v>-1</v>
      </c>
      <c r="AI2972" s="9">
        <v>-1</v>
      </c>
      <c r="AJ2972" s="9">
        <v>0</v>
      </c>
      <c r="AM2972" s="9" t="s">
        <v>309</v>
      </c>
      <c r="AN2972" s="9">
        <v>-1</v>
      </c>
      <c r="AQ2972" s="9">
        <v>578</v>
      </c>
      <c r="AR2972" s="9" t="s">
        <v>303</v>
      </c>
      <c r="AS2972" s="9" t="s">
        <v>304</v>
      </c>
      <c r="AT2972" s="9" t="s">
        <v>195</v>
      </c>
      <c r="AU2972" s="9">
        <v>132.71029999999999</v>
      </c>
      <c r="AV2972" s="9">
        <v>74.854809511576903</v>
      </c>
      <c r="AW2972" s="9">
        <v>334.45370042814397</v>
      </c>
      <c r="AX2972" s="9">
        <v>0.25857787129999998</v>
      </c>
    </row>
    <row r="2973" spans="1:50" x14ac:dyDescent="0.25">
      <c r="A2973" s="142">
        <v>550000</v>
      </c>
      <c r="B2973" s="142">
        <v>880000</v>
      </c>
      <c r="C2973" s="142">
        <v>880000</v>
      </c>
      <c r="D2973" s="9" t="s">
        <v>305</v>
      </c>
      <c r="E2973" s="9" t="s">
        <v>70</v>
      </c>
      <c r="F2973" s="9" t="s">
        <v>306</v>
      </c>
      <c r="G2973" s="9" t="s">
        <v>307</v>
      </c>
      <c r="H2973" s="9">
        <v>0.36</v>
      </c>
      <c r="I2973" s="9">
        <v>0.48</v>
      </c>
      <c r="J2973" s="9" t="s">
        <v>195</v>
      </c>
      <c r="K2973" s="9">
        <v>3.4064753917599998E-3</v>
      </c>
      <c r="L2973" s="9">
        <v>3857.7690402523299</v>
      </c>
      <c r="M2973" s="9">
        <v>9.5843984274601208</v>
      </c>
      <c r="N2973" s="9">
        <v>1.4085246426792</v>
      </c>
      <c r="O2973" s="9">
        <v>3.264901738802E-2</v>
      </c>
      <c r="P2973" s="9">
        <v>4.7981045339800001E-3</v>
      </c>
      <c r="Q2973" s="9">
        <v>13.141395302736299</v>
      </c>
      <c r="R2973" s="9">
        <v>1210</v>
      </c>
      <c r="S2973" s="9" t="s">
        <v>310</v>
      </c>
      <c r="T2973" s="9">
        <v>1210</v>
      </c>
      <c r="U2973" s="9" t="s">
        <v>293</v>
      </c>
      <c r="V2973" s="9" t="s">
        <v>195</v>
      </c>
      <c r="Z2973" s="9">
        <v>0</v>
      </c>
      <c r="AA2973" s="9">
        <v>1</v>
      </c>
      <c r="AB2973" s="9">
        <v>3.264901738802E-2</v>
      </c>
      <c r="AC2973" s="9">
        <v>4.7981045339800001E-3</v>
      </c>
      <c r="AD2973" s="9">
        <v>13.1413953027366</v>
      </c>
      <c r="AF2973" s="9">
        <v>-1</v>
      </c>
      <c r="AG2973" s="9">
        <v>-1</v>
      </c>
      <c r="AH2973" s="9">
        <v>-1</v>
      </c>
      <c r="AI2973" s="9">
        <v>-1</v>
      </c>
      <c r="AJ2973" s="9">
        <v>0</v>
      </c>
      <c r="AM2973" s="9" t="s">
        <v>309</v>
      </c>
      <c r="AN2973" s="9">
        <v>-1</v>
      </c>
      <c r="AQ2973" s="9">
        <v>578</v>
      </c>
      <c r="AR2973" s="9" t="s">
        <v>303</v>
      </c>
      <c r="AS2973" s="9" t="s">
        <v>304</v>
      </c>
      <c r="AT2973" s="9" t="s">
        <v>195</v>
      </c>
      <c r="AU2973" s="9">
        <v>132.71029999999999</v>
      </c>
      <c r="AV2973" s="9">
        <v>21.182141705521101</v>
      </c>
      <c r="AW2973" s="9">
        <v>13.785516816915999</v>
      </c>
      <c r="AX2973" s="9">
        <v>1.0658065899999999E-2</v>
      </c>
    </row>
    <row r="2974" spans="1:50" x14ac:dyDescent="0.25">
      <c r="A2974" s="142">
        <v>550000</v>
      </c>
      <c r="B2974" s="142">
        <v>880000</v>
      </c>
      <c r="C2974" s="142">
        <v>880000</v>
      </c>
      <c r="D2974" s="9" t="s">
        <v>305</v>
      </c>
      <c r="E2974" s="9" t="s">
        <v>70</v>
      </c>
      <c r="F2974" s="9" t="s">
        <v>306</v>
      </c>
      <c r="G2974" s="9" t="s">
        <v>307</v>
      </c>
      <c r="H2974" s="9">
        <v>0.36</v>
      </c>
      <c r="I2974" s="9">
        <v>0.48</v>
      </c>
      <c r="J2974" s="9" t="s">
        <v>195</v>
      </c>
      <c r="K2974" s="9">
        <v>5.7070265615020002E-2</v>
      </c>
      <c r="L2974" s="9">
        <v>3857.7690402523299</v>
      </c>
      <c r="M2974" s="9">
        <v>9.5843984274601208</v>
      </c>
      <c r="N2974" s="9">
        <v>1.4085246426792</v>
      </c>
      <c r="O2974" s="9">
        <v>0.54698416401538996</v>
      </c>
      <c r="P2974" s="9">
        <v>8.0384875483010002E-2</v>
      </c>
      <c r="Q2974" s="9">
        <v>220.16390380862799</v>
      </c>
      <c r="R2974" s="9">
        <v>1210</v>
      </c>
      <c r="S2974" s="9" t="s">
        <v>310</v>
      </c>
      <c r="T2974" s="9">
        <v>1210</v>
      </c>
      <c r="U2974" s="9" t="s">
        <v>293</v>
      </c>
      <c r="V2974" s="9" t="s">
        <v>195</v>
      </c>
      <c r="Z2974" s="9">
        <v>0</v>
      </c>
      <c r="AA2974" s="9">
        <v>1</v>
      </c>
      <c r="AB2974" s="9">
        <v>0.54698416401538996</v>
      </c>
      <c r="AC2974" s="9">
        <v>8.0384875483010002E-2</v>
      </c>
      <c r="AD2974" s="9">
        <v>220.16390380862899</v>
      </c>
      <c r="AF2974" s="9">
        <v>-1</v>
      </c>
      <c r="AG2974" s="9">
        <v>-1</v>
      </c>
      <c r="AH2974" s="9">
        <v>-1</v>
      </c>
      <c r="AI2974" s="9">
        <v>-1</v>
      </c>
      <c r="AJ2974" s="9">
        <v>0</v>
      </c>
      <c r="AM2974" s="9" t="s">
        <v>309</v>
      </c>
      <c r="AN2974" s="9">
        <v>-1</v>
      </c>
      <c r="AQ2974" s="9">
        <v>578</v>
      </c>
      <c r="AR2974" s="9" t="s">
        <v>303</v>
      </c>
      <c r="AS2974" s="9" t="s">
        <v>304</v>
      </c>
      <c r="AT2974" s="9" t="s">
        <v>195</v>
      </c>
      <c r="AU2974" s="9">
        <v>132.71029999999999</v>
      </c>
      <c r="AV2974" s="9">
        <v>74.573817900778096</v>
      </c>
      <c r="AW2974" s="9">
        <v>230.95517093224601</v>
      </c>
      <c r="AX2974" s="9">
        <v>0.1785595327</v>
      </c>
    </row>
    <row r="2975" spans="1:50" x14ac:dyDescent="0.25">
      <c r="A2975" s="142">
        <v>550000</v>
      </c>
      <c r="B2975" s="142">
        <v>880000</v>
      </c>
      <c r="C2975" s="142">
        <v>880000</v>
      </c>
      <c r="D2975" s="9" t="s">
        <v>305</v>
      </c>
      <c r="E2975" s="9" t="s">
        <v>70</v>
      </c>
      <c r="F2975" s="9" t="s">
        <v>306</v>
      </c>
      <c r="G2975" s="9" t="s">
        <v>307</v>
      </c>
      <c r="H2975" s="9">
        <v>0.36</v>
      </c>
      <c r="I2975" s="9">
        <v>0.48</v>
      </c>
      <c r="J2975" s="9" t="s">
        <v>195</v>
      </c>
      <c r="K2975" s="9">
        <v>4.1138072677229999E-2</v>
      </c>
      <c r="L2975" s="9">
        <v>3857.7690402523299</v>
      </c>
      <c r="M2975" s="9">
        <v>9.5843984274601208</v>
      </c>
      <c r="N2975" s="9">
        <v>1.4085246426792</v>
      </c>
      <c r="O2975" s="9">
        <v>0.39428367907647</v>
      </c>
      <c r="P2975" s="9">
        <v>5.7943989118209999E-2</v>
      </c>
      <c r="Q2975" s="9">
        <v>158.70118314990299</v>
      </c>
      <c r="R2975" s="9">
        <v>1210</v>
      </c>
      <c r="S2975" s="9" t="s">
        <v>310</v>
      </c>
      <c r="T2975" s="9">
        <v>1210</v>
      </c>
      <c r="U2975" s="9" t="s">
        <v>293</v>
      </c>
      <c r="V2975" s="9" t="s">
        <v>195</v>
      </c>
      <c r="Z2975" s="9">
        <v>0</v>
      </c>
      <c r="AA2975" s="9">
        <v>1</v>
      </c>
      <c r="AB2975" s="9">
        <v>0.39428367907647</v>
      </c>
      <c r="AC2975" s="9">
        <v>5.7943989118209999E-2</v>
      </c>
      <c r="AD2975" s="9">
        <v>158.70118314990299</v>
      </c>
      <c r="AF2975" s="9">
        <v>-1</v>
      </c>
      <c r="AG2975" s="9">
        <v>-1</v>
      </c>
      <c r="AH2975" s="9">
        <v>-1</v>
      </c>
      <c r="AI2975" s="9">
        <v>-1</v>
      </c>
      <c r="AJ2975" s="9">
        <v>0</v>
      </c>
      <c r="AM2975" s="9" t="s">
        <v>309</v>
      </c>
      <c r="AN2975" s="9">
        <v>-1</v>
      </c>
      <c r="AQ2975" s="9">
        <v>578</v>
      </c>
      <c r="AR2975" s="9" t="s">
        <v>303</v>
      </c>
      <c r="AS2975" s="9" t="s">
        <v>304</v>
      </c>
      <c r="AT2975" s="9" t="s">
        <v>195</v>
      </c>
      <c r="AU2975" s="9">
        <v>132.71029999999999</v>
      </c>
      <c r="AV2975" s="9">
        <v>52.914271024292702</v>
      </c>
      <c r="AW2975" s="9">
        <v>166.479873619042</v>
      </c>
      <c r="AX2975" s="9">
        <v>0.12871142190000001</v>
      </c>
    </row>
    <row r="2976" spans="1:50" x14ac:dyDescent="0.25">
      <c r="A2976" s="142">
        <v>550000</v>
      </c>
      <c r="B2976" s="142">
        <v>880000</v>
      </c>
      <c r="C2976" s="142">
        <v>880000</v>
      </c>
      <c r="D2976" s="9" t="s">
        <v>305</v>
      </c>
      <c r="E2976" s="9" t="s">
        <v>70</v>
      </c>
      <c r="F2976" s="9" t="s">
        <v>306</v>
      </c>
      <c r="G2976" s="9" t="s">
        <v>307</v>
      </c>
      <c r="H2976" s="9">
        <v>0.36</v>
      </c>
      <c r="I2976" s="9">
        <v>0.48</v>
      </c>
      <c r="J2976" s="9" t="s">
        <v>195</v>
      </c>
      <c r="K2976" s="9">
        <v>6.0125571199799999E-3</v>
      </c>
      <c r="L2976" s="9">
        <v>3857.7690402523299</v>
      </c>
      <c r="M2976" s="9">
        <v>9.5843984274601208</v>
      </c>
      <c r="N2976" s="9">
        <v>1.4085246426792</v>
      </c>
      <c r="O2976" s="9">
        <v>5.7626743005819998E-2</v>
      </c>
      <c r="P2976" s="9">
        <v>8.4688348690100008E-3</v>
      </c>
      <c r="Q2976" s="9">
        <v>23.195056710238401</v>
      </c>
      <c r="R2976" s="9">
        <v>1210</v>
      </c>
      <c r="S2976" s="9" t="s">
        <v>310</v>
      </c>
      <c r="T2976" s="9">
        <v>1210</v>
      </c>
      <c r="U2976" s="9" t="s">
        <v>293</v>
      </c>
      <c r="V2976" s="9" t="s">
        <v>195</v>
      </c>
      <c r="Z2976" s="9">
        <v>0</v>
      </c>
      <c r="AA2976" s="9">
        <v>1</v>
      </c>
      <c r="AB2976" s="9">
        <v>5.7626743005819998E-2</v>
      </c>
      <c r="AC2976" s="9">
        <v>8.4688348690100008E-3</v>
      </c>
      <c r="AD2976" s="9">
        <v>23.195056710238099</v>
      </c>
      <c r="AF2976" s="9">
        <v>-1</v>
      </c>
      <c r="AG2976" s="9">
        <v>-1</v>
      </c>
      <c r="AH2976" s="9">
        <v>-1</v>
      </c>
      <c r="AI2976" s="9">
        <v>-1</v>
      </c>
      <c r="AJ2976" s="9">
        <v>0</v>
      </c>
      <c r="AM2976" s="9" t="s">
        <v>309</v>
      </c>
      <c r="AN2976" s="9">
        <v>-1</v>
      </c>
      <c r="AQ2976" s="9">
        <v>578</v>
      </c>
      <c r="AR2976" s="9" t="s">
        <v>303</v>
      </c>
      <c r="AS2976" s="9" t="s">
        <v>304</v>
      </c>
      <c r="AT2976" s="9" t="s">
        <v>195</v>
      </c>
      <c r="AU2976" s="9">
        <v>132.71029999999999</v>
      </c>
      <c r="AV2976" s="9">
        <v>29.122243891540499</v>
      </c>
      <c r="AW2976" s="9">
        <v>24.331955396069901</v>
      </c>
      <c r="AX2976" s="9">
        <v>1.8811886999999999E-2</v>
      </c>
    </row>
    <row r="2977" spans="1:50" x14ac:dyDescent="0.25">
      <c r="A2977" s="142">
        <v>550000</v>
      </c>
      <c r="B2977" s="142">
        <v>880000</v>
      </c>
      <c r="C2977" s="142">
        <v>880000</v>
      </c>
      <c r="D2977" s="9" t="s">
        <v>305</v>
      </c>
      <c r="E2977" s="9" t="s">
        <v>70</v>
      </c>
      <c r="F2977" s="9" t="s">
        <v>306</v>
      </c>
      <c r="G2977" s="9" t="s">
        <v>307</v>
      </c>
      <c r="H2977" s="9">
        <v>0.36</v>
      </c>
      <c r="I2977" s="9">
        <v>0.48</v>
      </c>
      <c r="J2977" s="9" t="s">
        <v>195</v>
      </c>
      <c r="K2977" s="9">
        <v>1.0931530456909999E-2</v>
      </c>
      <c r="L2977" s="9">
        <v>3886.8947493065398</v>
      </c>
      <c r="M2977" s="9">
        <v>11.085217187200399</v>
      </c>
      <c r="N2977" s="9">
        <v>2.11502450100047</v>
      </c>
      <c r="O2977" s="9">
        <v>0.12117838930338</v>
      </c>
      <c r="P2977" s="9">
        <v>2.3120454749799998E-2</v>
      </c>
      <c r="Q2977" s="9">
        <v>42.4897083348636</v>
      </c>
      <c r="R2977" s="9">
        <v>1200</v>
      </c>
      <c r="S2977" s="9" t="s">
        <v>308</v>
      </c>
      <c r="T2977" s="9">
        <v>1200</v>
      </c>
      <c r="U2977" s="9" t="s">
        <v>293</v>
      </c>
      <c r="V2977" s="9" t="s">
        <v>195</v>
      </c>
      <c r="Z2977" s="9">
        <v>0</v>
      </c>
      <c r="AA2977" s="9">
        <v>1</v>
      </c>
      <c r="AB2977" s="9">
        <v>0.12117838930338</v>
      </c>
      <c r="AC2977" s="9">
        <v>2.3120454749799998E-2</v>
      </c>
      <c r="AD2977" s="9">
        <v>42.489708334862001</v>
      </c>
      <c r="AF2977" s="9">
        <v>-1</v>
      </c>
      <c r="AG2977" s="9">
        <v>-1</v>
      </c>
      <c r="AH2977" s="9">
        <v>-1</v>
      </c>
      <c r="AI2977" s="9">
        <v>-1</v>
      </c>
      <c r="AJ2977" s="9">
        <v>0</v>
      </c>
      <c r="AM2977" s="9" t="s">
        <v>309</v>
      </c>
      <c r="AN2977" s="9">
        <v>-1</v>
      </c>
      <c r="AQ2977" s="9">
        <v>578</v>
      </c>
      <c r="AR2977" s="9" t="s">
        <v>303</v>
      </c>
      <c r="AS2977" s="9" t="s">
        <v>304</v>
      </c>
      <c r="AT2977" s="9" t="s">
        <v>195</v>
      </c>
      <c r="AU2977" s="9">
        <v>132.71029999999999</v>
      </c>
      <c r="AV2977" s="9">
        <v>37.7041893710037</v>
      </c>
      <c r="AW2977" s="9">
        <v>44.238334236221803</v>
      </c>
      <c r="AX2977" s="9">
        <v>3.4460428500000001E-2</v>
      </c>
    </row>
    <row r="2978" spans="1:50" x14ac:dyDescent="0.25">
      <c r="A2978" s="142">
        <v>550000</v>
      </c>
      <c r="B2978" s="142">
        <v>880000</v>
      </c>
      <c r="C2978" s="142">
        <v>880000</v>
      </c>
      <c r="D2978" s="9" t="s">
        <v>305</v>
      </c>
      <c r="E2978" s="9" t="s">
        <v>70</v>
      </c>
      <c r="F2978" s="9" t="s">
        <v>306</v>
      </c>
      <c r="G2978" s="9" t="s">
        <v>307</v>
      </c>
      <c r="H2978" s="9">
        <v>0.36</v>
      </c>
      <c r="I2978" s="9">
        <v>0.48</v>
      </c>
      <c r="J2978" s="9" t="s">
        <v>195</v>
      </c>
      <c r="K2978" s="9">
        <v>0.14563663338697</v>
      </c>
      <c r="L2978" s="9">
        <v>3886.8947493065398</v>
      </c>
      <c r="M2978" s="9">
        <v>11.085217187200399</v>
      </c>
      <c r="N2978" s="9">
        <v>2.11502450100047</v>
      </c>
      <c r="O2978" s="9">
        <v>1.61441371150735</v>
      </c>
      <c r="P2978" s="9">
        <v>0.30802504785668</v>
      </c>
      <c r="Q2978" s="9">
        <v>566.07426561853094</v>
      </c>
      <c r="R2978" s="9">
        <v>1330</v>
      </c>
      <c r="S2978" s="9" t="s">
        <v>311</v>
      </c>
      <c r="T2978" s="9">
        <v>1330</v>
      </c>
      <c r="U2978" s="9" t="s">
        <v>293</v>
      </c>
      <c r="V2978" s="9" t="s">
        <v>195</v>
      </c>
      <c r="Z2978" s="9">
        <v>0</v>
      </c>
      <c r="AA2978" s="9">
        <v>1</v>
      </c>
      <c r="AB2978" s="9">
        <v>1.61441371150735</v>
      </c>
      <c r="AC2978" s="9">
        <v>0.30802504785668</v>
      </c>
      <c r="AD2978" s="9">
        <v>566.07426561853094</v>
      </c>
      <c r="AF2978" s="9">
        <v>-1</v>
      </c>
      <c r="AG2978" s="9">
        <v>-1</v>
      </c>
      <c r="AH2978" s="9">
        <v>-1</v>
      </c>
      <c r="AI2978" s="9">
        <v>-1</v>
      </c>
      <c r="AJ2978" s="9">
        <v>0</v>
      </c>
      <c r="AM2978" s="9" t="s">
        <v>309</v>
      </c>
      <c r="AN2978" s="9">
        <v>-1</v>
      </c>
      <c r="AQ2978" s="9">
        <v>578</v>
      </c>
      <c r="AR2978" s="9" t="s">
        <v>303</v>
      </c>
      <c r="AS2978" s="9" t="s">
        <v>304</v>
      </c>
      <c r="AT2978" s="9" t="s">
        <v>195</v>
      </c>
      <c r="AU2978" s="9">
        <v>132.71029999999999</v>
      </c>
      <c r="AV2978" s="9">
        <v>100.88614734076999</v>
      </c>
      <c r="AW2978" s="9">
        <v>589.37054515881096</v>
      </c>
      <c r="AX2978" s="9">
        <v>0.4591032162</v>
      </c>
    </row>
    <row r="2979" spans="1:50" x14ac:dyDescent="0.25">
      <c r="A2979" s="142">
        <v>550000</v>
      </c>
      <c r="B2979" s="142">
        <v>880000</v>
      </c>
      <c r="C2979" s="142">
        <v>880000</v>
      </c>
      <c r="D2979" s="9" t="s">
        <v>305</v>
      </c>
      <c r="E2979" s="9" t="s">
        <v>70</v>
      </c>
      <c r="F2979" s="9" t="s">
        <v>306</v>
      </c>
      <c r="G2979" s="9" t="s">
        <v>307</v>
      </c>
      <c r="H2979" s="9">
        <v>0.36</v>
      </c>
      <c r="I2979" s="9">
        <v>0.48</v>
      </c>
      <c r="J2979" s="9" t="s">
        <v>195</v>
      </c>
      <c r="K2979" s="9">
        <v>1.1541335973069999E-2</v>
      </c>
      <c r="L2979" s="9">
        <v>3886.8947493065398</v>
      </c>
      <c r="M2979" s="9">
        <v>11.085217187200399</v>
      </c>
      <c r="N2979" s="9">
        <v>2.11502450100047</v>
      </c>
      <c r="O2979" s="9">
        <v>0.12793821589193</v>
      </c>
      <c r="P2979" s="9">
        <v>2.4410208357319999E-2</v>
      </c>
      <c r="Q2979" s="9">
        <v>44.859958193708501</v>
      </c>
      <c r="R2979" s="9">
        <v>1210</v>
      </c>
      <c r="S2979" s="9" t="s">
        <v>310</v>
      </c>
      <c r="T2979" s="9">
        <v>1210</v>
      </c>
      <c r="U2979" s="9" t="s">
        <v>293</v>
      </c>
      <c r="V2979" s="9" t="s">
        <v>195</v>
      </c>
      <c r="Z2979" s="9">
        <v>0</v>
      </c>
      <c r="AA2979" s="9">
        <v>1</v>
      </c>
      <c r="AB2979" s="9">
        <v>0.12793821589193</v>
      </c>
      <c r="AC2979" s="9">
        <v>2.4410208357319999E-2</v>
      </c>
      <c r="AD2979" s="9">
        <v>44.859958193710497</v>
      </c>
      <c r="AF2979" s="9">
        <v>-1</v>
      </c>
      <c r="AG2979" s="9">
        <v>-1</v>
      </c>
      <c r="AH2979" s="9">
        <v>-1</v>
      </c>
      <c r="AI2979" s="9">
        <v>-1</v>
      </c>
      <c r="AJ2979" s="9">
        <v>0</v>
      </c>
      <c r="AM2979" s="9" t="s">
        <v>309</v>
      </c>
      <c r="AN2979" s="9">
        <v>-1</v>
      </c>
      <c r="AQ2979" s="9">
        <v>578</v>
      </c>
      <c r="AR2979" s="9" t="s">
        <v>303</v>
      </c>
      <c r="AS2979" s="9" t="s">
        <v>304</v>
      </c>
      <c r="AT2979" s="9" t="s">
        <v>195</v>
      </c>
      <c r="AU2979" s="9">
        <v>132.71029999999999</v>
      </c>
      <c r="AV2979" s="9">
        <v>39.698987049682998</v>
      </c>
      <c r="AW2979" s="9">
        <v>46.706129605696297</v>
      </c>
      <c r="AX2979" s="9">
        <v>3.6382772299999998E-2</v>
      </c>
    </row>
    <row r="2980" spans="1:50" x14ac:dyDescent="0.25">
      <c r="A2980" s="142">
        <v>550000</v>
      </c>
      <c r="B2980" s="142">
        <v>880000</v>
      </c>
      <c r="C2980" s="142">
        <v>880000</v>
      </c>
      <c r="D2980" s="9" t="s">
        <v>305</v>
      </c>
      <c r="E2980" s="9" t="s">
        <v>70</v>
      </c>
      <c r="F2980" s="9" t="s">
        <v>306</v>
      </c>
      <c r="G2980" s="9" t="s">
        <v>307</v>
      </c>
      <c r="H2980" s="9">
        <v>0.36</v>
      </c>
      <c r="I2980" s="9">
        <v>0.48</v>
      </c>
      <c r="J2980" s="9" t="s">
        <v>195</v>
      </c>
      <c r="K2980" s="9">
        <v>0.17943136338212001</v>
      </c>
      <c r="L2980" s="9">
        <v>3886.8947493065398</v>
      </c>
      <c r="M2980" s="9">
        <v>11.085217187200399</v>
      </c>
      <c r="N2980" s="9">
        <v>2.11502450100047</v>
      </c>
      <c r="O2980" s="9">
        <v>1.9890356332863499</v>
      </c>
      <c r="P2980" s="9">
        <v>0.37950172980111002</v>
      </c>
      <c r="Q2980" s="9">
        <v>697.43082419090001</v>
      </c>
      <c r="R2980" s="9">
        <v>1330</v>
      </c>
      <c r="S2980" s="9" t="s">
        <v>311</v>
      </c>
      <c r="T2980" s="9">
        <v>1330</v>
      </c>
      <c r="U2980" s="9" t="s">
        <v>293</v>
      </c>
      <c r="V2980" s="9" t="s">
        <v>195</v>
      </c>
      <c r="Z2980" s="9">
        <v>0</v>
      </c>
      <c r="AA2980" s="9">
        <v>1</v>
      </c>
      <c r="AB2980" s="9">
        <v>1.9890356332863499</v>
      </c>
      <c r="AC2980" s="9">
        <v>0.37950172980111002</v>
      </c>
      <c r="AD2980" s="9">
        <v>697.43082419090001</v>
      </c>
      <c r="AF2980" s="9">
        <v>-1</v>
      </c>
      <c r="AG2980" s="9">
        <v>-1</v>
      </c>
      <c r="AH2980" s="9">
        <v>-1</v>
      </c>
      <c r="AI2980" s="9">
        <v>-1</v>
      </c>
      <c r="AJ2980" s="9">
        <v>0</v>
      </c>
      <c r="AM2980" s="9" t="s">
        <v>309</v>
      </c>
      <c r="AN2980" s="9">
        <v>-1</v>
      </c>
      <c r="AQ2980" s="9">
        <v>578</v>
      </c>
      <c r="AR2980" s="9" t="s">
        <v>303</v>
      </c>
      <c r="AS2980" s="9" t="s">
        <v>304</v>
      </c>
      <c r="AT2980" s="9" t="s">
        <v>195</v>
      </c>
      <c r="AU2980" s="9">
        <v>132.71029999999999</v>
      </c>
      <c r="AV2980" s="9">
        <v>106.88244100175299</v>
      </c>
      <c r="AW2980" s="9">
        <v>726.13296528294495</v>
      </c>
      <c r="AX2980" s="9">
        <v>0.56563732700000002</v>
      </c>
    </row>
    <row r="2981" spans="1:50" x14ac:dyDescent="0.25">
      <c r="A2981" s="142">
        <v>550000</v>
      </c>
      <c r="B2981" s="142">
        <v>880000</v>
      </c>
      <c r="C2981" s="142">
        <v>880000</v>
      </c>
      <c r="D2981" s="9" t="s">
        <v>305</v>
      </c>
      <c r="E2981" s="9" t="s">
        <v>70</v>
      </c>
      <c r="F2981" s="9" t="s">
        <v>306</v>
      </c>
      <c r="G2981" s="9" t="s">
        <v>307</v>
      </c>
      <c r="H2981" s="9">
        <v>0.36</v>
      </c>
      <c r="I2981" s="9">
        <v>0.48</v>
      </c>
      <c r="J2981" s="9" t="s">
        <v>195</v>
      </c>
      <c r="K2981" s="9">
        <v>0.19279911501044</v>
      </c>
      <c r="L2981" s="9">
        <v>3886.8947493065398</v>
      </c>
      <c r="M2981" s="9">
        <v>11.085217187200399</v>
      </c>
      <c r="N2981" s="9">
        <v>2.11502450100047</v>
      </c>
      <c r="O2981" s="9">
        <v>2.13722006339085</v>
      </c>
      <c r="P2981" s="9">
        <v>0.40777485201829999</v>
      </c>
      <c r="Q2981" s="9">
        <v>749.389867805059</v>
      </c>
      <c r="R2981" s="9">
        <v>1330</v>
      </c>
      <c r="S2981" s="9" t="s">
        <v>311</v>
      </c>
      <c r="T2981" s="9">
        <v>1330</v>
      </c>
      <c r="U2981" s="9" t="s">
        <v>293</v>
      </c>
      <c r="V2981" s="9" t="s">
        <v>195</v>
      </c>
      <c r="Z2981" s="9">
        <v>0</v>
      </c>
      <c r="AA2981" s="9">
        <v>1</v>
      </c>
      <c r="AB2981" s="9">
        <v>2.13722006339085</v>
      </c>
      <c r="AC2981" s="9">
        <v>0.40777485201829999</v>
      </c>
      <c r="AD2981" s="9">
        <v>749.389867805059</v>
      </c>
      <c r="AF2981" s="9">
        <v>-1</v>
      </c>
      <c r="AG2981" s="9">
        <v>-1</v>
      </c>
      <c r="AH2981" s="9">
        <v>-1</v>
      </c>
      <c r="AI2981" s="9">
        <v>-1</v>
      </c>
      <c r="AJ2981" s="9">
        <v>0</v>
      </c>
      <c r="AM2981" s="9" t="s">
        <v>309</v>
      </c>
      <c r="AN2981" s="9">
        <v>-1</v>
      </c>
      <c r="AQ2981" s="9">
        <v>578</v>
      </c>
      <c r="AR2981" s="9" t="s">
        <v>303</v>
      </c>
      <c r="AS2981" s="9" t="s">
        <v>304</v>
      </c>
      <c r="AT2981" s="9" t="s">
        <v>195</v>
      </c>
      <c r="AU2981" s="9">
        <v>132.71029999999999</v>
      </c>
      <c r="AV2981" s="9">
        <v>113.583723658415</v>
      </c>
      <c r="AW2981" s="9">
        <v>780.23033681306902</v>
      </c>
      <c r="AX2981" s="9">
        <v>0.60777767059999999</v>
      </c>
    </row>
    <row r="2982" spans="1:50" x14ac:dyDescent="0.25">
      <c r="A2982" s="142">
        <v>550000</v>
      </c>
      <c r="B2982" s="142">
        <v>880000</v>
      </c>
      <c r="C2982" s="142">
        <v>880000</v>
      </c>
      <c r="D2982" s="9" t="s">
        <v>305</v>
      </c>
      <c r="E2982" s="9" t="s">
        <v>70</v>
      </c>
      <c r="F2982" s="9" t="s">
        <v>306</v>
      </c>
      <c r="G2982" s="9" t="s">
        <v>307</v>
      </c>
      <c r="H2982" s="9">
        <v>0.36</v>
      </c>
      <c r="I2982" s="9">
        <v>0.48</v>
      </c>
      <c r="J2982" s="9" t="s">
        <v>195</v>
      </c>
      <c r="K2982" s="9">
        <v>7.7423475435360004E-2</v>
      </c>
      <c r="L2982" s="9">
        <v>3886.8947493065398</v>
      </c>
      <c r="M2982" s="9">
        <v>11.085217187200399</v>
      </c>
      <c r="N2982" s="9">
        <v>2.11502450100047</v>
      </c>
      <c r="O2982" s="9">
        <v>0.85825604058885996</v>
      </c>
      <c r="P2982" s="9">
        <v>0.16375254749838999</v>
      </c>
      <c r="Q2982" s="9">
        <v>300.93690014277303</v>
      </c>
      <c r="R2982" s="9">
        <v>1330</v>
      </c>
      <c r="S2982" s="9" t="s">
        <v>311</v>
      </c>
      <c r="T2982" s="9">
        <v>1330</v>
      </c>
      <c r="U2982" s="9" t="s">
        <v>293</v>
      </c>
      <c r="V2982" s="9" t="s">
        <v>195</v>
      </c>
      <c r="Z2982" s="9">
        <v>0</v>
      </c>
      <c r="AA2982" s="9">
        <v>1</v>
      </c>
      <c r="AB2982" s="9">
        <v>0.85825604058885996</v>
      </c>
      <c r="AC2982" s="9">
        <v>0.16375254749838999</v>
      </c>
      <c r="AD2982" s="9">
        <v>300.93690014277303</v>
      </c>
      <c r="AF2982" s="9">
        <v>-1</v>
      </c>
      <c r="AG2982" s="9">
        <v>-1</v>
      </c>
      <c r="AH2982" s="9">
        <v>-1</v>
      </c>
      <c r="AI2982" s="9">
        <v>-1</v>
      </c>
      <c r="AJ2982" s="9">
        <v>0</v>
      </c>
      <c r="AM2982" s="9" t="s">
        <v>309</v>
      </c>
      <c r="AN2982" s="9">
        <v>-1</v>
      </c>
      <c r="AQ2982" s="9">
        <v>578</v>
      </c>
      <c r="AR2982" s="9" t="s">
        <v>303</v>
      </c>
      <c r="AS2982" s="9" t="s">
        <v>304</v>
      </c>
      <c r="AT2982" s="9" t="s">
        <v>195</v>
      </c>
      <c r="AU2982" s="9">
        <v>132.71029999999999</v>
      </c>
      <c r="AV2982" s="9">
        <v>72.131560860606101</v>
      </c>
      <c r="AW2982" s="9">
        <v>313.32168881012399</v>
      </c>
      <c r="AX2982" s="9">
        <v>0.24406885659999999</v>
      </c>
    </row>
    <row r="2983" spans="1:50" x14ac:dyDescent="0.25">
      <c r="A2983" s="142">
        <v>550000</v>
      </c>
      <c r="B2983" s="142">
        <v>880000</v>
      </c>
      <c r="C2983" s="142">
        <v>890000</v>
      </c>
      <c r="D2983" s="9" t="s">
        <v>305</v>
      </c>
      <c r="E2983" s="9" t="s">
        <v>70</v>
      </c>
      <c r="F2983" s="9" t="s">
        <v>306</v>
      </c>
      <c r="G2983" s="9" t="s">
        <v>307</v>
      </c>
      <c r="H2983" s="9">
        <v>0.36</v>
      </c>
      <c r="I2983" s="9">
        <v>0.48</v>
      </c>
      <c r="J2983" s="9" t="s">
        <v>195</v>
      </c>
      <c r="K2983" s="9">
        <v>0.17613573458750001</v>
      </c>
      <c r="L2983" s="9">
        <v>3847.42469128625</v>
      </c>
      <c r="M2983" s="9">
        <v>9.5601531205363504</v>
      </c>
      <c r="N2983" s="9">
        <v>1.4050111376816099</v>
      </c>
      <c r="O2983" s="9">
        <v>1.6838845926547099</v>
      </c>
      <c r="P2983" s="9">
        <v>0.24747266883918001</v>
      </c>
      <c r="Q2983" s="9">
        <v>677.66897426981598</v>
      </c>
      <c r="R2983" s="9">
        <v>1200</v>
      </c>
      <c r="S2983" s="9" t="s">
        <v>308</v>
      </c>
      <c r="T2983" s="9">
        <v>1200</v>
      </c>
      <c r="U2983" s="9" t="s">
        <v>293</v>
      </c>
      <c r="V2983" s="9" t="s">
        <v>195</v>
      </c>
      <c r="Z2983" s="9">
        <v>0</v>
      </c>
      <c r="AA2983" s="9">
        <v>1</v>
      </c>
      <c r="AB2983" s="9">
        <v>1.6838845926547099</v>
      </c>
      <c r="AC2983" s="9">
        <v>0.24747266883918001</v>
      </c>
      <c r="AD2983" s="9">
        <v>677.66897426981598</v>
      </c>
      <c r="AF2983" s="9">
        <v>-1</v>
      </c>
      <c r="AG2983" s="9">
        <v>-1</v>
      </c>
      <c r="AH2983" s="9">
        <v>-1</v>
      </c>
      <c r="AI2983" s="9">
        <v>-1</v>
      </c>
      <c r="AJ2983" s="9">
        <v>0</v>
      </c>
      <c r="AM2983" s="9" t="s">
        <v>309</v>
      </c>
      <c r="AN2983" s="9">
        <v>-1</v>
      </c>
      <c r="AQ2983" s="9">
        <v>578</v>
      </c>
      <c r="AR2983" s="9" t="s">
        <v>303</v>
      </c>
      <c r="AS2983" s="9" t="s">
        <v>304</v>
      </c>
      <c r="AT2983" s="9" t="s">
        <v>195</v>
      </c>
      <c r="AU2983" s="9">
        <v>132.71029999999999</v>
      </c>
      <c r="AV2983" s="9">
        <v>161.28769430199</v>
      </c>
      <c r="AW2983" s="9">
        <v>712.79602872959299</v>
      </c>
      <c r="AX2983" s="9">
        <v>0.54960987370000003</v>
      </c>
    </row>
    <row r="2984" spans="1:50" x14ac:dyDescent="0.25">
      <c r="A2984" s="142">
        <v>550000</v>
      </c>
      <c r="B2984" s="142">
        <v>880000</v>
      </c>
      <c r="C2984" s="142">
        <v>890000</v>
      </c>
      <c r="D2984" s="9" t="s">
        <v>305</v>
      </c>
      <c r="E2984" s="9" t="s">
        <v>70</v>
      </c>
      <c r="F2984" s="9" t="s">
        <v>306</v>
      </c>
      <c r="G2984" s="9" t="s">
        <v>307</v>
      </c>
      <c r="H2984" s="9">
        <v>0.36</v>
      </c>
      <c r="I2984" s="9">
        <v>0.48</v>
      </c>
      <c r="J2984" s="9" t="s">
        <v>195</v>
      </c>
      <c r="K2984" s="9">
        <v>7.8021601288599998E-3</v>
      </c>
      <c r="L2984" s="9">
        <v>3847.42469128625</v>
      </c>
      <c r="M2984" s="9">
        <v>9.5601531205363504</v>
      </c>
      <c r="N2984" s="9">
        <v>1.4050111376816099</v>
      </c>
      <c r="O2984" s="9">
        <v>7.4589845502930005E-2</v>
      </c>
      <c r="P2984" s="9">
        <v>1.096212187903E-2</v>
      </c>
      <c r="Q2984" s="9">
        <v>30.0182235251797</v>
      </c>
      <c r="R2984" s="9">
        <v>1210</v>
      </c>
      <c r="S2984" s="9" t="s">
        <v>310</v>
      </c>
      <c r="T2984" s="9">
        <v>1210</v>
      </c>
      <c r="U2984" s="9" t="s">
        <v>293</v>
      </c>
      <c r="V2984" s="9" t="s">
        <v>195</v>
      </c>
      <c r="Z2984" s="9">
        <v>0</v>
      </c>
      <c r="AA2984" s="9">
        <v>1</v>
      </c>
      <c r="AB2984" s="9">
        <v>7.4589845502930005E-2</v>
      </c>
      <c r="AC2984" s="9">
        <v>1.096212187903E-2</v>
      </c>
      <c r="AD2984" s="9">
        <v>30.018223525179799</v>
      </c>
      <c r="AF2984" s="9">
        <v>-1</v>
      </c>
      <c r="AG2984" s="9">
        <v>-1</v>
      </c>
      <c r="AH2984" s="9">
        <v>-1</v>
      </c>
      <c r="AI2984" s="9">
        <v>-1</v>
      </c>
      <c r="AJ2984" s="9">
        <v>0</v>
      </c>
      <c r="AM2984" s="9" t="s">
        <v>309</v>
      </c>
      <c r="AN2984" s="9">
        <v>-1</v>
      </c>
      <c r="AQ2984" s="9">
        <v>578</v>
      </c>
      <c r="AR2984" s="9" t="s">
        <v>303</v>
      </c>
      <c r="AS2984" s="9" t="s">
        <v>304</v>
      </c>
      <c r="AT2984" s="9" t="s">
        <v>195</v>
      </c>
      <c r="AU2984" s="9">
        <v>132.71029999999999</v>
      </c>
      <c r="AV2984" s="9">
        <v>32.950459313029803</v>
      </c>
      <c r="AW2984" s="9">
        <v>31.5742218261068</v>
      </c>
      <c r="AX2984" s="9">
        <v>2.4345680099999999E-2</v>
      </c>
    </row>
    <row r="2985" spans="1:50" x14ac:dyDescent="0.25">
      <c r="A2985" s="142">
        <v>550000</v>
      </c>
      <c r="B2985" s="142">
        <v>880000</v>
      </c>
      <c r="C2985" s="142">
        <v>890000</v>
      </c>
      <c r="D2985" s="9" t="s">
        <v>305</v>
      </c>
      <c r="E2985" s="9" t="s">
        <v>70</v>
      </c>
      <c r="F2985" s="9" t="s">
        <v>306</v>
      </c>
      <c r="G2985" s="9" t="s">
        <v>307</v>
      </c>
      <c r="H2985" s="9">
        <v>0.36</v>
      </c>
      <c r="I2985" s="9">
        <v>0.48</v>
      </c>
      <c r="J2985" s="9" t="s">
        <v>195</v>
      </c>
      <c r="K2985" s="9">
        <v>0.10502312924805</v>
      </c>
      <c r="L2985" s="9">
        <v>3847.42469128625</v>
      </c>
      <c r="M2985" s="9">
        <v>9.5601531205363504</v>
      </c>
      <c r="N2985" s="9">
        <v>1.4050111376816099</v>
      </c>
      <c r="O2985" s="9">
        <v>1.0040371968092801</v>
      </c>
      <c r="P2985" s="9">
        <v>0.14755866630768999</v>
      </c>
      <c r="Q2985" s="9">
        <v>404.06858062511401</v>
      </c>
      <c r="R2985" s="9">
        <v>1210</v>
      </c>
      <c r="S2985" s="9" t="s">
        <v>310</v>
      </c>
      <c r="T2985" s="9">
        <v>1210</v>
      </c>
      <c r="U2985" s="9" t="s">
        <v>293</v>
      </c>
      <c r="V2985" s="9" t="s">
        <v>195</v>
      </c>
      <c r="Z2985" s="9">
        <v>0</v>
      </c>
      <c r="AA2985" s="9">
        <v>1</v>
      </c>
      <c r="AB2985" s="9">
        <v>1.0040371968092801</v>
      </c>
      <c r="AC2985" s="9">
        <v>0.14755866630768999</v>
      </c>
      <c r="AD2985" s="9">
        <v>404.06858062511401</v>
      </c>
      <c r="AF2985" s="9">
        <v>-1</v>
      </c>
      <c r="AG2985" s="9">
        <v>-1</v>
      </c>
      <c r="AH2985" s="9">
        <v>-1</v>
      </c>
      <c r="AI2985" s="9">
        <v>-1</v>
      </c>
      <c r="AJ2985" s="9">
        <v>0</v>
      </c>
      <c r="AM2985" s="9" t="s">
        <v>309</v>
      </c>
      <c r="AN2985" s="9">
        <v>-1</v>
      </c>
      <c r="AQ2985" s="9">
        <v>578</v>
      </c>
      <c r="AR2985" s="9" t="s">
        <v>303</v>
      </c>
      <c r="AS2985" s="9" t="s">
        <v>304</v>
      </c>
      <c r="AT2985" s="9" t="s">
        <v>195</v>
      </c>
      <c r="AU2985" s="9">
        <v>132.71029999999999</v>
      </c>
      <c r="AV2985" s="9">
        <v>89.740342090268001</v>
      </c>
      <c r="AW2985" s="9">
        <v>425.01352509803701</v>
      </c>
      <c r="AX2985" s="9">
        <v>0.32771174419999999</v>
      </c>
    </row>
    <row r="2986" spans="1:50" x14ac:dyDescent="0.25">
      <c r="A2986" s="142">
        <v>550000</v>
      </c>
      <c r="B2986" s="142">
        <v>880000</v>
      </c>
      <c r="C2986" s="142">
        <v>890000</v>
      </c>
      <c r="D2986" s="9" t="s">
        <v>305</v>
      </c>
      <c r="E2986" s="9" t="s">
        <v>70</v>
      </c>
      <c r="F2986" s="9" t="s">
        <v>306</v>
      </c>
      <c r="G2986" s="9" t="s">
        <v>307</v>
      </c>
      <c r="H2986" s="9">
        <v>0.36</v>
      </c>
      <c r="I2986" s="9">
        <v>0.48</v>
      </c>
      <c r="J2986" s="9" t="s">
        <v>195</v>
      </c>
      <c r="K2986" s="9">
        <v>0.10060249584974</v>
      </c>
      <c r="L2986" s="9">
        <v>3847.42469128625</v>
      </c>
      <c r="M2986" s="9">
        <v>9.5601531205363504</v>
      </c>
      <c r="N2986" s="9">
        <v>1.4050111376816099</v>
      </c>
      <c r="O2986" s="9">
        <v>0.96177526463167995</v>
      </c>
      <c r="P2986" s="9">
        <v>0.14134762714745999</v>
      </c>
      <c r="Q2986" s="9">
        <v>387.06052653733099</v>
      </c>
      <c r="R2986" s="9">
        <v>1210</v>
      </c>
      <c r="S2986" s="9" t="s">
        <v>310</v>
      </c>
      <c r="T2986" s="9">
        <v>1210</v>
      </c>
      <c r="U2986" s="9" t="s">
        <v>293</v>
      </c>
      <c r="V2986" s="9" t="s">
        <v>195</v>
      </c>
      <c r="Z2986" s="9">
        <v>0</v>
      </c>
      <c r="AA2986" s="9">
        <v>1</v>
      </c>
      <c r="AB2986" s="9">
        <v>0.96177526463167995</v>
      </c>
      <c r="AC2986" s="9">
        <v>0.14134762714745999</v>
      </c>
      <c r="AD2986" s="9">
        <v>387.06052653733099</v>
      </c>
      <c r="AF2986" s="9">
        <v>-1</v>
      </c>
      <c r="AG2986" s="9">
        <v>-1</v>
      </c>
      <c r="AH2986" s="9">
        <v>-1</v>
      </c>
      <c r="AI2986" s="9">
        <v>-1</v>
      </c>
      <c r="AJ2986" s="9">
        <v>0</v>
      </c>
      <c r="AM2986" s="9" t="s">
        <v>309</v>
      </c>
      <c r="AN2986" s="9">
        <v>-1</v>
      </c>
      <c r="AQ2986" s="9">
        <v>578</v>
      </c>
      <c r="AR2986" s="9" t="s">
        <v>303</v>
      </c>
      <c r="AS2986" s="9" t="s">
        <v>304</v>
      </c>
      <c r="AT2986" s="9" t="s">
        <v>195</v>
      </c>
      <c r="AU2986" s="9">
        <v>132.71029999999999</v>
      </c>
      <c r="AV2986" s="9">
        <v>82.508768507019298</v>
      </c>
      <c r="AW2986" s="9">
        <v>407.12385643900899</v>
      </c>
      <c r="AX2986" s="9">
        <v>0.31391770200000002</v>
      </c>
    </row>
    <row r="2987" spans="1:50" x14ac:dyDescent="0.25">
      <c r="A2987" s="142">
        <v>550000</v>
      </c>
      <c r="B2987" s="142">
        <v>880000</v>
      </c>
      <c r="C2987" s="142">
        <v>890000</v>
      </c>
      <c r="D2987" s="9" t="s">
        <v>305</v>
      </c>
      <c r="E2987" s="9" t="s">
        <v>70</v>
      </c>
      <c r="F2987" s="9" t="s">
        <v>306</v>
      </c>
      <c r="G2987" s="9" t="s">
        <v>307</v>
      </c>
      <c r="H2987" s="9">
        <v>0.36</v>
      </c>
      <c r="I2987" s="9">
        <v>0.48</v>
      </c>
      <c r="J2987" s="9" t="s">
        <v>195</v>
      </c>
      <c r="K2987" s="9">
        <v>0.16442895426849</v>
      </c>
      <c r="L2987" s="9">
        <v>3847.42469128625</v>
      </c>
      <c r="M2987" s="9">
        <v>9.5601531205363504</v>
      </c>
      <c r="N2987" s="9">
        <v>1.4050111376816099</v>
      </c>
      <c r="O2987" s="9">
        <v>1.5719659802564401</v>
      </c>
      <c r="P2987" s="9">
        <v>0.23102451210457001</v>
      </c>
      <c r="Q2987" s="9">
        <v>632.62801861496996</v>
      </c>
      <c r="R2987" s="9">
        <v>1210</v>
      </c>
      <c r="S2987" s="9" t="s">
        <v>310</v>
      </c>
      <c r="T2987" s="9">
        <v>1210</v>
      </c>
      <c r="U2987" s="9" t="s">
        <v>293</v>
      </c>
      <c r="V2987" s="9" t="s">
        <v>195</v>
      </c>
      <c r="Z2987" s="9">
        <v>0</v>
      </c>
      <c r="AA2987" s="9">
        <v>1</v>
      </c>
      <c r="AB2987" s="9">
        <v>1.5719659802564401</v>
      </c>
      <c r="AC2987" s="9">
        <v>0.23102451210457001</v>
      </c>
      <c r="AD2987" s="9">
        <v>632.62801861496996</v>
      </c>
      <c r="AF2987" s="9">
        <v>-1</v>
      </c>
      <c r="AG2987" s="9">
        <v>-1</v>
      </c>
      <c r="AH2987" s="9">
        <v>-1</v>
      </c>
      <c r="AI2987" s="9">
        <v>-1</v>
      </c>
      <c r="AJ2987" s="9">
        <v>0</v>
      </c>
      <c r="AM2987" s="9" t="s">
        <v>309</v>
      </c>
      <c r="AN2987" s="9">
        <v>-1</v>
      </c>
      <c r="AQ2987" s="9">
        <v>578</v>
      </c>
      <c r="AR2987" s="9" t="s">
        <v>303</v>
      </c>
      <c r="AS2987" s="9" t="s">
        <v>304</v>
      </c>
      <c r="AT2987" s="9" t="s">
        <v>195</v>
      </c>
      <c r="AU2987" s="9">
        <v>132.71029999999999</v>
      </c>
      <c r="AV2987" s="9">
        <v>104.033976311404</v>
      </c>
      <c r="AW2987" s="9">
        <v>665.42036960995802</v>
      </c>
      <c r="AX2987" s="9">
        <v>0.51308030709999997</v>
      </c>
    </row>
    <row r="2988" spans="1:50" x14ac:dyDescent="0.25">
      <c r="A2988" s="142">
        <v>550000</v>
      </c>
      <c r="B2988" s="142">
        <v>880000</v>
      </c>
      <c r="C2988" s="142">
        <v>890000</v>
      </c>
      <c r="D2988" s="9" t="s">
        <v>305</v>
      </c>
      <c r="E2988" s="9" t="s">
        <v>70</v>
      </c>
      <c r="F2988" s="9" t="s">
        <v>306</v>
      </c>
      <c r="G2988" s="9" t="s">
        <v>307</v>
      </c>
      <c r="H2988" s="9">
        <v>0.36</v>
      </c>
      <c r="I2988" s="9">
        <v>0.48</v>
      </c>
      <c r="J2988" s="9" t="s">
        <v>195</v>
      </c>
      <c r="K2988" s="9">
        <v>6.3770979654279997E-2</v>
      </c>
      <c r="L2988" s="9">
        <v>3847.42469128625</v>
      </c>
      <c r="M2988" s="9">
        <v>9.5601531205363504</v>
      </c>
      <c r="N2988" s="9">
        <v>1.4050111376816099</v>
      </c>
      <c r="O2988" s="9">
        <v>0.60966033014159005</v>
      </c>
      <c r="P2988" s="9">
        <v>8.9598936675140003E-2</v>
      </c>
      <c r="Q2988" s="9">
        <v>245.354041709417</v>
      </c>
      <c r="R2988" s="9">
        <v>1210</v>
      </c>
      <c r="S2988" s="9" t="s">
        <v>310</v>
      </c>
      <c r="T2988" s="9">
        <v>1210</v>
      </c>
      <c r="U2988" s="9" t="s">
        <v>293</v>
      </c>
      <c r="V2988" s="9" t="s">
        <v>195</v>
      </c>
      <c r="Z2988" s="9">
        <v>0</v>
      </c>
      <c r="AA2988" s="9">
        <v>1</v>
      </c>
      <c r="AB2988" s="9">
        <v>0.60966033014159005</v>
      </c>
      <c r="AC2988" s="9">
        <v>8.9598936675140003E-2</v>
      </c>
      <c r="AD2988" s="9">
        <v>245.354041709417</v>
      </c>
      <c r="AF2988" s="9">
        <v>-1</v>
      </c>
      <c r="AG2988" s="9">
        <v>-1</v>
      </c>
      <c r="AH2988" s="9">
        <v>-1</v>
      </c>
      <c r="AI2988" s="9">
        <v>-1</v>
      </c>
      <c r="AJ2988" s="9">
        <v>0</v>
      </c>
      <c r="AM2988" s="9" t="s">
        <v>309</v>
      </c>
      <c r="AN2988" s="9">
        <v>-1</v>
      </c>
      <c r="AQ2988" s="9">
        <v>578</v>
      </c>
      <c r="AR2988" s="9" t="s">
        <v>303</v>
      </c>
      <c r="AS2988" s="9" t="s">
        <v>304</v>
      </c>
      <c r="AT2988" s="9" t="s">
        <v>195</v>
      </c>
      <c r="AU2988" s="9">
        <v>132.71029999999999</v>
      </c>
      <c r="AV2988" s="9">
        <v>75.514436019140902</v>
      </c>
      <c r="AW2988" s="9">
        <v>258.07199857669099</v>
      </c>
      <c r="AX2988" s="9">
        <v>0.1989894904</v>
      </c>
    </row>
    <row r="2989" spans="1:50" x14ac:dyDescent="0.25">
      <c r="A2989" s="142">
        <v>550000</v>
      </c>
      <c r="B2989" s="142">
        <v>880000</v>
      </c>
      <c r="C2989" s="142">
        <v>890000</v>
      </c>
      <c r="D2989" s="9" t="s">
        <v>305</v>
      </c>
      <c r="E2989" s="9" t="s">
        <v>70</v>
      </c>
      <c r="F2989" s="9" t="s">
        <v>306</v>
      </c>
      <c r="G2989" s="9" t="s">
        <v>307</v>
      </c>
      <c r="H2989" s="9">
        <v>0.36</v>
      </c>
      <c r="I2989" s="9">
        <v>0.48</v>
      </c>
      <c r="J2989" s="9" t="s">
        <v>195</v>
      </c>
      <c r="K2989" s="9">
        <v>5.80445269645E-3</v>
      </c>
      <c r="L2989" s="9">
        <v>3850.6255303293601</v>
      </c>
      <c r="M2989" s="9">
        <v>9.5675464958490792</v>
      </c>
      <c r="N2989" s="9">
        <v>1.4060786152246301</v>
      </c>
      <c r="O2989" s="9">
        <v>5.5534371056289999E-2</v>
      </c>
      <c r="P2989" s="9">
        <v>8.1615168095700002E-3</v>
      </c>
      <c r="Q2989" s="9">
        <v>22.350773742562598</v>
      </c>
      <c r="R2989" s="9">
        <v>1200</v>
      </c>
      <c r="S2989" s="9" t="s">
        <v>308</v>
      </c>
      <c r="T2989" s="9">
        <v>1200</v>
      </c>
      <c r="U2989" s="9" t="s">
        <v>293</v>
      </c>
      <c r="V2989" s="9" t="s">
        <v>195</v>
      </c>
      <c r="Z2989" s="9">
        <v>0</v>
      </c>
      <c r="AA2989" s="9">
        <v>1</v>
      </c>
      <c r="AB2989" s="9">
        <v>5.5534371056289999E-2</v>
      </c>
      <c r="AC2989" s="9">
        <v>8.1615168095700002E-3</v>
      </c>
      <c r="AD2989" s="9">
        <v>22.3507737425616</v>
      </c>
      <c r="AF2989" s="9">
        <v>-1</v>
      </c>
      <c r="AG2989" s="9">
        <v>-1</v>
      </c>
      <c r="AH2989" s="9">
        <v>-1</v>
      </c>
      <c r="AI2989" s="9">
        <v>-1</v>
      </c>
      <c r="AJ2989" s="9">
        <v>0</v>
      </c>
      <c r="AM2989" s="9" t="s">
        <v>309</v>
      </c>
      <c r="AN2989" s="9">
        <v>-1</v>
      </c>
      <c r="AQ2989" s="9">
        <v>578</v>
      </c>
      <c r="AR2989" s="9" t="s">
        <v>303</v>
      </c>
      <c r="AS2989" s="9" t="s">
        <v>304</v>
      </c>
      <c r="AT2989" s="9" t="s">
        <v>195</v>
      </c>
      <c r="AU2989" s="9">
        <v>132.71029999999999</v>
      </c>
      <c r="AV2989" s="9">
        <v>32.765258747830302</v>
      </c>
      <c r="AW2989" s="9">
        <v>23.489786673168901</v>
      </c>
      <c r="AX2989" s="9">
        <v>1.8127148199999998E-2</v>
      </c>
    </row>
    <row r="2990" spans="1:50" x14ac:dyDescent="0.25">
      <c r="A2990" s="142">
        <v>550000</v>
      </c>
      <c r="B2990" s="142">
        <v>880000</v>
      </c>
      <c r="C2990" s="142">
        <v>890000</v>
      </c>
      <c r="D2990" s="9" t="s">
        <v>305</v>
      </c>
      <c r="E2990" s="9" t="s">
        <v>70</v>
      </c>
      <c r="F2990" s="9" t="s">
        <v>306</v>
      </c>
      <c r="G2990" s="9" t="s">
        <v>307</v>
      </c>
      <c r="H2990" s="9">
        <v>0.36</v>
      </c>
      <c r="I2990" s="9">
        <v>0.48</v>
      </c>
      <c r="J2990" s="9" t="s">
        <v>195</v>
      </c>
      <c r="K2990" s="9">
        <v>0.19163315778994999</v>
      </c>
      <c r="L2990" s="9">
        <v>3850.6255303293601</v>
      </c>
      <c r="M2990" s="9">
        <v>9.5675464958490792</v>
      </c>
      <c r="N2990" s="9">
        <v>1.4060786152246301</v>
      </c>
      <c r="O2990" s="9">
        <v>1.8334591473017501</v>
      </c>
      <c r="P2990" s="9">
        <v>0.26945128513640998</v>
      </c>
      <c r="Q2990" s="9">
        <v>737.90752984362496</v>
      </c>
      <c r="R2990" s="9">
        <v>1210</v>
      </c>
      <c r="S2990" s="9" t="s">
        <v>310</v>
      </c>
      <c r="T2990" s="9">
        <v>1210</v>
      </c>
      <c r="U2990" s="9" t="s">
        <v>293</v>
      </c>
      <c r="V2990" s="9" t="s">
        <v>195</v>
      </c>
      <c r="Z2990" s="9">
        <v>0</v>
      </c>
      <c r="AA2990" s="9">
        <v>1</v>
      </c>
      <c r="AB2990" s="9">
        <v>1.8334591473017501</v>
      </c>
      <c r="AC2990" s="9">
        <v>0.26945128513640998</v>
      </c>
      <c r="AD2990" s="9">
        <v>737.90752984362496</v>
      </c>
      <c r="AF2990" s="9">
        <v>-1</v>
      </c>
      <c r="AG2990" s="9">
        <v>-1</v>
      </c>
      <c r="AH2990" s="9">
        <v>-1</v>
      </c>
      <c r="AI2990" s="9">
        <v>-1</v>
      </c>
      <c r="AJ2990" s="9">
        <v>0</v>
      </c>
      <c r="AM2990" s="9" t="s">
        <v>309</v>
      </c>
      <c r="AN2990" s="9">
        <v>-1</v>
      </c>
      <c r="AQ2990" s="9">
        <v>578</v>
      </c>
      <c r="AR2990" s="9" t="s">
        <v>303</v>
      </c>
      <c r="AS2990" s="9" t="s">
        <v>304</v>
      </c>
      <c r="AT2990" s="9" t="s">
        <v>195</v>
      </c>
      <c r="AU2990" s="9">
        <v>132.71029999999999</v>
      </c>
      <c r="AV2990" s="9">
        <v>119.57566254701599</v>
      </c>
      <c r="AW2990" s="9">
        <v>775.511875347059</v>
      </c>
      <c r="AX2990" s="9">
        <v>0.59846514989999999</v>
      </c>
    </row>
    <row r="2991" spans="1:50" x14ac:dyDescent="0.25">
      <c r="A2991" s="142">
        <v>550000</v>
      </c>
      <c r="B2991" s="142">
        <v>880000</v>
      </c>
      <c r="C2991" s="142">
        <v>890000</v>
      </c>
      <c r="D2991" s="9" t="s">
        <v>305</v>
      </c>
      <c r="E2991" s="9" t="s">
        <v>70</v>
      </c>
      <c r="F2991" s="9" t="s">
        <v>306</v>
      </c>
      <c r="G2991" s="9" t="s">
        <v>307</v>
      </c>
      <c r="H2991" s="9">
        <v>0.36</v>
      </c>
      <c r="I2991" s="9">
        <v>0.48</v>
      </c>
      <c r="J2991" s="9" t="s">
        <v>195</v>
      </c>
      <c r="K2991" s="9">
        <v>0.11355136045204001</v>
      </c>
      <c r="L2991" s="9">
        <v>3850.6255303293601</v>
      </c>
      <c r="M2991" s="9">
        <v>9.5675464958490792</v>
      </c>
      <c r="N2991" s="9">
        <v>1.4060786152246301</v>
      </c>
      <c r="O2991" s="9">
        <v>1.08640792079186</v>
      </c>
      <c r="P2991" s="9">
        <v>0.15966213966128001</v>
      </c>
      <c r="Q2991" s="9">
        <v>437.24376756027999</v>
      </c>
      <c r="R2991" s="9">
        <v>1210</v>
      </c>
      <c r="S2991" s="9" t="s">
        <v>310</v>
      </c>
      <c r="T2991" s="9">
        <v>1210</v>
      </c>
      <c r="U2991" s="9" t="s">
        <v>293</v>
      </c>
      <c r="V2991" s="9" t="s">
        <v>195</v>
      </c>
      <c r="Z2991" s="9">
        <v>0</v>
      </c>
      <c r="AA2991" s="9">
        <v>1</v>
      </c>
      <c r="AB2991" s="9">
        <v>1.08640792079186</v>
      </c>
      <c r="AC2991" s="9">
        <v>0.15966213966128001</v>
      </c>
      <c r="AD2991" s="9">
        <v>437.24376756027999</v>
      </c>
      <c r="AF2991" s="9">
        <v>-1</v>
      </c>
      <c r="AG2991" s="9">
        <v>-1</v>
      </c>
      <c r="AH2991" s="9">
        <v>-1</v>
      </c>
      <c r="AI2991" s="9">
        <v>-1</v>
      </c>
      <c r="AJ2991" s="9">
        <v>0</v>
      </c>
      <c r="AM2991" s="9" t="s">
        <v>309</v>
      </c>
      <c r="AN2991" s="9">
        <v>-1</v>
      </c>
      <c r="AQ2991" s="9">
        <v>578</v>
      </c>
      <c r="AR2991" s="9" t="s">
        <v>303</v>
      </c>
      <c r="AS2991" s="9" t="s">
        <v>304</v>
      </c>
      <c r="AT2991" s="9" t="s">
        <v>195</v>
      </c>
      <c r="AU2991" s="9">
        <v>132.71029999999999</v>
      </c>
      <c r="AV2991" s="9">
        <v>87.253657581412895</v>
      </c>
      <c r="AW2991" s="9">
        <v>459.526052317618</v>
      </c>
      <c r="AX2991" s="9">
        <v>0.35461781640000001</v>
      </c>
    </row>
    <row r="2992" spans="1:50" x14ac:dyDescent="0.25">
      <c r="A2992" s="142">
        <v>550000</v>
      </c>
      <c r="B2992" s="142">
        <v>880000</v>
      </c>
      <c r="C2992" s="142">
        <v>890000</v>
      </c>
      <c r="D2992" s="9" t="s">
        <v>305</v>
      </c>
      <c r="E2992" s="9" t="s">
        <v>70</v>
      </c>
      <c r="F2992" s="9" t="s">
        <v>306</v>
      </c>
      <c r="G2992" s="9" t="s">
        <v>307</v>
      </c>
      <c r="H2992" s="9">
        <v>0.36</v>
      </c>
      <c r="I2992" s="9">
        <v>0.48</v>
      </c>
      <c r="J2992" s="9" t="s">
        <v>195</v>
      </c>
      <c r="K2992" s="9">
        <v>7.8184049323610005E-2</v>
      </c>
      <c r="L2992" s="9">
        <v>3850.6255303293601</v>
      </c>
      <c r="M2992" s="9">
        <v>9.5675464958490792</v>
      </c>
      <c r="N2992" s="9">
        <v>1.4060786152246301</v>
      </c>
      <c r="O2992" s="9">
        <v>0.74802952713743998</v>
      </c>
      <c r="P2992" s="9">
        <v>0.10993291980559999</v>
      </c>
      <c r="Q2992" s="9">
        <v>301.05749639004199</v>
      </c>
      <c r="R2992" s="9">
        <v>1210</v>
      </c>
      <c r="S2992" s="9" t="s">
        <v>310</v>
      </c>
      <c r="T2992" s="9">
        <v>1210</v>
      </c>
      <c r="U2992" s="9" t="s">
        <v>293</v>
      </c>
      <c r="V2992" s="9" t="s">
        <v>195</v>
      </c>
      <c r="Z2992" s="9">
        <v>0</v>
      </c>
      <c r="AA2992" s="9">
        <v>1</v>
      </c>
      <c r="AB2992" s="9">
        <v>0.74802952713743998</v>
      </c>
      <c r="AC2992" s="9">
        <v>0.10993291980559999</v>
      </c>
      <c r="AD2992" s="9">
        <v>301.05749639004102</v>
      </c>
      <c r="AF2992" s="9">
        <v>-1</v>
      </c>
      <c r="AG2992" s="9">
        <v>-1</v>
      </c>
      <c r="AH2992" s="9">
        <v>-1</v>
      </c>
      <c r="AI2992" s="9">
        <v>-1</v>
      </c>
      <c r="AJ2992" s="9">
        <v>0</v>
      </c>
      <c r="AM2992" s="9" t="s">
        <v>309</v>
      </c>
      <c r="AN2992" s="9">
        <v>-1</v>
      </c>
      <c r="AQ2992" s="9">
        <v>578</v>
      </c>
      <c r="AR2992" s="9" t="s">
        <v>303</v>
      </c>
      <c r="AS2992" s="9" t="s">
        <v>304</v>
      </c>
      <c r="AT2992" s="9" t="s">
        <v>195</v>
      </c>
      <c r="AU2992" s="9">
        <v>132.71029999999999</v>
      </c>
      <c r="AV2992" s="9">
        <v>80.064298172471396</v>
      </c>
      <c r="AW2992" s="9">
        <v>316.39962213450798</v>
      </c>
      <c r="AX2992" s="9">
        <v>0.24416666370000001</v>
      </c>
    </row>
    <row r="2993" spans="1:50" x14ac:dyDescent="0.25">
      <c r="A2993" s="142">
        <v>550000</v>
      </c>
      <c r="B2993" s="142">
        <v>880000</v>
      </c>
      <c r="C2993" s="142">
        <v>890000</v>
      </c>
      <c r="D2993" s="9" t="s">
        <v>305</v>
      </c>
      <c r="E2993" s="9" t="s">
        <v>70</v>
      </c>
      <c r="F2993" s="9" t="s">
        <v>306</v>
      </c>
      <c r="G2993" s="9" t="s">
        <v>307</v>
      </c>
      <c r="H2993" s="9">
        <v>0.36</v>
      </c>
      <c r="I2993" s="9">
        <v>0.48</v>
      </c>
      <c r="J2993" s="9" t="s">
        <v>195</v>
      </c>
      <c r="K2993" s="9">
        <v>0.22859043347488001</v>
      </c>
      <c r="L2993" s="9">
        <v>3850.6255303293601</v>
      </c>
      <c r="M2993" s="9">
        <v>9.5675464958490792</v>
      </c>
      <c r="N2993" s="9">
        <v>1.4060786152246301</v>
      </c>
      <c r="O2993" s="9">
        <v>2.18704960077726</v>
      </c>
      <c r="P2993" s="9">
        <v>0.32141612015395998</v>
      </c>
      <c r="Q2993" s="9">
        <v>880.21615912745301</v>
      </c>
      <c r="R2993" s="9">
        <v>1210</v>
      </c>
      <c r="S2993" s="9" t="s">
        <v>310</v>
      </c>
      <c r="T2993" s="9">
        <v>1210</v>
      </c>
      <c r="U2993" s="9" t="s">
        <v>293</v>
      </c>
      <c r="V2993" s="9" t="s">
        <v>195</v>
      </c>
      <c r="Z2993" s="9">
        <v>0</v>
      </c>
      <c r="AA2993" s="9">
        <v>1</v>
      </c>
      <c r="AB2993" s="9">
        <v>2.18704960077726</v>
      </c>
      <c r="AC2993" s="9">
        <v>0.32141612015395998</v>
      </c>
      <c r="AD2993" s="9">
        <v>880.21615912745301</v>
      </c>
      <c r="AF2993" s="9">
        <v>-1</v>
      </c>
      <c r="AG2993" s="9">
        <v>-1</v>
      </c>
      <c r="AH2993" s="9">
        <v>-1</v>
      </c>
      <c r="AI2993" s="9">
        <v>-1</v>
      </c>
      <c r="AJ2993" s="9">
        <v>0</v>
      </c>
      <c r="AM2993" s="9" t="s">
        <v>309</v>
      </c>
      <c r="AN2993" s="9">
        <v>-1</v>
      </c>
      <c r="AQ2993" s="9">
        <v>578</v>
      </c>
      <c r="AR2993" s="9" t="s">
        <v>303</v>
      </c>
      <c r="AS2993" s="9" t="s">
        <v>304</v>
      </c>
      <c r="AT2993" s="9" t="s">
        <v>195</v>
      </c>
      <c r="AU2993" s="9">
        <v>132.71029999999999</v>
      </c>
      <c r="AV2993" s="9">
        <v>121.841829328606</v>
      </c>
      <c r="AW2993" s="9">
        <v>925.07266380704095</v>
      </c>
      <c r="AX2993" s="9">
        <v>0.71388171869999995</v>
      </c>
    </row>
    <row r="2994" spans="1:50" x14ac:dyDescent="0.25">
      <c r="A2994" s="142">
        <v>550000</v>
      </c>
      <c r="B2994" s="142">
        <v>890000</v>
      </c>
      <c r="C2994" s="142">
        <v>890000</v>
      </c>
      <c r="D2994" s="9" t="s">
        <v>305</v>
      </c>
      <c r="E2994" s="9" t="s">
        <v>70</v>
      </c>
      <c r="F2994" s="9" t="s">
        <v>306</v>
      </c>
      <c r="G2994" s="9" t="s">
        <v>307</v>
      </c>
      <c r="H2994" s="9">
        <v>0.36</v>
      </c>
      <c r="I2994" s="9">
        <v>0.48</v>
      </c>
      <c r="J2994" s="9" t="s">
        <v>195</v>
      </c>
      <c r="K2994" s="9">
        <v>1.2797737940529999E-2</v>
      </c>
      <c r="L2994" s="9">
        <v>3880.3617842902099</v>
      </c>
      <c r="M2994" s="9">
        <v>10.739264824427099</v>
      </c>
      <c r="N2994" s="9">
        <v>1.9520287775634899</v>
      </c>
      <c r="O2994" s="9">
        <v>0.13743829689705001</v>
      </c>
      <c r="P2994" s="9">
        <v>2.4981552747639999E-2</v>
      </c>
      <c r="Q2994" s="9">
        <v>49.659853229824499</v>
      </c>
      <c r="R2994" s="9">
        <v>1200</v>
      </c>
      <c r="S2994" s="9" t="s">
        <v>308</v>
      </c>
      <c r="T2994" s="9">
        <v>1200</v>
      </c>
      <c r="U2994" s="9" t="s">
        <v>293</v>
      </c>
      <c r="V2994" s="9" t="s">
        <v>195</v>
      </c>
      <c r="Z2994" s="9">
        <v>0</v>
      </c>
      <c r="AA2994" s="9">
        <v>1</v>
      </c>
      <c r="AB2994" s="9">
        <v>0.13743829689705001</v>
      </c>
      <c r="AC2994" s="9">
        <v>2.4981552747639999E-2</v>
      </c>
      <c r="AD2994" s="9">
        <v>49.659853229825302</v>
      </c>
      <c r="AF2994" s="9">
        <v>-1</v>
      </c>
      <c r="AG2994" s="9">
        <v>-1</v>
      </c>
      <c r="AH2994" s="9">
        <v>-1</v>
      </c>
      <c r="AI2994" s="9">
        <v>-1</v>
      </c>
      <c r="AJ2994" s="9">
        <v>0</v>
      </c>
      <c r="AM2994" s="9" t="s">
        <v>309</v>
      </c>
      <c r="AN2994" s="9">
        <v>-1</v>
      </c>
      <c r="AQ2994" s="9">
        <v>578</v>
      </c>
      <c r="AR2994" s="9" t="s">
        <v>303</v>
      </c>
      <c r="AS2994" s="9" t="s">
        <v>304</v>
      </c>
      <c r="AT2994" s="9" t="s">
        <v>195</v>
      </c>
      <c r="AU2994" s="9">
        <v>132.71029999999999</v>
      </c>
      <c r="AV2994" s="9">
        <v>41.0107597802171</v>
      </c>
      <c r="AW2994" s="9">
        <v>51.790607976859</v>
      </c>
      <c r="AX2994" s="9">
        <v>4.0275631200000002E-2</v>
      </c>
    </row>
    <row r="2995" spans="1:50" x14ac:dyDescent="0.25">
      <c r="A2995" s="142">
        <v>550000</v>
      </c>
      <c r="B2995" s="142">
        <v>890000</v>
      </c>
      <c r="C2995" s="142">
        <v>890000</v>
      </c>
      <c r="D2995" s="9" t="s">
        <v>305</v>
      </c>
      <c r="E2995" s="9" t="s">
        <v>70</v>
      </c>
      <c r="F2995" s="9" t="s">
        <v>306</v>
      </c>
      <c r="G2995" s="9" t="s">
        <v>307</v>
      </c>
      <c r="H2995" s="9">
        <v>0.36</v>
      </c>
      <c r="I2995" s="9">
        <v>0.48</v>
      </c>
      <c r="J2995" s="9" t="s">
        <v>195</v>
      </c>
      <c r="K2995" s="9">
        <v>0.25791836662817003</v>
      </c>
      <c r="L2995" s="9">
        <v>3880.3617842902099</v>
      </c>
      <c r="M2995" s="9">
        <v>10.739264824427099</v>
      </c>
      <c r="N2995" s="9">
        <v>1.9520287775634899</v>
      </c>
      <c r="O2995" s="9">
        <v>2.7698536423036302</v>
      </c>
      <c r="P2995" s="9">
        <v>0.50346407392035997</v>
      </c>
      <c r="Q2995" s="9">
        <v>1000.81657333051</v>
      </c>
      <c r="R2995" s="9">
        <v>1330</v>
      </c>
      <c r="S2995" s="9" t="s">
        <v>311</v>
      </c>
      <c r="T2995" s="9">
        <v>1330</v>
      </c>
      <c r="U2995" s="9" t="s">
        <v>293</v>
      </c>
      <c r="V2995" s="9" t="s">
        <v>195</v>
      </c>
      <c r="Z2995" s="9">
        <v>0</v>
      </c>
      <c r="AA2995" s="9">
        <v>1</v>
      </c>
      <c r="AB2995" s="9">
        <v>2.7698536423036302</v>
      </c>
      <c r="AC2995" s="9">
        <v>0.50346407392035997</v>
      </c>
      <c r="AD2995" s="9">
        <v>1000.81657333051</v>
      </c>
      <c r="AF2995" s="9">
        <v>-1</v>
      </c>
      <c r="AG2995" s="9">
        <v>-1</v>
      </c>
      <c r="AH2995" s="9">
        <v>-1</v>
      </c>
      <c r="AI2995" s="9">
        <v>-1</v>
      </c>
      <c r="AJ2995" s="9">
        <v>0</v>
      </c>
      <c r="AM2995" s="9" t="s">
        <v>309</v>
      </c>
      <c r="AN2995" s="9">
        <v>-1</v>
      </c>
      <c r="AQ2995" s="9">
        <v>578</v>
      </c>
      <c r="AR2995" s="9" t="s">
        <v>303</v>
      </c>
      <c r="AS2995" s="9" t="s">
        <v>304</v>
      </c>
      <c r="AT2995" s="9" t="s">
        <v>195</v>
      </c>
      <c r="AU2995" s="9">
        <v>132.71029999999999</v>
      </c>
      <c r="AV2995" s="9">
        <v>128.75589768122501</v>
      </c>
      <c r="AW2995" s="9">
        <v>1043.75859844413</v>
      </c>
      <c r="AX2995" s="9">
        <v>0.81169227359999996</v>
      </c>
    </row>
    <row r="2996" spans="1:50" x14ac:dyDescent="0.25">
      <c r="A2996" s="142">
        <v>550000</v>
      </c>
      <c r="B2996" s="142">
        <v>890000</v>
      </c>
      <c r="C2996" s="142">
        <v>890000</v>
      </c>
      <c r="D2996" s="9" t="s">
        <v>305</v>
      </c>
      <c r="E2996" s="9" t="s">
        <v>70</v>
      </c>
      <c r="F2996" s="9" t="s">
        <v>306</v>
      </c>
      <c r="G2996" s="9" t="s">
        <v>307</v>
      </c>
      <c r="H2996" s="9">
        <v>0.36</v>
      </c>
      <c r="I2996" s="9">
        <v>0.48</v>
      </c>
      <c r="J2996" s="9" t="s">
        <v>195</v>
      </c>
      <c r="K2996" s="9">
        <v>5.597439529381E-2</v>
      </c>
      <c r="L2996" s="9">
        <v>3880.3617842902099</v>
      </c>
      <c r="M2996" s="9">
        <v>10.739264824427099</v>
      </c>
      <c r="N2996" s="9">
        <v>1.9520287775634899</v>
      </c>
      <c r="O2996" s="9">
        <v>0.60112385444739003</v>
      </c>
      <c r="P2996" s="9">
        <v>0.10926363042023</v>
      </c>
      <c r="Q2996" s="9">
        <v>217.20090439685401</v>
      </c>
      <c r="R2996" s="9">
        <v>1200</v>
      </c>
      <c r="S2996" s="9" t="s">
        <v>308</v>
      </c>
      <c r="T2996" s="9">
        <v>1200</v>
      </c>
      <c r="U2996" s="9" t="s">
        <v>293</v>
      </c>
      <c r="V2996" s="9" t="s">
        <v>195</v>
      </c>
      <c r="Z2996" s="9">
        <v>0</v>
      </c>
      <c r="AA2996" s="9">
        <v>1</v>
      </c>
      <c r="AB2996" s="9">
        <v>0.60112385444739003</v>
      </c>
      <c r="AC2996" s="9">
        <v>0.10926363042023</v>
      </c>
      <c r="AD2996" s="9">
        <v>217.20090439685401</v>
      </c>
      <c r="AF2996" s="9">
        <v>-1</v>
      </c>
      <c r="AG2996" s="9">
        <v>-1</v>
      </c>
      <c r="AH2996" s="9">
        <v>-1</v>
      </c>
      <c r="AI2996" s="9">
        <v>-1</v>
      </c>
      <c r="AJ2996" s="9">
        <v>0</v>
      </c>
      <c r="AM2996" s="9" t="s">
        <v>309</v>
      </c>
      <c r="AN2996" s="9">
        <v>-1</v>
      </c>
      <c r="AQ2996" s="9">
        <v>578</v>
      </c>
      <c r="AR2996" s="9" t="s">
        <v>303</v>
      </c>
      <c r="AS2996" s="9" t="s">
        <v>304</v>
      </c>
      <c r="AT2996" s="9" t="s">
        <v>195</v>
      </c>
      <c r="AU2996" s="9">
        <v>132.71029999999999</v>
      </c>
      <c r="AV2996" s="9">
        <v>62.549086488460297</v>
      </c>
      <c r="AW2996" s="9">
        <v>226.52034108471099</v>
      </c>
      <c r="AX2996" s="9">
        <v>0.17615645129999999</v>
      </c>
    </row>
    <row r="2997" spans="1:50" x14ac:dyDescent="0.25">
      <c r="A2997" s="142">
        <v>550000</v>
      </c>
      <c r="B2997" s="142">
        <v>890000</v>
      </c>
      <c r="C2997" s="142">
        <v>890000</v>
      </c>
      <c r="D2997" s="9" t="s">
        <v>305</v>
      </c>
      <c r="E2997" s="9" t="s">
        <v>70</v>
      </c>
      <c r="F2997" s="9" t="s">
        <v>306</v>
      </c>
      <c r="G2997" s="9" t="s">
        <v>307</v>
      </c>
      <c r="H2997" s="9">
        <v>0.36</v>
      </c>
      <c r="I2997" s="9">
        <v>0.48</v>
      </c>
      <c r="J2997" s="9" t="s">
        <v>195</v>
      </c>
      <c r="K2997" s="9">
        <v>9.1426394946130002E-2</v>
      </c>
      <c r="L2997" s="9">
        <v>3880.3617842902099</v>
      </c>
      <c r="M2997" s="9">
        <v>10.739264824427099</v>
      </c>
      <c r="N2997" s="9">
        <v>1.9520287775634899</v>
      </c>
      <c r="O2997" s="9">
        <v>0.98185226726924002</v>
      </c>
      <c r="P2997" s="9">
        <v>0.17846695396373999</v>
      </c>
      <c r="Q2997" s="9">
        <v>354.76748902441699</v>
      </c>
      <c r="R2997" s="9">
        <v>1210</v>
      </c>
      <c r="S2997" s="9" t="s">
        <v>310</v>
      </c>
      <c r="T2997" s="9">
        <v>1210</v>
      </c>
      <c r="U2997" s="9" t="s">
        <v>293</v>
      </c>
      <c r="V2997" s="9" t="s">
        <v>195</v>
      </c>
      <c r="Z2997" s="9">
        <v>0</v>
      </c>
      <c r="AA2997" s="9">
        <v>1</v>
      </c>
      <c r="AB2997" s="9">
        <v>0.98185226726924002</v>
      </c>
      <c r="AC2997" s="9">
        <v>0.17846695396373999</v>
      </c>
      <c r="AD2997" s="9">
        <v>354.76748902441602</v>
      </c>
      <c r="AF2997" s="9">
        <v>-1</v>
      </c>
      <c r="AG2997" s="9">
        <v>-1</v>
      </c>
      <c r="AH2997" s="9">
        <v>-1</v>
      </c>
      <c r="AI2997" s="9">
        <v>-1</v>
      </c>
      <c r="AJ2997" s="9">
        <v>0</v>
      </c>
      <c r="AM2997" s="9" t="s">
        <v>309</v>
      </c>
      <c r="AN2997" s="9">
        <v>-1</v>
      </c>
      <c r="AQ2997" s="9">
        <v>578</v>
      </c>
      <c r="AR2997" s="9" t="s">
        <v>303</v>
      </c>
      <c r="AS2997" s="9" t="s">
        <v>304</v>
      </c>
      <c r="AT2997" s="9" t="s">
        <v>195</v>
      </c>
      <c r="AU2997" s="9">
        <v>132.71029999999999</v>
      </c>
      <c r="AV2997" s="9">
        <v>97.703904606224796</v>
      </c>
      <c r="AW2997" s="9">
        <v>369.98949356465602</v>
      </c>
      <c r="AX2997" s="9">
        <v>0.28772707949999998</v>
      </c>
    </row>
    <row r="2998" spans="1:50" x14ac:dyDescent="0.25">
      <c r="A2998" s="142">
        <v>550000</v>
      </c>
      <c r="B2998" s="142">
        <v>890000</v>
      </c>
      <c r="C2998" s="142">
        <v>890000</v>
      </c>
      <c r="D2998" s="9" t="s">
        <v>305</v>
      </c>
      <c r="E2998" s="9" t="s">
        <v>70</v>
      </c>
      <c r="F2998" s="9" t="s">
        <v>306</v>
      </c>
      <c r="G2998" s="9" t="s">
        <v>307</v>
      </c>
      <c r="H2998" s="9">
        <v>0.36</v>
      </c>
      <c r="I2998" s="9">
        <v>0.48</v>
      </c>
      <c r="J2998" s="9" t="s">
        <v>195</v>
      </c>
      <c r="K2998" s="9">
        <v>4.2428327574769997E-2</v>
      </c>
      <c r="L2998" s="9">
        <v>3880.3617842902099</v>
      </c>
      <c r="M2998" s="9">
        <v>10.739264824427099</v>
      </c>
      <c r="N2998" s="9">
        <v>1.9520287775634899</v>
      </c>
      <c r="O2998" s="9">
        <v>0.45564904588306998</v>
      </c>
      <c r="P2998" s="9">
        <v>8.2821316409849993E-2</v>
      </c>
      <c r="Q2998" s="9">
        <v>164.63726089251099</v>
      </c>
      <c r="R2998" s="9">
        <v>1330</v>
      </c>
      <c r="S2998" s="9" t="s">
        <v>311</v>
      </c>
      <c r="T2998" s="9">
        <v>1330</v>
      </c>
      <c r="U2998" s="9" t="s">
        <v>293</v>
      </c>
      <c r="V2998" s="9" t="s">
        <v>195</v>
      </c>
      <c r="Z2998" s="9">
        <v>0</v>
      </c>
      <c r="AA2998" s="9">
        <v>1</v>
      </c>
      <c r="AB2998" s="9">
        <v>0.45564904588306998</v>
      </c>
      <c r="AC2998" s="9">
        <v>8.2821316409849993E-2</v>
      </c>
      <c r="AD2998" s="9">
        <v>164.63726089251</v>
      </c>
      <c r="AF2998" s="9">
        <v>-1</v>
      </c>
      <c r="AG2998" s="9">
        <v>-1</v>
      </c>
      <c r="AH2998" s="9">
        <v>-1</v>
      </c>
      <c r="AI2998" s="9">
        <v>-1</v>
      </c>
      <c r="AJ2998" s="9">
        <v>0</v>
      </c>
      <c r="AM2998" s="9" t="s">
        <v>309</v>
      </c>
      <c r="AN2998" s="9">
        <v>-1</v>
      </c>
      <c r="AQ2998" s="9">
        <v>578</v>
      </c>
      <c r="AR2998" s="9" t="s">
        <v>303</v>
      </c>
      <c r="AS2998" s="9" t="s">
        <v>304</v>
      </c>
      <c r="AT2998" s="9" t="s">
        <v>195</v>
      </c>
      <c r="AU2998" s="9">
        <v>132.71029999999999</v>
      </c>
      <c r="AV2998" s="9">
        <v>71.374326142956704</v>
      </c>
      <c r="AW2998" s="9">
        <v>171.70134993767601</v>
      </c>
      <c r="AX2998" s="9">
        <v>0.13352575899999999</v>
      </c>
    </row>
    <row r="2999" spans="1:50" x14ac:dyDescent="0.25">
      <c r="A2999" s="142">
        <v>550000</v>
      </c>
      <c r="B2999" s="142">
        <v>890000</v>
      </c>
      <c r="C2999" s="142">
        <v>890000</v>
      </c>
      <c r="D2999" s="9" t="s">
        <v>305</v>
      </c>
      <c r="E2999" s="9" t="s">
        <v>70</v>
      </c>
      <c r="F2999" s="9" t="s">
        <v>306</v>
      </c>
      <c r="G2999" s="9" t="s">
        <v>307</v>
      </c>
      <c r="H2999" s="9">
        <v>0.36</v>
      </c>
      <c r="I2999" s="9">
        <v>0.48</v>
      </c>
      <c r="J2999" s="9" t="s">
        <v>195</v>
      </c>
      <c r="K2999" s="9">
        <v>0.15721823114639</v>
      </c>
      <c r="L2999" s="9">
        <v>3880.3617842902099</v>
      </c>
      <c r="M2999" s="9">
        <v>10.739264824427099</v>
      </c>
      <c r="N2999" s="9">
        <v>1.9520287775634899</v>
      </c>
      <c r="O2999" s="9">
        <v>1.6884082195091601</v>
      </c>
      <c r="P2999" s="9">
        <v>0.30689451155538999</v>
      </c>
      <c r="Q2999" s="9">
        <v>610.06361593418706</v>
      </c>
      <c r="R2999" s="9">
        <v>1330</v>
      </c>
      <c r="S2999" s="9" t="s">
        <v>311</v>
      </c>
      <c r="T2999" s="9">
        <v>1330</v>
      </c>
      <c r="U2999" s="9" t="s">
        <v>293</v>
      </c>
      <c r="V2999" s="9" t="s">
        <v>195</v>
      </c>
      <c r="Z2999" s="9">
        <v>0</v>
      </c>
      <c r="AA2999" s="9">
        <v>1</v>
      </c>
      <c r="AB2999" s="9">
        <v>1.6884082195091601</v>
      </c>
      <c r="AC2999" s="9">
        <v>0.30689451155538999</v>
      </c>
      <c r="AD2999" s="9">
        <v>610.06361593418706</v>
      </c>
      <c r="AF2999" s="9">
        <v>-1</v>
      </c>
      <c r="AG2999" s="9">
        <v>-1</v>
      </c>
      <c r="AH2999" s="9">
        <v>-1</v>
      </c>
      <c r="AI2999" s="9">
        <v>-1</v>
      </c>
      <c r="AJ2999" s="9">
        <v>0</v>
      </c>
      <c r="AM2999" s="9" t="s">
        <v>309</v>
      </c>
      <c r="AN2999" s="9">
        <v>-1</v>
      </c>
      <c r="AQ2999" s="9">
        <v>578</v>
      </c>
      <c r="AR2999" s="9" t="s">
        <v>303</v>
      </c>
      <c r="AS2999" s="9" t="s">
        <v>304</v>
      </c>
      <c r="AT2999" s="9" t="s">
        <v>195</v>
      </c>
      <c r="AU2999" s="9">
        <v>132.71029999999999</v>
      </c>
      <c r="AV2999" s="9">
        <v>112.79114677568001</v>
      </c>
      <c r="AW2999" s="9">
        <v>636.23960843316797</v>
      </c>
      <c r="AX2999" s="9">
        <v>0.4947798994</v>
      </c>
    </row>
    <row r="3000" spans="1:50" x14ac:dyDescent="0.25">
      <c r="A3000" s="142">
        <v>550000</v>
      </c>
      <c r="B3000" s="142">
        <v>890000</v>
      </c>
      <c r="C3000" s="142">
        <v>890000</v>
      </c>
      <c r="D3000" s="9" t="s">
        <v>305</v>
      </c>
      <c r="E3000" s="9" t="s">
        <v>70</v>
      </c>
      <c r="F3000" s="9" t="s">
        <v>306</v>
      </c>
      <c r="G3000" s="9" t="s">
        <v>307</v>
      </c>
      <c r="H3000" s="9">
        <v>0.36</v>
      </c>
      <c r="I3000" s="9">
        <v>0.48</v>
      </c>
      <c r="J3000" s="9" t="s">
        <v>195</v>
      </c>
      <c r="K3000" s="9">
        <v>6.3710390183899998E-3</v>
      </c>
      <c r="L3000" s="9">
        <v>3909.3303372446599</v>
      </c>
      <c r="M3000" s="9">
        <v>10.3188745622535</v>
      </c>
      <c r="N3000" s="9">
        <v>1.4354386428503101</v>
      </c>
      <c r="O3000" s="9">
        <v>6.5741952462059994E-2</v>
      </c>
      <c r="P3000" s="9">
        <v>9.1452356021100006E-3</v>
      </c>
      <c r="Q3000" s="9">
        <v>24.906496114388801</v>
      </c>
      <c r="R3000" s="9">
        <v>1400</v>
      </c>
      <c r="S3000" s="9" t="s">
        <v>297</v>
      </c>
      <c r="T3000" s="9">
        <v>1400</v>
      </c>
      <c r="U3000" s="9" t="s">
        <v>293</v>
      </c>
      <c r="V3000" s="9" t="s">
        <v>195</v>
      </c>
      <c r="Z3000" s="9">
        <v>0</v>
      </c>
      <c r="AA3000" s="9">
        <v>1</v>
      </c>
      <c r="AB3000" s="9">
        <v>6.5741952462059994E-2</v>
      </c>
      <c r="AC3000" s="9">
        <v>9.1452356021100006E-3</v>
      </c>
      <c r="AD3000" s="9">
        <v>24.9064961143884</v>
      </c>
      <c r="AF3000" s="9">
        <v>-1</v>
      </c>
      <c r="AG3000" s="9">
        <v>-1</v>
      </c>
      <c r="AH3000" s="9">
        <v>-1</v>
      </c>
      <c r="AI3000" s="9">
        <v>-1</v>
      </c>
      <c r="AJ3000" s="9">
        <v>0</v>
      </c>
      <c r="AM3000" s="9" t="s">
        <v>309</v>
      </c>
      <c r="AN3000" s="9">
        <v>-1</v>
      </c>
      <c r="AQ3000" s="9">
        <v>578</v>
      </c>
      <c r="AR3000" s="9" t="s">
        <v>303</v>
      </c>
      <c r="AS3000" s="9" t="s">
        <v>304</v>
      </c>
      <c r="AT3000" s="9" t="s">
        <v>195</v>
      </c>
      <c r="AU3000" s="9">
        <v>132.71029999999999</v>
      </c>
      <c r="AV3000" s="9">
        <v>29.1121611205145</v>
      </c>
      <c r="AW3000" s="9">
        <v>25.7826801689604</v>
      </c>
      <c r="AX3000" s="9">
        <v>2.0199915700000001E-2</v>
      </c>
    </row>
    <row r="3001" spans="1:50" x14ac:dyDescent="0.25">
      <c r="A3001" s="142">
        <v>550000</v>
      </c>
      <c r="B3001" s="142">
        <v>890000</v>
      </c>
      <c r="C3001" s="142">
        <v>890000</v>
      </c>
      <c r="D3001" s="9" t="s">
        <v>305</v>
      </c>
      <c r="E3001" s="9" t="s">
        <v>70</v>
      </c>
      <c r="F3001" s="9" t="s">
        <v>306</v>
      </c>
      <c r="G3001" s="9" t="s">
        <v>307</v>
      </c>
      <c r="H3001" s="9">
        <v>0.36</v>
      </c>
      <c r="I3001" s="9">
        <v>0.48</v>
      </c>
      <c r="J3001" s="9" t="s">
        <v>195</v>
      </c>
      <c r="K3001" s="9">
        <v>4.6704664243670001E-2</v>
      </c>
      <c r="L3001" s="9">
        <v>3909.3303372446599</v>
      </c>
      <c r="M3001" s="9">
        <v>10.3188745622535</v>
      </c>
      <c r="N3001" s="9">
        <v>1.4354386428503101</v>
      </c>
      <c r="O3001" s="9">
        <v>0.48193957180262997</v>
      </c>
      <c r="P3001" s="9">
        <v>6.7041679856710001E-2</v>
      </c>
      <c r="Q3001" s="9">
        <v>182.58396081861699</v>
      </c>
      <c r="R3001" s="9">
        <v>1200</v>
      </c>
      <c r="S3001" s="9" t="s">
        <v>308</v>
      </c>
      <c r="T3001" s="9">
        <v>1200</v>
      </c>
      <c r="U3001" s="9" t="s">
        <v>293</v>
      </c>
      <c r="V3001" s="9" t="s">
        <v>195</v>
      </c>
      <c r="Z3001" s="9">
        <v>0</v>
      </c>
      <c r="AA3001" s="9">
        <v>1</v>
      </c>
      <c r="AB3001" s="9">
        <v>0.48193957180262997</v>
      </c>
      <c r="AC3001" s="9">
        <v>6.7041679856710001E-2</v>
      </c>
      <c r="AD3001" s="9">
        <v>182.58396081861699</v>
      </c>
      <c r="AF3001" s="9">
        <v>-1</v>
      </c>
      <c r="AG3001" s="9">
        <v>-1</v>
      </c>
      <c r="AH3001" s="9">
        <v>-1</v>
      </c>
      <c r="AI3001" s="9">
        <v>-1</v>
      </c>
      <c r="AJ3001" s="9">
        <v>0</v>
      </c>
      <c r="AM3001" s="9" t="s">
        <v>309</v>
      </c>
      <c r="AN3001" s="9">
        <v>-1</v>
      </c>
      <c r="AQ3001" s="9">
        <v>578</v>
      </c>
      <c r="AR3001" s="9" t="s">
        <v>303</v>
      </c>
      <c r="AS3001" s="9" t="s">
        <v>304</v>
      </c>
      <c r="AT3001" s="9" t="s">
        <v>195</v>
      </c>
      <c r="AU3001" s="9">
        <v>132.71029999999999</v>
      </c>
      <c r="AV3001" s="9">
        <v>115.54989902361299</v>
      </c>
      <c r="AW3001" s="9">
        <v>189.00707045054301</v>
      </c>
      <c r="AX3001" s="9">
        <v>0.1480810712</v>
      </c>
    </row>
    <row r="3002" spans="1:50" x14ac:dyDescent="0.25">
      <c r="A3002" s="142">
        <v>550000</v>
      </c>
      <c r="B3002" s="142">
        <v>890000</v>
      </c>
      <c r="C3002" s="142">
        <v>890000</v>
      </c>
      <c r="D3002" s="9" t="s">
        <v>305</v>
      </c>
      <c r="E3002" s="9" t="s">
        <v>70</v>
      </c>
      <c r="F3002" s="9" t="s">
        <v>306</v>
      </c>
      <c r="G3002" s="9" t="s">
        <v>307</v>
      </c>
      <c r="H3002" s="9">
        <v>0.36</v>
      </c>
      <c r="I3002" s="9">
        <v>0.48</v>
      </c>
      <c r="J3002" s="9" t="s">
        <v>195</v>
      </c>
      <c r="K3002" s="9">
        <v>0.21077073570718999</v>
      </c>
      <c r="L3002" s="9">
        <v>3909.3303372446599</v>
      </c>
      <c r="M3002" s="9">
        <v>10.3188745622535</v>
      </c>
      <c r="N3002" s="9">
        <v>1.4354386428503101</v>
      </c>
      <c r="O3002" s="9">
        <v>2.1749167831564602</v>
      </c>
      <c r="P3002" s="9">
        <v>0.30254845881609999</v>
      </c>
      <c r="Q3002" s="9">
        <v>823.97243130352297</v>
      </c>
      <c r="R3002" s="9">
        <v>1410</v>
      </c>
      <c r="S3002" s="9" t="s">
        <v>299</v>
      </c>
      <c r="T3002" s="9">
        <v>1410</v>
      </c>
      <c r="U3002" s="9" t="s">
        <v>293</v>
      </c>
      <c r="V3002" s="9" t="s">
        <v>195</v>
      </c>
      <c r="Z3002" s="9">
        <v>0</v>
      </c>
      <c r="AA3002" s="9">
        <v>1</v>
      </c>
      <c r="AB3002" s="9">
        <v>2.1749167831564602</v>
      </c>
      <c r="AC3002" s="9">
        <v>0.30254845881609999</v>
      </c>
      <c r="AD3002" s="9">
        <v>823.97243130352297</v>
      </c>
      <c r="AF3002" s="9">
        <v>-1</v>
      </c>
      <c r="AG3002" s="9">
        <v>-1</v>
      </c>
      <c r="AH3002" s="9">
        <v>-1</v>
      </c>
      <c r="AI3002" s="9">
        <v>-1</v>
      </c>
      <c r="AJ3002" s="9">
        <v>0</v>
      </c>
      <c r="AM3002" s="9" t="s">
        <v>309</v>
      </c>
      <c r="AN3002" s="9">
        <v>-1</v>
      </c>
      <c r="AQ3002" s="9">
        <v>578</v>
      </c>
      <c r="AR3002" s="9" t="s">
        <v>303</v>
      </c>
      <c r="AS3002" s="9" t="s">
        <v>304</v>
      </c>
      <c r="AT3002" s="9" t="s">
        <v>195</v>
      </c>
      <c r="AU3002" s="9">
        <v>132.71029999999999</v>
      </c>
      <c r="AV3002" s="9">
        <v>115.23676052772799</v>
      </c>
      <c r="AW3002" s="9">
        <v>852.95890545064401</v>
      </c>
      <c r="AX3002" s="9">
        <v>0.66826636760000002</v>
      </c>
    </row>
    <row r="3003" spans="1:50" x14ac:dyDescent="0.25">
      <c r="A3003" s="142">
        <v>550000</v>
      </c>
      <c r="B3003" s="142">
        <v>890000</v>
      </c>
      <c r="C3003" s="142">
        <v>890000</v>
      </c>
      <c r="D3003" s="9" t="s">
        <v>305</v>
      </c>
      <c r="E3003" s="9" t="s">
        <v>70</v>
      </c>
      <c r="F3003" s="9" t="s">
        <v>306</v>
      </c>
      <c r="G3003" s="9" t="s">
        <v>307</v>
      </c>
      <c r="H3003" s="9">
        <v>0.36</v>
      </c>
      <c r="I3003" s="9">
        <v>0.48</v>
      </c>
      <c r="J3003" s="9" t="s">
        <v>195</v>
      </c>
      <c r="K3003" s="9">
        <v>7.9689810239740005E-2</v>
      </c>
      <c r="L3003" s="9">
        <v>3909.3303372446599</v>
      </c>
      <c r="M3003" s="9">
        <v>10.3188745622535</v>
      </c>
      <c r="N3003" s="9">
        <v>1.4354386428503101</v>
      </c>
      <c r="O3003" s="9">
        <v>0.82230915575375996</v>
      </c>
      <c r="P3003" s="9">
        <v>0.11438983305953999</v>
      </c>
      <c r="Q3003" s="9">
        <v>311.533792739521</v>
      </c>
      <c r="R3003" s="9">
        <v>1210</v>
      </c>
      <c r="S3003" s="9" t="s">
        <v>310</v>
      </c>
      <c r="T3003" s="9">
        <v>1210</v>
      </c>
      <c r="U3003" s="9" t="s">
        <v>293</v>
      </c>
      <c r="V3003" s="9" t="s">
        <v>195</v>
      </c>
      <c r="Z3003" s="9">
        <v>0</v>
      </c>
      <c r="AA3003" s="9">
        <v>1</v>
      </c>
      <c r="AB3003" s="9">
        <v>0.82230915575375996</v>
      </c>
      <c r="AC3003" s="9">
        <v>0.11438983305953999</v>
      </c>
      <c r="AD3003" s="9">
        <v>311.53379273952203</v>
      </c>
      <c r="AF3003" s="9">
        <v>-1</v>
      </c>
      <c r="AG3003" s="9">
        <v>-1</v>
      </c>
      <c r="AH3003" s="9">
        <v>-1</v>
      </c>
      <c r="AI3003" s="9">
        <v>-1</v>
      </c>
      <c r="AJ3003" s="9">
        <v>0</v>
      </c>
      <c r="AM3003" s="9" t="s">
        <v>309</v>
      </c>
      <c r="AN3003" s="9">
        <v>-1</v>
      </c>
      <c r="AQ3003" s="9">
        <v>578</v>
      </c>
      <c r="AR3003" s="9" t="s">
        <v>303</v>
      </c>
      <c r="AS3003" s="9" t="s">
        <v>304</v>
      </c>
      <c r="AT3003" s="9" t="s">
        <v>195</v>
      </c>
      <c r="AU3003" s="9">
        <v>132.71029999999999</v>
      </c>
      <c r="AV3003" s="9">
        <v>76.055800086182202</v>
      </c>
      <c r="AW3003" s="9">
        <v>322.49322036856603</v>
      </c>
      <c r="AX3003" s="9">
        <v>0.25266325449999999</v>
      </c>
    </row>
    <row r="3004" spans="1:50" x14ac:dyDescent="0.25">
      <c r="A3004" s="142">
        <v>550000</v>
      </c>
      <c r="B3004" s="142">
        <v>890000</v>
      </c>
      <c r="C3004" s="142">
        <v>890000</v>
      </c>
      <c r="D3004" s="9" t="s">
        <v>305</v>
      </c>
      <c r="E3004" s="9" t="s">
        <v>70</v>
      </c>
      <c r="F3004" s="9" t="s">
        <v>306</v>
      </c>
      <c r="G3004" s="9" t="s">
        <v>307</v>
      </c>
      <c r="H3004" s="9">
        <v>0.36</v>
      </c>
      <c r="I3004" s="9">
        <v>0.48</v>
      </c>
      <c r="J3004" s="9" t="s">
        <v>195</v>
      </c>
      <c r="K3004" s="9">
        <v>0.11182035339105</v>
      </c>
      <c r="L3004" s="9">
        <v>3909.3303372446599</v>
      </c>
      <c r="M3004" s="9">
        <v>10.3188745622535</v>
      </c>
      <c r="N3004" s="9">
        <v>1.4354386428503101</v>
      </c>
      <c r="O3004" s="9">
        <v>1.15386020014917</v>
      </c>
      <c r="P3004" s="9">
        <v>0.16051125631470001</v>
      </c>
      <c r="Q3004" s="9">
        <v>437.14269983307503</v>
      </c>
      <c r="R3004" s="9">
        <v>1430</v>
      </c>
      <c r="S3004" s="9" t="s">
        <v>298</v>
      </c>
      <c r="T3004" s="9">
        <v>1430</v>
      </c>
      <c r="U3004" s="9" t="s">
        <v>293</v>
      </c>
      <c r="V3004" s="9" t="s">
        <v>195</v>
      </c>
      <c r="Z3004" s="9">
        <v>0</v>
      </c>
      <c r="AA3004" s="9">
        <v>1</v>
      </c>
      <c r="AB3004" s="9">
        <v>1.15386020014917</v>
      </c>
      <c r="AC3004" s="9">
        <v>0.16051125631470001</v>
      </c>
      <c r="AD3004" s="9">
        <v>437.14269983307503</v>
      </c>
      <c r="AF3004" s="9">
        <v>-1</v>
      </c>
      <c r="AG3004" s="9">
        <v>-1</v>
      </c>
      <c r="AH3004" s="9">
        <v>-1</v>
      </c>
      <c r="AI3004" s="9">
        <v>-1</v>
      </c>
      <c r="AJ3004" s="9">
        <v>0</v>
      </c>
      <c r="AM3004" s="9" t="s">
        <v>309</v>
      </c>
      <c r="AN3004" s="9">
        <v>-1</v>
      </c>
      <c r="AQ3004" s="9">
        <v>578</v>
      </c>
      <c r="AR3004" s="9" t="s">
        <v>303</v>
      </c>
      <c r="AS3004" s="9" t="s">
        <v>304</v>
      </c>
      <c r="AT3004" s="9" t="s">
        <v>195</v>
      </c>
      <c r="AU3004" s="9">
        <v>132.71029999999999</v>
      </c>
      <c r="AV3004" s="9">
        <v>91.631222348300398</v>
      </c>
      <c r="AW3004" s="9">
        <v>452.520915275633</v>
      </c>
      <c r="AX3004" s="9">
        <v>0.35453584739999999</v>
      </c>
    </row>
    <row r="3005" spans="1:50" x14ac:dyDescent="0.25">
      <c r="A3005" s="142">
        <v>550000</v>
      </c>
      <c r="B3005" s="142">
        <v>890000</v>
      </c>
      <c r="C3005" s="142">
        <v>890000</v>
      </c>
      <c r="D3005" s="9" t="s">
        <v>305</v>
      </c>
      <c r="E3005" s="9" t="s">
        <v>70</v>
      </c>
      <c r="F3005" s="9" t="s">
        <v>306</v>
      </c>
      <c r="G3005" s="9" t="s">
        <v>307</v>
      </c>
      <c r="H3005" s="9">
        <v>0.36</v>
      </c>
      <c r="I3005" s="9">
        <v>0.48</v>
      </c>
      <c r="J3005" s="9" t="s">
        <v>195</v>
      </c>
      <c r="K3005" s="9">
        <v>8.260508459674E-2</v>
      </c>
      <c r="L3005" s="9">
        <v>3909.3303372446599</v>
      </c>
      <c r="M3005" s="9">
        <v>10.3188745622535</v>
      </c>
      <c r="N3005" s="9">
        <v>1.4354386428503101</v>
      </c>
      <c r="O3005" s="9">
        <v>0.85239150615818005</v>
      </c>
      <c r="P3005" s="9">
        <v>0.11857453052609</v>
      </c>
      <c r="Q3005" s="9">
        <v>322.93056322472899</v>
      </c>
      <c r="R3005" s="9">
        <v>1210</v>
      </c>
      <c r="S3005" s="9" t="s">
        <v>310</v>
      </c>
      <c r="T3005" s="9">
        <v>1210</v>
      </c>
      <c r="U3005" s="9" t="s">
        <v>293</v>
      </c>
      <c r="V3005" s="9" t="s">
        <v>195</v>
      </c>
      <c r="Z3005" s="9">
        <v>0</v>
      </c>
      <c r="AA3005" s="9">
        <v>1</v>
      </c>
      <c r="AB3005" s="9">
        <v>0.85239150615818005</v>
      </c>
      <c r="AC3005" s="9">
        <v>0.11857453052609</v>
      </c>
      <c r="AD3005" s="9">
        <v>322.93056322473001</v>
      </c>
      <c r="AF3005" s="9">
        <v>-1</v>
      </c>
      <c r="AG3005" s="9">
        <v>-1</v>
      </c>
      <c r="AH3005" s="9">
        <v>-1</v>
      </c>
      <c r="AI3005" s="9">
        <v>-1</v>
      </c>
      <c r="AJ3005" s="9">
        <v>0</v>
      </c>
      <c r="AM3005" s="9" t="s">
        <v>309</v>
      </c>
      <c r="AN3005" s="9">
        <v>-1</v>
      </c>
      <c r="AQ3005" s="9">
        <v>578</v>
      </c>
      <c r="AR3005" s="9" t="s">
        <v>303</v>
      </c>
      <c r="AS3005" s="9" t="s">
        <v>304</v>
      </c>
      <c r="AT3005" s="9" t="s">
        <v>195</v>
      </c>
      <c r="AU3005" s="9">
        <v>132.71029999999999</v>
      </c>
      <c r="AV3005" s="9">
        <v>74.8554693121566</v>
      </c>
      <c r="AW3005" s="9">
        <v>334.290917123246</v>
      </c>
      <c r="AX3005" s="9">
        <v>0.26190637729999999</v>
      </c>
    </row>
    <row r="3006" spans="1:50" x14ac:dyDescent="0.25">
      <c r="A3006" s="142">
        <v>550000</v>
      </c>
      <c r="B3006" s="142">
        <v>890000</v>
      </c>
      <c r="C3006" s="142">
        <v>890000</v>
      </c>
      <c r="D3006" s="9" t="s">
        <v>305</v>
      </c>
      <c r="E3006" s="9" t="s">
        <v>70</v>
      </c>
      <c r="F3006" s="9" t="s">
        <v>306</v>
      </c>
      <c r="G3006" s="9" t="s">
        <v>307</v>
      </c>
      <c r="H3006" s="9">
        <v>0.36</v>
      </c>
      <c r="I3006" s="9">
        <v>0.48</v>
      </c>
      <c r="J3006" s="9" t="s">
        <v>195</v>
      </c>
      <c r="K3006" s="9">
        <v>7.9801766356020001E-2</v>
      </c>
      <c r="L3006" s="9">
        <v>3909.3303372446599</v>
      </c>
      <c r="M3006" s="9">
        <v>10.3188745622535</v>
      </c>
      <c r="N3006" s="9">
        <v>1.4354386428503101</v>
      </c>
      <c r="O3006" s="9">
        <v>0.82346441687408001</v>
      </c>
      <c r="P3006" s="9">
        <v>0.11455053919515</v>
      </c>
      <c r="Q3006" s="9">
        <v>311.97146618131899</v>
      </c>
      <c r="R3006" s="9">
        <v>1210</v>
      </c>
      <c r="S3006" s="9" t="s">
        <v>310</v>
      </c>
      <c r="T3006" s="9">
        <v>1210</v>
      </c>
      <c r="U3006" s="9" t="s">
        <v>293</v>
      </c>
      <c r="V3006" s="9" t="s">
        <v>195</v>
      </c>
      <c r="Z3006" s="9">
        <v>0</v>
      </c>
      <c r="AA3006" s="9">
        <v>1</v>
      </c>
      <c r="AB3006" s="9">
        <v>0.82346441687408001</v>
      </c>
      <c r="AC3006" s="9">
        <v>0.11455053919515</v>
      </c>
      <c r="AD3006" s="9">
        <v>311.97146618131899</v>
      </c>
      <c r="AF3006" s="9">
        <v>-1</v>
      </c>
      <c r="AG3006" s="9">
        <v>-1</v>
      </c>
      <c r="AH3006" s="9">
        <v>-1</v>
      </c>
      <c r="AI3006" s="9">
        <v>-1</v>
      </c>
      <c r="AJ3006" s="9">
        <v>0</v>
      </c>
      <c r="AM3006" s="9" t="s">
        <v>309</v>
      </c>
      <c r="AN3006" s="9">
        <v>-1</v>
      </c>
      <c r="AQ3006" s="9">
        <v>578</v>
      </c>
      <c r="AR3006" s="9" t="s">
        <v>303</v>
      </c>
      <c r="AS3006" s="9" t="s">
        <v>304</v>
      </c>
      <c r="AT3006" s="9" t="s">
        <v>195</v>
      </c>
      <c r="AU3006" s="9">
        <v>132.71029999999999</v>
      </c>
      <c r="AV3006" s="9">
        <v>74.606106295472301</v>
      </c>
      <c r="AW3006" s="9">
        <v>322.94629069674301</v>
      </c>
      <c r="AX3006" s="9">
        <v>0.25301822070000002</v>
      </c>
    </row>
    <row r="3007" spans="1:50" x14ac:dyDescent="0.25">
      <c r="A3007" s="142">
        <v>550000</v>
      </c>
      <c r="B3007" s="142">
        <v>890000</v>
      </c>
      <c r="C3007" s="142">
        <v>890000</v>
      </c>
      <c r="D3007" s="9" t="s">
        <v>305</v>
      </c>
      <c r="E3007" s="9" t="s">
        <v>70</v>
      </c>
      <c r="F3007" s="9" t="s">
        <v>306</v>
      </c>
      <c r="G3007" s="9" t="s">
        <v>307</v>
      </c>
      <c r="H3007" s="9">
        <v>0.36</v>
      </c>
      <c r="I3007" s="9">
        <v>0.48</v>
      </c>
      <c r="J3007" s="9" t="s">
        <v>195</v>
      </c>
      <c r="K3007" s="9">
        <v>0.39713673404316002</v>
      </c>
      <c r="L3007" s="9">
        <v>3845.04718043086</v>
      </c>
      <c r="M3007" s="9">
        <v>9.5546415526452808</v>
      </c>
      <c r="N3007" s="9">
        <v>1.40421463008834</v>
      </c>
      <c r="O3007" s="9">
        <v>3.7944991411706899</v>
      </c>
      <c r="P3007" s="9">
        <v>0.55766521208891995</v>
      </c>
      <c r="Q3007" s="9">
        <v>1527.0094794782001</v>
      </c>
      <c r="R3007" s="9">
        <v>1200</v>
      </c>
      <c r="S3007" s="9" t="s">
        <v>308</v>
      </c>
      <c r="T3007" s="9">
        <v>1200</v>
      </c>
      <c r="U3007" s="9" t="s">
        <v>293</v>
      </c>
      <c r="V3007" s="9" t="s">
        <v>195</v>
      </c>
      <c r="Z3007" s="9">
        <v>0</v>
      </c>
      <c r="AA3007" s="9">
        <v>1</v>
      </c>
      <c r="AB3007" s="9">
        <v>3.7944991411706899</v>
      </c>
      <c r="AC3007" s="9">
        <v>0.55766521208891995</v>
      </c>
      <c r="AD3007" s="9">
        <v>1527.0094794782001</v>
      </c>
      <c r="AF3007" s="9">
        <v>-1</v>
      </c>
      <c r="AG3007" s="9">
        <v>-1</v>
      </c>
      <c r="AH3007" s="9">
        <v>-1</v>
      </c>
      <c r="AI3007" s="9">
        <v>-1</v>
      </c>
      <c r="AJ3007" s="9">
        <v>0</v>
      </c>
      <c r="AM3007" s="9" t="s">
        <v>309</v>
      </c>
      <c r="AN3007" s="9">
        <v>-1</v>
      </c>
      <c r="AQ3007" s="9">
        <v>578</v>
      </c>
      <c r="AR3007" s="9" t="s">
        <v>303</v>
      </c>
      <c r="AS3007" s="9" t="s">
        <v>304</v>
      </c>
      <c r="AT3007" s="9" t="s">
        <v>195</v>
      </c>
      <c r="AU3007" s="9">
        <v>132.71029999999999</v>
      </c>
      <c r="AV3007" s="9">
        <v>215.37639831934001</v>
      </c>
      <c r="AW3007" s="9">
        <v>1607.15534273355</v>
      </c>
      <c r="AX3007" s="9">
        <v>1.2384505105000001</v>
      </c>
    </row>
    <row r="3008" spans="1:50" x14ac:dyDescent="0.25">
      <c r="A3008" s="142">
        <v>550000</v>
      </c>
      <c r="B3008" s="142">
        <v>890000</v>
      </c>
      <c r="C3008" s="142">
        <v>890000</v>
      </c>
      <c r="D3008" s="9" t="s">
        <v>305</v>
      </c>
      <c r="E3008" s="9" t="s">
        <v>70</v>
      </c>
      <c r="F3008" s="9" t="s">
        <v>306</v>
      </c>
      <c r="G3008" s="9" t="s">
        <v>307</v>
      </c>
      <c r="H3008" s="9">
        <v>0.36</v>
      </c>
      <c r="I3008" s="9">
        <v>0.48</v>
      </c>
      <c r="J3008" s="9" t="s">
        <v>195</v>
      </c>
      <c r="K3008" s="9">
        <v>4.9694777535659998E-2</v>
      </c>
      <c r="L3008" s="9">
        <v>3845.04718043086</v>
      </c>
      <c r="M3008" s="9">
        <v>9.5546415526452808</v>
      </c>
      <c r="N3008" s="9">
        <v>1.40421463008834</v>
      </c>
      <c r="O3008" s="9">
        <v>0.47481578639168998</v>
      </c>
      <c r="P3008" s="9">
        <v>6.978213365456E-2</v>
      </c>
      <c r="Q3008" s="9">
        <v>191.07876424563199</v>
      </c>
      <c r="R3008" s="9">
        <v>1210</v>
      </c>
      <c r="S3008" s="9" t="s">
        <v>310</v>
      </c>
      <c r="T3008" s="9">
        <v>1210</v>
      </c>
      <c r="U3008" s="9" t="s">
        <v>293</v>
      </c>
      <c r="V3008" s="9" t="s">
        <v>195</v>
      </c>
      <c r="Z3008" s="9">
        <v>0</v>
      </c>
      <c r="AA3008" s="9">
        <v>1</v>
      </c>
      <c r="AB3008" s="9">
        <v>0.47481578639168998</v>
      </c>
      <c r="AC3008" s="9">
        <v>6.978213365456E-2</v>
      </c>
      <c r="AD3008" s="9">
        <v>191.07876424563099</v>
      </c>
      <c r="AF3008" s="9">
        <v>-1</v>
      </c>
      <c r="AG3008" s="9">
        <v>-1</v>
      </c>
      <c r="AH3008" s="9">
        <v>-1</v>
      </c>
      <c r="AI3008" s="9">
        <v>-1</v>
      </c>
      <c r="AJ3008" s="9">
        <v>0</v>
      </c>
      <c r="AM3008" s="9" t="s">
        <v>309</v>
      </c>
      <c r="AN3008" s="9">
        <v>-1</v>
      </c>
      <c r="AQ3008" s="9">
        <v>578</v>
      </c>
      <c r="AR3008" s="9" t="s">
        <v>303</v>
      </c>
      <c r="AS3008" s="9" t="s">
        <v>304</v>
      </c>
      <c r="AT3008" s="9" t="s">
        <v>195</v>
      </c>
      <c r="AU3008" s="9">
        <v>132.71029999999999</v>
      </c>
      <c r="AV3008" s="9">
        <v>67.965206679306803</v>
      </c>
      <c r="AW3008" s="9">
        <v>201.107629629927</v>
      </c>
      <c r="AX3008" s="9">
        <v>0.15497061170000001</v>
      </c>
    </row>
    <row r="3009" spans="1:50" x14ac:dyDescent="0.25">
      <c r="A3009" s="142">
        <v>550000</v>
      </c>
      <c r="B3009" s="142">
        <v>890000</v>
      </c>
      <c r="C3009" s="142">
        <v>890000</v>
      </c>
      <c r="D3009" s="9" t="s">
        <v>305</v>
      </c>
      <c r="E3009" s="9" t="s">
        <v>70</v>
      </c>
      <c r="F3009" s="9" t="s">
        <v>306</v>
      </c>
      <c r="G3009" s="9" t="s">
        <v>307</v>
      </c>
      <c r="H3009" s="9">
        <v>0.36</v>
      </c>
      <c r="I3009" s="9">
        <v>0.48</v>
      </c>
      <c r="J3009" s="9" t="s">
        <v>195</v>
      </c>
      <c r="K3009" s="9">
        <v>5.3983917679450003E-2</v>
      </c>
      <c r="L3009" s="9">
        <v>3845.04718043086</v>
      </c>
      <c r="M3009" s="9">
        <v>9.5546415526452808</v>
      </c>
      <c r="N3009" s="9">
        <v>1.40421463008834</v>
      </c>
      <c r="O3009" s="9">
        <v>0.51579698303471999</v>
      </c>
      <c r="P3009" s="9">
        <v>7.5805006994970003E-2</v>
      </c>
      <c r="Q3009" s="9">
        <v>207.57071046200701</v>
      </c>
      <c r="R3009" s="9">
        <v>1210</v>
      </c>
      <c r="S3009" s="9" t="s">
        <v>310</v>
      </c>
      <c r="T3009" s="9">
        <v>1210</v>
      </c>
      <c r="U3009" s="9" t="s">
        <v>293</v>
      </c>
      <c r="V3009" s="9" t="s">
        <v>195</v>
      </c>
      <c r="Z3009" s="9">
        <v>0</v>
      </c>
      <c r="AA3009" s="9">
        <v>1</v>
      </c>
      <c r="AB3009" s="9">
        <v>0.51579698303471999</v>
      </c>
      <c r="AC3009" s="9">
        <v>7.5805006994970003E-2</v>
      </c>
      <c r="AD3009" s="9">
        <v>207.570710462009</v>
      </c>
      <c r="AF3009" s="9">
        <v>-1</v>
      </c>
      <c r="AG3009" s="9">
        <v>-1</v>
      </c>
      <c r="AH3009" s="9">
        <v>-1</v>
      </c>
      <c r="AI3009" s="9">
        <v>-1</v>
      </c>
      <c r="AJ3009" s="9">
        <v>0</v>
      </c>
      <c r="AM3009" s="9" t="s">
        <v>309</v>
      </c>
      <c r="AN3009" s="9">
        <v>-1</v>
      </c>
      <c r="AQ3009" s="9">
        <v>578</v>
      </c>
      <c r="AR3009" s="9" t="s">
        <v>303</v>
      </c>
      <c r="AS3009" s="9" t="s">
        <v>304</v>
      </c>
      <c r="AT3009" s="9" t="s">
        <v>195</v>
      </c>
      <c r="AU3009" s="9">
        <v>132.71029999999999</v>
      </c>
      <c r="AV3009" s="9">
        <v>61.478624014112299</v>
      </c>
      <c r="AW3009" s="9">
        <v>218.46516396742501</v>
      </c>
      <c r="AX3009" s="9">
        <v>0.16834607500000001</v>
      </c>
    </row>
    <row r="3010" spans="1:50" x14ac:dyDescent="0.25">
      <c r="A3010" s="142">
        <v>550000</v>
      </c>
      <c r="B3010" s="142">
        <v>890000</v>
      </c>
      <c r="C3010" s="142">
        <v>890000</v>
      </c>
      <c r="D3010" s="9" t="s">
        <v>305</v>
      </c>
      <c r="E3010" s="9" t="s">
        <v>70</v>
      </c>
      <c r="F3010" s="9" t="s">
        <v>306</v>
      </c>
      <c r="G3010" s="9" t="s">
        <v>307</v>
      </c>
      <c r="H3010" s="9">
        <v>0.36</v>
      </c>
      <c r="I3010" s="9">
        <v>0.48</v>
      </c>
      <c r="J3010" s="9" t="s">
        <v>195</v>
      </c>
      <c r="K3010" s="9">
        <v>3.3071971996860003E-2</v>
      </c>
      <c r="L3010" s="9">
        <v>3845.04718043086</v>
      </c>
      <c r="M3010" s="9">
        <v>9.5546415526452808</v>
      </c>
      <c r="N3010" s="9">
        <v>1.40421463008834</v>
      </c>
      <c r="O3010" s="9">
        <v>0.31599083786920001</v>
      </c>
      <c r="P3010" s="9">
        <v>4.6440146923870003E-2</v>
      </c>
      <c r="Q3010" s="9">
        <v>127.163292677849</v>
      </c>
      <c r="R3010" s="9">
        <v>1210</v>
      </c>
      <c r="S3010" s="9" t="s">
        <v>310</v>
      </c>
      <c r="T3010" s="9">
        <v>1210</v>
      </c>
      <c r="U3010" s="9" t="s">
        <v>293</v>
      </c>
      <c r="V3010" s="9" t="s">
        <v>195</v>
      </c>
      <c r="Z3010" s="9">
        <v>0</v>
      </c>
      <c r="AA3010" s="9">
        <v>1</v>
      </c>
      <c r="AB3010" s="9">
        <v>0.31599083786920001</v>
      </c>
      <c r="AC3010" s="9">
        <v>4.6440146923870003E-2</v>
      </c>
      <c r="AD3010" s="9">
        <v>127.16329267785</v>
      </c>
      <c r="AF3010" s="9">
        <v>-1</v>
      </c>
      <c r="AG3010" s="9">
        <v>-1</v>
      </c>
      <c r="AH3010" s="9">
        <v>-1</v>
      </c>
      <c r="AI3010" s="9">
        <v>-1</v>
      </c>
      <c r="AJ3010" s="9">
        <v>0</v>
      </c>
      <c r="AM3010" s="9" t="s">
        <v>309</v>
      </c>
      <c r="AN3010" s="9">
        <v>-1</v>
      </c>
      <c r="AQ3010" s="9">
        <v>578</v>
      </c>
      <c r="AR3010" s="9" t="s">
        <v>303</v>
      </c>
      <c r="AS3010" s="9" t="s">
        <v>304</v>
      </c>
      <c r="AT3010" s="9" t="s">
        <v>195</v>
      </c>
      <c r="AU3010" s="9">
        <v>132.71029999999999</v>
      </c>
      <c r="AV3010" s="9">
        <v>53.204533305895602</v>
      </c>
      <c r="AW3010" s="9">
        <v>133.837522276963</v>
      </c>
      <c r="AX3010" s="9">
        <v>0.10313324629999999</v>
      </c>
    </row>
    <row r="3011" spans="1:50" x14ac:dyDescent="0.25">
      <c r="A3011" s="142">
        <v>550000</v>
      </c>
      <c r="B3011" s="142">
        <v>890000</v>
      </c>
      <c r="C3011" s="142">
        <v>890000</v>
      </c>
      <c r="D3011" s="9" t="s">
        <v>305</v>
      </c>
      <c r="E3011" s="9" t="s">
        <v>70</v>
      </c>
      <c r="F3011" s="9" t="s">
        <v>306</v>
      </c>
      <c r="G3011" s="9" t="s">
        <v>307</v>
      </c>
      <c r="H3011" s="9">
        <v>0.36</v>
      </c>
      <c r="I3011" s="9">
        <v>0.48</v>
      </c>
      <c r="J3011" s="9" t="s">
        <v>195</v>
      </c>
      <c r="K3011" s="9">
        <v>8.3876052389739997E-2</v>
      </c>
      <c r="L3011" s="9">
        <v>3845.04718043086</v>
      </c>
      <c r="M3011" s="9">
        <v>9.5546415526452808</v>
      </c>
      <c r="N3011" s="9">
        <v>1.40421463008834</v>
      </c>
      <c r="O3011" s="9">
        <v>0.80140561543489996</v>
      </c>
      <c r="P3011" s="9">
        <v>0.11777997987973</v>
      </c>
      <c r="Q3011" s="9">
        <v>322.50737874685598</v>
      </c>
      <c r="R3011" s="9">
        <v>1210</v>
      </c>
      <c r="S3011" s="9" t="s">
        <v>310</v>
      </c>
      <c r="T3011" s="9">
        <v>1210</v>
      </c>
      <c r="U3011" s="9" t="s">
        <v>293</v>
      </c>
      <c r="V3011" s="9" t="s">
        <v>195</v>
      </c>
      <c r="Z3011" s="9">
        <v>0</v>
      </c>
      <c r="AA3011" s="9">
        <v>1</v>
      </c>
      <c r="AB3011" s="9">
        <v>0.80140561543489996</v>
      </c>
      <c r="AC3011" s="9">
        <v>0.11777997987973</v>
      </c>
      <c r="AD3011" s="9">
        <v>322.50737874685802</v>
      </c>
      <c r="AF3011" s="9">
        <v>-1</v>
      </c>
      <c r="AG3011" s="9">
        <v>-1</v>
      </c>
      <c r="AH3011" s="9">
        <v>-1</v>
      </c>
      <c r="AI3011" s="9">
        <v>-1</v>
      </c>
      <c r="AJ3011" s="9">
        <v>0</v>
      </c>
      <c r="AM3011" s="9" t="s">
        <v>309</v>
      </c>
      <c r="AN3011" s="9">
        <v>-1</v>
      </c>
      <c r="AQ3011" s="9">
        <v>578</v>
      </c>
      <c r="AR3011" s="9" t="s">
        <v>303</v>
      </c>
      <c r="AS3011" s="9" t="s">
        <v>304</v>
      </c>
      <c r="AT3011" s="9" t="s">
        <v>195</v>
      </c>
      <c r="AU3011" s="9">
        <v>132.71029999999999</v>
      </c>
      <c r="AV3011" s="9">
        <v>77.1463841523219</v>
      </c>
      <c r="AW3011" s="9">
        <v>339.434341298996</v>
      </c>
      <c r="AX3011" s="9">
        <v>0.26156316200000002</v>
      </c>
    </row>
    <row r="3012" spans="1:50" x14ac:dyDescent="0.25">
      <c r="A3012" s="142">
        <v>550000</v>
      </c>
      <c r="B3012" s="142">
        <v>890000</v>
      </c>
      <c r="C3012" s="142">
        <v>890000</v>
      </c>
      <c r="D3012" s="9" t="s">
        <v>305</v>
      </c>
      <c r="E3012" s="9" t="s">
        <v>70</v>
      </c>
      <c r="F3012" s="9" t="s">
        <v>306</v>
      </c>
      <c r="G3012" s="9" t="s">
        <v>307</v>
      </c>
      <c r="H3012" s="9">
        <v>0.36</v>
      </c>
      <c r="I3012" s="9">
        <v>0.48</v>
      </c>
      <c r="J3012" s="9" t="s">
        <v>195</v>
      </c>
      <c r="K3012" s="9">
        <v>0.26804511294084998</v>
      </c>
      <c r="L3012" s="9">
        <v>3855.9759428646498</v>
      </c>
      <c r="M3012" s="9">
        <v>9.5802544293604104</v>
      </c>
      <c r="N3012" s="9">
        <v>1.40792623708094</v>
      </c>
      <c r="O3012" s="9">
        <v>2.56794038052006</v>
      </c>
      <c r="P3012" s="9">
        <v>0.37738774723075003</v>
      </c>
      <c r="Q3012" s="9">
        <v>1033.57550710238</v>
      </c>
      <c r="R3012" s="9">
        <v>1200</v>
      </c>
      <c r="S3012" s="9" t="s">
        <v>308</v>
      </c>
      <c r="T3012" s="9">
        <v>1200</v>
      </c>
      <c r="U3012" s="9" t="s">
        <v>293</v>
      </c>
      <c r="V3012" s="9" t="s">
        <v>195</v>
      </c>
      <c r="Z3012" s="9">
        <v>0</v>
      </c>
      <c r="AA3012" s="9">
        <v>1</v>
      </c>
      <c r="AB3012" s="9">
        <v>2.56794038052006</v>
      </c>
      <c r="AC3012" s="9">
        <v>0.37738774723075003</v>
      </c>
      <c r="AD3012" s="9">
        <v>1033.57550710238</v>
      </c>
      <c r="AF3012" s="9">
        <v>-1</v>
      </c>
      <c r="AG3012" s="9">
        <v>-1</v>
      </c>
      <c r="AH3012" s="9">
        <v>-1</v>
      </c>
      <c r="AI3012" s="9">
        <v>-1</v>
      </c>
      <c r="AJ3012" s="9">
        <v>0</v>
      </c>
      <c r="AM3012" s="9" t="s">
        <v>309</v>
      </c>
      <c r="AN3012" s="9">
        <v>-1</v>
      </c>
      <c r="AQ3012" s="9">
        <v>578</v>
      </c>
      <c r="AR3012" s="9" t="s">
        <v>303</v>
      </c>
      <c r="AS3012" s="9" t="s">
        <v>304</v>
      </c>
      <c r="AT3012" s="9" t="s">
        <v>195</v>
      </c>
      <c r="AU3012" s="9">
        <v>132.71029999999999</v>
      </c>
      <c r="AV3012" s="9">
        <v>181.079292700504</v>
      </c>
      <c r="AW3012" s="9">
        <v>1084.7400867976401</v>
      </c>
      <c r="AX3012" s="9">
        <v>0.83826075190000005</v>
      </c>
    </row>
    <row r="3013" spans="1:50" x14ac:dyDescent="0.25">
      <c r="A3013" s="142">
        <v>550000</v>
      </c>
      <c r="B3013" s="142">
        <v>890000</v>
      </c>
      <c r="C3013" s="142">
        <v>890000</v>
      </c>
      <c r="D3013" s="9" t="s">
        <v>305</v>
      </c>
      <c r="E3013" s="9" t="s">
        <v>70</v>
      </c>
      <c r="F3013" s="9" t="s">
        <v>306</v>
      </c>
      <c r="G3013" s="9" t="s">
        <v>307</v>
      </c>
      <c r="H3013" s="9">
        <v>0.36</v>
      </c>
      <c r="I3013" s="9">
        <v>0.48</v>
      </c>
      <c r="J3013" s="9" t="s">
        <v>195</v>
      </c>
      <c r="K3013" s="9">
        <v>9.6279831749189998E-2</v>
      </c>
      <c r="L3013" s="9">
        <v>3855.9759428646498</v>
      </c>
      <c r="M3013" s="9">
        <v>9.5802544293604104</v>
      </c>
      <c r="N3013" s="9">
        <v>1.40792623708094</v>
      </c>
      <c r="O3013" s="9">
        <v>0.92238528457324998</v>
      </c>
      <c r="P3013" s="9">
        <v>0.13555490122142</v>
      </c>
      <c r="Q3013" s="9">
        <v>371.25271500793298</v>
      </c>
      <c r="R3013" s="9">
        <v>1210</v>
      </c>
      <c r="S3013" s="9" t="s">
        <v>310</v>
      </c>
      <c r="T3013" s="9">
        <v>1210</v>
      </c>
      <c r="U3013" s="9" t="s">
        <v>293</v>
      </c>
      <c r="V3013" s="9" t="s">
        <v>195</v>
      </c>
      <c r="Z3013" s="9">
        <v>0</v>
      </c>
      <c r="AA3013" s="9">
        <v>1</v>
      </c>
      <c r="AB3013" s="9">
        <v>0.92238528457324998</v>
      </c>
      <c r="AC3013" s="9">
        <v>0.13555490122142</v>
      </c>
      <c r="AD3013" s="9">
        <v>371.25271500793201</v>
      </c>
      <c r="AF3013" s="9">
        <v>-1</v>
      </c>
      <c r="AG3013" s="9">
        <v>-1</v>
      </c>
      <c r="AH3013" s="9">
        <v>-1</v>
      </c>
      <c r="AI3013" s="9">
        <v>-1</v>
      </c>
      <c r="AJ3013" s="9">
        <v>0</v>
      </c>
      <c r="AM3013" s="9" t="s">
        <v>309</v>
      </c>
      <c r="AN3013" s="9">
        <v>-1</v>
      </c>
      <c r="AQ3013" s="9">
        <v>578</v>
      </c>
      <c r="AR3013" s="9" t="s">
        <v>303</v>
      </c>
      <c r="AS3013" s="9" t="s">
        <v>304</v>
      </c>
      <c r="AT3013" s="9" t="s">
        <v>195</v>
      </c>
      <c r="AU3013" s="9">
        <v>132.71029999999999</v>
      </c>
      <c r="AV3013" s="9">
        <v>112.539183193307</v>
      </c>
      <c r="AW3013" s="9">
        <v>389.63065546180002</v>
      </c>
      <c r="AX3013" s="9">
        <v>0.3010970925</v>
      </c>
    </row>
    <row r="3014" spans="1:50" x14ac:dyDescent="0.25">
      <c r="A3014" s="142">
        <v>550000</v>
      </c>
      <c r="B3014" s="142">
        <v>890000</v>
      </c>
      <c r="C3014" s="142">
        <v>890000</v>
      </c>
      <c r="D3014" s="9" t="s">
        <v>305</v>
      </c>
      <c r="E3014" s="9" t="s">
        <v>70</v>
      </c>
      <c r="F3014" s="9" t="s">
        <v>306</v>
      </c>
      <c r="G3014" s="9" t="s">
        <v>307</v>
      </c>
      <c r="H3014" s="9">
        <v>0.36</v>
      </c>
      <c r="I3014" s="9">
        <v>0.48</v>
      </c>
      <c r="J3014" s="9" t="s">
        <v>195</v>
      </c>
      <c r="K3014" s="9">
        <v>0.25343850913895999</v>
      </c>
      <c r="L3014" s="9">
        <v>3855.9759428646498</v>
      </c>
      <c r="M3014" s="9">
        <v>9.5802544293604104</v>
      </c>
      <c r="N3014" s="9">
        <v>1.40792623708094</v>
      </c>
      <c r="O3014" s="9">
        <v>2.4280053997490199</v>
      </c>
      <c r="P3014" s="9">
        <v>0.35682272650341001</v>
      </c>
      <c r="Q3014" s="9">
        <v>977.25279423531299</v>
      </c>
      <c r="R3014" s="9">
        <v>1210</v>
      </c>
      <c r="S3014" s="9" t="s">
        <v>310</v>
      </c>
      <c r="T3014" s="9">
        <v>1210</v>
      </c>
      <c r="U3014" s="9" t="s">
        <v>293</v>
      </c>
      <c r="V3014" s="9" t="s">
        <v>195</v>
      </c>
      <c r="Z3014" s="9">
        <v>0</v>
      </c>
      <c r="AA3014" s="9">
        <v>1</v>
      </c>
      <c r="AB3014" s="9">
        <v>2.4280053997490199</v>
      </c>
      <c r="AC3014" s="9">
        <v>0.35682272650341001</v>
      </c>
      <c r="AD3014" s="9">
        <v>977.25279423531299</v>
      </c>
      <c r="AF3014" s="9">
        <v>-1</v>
      </c>
      <c r="AG3014" s="9">
        <v>-1</v>
      </c>
      <c r="AH3014" s="9">
        <v>-1</v>
      </c>
      <c r="AI3014" s="9">
        <v>-1</v>
      </c>
      <c r="AJ3014" s="9">
        <v>0</v>
      </c>
      <c r="AM3014" s="9" t="s">
        <v>309</v>
      </c>
      <c r="AN3014" s="9">
        <v>-1</v>
      </c>
      <c r="AQ3014" s="9">
        <v>578</v>
      </c>
      <c r="AR3014" s="9" t="s">
        <v>303</v>
      </c>
      <c r="AS3014" s="9" t="s">
        <v>304</v>
      </c>
      <c r="AT3014" s="9" t="s">
        <v>195</v>
      </c>
      <c r="AU3014" s="9">
        <v>132.71029999999999</v>
      </c>
      <c r="AV3014" s="9">
        <v>135.840059168094</v>
      </c>
      <c r="AW3014" s="9">
        <v>1025.6292583924801</v>
      </c>
      <c r="AX3014" s="9">
        <v>0.79258134160000004</v>
      </c>
    </row>
    <row r="3015" spans="1:50" x14ac:dyDescent="0.25">
      <c r="A3015" s="142">
        <v>550000</v>
      </c>
      <c r="B3015" s="142">
        <v>890000</v>
      </c>
      <c r="C3015" s="142">
        <v>890000</v>
      </c>
      <c r="D3015" s="9" t="s">
        <v>305</v>
      </c>
      <c r="E3015" s="9" t="s">
        <v>70</v>
      </c>
      <c r="F3015" s="9" t="s">
        <v>306</v>
      </c>
      <c r="G3015" s="9" t="s">
        <v>307</v>
      </c>
      <c r="H3015" s="9">
        <v>0.36</v>
      </c>
      <c r="I3015" s="9">
        <v>0.48</v>
      </c>
      <c r="J3015" s="9" t="s">
        <v>195</v>
      </c>
      <c r="K3015" s="9">
        <v>8.6510914983560006E-2</v>
      </c>
      <c r="L3015" s="9">
        <v>3857.76904226432</v>
      </c>
      <c r="M3015" s="9">
        <v>9.5843984324587694</v>
      </c>
      <c r="N3015" s="9">
        <v>1.4085246434137999</v>
      </c>
      <c r="O3015" s="9">
        <v>0.82915507795900001</v>
      </c>
      <c r="P3015" s="9">
        <v>0.12185275567862</v>
      </c>
      <c r="Q3015" s="9">
        <v>333.739129641538</v>
      </c>
      <c r="R3015" s="9">
        <v>1200</v>
      </c>
      <c r="S3015" s="9" t="s">
        <v>308</v>
      </c>
      <c r="T3015" s="9">
        <v>1200</v>
      </c>
      <c r="U3015" s="9" t="s">
        <v>293</v>
      </c>
      <c r="V3015" s="9" t="s">
        <v>195</v>
      </c>
      <c r="Z3015" s="9">
        <v>0</v>
      </c>
      <c r="AA3015" s="9">
        <v>1</v>
      </c>
      <c r="AB3015" s="9">
        <v>0.82915507795900001</v>
      </c>
      <c r="AC3015" s="9">
        <v>0.12185275567862</v>
      </c>
      <c r="AD3015" s="9">
        <v>333.73912964153698</v>
      </c>
      <c r="AF3015" s="9">
        <v>-1</v>
      </c>
      <c r="AG3015" s="9">
        <v>-1</v>
      </c>
      <c r="AH3015" s="9">
        <v>-1</v>
      </c>
      <c r="AI3015" s="9">
        <v>-1</v>
      </c>
      <c r="AJ3015" s="9">
        <v>0</v>
      </c>
      <c r="AM3015" s="9" t="s">
        <v>309</v>
      </c>
      <c r="AN3015" s="9">
        <v>-1</v>
      </c>
      <c r="AQ3015" s="9">
        <v>578</v>
      </c>
      <c r="AR3015" s="9" t="s">
        <v>303</v>
      </c>
      <c r="AS3015" s="9" t="s">
        <v>304</v>
      </c>
      <c r="AT3015" s="9" t="s">
        <v>195</v>
      </c>
      <c r="AU3015" s="9">
        <v>132.71029999999999</v>
      </c>
      <c r="AV3015" s="9">
        <v>106.511822859887</v>
      </c>
      <c r="AW3015" s="9">
        <v>350.097251908918</v>
      </c>
      <c r="AX3015" s="9">
        <v>0.27067244899999998</v>
      </c>
    </row>
    <row r="3016" spans="1:50" x14ac:dyDescent="0.25">
      <c r="A3016" s="142">
        <v>550000</v>
      </c>
      <c r="B3016" s="142">
        <v>890000</v>
      </c>
      <c r="C3016" s="142">
        <v>890000</v>
      </c>
      <c r="D3016" s="9" t="s">
        <v>305</v>
      </c>
      <c r="E3016" s="9" t="s">
        <v>70</v>
      </c>
      <c r="F3016" s="9" t="s">
        <v>306</v>
      </c>
      <c r="G3016" s="9" t="s">
        <v>307</v>
      </c>
      <c r="H3016" s="9">
        <v>0.36</v>
      </c>
      <c r="I3016" s="9">
        <v>0.48</v>
      </c>
      <c r="J3016" s="9" t="s">
        <v>195</v>
      </c>
      <c r="K3016" s="9">
        <v>1.501343049114E-2</v>
      </c>
      <c r="L3016" s="9">
        <v>3857.76904226432</v>
      </c>
      <c r="M3016" s="9">
        <v>9.5843984324587694</v>
      </c>
      <c r="N3016" s="9">
        <v>1.4085246434137999</v>
      </c>
      <c r="O3016" s="9">
        <v>0.14389469966519</v>
      </c>
      <c r="P3016" s="9">
        <v>2.1146786828959999E-2</v>
      </c>
      <c r="Q3016" s="9">
        <v>57.918347366941802</v>
      </c>
      <c r="R3016" s="9">
        <v>1210</v>
      </c>
      <c r="S3016" s="9" t="s">
        <v>310</v>
      </c>
      <c r="T3016" s="9">
        <v>1210</v>
      </c>
      <c r="U3016" s="9" t="s">
        <v>293</v>
      </c>
      <c r="V3016" s="9" t="s">
        <v>195</v>
      </c>
      <c r="Z3016" s="9">
        <v>0</v>
      </c>
      <c r="AA3016" s="9">
        <v>1</v>
      </c>
      <c r="AB3016" s="9">
        <v>0.14389469966519</v>
      </c>
      <c r="AC3016" s="9">
        <v>2.1146786828959999E-2</v>
      </c>
      <c r="AD3016" s="9">
        <v>57.918347366941397</v>
      </c>
      <c r="AF3016" s="9">
        <v>-1</v>
      </c>
      <c r="AG3016" s="9">
        <v>-1</v>
      </c>
      <c r="AH3016" s="9">
        <v>-1</v>
      </c>
      <c r="AI3016" s="9">
        <v>-1</v>
      </c>
      <c r="AJ3016" s="9">
        <v>0</v>
      </c>
      <c r="AM3016" s="9" t="s">
        <v>309</v>
      </c>
      <c r="AN3016" s="9">
        <v>-1</v>
      </c>
      <c r="AQ3016" s="9">
        <v>578</v>
      </c>
      <c r="AR3016" s="9" t="s">
        <v>303</v>
      </c>
      <c r="AS3016" s="9" t="s">
        <v>304</v>
      </c>
      <c r="AT3016" s="9" t="s">
        <v>195</v>
      </c>
      <c r="AU3016" s="9">
        <v>132.71029999999999</v>
      </c>
      <c r="AV3016" s="9">
        <v>31.809675820511998</v>
      </c>
      <c r="AW3016" s="9">
        <v>60.757197605362002</v>
      </c>
      <c r="AX3016" s="9">
        <v>4.6973517700000002E-2</v>
      </c>
    </row>
    <row r="3017" spans="1:50" x14ac:dyDescent="0.25">
      <c r="A3017" s="142">
        <v>550000</v>
      </c>
      <c r="B3017" s="142">
        <v>890000</v>
      </c>
      <c r="C3017" s="142">
        <v>890000</v>
      </c>
      <c r="D3017" s="9" t="s">
        <v>305</v>
      </c>
      <c r="E3017" s="9" t="s">
        <v>70</v>
      </c>
      <c r="F3017" s="9" t="s">
        <v>306</v>
      </c>
      <c r="G3017" s="9" t="s">
        <v>307</v>
      </c>
      <c r="H3017" s="9">
        <v>0.36</v>
      </c>
      <c r="I3017" s="9">
        <v>0.48</v>
      </c>
      <c r="J3017" s="9" t="s">
        <v>195</v>
      </c>
      <c r="K3017" s="9">
        <v>0.14595199532066999</v>
      </c>
      <c r="L3017" s="9">
        <v>3857.76904226432</v>
      </c>
      <c r="M3017" s="9">
        <v>9.5843984324587694</v>
      </c>
      <c r="N3017" s="9">
        <v>1.4085246434137999</v>
      </c>
      <c r="O3017" s="9">
        <v>1.3988620751656899</v>
      </c>
      <c r="P3017" s="9">
        <v>0.20557698216458001</v>
      </c>
      <c r="Q3017" s="9">
        <v>563.04908920480295</v>
      </c>
      <c r="R3017" s="9">
        <v>1210</v>
      </c>
      <c r="S3017" s="9" t="s">
        <v>310</v>
      </c>
      <c r="T3017" s="9">
        <v>1210</v>
      </c>
      <c r="U3017" s="9" t="s">
        <v>293</v>
      </c>
      <c r="V3017" s="9" t="s">
        <v>195</v>
      </c>
      <c r="Z3017" s="9">
        <v>0</v>
      </c>
      <c r="AA3017" s="9">
        <v>1</v>
      </c>
      <c r="AB3017" s="9">
        <v>1.3988620751656899</v>
      </c>
      <c r="AC3017" s="9">
        <v>0.20557698216458001</v>
      </c>
      <c r="AD3017" s="9">
        <v>563.04908920480295</v>
      </c>
      <c r="AF3017" s="9">
        <v>-1</v>
      </c>
      <c r="AG3017" s="9">
        <v>-1</v>
      </c>
      <c r="AH3017" s="9">
        <v>-1</v>
      </c>
      <c r="AI3017" s="9">
        <v>-1</v>
      </c>
      <c r="AJ3017" s="9">
        <v>0</v>
      </c>
      <c r="AM3017" s="9" t="s">
        <v>309</v>
      </c>
      <c r="AN3017" s="9">
        <v>-1</v>
      </c>
      <c r="AQ3017" s="9">
        <v>578</v>
      </c>
      <c r="AR3017" s="9" t="s">
        <v>303</v>
      </c>
      <c r="AS3017" s="9" t="s">
        <v>304</v>
      </c>
      <c r="AT3017" s="9" t="s">
        <v>195</v>
      </c>
      <c r="AU3017" s="9">
        <v>132.71029999999999</v>
      </c>
      <c r="AV3017" s="9">
        <v>109.374314844552</v>
      </c>
      <c r="AW3017" s="9">
        <v>590.64676962556496</v>
      </c>
      <c r="AX3017" s="9">
        <v>0.45664970739999999</v>
      </c>
    </row>
    <row r="3018" spans="1:50" x14ac:dyDescent="0.25">
      <c r="A3018" s="142">
        <v>550000</v>
      </c>
      <c r="B3018" s="142">
        <v>890000</v>
      </c>
      <c r="C3018" s="142">
        <v>890000</v>
      </c>
      <c r="D3018" s="9" t="s">
        <v>305</v>
      </c>
      <c r="E3018" s="9" t="s">
        <v>70</v>
      </c>
      <c r="F3018" s="9" t="s">
        <v>306</v>
      </c>
      <c r="G3018" s="9" t="s">
        <v>307</v>
      </c>
      <c r="H3018" s="9">
        <v>0.36</v>
      </c>
      <c r="I3018" s="9">
        <v>0.48</v>
      </c>
      <c r="J3018" s="9" t="s">
        <v>195</v>
      </c>
      <c r="K3018" s="9">
        <v>1.9256291648670001E-2</v>
      </c>
      <c r="L3018" s="9">
        <v>3857.76904226432</v>
      </c>
      <c r="M3018" s="9">
        <v>9.5843984324587694</v>
      </c>
      <c r="N3018" s="9">
        <v>1.4085246434137999</v>
      </c>
      <c r="O3018" s="9">
        <v>0.18455997149254</v>
      </c>
      <c r="P3018" s="9">
        <v>2.7122961327920001E-2</v>
      </c>
      <c r="Q3018" s="9">
        <v>74.286325791079094</v>
      </c>
      <c r="R3018" s="9">
        <v>1210</v>
      </c>
      <c r="S3018" s="9" t="s">
        <v>310</v>
      </c>
      <c r="T3018" s="9">
        <v>1210</v>
      </c>
      <c r="U3018" s="9" t="s">
        <v>293</v>
      </c>
      <c r="V3018" s="9" t="s">
        <v>195</v>
      </c>
      <c r="Z3018" s="9">
        <v>0</v>
      </c>
      <c r="AA3018" s="9">
        <v>1</v>
      </c>
      <c r="AB3018" s="9">
        <v>0.18455997149254</v>
      </c>
      <c r="AC3018" s="9">
        <v>2.7122961327920001E-2</v>
      </c>
      <c r="AD3018" s="9">
        <v>74.286325791080998</v>
      </c>
      <c r="AF3018" s="9">
        <v>-1</v>
      </c>
      <c r="AG3018" s="9">
        <v>-1</v>
      </c>
      <c r="AH3018" s="9">
        <v>-1</v>
      </c>
      <c r="AI3018" s="9">
        <v>-1</v>
      </c>
      <c r="AJ3018" s="9">
        <v>0</v>
      </c>
      <c r="AM3018" s="9" t="s">
        <v>309</v>
      </c>
      <c r="AN3018" s="9">
        <v>-1</v>
      </c>
      <c r="AQ3018" s="9">
        <v>578</v>
      </c>
      <c r="AR3018" s="9" t="s">
        <v>303</v>
      </c>
      <c r="AS3018" s="9" t="s">
        <v>304</v>
      </c>
      <c r="AT3018" s="9" t="s">
        <v>195</v>
      </c>
      <c r="AU3018" s="9">
        <v>132.71029999999999</v>
      </c>
      <c r="AV3018" s="9">
        <v>50.211580023134303</v>
      </c>
      <c r="AW3018" s="9">
        <v>77.927447530058004</v>
      </c>
      <c r="AX3018" s="9">
        <v>6.0248439399999999E-2</v>
      </c>
    </row>
    <row r="3019" spans="1:50" x14ac:dyDescent="0.25">
      <c r="A3019" s="142">
        <v>550000</v>
      </c>
      <c r="B3019" s="142">
        <v>890000</v>
      </c>
      <c r="C3019" s="142">
        <v>890000</v>
      </c>
      <c r="D3019" s="9" t="s">
        <v>305</v>
      </c>
      <c r="E3019" s="9" t="s">
        <v>70</v>
      </c>
      <c r="F3019" s="9" t="s">
        <v>306</v>
      </c>
      <c r="G3019" s="9" t="s">
        <v>307</v>
      </c>
      <c r="H3019" s="9">
        <v>0.36</v>
      </c>
      <c r="I3019" s="9">
        <v>0.48</v>
      </c>
      <c r="J3019" s="9" t="s">
        <v>195</v>
      </c>
      <c r="K3019" s="9">
        <v>5.7045060704919999E-2</v>
      </c>
      <c r="L3019" s="9">
        <v>3857.76904226432</v>
      </c>
      <c r="M3019" s="9">
        <v>9.5843984324587694</v>
      </c>
      <c r="N3019" s="9">
        <v>1.4085246434137999</v>
      </c>
      <c r="O3019" s="9">
        <v>0.54674259039976003</v>
      </c>
      <c r="P3019" s="9">
        <v>8.0349373787910003E-2</v>
      </c>
      <c r="Q3019" s="9">
        <v>220.06666920153299</v>
      </c>
      <c r="R3019" s="9">
        <v>1210</v>
      </c>
      <c r="S3019" s="9" t="s">
        <v>310</v>
      </c>
      <c r="T3019" s="9">
        <v>1210</v>
      </c>
      <c r="U3019" s="9" t="s">
        <v>293</v>
      </c>
      <c r="V3019" s="9" t="s">
        <v>195</v>
      </c>
      <c r="Z3019" s="9">
        <v>0</v>
      </c>
      <c r="AA3019" s="9">
        <v>1</v>
      </c>
      <c r="AB3019" s="9">
        <v>0.54674259039976003</v>
      </c>
      <c r="AC3019" s="9">
        <v>8.0349373787910003E-2</v>
      </c>
      <c r="AD3019" s="9">
        <v>220.06666920153401</v>
      </c>
      <c r="AF3019" s="9">
        <v>-1</v>
      </c>
      <c r="AG3019" s="9">
        <v>-1</v>
      </c>
      <c r="AH3019" s="9">
        <v>-1</v>
      </c>
      <c r="AI3019" s="9">
        <v>-1</v>
      </c>
      <c r="AJ3019" s="9">
        <v>0</v>
      </c>
      <c r="AM3019" s="9" t="s">
        <v>309</v>
      </c>
      <c r="AN3019" s="9">
        <v>-1</v>
      </c>
      <c r="AQ3019" s="9">
        <v>578</v>
      </c>
      <c r="AR3019" s="9" t="s">
        <v>303</v>
      </c>
      <c r="AS3019" s="9" t="s">
        <v>304</v>
      </c>
      <c r="AT3019" s="9" t="s">
        <v>195</v>
      </c>
      <c r="AU3019" s="9">
        <v>132.71029999999999</v>
      </c>
      <c r="AV3019" s="9">
        <v>83.742572137523695</v>
      </c>
      <c r="AW3019" s="9">
        <v>230.853170279908</v>
      </c>
      <c r="AX3019" s="9">
        <v>0.17848067249999999</v>
      </c>
    </row>
    <row r="3020" spans="1:50" x14ac:dyDescent="0.25">
      <c r="A3020" s="142">
        <v>550000</v>
      </c>
      <c r="B3020" s="142">
        <v>890000</v>
      </c>
      <c r="C3020" s="142">
        <v>890000</v>
      </c>
      <c r="D3020" s="9" t="s">
        <v>305</v>
      </c>
      <c r="E3020" s="9" t="s">
        <v>70</v>
      </c>
      <c r="F3020" s="9" t="s">
        <v>306</v>
      </c>
      <c r="G3020" s="9" t="s">
        <v>307</v>
      </c>
      <c r="H3020" s="9">
        <v>0.36</v>
      </c>
      <c r="I3020" s="9">
        <v>0.48</v>
      </c>
      <c r="J3020" s="9" t="s">
        <v>195</v>
      </c>
      <c r="K3020" s="9">
        <v>0.29398576017373002</v>
      </c>
      <c r="L3020" s="9">
        <v>3857.76904226432</v>
      </c>
      <c r="M3020" s="9">
        <v>9.5843984324587694</v>
      </c>
      <c r="N3020" s="9">
        <v>1.4085246434137999</v>
      </c>
      <c r="O3020" s="9">
        <v>2.8176766589743001</v>
      </c>
      <c r="P3020" s="9">
        <v>0.41408618801744002</v>
      </c>
      <c r="Q3020" s="9">
        <v>1134.1291644647499</v>
      </c>
      <c r="R3020" s="9">
        <v>1210</v>
      </c>
      <c r="S3020" s="9" t="s">
        <v>310</v>
      </c>
      <c r="T3020" s="9">
        <v>1210</v>
      </c>
      <c r="U3020" s="9" t="s">
        <v>293</v>
      </c>
      <c r="V3020" s="9" t="s">
        <v>195</v>
      </c>
      <c r="Z3020" s="9">
        <v>0</v>
      </c>
      <c r="AA3020" s="9">
        <v>1</v>
      </c>
      <c r="AB3020" s="9">
        <v>2.8176766589743001</v>
      </c>
      <c r="AC3020" s="9">
        <v>0.41408618801744002</v>
      </c>
      <c r="AD3020" s="9">
        <v>1134.1291644647499</v>
      </c>
      <c r="AF3020" s="9">
        <v>-1</v>
      </c>
      <c r="AG3020" s="9">
        <v>-1</v>
      </c>
      <c r="AH3020" s="9">
        <v>-1</v>
      </c>
      <c r="AI3020" s="9">
        <v>-1</v>
      </c>
      <c r="AJ3020" s="9">
        <v>0</v>
      </c>
      <c r="AM3020" s="9" t="s">
        <v>309</v>
      </c>
      <c r="AN3020" s="9">
        <v>-1</v>
      </c>
      <c r="AQ3020" s="9">
        <v>578</v>
      </c>
      <c r="AR3020" s="9" t="s">
        <v>303</v>
      </c>
      <c r="AS3020" s="9" t="s">
        <v>304</v>
      </c>
      <c r="AT3020" s="9" t="s">
        <v>195</v>
      </c>
      <c r="AU3020" s="9">
        <v>132.71029999999999</v>
      </c>
      <c r="AV3020" s="9">
        <v>137.22862048698801</v>
      </c>
      <c r="AW3020" s="9">
        <v>1189.7181616532</v>
      </c>
      <c r="AX3020" s="9">
        <v>0.91981278550000001</v>
      </c>
    </row>
    <row r="3021" spans="1:50" x14ac:dyDescent="0.25">
      <c r="A3021" s="142">
        <v>550000</v>
      </c>
      <c r="B3021" s="142">
        <v>890000</v>
      </c>
      <c r="C3021" s="142">
        <v>890000</v>
      </c>
      <c r="D3021" s="9" t="s">
        <v>305</v>
      </c>
      <c r="E3021" s="9" t="s">
        <v>70</v>
      </c>
      <c r="F3021" s="9" t="s">
        <v>306</v>
      </c>
      <c r="G3021" s="9" t="s">
        <v>307</v>
      </c>
      <c r="H3021" s="9">
        <v>0.36</v>
      </c>
      <c r="I3021" s="9">
        <v>0.48</v>
      </c>
      <c r="J3021" s="9" t="s">
        <v>195</v>
      </c>
      <c r="K3021" s="9">
        <v>5.5426670412279999E-2</v>
      </c>
      <c r="L3021" s="9">
        <v>3858.1883496876799</v>
      </c>
      <c r="M3021" s="9">
        <v>9.5852546227418909</v>
      </c>
      <c r="N3021" s="9">
        <v>1.40864414357844</v>
      </c>
      <c r="O3021" s="9">
        <v>0.53127874879256998</v>
      </c>
      <c r="P3021" s="9">
        <v>7.8076454674320006E-2</v>
      </c>
      <c r="Q3021" s="9">
        <v>213.84653404666801</v>
      </c>
      <c r="R3021" s="9">
        <v>1200</v>
      </c>
      <c r="S3021" s="9" t="s">
        <v>308</v>
      </c>
      <c r="T3021" s="9">
        <v>1200</v>
      </c>
      <c r="U3021" s="9" t="s">
        <v>293</v>
      </c>
      <c r="V3021" s="9" t="s">
        <v>195</v>
      </c>
      <c r="Z3021" s="9">
        <v>0</v>
      </c>
      <c r="AA3021" s="9">
        <v>1</v>
      </c>
      <c r="AB3021" s="9">
        <v>0.53127874879256998</v>
      </c>
      <c r="AC3021" s="9">
        <v>7.8076454674320006E-2</v>
      </c>
      <c r="AD3021" s="9">
        <v>438.56850639652703</v>
      </c>
      <c r="AF3021" s="9">
        <v>-1</v>
      </c>
      <c r="AG3021" s="9">
        <v>-1</v>
      </c>
      <c r="AH3021" s="9">
        <v>-1</v>
      </c>
      <c r="AI3021" s="9">
        <v>-1</v>
      </c>
      <c r="AJ3021" s="9">
        <v>0</v>
      </c>
      <c r="AM3021" s="9" t="s">
        <v>309</v>
      </c>
      <c r="AN3021" s="9">
        <v>-1</v>
      </c>
      <c r="AQ3021" s="9">
        <v>578</v>
      </c>
      <c r="AR3021" s="9" t="s">
        <v>303</v>
      </c>
      <c r="AS3021" s="9" t="s">
        <v>304</v>
      </c>
      <c r="AT3021" s="9" t="s">
        <v>195</v>
      </c>
      <c r="AU3021" s="9">
        <v>132.71029999999999</v>
      </c>
      <c r="AV3021" s="9">
        <v>108.99426948365</v>
      </c>
      <c r="AW3021" s="9">
        <v>224.30377713021599</v>
      </c>
      <c r="AX3021" s="9">
        <v>0.3556922193</v>
      </c>
    </row>
    <row r="3022" spans="1:50" x14ac:dyDescent="0.25">
      <c r="A3022" s="142">
        <v>550000</v>
      </c>
      <c r="B3022" s="142">
        <v>890000</v>
      </c>
      <c r="C3022" s="142">
        <v>890000</v>
      </c>
      <c r="D3022" s="9" t="s">
        <v>305</v>
      </c>
      <c r="E3022" s="9" t="s">
        <v>70</v>
      </c>
      <c r="F3022" s="9" t="s">
        <v>306</v>
      </c>
      <c r="G3022" s="9" t="s">
        <v>307</v>
      </c>
      <c r="H3022" s="9">
        <v>0.36</v>
      </c>
      <c r="I3022" s="9">
        <v>0.48</v>
      </c>
      <c r="J3022" s="9" t="s">
        <v>195</v>
      </c>
      <c r="K3022" s="9">
        <v>1.295772798048E-2</v>
      </c>
      <c r="L3022" s="9">
        <v>3852.56137521749</v>
      </c>
      <c r="M3022" s="9">
        <v>9.5721902011285902</v>
      </c>
      <c r="N3022" s="9">
        <v>1.4067554030589899</v>
      </c>
      <c r="O3022" s="9">
        <v>0.12403383680365999</v>
      </c>
      <c r="P3022" s="9">
        <v>1.8228353847909998E-2</v>
      </c>
      <c r="Q3022" s="9">
        <v>49.920442328183697</v>
      </c>
      <c r="R3022" s="9">
        <v>1210</v>
      </c>
      <c r="S3022" s="9" t="s">
        <v>310</v>
      </c>
      <c r="T3022" s="9">
        <v>1210</v>
      </c>
      <c r="U3022" s="9" t="s">
        <v>293</v>
      </c>
      <c r="V3022" s="9" t="s">
        <v>195</v>
      </c>
      <c r="Z3022" s="9">
        <v>0</v>
      </c>
      <c r="AA3022" s="9">
        <v>1</v>
      </c>
      <c r="AB3022" s="9">
        <v>0.12403383680365999</v>
      </c>
      <c r="AC3022" s="9">
        <v>1.8228353847909998E-2</v>
      </c>
      <c r="AD3022" s="9">
        <v>49.920442328183398</v>
      </c>
      <c r="AF3022" s="9">
        <v>-1</v>
      </c>
      <c r="AG3022" s="9">
        <v>-1</v>
      </c>
      <c r="AH3022" s="9">
        <v>-1</v>
      </c>
      <c r="AI3022" s="9">
        <v>-1</v>
      </c>
      <c r="AJ3022" s="9">
        <v>0</v>
      </c>
      <c r="AM3022" s="9" t="s">
        <v>309</v>
      </c>
      <c r="AN3022" s="9">
        <v>-1</v>
      </c>
      <c r="AQ3022" s="9">
        <v>578</v>
      </c>
      <c r="AR3022" s="9" t="s">
        <v>303</v>
      </c>
      <c r="AS3022" s="9" t="s">
        <v>304</v>
      </c>
      <c r="AT3022" s="9" t="s">
        <v>195</v>
      </c>
      <c r="AU3022" s="9">
        <v>132.71029999999999</v>
      </c>
      <c r="AV3022" s="9">
        <v>36.6212773804547</v>
      </c>
      <c r="AW3022" s="9">
        <v>52.438064697529299</v>
      </c>
      <c r="AX3022" s="9">
        <v>4.0486976700000003E-2</v>
      </c>
    </row>
    <row r="3023" spans="1:50" x14ac:dyDescent="0.25">
      <c r="A3023" s="142">
        <v>550000</v>
      </c>
      <c r="B3023" s="142">
        <v>890000</v>
      </c>
      <c r="C3023" s="142">
        <v>890000</v>
      </c>
      <c r="D3023" s="9" t="s">
        <v>305</v>
      </c>
      <c r="E3023" s="9" t="s">
        <v>70</v>
      </c>
      <c r="F3023" s="9" t="s">
        <v>306</v>
      </c>
      <c r="G3023" s="9" t="s">
        <v>307</v>
      </c>
      <c r="H3023" s="9">
        <v>0.36</v>
      </c>
      <c r="I3023" s="9">
        <v>0.48</v>
      </c>
      <c r="J3023" s="9" t="s">
        <v>195</v>
      </c>
      <c r="K3023" s="9">
        <v>0.19362689525664001</v>
      </c>
      <c r="L3023" s="9">
        <v>3852.56137521749</v>
      </c>
      <c r="M3023" s="9">
        <v>9.5721902011285902</v>
      </c>
      <c r="N3023" s="9">
        <v>1.4067554030589899</v>
      </c>
      <c r="O3023" s="9">
        <v>1.8534334694505801</v>
      </c>
      <c r="P3023" s="9">
        <v>0.27238568107981997</v>
      </c>
      <c r="Q3023" s="9">
        <v>745.95949786902202</v>
      </c>
      <c r="R3023" s="9">
        <v>1210</v>
      </c>
      <c r="S3023" s="9" t="s">
        <v>310</v>
      </c>
      <c r="T3023" s="9">
        <v>1210</v>
      </c>
      <c r="U3023" s="9" t="s">
        <v>293</v>
      </c>
      <c r="V3023" s="9" t="s">
        <v>195</v>
      </c>
      <c r="Z3023" s="9">
        <v>0</v>
      </c>
      <c r="AA3023" s="9">
        <v>1</v>
      </c>
      <c r="AB3023" s="9">
        <v>1.8534334694505801</v>
      </c>
      <c r="AC3023" s="9">
        <v>0.27238568107981997</v>
      </c>
      <c r="AD3023" s="9">
        <v>745.95949786902202</v>
      </c>
      <c r="AF3023" s="9">
        <v>-1</v>
      </c>
      <c r="AG3023" s="9">
        <v>-1</v>
      </c>
      <c r="AH3023" s="9">
        <v>-1</v>
      </c>
      <c r="AI3023" s="9">
        <v>-1</v>
      </c>
      <c r="AJ3023" s="9">
        <v>0</v>
      </c>
      <c r="AM3023" s="9" t="s">
        <v>309</v>
      </c>
      <c r="AN3023" s="9">
        <v>-1</v>
      </c>
      <c r="AQ3023" s="9">
        <v>578</v>
      </c>
      <c r="AR3023" s="9" t="s">
        <v>303</v>
      </c>
      <c r="AS3023" s="9" t="s">
        <v>304</v>
      </c>
      <c r="AT3023" s="9" t="s">
        <v>195</v>
      </c>
      <c r="AU3023" s="9">
        <v>132.71029999999999</v>
      </c>
      <c r="AV3023" s="9">
        <v>112.65625337237999</v>
      </c>
      <c r="AW3023" s="9">
        <v>783.58024461871196</v>
      </c>
      <c r="AX3023" s="9">
        <v>0.60499553760000002</v>
      </c>
    </row>
    <row r="3024" spans="1:50" x14ac:dyDescent="0.25">
      <c r="A3024" s="142">
        <v>550000</v>
      </c>
      <c r="B3024" s="142">
        <v>890000</v>
      </c>
      <c r="C3024" s="142">
        <v>890000</v>
      </c>
      <c r="D3024" s="9" t="s">
        <v>305</v>
      </c>
      <c r="E3024" s="9" t="s">
        <v>70</v>
      </c>
      <c r="F3024" s="9" t="s">
        <v>306</v>
      </c>
      <c r="G3024" s="9" t="s">
        <v>307</v>
      </c>
      <c r="H3024" s="9">
        <v>0.36</v>
      </c>
      <c r="I3024" s="9">
        <v>0.48</v>
      </c>
      <c r="J3024" s="9" t="s">
        <v>195</v>
      </c>
      <c r="K3024" s="9">
        <v>0.12233822162589</v>
      </c>
      <c r="L3024" s="9">
        <v>3852.56137521749</v>
      </c>
      <c r="M3024" s="9">
        <v>9.5721902011285902</v>
      </c>
      <c r="N3024" s="9">
        <v>1.4067554030589899</v>
      </c>
      <c r="O3024" s="9">
        <v>1.1710447262709101</v>
      </c>
      <c r="P3024" s="9">
        <v>0.17209995427286001</v>
      </c>
      <c r="Q3024" s="9">
        <v>471.31550734872798</v>
      </c>
      <c r="R3024" s="9">
        <v>1210</v>
      </c>
      <c r="S3024" s="9" t="s">
        <v>310</v>
      </c>
      <c r="T3024" s="9">
        <v>1210</v>
      </c>
      <c r="U3024" s="9" t="s">
        <v>293</v>
      </c>
      <c r="V3024" s="9" t="s">
        <v>195</v>
      </c>
      <c r="Z3024" s="9">
        <v>0</v>
      </c>
      <c r="AA3024" s="9">
        <v>1</v>
      </c>
      <c r="AB3024" s="9">
        <v>1.1710447262709101</v>
      </c>
      <c r="AC3024" s="9">
        <v>0.17209995427286001</v>
      </c>
      <c r="AD3024" s="9">
        <v>471.31550734872798</v>
      </c>
      <c r="AF3024" s="9">
        <v>-1</v>
      </c>
      <c r="AG3024" s="9">
        <v>-1</v>
      </c>
      <c r="AH3024" s="9">
        <v>-1</v>
      </c>
      <c r="AI3024" s="9">
        <v>-1</v>
      </c>
      <c r="AJ3024" s="9">
        <v>0</v>
      </c>
      <c r="AM3024" s="9" t="s">
        <v>309</v>
      </c>
      <c r="AN3024" s="9">
        <v>-1</v>
      </c>
      <c r="AQ3024" s="9">
        <v>578</v>
      </c>
      <c r="AR3024" s="9" t="s">
        <v>303</v>
      </c>
      <c r="AS3024" s="9" t="s">
        <v>304</v>
      </c>
      <c r="AT3024" s="9" t="s">
        <v>195</v>
      </c>
      <c r="AU3024" s="9">
        <v>132.71029999999999</v>
      </c>
      <c r="AV3024" s="9">
        <v>93.256098874080905</v>
      </c>
      <c r="AW3024" s="9">
        <v>495.08521789175398</v>
      </c>
      <c r="AX3024" s="9">
        <v>0.38225101970000003</v>
      </c>
    </row>
    <row r="3025" spans="1:50" x14ac:dyDescent="0.25">
      <c r="A3025" s="142">
        <v>550000</v>
      </c>
      <c r="B3025" s="142">
        <v>890000</v>
      </c>
      <c r="C3025" s="142">
        <v>890000</v>
      </c>
      <c r="D3025" s="9" t="s">
        <v>305</v>
      </c>
      <c r="E3025" s="9" t="s">
        <v>70</v>
      </c>
      <c r="F3025" s="9" t="s">
        <v>306</v>
      </c>
      <c r="G3025" s="9" t="s">
        <v>307</v>
      </c>
      <c r="H3025" s="9">
        <v>0.36</v>
      </c>
      <c r="I3025" s="9">
        <v>0.48</v>
      </c>
      <c r="J3025" s="9" t="s">
        <v>195</v>
      </c>
      <c r="K3025" s="9">
        <v>0.15098740052767001</v>
      </c>
      <c r="L3025" s="9">
        <v>3852.56137521749</v>
      </c>
      <c r="M3025" s="9">
        <v>9.5721902011285902</v>
      </c>
      <c r="N3025" s="9">
        <v>1.4067554030589899</v>
      </c>
      <c r="O3025" s="9">
        <v>1.4452801158248401</v>
      </c>
      <c r="P3025" s="9">
        <v>0.21240234148612999</v>
      </c>
      <c r="Q3025" s="9">
        <v>581.68822741739405</v>
      </c>
      <c r="R3025" s="9">
        <v>1210</v>
      </c>
      <c r="S3025" s="9" t="s">
        <v>310</v>
      </c>
      <c r="T3025" s="9">
        <v>1210</v>
      </c>
      <c r="U3025" s="9" t="s">
        <v>293</v>
      </c>
      <c r="V3025" s="9" t="s">
        <v>195</v>
      </c>
      <c r="Z3025" s="9">
        <v>0</v>
      </c>
      <c r="AA3025" s="9">
        <v>1</v>
      </c>
      <c r="AB3025" s="9">
        <v>1.4452801158248401</v>
      </c>
      <c r="AC3025" s="9">
        <v>0.21240234148612999</v>
      </c>
      <c r="AD3025" s="9">
        <v>581.68822741739405</v>
      </c>
      <c r="AF3025" s="9">
        <v>-1</v>
      </c>
      <c r="AG3025" s="9">
        <v>-1</v>
      </c>
      <c r="AH3025" s="9">
        <v>-1</v>
      </c>
      <c r="AI3025" s="9">
        <v>-1</v>
      </c>
      <c r="AJ3025" s="9">
        <v>0</v>
      </c>
      <c r="AM3025" s="9" t="s">
        <v>309</v>
      </c>
      <c r="AN3025" s="9">
        <v>-1</v>
      </c>
      <c r="AQ3025" s="9">
        <v>578</v>
      </c>
      <c r="AR3025" s="9" t="s">
        <v>303</v>
      </c>
      <c r="AS3025" s="9" t="s">
        <v>304</v>
      </c>
      <c r="AT3025" s="9" t="s">
        <v>195</v>
      </c>
      <c r="AU3025" s="9">
        <v>132.71029999999999</v>
      </c>
      <c r="AV3025" s="9">
        <v>102.031805969655</v>
      </c>
      <c r="AW3025" s="9">
        <v>611.02433152688297</v>
      </c>
      <c r="AX3025" s="9">
        <v>0.47176660780000002</v>
      </c>
    </row>
    <row r="3026" spans="1:50" x14ac:dyDescent="0.25">
      <c r="A3026" s="142">
        <v>550000</v>
      </c>
      <c r="B3026" s="142">
        <v>890000</v>
      </c>
      <c r="C3026" s="142">
        <v>890000</v>
      </c>
      <c r="D3026" s="9" t="s">
        <v>305</v>
      </c>
      <c r="E3026" s="9" t="s">
        <v>70</v>
      </c>
      <c r="F3026" s="9" t="s">
        <v>306</v>
      </c>
      <c r="G3026" s="9" t="s">
        <v>307</v>
      </c>
      <c r="H3026" s="9">
        <v>0.36</v>
      </c>
      <c r="I3026" s="9">
        <v>0.48</v>
      </c>
      <c r="J3026" s="9" t="s">
        <v>195</v>
      </c>
      <c r="K3026" s="9">
        <v>7.6900233060000003E-4</v>
      </c>
      <c r="L3026" s="9">
        <v>3852.56137521749</v>
      </c>
      <c r="M3026" s="9">
        <v>9.5721902011285902</v>
      </c>
      <c r="N3026" s="9">
        <v>1.4067554030589899</v>
      </c>
      <c r="O3026" s="9">
        <v>7.3610365736399997E-3</v>
      </c>
      <c r="P3026" s="9">
        <v>1.08179818354E-3</v>
      </c>
      <c r="Q3026" s="9">
        <v>2.9626286763333498</v>
      </c>
      <c r="R3026" s="9">
        <v>1210</v>
      </c>
      <c r="S3026" s="9" t="s">
        <v>310</v>
      </c>
      <c r="T3026" s="9">
        <v>1210</v>
      </c>
      <c r="U3026" s="9" t="s">
        <v>293</v>
      </c>
      <c r="V3026" s="9" t="s">
        <v>195</v>
      </c>
      <c r="Z3026" s="9">
        <v>0</v>
      </c>
      <c r="AA3026" s="9">
        <v>1</v>
      </c>
      <c r="AB3026" s="9">
        <v>7.3610365736399997E-3</v>
      </c>
      <c r="AC3026" s="9">
        <v>1.08179818354E-3</v>
      </c>
      <c r="AD3026" s="9">
        <v>2.9626286763348002</v>
      </c>
      <c r="AF3026" s="9">
        <v>-1</v>
      </c>
      <c r="AG3026" s="9">
        <v>-1</v>
      </c>
      <c r="AH3026" s="9">
        <v>-1</v>
      </c>
      <c r="AI3026" s="9">
        <v>-1</v>
      </c>
      <c r="AJ3026" s="9">
        <v>0</v>
      </c>
      <c r="AM3026" s="9" t="s">
        <v>309</v>
      </c>
      <c r="AN3026" s="9">
        <v>-1</v>
      </c>
      <c r="AQ3026" s="9">
        <v>578</v>
      </c>
      <c r="AR3026" s="9" t="s">
        <v>303</v>
      </c>
      <c r="AS3026" s="9" t="s">
        <v>304</v>
      </c>
      <c r="AT3026" s="9" t="s">
        <v>195</v>
      </c>
      <c r="AU3026" s="9">
        <v>132.71029999999999</v>
      </c>
      <c r="AV3026" s="9">
        <v>10.204827182418301</v>
      </c>
      <c r="AW3026" s="9">
        <v>3.1120420204428401</v>
      </c>
      <c r="AX3026" s="9">
        <v>2.4027808E-3</v>
      </c>
    </row>
    <row r="3027" spans="1:50" x14ac:dyDescent="0.25">
      <c r="A3027" s="142">
        <v>550000</v>
      </c>
      <c r="B3027" s="142">
        <v>890000</v>
      </c>
      <c r="C3027" s="142">
        <v>890000</v>
      </c>
      <c r="D3027" s="9" t="s">
        <v>305</v>
      </c>
      <c r="E3027" s="9" t="s">
        <v>70</v>
      </c>
      <c r="F3027" s="9" t="s">
        <v>306</v>
      </c>
      <c r="G3027" s="9" t="s">
        <v>307</v>
      </c>
      <c r="H3027" s="9">
        <v>0.36</v>
      </c>
      <c r="I3027" s="9">
        <v>0.48</v>
      </c>
      <c r="J3027" s="9" t="s">
        <v>195</v>
      </c>
      <c r="K3027" s="9">
        <v>0.13708420601565</v>
      </c>
      <c r="L3027" s="9">
        <v>3852.56137521749</v>
      </c>
      <c r="M3027" s="9">
        <v>9.5721902011285902</v>
      </c>
      <c r="N3027" s="9">
        <v>1.4067554030589899</v>
      </c>
      <c r="O3027" s="9">
        <v>1.31219609355258</v>
      </c>
      <c r="P3027" s="9">
        <v>0.19284394748657999</v>
      </c>
      <c r="Q3027" s="9">
        <v>528.125317248285</v>
      </c>
      <c r="R3027" s="9">
        <v>1210</v>
      </c>
      <c r="S3027" s="9" t="s">
        <v>310</v>
      </c>
      <c r="T3027" s="9">
        <v>1210</v>
      </c>
      <c r="U3027" s="9" t="s">
        <v>293</v>
      </c>
      <c r="V3027" s="9" t="s">
        <v>195</v>
      </c>
      <c r="Z3027" s="9">
        <v>0</v>
      </c>
      <c r="AA3027" s="9">
        <v>1</v>
      </c>
      <c r="AB3027" s="9">
        <v>1.31219609355258</v>
      </c>
      <c r="AC3027" s="9">
        <v>0.19284394748657999</v>
      </c>
      <c r="AD3027" s="9">
        <v>528.125317248285</v>
      </c>
      <c r="AF3027" s="9">
        <v>-1</v>
      </c>
      <c r="AG3027" s="9">
        <v>-1</v>
      </c>
      <c r="AH3027" s="9">
        <v>-1</v>
      </c>
      <c r="AI3027" s="9">
        <v>-1</v>
      </c>
      <c r="AJ3027" s="9">
        <v>0</v>
      </c>
      <c r="AM3027" s="9" t="s">
        <v>309</v>
      </c>
      <c r="AN3027" s="9">
        <v>-1</v>
      </c>
      <c r="AQ3027" s="9">
        <v>578</v>
      </c>
      <c r="AR3027" s="9" t="s">
        <v>303</v>
      </c>
      <c r="AS3027" s="9" t="s">
        <v>304</v>
      </c>
      <c r="AT3027" s="9" t="s">
        <v>195</v>
      </c>
      <c r="AU3027" s="9">
        <v>132.71029999999999</v>
      </c>
      <c r="AV3027" s="9">
        <v>95.795295715908097</v>
      </c>
      <c r="AW3027" s="9">
        <v>554.76009952407401</v>
      </c>
      <c r="AX3027" s="9">
        <v>0.42832548030000001</v>
      </c>
    </row>
    <row r="3028" spans="1:50" x14ac:dyDescent="0.25">
      <c r="A3028" s="142">
        <v>550000</v>
      </c>
      <c r="B3028" s="142">
        <v>890000</v>
      </c>
      <c r="C3028" s="142">
        <v>890000</v>
      </c>
      <c r="D3028" s="9" t="s">
        <v>305</v>
      </c>
      <c r="E3028" s="9" t="s">
        <v>70</v>
      </c>
      <c r="F3028" s="9" t="s">
        <v>306</v>
      </c>
      <c r="G3028" s="9" t="s">
        <v>307</v>
      </c>
      <c r="H3028" s="9">
        <v>0.36</v>
      </c>
      <c r="I3028" s="9">
        <v>0.48</v>
      </c>
      <c r="J3028" s="9" t="s">
        <v>195</v>
      </c>
      <c r="K3028" s="9">
        <v>0.27373114553328998</v>
      </c>
      <c r="L3028" s="9">
        <v>3860.0828650082499</v>
      </c>
      <c r="M3028" s="9">
        <v>9.5896964663599604</v>
      </c>
      <c r="N3028" s="9">
        <v>1.40928788463986</v>
      </c>
      <c r="O3028" s="9">
        <v>2.6249985990533098</v>
      </c>
      <c r="P3028" s="9">
        <v>0.38576598704866</v>
      </c>
      <c r="Q3028" s="9">
        <v>1056.6249044921501</v>
      </c>
      <c r="R3028" s="9">
        <v>1200</v>
      </c>
      <c r="S3028" s="9" t="s">
        <v>308</v>
      </c>
      <c r="T3028" s="9">
        <v>1200</v>
      </c>
      <c r="U3028" s="9" t="s">
        <v>293</v>
      </c>
      <c r="V3028" s="9" t="s">
        <v>195</v>
      </c>
      <c r="Z3028" s="9">
        <v>0</v>
      </c>
      <c r="AA3028" s="9">
        <v>1</v>
      </c>
      <c r="AB3028" s="9">
        <v>2.6249985990533098</v>
      </c>
      <c r="AC3028" s="9">
        <v>0.38576598704866</v>
      </c>
      <c r="AD3028" s="9">
        <v>1056.6249044921501</v>
      </c>
      <c r="AF3028" s="9">
        <v>-1</v>
      </c>
      <c r="AG3028" s="9">
        <v>-1</v>
      </c>
      <c r="AH3028" s="9">
        <v>-1</v>
      </c>
      <c r="AI3028" s="9">
        <v>-1</v>
      </c>
      <c r="AJ3028" s="9">
        <v>0</v>
      </c>
      <c r="AM3028" s="9" t="s">
        <v>309</v>
      </c>
      <c r="AN3028" s="9">
        <v>-1</v>
      </c>
      <c r="AQ3028" s="9">
        <v>578</v>
      </c>
      <c r="AR3028" s="9" t="s">
        <v>303</v>
      </c>
      <c r="AS3028" s="9" t="s">
        <v>304</v>
      </c>
      <c r="AT3028" s="9" t="s">
        <v>195</v>
      </c>
      <c r="AU3028" s="9">
        <v>132.71029999999999</v>
      </c>
      <c r="AV3028" s="9">
        <v>203.78666695849</v>
      </c>
      <c r="AW3028" s="9">
        <v>1107.75064431232</v>
      </c>
      <c r="AX3028" s="9">
        <v>0.85695450490000002</v>
      </c>
    </row>
    <row r="3029" spans="1:50" x14ac:dyDescent="0.25">
      <c r="A3029" s="142">
        <v>550000</v>
      </c>
      <c r="B3029" s="142">
        <v>890000</v>
      </c>
      <c r="C3029" s="142">
        <v>890000</v>
      </c>
      <c r="D3029" s="9" t="s">
        <v>305</v>
      </c>
      <c r="E3029" s="9" t="s">
        <v>70</v>
      </c>
      <c r="F3029" s="9" t="s">
        <v>306</v>
      </c>
      <c r="G3029" s="9" t="s">
        <v>307</v>
      </c>
      <c r="H3029" s="9">
        <v>0.36</v>
      </c>
      <c r="I3029" s="9">
        <v>0.48</v>
      </c>
      <c r="J3029" s="9" t="s">
        <v>195</v>
      </c>
      <c r="K3029" s="9">
        <v>9.443258761362E-2</v>
      </c>
      <c r="L3029" s="9">
        <v>3860.0828650082499</v>
      </c>
      <c r="M3029" s="9">
        <v>9.5896964663599604</v>
      </c>
      <c r="N3029" s="9">
        <v>1.40928788463986</v>
      </c>
      <c r="O3029" s="9">
        <v>0.90557985174761002</v>
      </c>
      <c r="P3029" s="9">
        <v>0.13308270163906999</v>
      </c>
      <c r="Q3029" s="9">
        <v>364.51761334574798</v>
      </c>
      <c r="R3029" s="9">
        <v>1210</v>
      </c>
      <c r="S3029" s="9" t="s">
        <v>310</v>
      </c>
      <c r="T3029" s="9">
        <v>1210</v>
      </c>
      <c r="U3029" s="9" t="s">
        <v>293</v>
      </c>
      <c r="V3029" s="9" t="s">
        <v>195</v>
      </c>
      <c r="Z3029" s="9">
        <v>0</v>
      </c>
      <c r="AA3029" s="9">
        <v>1</v>
      </c>
      <c r="AB3029" s="9">
        <v>0.90557985174761002</v>
      </c>
      <c r="AC3029" s="9">
        <v>0.13308270163906999</v>
      </c>
      <c r="AD3029" s="9">
        <v>364.51761334574599</v>
      </c>
      <c r="AF3029" s="9">
        <v>-1</v>
      </c>
      <c r="AG3029" s="9">
        <v>-1</v>
      </c>
      <c r="AH3029" s="9">
        <v>-1</v>
      </c>
      <c r="AI3029" s="9">
        <v>-1</v>
      </c>
      <c r="AJ3029" s="9">
        <v>0</v>
      </c>
      <c r="AM3029" s="9" t="s">
        <v>309</v>
      </c>
      <c r="AN3029" s="9">
        <v>-1</v>
      </c>
      <c r="AQ3029" s="9">
        <v>578</v>
      </c>
      <c r="AR3029" s="9" t="s">
        <v>303</v>
      </c>
      <c r="AS3029" s="9" t="s">
        <v>304</v>
      </c>
      <c r="AT3029" s="9" t="s">
        <v>195</v>
      </c>
      <c r="AU3029" s="9">
        <v>132.71029999999999</v>
      </c>
      <c r="AV3029" s="9">
        <v>80.056475172796596</v>
      </c>
      <c r="AW3029" s="9">
        <v>382.15512366805098</v>
      </c>
      <c r="AX3029" s="9">
        <v>0.29563472289999998</v>
      </c>
    </row>
    <row r="3030" spans="1:50" x14ac:dyDescent="0.25">
      <c r="A3030" s="142">
        <v>550000</v>
      </c>
      <c r="B3030" s="142">
        <v>890000</v>
      </c>
      <c r="C3030" s="142">
        <v>890000</v>
      </c>
      <c r="D3030" s="9" t="s">
        <v>305</v>
      </c>
      <c r="E3030" s="9" t="s">
        <v>70</v>
      </c>
      <c r="F3030" s="9" t="s">
        <v>306</v>
      </c>
      <c r="G3030" s="9" t="s">
        <v>307</v>
      </c>
      <c r="H3030" s="9">
        <v>0.36</v>
      </c>
      <c r="I3030" s="9">
        <v>0.48</v>
      </c>
      <c r="J3030" s="9" t="s">
        <v>195</v>
      </c>
      <c r="K3030" s="9">
        <v>9.9198431142609997E-2</v>
      </c>
      <c r="L3030" s="9">
        <v>3860.0828650082499</v>
      </c>
      <c r="M3030" s="9">
        <v>9.5896964663599604</v>
      </c>
      <c r="N3030" s="9">
        <v>1.40928788463986</v>
      </c>
      <c r="O3030" s="9">
        <v>0.95128284459673995</v>
      </c>
      <c r="P3030" s="9">
        <v>0.13979914718455999</v>
      </c>
      <c r="Q3030" s="9">
        <v>382.91416428929301</v>
      </c>
      <c r="R3030" s="9">
        <v>1210</v>
      </c>
      <c r="S3030" s="9" t="s">
        <v>310</v>
      </c>
      <c r="T3030" s="9">
        <v>1210</v>
      </c>
      <c r="U3030" s="9" t="s">
        <v>293</v>
      </c>
      <c r="V3030" s="9" t="s">
        <v>195</v>
      </c>
      <c r="Z3030" s="9">
        <v>0</v>
      </c>
      <c r="AA3030" s="9">
        <v>1</v>
      </c>
      <c r="AB3030" s="9">
        <v>0.95128284459673995</v>
      </c>
      <c r="AC3030" s="9">
        <v>0.13979914718455999</v>
      </c>
      <c r="AD3030" s="9">
        <v>382.91416428929199</v>
      </c>
      <c r="AF3030" s="9">
        <v>-1</v>
      </c>
      <c r="AG3030" s="9">
        <v>-1</v>
      </c>
      <c r="AH3030" s="9">
        <v>-1</v>
      </c>
      <c r="AI3030" s="9">
        <v>-1</v>
      </c>
      <c r="AJ3030" s="9">
        <v>0</v>
      </c>
      <c r="AM3030" s="9" t="s">
        <v>309</v>
      </c>
      <c r="AN3030" s="9">
        <v>-1</v>
      </c>
      <c r="AQ3030" s="9">
        <v>578</v>
      </c>
      <c r="AR3030" s="9" t="s">
        <v>303</v>
      </c>
      <c r="AS3030" s="9" t="s">
        <v>304</v>
      </c>
      <c r="AT3030" s="9" t="s">
        <v>195</v>
      </c>
      <c r="AU3030" s="9">
        <v>132.71029999999999</v>
      </c>
      <c r="AV3030" s="9">
        <v>83.758301212120102</v>
      </c>
      <c r="AW3030" s="9">
        <v>401.44180816147798</v>
      </c>
      <c r="AX3030" s="9">
        <v>0.31055487780000002</v>
      </c>
    </row>
    <row r="3031" spans="1:50" x14ac:dyDescent="0.25">
      <c r="A3031" s="142">
        <v>550000</v>
      </c>
      <c r="B3031" s="142">
        <v>890000</v>
      </c>
      <c r="C3031" s="142">
        <v>890000</v>
      </c>
      <c r="D3031" s="9" t="s">
        <v>305</v>
      </c>
      <c r="E3031" s="9" t="s">
        <v>70</v>
      </c>
      <c r="F3031" s="9" t="s">
        <v>306</v>
      </c>
      <c r="G3031" s="9" t="s">
        <v>307</v>
      </c>
      <c r="H3031" s="9">
        <v>0.36</v>
      </c>
      <c r="I3031" s="9">
        <v>0.48</v>
      </c>
      <c r="J3031" s="9" t="s">
        <v>195</v>
      </c>
      <c r="K3031" s="9">
        <v>0.15040128937837999</v>
      </c>
      <c r="L3031" s="9">
        <v>3860.0828650082499</v>
      </c>
      <c r="M3031" s="9">
        <v>9.5896964663599604</v>
      </c>
      <c r="N3031" s="9">
        <v>1.40928788463986</v>
      </c>
      <c r="O3031" s="9">
        <v>1.4423027132878401</v>
      </c>
      <c r="P3031" s="9">
        <v>0.21195871495516</v>
      </c>
      <c r="Q3031" s="9">
        <v>580.56144000463496</v>
      </c>
      <c r="R3031" s="9">
        <v>1210</v>
      </c>
      <c r="S3031" s="9" t="s">
        <v>310</v>
      </c>
      <c r="T3031" s="9">
        <v>1210</v>
      </c>
      <c r="U3031" s="9" t="s">
        <v>293</v>
      </c>
      <c r="V3031" s="9" t="s">
        <v>195</v>
      </c>
      <c r="Z3031" s="9">
        <v>0</v>
      </c>
      <c r="AA3031" s="9">
        <v>1</v>
      </c>
      <c r="AB3031" s="9">
        <v>1.4423027132878401</v>
      </c>
      <c r="AC3031" s="9">
        <v>0.21195871495516</v>
      </c>
      <c r="AD3031" s="9">
        <v>580.56144000463496</v>
      </c>
      <c r="AF3031" s="9">
        <v>-1</v>
      </c>
      <c r="AG3031" s="9">
        <v>-1</v>
      </c>
      <c r="AH3031" s="9">
        <v>-1</v>
      </c>
      <c r="AI3031" s="9">
        <v>-1</v>
      </c>
      <c r="AJ3031" s="9">
        <v>0</v>
      </c>
      <c r="AM3031" s="9" t="s">
        <v>309</v>
      </c>
      <c r="AN3031" s="9">
        <v>-1</v>
      </c>
      <c r="AQ3031" s="9">
        <v>578</v>
      </c>
      <c r="AR3031" s="9" t="s">
        <v>303</v>
      </c>
      <c r="AS3031" s="9" t="s">
        <v>304</v>
      </c>
      <c r="AT3031" s="9" t="s">
        <v>195</v>
      </c>
      <c r="AU3031" s="9">
        <v>132.71029999999999</v>
      </c>
      <c r="AV3031" s="9">
        <v>117.053471198377</v>
      </c>
      <c r="AW3031" s="9">
        <v>608.65242385814304</v>
      </c>
      <c r="AX3031" s="9">
        <v>0.47085274939999999</v>
      </c>
    </row>
    <row r="3032" spans="1:50" x14ac:dyDescent="0.25">
      <c r="A3032" s="142">
        <v>550000</v>
      </c>
      <c r="B3032" s="142">
        <v>890000</v>
      </c>
      <c r="C3032" s="142">
        <v>890000</v>
      </c>
      <c r="D3032" s="9" t="s">
        <v>305</v>
      </c>
      <c r="E3032" s="9" t="s">
        <v>70</v>
      </c>
      <c r="F3032" s="9" t="s">
        <v>306</v>
      </c>
      <c r="G3032" s="9" t="s">
        <v>307</v>
      </c>
      <c r="H3032" s="9">
        <v>0.36</v>
      </c>
      <c r="I3032" s="9">
        <v>0.48</v>
      </c>
      <c r="J3032" s="9" t="s">
        <v>195</v>
      </c>
      <c r="K3032" s="9">
        <v>4.0476675257549999E-2</v>
      </c>
      <c r="L3032" s="9">
        <v>3853.67543569186</v>
      </c>
      <c r="M3032" s="9">
        <v>9.5747508243389401</v>
      </c>
      <c r="N3032" s="9">
        <v>1.40712464922532</v>
      </c>
      <c r="O3032" s="9">
        <v>0.38755407978873002</v>
      </c>
      <c r="P3032" s="9">
        <v>5.6955727473579999E-2</v>
      </c>
      <c r="Q3032" s="9">
        <v>155.9839691585</v>
      </c>
      <c r="R3032" s="9">
        <v>1200</v>
      </c>
      <c r="S3032" s="9" t="s">
        <v>308</v>
      </c>
      <c r="T3032" s="9">
        <v>1200</v>
      </c>
      <c r="U3032" s="9" t="s">
        <v>293</v>
      </c>
      <c r="V3032" s="9" t="s">
        <v>195</v>
      </c>
      <c r="Z3032" s="9">
        <v>0</v>
      </c>
      <c r="AA3032" s="9">
        <v>1</v>
      </c>
      <c r="AB3032" s="9">
        <v>0.38755407978873002</v>
      </c>
      <c r="AC3032" s="9">
        <v>5.6955727473579999E-2</v>
      </c>
      <c r="AD3032" s="9">
        <v>155.983969158501</v>
      </c>
      <c r="AF3032" s="9">
        <v>-1</v>
      </c>
      <c r="AG3032" s="9">
        <v>-1</v>
      </c>
      <c r="AH3032" s="9">
        <v>-1</v>
      </c>
      <c r="AI3032" s="9">
        <v>-1</v>
      </c>
      <c r="AJ3032" s="9">
        <v>0</v>
      </c>
      <c r="AM3032" s="9" t="s">
        <v>309</v>
      </c>
      <c r="AN3032" s="9">
        <v>-1</v>
      </c>
      <c r="AQ3032" s="9">
        <v>578</v>
      </c>
      <c r="AR3032" s="9" t="s">
        <v>303</v>
      </c>
      <c r="AS3032" s="9" t="s">
        <v>304</v>
      </c>
      <c r="AT3032" s="9" t="s">
        <v>195</v>
      </c>
      <c r="AU3032" s="9">
        <v>132.71029999999999</v>
      </c>
      <c r="AV3032" s="9">
        <v>72.757927141583806</v>
      </c>
      <c r="AW3032" s="9">
        <v>163.80329322341899</v>
      </c>
      <c r="AX3032" s="9">
        <v>0.12650767979999999</v>
      </c>
    </row>
    <row r="3033" spans="1:50" x14ac:dyDescent="0.25">
      <c r="A3033" s="142">
        <v>550000</v>
      </c>
      <c r="B3033" s="142">
        <v>890000</v>
      </c>
      <c r="C3033" s="142">
        <v>890000</v>
      </c>
      <c r="D3033" s="9" t="s">
        <v>305</v>
      </c>
      <c r="E3033" s="9" t="s">
        <v>70</v>
      </c>
      <c r="F3033" s="9" t="s">
        <v>306</v>
      </c>
      <c r="G3033" s="9" t="s">
        <v>307</v>
      </c>
      <c r="H3033" s="9">
        <v>0.36</v>
      </c>
      <c r="I3033" s="9">
        <v>0.48</v>
      </c>
      <c r="J3033" s="9" t="s">
        <v>195</v>
      </c>
      <c r="K3033" s="9">
        <v>7.3931112134150004E-2</v>
      </c>
      <c r="L3033" s="9">
        <v>3853.67543569186</v>
      </c>
      <c r="M3033" s="9">
        <v>9.5747508243389401</v>
      </c>
      <c r="N3033" s="9">
        <v>1.40712464922532</v>
      </c>
      <c r="O3033" s="9">
        <v>0.70787197685078995</v>
      </c>
      <c r="P3033" s="9">
        <v>0.10403029022861</v>
      </c>
      <c r="Q3033" s="9">
        <v>284.90651076477297</v>
      </c>
      <c r="R3033" s="9">
        <v>1210</v>
      </c>
      <c r="S3033" s="9" t="s">
        <v>310</v>
      </c>
      <c r="T3033" s="9">
        <v>1210</v>
      </c>
      <c r="U3033" s="9" t="s">
        <v>293</v>
      </c>
      <c r="V3033" s="9" t="s">
        <v>195</v>
      </c>
      <c r="Z3033" s="9">
        <v>0</v>
      </c>
      <c r="AA3033" s="9">
        <v>1</v>
      </c>
      <c r="AB3033" s="9">
        <v>0.70787197685078995</v>
      </c>
      <c r="AC3033" s="9">
        <v>0.10403029022861</v>
      </c>
      <c r="AD3033" s="9">
        <v>284.90651076477297</v>
      </c>
      <c r="AF3033" s="9">
        <v>-1</v>
      </c>
      <c r="AG3033" s="9">
        <v>-1</v>
      </c>
      <c r="AH3033" s="9">
        <v>-1</v>
      </c>
      <c r="AI3033" s="9">
        <v>-1</v>
      </c>
      <c r="AJ3033" s="9">
        <v>0</v>
      </c>
      <c r="AM3033" s="9" t="s">
        <v>309</v>
      </c>
      <c r="AN3033" s="9">
        <v>-1</v>
      </c>
      <c r="AQ3033" s="9">
        <v>578</v>
      </c>
      <c r="AR3033" s="9" t="s">
        <v>303</v>
      </c>
      <c r="AS3033" s="9" t="s">
        <v>304</v>
      </c>
      <c r="AT3033" s="9" t="s">
        <v>195</v>
      </c>
      <c r="AU3033" s="9">
        <v>132.71029999999999</v>
      </c>
      <c r="AV3033" s="9">
        <v>78.107671402250105</v>
      </c>
      <c r="AW3033" s="9">
        <v>299.18859595527903</v>
      </c>
      <c r="AX3033" s="9">
        <v>0.2310677297</v>
      </c>
    </row>
    <row r="3034" spans="1:50" x14ac:dyDescent="0.25">
      <c r="A3034" s="142">
        <v>550000</v>
      </c>
      <c r="B3034" s="142">
        <v>890000</v>
      </c>
      <c r="C3034" s="142">
        <v>890000</v>
      </c>
      <c r="D3034" s="9" t="s">
        <v>305</v>
      </c>
      <c r="E3034" s="9" t="s">
        <v>70</v>
      </c>
      <c r="F3034" s="9" t="s">
        <v>306</v>
      </c>
      <c r="G3034" s="9" t="s">
        <v>307</v>
      </c>
      <c r="H3034" s="9">
        <v>0.36</v>
      </c>
      <c r="I3034" s="9">
        <v>0.48</v>
      </c>
      <c r="J3034" s="9" t="s">
        <v>195</v>
      </c>
      <c r="K3034" s="9">
        <v>1.13297894692E-2</v>
      </c>
      <c r="L3034" s="9">
        <v>3853.67543569186</v>
      </c>
      <c r="M3034" s="9">
        <v>9.5747508243389401</v>
      </c>
      <c r="N3034" s="9">
        <v>1.40712464922532</v>
      </c>
      <c r="O3034" s="9">
        <v>0.10847991105988</v>
      </c>
      <c r="P3034" s="9">
        <v>1.594242603265E-2</v>
      </c>
      <c r="Q3034" s="9">
        <v>43.661331369047097</v>
      </c>
      <c r="R3034" s="9">
        <v>1210</v>
      </c>
      <c r="S3034" s="9" t="s">
        <v>310</v>
      </c>
      <c r="T3034" s="9">
        <v>1210</v>
      </c>
      <c r="U3034" s="9" t="s">
        <v>293</v>
      </c>
      <c r="V3034" s="9" t="s">
        <v>195</v>
      </c>
      <c r="Z3034" s="9">
        <v>0</v>
      </c>
      <c r="AA3034" s="9">
        <v>1</v>
      </c>
      <c r="AB3034" s="9">
        <v>0.10847991105988</v>
      </c>
      <c r="AC3034" s="9">
        <v>1.594242603265E-2</v>
      </c>
      <c r="AD3034" s="9">
        <v>43.6613313690467</v>
      </c>
      <c r="AF3034" s="9">
        <v>-1</v>
      </c>
      <c r="AG3034" s="9">
        <v>-1</v>
      </c>
      <c r="AH3034" s="9">
        <v>-1</v>
      </c>
      <c r="AI3034" s="9">
        <v>-1</v>
      </c>
      <c r="AJ3034" s="9">
        <v>0</v>
      </c>
      <c r="AM3034" s="9" t="s">
        <v>309</v>
      </c>
      <c r="AN3034" s="9">
        <v>-1</v>
      </c>
      <c r="AQ3034" s="9">
        <v>578</v>
      </c>
      <c r="AR3034" s="9" t="s">
        <v>303</v>
      </c>
      <c r="AS3034" s="9" t="s">
        <v>304</v>
      </c>
      <c r="AT3034" s="9" t="s">
        <v>195</v>
      </c>
      <c r="AU3034" s="9">
        <v>132.71029999999999</v>
      </c>
      <c r="AV3034" s="9">
        <v>38.439801301279502</v>
      </c>
      <c r="AW3034" s="9">
        <v>45.850031277903703</v>
      </c>
      <c r="AX3034" s="9">
        <v>3.5410649900000001E-2</v>
      </c>
    </row>
    <row r="3035" spans="1:50" x14ac:dyDescent="0.25">
      <c r="A3035" s="142">
        <v>550000</v>
      </c>
      <c r="B3035" s="142">
        <v>890000</v>
      </c>
      <c r="C3035" s="142">
        <v>890000</v>
      </c>
      <c r="D3035" s="9" t="s">
        <v>305</v>
      </c>
      <c r="E3035" s="9" t="s">
        <v>70</v>
      </c>
      <c r="F3035" s="9" t="s">
        <v>306</v>
      </c>
      <c r="G3035" s="9" t="s">
        <v>307</v>
      </c>
      <c r="H3035" s="9">
        <v>0.36</v>
      </c>
      <c r="I3035" s="9">
        <v>0.48</v>
      </c>
      <c r="J3035" s="9" t="s">
        <v>195</v>
      </c>
      <c r="K3035" s="9">
        <v>0.15401209418949999</v>
      </c>
      <c r="L3035" s="9">
        <v>3853.67543569186</v>
      </c>
      <c r="M3035" s="9">
        <v>9.5747508243389401</v>
      </c>
      <c r="N3035" s="9">
        <v>1.40712464922532</v>
      </c>
      <c r="O3035" s="9">
        <v>1.4746274257991401</v>
      </c>
      <c r="P3035" s="9">
        <v>0.21671421401286001</v>
      </c>
      <c r="Q3035" s="9">
        <v>593.51262417756004</v>
      </c>
      <c r="R3035" s="9">
        <v>1210</v>
      </c>
      <c r="S3035" s="9" t="s">
        <v>310</v>
      </c>
      <c r="T3035" s="9">
        <v>1210</v>
      </c>
      <c r="U3035" s="9" t="s">
        <v>293</v>
      </c>
      <c r="V3035" s="9" t="s">
        <v>195</v>
      </c>
      <c r="Z3035" s="9">
        <v>0</v>
      </c>
      <c r="AA3035" s="9">
        <v>1</v>
      </c>
      <c r="AB3035" s="9">
        <v>1.4746274257991401</v>
      </c>
      <c r="AC3035" s="9">
        <v>0.21671421401286001</v>
      </c>
      <c r="AD3035" s="9">
        <v>593.51262417756004</v>
      </c>
      <c r="AF3035" s="9">
        <v>-1</v>
      </c>
      <c r="AG3035" s="9">
        <v>-1</v>
      </c>
      <c r="AH3035" s="9">
        <v>-1</v>
      </c>
      <c r="AI3035" s="9">
        <v>-1</v>
      </c>
      <c r="AJ3035" s="9">
        <v>0</v>
      </c>
      <c r="AM3035" s="9" t="s">
        <v>309</v>
      </c>
      <c r="AN3035" s="9">
        <v>-1</v>
      </c>
      <c r="AQ3035" s="9">
        <v>578</v>
      </c>
      <c r="AR3035" s="9" t="s">
        <v>303</v>
      </c>
      <c r="AS3035" s="9" t="s">
        <v>304</v>
      </c>
      <c r="AT3035" s="9" t="s">
        <v>195</v>
      </c>
      <c r="AU3035" s="9">
        <v>132.71029999999999</v>
      </c>
      <c r="AV3035" s="9">
        <v>109.966454763906</v>
      </c>
      <c r="AW3035" s="9">
        <v>623.264832498077</v>
      </c>
      <c r="AX3035" s="9">
        <v>0.48135654839999997</v>
      </c>
    </row>
    <row r="3036" spans="1:50" x14ac:dyDescent="0.25">
      <c r="A3036" s="142">
        <v>550000</v>
      </c>
      <c r="B3036" s="142">
        <v>890000</v>
      </c>
      <c r="C3036" s="142">
        <v>890000</v>
      </c>
      <c r="D3036" s="9" t="s">
        <v>305</v>
      </c>
      <c r="E3036" s="9" t="s">
        <v>70</v>
      </c>
      <c r="F3036" s="9" t="s">
        <v>306</v>
      </c>
      <c r="G3036" s="9" t="s">
        <v>307</v>
      </c>
      <c r="H3036" s="9">
        <v>0.36</v>
      </c>
      <c r="I3036" s="9">
        <v>0.48</v>
      </c>
      <c r="J3036" s="9" t="s">
        <v>195</v>
      </c>
      <c r="K3036" s="9">
        <v>2.5858599507000001E-4</v>
      </c>
      <c r="L3036" s="9">
        <v>3853.67543569186</v>
      </c>
      <c r="M3036" s="9">
        <v>9.5747508243389401</v>
      </c>
      <c r="N3036" s="9">
        <v>1.40712464922532</v>
      </c>
      <c r="O3036" s="9">
        <v>2.4758964694700002E-3</v>
      </c>
      <c r="P3036" s="9">
        <v>3.6386272760999998E-4</v>
      </c>
      <c r="Q3036" s="9">
        <v>0.99650649722289997</v>
      </c>
      <c r="R3036" s="9">
        <v>1210</v>
      </c>
      <c r="S3036" s="9" t="s">
        <v>310</v>
      </c>
      <c r="T3036" s="9">
        <v>1210</v>
      </c>
      <c r="U3036" s="9" t="s">
        <v>293</v>
      </c>
      <c r="V3036" s="9" t="s">
        <v>195</v>
      </c>
      <c r="Z3036" s="9">
        <v>0</v>
      </c>
      <c r="AA3036" s="9">
        <v>1</v>
      </c>
      <c r="AB3036" s="9">
        <v>2.4758964694700002E-3</v>
      </c>
      <c r="AC3036" s="9">
        <v>3.6386272760999998E-4</v>
      </c>
      <c r="AD3036" s="9">
        <v>0.99650649722365003</v>
      </c>
      <c r="AF3036" s="9">
        <v>-1</v>
      </c>
      <c r="AG3036" s="9">
        <v>-1</v>
      </c>
      <c r="AH3036" s="9">
        <v>-1</v>
      </c>
      <c r="AI3036" s="9">
        <v>-1</v>
      </c>
      <c r="AJ3036" s="9">
        <v>0</v>
      </c>
      <c r="AM3036" s="9" t="s">
        <v>309</v>
      </c>
      <c r="AN3036" s="9">
        <v>-1</v>
      </c>
      <c r="AQ3036" s="9">
        <v>578</v>
      </c>
      <c r="AR3036" s="9" t="s">
        <v>303</v>
      </c>
      <c r="AS3036" s="9" t="s">
        <v>304</v>
      </c>
      <c r="AT3036" s="9" t="s">
        <v>195</v>
      </c>
      <c r="AU3036" s="9">
        <v>132.71029999999999</v>
      </c>
      <c r="AV3036" s="9">
        <v>6.0280522912746601</v>
      </c>
      <c r="AW3036" s="9">
        <v>1.0464603949005999</v>
      </c>
      <c r="AX3036" s="9">
        <v>8.0819669999999998E-4</v>
      </c>
    </row>
    <row r="3037" spans="1:50" x14ac:dyDescent="0.25">
      <c r="A3037" s="142">
        <v>550000</v>
      </c>
      <c r="B3037" s="142">
        <v>890000</v>
      </c>
      <c r="C3037" s="142">
        <v>890000</v>
      </c>
      <c r="D3037" s="9" t="s">
        <v>305</v>
      </c>
      <c r="E3037" s="9" t="s">
        <v>70</v>
      </c>
      <c r="F3037" s="9" t="s">
        <v>306</v>
      </c>
      <c r="G3037" s="9" t="s">
        <v>307</v>
      </c>
      <c r="H3037" s="9">
        <v>0.36</v>
      </c>
      <c r="I3037" s="9">
        <v>0.48</v>
      </c>
      <c r="J3037" s="9" t="s">
        <v>195</v>
      </c>
      <c r="K3037" s="9">
        <v>0.28284765033728998</v>
      </c>
      <c r="L3037" s="9">
        <v>3853.67543569186</v>
      </c>
      <c r="M3037" s="9">
        <v>9.5747508243389401</v>
      </c>
      <c r="N3037" s="9">
        <v>1.40712464922532</v>
      </c>
      <c r="O3037" s="9">
        <v>2.70819577322938</v>
      </c>
      <c r="P3037" s="9">
        <v>0.39800190076507003</v>
      </c>
      <c r="Q3037" s="9">
        <v>1090.0030421480001</v>
      </c>
      <c r="R3037" s="9">
        <v>1210</v>
      </c>
      <c r="S3037" s="9" t="s">
        <v>310</v>
      </c>
      <c r="T3037" s="9">
        <v>1210</v>
      </c>
      <c r="U3037" s="9" t="s">
        <v>293</v>
      </c>
      <c r="V3037" s="9" t="s">
        <v>195</v>
      </c>
      <c r="Z3037" s="9">
        <v>0</v>
      </c>
      <c r="AA3037" s="9">
        <v>1</v>
      </c>
      <c r="AB3037" s="9">
        <v>2.70819577322938</v>
      </c>
      <c r="AC3037" s="9">
        <v>0.39800190076507003</v>
      </c>
      <c r="AD3037" s="9">
        <v>1090.0030421480001</v>
      </c>
      <c r="AF3037" s="9">
        <v>-1</v>
      </c>
      <c r="AG3037" s="9">
        <v>-1</v>
      </c>
      <c r="AH3037" s="9">
        <v>-1</v>
      </c>
      <c r="AI3037" s="9">
        <v>-1</v>
      </c>
      <c r="AJ3037" s="9">
        <v>0</v>
      </c>
      <c r="AM3037" s="9" t="s">
        <v>309</v>
      </c>
      <c r="AN3037" s="9">
        <v>-1</v>
      </c>
      <c r="AQ3037" s="9">
        <v>578</v>
      </c>
      <c r="AR3037" s="9" t="s">
        <v>303</v>
      </c>
      <c r="AS3037" s="9" t="s">
        <v>304</v>
      </c>
      <c r="AT3037" s="9" t="s">
        <v>195</v>
      </c>
      <c r="AU3037" s="9">
        <v>132.71029999999999</v>
      </c>
      <c r="AV3037" s="9">
        <v>134.90328923656099</v>
      </c>
      <c r="AW3037" s="9">
        <v>1144.64383032824</v>
      </c>
      <c r="AX3037" s="9">
        <v>0.88402517609999998</v>
      </c>
    </row>
    <row r="3038" spans="1:50" x14ac:dyDescent="0.25">
      <c r="A3038" s="142">
        <v>550000</v>
      </c>
      <c r="B3038" s="142">
        <v>890000</v>
      </c>
      <c r="C3038" s="142">
        <v>890000</v>
      </c>
      <c r="D3038" s="9" t="s">
        <v>305</v>
      </c>
      <c r="E3038" s="9" t="s">
        <v>70</v>
      </c>
      <c r="F3038" s="9" t="s">
        <v>306</v>
      </c>
      <c r="G3038" s="9" t="s">
        <v>307</v>
      </c>
      <c r="H3038" s="9">
        <v>0.36</v>
      </c>
      <c r="I3038" s="9">
        <v>0.48</v>
      </c>
      <c r="J3038" s="9" t="s">
        <v>195</v>
      </c>
      <c r="K3038" s="9">
        <v>5.490754619306E-2</v>
      </c>
      <c r="L3038" s="9">
        <v>3853.67543569186</v>
      </c>
      <c r="M3038" s="9">
        <v>9.5747508243389401</v>
      </c>
      <c r="N3038" s="9">
        <v>1.40712464922532</v>
      </c>
      <c r="O3038" s="9">
        <v>0.52572607317450004</v>
      </c>
      <c r="P3038" s="9">
        <v>7.7261761676739996E-2</v>
      </c>
      <c r="Q3038" s="9">
        <v>211.595861998342</v>
      </c>
      <c r="R3038" s="9">
        <v>1210</v>
      </c>
      <c r="S3038" s="9" t="s">
        <v>310</v>
      </c>
      <c r="T3038" s="9">
        <v>1210</v>
      </c>
      <c r="U3038" s="9" t="s">
        <v>293</v>
      </c>
      <c r="V3038" s="9" t="s">
        <v>195</v>
      </c>
      <c r="Z3038" s="9">
        <v>0</v>
      </c>
      <c r="AA3038" s="9">
        <v>1</v>
      </c>
      <c r="AB3038" s="9">
        <v>0.52572607317450004</v>
      </c>
      <c r="AC3038" s="9">
        <v>7.7261761676739996E-2</v>
      </c>
      <c r="AD3038" s="9">
        <v>211.595861998342</v>
      </c>
      <c r="AF3038" s="9">
        <v>-1</v>
      </c>
      <c r="AG3038" s="9">
        <v>-1</v>
      </c>
      <c r="AH3038" s="9">
        <v>-1</v>
      </c>
      <c r="AI3038" s="9">
        <v>-1</v>
      </c>
      <c r="AJ3038" s="9">
        <v>0</v>
      </c>
      <c r="AM3038" s="9" t="s">
        <v>309</v>
      </c>
      <c r="AN3038" s="9">
        <v>-1</v>
      </c>
      <c r="AQ3038" s="9">
        <v>578</v>
      </c>
      <c r="AR3038" s="9" t="s">
        <v>303</v>
      </c>
      <c r="AS3038" s="9" t="s">
        <v>304</v>
      </c>
      <c r="AT3038" s="9" t="s">
        <v>195</v>
      </c>
      <c r="AU3038" s="9">
        <v>132.71029999999999</v>
      </c>
      <c r="AV3038" s="9">
        <v>83.605491199707799</v>
      </c>
      <c r="AW3038" s="9">
        <v>222.20295594964199</v>
      </c>
      <c r="AX3038" s="9">
        <v>0.17161059370000001</v>
      </c>
    </row>
    <row r="3039" spans="1:50" x14ac:dyDescent="0.25">
      <c r="A3039" s="142">
        <v>550000</v>
      </c>
      <c r="B3039" s="142">
        <v>890000</v>
      </c>
      <c r="C3039" s="142">
        <v>890000</v>
      </c>
      <c r="D3039" s="9" t="s">
        <v>305</v>
      </c>
      <c r="E3039" s="9" t="s">
        <v>70</v>
      </c>
      <c r="F3039" s="9" t="s">
        <v>306</v>
      </c>
      <c r="G3039" s="9" t="s">
        <v>307</v>
      </c>
      <c r="H3039" s="9">
        <v>0.36</v>
      </c>
      <c r="I3039" s="9">
        <v>0.48</v>
      </c>
      <c r="J3039" s="9" t="s">
        <v>195</v>
      </c>
      <c r="K3039" s="9">
        <v>8.0285593057420002E-2</v>
      </c>
      <c r="L3039" s="9">
        <v>3850.6255307596998</v>
      </c>
      <c r="M3039" s="9">
        <v>9.5675464969183395</v>
      </c>
      <c r="N3039" s="9">
        <v>1.4060786153817699</v>
      </c>
      <c r="O3039" s="9">
        <v>0.7681361446096</v>
      </c>
      <c r="P3039" s="9">
        <v>0.11288785552129001</v>
      </c>
      <c r="Q3039" s="9">
        <v>309.14975437911602</v>
      </c>
      <c r="R3039" s="9">
        <v>1200</v>
      </c>
      <c r="S3039" s="9" t="s">
        <v>308</v>
      </c>
      <c r="T3039" s="9">
        <v>1200</v>
      </c>
      <c r="U3039" s="9" t="s">
        <v>293</v>
      </c>
      <c r="V3039" s="9" t="s">
        <v>195</v>
      </c>
      <c r="Z3039" s="9">
        <v>0</v>
      </c>
      <c r="AA3039" s="9">
        <v>1</v>
      </c>
      <c r="AB3039" s="9">
        <v>0.7681361446096</v>
      </c>
      <c r="AC3039" s="9">
        <v>0.11288785552129001</v>
      </c>
      <c r="AD3039" s="9">
        <v>309.14975437911397</v>
      </c>
      <c r="AF3039" s="9">
        <v>-1</v>
      </c>
      <c r="AG3039" s="9">
        <v>-1</v>
      </c>
      <c r="AH3039" s="9">
        <v>-1</v>
      </c>
      <c r="AI3039" s="9">
        <v>-1</v>
      </c>
      <c r="AJ3039" s="9">
        <v>0</v>
      </c>
      <c r="AM3039" s="9" t="s">
        <v>309</v>
      </c>
      <c r="AN3039" s="9">
        <v>-1</v>
      </c>
      <c r="AQ3039" s="9">
        <v>578</v>
      </c>
      <c r="AR3039" s="9" t="s">
        <v>303</v>
      </c>
      <c r="AS3039" s="9" t="s">
        <v>304</v>
      </c>
      <c r="AT3039" s="9" t="s">
        <v>195</v>
      </c>
      <c r="AU3039" s="9">
        <v>132.71029999999999</v>
      </c>
      <c r="AV3039" s="9">
        <v>101.333660321106</v>
      </c>
      <c r="AW3039" s="9">
        <v>324.90426789064298</v>
      </c>
      <c r="AX3039" s="9">
        <v>0.25072972780000002</v>
      </c>
    </row>
    <row r="3040" spans="1:50" x14ac:dyDescent="0.25">
      <c r="A3040" s="142">
        <v>550000</v>
      </c>
      <c r="B3040" s="142">
        <v>890000</v>
      </c>
      <c r="C3040" s="142">
        <v>890000</v>
      </c>
      <c r="D3040" s="9" t="s">
        <v>305</v>
      </c>
      <c r="E3040" s="9" t="s">
        <v>70</v>
      </c>
      <c r="F3040" s="9" t="s">
        <v>306</v>
      </c>
      <c r="G3040" s="9" t="s">
        <v>307</v>
      </c>
      <c r="H3040" s="9">
        <v>0.36</v>
      </c>
      <c r="I3040" s="9">
        <v>0.48</v>
      </c>
      <c r="J3040" s="9" t="s">
        <v>195</v>
      </c>
      <c r="K3040" s="9">
        <v>3.8866264600560002E-2</v>
      </c>
      <c r="L3040" s="9">
        <v>3850.6255307596998</v>
      </c>
      <c r="M3040" s="9">
        <v>9.5675464969183395</v>
      </c>
      <c r="N3040" s="9">
        <v>1.4060786153817699</v>
      </c>
      <c r="O3040" s="9">
        <v>0.37185479372741997</v>
      </c>
      <c r="P3040" s="9">
        <v>5.4649023514619997E-2</v>
      </c>
      <c r="Q3040" s="9">
        <v>149.65943075619401</v>
      </c>
      <c r="R3040" s="9">
        <v>1210</v>
      </c>
      <c r="S3040" s="9" t="s">
        <v>310</v>
      </c>
      <c r="T3040" s="9">
        <v>1210</v>
      </c>
      <c r="U3040" s="9" t="s">
        <v>293</v>
      </c>
      <c r="V3040" s="9" t="s">
        <v>195</v>
      </c>
      <c r="Z3040" s="9">
        <v>0</v>
      </c>
      <c r="AA3040" s="9">
        <v>1</v>
      </c>
      <c r="AB3040" s="9">
        <v>0.37185479372741997</v>
      </c>
      <c r="AC3040" s="9">
        <v>5.4649023514619997E-2</v>
      </c>
      <c r="AD3040" s="9">
        <v>149.65943075619401</v>
      </c>
      <c r="AF3040" s="9">
        <v>-1</v>
      </c>
      <c r="AG3040" s="9">
        <v>-1</v>
      </c>
      <c r="AH3040" s="9">
        <v>-1</v>
      </c>
      <c r="AI3040" s="9">
        <v>-1</v>
      </c>
      <c r="AJ3040" s="9">
        <v>0</v>
      </c>
      <c r="AM3040" s="9" t="s">
        <v>309</v>
      </c>
      <c r="AN3040" s="9">
        <v>-1</v>
      </c>
      <c r="AQ3040" s="9">
        <v>578</v>
      </c>
      <c r="AR3040" s="9" t="s">
        <v>303</v>
      </c>
      <c r="AS3040" s="9" t="s">
        <v>304</v>
      </c>
      <c r="AT3040" s="9" t="s">
        <v>195</v>
      </c>
      <c r="AU3040" s="9">
        <v>132.71029999999999</v>
      </c>
      <c r="AV3040" s="9">
        <v>55.271781155618903</v>
      </c>
      <c r="AW3040" s="9">
        <v>157.28619251349099</v>
      </c>
      <c r="AX3040" s="9">
        <v>0.1213782893</v>
      </c>
    </row>
    <row r="3041" spans="1:50" x14ac:dyDescent="0.25">
      <c r="A3041" s="142">
        <v>550000</v>
      </c>
      <c r="B3041" s="142">
        <v>890000</v>
      </c>
      <c r="C3041" s="142">
        <v>890000</v>
      </c>
      <c r="D3041" s="9" t="s">
        <v>305</v>
      </c>
      <c r="E3041" s="9" t="s">
        <v>70</v>
      </c>
      <c r="F3041" s="9" t="s">
        <v>306</v>
      </c>
      <c r="G3041" s="9" t="s">
        <v>307</v>
      </c>
      <c r="H3041" s="9">
        <v>0.36</v>
      </c>
      <c r="I3041" s="9">
        <v>0.48</v>
      </c>
      <c r="J3041" s="9" t="s">
        <v>195</v>
      </c>
      <c r="K3041" s="9">
        <v>1.46267250569E-3</v>
      </c>
      <c r="L3041" s="9">
        <v>3850.6255307596998</v>
      </c>
      <c r="M3041" s="9">
        <v>9.5675464969183395</v>
      </c>
      <c r="N3041" s="9">
        <v>1.4060786153817699</v>
      </c>
      <c r="O3041" s="9">
        <v>1.3994187208029999E-2</v>
      </c>
      <c r="P3041" s="9">
        <v>2.0566325315600001E-3</v>
      </c>
      <c r="Q3041" s="9">
        <v>5.6322040935809898</v>
      </c>
      <c r="R3041" s="9">
        <v>1210</v>
      </c>
      <c r="S3041" s="9" t="s">
        <v>310</v>
      </c>
      <c r="T3041" s="9">
        <v>1210</v>
      </c>
      <c r="U3041" s="9" t="s">
        <v>293</v>
      </c>
      <c r="V3041" s="9" t="s">
        <v>195</v>
      </c>
      <c r="Z3041" s="9">
        <v>0</v>
      </c>
      <c r="AA3041" s="9">
        <v>1</v>
      </c>
      <c r="AB3041" s="9">
        <v>1.3994187208029999E-2</v>
      </c>
      <c r="AC3041" s="9">
        <v>2.0566325315600001E-3</v>
      </c>
      <c r="AD3041" s="9">
        <v>5.6322040935827999</v>
      </c>
      <c r="AF3041" s="9">
        <v>-1</v>
      </c>
      <c r="AG3041" s="9">
        <v>-1</v>
      </c>
      <c r="AH3041" s="9">
        <v>-1</v>
      </c>
      <c r="AI3041" s="9">
        <v>-1</v>
      </c>
      <c r="AJ3041" s="9">
        <v>0</v>
      </c>
      <c r="AM3041" s="9" t="s">
        <v>309</v>
      </c>
      <c r="AN3041" s="9">
        <v>-1</v>
      </c>
      <c r="AQ3041" s="9">
        <v>578</v>
      </c>
      <c r="AR3041" s="9" t="s">
        <v>303</v>
      </c>
      <c r="AS3041" s="9" t="s">
        <v>304</v>
      </c>
      <c r="AT3041" s="9" t="s">
        <v>195</v>
      </c>
      <c r="AU3041" s="9">
        <v>132.71029999999999</v>
      </c>
      <c r="AV3041" s="9">
        <v>14.625082701850801</v>
      </c>
      <c r="AW3041" s="9">
        <v>5.9192256235537704</v>
      </c>
      <c r="AX3041" s="9">
        <v>4.5678864999999999E-3</v>
      </c>
    </row>
    <row r="3042" spans="1:50" x14ac:dyDescent="0.25">
      <c r="A3042" s="142">
        <v>550000</v>
      </c>
      <c r="B3042" s="142">
        <v>890000</v>
      </c>
      <c r="C3042" s="142">
        <v>890000</v>
      </c>
      <c r="D3042" s="9" t="s">
        <v>305</v>
      </c>
      <c r="E3042" s="9" t="s">
        <v>70</v>
      </c>
      <c r="F3042" s="9" t="s">
        <v>306</v>
      </c>
      <c r="G3042" s="9" t="s">
        <v>307</v>
      </c>
      <c r="H3042" s="9">
        <v>0.36</v>
      </c>
      <c r="I3042" s="9">
        <v>0.48</v>
      </c>
      <c r="J3042" s="9" t="s">
        <v>195</v>
      </c>
      <c r="K3042" s="9">
        <v>1.3782786806799999E-3</v>
      </c>
      <c r="L3042" s="9">
        <v>3850.6255307596998</v>
      </c>
      <c r="M3042" s="9">
        <v>9.5675464969183395</v>
      </c>
      <c r="N3042" s="9">
        <v>1.4060786153817699</v>
      </c>
      <c r="O3042" s="9">
        <v>1.318674536311E-2</v>
      </c>
      <c r="P3042" s="9">
        <v>1.93796817894E-3</v>
      </c>
      <c r="Q3042" s="9">
        <v>5.3072350763282099</v>
      </c>
      <c r="R3042" s="9">
        <v>1210</v>
      </c>
      <c r="S3042" s="9" t="s">
        <v>310</v>
      </c>
      <c r="T3042" s="9">
        <v>1210</v>
      </c>
      <c r="U3042" s="9" t="s">
        <v>293</v>
      </c>
      <c r="V3042" s="9" t="s">
        <v>195</v>
      </c>
      <c r="Z3042" s="9">
        <v>0</v>
      </c>
      <c r="AA3042" s="9">
        <v>1</v>
      </c>
      <c r="AB3042" s="9">
        <v>1.318674536311E-2</v>
      </c>
      <c r="AC3042" s="9">
        <v>1.93796817894E-3</v>
      </c>
      <c r="AD3042" s="9">
        <v>5.30723507633006</v>
      </c>
      <c r="AF3042" s="9">
        <v>-1</v>
      </c>
      <c r="AG3042" s="9">
        <v>-1</v>
      </c>
      <c r="AH3042" s="9">
        <v>-1</v>
      </c>
      <c r="AI3042" s="9">
        <v>-1</v>
      </c>
      <c r="AJ3042" s="9">
        <v>0</v>
      </c>
      <c r="AM3042" s="9" t="s">
        <v>309</v>
      </c>
      <c r="AN3042" s="9">
        <v>-1</v>
      </c>
      <c r="AQ3042" s="9">
        <v>578</v>
      </c>
      <c r="AR3042" s="9" t="s">
        <v>303</v>
      </c>
      <c r="AS3042" s="9" t="s">
        <v>304</v>
      </c>
      <c r="AT3042" s="9" t="s">
        <v>195</v>
      </c>
      <c r="AU3042" s="9">
        <v>132.71029999999999</v>
      </c>
      <c r="AV3042" s="9">
        <v>13.987031038292001</v>
      </c>
      <c r="AW3042" s="9">
        <v>5.5776959307688099</v>
      </c>
      <c r="AX3042" s="9">
        <v>4.3043268999999997E-3</v>
      </c>
    </row>
    <row r="3043" spans="1:50" x14ac:dyDescent="0.25">
      <c r="A3043" s="142">
        <v>550000</v>
      </c>
      <c r="B3043" s="142">
        <v>890000</v>
      </c>
      <c r="C3043" s="142">
        <v>890000</v>
      </c>
      <c r="D3043" s="9" t="s">
        <v>305</v>
      </c>
      <c r="E3043" s="9" t="s">
        <v>70</v>
      </c>
      <c r="F3043" s="9" t="s">
        <v>306</v>
      </c>
      <c r="G3043" s="9" t="s">
        <v>307</v>
      </c>
      <c r="H3043" s="9">
        <v>0.36</v>
      </c>
      <c r="I3043" s="9">
        <v>0.48</v>
      </c>
      <c r="J3043" s="9" t="s">
        <v>195</v>
      </c>
      <c r="K3043" s="9">
        <v>0.25145373644924002</v>
      </c>
      <c r="L3043" s="9">
        <v>3850.6255307596998</v>
      </c>
      <c r="M3043" s="9">
        <v>9.5675464969183395</v>
      </c>
      <c r="N3043" s="9">
        <v>1.4060786153817699</v>
      </c>
      <c r="O3043" s="9">
        <v>2.4057953153019902</v>
      </c>
      <c r="P3043" s="9">
        <v>0.35356372157912003</v>
      </c>
      <c r="Q3043" s="9">
        <v>968.25417737638202</v>
      </c>
      <c r="R3043" s="9">
        <v>1210</v>
      </c>
      <c r="S3043" s="9" t="s">
        <v>310</v>
      </c>
      <c r="T3043" s="9">
        <v>1210</v>
      </c>
      <c r="U3043" s="9" t="s">
        <v>293</v>
      </c>
      <c r="V3043" s="9" t="s">
        <v>195</v>
      </c>
      <c r="Z3043" s="9">
        <v>0</v>
      </c>
      <c r="AA3043" s="9">
        <v>1</v>
      </c>
      <c r="AB3043" s="9">
        <v>2.4057953153019902</v>
      </c>
      <c r="AC3043" s="9">
        <v>0.35356372157912003</v>
      </c>
      <c r="AD3043" s="9">
        <v>968.25417737638202</v>
      </c>
      <c r="AF3043" s="9">
        <v>-1</v>
      </c>
      <c r="AG3043" s="9">
        <v>-1</v>
      </c>
      <c r="AH3043" s="9">
        <v>-1</v>
      </c>
      <c r="AI3043" s="9">
        <v>-1</v>
      </c>
      <c r="AJ3043" s="9">
        <v>0</v>
      </c>
      <c r="AM3043" s="9" t="s">
        <v>309</v>
      </c>
      <c r="AN3043" s="9">
        <v>-1</v>
      </c>
      <c r="AQ3043" s="9">
        <v>578</v>
      </c>
      <c r="AR3043" s="9" t="s">
        <v>303</v>
      </c>
      <c r="AS3043" s="9" t="s">
        <v>304</v>
      </c>
      <c r="AT3043" s="9" t="s">
        <v>195</v>
      </c>
      <c r="AU3043" s="9">
        <v>132.71029999999999</v>
      </c>
      <c r="AV3043" s="9">
        <v>128.17534552933199</v>
      </c>
      <c r="AW3043" s="9">
        <v>1017.5971682861</v>
      </c>
      <c r="AX3043" s="9">
        <v>0.78528319329999996</v>
      </c>
    </row>
    <row r="3044" spans="1:50" x14ac:dyDescent="0.25">
      <c r="A3044" s="142">
        <v>550000</v>
      </c>
      <c r="B3044" s="142">
        <v>890000</v>
      </c>
      <c r="C3044" s="142">
        <v>890000</v>
      </c>
      <c r="D3044" s="9" t="s">
        <v>305</v>
      </c>
      <c r="E3044" s="9" t="s">
        <v>70</v>
      </c>
      <c r="F3044" s="9" t="s">
        <v>306</v>
      </c>
      <c r="G3044" s="9" t="s">
        <v>307</v>
      </c>
      <c r="H3044" s="9">
        <v>0.36</v>
      </c>
      <c r="I3044" s="9">
        <v>0.48</v>
      </c>
      <c r="J3044" s="9" t="s">
        <v>195</v>
      </c>
      <c r="K3044" s="9">
        <v>0.23551502597495999</v>
      </c>
      <c r="L3044" s="9">
        <v>3850.6255307596998</v>
      </c>
      <c r="M3044" s="9">
        <v>9.5675464969183395</v>
      </c>
      <c r="N3044" s="9">
        <v>1.4060786153817699</v>
      </c>
      <c r="O3044" s="9">
        <v>2.2533009617384301</v>
      </c>
      <c r="P3044" s="9">
        <v>0.33115264162447999</v>
      </c>
      <c r="Q3044" s="9">
        <v>906.88017189674702</v>
      </c>
      <c r="R3044" s="9">
        <v>1210</v>
      </c>
      <c r="S3044" s="9" t="s">
        <v>310</v>
      </c>
      <c r="T3044" s="9">
        <v>1210</v>
      </c>
      <c r="U3044" s="9" t="s">
        <v>293</v>
      </c>
      <c r="V3044" s="9" t="s">
        <v>195</v>
      </c>
      <c r="Z3044" s="9">
        <v>0</v>
      </c>
      <c r="AA3044" s="9">
        <v>1</v>
      </c>
      <c r="AB3044" s="9">
        <v>2.2533009617384301</v>
      </c>
      <c r="AC3044" s="9">
        <v>0.33115264162447999</v>
      </c>
      <c r="AD3044" s="9">
        <v>906.88017189674702</v>
      </c>
      <c r="AF3044" s="9">
        <v>-1</v>
      </c>
      <c r="AG3044" s="9">
        <v>-1</v>
      </c>
      <c r="AH3044" s="9">
        <v>-1</v>
      </c>
      <c r="AI3044" s="9">
        <v>-1</v>
      </c>
      <c r="AJ3044" s="9">
        <v>0</v>
      </c>
      <c r="AM3044" s="9" t="s">
        <v>309</v>
      </c>
      <c r="AN3044" s="9">
        <v>-1</v>
      </c>
      <c r="AQ3044" s="9">
        <v>578</v>
      </c>
      <c r="AR3044" s="9" t="s">
        <v>303</v>
      </c>
      <c r="AS3044" s="9" t="s">
        <v>304</v>
      </c>
      <c r="AT3044" s="9" t="s">
        <v>195</v>
      </c>
      <c r="AU3044" s="9">
        <v>132.71029999999999</v>
      </c>
      <c r="AV3044" s="9">
        <v>123.06060989368</v>
      </c>
      <c r="AW3044" s="9">
        <v>953.09549543850096</v>
      </c>
      <c r="AX3044" s="9">
        <v>0.73550703319999999</v>
      </c>
    </row>
    <row r="3045" spans="1:50" x14ac:dyDescent="0.25">
      <c r="A3045" s="142">
        <v>550000</v>
      </c>
      <c r="B3045" s="142">
        <v>890000</v>
      </c>
      <c r="C3045" s="142">
        <v>890000</v>
      </c>
      <c r="D3045" s="9" t="s">
        <v>305</v>
      </c>
      <c r="E3045" s="9" t="s">
        <v>70</v>
      </c>
      <c r="F3045" s="9" t="s">
        <v>306</v>
      </c>
      <c r="G3045" s="9" t="s">
        <v>307</v>
      </c>
      <c r="H3045" s="9">
        <v>0.36</v>
      </c>
      <c r="I3045" s="9">
        <v>0.48</v>
      </c>
      <c r="J3045" s="9" t="s">
        <v>195</v>
      </c>
      <c r="K3045" s="9">
        <v>8.8018822612499995E-3</v>
      </c>
      <c r="L3045" s="9">
        <v>3850.6255307596998</v>
      </c>
      <c r="M3045" s="9">
        <v>9.5675464969183395</v>
      </c>
      <c r="N3045" s="9">
        <v>1.4060786153817699</v>
      </c>
      <c r="O3045" s="9">
        <v>8.4212417794909997E-2</v>
      </c>
      <c r="P3045" s="9">
        <v>1.237613842265E-2</v>
      </c>
      <c r="Q3045" s="9">
        <v>33.892752553910199</v>
      </c>
      <c r="R3045" s="9">
        <v>1210</v>
      </c>
      <c r="S3045" s="9" t="s">
        <v>310</v>
      </c>
      <c r="T3045" s="9">
        <v>1210</v>
      </c>
      <c r="U3045" s="9" t="s">
        <v>293</v>
      </c>
      <c r="V3045" s="9" t="s">
        <v>195</v>
      </c>
      <c r="Z3045" s="9">
        <v>0</v>
      </c>
      <c r="AA3045" s="9">
        <v>1</v>
      </c>
      <c r="AB3045" s="9">
        <v>8.4212417794909997E-2</v>
      </c>
      <c r="AC3045" s="9">
        <v>1.237613842265E-2</v>
      </c>
      <c r="AD3045" s="9">
        <v>33.892752553909901</v>
      </c>
      <c r="AF3045" s="9">
        <v>-1</v>
      </c>
      <c r="AG3045" s="9">
        <v>-1</v>
      </c>
      <c r="AH3045" s="9">
        <v>-1</v>
      </c>
      <c r="AI3045" s="9">
        <v>-1</v>
      </c>
      <c r="AJ3045" s="9">
        <v>0</v>
      </c>
      <c r="AM3045" s="9" t="s">
        <v>309</v>
      </c>
      <c r="AN3045" s="9">
        <v>-1</v>
      </c>
      <c r="AQ3045" s="9">
        <v>578</v>
      </c>
      <c r="AR3045" s="9" t="s">
        <v>303</v>
      </c>
      <c r="AS3045" s="9" t="s">
        <v>304</v>
      </c>
      <c r="AT3045" s="9" t="s">
        <v>195</v>
      </c>
      <c r="AU3045" s="9">
        <v>132.71029999999999</v>
      </c>
      <c r="AV3045" s="9">
        <v>34.0295089812643</v>
      </c>
      <c r="AW3045" s="9">
        <v>35.619953758147801</v>
      </c>
      <c r="AX3045" s="9">
        <v>2.7488039400000001E-2</v>
      </c>
    </row>
    <row r="3046" spans="1:50" x14ac:dyDescent="0.25">
      <c r="A3046" s="142">
        <v>550000</v>
      </c>
      <c r="B3046" s="142">
        <v>890000</v>
      </c>
      <c r="C3046" s="142">
        <v>890000</v>
      </c>
      <c r="D3046" s="9" t="s">
        <v>305</v>
      </c>
      <c r="E3046" s="9" t="s">
        <v>70</v>
      </c>
      <c r="F3046" s="9" t="s">
        <v>306</v>
      </c>
      <c r="G3046" s="9" t="s">
        <v>307</v>
      </c>
      <c r="H3046" s="9">
        <v>0.36</v>
      </c>
      <c r="I3046" s="9">
        <v>0.48</v>
      </c>
      <c r="J3046" s="9" t="s">
        <v>195</v>
      </c>
      <c r="K3046" s="9">
        <v>4.5134897770000002E-4</v>
      </c>
      <c r="L3046" s="9">
        <v>3897.8732646564899</v>
      </c>
      <c r="M3046" s="9">
        <v>11.090653479715399</v>
      </c>
      <c r="N3046" s="9">
        <v>1.62541768403405</v>
      </c>
      <c r="O3046" s="9">
        <v>5.0057551101199997E-3</v>
      </c>
      <c r="P3046" s="9">
        <v>7.3363061001999999E-4</v>
      </c>
      <c r="Q3046" s="9">
        <v>1.7593011132185601</v>
      </c>
      <c r="R3046" s="9">
        <v>1400</v>
      </c>
      <c r="S3046" s="9" t="s">
        <v>297</v>
      </c>
      <c r="T3046" s="9">
        <v>1400</v>
      </c>
      <c r="U3046" s="9" t="s">
        <v>293</v>
      </c>
      <c r="V3046" s="9" t="s">
        <v>195</v>
      </c>
      <c r="Z3046" s="9">
        <v>0</v>
      </c>
      <c r="AA3046" s="9">
        <v>1</v>
      </c>
      <c r="AB3046" s="9">
        <v>5.0057551101199997E-3</v>
      </c>
      <c r="AC3046" s="9">
        <v>7.3363061001999999E-4</v>
      </c>
      <c r="AD3046" s="9">
        <v>1.7593011132187799</v>
      </c>
      <c r="AF3046" s="9">
        <v>-1</v>
      </c>
      <c r="AG3046" s="9">
        <v>-1</v>
      </c>
      <c r="AH3046" s="9">
        <v>-1</v>
      </c>
      <c r="AI3046" s="9">
        <v>-1</v>
      </c>
      <c r="AJ3046" s="9">
        <v>0</v>
      </c>
      <c r="AM3046" s="9" t="s">
        <v>309</v>
      </c>
      <c r="AN3046" s="9">
        <v>-1</v>
      </c>
      <c r="AQ3046" s="9">
        <v>578</v>
      </c>
      <c r="AR3046" s="9" t="s">
        <v>303</v>
      </c>
      <c r="AS3046" s="9" t="s">
        <v>304</v>
      </c>
      <c r="AT3046" s="9" t="s">
        <v>195</v>
      </c>
      <c r="AU3046" s="9">
        <v>132.71029999999999</v>
      </c>
      <c r="AV3046" s="9">
        <v>7.7570008933805203</v>
      </c>
      <c r="AW3046" s="9">
        <v>1.82654450916128</v>
      </c>
      <c r="AX3046" s="9">
        <v>1.4268460000000001E-3</v>
      </c>
    </row>
    <row r="3047" spans="1:50" x14ac:dyDescent="0.25">
      <c r="A3047" s="142">
        <v>550000</v>
      </c>
      <c r="B3047" s="142">
        <v>890000</v>
      </c>
      <c r="C3047" s="142">
        <v>890000</v>
      </c>
      <c r="D3047" s="9" t="s">
        <v>305</v>
      </c>
      <c r="E3047" s="9" t="s">
        <v>70</v>
      </c>
      <c r="F3047" s="9" t="s">
        <v>306</v>
      </c>
      <c r="G3047" s="9" t="s">
        <v>307</v>
      </c>
      <c r="H3047" s="9">
        <v>0.36</v>
      </c>
      <c r="I3047" s="9">
        <v>0.48</v>
      </c>
      <c r="J3047" s="9" t="s">
        <v>195</v>
      </c>
      <c r="K3047" s="9">
        <v>1.515157789122E-2</v>
      </c>
      <c r="L3047" s="9">
        <v>3897.8732646564899</v>
      </c>
      <c r="M3047" s="9">
        <v>11.090653479715399</v>
      </c>
      <c r="N3047" s="9">
        <v>1.62541768403405</v>
      </c>
      <c r="O3047" s="9">
        <v>0.16804090006246</v>
      </c>
      <c r="P3047" s="9">
        <v>2.4627642645410001E-2</v>
      </c>
      <c r="Q3047" s="9">
        <v>59.058930379554702</v>
      </c>
      <c r="R3047" s="9">
        <v>1200</v>
      </c>
      <c r="S3047" s="9" t="s">
        <v>308</v>
      </c>
      <c r="T3047" s="9">
        <v>1200</v>
      </c>
      <c r="U3047" s="9" t="s">
        <v>293</v>
      </c>
      <c r="V3047" s="9" t="s">
        <v>195</v>
      </c>
      <c r="Z3047" s="9">
        <v>0</v>
      </c>
      <c r="AA3047" s="9">
        <v>1</v>
      </c>
      <c r="AB3047" s="9">
        <v>0.16804090006246</v>
      </c>
      <c r="AC3047" s="9">
        <v>2.4627642645410001E-2</v>
      </c>
      <c r="AD3047" s="9">
        <v>59.058930379553502</v>
      </c>
      <c r="AF3047" s="9">
        <v>-1</v>
      </c>
      <c r="AG3047" s="9">
        <v>-1</v>
      </c>
      <c r="AH3047" s="9">
        <v>-1</v>
      </c>
      <c r="AI3047" s="9">
        <v>-1</v>
      </c>
      <c r="AJ3047" s="9">
        <v>0</v>
      </c>
      <c r="AM3047" s="9" t="s">
        <v>309</v>
      </c>
      <c r="AN3047" s="9">
        <v>-1</v>
      </c>
      <c r="AQ3047" s="9">
        <v>578</v>
      </c>
      <c r="AR3047" s="9" t="s">
        <v>303</v>
      </c>
      <c r="AS3047" s="9" t="s">
        <v>304</v>
      </c>
      <c r="AT3047" s="9" t="s">
        <v>195</v>
      </c>
      <c r="AU3047" s="9">
        <v>132.71029999999999</v>
      </c>
      <c r="AV3047" s="9">
        <v>64.388686719086195</v>
      </c>
      <c r="AW3047" s="9">
        <v>61.316260298584197</v>
      </c>
      <c r="AX3047" s="9">
        <v>4.7898564800000001E-2</v>
      </c>
    </row>
    <row r="3048" spans="1:50" x14ac:dyDescent="0.25">
      <c r="A3048" s="142">
        <v>550000</v>
      </c>
      <c r="B3048" s="142">
        <v>890000</v>
      </c>
      <c r="C3048" s="142">
        <v>890000</v>
      </c>
      <c r="D3048" s="9" t="s">
        <v>305</v>
      </c>
      <c r="E3048" s="9" t="s">
        <v>70</v>
      </c>
      <c r="F3048" s="9" t="s">
        <v>306</v>
      </c>
      <c r="G3048" s="9" t="s">
        <v>307</v>
      </c>
      <c r="H3048" s="9">
        <v>0.36</v>
      </c>
      <c r="I3048" s="9">
        <v>0.48</v>
      </c>
      <c r="J3048" s="9" t="s">
        <v>195</v>
      </c>
      <c r="K3048" s="9">
        <v>3.4976907523799998E-2</v>
      </c>
      <c r="L3048" s="9">
        <v>3897.8732646564899</v>
      </c>
      <c r="M3048" s="9">
        <v>11.090653479715399</v>
      </c>
      <c r="N3048" s="9">
        <v>1.62541768403405</v>
      </c>
      <c r="O3048" s="9">
        <v>0.38791676113856</v>
      </c>
      <c r="P3048" s="9">
        <v>5.6852084022010002E-2</v>
      </c>
      <c r="Q3048" s="9">
        <v>136.335552717398</v>
      </c>
      <c r="R3048" s="9">
        <v>1430</v>
      </c>
      <c r="S3048" s="9" t="s">
        <v>298</v>
      </c>
      <c r="T3048" s="9">
        <v>1430</v>
      </c>
      <c r="U3048" s="9" t="s">
        <v>293</v>
      </c>
      <c r="V3048" s="9" t="s">
        <v>195</v>
      </c>
      <c r="Z3048" s="9">
        <v>0</v>
      </c>
      <c r="AA3048" s="9">
        <v>1</v>
      </c>
      <c r="AB3048" s="9">
        <v>0.38791676113856</v>
      </c>
      <c r="AC3048" s="9">
        <v>5.6852084022010002E-2</v>
      </c>
      <c r="AD3048" s="9">
        <v>136.335552717398</v>
      </c>
      <c r="AF3048" s="9">
        <v>-1</v>
      </c>
      <c r="AG3048" s="9">
        <v>-1</v>
      </c>
      <c r="AH3048" s="9">
        <v>-1</v>
      </c>
      <c r="AI3048" s="9">
        <v>-1</v>
      </c>
      <c r="AJ3048" s="9">
        <v>0</v>
      </c>
      <c r="AM3048" s="9" t="s">
        <v>309</v>
      </c>
      <c r="AN3048" s="9">
        <v>-1</v>
      </c>
      <c r="AQ3048" s="9">
        <v>578</v>
      </c>
      <c r="AR3048" s="9" t="s">
        <v>303</v>
      </c>
      <c r="AS3048" s="9" t="s">
        <v>304</v>
      </c>
      <c r="AT3048" s="9" t="s">
        <v>195</v>
      </c>
      <c r="AU3048" s="9">
        <v>132.71029999999999</v>
      </c>
      <c r="AV3048" s="9">
        <v>52.469962043772803</v>
      </c>
      <c r="AW3048" s="9">
        <v>141.54652284839699</v>
      </c>
      <c r="AX3048" s="9">
        <v>0.1105722244</v>
      </c>
    </row>
    <row r="3049" spans="1:50" x14ac:dyDescent="0.25">
      <c r="A3049" s="142">
        <v>550000</v>
      </c>
      <c r="B3049" s="142">
        <v>890000</v>
      </c>
      <c r="C3049" s="142">
        <v>890000</v>
      </c>
      <c r="D3049" s="9" t="s">
        <v>305</v>
      </c>
      <c r="E3049" s="9" t="s">
        <v>70</v>
      </c>
      <c r="F3049" s="9" t="s">
        <v>306</v>
      </c>
      <c r="G3049" s="9" t="s">
        <v>307</v>
      </c>
      <c r="H3049" s="9">
        <v>0.36</v>
      </c>
      <c r="I3049" s="9">
        <v>0.48</v>
      </c>
      <c r="J3049" s="9" t="s">
        <v>195</v>
      </c>
      <c r="K3049" s="9">
        <v>0.15665311810424001</v>
      </c>
      <c r="L3049" s="9">
        <v>3897.8732646564899</v>
      </c>
      <c r="M3049" s="9">
        <v>11.090653479715399</v>
      </c>
      <c r="N3049" s="9">
        <v>1.62541768403405</v>
      </c>
      <c r="O3049" s="9">
        <v>1.73738544941114</v>
      </c>
      <c r="P3049" s="9">
        <v>0.25462674842571997</v>
      </c>
      <c r="Q3049" s="9">
        <v>610.61400088362495</v>
      </c>
      <c r="R3049" s="9">
        <v>1210</v>
      </c>
      <c r="S3049" s="9" t="s">
        <v>310</v>
      </c>
      <c r="T3049" s="9">
        <v>1210</v>
      </c>
      <c r="U3049" s="9" t="s">
        <v>293</v>
      </c>
      <c r="V3049" s="9" t="s">
        <v>195</v>
      </c>
      <c r="Z3049" s="9">
        <v>0</v>
      </c>
      <c r="AA3049" s="9">
        <v>1</v>
      </c>
      <c r="AB3049" s="9">
        <v>1.73738544941114</v>
      </c>
      <c r="AC3049" s="9">
        <v>0.25462674842571997</v>
      </c>
      <c r="AD3049" s="9">
        <v>610.61400088362495</v>
      </c>
      <c r="AF3049" s="9">
        <v>-1</v>
      </c>
      <c r="AG3049" s="9">
        <v>-1</v>
      </c>
      <c r="AH3049" s="9">
        <v>-1</v>
      </c>
      <c r="AI3049" s="9">
        <v>-1</v>
      </c>
      <c r="AJ3049" s="9">
        <v>0</v>
      </c>
      <c r="AM3049" s="9" t="s">
        <v>309</v>
      </c>
      <c r="AN3049" s="9">
        <v>-1</v>
      </c>
      <c r="AQ3049" s="9">
        <v>578</v>
      </c>
      <c r="AR3049" s="9" t="s">
        <v>303</v>
      </c>
      <c r="AS3049" s="9" t="s">
        <v>304</v>
      </c>
      <c r="AT3049" s="9" t="s">
        <v>195</v>
      </c>
      <c r="AU3049" s="9">
        <v>132.71029999999999</v>
      </c>
      <c r="AV3049" s="9">
        <v>102.994392835282</v>
      </c>
      <c r="AW3049" s="9">
        <v>633.95267708915901</v>
      </c>
      <c r="AX3049" s="9">
        <v>0.49522627809999997</v>
      </c>
    </row>
    <row r="3050" spans="1:50" x14ac:dyDescent="0.25">
      <c r="A3050" s="142">
        <v>550000</v>
      </c>
      <c r="B3050" s="142">
        <v>890000</v>
      </c>
      <c r="C3050" s="142">
        <v>890000</v>
      </c>
      <c r="D3050" s="9" t="s">
        <v>305</v>
      </c>
      <c r="E3050" s="9" t="s">
        <v>70</v>
      </c>
      <c r="F3050" s="9" t="s">
        <v>306</v>
      </c>
      <c r="G3050" s="9" t="s">
        <v>307</v>
      </c>
      <c r="H3050" s="9">
        <v>0.36</v>
      </c>
      <c r="I3050" s="9">
        <v>0.48</v>
      </c>
      <c r="J3050" s="9" t="s">
        <v>195</v>
      </c>
      <c r="K3050" s="9">
        <v>2.641538601181E-2</v>
      </c>
      <c r="L3050" s="9">
        <v>3897.8732646564899</v>
      </c>
      <c r="M3050" s="9">
        <v>11.090653479715399</v>
      </c>
      <c r="N3050" s="9">
        <v>1.62541768403405</v>
      </c>
      <c r="O3050" s="9">
        <v>0.29296389278989998</v>
      </c>
      <c r="P3050" s="9">
        <v>4.2936035554179998E-2</v>
      </c>
      <c r="Q3050" s="9">
        <v>102.963826911015</v>
      </c>
      <c r="R3050" s="9">
        <v>1210</v>
      </c>
      <c r="S3050" s="9" t="s">
        <v>310</v>
      </c>
      <c r="T3050" s="9">
        <v>1210</v>
      </c>
      <c r="U3050" s="9" t="s">
        <v>293</v>
      </c>
      <c r="V3050" s="9" t="s">
        <v>195</v>
      </c>
      <c r="Z3050" s="9">
        <v>0</v>
      </c>
      <c r="AA3050" s="9">
        <v>1</v>
      </c>
      <c r="AB3050" s="9">
        <v>0.29296389278989998</v>
      </c>
      <c r="AC3050" s="9">
        <v>4.2936035554179998E-2</v>
      </c>
      <c r="AD3050" s="9">
        <v>102.963826911015</v>
      </c>
      <c r="AF3050" s="9">
        <v>-1</v>
      </c>
      <c r="AG3050" s="9">
        <v>-1</v>
      </c>
      <c r="AH3050" s="9">
        <v>-1</v>
      </c>
      <c r="AI3050" s="9">
        <v>-1</v>
      </c>
      <c r="AJ3050" s="9">
        <v>0</v>
      </c>
      <c r="AM3050" s="9" t="s">
        <v>309</v>
      </c>
      <c r="AN3050" s="9">
        <v>-1</v>
      </c>
      <c r="AQ3050" s="9">
        <v>578</v>
      </c>
      <c r="AR3050" s="9" t="s">
        <v>303</v>
      </c>
      <c r="AS3050" s="9" t="s">
        <v>304</v>
      </c>
      <c r="AT3050" s="9" t="s">
        <v>195</v>
      </c>
      <c r="AU3050" s="9">
        <v>132.71029999999999</v>
      </c>
      <c r="AV3050" s="9">
        <v>46.601293988630196</v>
      </c>
      <c r="AW3050" s="9">
        <v>106.89927453206801</v>
      </c>
      <c r="AX3050" s="9">
        <v>8.3506753399999994E-2</v>
      </c>
    </row>
    <row r="3051" spans="1:50" x14ac:dyDescent="0.25">
      <c r="A3051" s="142">
        <v>550000</v>
      </c>
      <c r="B3051" s="142">
        <v>890000</v>
      </c>
      <c r="C3051" s="142">
        <v>890000</v>
      </c>
      <c r="D3051" s="9" t="s">
        <v>305</v>
      </c>
      <c r="E3051" s="9" t="s">
        <v>70</v>
      </c>
      <c r="F3051" s="9" t="s">
        <v>306</v>
      </c>
      <c r="G3051" s="9" t="s">
        <v>307</v>
      </c>
      <c r="H3051" s="9">
        <v>0.36</v>
      </c>
      <c r="I3051" s="9">
        <v>0.48</v>
      </c>
      <c r="J3051" s="9" t="s">
        <v>195</v>
      </c>
      <c r="K3051" s="9">
        <v>0.27272294425947002</v>
      </c>
      <c r="L3051" s="9">
        <v>3897.8732646564899</v>
      </c>
      <c r="M3051" s="9">
        <v>11.090653479715399</v>
      </c>
      <c r="N3051" s="9">
        <v>1.62541768403405</v>
      </c>
      <c r="O3051" s="9">
        <v>3.0246756707496001</v>
      </c>
      <c r="P3051" s="9">
        <v>0.44328869644118002</v>
      </c>
      <c r="Q3051" s="9">
        <v>1063.03947308741</v>
      </c>
      <c r="R3051" s="9">
        <v>1430</v>
      </c>
      <c r="S3051" s="9" t="s">
        <v>298</v>
      </c>
      <c r="T3051" s="9">
        <v>1430</v>
      </c>
      <c r="U3051" s="9" t="s">
        <v>293</v>
      </c>
      <c r="V3051" s="9" t="s">
        <v>195</v>
      </c>
      <c r="Z3051" s="9">
        <v>0</v>
      </c>
      <c r="AA3051" s="9">
        <v>1</v>
      </c>
      <c r="AB3051" s="9">
        <v>3.0246756707496001</v>
      </c>
      <c r="AC3051" s="9">
        <v>0.44328869644118002</v>
      </c>
      <c r="AD3051" s="9">
        <v>1063.03947308741</v>
      </c>
      <c r="AF3051" s="9">
        <v>-1</v>
      </c>
      <c r="AG3051" s="9">
        <v>-1</v>
      </c>
      <c r="AH3051" s="9">
        <v>-1</v>
      </c>
      <c r="AI3051" s="9">
        <v>-1</v>
      </c>
      <c r="AJ3051" s="9">
        <v>0</v>
      </c>
      <c r="AM3051" s="9" t="s">
        <v>309</v>
      </c>
      <c r="AN3051" s="9">
        <v>-1</v>
      </c>
      <c r="AQ3051" s="9">
        <v>578</v>
      </c>
      <c r="AR3051" s="9" t="s">
        <v>303</v>
      </c>
      <c r="AS3051" s="9" t="s">
        <v>304</v>
      </c>
      <c r="AT3051" s="9" t="s">
        <v>195</v>
      </c>
      <c r="AU3051" s="9">
        <v>132.71029999999999</v>
      </c>
      <c r="AV3051" s="9">
        <v>133.24571015599801</v>
      </c>
      <c r="AW3051" s="9">
        <v>1103.6705985123001</v>
      </c>
      <c r="AX3051" s="9">
        <v>0.86215691250000004</v>
      </c>
    </row>
    <row r="3052" spans="1:50" x14ac:dyDescent="0.25">
      <c r="A3052" s="142">
        <v>550000</v>
      </c>
      <c r="B3052" s="142">
        <v>890000</v>
      </c>
      <c r="C3052" s="142">
        <v>890000</v>
      </c>
      <c r="D3052" s="9" t="s">
        <v>305</v>
      </c>
      <c r="E3052" s="9" t="s">
        <v>70</v>
      </c>
      <c r="F3052" s="9" t="s">
        <v>306</v>
      </c>
      <c r="G3052" s="9" t="s">
        <v>307</v>
      </c>
      <c r="H3052" s="9">
        <v>0.36</v>
      </c>
      <c r="I3052" s="9">
        <v>0.48</v>
      </c>
      <c r="J3052" s="9" t="s">
        <v>195</v>
      </c>
      <c r="K3052" s="9">
        <v>5.6174993625199999E-3</v>
      </c>
      <c r="L3052" s="9">
        <v>3897.8732646564899</v>
      </c>
      <c r="M3052" s="9">
        <v>11.090653479715399</v>
      </c>
      <c r="N3052" s="9">
        <v>1.62541768403405</v>
      </c>
      <c r="O3052" s="9">
        <v>6.2301738852260001E-2</v>
      </c>
      <c r="P3052" s="9">
        <v>9.1307828038900002E-3</v>
      </c>
      <c r="Q3052" s="9">
        <v>21.896300579403299</v>
      </c>
      <c r="R3052" s="9">
        <v>1430</v>
      </c>
      <c r="S3052" s="9" t="s">
        <v>298</v>
      </c>
      <c r="T3052" s="9">
        <v>1430</v>
      </c>
      <c r="U3052" s="9" t="s">
        <v>293</v>
      </c>
      <c r="V3052" s="9" t="s">
        <v>195</v>
      </c>
      <c r="Z3052" s="9">
        <v>0</v>
      </c>
      <c r="AA3052" s="9">
        <v>1</v>
      </c>
      <c r="AB3052" s="9">
        <v>6.2301738852260001E-2</v>
      </c>
      <c r="AC3052" s="9">
        <v>9.1307828038900002E-3</v>
      </c>
      <c r="AD3052" s="9">
        <v>21.896300579404102</v>
      </c>
      <c r="AF3052" s="9">
        <v>-1</v>
      </c>
      <c r="AG3052" s="9">
        <v>-1</v>
      </c>
      <c r="AH3052" s="9">
        <v>-1</v>
      </c>
      <c r="AI3052" s="9">
        <v>-1</v>
      </c>
      <c r="AJ3052" s="9">
        <v>0</v>
      </c>
      <c r="AM3052" s="9" t="s">
        <v>309</v>
      </c>
      <c r="AN3052" s="9">
        <v>-1</v>
      </c>
      <c r="AQ3052" s="9">
        <v>578</v>
      </c>
      <c r="AR3052" s="9" t="s">
        <v>303</v>
      </c>
      <c r="AS3052" s="9" t="s">
        <v>304</v>
      </c>
      <c r="AT3052" s="9" t="s">
        <v>195</v>
      </c>
      <c r="AU3052" s="9">
        <v>132.71029999999999</v>
      </c>
      <c r="AV3052" s="9">
        <v>28.438703814825899</v>
      </c>
      <c r="AW3052" s="9">
        <v>22.733213373054902</v>
      </c>
      <c r="AX3052" s="9">
        <v>1.7758556799999999E-2</v>
      </c>
    </row>
    <row r="3053" spans="1:50" x14ac:dyDescent="0.25">
      <c r="A3053" s="142">
        <v>550000</v>
      </c>
      <c r="B3053" s="142">
        <v>890000</v>
      </c>
      <c r="C3053" s="142">
        <v>890000</v>
      </c>
      <c r="D3053" s="9" t="s">
        <v>305</v>
      </c>
      <c r="E3053" s="9" t="s">
        <v>70</v>
      </c>
      <c r="F3053" s="9" t="s">
        <v>306</v>
      </c>
      <c r="G3053" s="9" t="s">
        <v>307</v>
      </c>
      <c r="H3053" s="9">
        <v>0.36</v>
      </c>
      <c r="I3053" s="9">
        <v>0.48</v>
      </c>
      <c r="J3053" s="9" t="s">
        <v>195</v>
      </c>
      <c r="K3053" s="9">
        <v>0.10577467169822</v>
      </c>
      <c r="L3053" s="9">
        <v>3897.8732646564899</v>
      </c>
      <c r="M3053" s="9">
        <v>11.090653479715399</v>
      </c>
      <c r="N3053" s="9">
        <v>1.62541768403405</v>
      </c>
      <c r="O3053" s="9">
        <v>1.17311023073562</v>
      </c>
      <c r="P3053" s="9">
        <v>0.17192802190118001</v>
      </c>
      <c r="Q3053" s="9">
        <v>412.29626489031398</v>
      </c>
      <c r="R3053" s="9">
        <v>1330</v>
      </c>
      <c r="S3053" s="9" t="s">
        <v>311</v>
      </c>
      <c r="T3053" s="9">
        <v>1330</v>
      </c>
      <c r="U3053" s="9" t="s">
        <v>293</v>
      </c>
      <c r="V3053" s="9" t="s">
        <v>195</v>
      </c>
      <c r="Z3053" s="9">
        <v>0</v>
      </c>
      <c r="AA3053" s="9">
        <v>1</v>
      </c>
      <c r="AB3053" s="9">
        <v>1.17311023073562</v>
      </c>
      <c r="AC3053" s="9">
        <v>0.17192802190118001</v>
      </c>
      <c r="AD3053" s="9">
        <v>412.29626489031398</v>
      </c>
      <c r="AF3053" s="9">
        <v>-1</v>
      </c>
      <c r="AG3053" s="9">
        <v>-1</v>
      </c>
      <c r="AH3053" s="9">
        <v>-1</v>
      </c>
      <c r="AI3053" s="9">
        <v>-1</v>
      </c>
      <c r="AJ3053" s="9">
        <v>0</v>
      </c>
      <c r="AM3053" s="9" t="s">
        <v>309</v>
      </c>
      <c r="AN3053" s="9">
        <v>-1</v>
      </c>
      <c r="AQ3053" s="9">
        <v>578</v>
      </c>
      <c r="AR3053" s="9" t="s">
        <v>303</v>
      </c>
      <c r="AS3053" s="9" t="s">
        <v>304</v>
      </c>
      <c r="AT3053" s="9" t="s">
        <v>195</v>
      </c>
      <c r="AU3053" s="9">
        <v>132.71029999999999</v>
      </c>
      <c r="AV3053" s="9">
        <v>86.283525035204505</v>
      </c>
      <c r="AW3053" s="9">
        <v>428.05490948919697</v>
      </c>
      <c r="AX3053" s="9">
        <v>0.33438464309999999</v>
      </c>
    </row>
    <row r="3054" spans="1:50" x14ac:dyDescent="0.25">
      <c r="A3054" s="142">
        <v>550000</v>
      </c>
      <c r="B3054" s="142">
        <v>890000</v>
      </c>
      <c r="C3054" s="142">
        <v>890000</v>
      </c>
      <c r="D3054" s="9" t="s">
        <v>305</v>
      </c>
      <c r="E3054" s="9" t="s">
        <v>70</v>
      </c>
      <c r="F3054" s="9" t="s">
        <v>306</v>
      </c>
      <c r="G3054" s="9" t="s">
        <v>307</v>
      </c>
      <c r="H3054" s="9">
        <v>0.36</v>
      </c>
      <c r="I3054" s="9">
        <v>0.48</v>
      </c>
      <c r="J3054" s="9" t="s">
        <v>195</v>
      </c>
      <c r="K3054" s="9">
        <v>0.10731677174235001</v>
      </c>
      <c r="L3054" s="9">
        <v>3860.0828661586402</v>
      </c>
      <c r="M3054" s="9">
        <v>9.5896964692179107</v>
      </c>
      <c r="N3054" s="9">
        <v>1.40928788505986</v>
      </c>
      <c r="O3054" s="9">
        <v>1.02913526706553</v>
      </c>
      <c r="P3054" s="9">
        <v>0.15124022628023001</v>
      </c>
      <c r="Q3054" s="9">
        <v>414.251631854126</v>
      </c>
      <c r="R3054" s="9">
        <v>1200</v>
      </c>
      <c r="S3054" s="9" t="s">
        <v>308</v>
      </c>
      <c r="T3054" s="9">
        <v>1200</v>
      </c>
      <c r="U3054" s="9" t="s">
        <v>293</v>
      </c>
      <c r="V3054" s="9" t="s">
        <v>195</v>
      </c>
      <c r="Z3054" s="9">
        <v>0</v>
      </c>
      <c r="AA3054" s="9">
        <v>1</v>
      </c>
      <c r="AB3054" s="9">
        <v>1.02913526706553</v>
      </c>
      <c r="AC3054" s="9">
        <v>0.15124022628023001</v>
      </c>
      <c r="AD3054" s="9">
        <v>414.251631854126</v>
      </c>
      <c r="AF3054" s="9">
        <v>-1</v>
      </c>
      <c r="AG3054" s="9">
        <v>-1</v>
      </c>
      <c r="AH3054" s="9">
        <v>-1</v>
      </c>
      <c r="AI3054" s="9">
        <v>-1</v>
      </c>
      <c r="AJ3054" s="9">
        <v>0</v>
      </c>
      <c r="AM3054" s="9" t="s">
        <v>309</v>
      </c>
      <c r="AN3054" s="9">
        <v>-1</v>
      </c>
      <c r="AQ3054" s="9">
        <v>578</v>
      </c>
      <c r="AR3054" s="9" t="s">
        <v>303</v>
      </c>
      <c r="AS3054" s="9" t="s">
        <v>304</v>
      </c>
      <c r="AT3054" s="9" t="s">
        <v>195</v>
      </c>
      <c r="AU3054" s="9">
        <v>132.71029999999999</v>
      </c>
      <c r="AV3054" s="9">
        <v>119.012249123527</v>
      </c>
      <c r="AW3054" s="9">
        <v>434.29556695678701</v>
      </c>
      <c r="AX3054" s="9">
        <v>0.33597050429999997</v>
      </c>
    </row>
    <row r="3055" spans="1:50" x14ac:dyDescent="0.25">
      <c r="A3055" s="142">
        <v>550000</v>
      </c>
      <c r="B3055" s="142">
        <v>890000</v>
      </c>
      <c r="C3055" s="142">
        <v>890000</v>
      </c>
      <c r="D3055" s="9" t="s">
        <v>305</v>
      </c>
      <c r="E3055" s="9" t="s">
        <v>70</v>
      </c>
      <c r="F3055" s="9" t="s">
        <v>306</v>
      </c>
      <c r="G3055" s="9" t="s">
        <v>307</v>
      </c>
      <c r="H3055" s="9">
        <v>0.36</v>
      </c>
      <c r="I3055" s="9">
        <v>0.48</v>
      </c>
      <c r="J3055" s="9" t="s">
        <v>195</v>
      </c>
      <c r="K3055" s="9">
        <v>2.9392215329639999E-2</v>
      </c>
      <c r="L3055" s="9">
        <v>3860.0828661586402</v>
      </c>
      <c r="M3055" s="9">
        <v>9.5896964692179107</v>
      </c>
      <c r="N3055" s="9">
        <v>1.40928788505986</v>
      </c>
      <c r="O3055" s="9">
        <v>0.28186242356920999</v>
      </c>
      <c r="P3055" s="9">
        <v>4.1422092979139999E-2</v>
      </c>
      <c r="Q3055" s="9">
        <v>113.456386792419</v>
      </c>
      <c r="R3055" s="9">
        <v>1210</v>
      </c>
      <c r="S3055" s="9" t="s">
        <v>310</v>
      </c>
      <c r="T3055" s="9">
        <v>1210</v>
      </c>
      <c r="U3055" s="9" t="s">
        <v>293</v>
      </c>
      <c r="V3055" s="9" t="s">
        <v>195</v>
      </c>
      <c r="Z3055" s="9">
        <v>0</v>
      </c>
      <c r="AA3055" s="9">
        <v>1</v>
      </c>
      <c r="AB3055" s="9">
        <v>0.28186242356920999</v>
      </c>
      <c r="AC3055" s="9">
        <v>4.1422092979139999E-2</v>
      </c>
      <c r="AD3055" s="9">
        <v>113.456386792418</v>
      </c>
      <c r="AF3055" s="9">
        <v>-1</v>
      </c>
      <c r="AG3055" s="9">
        <v>-1</v>
      </c>
      <c r="AH3055" s="9">
        <v>-1</v>
      </c>
      <c r="AI3055" s="9">
        <v>-1</v>
      </c>
      <c r="AJ3055" s="9">
        <v>0</v>
      </c>
      <c r="AM3055" s="9" t="s">
        <v>309</v>
      </c>
      <c r="AN3055" s="9">
        <v>-1</v>
      </c>
      <c r="AQ3055" s="9">
        <v>578</v>
      </c>
      <c r="AR3055" s="9" t="s">
        <v>303</v>
      </c>
      <c r="AS3055" s="9" t="s">
        <v>304</v>
      </c>
      <c r="AT3055" s="9" t="s">
        <v>195</v>
      </c>
      <c r="AU3055" s="9">
        <v>132.71029999999999</v>
      </c>
      <c r="AV3055" s="9">
        <v>44.289709853690503</v>
      </c>
      <c r="AW3055" s="9">
        <v>118.946075375348</v>
      </c>
      <c r="AX3055" s="9">
        <v>9.2016534299999994E-2</v>
      </c>
    </row>
    <row r="3056" spans="1:50" x14ac:dyDescent="0.25">
      <c r="A3056" s="142">
        <v>550000</v>
      </c>
      <c r="B3056" s="142">
        <v>890000</v>
      </c>
      <c r="C3056" s="142">
        <v>890000</v>
      </c>
      <c r="D3056" s="9" t="s">
        <v>305</v>
      </c>
      <c r="E3056" s="9" t="s">
        <v>70</v>
      </c>
      <c r="F3056" s="9" t="s">
        <v>306</v>
      </c>
      <c r="G3056" s="9" t="s">
        <v>307</v>
      </c>
      <c r="H3056" s="9">
        <v>0.36</v>
      </c>
      <c r="I3056" s="9">
        <v>0.48</v>
      </c>
      <c r="J3056" s="9" t="s">
        <v>195</v>
      </c>
      <c r="K3056" s="9">
        <v>0.26989773448734</v>
      </c>
      <c r="L3056" s="9">
        <v>3860.0828661586402</v>
      </c>
      <c r="M3056" s="9">
        <v>9.5896964692179107</v>
      </c>
      <c r="N3056" s="9">
        <v>1.40928788505986</v>
      </c>
      <c r="O3056" s="9">
        <v>2.5882373514631598</v>
      </c>
      <c r="P3056" s="9">
        <v>0.38036360741810998</v>
      </c>
      <c r="Q3056" s="9">
        <v>1041.8276205096199</v>
      </c>
      <c r="R3056" s="9">
        <v>1210</v>
      </c>
      <c r="S3056" s="9" t="s">
        <v>310</v>
      </c>
      <c r="T3056" s="9">
        <v>1210</v>
      </c>
      <c r="U3056" s="9" t="s">
        <v>293</v>
      </c>
      <c r="V3056" s="9" t="s">
        <v>195</v>
      </c>
      <c r="Z3056" s="9">
        <v>0</v>
      </c>
      <c r="AA3056" s="9">
        <v>1</v>
      </c>
      <c r="AB3056" s="9">
        <v>2.5882373514631598</v>
      </c>
      <c r="AC3056" s="9">
        <v>0.38036360741810998</v>
      </c>
      <c r="AD3056" s="9">
        <v>1041.8276205096199</v>
      </c>
      <c r="AF3056" s="9">
        <v>-1</v>
      </c>
      <c r="AG3056" s="9">
        <v>-1</v>
      </c>
      <c r="AH3056" s="9">
        <v>-1</v>
      </c>
      <c r="AI3056" s="9">
        <v>-1</v>
      </c>
      <c r="AJ3056" s="9">
        <v>0</v>
      </c>
      <c r="AM3056" s="9" t="s">
        <v>309</v>
      </c>
      <c r="AN3056" s="9">
        <v>-1</v>
      </c>
      <c r="AQ3056" s="9">
        <v>578</v>
      </c>
      <c r="AR3056" s="9" t="s">
        <v>303</v>
      </c>
      <c r="AS3056" s="9" t="s">
        <v>304</v>
      </c>
      <c r="AT3056" s="9" t="s">
        <v>195</v>
      </c>
      <c r="AU3056" s="9">
        <v>132.71029999999999</v>
      </c>
      <c r="AV3056" s="9">
        <v>133.83691873437499</v>
      </c>
      <c r="AW3056" s="9">
        <v>1092.2373802013001</v>
      </c>
      <c r="AX3056" s="9">
        <v>0.8449534635</v>
      </c>
    </row>
    <row r="3057" spans="1:50" x14ac:dyDescent="0.25">
      <c r="A3057" s="142">
        <v>550000</v>
      </c>
      <c r="B3057" s="142">
        <v>890000</v>
      </c>
      <c r="C3057" s="142">
        <v>890000</v>
      </c>
      <c r="D3057" s="9" t="s">
        <v>305</v>
      </c>
      <c r="E3057" s="9" t="s">
        <v>70</v>
      </c>
      <c r="F3057" s="9" t="s">
        <v>306</v>
      </c>
      <c r="G3057" s="9" t="s">
        <v>307</v>
      </c>
      <c r="H3057" s="9">
        <v>0.36</v>
      </c>
      <c r="I3057" s="9">
        <v>0.48</v>
      </c>
      <c r="J3057" s="9" t="s">
        <v>195</v>
      </c>
      <c r="K3057" s="9">
        <v>0.1793207665247</v>
      </c>
      <c r="L3057" s="9">
        <v>3860.0828661586402</v>
      </c>
      <c r="M3057" s="9">
        <v>9.5896964692179107</v>
      </c>
      <c r="N3057" s="9">
        <v>1.40928788505986</v>
      </c>
      <c r="O3057" s="9">
        <v>1.7196317215994099</v>
      </c>
      <c r="P3057" s="9">
        <v>0.25271458380291001</v>
      </c>
      <c r="Q3057" s="9">
        <v>692.19301840844798</v>
      </c>
      <c r="R3057" s="9">
        <v>1210</v>
      </c>
      <c r="S3057" s="9" t="s">
        <v>310</v>
      </c>
      <c r="T3057" s="9">
        <v>1210</v>
      </c>
      <c r="U3057" s="9" t="s">
        <v>293</v>
      </c>
      <c r="V3057" s="9" t="s">
        <v>195</v>
      </c>
      <c r="Z3057" s="9">
        <v>0</v>
      </c>
      <c r="AA3057" s="9">
        <v>1</v>
      </c>
      <c r="AB3057" s="9">
        <v>1.7196317215994099</v>
      </c>
      <c r="AC3057" s="9">
        <v>0.25271458380291001</v>
      </c>
      <c r="AD3057" s="9">
        <v>692.19301840844798</v>
      </c>
      <c r="AF3057" s="9">
        <v>-1</v>
      </c>
      <c r="AG3057" s="9">
        <v>-1</v>
      </c>
      <c r="AH3057" s="9">
        <v>-1</v>
      </c>
      <c r="AI3057" s="9">
        <v>-1</v>
      </c>
      <c r="AJ3057" s="9">
        <v>0</v>
      </c>
      <c r="AM3057" s="9" t="s">
        <v>309</v>
      </c>
      <c r="AN3057" s="9">
        <v>-1</v>
      </c>
      <c r="AQ3057" s="9">
        <v>578</v>
      </c>
      <c r="AR3057" s="9" t="s">
        <v>303</v>
      </c>
      <c r="AS3057" s="9" t="s">
        <v>304</v>
      </c>
      <c r="AT3057" s="9" t="s">
        <v>195</v>
      </c>
      <c r="AU3057" s="9">
        <v>132.71029999999999</v>
      </c>
      <c r="AV3057" s="9">
        <v>114.786090818955</v>
      </c>
      <c r="AW3057" s="9">
        <v>725.68539568019401</v>
      </c>
      <c r="AX3057" s="9">
        <v>0.56138930929999997</v>
      </c>
    </row>
    <row r="3058" spans="1:50" x14ac:dyDescent="0.25">
      <c r="A3058" s="142">
        <v>550000</v>
      </c>
      <c r="B3058" s="142">
        <v>890000</v>
      </c>
      <c r="C3058" s="142">
        <v>890000</v>
      </c>
      <c r="D3058" s="9" t="s">
        <v>305</v>
      </c>
      <c r="E3058" s="9" t="s">
        <v>70</v>
      </c>
      <c r="F3058" s="9" t="s">
        <v>306</v>
      </c>
      <c r="G3058" s="9" t="s">
        <v>307</v>
      </c>
      <c r="H3058" s="9">
        <v>0.36</v>
      </c>
      <c r="I3058" s="9">
        <v>0.48</v>
      </c>
      <c r="J3058" s="9" t="s">
        <v>195</v>
      </c>
      <c r="K3058" s="9">
        <v>3.1835965307699998E-2</v>
      </c>
      <c r="L3058" s="9">
        <v>3860.0828661586402</v>
      </c>
      <c r="M3058" s="9">
        <v>9.5896964692179107</v>
      </c>
      <c r="N3058" s="9">
        <v>1.40928788505986</v>
      </c>
      <c r="O3058" s="9">
        <v>0.30529724410540998</v>
      </c>
      <c r="P3058" s="9">
        <v>4.4866040217329997E-2</v>
      </c>
      <c r="Q3058" s="9">
        <v>122.88946421188101</v>
      </c>
      <c r="R3058" s="9">
        <v>1210</v>
      </c>
      <c r="S3058" s="9" t="s">
        <v>310</v>
      </c>
      <c r="T3058" s="9">
        <v>1210</v>
      </c>
      <c r="U3058" s="9" t="s">
        <v>293</v>
      </c>
      <c r="V3058" s="9" t="s">
        <v>195</v>
      </c>
      <c r="Z3058" s="9">
        <v>0</v>
      </c>
      <c r="AA3058" s="9">
        <v>1</v>
      </c>
      <c r="AB3058" s="9">
        <v>0.30529724410540998</v>
      </c>
      <c r="AC3058" s="9">
        <v>4.4866040217329997E-2</v>
      </c>
      <c r="AD3058" s="9">
        <v>122.889464211882</v>
      </c>
      <c r="AF3058" s="9">
        <v>-1</v>
      </c>
      <c r="AG3058" s="9">
        <v>-1</v>
      </c>
      <c r="AH3058" s="9">
        <v>-1</v>
      </c>
      <c r="AI3058" s="9">
        <v>-1</v>
      </c>
      <c r="AJ3058" s="9">
        <v>0</v>
      </c>
      <c r="AM3058" s="9" t="s">
        <v>309</v>
      </c>
      <c r="AN3058" s="9">
        <v>-1</v>
      </c>
      <c r="AQ3058" s="9">
        <v>578</v>
      </c>
      <c r="AR3058" s="9" t="s">
        <v>303</v>
      </c>
      <c r="AS3058" s="9" t="s">
        <v>304</v>
      </c>
      <c r="AT3058" s="9" t="s">
        <v>195</v>
      </c>
      <c r="AU3058" s="9">
        <v>132.71029999999999</v>
      </c>
      <c r="AV3058" s="9">
        <v>64.8188957144489</v>
      </c>
      <c r="AW3058" s="9">
        <v>128.83558066877799</v>
      </c>
      <c r="AX3058" s="9">
        <v>9.96670432E-2</v>
      </c>
    </row>
    <row r="3059" spans="1:50" x14ac:dyDescent="0.25">
      <c r="A3059" s="142">
        <v>550000</v>
      </c>
      <c r="B3059" s="142">
        <v>890000</v>
      </c>
      <c r="C3059" s="142">
        <v>890000</v>
      </c>
      <c r="D3059" s="9" t="s">
        <v>305</v>
      </c>
      <c r="E3059" s="9" t="s">
        <v>70</v>
      </c>
      <c r="F3059" s="9" t="s">
        <v>306</v>
      </c>
      <c r="G3059" s="9" t="s">
        <v>307</v>
      </c>
      <c r="H3059" s="9">
        <v>0.36</v>
      </c>
      <c r="I3059" s="9">
        <v>0.48</v>
      </c>
      <c r="J3059" s="9" t="s">
        <v>195</v>
      </c>
      <c r="K3059" s="9">
        <v>0.43704239953078</v>
      </c>
      <c r="L3059" s="9">
        <v>3864.8748671715598</v>
      </c>
      <c r="M3059" s="9">
        <v>9.6009378300683696</v>
      </c>
      <c r="N3059" s="9">
        <v>1.4109172780822199</v>
      </c>
      <c r="O3059" s="9">
        <v>4.1960169069989197</v>
      </c>
      <c r="P3059" s="9">
        <v>0.61663067275248995</v>
      </c>
      <c r="Q3059" s="9">
        <v>1689.1141858348601</v>
      </c>
      <c r="R3059" s="9">
        <v>1200</v>
      </c>
      <c r="S3059" s="9" t="s">
        <v>308</v>
      </c>
      <c r="T3059" s="9">
        <v>1200</v>
      </c>
      <c r="U3059" s="9" t="s">
        <v>293</v>
      </c>
      <c r="V3059" s="9" t="s">
        <v>195</v>
      </c>
      <c r="Z3059" s="9">
        <v>0</v>
      </c>
      <c r="AA3059" s="9">
        <v>1</v>
      </c>
      <c r="AB3059" s="9">
        <v>4.1960169069989197</v>
      </c>
      <c r="AC3059" s="9">
        <v>0.61663067275248995</v>
      </c>
      <c r="AD3059" s="9">
        <v>1689.1141858348601</v>
      </c>
      <c r="AF3059" s="9">
        <v>-1</v>
      </c>
      <c r="AG3059" s="9">
        <v>-1</v>
      </c>
      <c r="AH3059" s="9">
        <v>-1</v>
      </c>
      <c r="AI3059" s="9">
        <v>-1</v>
      </c>
      <c r="AJ3059" s="9">
        <v>0</v>
      </c>
      <c r="AM3059" s="9" t="s">
        <v>309</v>
      </c>
      <c r="AN3059" s="9">
        <v>-1</v>
      </c>
      <c r="AQ3059" s="9">
        <v>578</v>
      </c>
      <c r="AR3059" s="9" t="s">
        <v>303</v>
      </c>
      <c r="AS3059" s="9" t="s">
        <v>304</v>
      </c>
      <c r="AT3059" s="9" t="s">
        <v>195</v>
      </c>
      <c r="AU3059" s="9">
        <v>132.71029999999999</v>
      </c>
      <c r="AV3059" s="9">
        <v>199.18439811646201</v>
      </c>
      <c r="AW3059" s="9">
        <v>1768.6478414022399</v>
      </c>
      <c r="AX3059" s="9">
        <v>1.3699222918</v>
      </c>
    </row>
    <row r="3060" spans="1:50" x14ac:dyDescent="0.25">
      <c r="A3060" s="142">
        <v>550000</v>
      </c>
      <c r="B3060" s="142">
        <v>890000</v>
      </c>
      <c r="C3060" s="142">
        <v>890000</v>
      </c>
      <c r="D3060" s="9" t="s">
        <v>305</v>
      </c>
      <c r="E3060" s="9" t="s">
        <v>70</v>
      </c>
      <c r="F3060" s="9" t="s">
        <v>306</v>
      </c>
      <c r="G3060" s="9" t="s">
        <v>307</v>
      </c>
      <c r="H3060" s="9">
        <v>0.36</v>
      </c>
      <c r="I3060" s="9">
        <v>0.48</v>
      </c>
      <c r="J3060" s="9" t="s">
        <v>195</v>
      </c>
      <c r="K3060" s="9">
        <v>7.3746115627619999E-2</v>
      </c>
      <c r="L3060" s="9">
        <v>3864.8748671715598</v>
      </c>
      <c r="M3060" s="9">
        <v>9.6009378300683696</v>
      </c>
      <c r="N3060" s="9">
        <v>1.4109172780822199</v>
      </c>
      <c r="O3060" s="9">
        <v>0.70803187134981005</v>
      </c>
      <c r="P3060" s="9">
        <v>0.10404966873045</v>
      </c>
      <c r="Q3060" s="9">
        <v>285.01950884071601</v>
      </c>
      <c r="R3060" s="9">
        <v>1210</v>
      </c>
      <c r="S3060" s="9" t="s">
        <v>310</v>
      </c>
      <c r="T3060" s="9">
        <v>1210</v>
      </c>
      <c r="U3060" s="9" t="s">
        <v>293</v>
      </c>
      <c r="V3060" s="9" t="s">
        <v>195</v>
      </c>
      <c r="Z3060" s="9">
        <v>0</v>
      </c>
      <c r="AA3060" s="9">
        <v>1</v>
      </c>
      <c r="AB3060" s="9">
        <v>0.70803187134981005</v>
      </c>
      <c r="AC3060" s="9">
        <v>0.10404966873045</v>
      </c>
      <c r="AD3060" s="9">
        <v>285.01950884071698</v>
      </c>
      <c r="AF3060" s="9">
        <v>-1</v>
      </c>
      <c r="AG3060" s="9">
        <v>-1</v>
      </c>
      <c r="AH3060" s="9">
        <v>-1</v>
      </c>
      <c r="AI3060" s="9">
        <v>-1</v>
      </c>
      <c r="AJ3060" s="9">
        <v>0</v>
      </c>
      <c r="AM3060" s="9" t="s">
        <v>309</v>
      </c>
      <c r="AN3060" s="9">
        <v>-1</v>
      </c>
      <c r="AQ3060" s="9">
        <v>578</v>
      </c>
      <c r="AR3060" s="9" t="s">
        <v>303</v>
      </c>
      <c r="AS3060" s="9" t="s">
        <v>304</v>
      </c>
      <c r="AT3060" s="9" t="s">
        <v>195</v>
      </c>
      <c r="AU3060" s="9">
        <v>132.71029999999999</v>
      </c>
      <c r="AV3060" s="9">
        <v>74.214248017786105</v>
      </c>
      <c r="AW3060" s="9">
        <v>298.439941654687</v>
      </c>
      <c r="AX3060" s="9">
        <v>0.23115937459999999</v>
      </c>
    </row>
    <row r="3061" spans="1:50" x14ac:dyDescent="0.25">
      <c r="A3061" s="142">
        <v>550000</v>
      </c>
      <c r="B3061" s="142">
        <v>890000</v>
      </c>
      <c r="C3061" s="142">
        <v>890000</v>
      </c>
      <c r="D3061" s="9" t="s">
        <v>305</v>
      </c>
      <c r="E3061" s="9" t="s">
        <v>70</v>
      </c>
      <c r="F3061" s="9" t="s">
        <v>306</v>
      </c>
      <c r="G3061" s="9" t="s">
        <v>307</v>
      </c>
      <c r="H3061" s="9">
        <v>0.36</v>
      </c>
      <c r="I3061" s="9">
        <v>0.48</v>
      </c>
      <c r="J3061" s="9" t="s">
        <v>195</v>
      </c>
      <c r="K3061" s="9">
        <v>2.387801515307E-2</v>
      </c>
      <c r="L3061" s="9">
        <v>3864.8748671715598</v>
      </c>
      <c r="M3061" s="9">
        <v>9.6009378300683696</v>
      </c>
      <c r="N3061" s="9">
        <v>1.4109172780822199</v>
      </c>
      <c r="O3061" s="9">
        <v>0.22925133899014</v>
      </c>
      <c r="P3061" s="9">
        <v>3.3689904145779999E-2</v>
      </c>
      <c r="Q3061" s="9">
        <v>92.2855406430767</v>
      </c>
      <c r="R3061" s="9">
        <v>1210</v>
      </c>
      <c r="S3061" s="9" t="s">
        <v>310</v>
      </c>
      <c r="T3061" s="9">
        <v>1210</v>
      </c>
      <c r="U3061" s="9" t="s">
        <v>293</v>
      </c>
      <c r="V3061" s="9" t="s">
        <v>195</v>
      </c>
      <c r="Z3061" s="9">
        <v>0</v>
      </c>
      <c r="AA3061" s="9">
        <v>1</v>
      </c>
      <c r="AB3061" s="9">
        <v>0.22925133899014</v>
      </c>
      <c r="AC3061" s="9">
        <v>3.3689904145779999E-2</v>
      </c>
      <c r="AD3061" s="9">
        <v>92.285540643077397</v>
      </c>
      <c r="AF3061" s="9">
        <v>-1</v>
      </c>
      <c r="AG3061" s="9">
        <v>-1</v>
      </c>
      <c r="AH3061" s="9">
        <v>-1</v>
      </c>
      <c r="AI3061" s="9">
        <v>-1</v>
      </c>
      <c r="AJ3061" s="9">
        <v>0</v>
      </c>
      <c r="AM3061" s="9" t="s">
        <v>309</v>
      </c>
      <c r="AN3061" s="9">
        <v>-1</v>
      </c>
      <c r="AQ3061" s="9">
        <v>578</v>
      </c>
      <c r="AR3061" s="9" t="s">
        <v>303</v>
      </c>
      <c r="AS3061" s="9" t="s">
        <v>304</v>
      </c>
      <c r="AT3061" s="9" t="s">
        <v>195</v>
      </c>
      <c r="AU3061" s="9">
        <v>132.71029999999999</v>
      </c>
      <c r="AV3061" s="9">
        <v>56.211943735643601</v>
      </c>
      <c r="AW3061" s="9">
        <v>96.630898976402904</v>
      </c>
      <c r="AX3061" s="9">
        <v>7.4846342799999993E-2</v>
      </c>
    </row>
    <row r="3062" spans="1:50" x14ac:dyDescent="0.25">
      <c r="A3062" s="142">
        <v>550000</v>
      </c>
      <c r="B3062" s="142">
        <v>890000</v>
      </c>
      <c r="C3062" s="142">
        <v>890000</v>
      </c>
      <c r="D3062" s="9" t="s">
        <v>305</v>
      </c>
      <c r="E3062" s="9" t="s">
        <v>70</v>
      </c>
      <c r="F3062" s="9" t="s">
        <v>306</v>
      </c>
      <c r="G3062" s="9" t="s">
        <v>307</v>
      </c>
      <c r="H3062" s="9">
        <v>0.36</v>
      </c>
      <c r="I3062" s="9">
        <v>0.48</v>
      </c>
      <c r="J3062" s="9" t="s">
        <v>195</v>
      </c>
      <c r="K3062" s="9">
        <v>8.3096923425469996E-2</v>
      </c>
      <c r="L3062" s="9">
        <v>3864.8748671715598</v>
      </c>
      <c r="M3062" s="9">
        <v>9.6009378300683696</v>
      </c>
      <c r="N3062" s="9">
        <v>1.4109172780822199</v>
      </c>
      <c r="O3062" s="9">
        <v>0.79780839567793005</v>
      </c>
      <c r="P3062" s="9">
        <v>0.11724288501647</v>
      </c>
      <c r="Q3062" s="9">
        <v>321.159210886398</v>
      </c>
      <c r="R3062" s="9">
        <v>1210</v>
      </c>
      <c r="S3062" s="9" t="s">
        <v>310</v>
      </c>
      <c r="T3062" s="9">
        <v>1210</v>
      </c>
      <c r="U3062" s="9" t="s">
        <v>293</v>
      </c>
      <c r="V3062" s="9" t="s">
        <v>195</v>
      </c>
      <c r="Z3062" s="9">
        <v>0</v>
      </c>
      <c r="AA3062" s="9">
        <v>1</v>
      </c>
      <c r="AB3062" s="9">
        <v>0.79780839567793005</v>
      </c>
      <c r="AC3062" s="9">
        <v>0.11724288501647</v>
      </c>
      <c r="AD3062" s="9">
        <v>321.15921088639601</v>
      </c>
      <c r="AF3062" s="9">
        <v>-1</v>
      </c>
      <c r="AG3062" s="9">
        <v>-1</v>
      </c>
      <c r="AH3062" s="9">
        <v>-1</v>
      </c>
      <c r="AI3062" s="9">
        <v>-1</v>
      </c>
      <c r="AJ3062" s="9">
        <v>0</v>
      </c>
      <c r="AM3062" s="9" t="s">
        <v>309</v>
      </c>
      <c r="AN3062" s="9">
        <v>-1</v>
      </c>
      <c r="AQ3062" s="9">
        <v>578</v>
      </c>
      <c r="AR3062" s="9" t="s">
        <v>303</v>
      </c>
      <c r="AS3062" s="9" t="s">
        <v>304</v>
      </c>
      <c r="AT3062" s="9" t="s">
        <v>195</v>
      </c>
      <c r="AU3062" s="9">
        <v>132.71029999999999</v>
      </c>
      <c r="AV3062" s="9">
        <v>87.181568864130497</v>
      </c>
      <c r="AW3062" s="9">
        <v>336.28131824606299</v>
      </c>
      <c r="AX3062" s="9">
        <v>0.2604697574</v>
      </c>
    </row>
    <row r="3063" spans="1:50" x14ac:dyDescent="0.25">
      <c r="A3063" s="142">
        <v>550000</v>
      </c>
      <c r="B3063" s="142">
        <v>890000</v>
      </c>
      <c r="C3063" s="142">
        <v>890000</v>
      </c>
      <c r="D3063" s="9" t="s">
        <v>305</v>
      </c>
      <c r="E3063" s="9" t="s">
        <v>70</v>
      </c>
      <c r="F3063" s="9" t="s">
        <v>306</v>
      </c>
      <c r="G3063" s="9" t="s">
        <v>307</v>
      </c>
      <c r="H3063" s="9">
        <v>0.36</v>
      </c>
      <c r="I3063" s="9">
        <v>0.48</v>
      </c>
      <c r="J3063" s="9" t="s">
        <v>195</v>
      </c>
      <c r="K3063" s="9">
        <v>1.0518804985960001E-2</v>
      </c>
      <c r="L3063" s="9">
        <v>3904.0364504871</v>
      </c>
      <c r="M3063" s="9">
        <v>11.3321235124744</v>
      </c>
      <c r="N3063" s="9">
        <v>1.9142304758292099</v>
      </c>
      <c r="O3063" s="9">
        <v>0.11920039730456999</v>
      </c>
      <c r="P3063" s="9">
        <v>2.0135417073430001E-2</v>
      </c>
      <c r="Q3063" s="9">
        <v>41.0657980807689</v>
      </c>
      <c r="R3063" s="9">
        <v>8140</v>
      </c>
      <c r="S3063" s="9" t="s">
        <v>292</v>
      </c>
      <c r="T3063" s="9">
        <v>8140</v>
      </c>
      <c r="U3063" s="9" t="s">
        <v>293</v>
      </c>
      <c r="V3063" s="9" t="s">
        <v>195</v>
      </c>
      <c r="Z3063" s="9">
        <v>0</v>
      </c>
      <c r="AA3063" s="9">
        <v>1</v>
      </c>
      <c r="AB3063" s="9">
        <v>0.11920039730456999</v>
      </c>
      <c r="AC3063" s="9">
        <v>2.0135417073430001E-2</v>
      </c>
      <c r="AD3063" s="9">
        <v>41.065668449410303</v>
      </c>
      <c r="AF3063" s="9">
        <v>-1</v>
      </c>
      <c r="AG3063" s="9">
        <v>-1</v>
      </c>
      <c r="AH3063" s="9">
        <v>-1</v>
      </c>
      <c r="AI3063" s="9">
        <v>-1</v>
      </c>
      <c r="AJ3063" s="9">
        <v>0</v>
      </c>
      <c r="AM3063" s="9" t="s">
        <v>309</v>
      </c>
      <c r="AN3063" s="9">
        <v>-1</v>
      </c>
      <c r="AQ3063" s="9">
        <v>578</v>
      </c>
      <c r="AR3063" s="9" t="s">
        <v>303</v>
      </c>
      <c r="AS3063" s="9" t="s">
        <v>304</v>
      </c>
      <c r="AT3063" s="9" t="s">
        <v>195</v>
      </c>
      <c r="AU3063" s="9">
        <v>132.71029999999999</v>
      </c>
      <c r="AV3063" s="9">
        <v>57.794559876538301</v>
      </c>
      <c r="AW3063" s="9">
        <v>42.568093513422902</v>
      </c>
      <c r="AX3063" s="9">
        <v>3.3305489399999999E-2</v>
      </c>
    </row>
    <row r="3064" spans="1:50" x14ac:dyDescent="0.25">
      <c r="A3064" s="142">
        <v>550000</v>
      </c>
      <c r="B3064" s="142">
        <v>890000</v>
      </c>
      <c r="C3064" s="142">
        <v>890000</v>
      </c>
      <c r="D3064" s="9" t="s">
        <v>305</v>
      </c>
      <c r="E3064" s="9" t="s">
        <v>70</v>
      </c>
      <c r="F3064" s="9" t="s">
        <v>306</v>
      </c>
      <c r="G3064" s="9" t="s">
        <v>307</v>
      </c>
      <c r="H3064" s="9">
        <v>0.36</v>
      </c>
      <c r="I3064" s="9">
        <v>0.48</v>
      </c>
      <c r="J3064" s="9" t="s">
        <v>195</v>
      </c>
      <c r="K3064" s="9">
        <v>1.836141377791E-2</v>
      </c>
      <c r="L3064" s="9">
        <v>3904.0364504871</v>
      </c>
      <c r="M3064" s="9">
        <v>11.3321235124744</v>
      </c>
      <c r="N3064" s="9">
        <v>1.9142304758292099</v>
      </c>
      <c r="O3064" s="9">
        <v>0.20807380879501999</v>
      </c>
      <c r="P3064" s="9">
        <v>3.5147977832999999E-2</v>
      </c>
      <c r="Q3064" s="9">
        <v>71.683628671471794</v>
      </c>
      <c r="R3064" s="9">
        <v>1410</v>
      </c>
      <c r="S3064" s="9" t="s">
        <v>299</v>
      </c>
      <c r="T3064" s="9">
        <v>1410</v>
      </c>
      <c r="U3064" s="9" t="s">
        <v>293</v>
      </c>
      <c r="V3064" s="9" t="s">
        <v>195</v>
      </c>
      <c r="Z3064" s="9">
        <v>0</v>
      </c>
      <c r="AA3064" s="9">
        <v>1</v>
      </c>
      <c r="AB3064" s="9">
        <v>0.20807380879501999</v>
      </c>
      <c r="AC3064" s="9">
        <v>3.5147977832999999E-2</v>
      </c>
      <c r="AD3064" s="9">
        <v>71.683628671472604</v>
      </c>
      <c r="AF3064" s="9">
        <v>-1</v>
      </c>
      <c r="AG3064" s="9">
        <v>-1</v>
      </c>
      <c r="AH3064" s="9">
        <v>-1</v>
      </c>
      <c r="AI3064" s="9">
        <v>-1</v>
      </c>
      <c r="AJ3064" s="9">
        <v>0</v>
      </c>
      <c r="AM3064" s="9" t="s">
        <v>309</v>
      </c>
      <c r="AN3064" s="9">
        <v>-1</v>
      </c>
      <c r="AQ3064" s="9">
        <v>578</v>
      </c>
      <c r="AR3064" s="9" t="s">
        <v>303</v>
      </c>
      <c r="AS3064" s="9" t="s">
        <v>304</v>
      </c>
      <c r="AT3064" s="9" t="s">
        <v>195</v>
      </c>
      <c r="AU3064" s="9">
        <v>132.71029999999999</v>
      </c>
      <c r="AV3064" s="9">
        <v>49.540051154720899</v>
      </c>
      <c r="AW3064" s="9">
        <v>74.306005271516099</v>
      </c>
      <c r="AX3064" s="9">
        <v>5.8137573900000003E-2</v>
      </c>
    </row>
    <row r="3065" spans="1:50" x14ac:dyDescent="0.25">
      <c r="A3065" s="142">
        <v>550000</v>
      </c>
      <c r="B3065" s="142">
        <v>890000</v>
      </c>
      <c r="C3065" s="142">
        <v>890000</v>
      </c>
      <c r="D3065" s="9" t="s">
        <v>305</v>
      </c>
      <c r="E3065" s="9" t="s">
        <v>70</v>
      </c>
      <c r="F3065" s="9" t="s">
        <v>306</v>
      </c>
      <c r="G3065" s="9" t="s">
        <v>307</v>
      </c>
      <c r="H3065" s="9">
        <v>0.36</v>
      </c>
      <c r="I3065" s="9">
        <v>0.48</v>
      </c>
      <c r="J3065" s="9" t="s">
        <v>195</v>
      </c>
      <c r="K3065" s="9">
        <v>7.3066305526709993E-2</v>
      </c>
      <c r="L3065" s="9">
        <v>3904.0364504871</v>
      </c>
      <c r="M3065" s="9">
        <v>11.3321235124744</v>
      </c>
      <c r="N3065" s="9">
        <v>1.9142304758292099</v>
      </c>
      <c r="O3065" s="9">
        <v>0.82799639882888998</v>
      </c>
      <c r="P3065" s="9">
        <v>0.13986574879548</v>
      </c>
      <c r="Q3065" s="9">
        <v>285.25352007870998</v>
      </c>
      <c r="R3065" s="9">
        <v>1430</v>
      </c>
      <c r="S3065" s="9" t="s">
        <v>298</v>
      </c>
      <c r="T3065" s="9">
        <v>1430</v>
      </c>
      <c r="U3065" s="9" t="s">
        <v>293</v>
      </c>
      <c r="V3065" s="9" t="s">
        <v>195</v>
      </c>
      <c r="Z3065" s="9">
        <v>0</v>
      </c>
      <c r="AA3065" s="9">
        <v>1</v>
      </c>
      <c r="AB3065" s="9">
        <v>0.82799639882888998</v>
      </c>
      <c r="AC3065" s="9">
        <v>0.13986574879548</v>
      </c>
      <c r="AD3065" s="9">
        <v>285.25352007870998</v>
      </c>
      <c r="AF3065" s="9">
        <v>-1</v>
      </c>
      <c r="AG3065" s="9">
        <v>-1</v>
      </c>
      <c r="AH3065" s="9">
        <v>-1</v>
      </c>
      <c r="AI3065" s="9">
        <v>-1</v>
      </c>
      <c r="AJ3065" s="9">
        <v>0</v>
      </c>
      <c r="AM3065" s="9" t="s">
        <v>309</v>
      </c>
      <c r="AN3065" s="9">
        <v>-1</v>
      </c>
      <c r="AQ3065" s="9">
        <v>578</v>
      </c>
      <c r="AR3065" s="9" t="s">
        <v>303</v>
      </c>
      <c r="AS3065" s="9" t="s">
        <v>304</v>
      </c>
      <c r="AT3065" s="9" t="s">
        <v>195</v>
      </c>
      <c r="AU3065" s="9">
        <v>132.71029999999999</v>
      </c>
      <c r="AV3065" s="9">
        <v>73.942389682262601</v>
      </c>
      <c r="AW3065" s="9">
        <v>295.68884778181399</v>
      </c>
      <c r="AX3065" s="9">
        <v>0.2313491647</v>
      </c>
    </row>
    <row r="3066" spans="1:50" x14ac:dyDescent="0.25">
      <c r="A3066" s="142">
        <v>550000</v>
      </c>
      <c r="B3066" s="142">
        <v>890000</v>
      </c>
      <c r="C3066" s="142">
        <v>890000</v>
      </c>
      <c r="D3066" s="9" t="s">
        <v>305</v>
      </c>
      <c r="E3066" s="9" t="s">
        <v>70</v>
      </c>
      <c r="F3066" s="9" t="s">
        <v>306</v>
      </c>
      <c r="G3066" s="9" t="s">
        <v>307</v>
      </c>
      <c r="H3066" s="9">
        <v>0.36</v>
      </c>
      <c r="I3066" s="9">
        <v>0.48</v>
      </c>
      <c r="J3066" s="9" t="s">
        <v>195</v>
      </c>
      <c r="K3066" s="9">
        <v>0.11042167018276999</v>
      </c>
      <c r="L3066" s="9">
        <v>3904.0364504871</v>
      </c>
      <c r="M3066" s="9">
        <v>11.3321235124744</v>
      </c>
      <c r="N3066" s="9">
        <v>1.9142304758292099</v>
      </c>
      <c r="O3066" s="9">
        <v>1.25131200496491</v>
      </c>
      <c r="P3066" s="9">
        <v>0.21137252625582001</v>
      </c>
      <c r="Q3066" s="9">
        <v>431.09022531721399</v>
      </c>
      <c r="R3066" s="9">
        <v>1430</v>
      </c>
      <c r="S3066" s="9" t="s">
        <v>298</v>
      </c>
      <c r="T3066" s="9">
        <v>1430</v>
      </c>
      <c r="U3066" s="9" t="s">
        <v>293</v>
      </c>
      <c r="V3066" s="9" t="s">
        <v>195</v>
      </c>
      <c r="Z3066" s="9">
        <v>0</v>
      </c>
      <c r="AA3066" s="9">
        <v>1</v>
      </c>
      <c r="AB3066" s="9">
        <v>1.25131200496491</v>
      </c>
      <c r="AC3066" s="9">
        <v>0.21137252625582001</v>
      </c>
      <c r="AD3066" s="9">
        <v>431.09022531721399</v>
      </c>
      <c r="AF3066" s="9">
        <v>-1</v>
      </c>
      <c r="AG3066" s="9">
        <v>-1</v>
      </c>
      <c r="AH3066" s="9">
        <v>-1</v>
      </c>
      <c r="AI3066" s="9">
        <v>-1</v>
      </c>
      <c r="AJ3066" s="9">
        <v>0</v>
      </c>
      <c r="AM3066" s="9" t="s">
        <v>309</v>
      </c>
      <c r="AN3066" s="9">
        <v>-1</v>
      </c>
      <c r="AQ3066" s="9">
        <v>578</v>
      </c>
      <c r="AR3066" s="9" t="s">
        <v>303</v>
      </c>
      <c r="AS3066" s="9" t="s">
        <v>304</v>
      </c>
      <c r="AT3066" s="9" t="s">
        <v>195</v>
      </c>
      <c r="AU3066" s="9">
        <v>132.71029999999999</v>
      </c>
      <c r="AV3066" s="9">
        <v>88.576015453659394</v>
      </c>
      <c r="AW3066" s="9">
        <v>446.86064515129198</v>
      </c>
      <c r="AX3066" s="9">
        <v>0.34962710889999998</v>
      </c>
    </row>
    <row r="3067" spans="1:50" x14ac:dyDescent="0.25">
      <c r="A3067" s="142">
        <v>550000</v>
      </c>
      <c r="B3067" s="142">
        <v>890000</v>
      </c>
      <c r="C3067" s="142">
        <v>890000</v>
      </c>
      <c r="D3067" s="9" t="s">
        <v>305</v>
      </c>
      <c r="E3067" s="9" t="s">
        <v>70</v>
      </c>
      <c r="F3067" s="9" t="s">
        <v>306</v>
      </c>
      <c r="G3067" s="9" t="s">
        <v>307</v>
      </c>
      <c r="H3067" s="9">
        <v>0.36</v>
      </c>
      <c r="I3067" s="9">
        <v>0.48</v>
      </c>
      <c r="J3067" s="9" t="s">
        <v>195</v>
      </c>
      <c r="K3067" s="9">
        <v>0.38499207718403</v>
      </c>
      <c r="L3067" s="9">
        <v>3904.0364504871</v>
      </c>
      <c r="M3067" s="9">
        <v>11.3321235124744</v>
      </c>
      <c r="N3067" s="9">
        <v>1.9142304758292099</v>
      </c>
      <c r="O3067" s="9">
        <v>4.3627777699735502</v>
      </c>
      <c r="P3067" s="9">
        <v>0.73696356709846</v>
      </c>
      <c r="Q3067" s="9">
        <v>1503.0231024751999</v>
      </c>
      <c r="R3067" s="9">
        <v>1300</v>
      </c>
      <c r="S3067" s="9" t="s">
        <v>296</v>
      </c>
      <c r="T3067" s="9">
        <v>1300</v>
      </c>
      <c r="U3067" s="9" t="s">
        <v>293</v>
      </c>
      <c r="V3067" s="9" t="s">
        <v>195</v>
      </c>
      <c r="Z3067" s="9">
        <v>0</v>
      </c>
      <c r="AA3067" s="9">
        <v>1</v>
      </c>
      <c r="AB3067" s="9">
        <v>4.3627777699735502</v>
      </c>
      <c r="AC3067" s="9">
        <v>0.73696356709846</v>
      </c>
      <c r="AD3067" s="9">
        <v>1503.0231024751999</v>
      </c>
      <c r="AF3067" s="9">
        <v>-1</v>
      </c>
      <c r="AG3067" s="9">
        <v>-1</v>
      </c>
      <c r="AH3067" s="9">
        <v>-1</v>
      </c>
      <c r="AI3067" s="9">
        <v>-1</v>
      </c>
      <c r="AJ3067" s="9">
        <v>0</v>
      </c>
      <c r="AM3067" s="9" t="s">
        <v>309</v>
      </c>
      <c r="AN3067" s="9">
        <v>-1</v>
      </c>
      <c r="AQ3067" s="9">
        <v>578</v>
      </c>
      <c r="AR3067" s="9" t="s">
        <v>303</v>
      </c>
      <c r="AS3067" s="9" t="s">
        <v>304</v>
      </c>
      <c r="AT3067" s="9" t="s">
        <v>195</v>
      </c>
      <c r="AU3067" s="9">
        <v>132.71029999999999</v>
      </c>
      <c r="AV3067" s="9">
        <v>160.41973083942901</v>
      </c>
      <c r="AW3067" s="9">
        <v>1558.0076601253099</v>
      </c>
      <c r="AX3067" s="9">
        <v>1.2189968390000001</v>
      </c>
    </row>
    <row r="3068" spans="1:50" x14ac:dyDescent="0.25">
      <c r="A3068" s="142">
        <v>550000</v>
      </c>
      <c r="B3068" s="142">
        <v>890000</v>
      </c>
      <c r="C3068" s="142">
        <v>890000</v>
      </c>
      <c r="D3068" s="9" t="s">
        <v>305</v>
      </c>
      <c r="E3068" s="9" t="s">
        <v>70</v>
      </c>
      <c r="F3068" s="9" t="s">
        <v>306</v>
      </c>
      <c r="G3068" s="9" t="s">
        <v>307</v>
      </c>
      <c r="H3068" s="9">
        <v>0.36</v>
      </c>
      <c r="I3068" s="9">
        <v>0.48</v>
      </c>
      <c r="J3068" s="9" t="s">
        <v>195</v>
      </c>
      <c r="K3068" s="9">
        <v>9.0458761864980003E-2</v>
      </c>
      <c r="L3068" s="9">
        <v>3864.8748673155301</v>
      </c>
      <c r="M3068" s="9">
        <v>9.6009378304260302</v>
      </c>
      <c r="N3068" s="9">
        <v>1.4109172781347801</v>
      </c>
      <c r="O3068" s="9">
        <v>0.86848894888306005</v>
      </c>
      <c r="P3068" s="9">
        <v>0.12762983007399001</v>
      </c>
      <c r="Q3068" s="9">
        <v>349.611795260473</v>
      </c>
      <c r="R3068" s="9">
        <v>1200</v>
      </c>
      <c r="S3068" s="9" t="s">
        <v>308</v>
      </c>
      <c r="T3068" s="9">
        <v>1200</v>
      </c>
      <c r="U3068" s="9" t="s">
        <v>293</v>
      </c>
      <c r="V3068" s="9" t="s">
        <v>195</v>
      </c>
      <c r="Z3068" s="9">
        <v>0</v>
      </c>
      <c r="AA3068" s="9">
        <v>1</v>
      </c>
      <c r="AB3068" s="9">
        <v>0.86848894888306005</v>
      </c>
      <c r="AC3068" s="9">
        <v>0.12762983007399001</v>
      </c>
      <c r="AD3068" s="9">
        <v>703.90937020680894</v>
      </c>
      <c r="AF3068" s="9">
        <v>-1</v>
      </c>
      <c r="AG3068" s="9">
        <v>-1</v>
      </c>
      <c r="AH3068" s="9">
        <v>-1</v>
      </c>
      <c r="AI3068" s="9">
        <v>-1</v>
      </c>
      <c r="AJ3068" s="9">
        <v>0</v>
      </c>
      <c r="AM3068" s="9" t="s">
        <v>309</v>
      </c>
      <c r="AN3068" s="9">
        <v>-1</v>
      </c>
      <c r="AQ3068" s="9">
        <v>578</v>
      </c>
      <c r="AR3068" s="9" t="s">
        <v>303</v>
      </c>
      <c r="AS3068" s="9" t="s">
        <v>304</v>
      </c>
      <c r="AT3068" s="9" t="s">
        <v>195</v>
      </c>
      <c r="AU3068" s="9">
        <v>132.71029999999999</v>
      </c>
      <c r="AV3068" s="9">
        <v>123.084505684202</v>
      </c>
      <c r="AW3068" s="9">
        <v>366.07362141567899</v>
      </c>
      <c r="AX3068" s="9">
        <v>0.5708916222</v>
      </c>
    </row>
    <row r="3069" spans="1:50" x14ac:dyDescent="0.25">
      <c r="A3069" s="142">
        <v>550000</v>
      </c>
      <c r="B3069" s="142">
        <v>890000</v>
      </c>
      <c r="C3069" s="142">
        <v>890000</v>
      </c>
      <c r="D3069" s="9" t="s">
        <v>305</v>
      </c>
      <c r="E3069" s="9" t="s">
        <v>70</v>
      </c>
      <c r="F3069" s="9" t="s">
        <v>306</v>
      </c>
      <c r="G3069" s="9" t="s">
        <v>307</v>
      </c>
      <c r="H3069" s="9">
        <v>0.36</v>
      </c>
      <c r="I3069" s="9">
        <v>0.48</v>
      </c>
      <c r="J3069" s="9" t="s">
        <v>195</v>
      </c>
      <c r="K3069" s="9">
        <v>0.10364686816205999</v>
      </c>
      <c r="L3069" s="9">
        <v>3864.8748673155301</v>
      </c>
      <c r="M3069" s="9">
        <v>9.6009378304260302</v>
      </c>
      <c r="N3069" s="9">
        <v>1.4109172781347801</v>
      </c>
      <c r="O3069" s="9">
        <v>0.99510713754238</v>
      </c>
      <c r="P3069" s="9">
        <v>0.14623715711442001</v>
      </c>
      <c r="Q3069" s="9">
        <v>400.58217583554699</v>
      </c>
      <c r="R3069" s="9">
        <v>1210</v>
      </c>
      <c r="S3069" s="9" t="s">
        <v>310</v>
      </c>
      <c r="T3069" s="9">
        <v>1210</v>
      </c>
      <c r="U3069" s="9" t="s">
        <v>293</v>
      </c>
      <c r="V3069" s="9" t="s">
        <v>195</v>
      </c>
      <c r="Z3069" s="9">
        <v>0</v>
      </c>
      <c r="AA3069" s="9">
        <v>1</v>
      </c>
      <c r="AB3069" s="9">
        <v>0.99510713754238</v>
      </c>
      <c r="AC3069" s="9">
        <v>0.14623715711442001</v>
      </c>
      <c r="AD3069" s="9">
        <v>400.58217583554699</v>
      </c>
      <c r="AF3069" s="9">
        <v>-1</v>
      </c>
      <c r="AG3069" s="9">
        <v>-1</v>
      </c>
      <c r="AH3069" s="9">
        <v>-1</v>
      </c>
      <c r="AI3069" s="9">
        <v>-1</v>
      </c>
      <c r="AJ3069" s="9">
        <v>0</v>
      </c>
      <c r="AM3069" s="9" t="s">
        <v>309</v>
      </c>
      <c r="AN3069" s="9">
        <v>-1</v>
      </c>
      <c r="AQ3069" s="9">
        <v>578</v>
      </c>
      <c r="AR3069" s="9" t="s">
        <v>303</v>
      </c>
      <c r="AS3069" s="9" t="s">
        <v>304</v>
      </c>
      <c r="AT3069" s="9" t="s">
        <v>195</v>
      </c>
      <c r="AU3069" s="9">
        <v>132.71029999999999</v>
      </c>
      <c r="AV3069" s="9">
        <v>97.817575519968997</v>
      </c>
      <c r="AW3069" s="9">
        <v>419.443994083316</v>
      </c>
      <c r="AX3069" s="9">
        <v>0.32488416530000003</v>
      </c>
    </row>
    <row r="3070" spans="1:50" x14ac:dyDescent="0.25">
      <c r="A3070" s="142">
        <v>550000</v>
      </c>
      <c r="B3070" s="142">
        <v>890000</v>
      </c>
      <c r="C3070" s="142">
        <v>890000</v>
      </c>
      <c r="D3070" s="9" t="s">
        <v>305</v>
      </c>
      <c r="E3070" s="9" t="s">
        <v>70</v>
      </c>
      <c r="F3070" s="9" t="s">
        <v>306</v>
      </c>
      <c r="G3070" s="9" t="s">
        <v>307</v>
      </c>
      <c r="H3070" s="9">
        <v>0.36</v>
      </c>
      <c r="I3070" s="9">
        <v>0.48</v>
      </c>
      <c r="J3070" s="9" t="s">
        <v>195</v>
      </c>
      <c r="K3070" s="9">
        <v>0.33198666033348001</v>
      </c>
      <c r="L3070" s="9">
        <v>3864.8748673155301</v>
      </c>
      <c r="M3070" s="9">
        <v>9.6009378304260302</v>
      </c>
      <c r="N3070" s="9">
        <v>1.4109172781347801</v>
      </c>
      <c r="O3070" s="9">
        <v>3.18738328639258</v>
      </c>
      <c r="P3070" s="9">
        <v>0.46840571517478002</v>
      </c>
      <c r="Q3070" s="9">
        <v>1283.08689980691</v>
      </c>
      <c r="R3070" s="9">
        <v>1210</v>
      </c>
      <c r="S3070" s="9" t="s">
        <v>310</v>
      </c>
      <c r="T3070" s="9">
        <v>1210</v>
      </c>
      <c r="U3070" s="9" t="s">
        <v>293</v>
      </c>
      <c r="V3070" s="9" t="s">
        <v>195</v>
      </c>
      <c r="Z3070" s="9">
        <v>0</v>
      </c>
      <c r="AA3070" s="9">
        <v>1</v>
      </c>
      <c r="AB3070" s="9">
        <v>3.18738328639258</v>
      </c>
      <c r="AC3070" s="9">
        <v>0.46840571517478002</v>
      </c>
      <c r="AD3070" s="9">
        <v>1283.08689980691</v>
      </c>
      <c r="AF3070" s="9">
        <v>-1</v>
      </c>
      <c r="AG3070" s="9">
        <v>-1</v>
      </c>
      <c r="AH3070" s="9">
        <v>-1</v>
      </c>
      <c r="AI3070" s="9">
        <v>-1</v>
      </c>
      <c r="AJ3070" s="9">
        <v>0</v>
      </c>
      <c r="AM3070" s="9" t="s">
        <v>309</v>
      </c>
      <c r="AN3070" s="9">
        <v>-1</v>
      </c>
      <c r="AQ3070" s="9">
        <v>578</v>
      </c>
      <c r="AR3070" s="9" t="s">
        <v>303</v>
      </c>
      <c r="AS3070" s="9" t="s">
        <v>304</v>
      </c>
      <c r="AT3070" s="9" t="s">
        <v>195</v>
      </c>
      <c r="AU3070" s="9">
        <v>132.71029999999999</v>
      </c>
      <c r="AV3070" s="9">
        <v>149.98930999636099</v>
      </c>
      <c r="AW3070" s="9">
        <v>1343.5023485217</v>
      </c>
      <c r="AX3070" s="9">
        <v>1.0406219788</v>
      </c>
    </row>
    <row r="3071" spans="1:50" x14ac:dyDescent="0.25">
      <c r="A3071" s="142">
        <v>550000</v>
      </c>
      <c r="B3071" s="142">
        <v>890000</v>
      </c>
      <c r="C3071" s="142">
        <v>890000</v>
      </c>
      <c r="D3071" s="9" t="s">
        <v>305</v>
      </c>
      <c r="E3071" s="9" t="s">
        <v>70</v>
      </c>
      <c r="F3071" s="9" t="s">
        <v>306</v>
      </c>
      <c r="G3071" s="9" t="s">
        <v>307</v>
      </c>
      <c r="H3071" s="9">
        <v>0.36</v>
      </c>
      <c r="I3071" s="9">
        <v>0.48</v>
      </c>
      <c r="J3071" s="9" t="s">
        <v>195</v>
      </c>
      <c r="K3071" s="9">
        <v>0.208795925878</v>
      </c>
      <c r="L3071" s="9">
        <v>3858.1883499751402</v>
      </c>
      <c r="M3071" s="9">
        <v>9.5852546234560503</v>
      </c>
      <c r="N3071" s="9">
        <v>1.4086441436833901</v>
      </c>
      <c r="O3071" s="9">
        <v>2.0013621138809201</v>
      </c>
      <c r="P3071" s="9">
        <v>0.294119158213</v>
      </c>
      <c r="Q3071" s="9">
        <v>805.57400874478901</v>
      </c>
      <c r="R3071" s="9">
        <v>1200</v>
      </c>
      <c r="S3071" s="9" t="s">
        <v>308</v>
      </c>
      <c r="T3071" s="9">
        <v>1200</v>
      </c>
      <c r="U3071" s="9" t="s">
        <v>293</v>
      </c>
      <c r="V3071" s="9" t="s">
        <v>195</v>
      </c>
      <c r="Z3071" s="9">
        <v>0</v>
      </c>
      <c r="AA3071" s="9">
        <v>1</v>
      </c>
      <c r="AB3071" s="9">
        <v>2.0013621138809201</v>
      </c>
      <c r="AC3071" s="9">
        <v>0.294119158213</v>
      </c>
      <c r="AD3071" s="9">
        <v>805.57400874478901</v>
      </c>
      <c r="AF3071" s="9">
        <v>-1</v>
      </c>
      <c r="AG3071" s="9">
        <v>-1</v>
      </c>
      <c r="AH3071" s="9">
        <v>-1</v>
      </c>
      <c r="AI3071" s="9">
        <v>-1</v>
      </c>
      <c r="AJ3071" s="9">
        <v>0</v>
      </c>
      <c r="AM3071" s="9" t="s">
        <v>309</v>
      </c>
      <c r="AN3071" s="9">
        <v>-1</v>
      </c>
      <c r="AQ3071" s="9">
        <v>578</v>
      </c>
      <c r="AR3071" s="9" t="s">
        <v>303</v>
      </c>
      <c r="AS3071" s="9" t="s">
        <v>304</v>
      </c>
      <c r="AT3071" s="9" t="s">
        <v>195</v>
      </c>
      <c r="AU3071" s="9">
        <v>132.71029999999999</v>
      </c>
      <c r="AV3071" s="9">
        <v>182.774945030265</v>
      </c>
      <c r="AW3071" s="9">
        <v>844.96713361035404</v>
      </c>
      <c r="AX3071" s="9">
        <v>0.65334469480000001</v>
      </c>
    </row>
    <row r="3072" spans="1:50" x14ac:dyDescent="0.25">
      <c r="A3072" s="142">
        <v>550000</v>
      </c>
      <c r="B3072" s="142">
        <v>890000</v>
      </c>
      <c r="C3072" s="142">
        <v>890000</v>
      </c>
      <c r="D3072" s="9" t="s">
        <v>305</v>
      </c>
      <c r="E3072" s="9" t="s">
        <v>70</v>
      </c>
      <c r="F3072" s="9" t="s">
        <v>306</v>
      </c>
      <c r="G3072" s="9" t="s">
        <v>307</v>
      </c>
      <c r="H3072" s="9">
        <v>0.36</v>
      </c>
      <c r="I3072" s="9">
        <v>0.48</v>
      </c>
      <c r="J3072" s="9" t="s">
        <v>195</v>
      </c>
      <c r="K3072" s="9">
        <v>1.9357093318699999E-2</v>
      </c>
      <c r="L3072" s="9">
        <v>3858.1883499751402</v>
      </c>
      <c r="M3072" s="9">
        <v>9.5852546234560503</v>
      </c>
      <c r="N3072" s="9">
        <v>1.4086441436833901</v>
      </c>
      <c r="O3072" s="9">
        <v>0.18554266822978999</v>
      </c>
      <c r="P3072" s="9">
        <v>2.726725614212E-2</v>
      </c>
      <c r="Q3072" s="9">
        <v>74.683311931613204</v>
      </c>
      <c r="R3072" s="9">
        <v>1210</v>
      </c>
      <c r="S3072" s="9" t="s">
        <v>310</v>
      </c>
      <c r="T3072" s="9">
        <v>1210</v>
      </c>
      <c r="U3072" s="9" t="s">
        <v>293</v>
      </c>
      <c r="V3072" s="9" t="s">
        <v>195</v>
      </c>
      <c r="Z3072" s="9">
        <v>0</v>
      </c>
      <c r="AA3072" s="9">
        <v>1</v>
      </c>
      <c r="AB3072" s="9">
        <v>0.18554266822978999</v>
      </c>
      <c r="AC3072" s="9">
        <v>2.726725614212E-2</v>
      </c>
      <c r="AD3072" s="9">
        <v>74.683311931612394</v>
      </c>
      <c r="AF3072" s="9">
        <v>-1</v>
      </c>
      <c r="AG3072" s="9">
        <v>-1</v>
      </c>
      <c r="AH3072" s="9">
        <v>-1</v>
      </c>
      <c r="AI3072" s="9">
        <v>-1</v>
      </c>
      <c r="AJ3072" s="9">
        <v>0</v>
      </c>
      <c r="AM3072" s="9" t="s">
        <v>309</v>
      </c>
      <c r="AN3072" s="9">
        <v>-1</v>
      </c>
      <c r="AQ3072" s="9">
        <v>578</v>
      </c>
      <c r="AR3072" s="9" t="s">
        <v>303</v>
      </c>
      <c r="AS3072" s="9" t="s">
        <v>304</v>
      </c>
      <c r="AT3072" s="9" t="s">
        <v>195</v>
      </c>
      <c r="AU3072" s="9">
        <v>132.71029999999999</v>
      </c>
      <c r="AV3072" s="9">
        <v>52.242738242752402</v>
      </c>
      <c r="AW3072" s="9">
        <v>78.335377415800494</v>
      </c>
      <c r="AX3072" s="9">
        <v>6.0570407100000001E-2</v>
      </c>
    </row>
    <row r="3073" spans="1:50" x14ac:dyDescent="0.25">
      <c r="A3073" s="142">
        <v>550000</v>
      </c>
      <c r="B3073" s="142">
        <v>890000</v>
      </c>
      <c r="C3073" s="142">
        <v>890000</v>
      </c>
      <c r="D3073" s="9" t="s">
        <v>305</v>
      </c>
      <c r="E3073" s="9" t="s">
        <v>70</v>
      </c>
      <c r="F3073" s="9" t="s">
        <v>306</v>
      </c>
      <c r="G3073" s="9" t="s">
        <v>307</v>
      </c>
      <c r="H3073" s="9">
        <v>0.36</v>
      </c>
      <c r="I3073" s="9">
        <v>0.48</v>
      </c>
      <c r="J3073" s="9" t="s">
        <v>195</v>
      </c>
      <c r="K3073" s="9">
        <v>0.28172708871212998</v>
      </c>
      <c r="L3073" s="9">
        <v>3858.1883499751402</v>
      </c>
      <c r="M3073" s="9">
        <v>9.5852546234560503</v>
      </c>
      <c r="N3073" s="9">
        <v>1.4086441436833901</v>
      </c>
      <c r="O3073" s="9">
        <v>2.7004258796308398</v>
      </c>
      <c r="P3073" s="9">
        <v>0.39685321363131998</v>
      </c>
      <c r="Q3073" s="9">
        <v>1086.95617154158</v>
      </c>
      <c r="R3073" s="9">
        <v>1210</v>
      </c>
      <c r="S3073" s="9" t="s">
        <v>310</v>
      </c>
      <c r="T3073" s="9">
        <v>1210</v>
      </c>
      <c r="U3073" s="9" t="s">
        <v>293</v>
      </c>
      <c r="V3073" s="9" t="s">
        <v>195</v>
      </c>
      <c r="Z3073" s="9">
        <v>0</v>
      </c>
      <c r="AA3073" s="9">
        <v>1</v>
      </c>
      <c r="AB3073" s="9">
        <v>2.7004258796308398</v>
      </c>
      <c r="AC3073" s="9">
        <v>0.39685321363131998</v>
      </c>
      <c r="AD3073" s="9">
        <v>1086.95617154158</v>
      </c>
      <c r="AF3073" s="9">
        <v>-1</v>
      </c>
      <c r="AG3073" s="9">
        <v>-1</v>
      </c>
      <c r="AH3073" s="9">
        <v>-1</v>
      </c>
      <c r="AI3073" s="9">
        <v>-1</v>
      </c>
      <c r="AJ3073" s="9">
        <v>0</v>
      </c>
      <c r="AM3073" s="9" t="s">
        <v>309</v>
      </c>
      <c r="AN3073" s="9">
        <v>-1</v>
      </c>
      <c r="AQ3073" s="9">
        <v>578</v>
      </c>
      <c r="AR3073" s="9" t="s">
        <v>303</v>
      </c>
      <c r="AS3073" s="9" t="s">
        <v>304</v>
      </c>
      <c r="AT3073" s="9" t="s">
        <v>195</v>
      </c>
      <c r="AU3073" s="9">
        <v>132.71029999999999</v>
      </c>
      <c r="AV3073" s="9">
        <v>133.77954912488099</v>
      </c>
      <c r="AW3073" s="9">
        <v>1140.1090783187699</v>
      </c>
      <c r="AX3073" s="9">
        <v>0.88155407259999996</v>
      </c>
    </row>
    <row r="3074" spans="1:50" x14ac:dyDescent="0.25">
      <c r="A3074" s="142">
        <v>550000</v>
      </c>
      <c r="B3074" s="142">
        <v>890000</v>
      </c>
      <c r="C3074" s="142">
        <v>890000</v>
      </c>
      <c r="D3074" s="9" t="s">
        <v>305</v>
      </c>
      <c r="E3074" s="9" t="s">
        <v>70</v>
      </c>
      <c r="F3074" s="9" t="s">
        <v>306</v>
      </c>
      <c r="G3074" s="9" t="s">
        <v>307</v>
      </c>
      <c r="H3074" s="9">
        <v>0.36</v>
      </c>
      <c r="I3074" s="9">
        <v>0.48</v>
      </c>
      <c r="J3074" s="9" t="s">
        <v>195</v>
      </c>
      <c r="K3074" s="9">
        <v>2.8004952592219998E-2</v>
      </c>
      <c r="L3074" s="9">
        <v>3858.1883499751402</v>
      </c>
      <c r="M3074" s="9">
        <v>9.5852546234560503</v>
      </c>
      <c r="N3074" s="9">
        <v>1.4086441436833901</v>
      </c>
      <c r="O3074" s="9">
        <v>0.26843460131430003</v>
      </c>
      <c r="P3074" s="9">
        <v>3.9449012463170001E-2</v>
      </c>
      <c r="Q3074" s="9">
        <v>108.04838183293199</v>
      </c>
      <c r="R3074" s="9">
        <v>1210</v>
      </c>
      <c r="S3074" s="9" t="s">
        <v>310</v>
      </c>
      <c r="T3074" s="9">
        <v>1210</v>
      </c>
      <c r="U3074" s="9" t="s">
        <v>293</v>
      </c>
      <c r="V3074" s="9" t="s">
        <v>195</v>
      </c>
      <c r="Z3074" s="9">
        <v>0</v>
      </c>
      <c r="AA3074" s="9">
        <v>1</v>
      </c>
      <c r="AB3074" s="9">
        <v>0.26843460131430003</v>
      </c>
      <c r="AC3074" s="9">
        <v>3.9449012463170001E-2</v>
      </c>
      <c r="AD3074" s="9">
        <v>108.048381832933</v>
      </c>
      <c r="AF3074" s="9">
        <v>-1</v>
      </c>
      <c r="AG3074" s="9">
        <v>-1</v>
      </c>
      <c r="AH3074" s="9">
        <v>-1</v>
      </c>
      <c r="AI3074" s="9">
        <v>-1</v>
      </c>
      <c r="AJ3074" s="9">
        <v>0</v>
      </c>
      <c r="AM3074" s="9" t="s">
        <v>309</v>
      </c>
      <c r="AN3074" s="9">
        <v>-1</v>
      </c>
      <c r="AQ3074" s="9">
        <v>578</v>
      </c>
      <c r="AR3074" s="9" t="s">
        <v>303</v>
      </c>
      <c r="AS3074" s="9" t="s">
        <v>304</v>
      </c>
      <c r="AT3074" s="9" t="s">
        <v>195</v>
      </c>
      <c r="AU3074" s="9">
        <v>132.71029999999999</v>
      </c>
      <c r="AV3074" s="9">
        <v>64.841952902476095</v>
      </c>
      <c r="AW3074" s="9">
        <v>113.332022256858</v>
      </c>
      <c r="AX3074" s="9">
        <v>8.7630479999999997E-2</v>
      </c>
    </row>
    <row r="3075" spans="1:50" x14ac:dyDescent="0.25">
      <c r="A3075" s="142">
        <v>550000</v>
      </c>
      <c r="B3075" s="142">
        <v>890000</v>
      </c>
      <c r="C3075" s="142">
        <v>890000</v>
      </c>
      <c r="D3075" s="9" t="s">
        <v>305</v>
      </c>
      <c r="E3075" s="9" t="s">
        <v>70</v>
      </c>
      <c r="F3075" s="9" t="s">
        <v>306</v>
      </c>
      <c r="G3075" s="9" t="s">
        <v>307</v>
      </c>
      <c r="H3075" s="9">
        <v>0.36</v>
      </c>
      <c r="I3075" s="9">
        <v>0.48</v>
      </c>
      <c r="J3075" s="9" t="s">
        <v>195</v>
      </c>
      <c r="K3075" s="9">
        <v>7.3780641105389996E-2</v>
      </c>
      <c r="L3075" s="9">
        <v>3858.1883499751402</v>
      </c>
      <c r="M3075" s="9">
        <v>9.5852546234560503</v>
      </c>
      <c r="N3075" s="9">
        <v>1.4086441436833901</v>
      </c>
      <c r="O3075" s="9">
        <v>0.70720623127703997</v>
      </c>
      <c r="P3075" s="9">
        <v>0.10393066801032</v>
      </c>
      <c r="Q3075" s="9">
        <v>284.65960996653598</v>
      </c>
      <c r="R3075" s="9">
        <v>1210</v>
      </c>
      <c r="S3075" s="9" t="s">
        <v>310</v>
      </c>
      <c r="T3075" s="9">
        <v>1210</v>
      </c>
      <c r="U3075" s="9" t="s">
        <v>293</v>
      </c>
      <c r="V3075" s="9" t="s">
        <v>195</v>
      </c>
      <c r="Z3075" s="9">
        <v>0</v>
      </c>
      <c r="AA3075" s="9">
        <v>1</v>
      </c>
      <c r="AB3075" s="9">
        <v>0.70720623127703997</v>
      </c>
      <c r="AC3075" s="9">
        <v>0.10393066801032</v>
      </c>
      <c r="AD3075" s="9">
        <v>284.659609966537</v>
      </c>
      <c r="AF3075" s="9">
        <v>-1</v>
      </c>
      <c r="AG3075" s="9">
        <v>-1</v>
      </c>
      <c r="AH3075" s="9">
        <v>-1</v>
      </c>
      <c r="AI3075" s="9">
        <v>-1</v>
      </c>
      <c r="AJ3075" s="9">
        <v>0</v>
      </c>
      <c r="AM3075" s="9" t="s">
        <v>309</v>
      </c>
      <c r="AN3075" s="9">
        <v>-1</v>
      </c>
      <c r="AQ3075" s="9">
        <v>578</v>
      </c>
      <c r="AR3075" s="9" t="s">
        <v>303</v>
      </c>
      <c r="AS3075" s="9" t="s">
        <v>304</v>
      </c>
      <c r="AT3075" s="9" t="s">
        <v>195</v>
      </c>
      <c r="AU3075" s="9">
        <v>132.71029999999999</v>
      </c>
      <c r="AV3075" s="9">
        <v>82.398252572223299</v>
      </c>
      <c r="AW3075" s="9">
        <v>298.579661306162</v>
      </c>
      <c r="AX3075" s="9">
        <v>0.23086748579999999</v>
      </c>
    </row>
    <row r="3076" spans="1:50" x14ac:dyDescent="0.25">
      <c r="A3076" s="142">
        <v>550000</v>
      </c>
      <c r="B3076" s="142">
        <v>890000</v>
      </c>
      <c r="C3076" s="142">
        <v>890000</v>
      </c>
      <c r="D3076" s="9" t="s">
        <v>305</v>
      </c>
      <c r="E3076" s="9" t="s">
        <v>70</v>
      </c>
      <c r="F3076" s="9" t="s">
        <v>306</v>
      </c>
      <c r="G3076" s="9" t="s">
        <v>307</v>
      </c>
      <c r="H3076" s="9">
        <v>0.36</v>
      </c>
      <c r="I3076" s="9">
        <v>0.48</v>
      </c>
      <c r="J3076" s="9" t="s">
        <v>195</v>
      </c>
      <c r="K3076" s="9">
        <v>6.0977521074699996E-3</v>
      </c>
      <c r="L3076" s="9">
        <v>3858.1883499751402</v>
      </c>
      <c r="M3076" s="9">
        <v>9.5852546234560503</v>
      </c>
      <c r="N3076" s="9">
        <v>1.4086441436833901</v>
      </c>
      <c r="O3076" s="9">
        <v>5.8448506580810002E-2</v>
      </c>
      <c r="P3076" s="9">
        <v>8.5895627958200004E-3</v>
      </c>
      <c r="Q3076" s="9">
        <v>23.526276142077101</v>
      </c>
      <c r="R3076" s="9">
        <v>1210</v>
      </c>
      <c r="S3076" s="9" t="s">
        <v>310</v>
      </c>
      <c r="T3076" s="9">
        <v>1210</v>
      </c>
      <c r="U3076" s="9" t="s">
        <v>293</v>
      </c>
      <c r="V3076" s="9" t="s">
        <v>195</v>
      </c>
      <c r="Z3076" s="9">
        <v>0</v>
      </c>
      <c r="AA3076" s="9">
        <v>1</v>
      </c>
      <c r="AB3076" s="9">
        <v>5.8448506580810002E-2</v>
      </c>
      <c r="AC3076" s="9">
        <v>8.5895627958200004E-3</v>
      </c>
      <c r="AD3076" s="9">
        <v>23.526276142076298</v>
      </c>
      <c r="AF3076" s="9">
        <v>-1</v>
      </c>
      <c r="AG3076" s="9">
        <v>-1</v>
      </c>
      <c r="AH3076" s="9">
        <v>-1</v>
      </c>
      <c r="AI3076" s="9">
        <v>-1</v>
      </c>
      <c r="AJ3076" s="9">
        <v>0</v>
      </c>
      <c r="AM3076" s="9" t="s">
        <v>309</v>
      </c>
      <c r="AN3076" s="9">
        <v>-1</v>
      </c>
      <c r="AQ3076" s="9">
        <v>578</v>
      </c>
      <c r="AR3076" s="9" t="s">
        <v>303</v>
      </c>
      <c r="AS3076" s="9" t="s">
        <v>304</v>
      </c>
      <c r="AT3076" s="9" t="s">
        <v>195</v>
      </c>
      <c r="AU3076" s="9">
        <v>132.71029999999999</v>
      </c>
      <c r="AV3076" s="9">
        <v>23.2884576189374</v>
      </c>
      <c r="AW3076" s="9">
        <v>24.676727278317198</v>
      </c>
      <c r="AX3076" s="9">
        <v>1.9080515900000001E-2</v>
      </c>
    </row>
    <row r="3077" spans="1:50" x14ac:dyDescent="0.25">
      <c r="A3077" s="142">
        <v>550000</v>
      </c>
      <c r="B3077" s="142">
        <v>890000</v>
      </c>
      <c r="C3077" s="142">
        <v>890000</v>
      </c>
      <c r="D3077" s="9" t="s">
        <v>305</v>
      </c>
      <c r="E3077" s="9" t="s">
        <v>70</v>
      </c>
      <c r="F3077" s="9" t="s">
        <v>306</v>
      </c>
      <c r="G3077" s="9" t="s">
        <v>307</v>
      </c>
      <c r="H3077" s="9">
        <v>0.36</v>
      </c>
      <c r="I3077" s="9">
        <v>0.48</v>
      </c>
      <c r="J3077" s="9" t="s">
        <v>195</v>
      </c>
      <c r="K3077" s="9">
        <v>6.510646325385E-2</v>
      </c>
      <c r="L3077" s="9">
        <v>3914.7706904454799</v>
      </c>
      <c r="M3077" s="9">
        <v>10.3695821191011</v>
      </c>
      <c r="N3077" s="9">
        <v>1.7905728180556599</v>
      </c>
      <c r="O3077" s="9">
        <v>0.67512681719505996</v>
      </c>
      <c r="P3077" s="9">
        <v>0.11657786338208</v>
      </c>
      <c r="Q3077" s="9">
        <v>254.87687410474899</v>
      </c>
      <c r="R3077" s="9">
        <v>1200</v>
      </c>
      <c r="S3077" s="9" t="s">
        <v>308</v>
      </c>
      <c r="T3077" s="9">
        <v>1200</v>
      </c>
      <c r="U3077" s="9" t="s">
        <v>293</v>
      </c>
      <c r="V3077" s="9" t="s">
        <v>195</v>
      </c>
      <c r="Z3077" s="9">
        <v>0</v>
      </c>
      <c r="AA3077" s="9">
        <v>1</v>
      </c>
      <c r="AB3077" s="9">
        <v>0.67512681719505996</v>
      </c>
      <c r="AC3077" s="9">
        <v>0.11657786338208</v>
      </c>
      <c r="AD3077" s="9">
        <v>256.11186177610602</v>
      </c>
      <c r="AF3077" s="9">
        <v>-1</v>
      </c>
      <c r="AG3077" s="9">
        <v>-1</v>
      </c>
      <c r="AH3077" s="9">
        <v>-1</v>
      </c>
      <c r="AI3077" s="9">
        <v>-1</v>
      </c>
      <c r="AJ3077" s="9">
        <v>0</v>
      </c>
      <c r="AM3077" s="9" t="s">
        <v>309</v>
      </c>
      <c r="AN3077" s="9">
        <v>-1</v>
      </c>
      <c r="AQ3077" s="9">
        <v>578</v>
      </c>
      <c r="AR3077" s="9" t="s">
        <v>303</v>
      </c>
      <c r="AS3077" s="9" t="s">
        <v>304</v>
      </c>
      <c r="AT3077" s="9" t="s">
        <v>195</v>
      </c>
      <c r="AU3077" s="9">
        <v>132.71029999999999</v>
      </c>
      <c r="AV3077" s="9">
        <v>78.965765629857501</v>
      </c>
      <c r="AW3077" s="9">
        <v>263.476508958605</v>
      </c>
      <c r="AX3077" s="9">
        <v>0.20771440529999999</v>
      </c>
    </row>
    <row r="3078" spans="1:50" x14ac:dyDescent="0.25">
      <c r="A3078" s="142">
        <v>550000</v>
      </c>
      <c r="B3078" s="142">
        <v>890000</v>
      </c>
      <c r="C3078" s="142">
        <v>890000</v>
      </c>
      <c r="D3078" s="9" t="s">
        <v>305</v>
      </c>
      <c r="E3078" s="9" t="s">
        <v>70</v>
      </c>
      <c r="F3078" s="9" t="s">
        <v>306</v>
      </c>
      <c r="G3078" s="9" t="s">
        <v>307</v>
      </c>
      <c r="H3078" s="9">
        <v>0.36</v>
      </c>
      <c r="I3078" s="9">
        <v>0.48</v>
      </c>
      <c r="J3078" s="9" t="s">
        <v>195</v>
      </c>
      <c r="K3078" s="9">
        <v>8.1901905609699996E-3</v>
      </c>
      <c r="L3078" s="9">
        <v>3914.7706904454799</v>
      </c>
      <c r="M3078" s="9">
        <v>10.3695821191011</v>
      </c>
      <c r="N3078" s="9">
        <v>1.7905728180556599</v>
      </c>
      <c r="O3078" s="9">
        <v>8.492885359308E-2</v>
      </c>
      <c r="P3078" s="9">
        <v>1.466513259317E-2</v>
      </c>
      <c r="Q3078" s="9">
        <v>32.062717957256403</v>
      </c>
      <c r="R3078" s="9">
        <v>1410</v>
      </c>
      <c r="S3078" s="9" t="s">
        <v>299</v>
      </c>
      <c r="T3078" s="9">
        <v>1410</v>
      </c>
      <c r="U3078" s="9" t="s">
        <v>293</v>
      </c>
      <c r="V3078" s="9" t="s">
        <v>195</v>
      </c>
      <c r="Z3078" s="9">
        <v>0</v>
      </c>
      <c r="AA3078" s="9">
        <v>1</v>
      </c>
      <c r="AB3078" s="9">
        <v>8.492885359308E-2</v>
      </c>
      <c r="AC3078" s="9">
        <v>1.466513259317E-2</v>
      </c>
      <c r="AD3078" s="9">
        <v>32.062717957254897</v>
      </c>
      <c r="AF3078" s="9">
        <v>-1</v>
      </c>
      <c r="AG3078" s="9">
        <v>-1</v>
      </c>
      <c r="AH3078" s="9">
        <v>-1</v>
      </c>
      <c r="AI3078" s="9">
        <v>-1</v>
      </c>
      <c r="AJ3078" s="9">
        <v>0</v>
      </c>
      <c r="AM3078" s="9" t="s">
        <v>309</v>
      </c>
      <c r="AN3078" s="9">
        <v>-1</v>
      </c>
      <c r="AQ3078" s="9">
        <v>578</v>
      </c>
      <c r="AR3078" s="9" t="s">
        <v>303</v>
      </c>
      <c r="AS3078" s="9" t="s">
        <v>304</v>
      </c>
      <c r="AT3078" s="9" t="s">
        <v>195</v>
      </c>
      <c r="AU3078" s="9">
        <v>132.71029999999999</v>
      </c>
      <c r="AV3078" s="9">
        <v>25.748551293886401</v>
      </c>
      <c r="AW3078" s="9">
        <v>33.144525272347799</v>
      </c>
      <c r="AX3078" s="9">
        <v>2.6003826399999999E-2</v>
      </c>
    </row>
    <row r="3079" spans="1:50" x14ac:dyDescent="0.25">
      <c r="A3079" s="142">
        <v>550000</v>
      </c>
      <c r="B3079" s="142">
        <v>890000</v>
      </c>
      <c r="C3079" s="142">
        <v>890000</v>
      </c>
      <c r="D3079" s="9" t="s">
        <v>305</v>
      </c>
      <c r="E3079" s="9" t="s">
        <v>70</v>
      </c>
      <c r="F3079" s="9" t="s">
        <v>306</v>
      </c>
      <c r="G3079" s="9" t="s">
        <v>307</v>
      </c>
      <c r="H3079" s="9">
        <v>0.36</v>
      </c>
      <c r="I3079" s="9">
        <v>0.48</v>
      </c>
      <c r="J3079" s="9" t="s">
        <v>195</v>
      </c>
      <c r="K3079" s="9">
        <v>0.15535648099902999</v>
      </c>
      <c r="L3079" s="9">
        <v>3914.7706904454799</v>
      </c>
      <c r="M3079" s="9">
        <v>10.3695821191011</v>
      </c>
      <c r="N3079" s="9">
        <v>1.7905728180556599</v>
      </c>
      <c r="O3079" s="9">
        <v>1.6109817874540699</v>
      </c>
      <c r="P3079" s="9">
        <v>0.27817709198564999</v>
      </c>
      <c r="Q3079" s="9">
        <v>608.18499838577702</v>
      </c>
      <c r="R3079" s="9">
        <v>1330</v>
      </c>
      <c r="S3079" s="9" t="s">
        <v>311</v>
      </c>
      <c r="T3079" s="9">
        <v>1330</v>
      </c>
      <c r="U3079" s="9" t="s">
        <v>293</v>
      </c>
      <c r="V3079" s="9" t="s">
        <v>195</v>
      </c>
      <c r="Z3079" s="9">
        <v>0</v>
      </c>
      <c r="AA3079" s="9">
        <v>1</v>
      </c>
      <c r="AB3079" s="9">
        <v>1.6109817874540699</v>
      </c>
      <c r="AC3079" s="9">
        <v>0.27817709198564999</v>
      </c>
      <c r="AD3079" s="9">
        <v>608.18499838577702</v>
      </c>
      <c r="AF3079" s="9">
        <v>-1</v>
      </c>
      <c r="AG3079" s="9">
        <v>-1</v>
      </c>
      <c r="AH3079" s="9">
        <v>-1</v>
      </c>
      <c r="AI3079" s="9">
        <v>-1</v>
      </c>
      <c r="AJ3079" s="9">
        <v>0</v>
      </c>
      <c r="AM3079" s="9" t="s">
        <v>309</v>
      </c>
      <c r="AN3079" s="9">
        <v>-1</v>
      </c>
      <c r="AQ3079" s="9">
        <v>578</v>
      </c>
      <c r="AR3079" s="9" t="s">
        <v>303</v>
      </c>
      <c r="AS3079" s="9" t="s">
        <v>304</v>
      </c>
      <c r="AT3079" s="9" t="s">
        <v>195</v>
      </c>
      <c r="AU3079" s="9">
        <v>132.71029999999999</v>
      </c>
      <c r="AV3079" s="9">
        <v>104.783729200541</v>
      </c>
      <c r="AW3079" s="9">
        <v>628.70537289241304</v>
      </c>
      <c r="AX3079" s="9">
        <v>0.49325628420000001</v>
      </c>
    </row>
    <row r="3080" spans="1:50" x14ac:dyDescent="0.25">
      <c r="A3080" s="142">
        <v>550000</v>
      </c>
      <c r="B3080" s="142">
        <v>890000</v>
      </c>
      <c r="C3080" s="142">
        <v>890000</v>
      </c>
      <c r="D3080" s="9" t="s">
        <v>305</v>
      </c>
      <c r="E3080" s="9" t="s">
        <v>70</v>
      </c>
      <c r="F3080" s="9" t="s">
        <v>306</v>
      </c>
      <c r="G3080" s="9" t="s">
        <v>307</v>
      </c>
      <c r="H3080" s="9">
        <v>0.36</v>
      </c>
      <c r="I3080" s="9">
        <v>0.48</v>
      </c>
      <c r="J3080" s="9" t="s">
        <v>195</v>
      </c>
      <c r="K3080" s="9">
        <v>0.11127814823424</v>
      </c>
      <c r="L3080" s="9">
        <v>3914.7706904454799</v>
      </c>
      <c r="M3080" s="9">
        <v>10.3695821191011</v>
      </c>
      <c r="N3080" s="9">
        <v>1.7905728180556599</v>
      </c>
      <c r="O3080" s="9">
        <v>1.1539078961765401</v>
      </c>
      <c r="P3080" s="9">
        <v>0.19925162747180999</v>
      </c>
      <c r="Q3080" s="9">
        <v>435.628433194482</v>
      </c>
      <c r="R3080" s="9">
        <v>1330</v>
      </c>
      <c r="S3080" s="9" t="s">
        <v>311</v>
      </c>
      <c r="T3080" s="9">
        <v>1330</v>
      </c>
      <c r="U3080" s="9" t="s">
        <v>293</v>
      </c>
      <c r="V3080" s="9" t="s">
        <v>195</v>
      </c>
      <c r="Z3080" s="9">
        <v>0</v>
      </c>
      <c r="AA3080" s="9">
        <v>1</v>
      </c>
      <c r="AB3080" s="9">
        <v>1.1539078961765401</v>
      </c>
      <c r="AC3080" s="9">
        <v>0.19925162747180999</v>
      </c>
      <c r="AD3080" s="9">
        <v>435.628433194482</v>
      </c>
      <c r="AF3080" s="9">
        <v>-1</v>
      </c>
      <c r="AG3080" s="9">
        <v>-1</v>
      </c>
      <c r="AH3080" s="9">
        <v>-1</v>
      </c>
      <c r="AI3080" s="9">
        <v>-1</v>
      </c>
      <c r="AJ3080" s="9">
        <v>0</v>
      </c>
      <c r="AM3080" s="9" t="s">
        <v>309</v>
      </c>
      <c r="AN3080" s="9">
        <v>-1</v>
      </c>
      <c r="AQ3080" s="9">
        <v>578</v>
      </c>
      <c r="AR3080" s="9" t="s">
        <v>303</v>
      </c>
      <c r="AS3080" s="9" t="s">
        <v>304</v>
      </c>
      <c r="AT3080" s="9" t="s">
        <v>195</v>
      </c>
      <c r="AU3080" s="9">
        <v>132.71029999999999</v>
      </c>
      <c r="AV3080" s="9">
        <v>91.521033155514601</v>
      </c>
      <c r="AW3080" s="9">
        <v>450.32668885454399</v>
      </c>
      <c r="AX3080" s="9">
        <v>0.35330773170000002</v>
      </c>
    </row>
    <row r="3081" spans="1:50" x14ac:dyDescent="0.25">
      <c r="A3081" s="142">
        <v>550000</v>
      </c>
      <c r="B3081" s="142">
        <v>890000</v>
      </c>
      <c r="C3081" s="142">
        <v>890000</v>
      </c>
      <c r="D3081" s="9" t="s">
        <v>305</v>
      </c>
      <c r="E3081" s="9" t="s">
        <v>70</v>
      </c>
      <c r="F3081" s="9" t="s">
        <v>306</v>
      </c>
      <c r="G3081" s="9" t="s">
        <v>307</v>
      </c>
      <c r="H3081" s="9">
        <v>0.36</v>
      </c>
      <c r="I3081" s="9">
        <v>0.48</v>
      </c>
      <c r="J3081" s="9" t="s">
        <v>195</v>
      </c>
      <c r="K3081" s="9">
        <v>2.412297838336E-2</v>
      </c>
      <c r="L3081" s="9">
        <v>3914.7706904454799</v>
      </c>
      <c r="M3081" s="9">
        <v>10.3695821191011</v>
      </c>
      <c r="N3081" s="9">
        <v>1.7905728180556599</v>
      </c>
      <c r="O3081" s="9">
        <v>0.25014520530357998</v>
      </c>
      <c r="P3081" s="9">
        <v>4.3193949383790002E-2</v>
      </c>
      <c r="Q3081" s="9">
        <v>94.435928741439398</v>
      </c>
      <c r="R3081" s="9">
        <v>1410</v>
      </c>
      <c r="S3081" s="9" t="s">
        <v>299</v>
      </c>
      <c r="T3081" s="9">
        <v>1410</v>
      </c>
      <c r="U3081" s="9" t="s">
        <v>293</v>
      </c>
      <c r="V3081" s="9" t="s">
        <v>195</v>
      </c>
      <c r="Z3081" s="9">
        <v>0</v>
      </c>
      <c r="AA3081" s="9">
        <v>1</v>
      </c>
      <c r="AB3081" s="9">
        <v>0.25014520530357998</v>
      </c>
      <c r="AC3081" s="9">
        <v>4.3193949383790002E-2</v>
      </c>
      <c r="AD3081" s="9">
        <v>118.27517428064399</v>
      </c>
      <c r="AF3081" s="9">
        <v>-1</v>
      </c>
      <c r="AG3081" s="9">
        <v>-1</v>
      </c>
      <c r="AH3081" s="9">
        <v>-1</v>
      </c>
      <c r="AI3081" s="9">
        <v>-1</v>
      </c>
      <c r="AJ3081" s="9">
        <v>0</v>
      </c>
      <c r="AM3081" s="9" t="s">
        <v>309</v>
      </c>
      <c r="AN3081" s="9">
        <v>-1</v>
      </c>
      <c r="AQ3081" s="9">
        <v>578</v>
      </c>
      <c r="AR3081" s="9" t="s">
        <v>303</v>
      </c>
      <c r="AS3081" s="9" t="s">
        <v>304</v>
      </c>
      <c r="AT3081" s="9" t="s">
        <v>195</v>
      </c>
      <c r="AU3081" s="9">
        <v>132.71029999999999</v>
      </c>
      <c r="AV3081" s="9">
        <v>103.920571774008</v>
      </c>
      <c r="AW3081" s="9">
        <v>97.622229998128105</v>
      </c>
      <c r="AX3081" s="9">
        <v>9.5924715600000002E-2</v>
      </c>
    </row>
    <row r="3082" spans="1:50" x14ac:dyDescent="0.25">
      <c r="A3082" s="142">
        <v>550000</v>
      </c>
      <c r="B3082" s="142">
        <v>890000</v>
      </c>
      <c r="C3082" s="142">
        <v>890000</v>
      </c>
      <c r="D3082" s="9" t="s">
        <v>305</v>
      </c>
      <c r="E3082" s="9" t="s">
        <v>70</v>
      </c>
      <c r="F3082" s="9" t="s">
        <v>306</v>
      </c>
      <c r="G3082" s="9" t="s">
        <v>307</v>
      </c>
      <c r="H3082" s="9">
        <v>0.36</v>
      </c>
      <c r="I3082" s="9">
        <v>0.48</v>
      </c>
      <c r="J3082" s="9" t="s">
        <v>195</v>
      </c>
      <c r="K3082" s="9">
        <v>8.5182042953189999E-2</v>
      </c>
      <c r="L3082" s="9">
        <v>3914.7706904454799</v>
      </c>
      <c r="M3082" s="9">
        <v>10.3695821191011</v>
      </c>
      <c r="N3082" s="9">
        <v>1.7905728180556599</v>
      </c>
      <c r="O3082" s="9">
        <v>0.88330218947599004</v>
      </c>
      <c r="P3082" s="9">
        <v>0.15252465069844001</v>
      </c>
      <c r="Q3082" s="9">
        <v>333.46816510545102</v>
      </c>
      <c r="R3082" s="9">
        <v>1410</v>
      </c>
      <c r="S3082" s="9" t="s">
        <v>299</v>
      </c>
      <c r="T3082" s="9">
        <v>1410</v>
      </c>
      <c r="U3082" s="9" t="s">
        <v>293</v>
      </c>
      <c r="V3082" s="9" t="s">
        <v>195</v>
      </c>
      <c r="Z3082" s="9">
        <v>0</v>
      </c>
      <c r="AA3082" s="9">
        <v>1</v>
      </c>
      <c r="AB3082" s="9">
        <v>0.88330218947599004</v>
      </c>
      <c r="AC3082" s="9">
        <v>0.15252465069844001</v>
      </c>
      <c r="AD3082" s="9">
        <v>333.46816510545102</v>
      </c>
      <c r="AF3082" s="9">
        <v>-1</v>
      </c>
      <c r="AG3082" s="9">
        <v>-1</v>
      </c>
      <c r="AH3082" s="9">
        <v>-1</v>
      </c>
      <c r="AI3082" s="9">
        <v>-1</v>
      </c>
      <c r="AJ3082" s="9">
        <v>0</v>
      </c>
      <c r="AM3082" s="9" t="s">
        <v>309</v>
      </c>
      <c r="AN3082" s="9">
        <v>-1</v>
      </c>
      <c r="AQ3082" s="9">
        <v>578</v>
      </c>
      <c r="AR3082" s="9" t="s">
        <v>303</v>
      </c>
      <c r="AS3082" s="9" t="s">
        <v>304</v>
      </c>
      <c r="AT3082" s="9" t="s">
        <v>195</v>
      </c>
      <c r="AU3082" s="9">
        <v>132.71029999999999</v>
      </c>
      <c r="AV3082" s="9">
        <v>86.121487579648999</v>
      </c>
      <c r="AW3082" s="9">
        <v>344.71949759830602</v>
      </c>
      <c r="AX3082" s="9">
        <v>0.2704526887</v>
      </c>
    </row>
    <row r="3083" spans="1:50" x14ac:dyDescent="0.25">
      <c r="A3083" s="142">
        <v>550000</v>
      </c>
      <c r="B3083" s="142">
        <v>890000</v>
      </c>
      <c r="C3083" s="142">
        <v>890000</v>
      </c>
      <c r="D3083" s="9" t="s">
        <v>305</v>
      </c>
      <c r="E3083" s="9" t="s">
        <v>70</v>
      </c>
      <c r="F3083" s="9" t="s">
        <v>306</v>
      </c>
      <c r="G3083" s="9" t="s">
        <v>307</v>
      </c>
      <c r="H3083" s="9">
        <v>0.36</v>
      </c>
      <c r="I3083" s="9">
        <v>0.48</v>
      </c>
      <c r="J3083" s="9" t="s">
        <v>195</v>
      </c>
      <c r="K3083" s="9">
        <v>1.7924029601000001E-4</v>
      </c>
      <c r="L3083" s="9">
        <v>3860.9478641642399</v>
      </c>
      <c r="M3083" s="9">
        <v>9.5918438745603005</v>
      </c>
      <c r="N3083" s="9">
        <v>1.4096034124747501</v>
      </c>
      <c r="O3083" s="9">
        <v>1.7192449353599999E-3</v>
      </c>
      <c r="P3083" s="9">
        <v>2.5265773290999999E-4</v>
      </c>
      <c r="Q3083" s="9">
        <v>0.69203743805582996</v>
      </c>
      <c r="R3083" s="9">
        <v>1200</v>
      </c>
      <c r="S3083" s="9" t="s">
        <v>308</v>
      </c>
      <c r="T3083" s="9">
        <v>1200</v>
      </c>
      <c r="U3083" s="9" t="s">
        <v>293</v>
      </c>
      <c r="V3083" s="9" t="s">
        <v>195</v>
      </c>
      <c r="Z3083" s="9">
        <v>0</v>
      </c>
      <c r="AA3083" s="9">
        <v>1</v>
      </c>
      <c r="AB3083" s="9">
        <v>1.7192449353599999E-3</v>
      </c>
      <c r="AC3083" s="9">
        <v>2.5265773290999999E-4</v>
      </c>
      <c r="AD3083" s="9">
        <v>36.734064108164603</v>
      </c>
      <c r="AF3083" s="9">
        <v>-1</v>
      </c>
      <c r="AG3083" s="9">
        <v>-1</v>
      </c>
      <c r="AH3083" s="9">
        <v>-1</v>
      </c>
      <c r="AI3083" s="9">
        <v>-1</v>
      </c>
      <c r="AJ3083" s="9">
        <v>0</v>
      </c>
      <c r="AM3083" s="9" t="s">
        <v>309</v>
      </c>
      <c r="AN3083" s="9">
        <v>-1</v>
      </c>
      <c r="AQ3083" s="9">
        <v>578</v>
      </c>
      <c r="AR3083" s="9" t="s">
        <v>303</v>
      </c>
      <c r="AS3083" s="9" t="s">
        <v>304</v>
      </c>
      <c r="AT3083" s="9" t="s">
        <v>195</v>
      </c>
      <c r="AU3083" s="9">
        <v>132.71029999999999</v>
      </c>
      <c r="AV3083" s="9">
        <v>4.6352960434957504</v>
      </c>
      <c r="AW3083" s="9">
        <v>0.72535974306446005</v>
      </c>
      <c r="AX3083" s="9">
        <v>2.97924283E-2</v>
      </c>
    </row>
    <row r="3084" spans="1:50" x14ac:dyDescent="0.25">
      <c r="A3084" s="142">
        <v>550000</v>
      </c>
      <c r="B3084" s="142">
        <v>890000</v>
      </c>
      <c r="C3084" s="142">
        <v>890000</v>
      </c>
      <c r="D3084" s="9" t="s">
        <v>305</v>
      </c>
      <c r="E3084" s="9" t="s">
        <v>70</v>
      </c>
      <c r="F3084" s="9" t="s">
        <v>306</v>
      </c>
      <c r="G3084" s="9" t="s">
        <v>307</v>
      </c>
      <c r="H3084" s="9">
        <v>0.36</v>
      </c>
      <c r="I3084" s="9">
        <v>0.48</v>
      </c>
      <c r="J3084" s="9" t="s">
        <v>195</v>
      </c>
      <c r="K3084" s="9">
        <v>9.3095564539099999E-3</v>
      </c>
      <c r="L3084" s="9">
        <v>3860.9478641642399</v>
      </c>
      <c r="M3084" s="9">
        <v>9.5918438745603005</v>
      </c>
      <c r="N3084" s="9">
        <v>1.4096034124747501</v>
      </c>
      <c r="O3084" s="9">
        <v>8.9295812047359993E-2</v>
      </c>
      <c r="P3084" s="9">
        <v>1.3122782546060001E-2</v>
      </c>
      <c r="Q3084" s="9">
        <v>35.943712107063398</v>
      </c>
      <c r="R3084" s="9">
        <v>1210</v>
      </c>
      <c r="S3084" s="9" t="s">
        <v>310</v>
      </c>
      <c r="T3084" s="9">
        <v>1210</v>
      </c>
      <c r="U3084" s="9" t="s">
        <v>293</v>
      </c>
      <c r="V3084" s="9" t="s">
        <v>195</v>
      </c>
      <c r="Z3084" s="9">
        <v>0</v>
      </c>
      <c r="AA3084" s="9">
        <v>1</v>
      </c>
      <c r="AB3084" s="9">
        <v>8.9295812047359993E-2</v>
      </c>
      <c r="AC3084" s="9">
        <v>1.3122782546060001E-2</v>
      </c>
      <c r="AD3084" s="9">
        <v>1495.61490977412</v>
      </c>
      <c r="AF3084" s="9">
        <v>-1</v>
      </c>
      <c r="AG3084" s="9">
        <v>-1</v>
      </c>
      <c r="AH3084" s="9">
        <v>-1</v>
      </c>
      <c r="AI3084" s="9">
        <v>-1</v>
      </c>
      <c r="AJ3084" s="9">
        <v>0</v>
      </c>
      <c r="AM3084" s="9" t="s">
        <v>309</v>
      </c>
      <c r="AN3084" s="9">
        <v>-1</v>
      </c>
      <c r="AQ3084" s="9">
        <v>578</v>
      </c>
      <c r="AR3084" s="9" t="s">
        <v>303</v>
      </c>
      <c r="AS3084" s="9" t="s">
        <v>304</v>
      </c>
      <c r="AT3084" s="9" t="s">
        <v>195</v>
      </c>
      <c r="AU3084" s="9">
        <v>132.71029999999999</v>
      </c>
      <c r="AV3084" s="9">
        <v>32.391185943521897</v>
      </c>
      <c r="AW3084" s="9">
        <v>37.674438325225701</v>
      </c>
      <c r="AX3084" s="9">
        <v>1.2129885724</v>
      </c>
    </row>
    <row r="3085" spans="1:50" x14ac:dyDescent="0.25">
      <c r="A3085" s="142">
        <v>550000</v>
      </c>
      <c r="B3085" s="142">
        <v>890000</v>
      </c>
      <c r="C3085" s="142">
        <v>890000</v>
      </c>
      <c r="D3085" s="9" t="s">
        <v>305</v>
      </c>
      <c r="E3085" s="9" t="s">
        <v>70</v>
      </c>
      <c r="F3085" s="9" t="s">
        <v>306</v>
      </c>
      <c r="G3085" s="9" t="s">
        <v>307</v>
      </c>
      <c r="H3085" s="9">
        <v>0.36</v>
      </c>
      <c r="I3085" s="9">
        <v>0.48</v>
      </c>
      <c r="J3085" s="9" t="s">
        <v>195</v>
      </c>
      <c r="K3085" s="9">
        <v>0.12790549957495001</v>
      </c>
      <c r="L3085" s="9">
        <v>3857.7690414020399</v>
      </c>
      <c r="M3085" s="9">
        <v>9.5843984303164902</v>
      </c>
      <c r="N3085" s="9">
        <v>1.40852464309897</v>
      </c>
      <c r="O3085" s="9">
        <v>1.22589726935508</v>
      </c>
      <c r="P3085" s="9">
        <v>0.18015804813920999</v>
      </c>
      <c r="Q3085" s="9">
        <v>493.42987648533898</v>
      </c>
      <c r="R3085" s="9">
        <v>1200</v>
      </c>
      <c r="S3085" s="9" t="s">
        <v>308</v>
      </c>
      <c r="T3085" s="9">
        <v>1200</v>
      </c>
      <c r="U3085" s="9" t="s">
        <v>293</v>
      </c>
      <c r="V3085" s="9" t="s">
        <v>195</v>
      </c>
      <c r="Z3085" s="9">
        <v>0</v>
      </c>
      <c r="AA3085" s="9">
        <v>1</v>
      </c>
      <c r="AB3085" s="9">
        <v>1.22589726935508</v>
      </c>
      <c r="AC3085" s="9">
        <v>0.18015804813920999</v>
      </c>
      <c r="AD3085" s="9">
        <v>493.42987648533898</v>
      </c>
      <c r="AF3085" s="9">
        <v>-1</v>
      </c>
      <c r="AG3085" s="9">
        <v>-1</v>
      </c>
      <c r="AH3085" s="9">
        <v>-1</v>
      </c>
      <c r="AI3085" s="9">
        <v>-1</v>
      </c>
      <c r="AJ3085" s="9">
        <v>0</v>
      </c>
      <c r="AM3085" s="9" t="s">
        <v>309</v>
      </c>
      <c r="AN3085" s="9">
        <v>-1</v>
      </c>
      <c r="AQ3085" s="9">
        <v>578</v>
      </c>
      <c r="AR3085" s="9" t="s">
        <v>303</v>
      </c>
      <c r="AS3085" s="9" t="s">
        <v>304</v>
      </c>
      <c r="AT3085" s="9" t="s">
        <v>195</v>
      </c>
      <c r="AU3085" s="9">
        <v>132.71029999999999</v>
      </c>
      <c r="AV3085" s="9">
        <v>123.879271447454</v>
      </c>
      <c r="AW3085" s="9">
        <v>517.61519241520296</v>
      </c>
      <c r="AX3085" s="9">
        <v>0.40018643669999998</v>
      </c>
    </row>
    <row r="3086" spans="1:50" x14ac:dyDescent="0.25">
      <c r="A3086" s="142">
        <v>550000</v>
      </c>
      <c r="B3086" s="142">
        <v>890000</v>
      </c>
      <c r="C3086" s="142">
        <v>890000</v>
      </c>
      <c r="D3086" s="9" t="s">
        <v>305</v>
      </c>
      <c r="E3086" s="9" t="s">
        <v>70</v>
      </c>
      <c r="F3086" s="9" t="s">
        <v>306</v>
      </c>
      <c r="G3086" s="9" t="s">
        <v>307</v>
      </c>
      <c r="H3086" s="9">
        <v>0.36</v>
      </c>
      <c r="I3086" s="9">
        <v>0.48</v>
      </c>
      <c r="J3086" s="9" t="s">
        <v>195</v>
      </c>
      <c r="K3086" s="9">
        <v>1.249498696643E-2</v>
      </c>
      <c r="L3086" s="9">
        <v>3857.7690414020399</v>
      </c>
      <c r="M3086" s="9">
        <v>9.5843984303164902</v>
      </c>
      <c r="N3086" s="9">
        <v>1.40852464309897</v>
      </c>
      <c r="O3086" s="9">
        <v>0.11975693346793</v>
      </c>
      <c r="P3086" s="9">
        <v>1.7599497057420001E-2</v>
      </c>
      <c r="Q3086" s="9">
        <v>48.202773891838802</v>
      </c>
      <c r="R3086" s="9">
        <v>1210</v>
      </c>
      <c r="S3086" s="9" t="s">
        <v>310</v>
      </c>
      <c r="T3086" s="9">
        <v>1210</v>
      </c>
      <c r="U3086" s="9" t="s">
        <v>293</v>
      </c>
      <c r="V3086" s="9" t="s">
        <v>195</v>
      </c>
      <c r="Z3086" s="9">
        <v>0</v>
      </c>
      <c r="AA3086" s="9">
        <v>1</v>
      </c>
      <c r="AB3086" s="9">
        <v>0.11975693346793</v>
      </c>
      <c r="AC3086" s="9">
        <v>1.7599497057420001E-2</v>
      </c>
      <c r="AD3086" s="9">
        <v>48.202773891838</v>
      </c>
      <c r="AF3086" s="9">
        <v>-1</v>
      </c>
      <c r="AG3086" s="9">
        <v>-1</v>
      </c>
      <c r="AH3086" s="9">
        <v>-1</v>
      </c>
      <c r="AI3086" s="9">
        <v>-1</v>
      </c>
      <c r="AJ3086" s="9">
        <v>0</v>
      </c>
      <c r="AM3086" s="9" t="s">
        <v>309</v>
      </c>
      <c r="AN3086" s="9">
        <v>-1</v>
      </c>
      <c r="AQ3086" s="9">
        <v>578</v>
      </c>
      <c r="AR3086" s="9" t="s">
        <v>303</v>
      </c>
      <c r="AS3086" s="9" t="s">
        <v>304</v>
      </c>
      <c r="AT3086" s="9" t="s">
        <v>195</v>
      </c>
      <c r="AU3086" s="9">
        <v>132.71029999999999</v>
      </c>
      <c r="AV3086" s="9">
        <v>41.941855736633201</v>
      </c>
      <c r="AW3086" s="9">
        <v>50.565418252925099</v>
      </c>
      <c r="AX3086" s="9">
        <v>3.9093896099999997E-2</v>
      </c>
    </row>
    <row r="3087" spans="1:50" x14ac:dyDescent="0.25">
      <c r="A3087" s="142">
        <v>550000</v>
      </c>
      <c r="B3087" s="142">
        <v>890000</v>
      </c>
      <c r="C3087" s="142">
        <v>890000</v>
      </c>
      <c r="D3087" s="9" t="s">
        <v>305</v>
      </c>
      <c r="E3087" s="9" t="s">
        <v>70</v>
      </c>
      <c r="F3087" s="9" t="s">
        <v>306</v>
      </c>
      <c r="G3087" s="9" t="s">
        <v>307</v>
      </c>
      <c r="H3087" s="9">
        <v>0.36</v>
      </c>
      <c r="I3087" s="9">
        <v>0.48</v>
      </c>
      <c r="J3087" s="9" t="s">
        <v>195</v>
      </c>
      <c r="K3087" s="9">
        <v>0.1930502625363</v>
      </c>
      <c r="L3087" s="9">
        <v>3857.7690414020399</v>
      </c>
      <c r="M3087" s="9">
        <v>9.5843984303164902</v>
      </c>
      <c r="N3087" s="9">
        <v>1.40852464309897</v>
      </c>
      <c r="O3087" s="9">
        <v>1.85027063322515</v>
      </c>
      <c r="P3087" s="9">
        <v>0.27191605213911002</v>
      </c>
      <c r="Q3087" s="9">
        <v>744.74332624709405</v>
      </c>
      <c r="R3087" s="9">
        <v>1210</v>
      </c>
      <c r="S3087" s="9" t="s">
        <v>310</v>
      </c>
      <c r="T3087" s="9">
        <v>1210</v>
      </c>
      <c r="U3087" s="9" t="s">
        <v>293</v>
      </c>
      <c r="V3087" s="9" t="s">
        <v>195</v>
      </c>
      <c r="Z3087" s="9">
        <v>0</v>
      </c>
      <c r="AA3087" s="9">
        <v>1</v>
      </c>
      <c r="AB3087" s="9">
        <v>1.85027063322515</v>
      </c>
      <c r="AC3087" s="9">
        <v>0.27191605213911002</v>
      </c>
      <c r="AD3087" s="9">
        <v>744.74332624709405</v>
      </c>
      <c r="AF3087" s="9">
        <v>-1</v>
      </c>
      <c r="AG3087" s="9">
        <v>-1</v>
      </c>
      <c r="AH3087" s="9">
        <v>-1</v>
      </c>
      <c r="AI3087" s="9">
        <v>-1</v>
      </c>
      <c r="AJ3087" s="9">
        <v>0</v>
      </c>
      <c r="AM3087" s="9" t="s">
        <v>309</v>
      </c>
      <c r="AN3087" s="9">
        <v>-1</v>
      </c>
      <c r="AQ3087" s="9">
        <v>578</v>
      </c>
      <c r="AR3087" s="9" t="s">
        <v>303</v>
      </c>
      <c r="AS3087" s="9" t="s">
        <v>304</v>
      </c>
      <c r="AT3087" s="9" t="s">
        <v>195</v>
      </c>
      <c r="AU3087" s="9">
        <v>132.71029999999999</v>
      </c>
      <c r="AV3087" s="9">
        <v>119.702094070279</v>
      </c>
      <c r="AW3087" s="9">
        <v>781.24669479105296</v>
      </c>
      <c r="AX3087" s="9">
        <v>0.60400918589999997</v>
      </c>
    </row>
    <row r="3088" spans="1:50" x14ac:dyDescent="0.25">
      <c r="A3088" s="142">
        <v>550000</v>
      </c>
      <c r="B3088" s="142">
        <v>890000</v>
      </c>
      <c r="C3088" s="142">
        <v>890000</v>
      </c>
      <c r="D3088" s="9" t="s">
        <v>305</v>
      </c>
      <c r="E3088" s="9" t="s">
        <v>70</v>
      </c>
      <c r="F3088" s="9" t="s">
        <v>306</v>
      </c>
      <c r="G3088" s="9" t="s">
        <v>307</v>
      </c>
      <c r="H3088" s="9">
        <v>0.36</v>
      </c>
      <c r="I3088" s="9">
        <v>0.48</v>
      </c>
      <c r="J3088" s="9" t="s">
        <v>195</v>
      </c>
      <c r="K3088" s="9">
        <v>0.26181297962556999</v>
      </c>
      <c r="L3088" s="9">
        <v>3857.7690414020399</v>
      </c>
      <c r="M3088" s="9">
        <v>9.5843984303164902</v>
      </c>
      <c r="N3088" s="9">
        <v>1.40852464309897</v>
      </c>
      <c r="O3088" s="9">
        <v>2.5093199109598099</v>
      </c>
      <c r="P3088" s="9">
        <v>0.36877003368577999</v>
      </c>
      <c r="Q3088" s="9">
        <v>1010.01400743675</v>
      </c>
      <c r="R3088" s="9">
        <v>1210</v>
      </c>
      <c r="S3088" s="9" t="s">
        <v>310</v>
      </c>
      <c r="T3088" s="9">
        <v>1210</v>
      </c>
      <c r="U3088" s="9" t="s">
        <v>293</v>
      </c>
      <c r="V3088" s="9" t="s">
        <v>195</v>
      </c>
      <c r="Z3088" s="9">
        <v>0</v>
      </c>
      <c r="AA3088" s="9">
        <v>1</v>
      </c>
      <c r="AB3088" s="9">
        <v>2.5093199109598099</v>
      </c>
      <c r="AC3088" s="9">
        <v>0.36877003368577999</v>
      </c>
      <c r="AD3088" s="9">
        <v>1010.01400743675</v>
      </c>
      <c r="AF3088" s="9">
        <v>-1</v>
      </c>
      <c r="AG3088" s="9">
        <v>-1</v>
      </c>
      <c r="AH3088" s="9">
        <v>-1</v>
      </c>
      <c r="AI3088" s="9">
        <v>-1</v>
      </c>
      <c r="AJ3088" s="9">
        <v>0</v>
      </c>
      <c r="AM3088" s="9" t="s">
        <v>309</v>
      </c>
      <c r="AN3088" s="9">
        <v>-1</v>
      </c>
      <c r="AQ3088" s="9">
        <v>578</v>
      </c>
      <c r="AR3088" s="9" t="s">
        <v>303</v>
      </c>
      <c r="AS3088" s="9" t="s">
        <v>304</v>
      </c>
      <c r="AT3088" s="9" t="s">
        <v>195</v>
      </c>
      <c r="AU3088" s="9">
        <v>132.71029999999999</v>
      </c>
      <c r="AV3088" s="9">
        <v>127.601989698495</v>
      </c>
      <c r="AW3088" s="9">
        <v>1059.51953806542</v>
      </c>
      <c r="AX3088" s="9">
        <v>0.81915166859999999</v>
      </c>
    </row>
    <row r="3089" spans="1:50" x14ac:dyDescent="0.25">
      <c r="A3089" s="142">
        <v>550000</v>
      </c>
      <c r="B3089" s="142">
        <v>890000</v>
      </c>
      <c r="C3089" s="142">
        <v>890000</v>
      </c>
      <c r="D3089" s="9" t="s">
        <v>305</v>
      </c>
      <c r="E3089" s="9" t="s">
        <v>70</v>
      </c>
      <c r="F3089" s="9" t="s">
        <v>306</v>
      </c>
      <c r="G3089" s="9" t="s">
        <v>307</v>
      </c>
      <c r="H3089" s="9">
        <v>0.36</v>
      </c>
      <c r="I3089" s="9">
        <v>0.48</v>
      </c>
      <c r="J3089" s="9" t="s">
        <v>195</v>
      </c>
      <c r="K3089" s="9">
        <v>1.8416493704940001E-2</v>
      </c>
      <c r="L3089" s="9">
        <v>3857.7690414020399</v>
      </c>
      <c r="M3089" s="9">
        <v>9.5843984303164902</v>
      </c>
      <c r="N3089" s="9">
        <v>1.40852464309897</v>
      </c>
      <c r="O3089" s="9">
        <v>0.17651101335759001</v>
      </c>
      <c r="P3089" s="9">
        <v>2.594008522289E-2</v>
      </c>
      <c r="Q3089" s="9">
        <v>71.046579266108594</v>
      </c>
      <c r="R3089" s="9">
        <v>1210</v>
      </c>
      <c r="S3089" s="9" t="s">
        <v>310</v>
      </c>
      <c r="T3089" s="9">
        <v>1210</v>
      </c>
      <c r="U3089" s="9" t="s">
        <v>293</v>
      </c>
      <c r="V3089" s="9" t="s">
        <v>195</v>
      </c>
      <c r="Z3089" s="9">
        <v>0</v>
      </c>
      <c r="AA3089" s="9">
        <v>1</v>
      </c>
      <c r="AB3089" s="9">
        <v>0.17651101335759001</v>
      </c>
      <c r="AC3089" s="9">
        <v>2.594008522289E-2</v>
      </c>
      <c r="AD3089" s="9">
        <v>71.046579266108594</v>
      </c>
      <c r="AF3089" s="9">
        <v>-1</v>
      </c>
      <c r="AG3089" s="9">
        <v>-1</v>
      </c>
      <c r="AH3089" s="9">
        <v>-1</v>
      </c>
      <c r="AI3089" s="9">
        <v>-1</v>
      </c>
      <c r="AJ3089" s="9">
        <v>0</v>
      </c>
      <c r="AM3089" s="9" t="s">
        <v>309</v>
      </c>
      <c r="AN3089" s="9">
        <v>-1</v>
      </c>
      <c r="AQ3089" s="9">
        <v>578</v>
      </c>
      <c r="AR3089" s="9" t="s">
        <v>303</v>
      </c>
      <c r="AS3089" s="9" t="s">
        <v>304</v>
      </c>
      <c r="AT3089" s="9" t="s">
        <v>195</v>
      </c>
      <c r="AU3089" s="9">
        <v>132.71029999999999</v>
      </c>
      <c r="AV3089" s="9">
        <v>38.101954971907297</v>
      </c>
      <c r="AW3089" s="9">
        <v>74.528905827941898</v>
      </c>
      <c r="AX3089" s="9">
        <v>5.7620907800000003E-2</v>
      </c>
    </row>
    <row r="3090" spans="1:50" x14ac:dyDescent="0.25">
      <c r="A3090" s="142">
        <v>550000</v>
      </c>
      <c r="B3090" s="142">
        <v>890000</v>
      </c>
      <c r="C3090" s="142">
        <v>890000</v>
      </c>
      <c r="D3090" s="9" t="s">
        <v>305</v>
      </c>
      <c r="E3090" s="9" t="s">
        <v>70</v>
      </c>
      <c r="F3090" s="9" t="s">
        <v>306</v>
      </c>
      <c r="G3090" s="9" t="s">
        <v>307</v>
      </c>
      <c r="H3090" s="9">
        <v>0.36</v>
      </c>
      <c r="I3090" s="9">
        <v>0.48</v>
      </c>
      <c r="J3090" s="9" t="s">
        <v>195</v>
      </c>
      <c r="K3090" s="9">
        <v>4.0832310986000002E-3</v>
      </c>
      <c r="L3090" s="9">
        <v>3857.7690414020399</v>
      </c>
      <c r="M3090" s="9">
        <v>9.5843984303164902</v>
      </c>
      <c r="N3090" s="9">
        <v>1.40852464309897</v>
      </c>
      <c r="O3090" s="9">
        <v>3.913531373207E-2</v>
      </c>
      <c r="P3090" s="9">
        <v>5.7513316258499996E-3</v>
      </c>
      <c r="Q3090" s="9">
        <v>15.752162521080701</v>
      </c>
      <c r="R3090" s="9">
        <v>1210</v>
      </c>
      <c r="S3090" s="9" t="s">
        <v>310</v>
      </c>
      <c r="T3090" s="9">
        <v>1210</v>
      </c>
      <c r="U3090" s="9" t="s">
        <v>293</v>
      </c>
      <c r="V3090" s="9" t="s">
        <v>195</v>
      </c>
      <c r="Z3090" s="9">
        <v>0</v>
      </c>
      <c r="AA3090" s="9">
        <v>1</v>
      </c>
      <c r="AB3090" s="9">
        <v>3.913531373207E-2</v>
      </c>
      <c r="AC3090" s="9">
        <v>5.7513316258499996E-3</v>
      </c>
      <c r="AD3090" s="9">
        <v>15.752162521078899</v>
      </c>
      <c r="AF3090" s="9">
        <v>-1</v>
      </c>
      <c r="AG3090" s="9">
        <v>-1</v>
      </c>
      <c r="AH3090" s="9">
        <v>-1</v>
      </c>
      <c r="AI3090" s="9">
        <v>-1</v>
      </c>
      <c r="AJ3090" s="9">
        <v>0</v>
      </c>
      <c r="AM3090" s="9" t="s">
        <v>309</v>
      </c>
      <c r="AN3090" s="9">
        <v>-1</v>
      </c>
      <c r="AQ3090" s="9">
        <v>578</v>
      </c>
      <c r="AR3090" s="9" t="s">
        <v>303</v>
      </c>
      <c r="AS3090" s="9" t="s">
        <v>304</v>
      </c>
      <c r="AT3090" s="9" t="s">
        <v>195</v>
      </c>
      <c r="AU3090" s="9">
        <v>132.71029999999999</v>
      </c>
      <c r="AV3090" s="9">
        <v>23.121737854323801</v>
      </c>
      <c r="AW3090" s="9">
        <v>16.5242499955231</v>
      </c>
      <c r="AX3090" s="9">
        <v>1.2775476500000001E-2</v>
      </c>
    </row>
    <row r="3091" spans="1:50" x14ac:dyDescent="0.25">
      <c r="A3091" s="142">
        <v>550000</v>
      </c>
      <c r="B3091" s="142">
        <v>890000</v>
      </c>
      <c r="C3091" s="142">
        <v>890000</v>
      </c>
      <c r="D3091" s="9" t="s">
        <v>305</v>
      </c>
      <c r="E3091" s="9" t="s">
        <v>70</v>
      </c>
      <c r="F3091" s="9" t="s">
        <v>306</v>
      </c>
      <c r="G3091" s="9" t="s">
        <v>307</v>
      </c>
      <c r="H3091" s="9">
        <v>0.36</v>
      </c>
      <c r="I3091" s="9">
        <v>0.48</v>
      </c>
      <c r="J3091" s="9" t="s">
        <v>195</v>
      </c>
      <c r="K3091" s="9">
        <v>6.9795415744830003E-2</v>
      </c>
      <c r="L3091" s="9">
        <v>3899.0574845011602</v>
      </c>
      <c r="M3091" s="9">
        <v>11.5780658517013</v>
      </c>
      <c r="N3091" s="9">
        <v>1.62894824595499</v>
      </c>
      <c r="O3091" s="9">
        <v>0.80809591964052996</v>
      </c>
      <c r="P3091" s="9">
        <v>0.11369312005324</v>
      </c>
      <c r="Q3091" s="9">
        <v>272.13633814375697</v>
      </c>
      <c r="R3091" s="9">
        <v>1400</v>
      </c>
      <c r="S3091" s="9" t="s">
        <v>297</v>
      </c>
      <c r="T3091" s="9">
        <v>1400</v>
      </c>
      <c r="U3091" s="9" t="s">
        <v>293</v>
      </c>
      <c r="V3091" s="9" t="s">
        <v>195</v>
      </c>
      <c r="Z3091" s="9">
        <v>0</v>
      </c>
      <c r="AA3091" s="9">
        <v>1</v>
      </c>
      <c r="AB3091" s="9">
        <v>0.80809591964052996</v>
      </c>
      <c r="AC3091" s="9">
        <v>0.11369312005324</v>
      </c>
      <c r="AD3091" s="9">
        <v>272.13633814375498</v>
      </c>
      <c r="AF3091" s="9">
        <v>-1</v>
      </c>
      <c r="AG3091" s="9">
        <v>-1</v>
      </c>
      <c r="AH3091" s="9">
        <v>-1</v>
      </c>
      <c r="AI3091" s="9">
        <v>-1</v>
      </c>
      <c r="AJ3091" s="9">
        <v>0</v>
      </c>
      <c r="AM3091" s="9" t="s">
        <v>309</v>
      </c>
      <c r="AN3091" s="9">
        <v>-1</v>
      </c>
      <c r="AQ3091" s="9">
        <v>578</v>
      </c>
      <c r="AR3091" s="9" t="s">
        <v>303</v>
      </c>
      <c r="AS3091" s="9" t="s">
        <v>304</v>
      </c>
      <c r="AT3091" s="9" t="s">
        <v>195</v>
      </c>
      <c r="AU3091" s="9">
        <v>132.71029999999999</v>
      </c>
      <c r="AV3091" s="9">
        <v>96.356887529221396</v>
      </c>
      <c r="AW3091" s="9">
        <v>282.452026461049</v>
      </c>
      <c r="AX3091" s="9">
        <v>0.2207107365</v>
      </c>
    </row>
    <row r="3092" spans="1:50" x14ac:dyDescent="0.25">
      <c r="A3092" s="142">
        <v>550000</v>
      </c>
      <c r="B3092" s="142">
        <v>890000</v>
      </c>
      <c r="C3092" s="142">
        <v>890000</v>
      </c>
      <c r="D3092" s="9" t="s">
        <v>305</v>
      </c>
      <c r="E3092" s="9" t="s">
        <v>70</v>
      </c>
      <c r="F3092" s="9" t="s">
        <v>306</v>
      </c>
      <c r="G3092" s="9" t="s">
        <v>307</v>
      </c>
      <c r="H3092" s="9">
        <v>0.36</v>
      </c>
      <c r="I3092" s="9">
        <v>0.48</v>
      </c>
      <c r="J3092" s="9" t="s">
        <v>195</v>
      </c>
      <c r="K3092" s="9">
        <v>7.6498795868290004E-2</v>
      </c>
      <c r="L3092" s="9">
        <v>3899.0574845011602</v>
      </c>
      <c r="M3092" s="9">
        <v>11.5780658517013</v>
      </c>
      <c r="N3092" s="9">
        <v>1.62894824595499</v>
      </c>
      <c r="O3092" s="9">
        <v>0.88570809613896995</v>
      </c>
      <c r="P3092" s="9">
        <v>0.12461257934731999</v>
      </c>
      <c r="Q3092" s="9">
        <v>298.27320258560201</v>
      </c>
      <c r="R3092" s="9">
        <v>1200</v>
      </c>
      <c r="S3092" s="9" t="s">
        <v>308</v>
      </c>
      <c r="T3092" s="9">
        <v>1200</v>
      </c>
      <c r="U3092" s="9" t="s">
        <v>293</v>
      </c>
      <c r="V3092" s="9" t="s">
        <v>195</v>
      </c>
      <c r="Z3092" s="9">
        <v>0</v>
      </c>
      <c r="AA3092" s="9">
        <v>1</v>
      </c>
      <c r="AB3092" s="9">
        <v>0.88570809613896995</v>
      </c>
      <c r="AC3092" s="9">
        <v>0.12461257934731999</v>
      </c>
      <c r="AD3092" s="9">
        <v>298.27320258560297</v>
      </c>
      <c r="AF3092" s="9">
        <v>-1</v>
      </c>
      <c r="AG3092" s="9">
        <v>-1</v>
      </c>
      <c r="AH3092" s="9">
        <v>-1</v>
      </c>
      <c r="AI3092" s="9">
        <v>-1</v>
      </c>
      <c r="AJ3092" s="9">
        <v>0</v>
      </c>
      <c r="AM3092" s="9" t="s">
        <v>309</v>
      </c>
      <c r="AN3092" s="9">
        <v>-1</v>
      </c>
      <c r="AQ3092" s="9">
        <v>578</v>
      </c>
      <c r="AR3092" s="9" t="s">
        <v>303</v>
      </c>
      <c r="AS3092" s="9" t="s">
        <v>304</v>
      </c>
      <c r="AT3092" s="9" t="s">
        <v>195</v>
      </c>
      <c r="AU3092" s="9">
        <v>132.71029999999999</v>
      </c>
      <c r="AV3092" s="9">
        <v>147.438696170989</v>
      </c>
      <c r="AW3092" s="9">
        <v>309.57964336547701</v>
      </c>
      <c r="AX3092" s="9">
        <v>0.24190851790000001</v>
      </c>
    </row>
    <row r="3093" spans="1:50" x14ac:dyDescent="0.25">
      <c r="A3093" s="142">
        <v>550000</v>
      </c>
      <c r="B3093" s="142">
        <v>890000</v>
      </c>
      <c r="C3093" s="142">
        <v>890000</v>
      </c>
      <c r="D3093" s="9" t="s">
        <v>305</v>
      </c>
      <c r="E3093" s="9" t="s">
        <v>70</v>
      </c>
      <c r="F3093" s="9" t="s">
        <v>306</v>
      </c>
      <c r="G3093" s="9" t="s">
        <v>307</v>
      </c>
      <c r="H3093" s="9">
        <v>0.36</v>
      </c>
      <c r="I3093" s="9">
        <v>0.48</v>
      </c>
      <c r="J3093" s="9" t="s">
        <v>195</v>
      </c>
      <c r="K3093" s="9">
        <v>0.11605864064832</v>
      </c>
      <c r="L3093" s="9">
        <v>3899.0574845011602</v>
      </c>
      <c r="M3093" s="9">
        <v>11.5780658517013</v>
      </c>
      <c r="N3093" s="9">
        <v>1.62894824595499</v>
      </c>
      <c r="O3093" s="9">
        <v>1.3437345840852299</v>
      </c>
      <c r="P3093" s="9">
        <v>0.189053519112</v>
      </c>
      <c r="Q3093" s="9">
        <v>452.51931146087799</v>
      </c>
      <c r="R3093" s="9">
        <v>1410</v>
      </c>
      <c r="S3093" s="9" t="s">
        <v>299</v>
      </c>
      <c r="T3093" s="9">
        <v>1410</v>
      </c>
      <c r="U3093" s="9" t="s">
        <v>293</v>
      </c>
      <c r="V3093" s="9" t="s">
        <v>195</v>
      </c>
      <c r="Z3093" s="9">
        <v>0</v>
      </c>
      <c r="AA3093" s="9">
        <v>1</v>
      </c>
      <c r="AB3093" s="9">
        <v>1.3437345840852299</v>
      </c>
      <c r="AC3093" s="9">
        <v>0.189053519112</v>
      </c>
      <c r="AD3093" s="9">
        <v>452.51931146087799</v>
      </c>
      <c r="AF3093" s="9">
        <v>-1</v>
      </c>
      <c r="AG3093" s="9">
        <v>-1</v>
      </c>
      <c r="AH3093" s="9">
        <v>-1</v>
      </c>
      <c r="AI3093" s="9">
        <v>-1</v>
      </c>
      <c r="AJ3093" s="9">
        <v>0</v>
      </c>
      <c r="AM3093" s="9" t="s">
        <v>309</v>
      </c>
      <c r="AN3093" s="9">
        <v>-1</v>
      </c>
      <c r="AQ3093" s="9">
        <v>578</v>
      </c>
      <c r="AR3093" s="9" t="s">
        <v>303</v>
      </c>
      <c r="AS3093" s="9" t="s">
        <v>304</v>
      </c>
      <c r="AT3093" s="9" t="s">
        <v>195</v>
      </c>
      <c r="AU3093" s="9">
        <v>132.71029999999999</v>
      </c>
      <c r="AV3093" s="9">
        <v>91.383280097976098</v>
      </c>
      <c r="AW3093" s="9">
        <v>469.67265528268399</v>
      </c>
      <c r="AX3093" s="9">
        <v>0.36700674080000001</v>
      </c>
    </row>
    <row r="3094" spans="1:50" x14ac:dyDescent="0.25">
      <c r="A3094" s="142">
        <v>550000</v>
      </c>
      <c r="B3094" s="142">
        <v>890000</v>
      </c>
      <c r="C3094" s="142">
        <v>890000</v>
      </c>
      <c r="D3094" s="9" t="s">
        <v>305</v>
      </c>
      <c r="E3094" s="9" t="s">
        <v>70</v>
      </c>
      <c r="F3094" s="9" t="s">
        <v>306</v>
      </c>
      <c r="G3094" s="9" t="s">
        <v>307</v>
      </c>
      <c r="H3094" s="9">
        <v>0.36</v>
      </c>
      <c r="I3094" s="9">
        <v>0.48</v>
      </c>
      <c r="J3094" s="9" t="s">
        <v>195</v>
      </c>
      <c r="K3094" s="9">
        <v>0.27946642749790002</v>
      </c>
      <c r="L3094" s="9">
        <v>3899.0574845011602</v>
      </c>
      <c r="M3094" s="9">
        <v>11.5780658517013</v>
      </c>
      <c r="N3094" s="9">
        <v>1.62894824595499</v>
      </c>
      <c r="O3094" s="9">
        <v>3.23568070091047</v>
      </c>
      <c r="P3094" s="9">
        <v>0.45523634687601999</v>
      </c>
      <c r="Q3094" s="9">
        <v>1089.6556658025099</v>
      </c>
      <c r="R3094" s="9">
        <v>1430</v>
      </c>
      <c r="S3094" s="9" t="s">
        <v>298</v>
      </c>
      <c r="T3094" s="9">
        <v>1430</v>
      </c>
      <c r="U3094" s="9" t="s">
        <v>293</v>
      </c>
      <c r="V3094" s="9" t="s">
        <v>195</v>
      </c>
      <c r="Z3094" s="9">
        <v>0</v>
      </c>
      <c r="AA3094" s="9">
        <v>1</v>
      </c>
      <c r="AB3094" s="9">
        <v>3.23568070091047</v>
      </c>
      <c r="AC3094" s="9">
        <v>0.45523634687601999</v>
      </c>
      <c r="AD3094" s="9">
        <v>1089.6556658025099</v>
      </c>
      <c r="AF3094" s="9">
        <v>-1</v>
      </c>
      <c r="AG3094" s="9">
        <v>-1</v>
      </c>
      <c r="AH3094" s="9">
        <v>-1</v>
      </c>
      <c r="AI3094" s="9">
        <v>-1</v>
      </c>
      <c r="AJ3094" s="9">
        <v>0</v>
      </c>
      <c r="AM3094" s="9" t="s">
        <v>309</v>
      </c>
      <c r="AN3094" s="9">
        <v>-1</v>
      </c>
      <c r="AQ3094" s="9">
        <v>578</v>
      </c>
      <c r="AR3094" s="9" t="s">
        <v>303</v>
      </c>
      <c r="AS3094" s="9" t="s">
        <v>304</v>
      </c>
      <c r="AT3094" s="9" t="s">
        <v>195</v>
      </c>
      <c r="AU3094" s="9">
        <v>132.71029999999999</v>
      </c>
      <c r="AV3094" s="9">
        <v>137.103219701386</v>
      </c>
      <c r="AW3094" s="9">
        <v>1130.96050696509</v>
      </c>
      <c r="AX3094" s="9">
        <v>0.8837434435</v>
      </c>
    </row>
    <row r="3095" spans="1:50" x14ac:dyDescent="0.25">
      <c r="A3095" s="142">
        <v>550000</v>
      </c>
      <c r="B3095" s="142">
        <v>890000</v>
      </c>
      <c r="C3095" s="142">
        <v>890000</v>
      </c>
      <c r="D3095" s="9" t="s">
        <v>305</v>
      </c>
      <c r="E3095" s="9" t="s">
        <v>70</v>
      </c>
      <c r="F3095" s="9" t="s">
        <v>306</v>
      </c>
      <c r="G3095" s="9" t="s">
        <v>307</v>
      </c>
      <c r="H3095" s="9">
        <v>0.36</v>
      </c>
      <c r="I3095" s="9">
        <v>0.48</v>
      </c>
      <c r="J3095" s="9" t="s">
        <v>195</v>
      </c>
      <c r="K3095" s="9">
        <v>1.0774568714599999E-3</v>
      </c>
      <c r="L3095" s="9">
        <v>3899.0574845011602</v>
      </c>
      <c r="M3095" s="9">
        <v>11.5780658517013</v>
      </c>
      <c r="N3095" s="9">
        <v>1.62894824595499</v>
      </c>
      <c r="O3095" s="9">
        <v>1.247486661013E-2</v>
      </c>
      <c r="P3095" s="9">
        <v>1.7551214808499999E-3</v>
      </c>
      <c r="Q3095" s="9">
        <v>4.20106627889332</v>
      </c>
      <c r="R3095" s="9">
        <v>1330</v>
      </c>
      <c r="S3095" s="9" t="s">
        <v>311</v>
      </c>
      <c r="T3095" s="9">
        <v>1330</v>
      </c>
      <c r="U3095" s="9" t="s">
        <v>293</v>
      </c>
      <c r="V3095" s="9" t="s">
        <v>195</v>
      </c>
      <c r="Z3095" s="9">
        <v>0</v>
      </c>
      <c r="AA3095" s="9">
        <v>1</v>
      </c>
      <c r="AB3095" s="9">
        <v>1.247486661013E-2</v>
      </c>
      <c r="AC3095" s="9">
        <v>1.7551214808499999E-3</v>
      </c>
      <c r="AD3095" s="9">
        <v>4.2010662788922604</v>
      </c>
      <c r="AF3095" s="9">
        <v>-1</v>
      </c>
      <c r="AG3095" s="9">
        <v>-1</v>
      </c>
      <c r="AH3095" s="9">
        <v>-1</v>
      </c>
      <c r="AI3095" s="9">
        <v>-1</v>
      </c>
      <c r="AJ3095" s="9">
        <v>0</v>
      </c>
      <c r="AM3095" s="9" t="s">
        <v>309</v>
      </c>
      <c r="AN3095" s="9">
        <v>-1</v>
      </c>
      <c r="AQ3095" s="9">
        <v>578</v>
      </c>
      <c r="AR3095" s="9" t="s">
        <v>303</v>
      </c>
      <c r="AS3095" s="9" t="s">
        <v>304</v>
      </c>
      <c r="AT3095" s="9" t="s">
        <v>195</v>
      </c>
      <c r="AU3095" s="9">
        <v>132.71029999999999</v>
      </c>
      <c r="AV3095" s="9">
        <v>12.0839895169022</v>
      </c>
      <c r="AW3095" s="9">
        <v>4.3603132601258299</v>
      </c>
      <c r="AX3095" s="9">
        <v>3.4071907999999999E-3</v>
      </c>
    </row>
    <row r="3096" spans="1:50" x14ac:dyDescent="0.25">
      <c r="A3096" s="142">
        <v>550000</v>
      </c>
      <c r="B3096" s="142">
        <v>890000</v>
      </c>
      <c r="C3096" s="142">
        <v>890000</v>
      </c>
      <c r="D3096" s="9" t="s">
        <v>305</v>
      </c>
      <c r="E3096" s="9" t="s">
        <v>70</v>
      </c>
      <c r="F3096" s="9" t="s">
        <v>306</v>
      </c>
      <c r="G3096" s="9" t="s">
        <v>307</v>
      </c>
      <c r="H3096" s="9">
        <v>0.36</v>
      </c>
      <c r="I3096" s="9">
        <v>0.48</v>
      </c>
      <c r="J3096" s="9" t="s">
        <v>195</v>
      </c>
      <c r="K3096" s="9">
        <v>4.7287852421210003E-2</v>
      </c>
      <c r="L3096" s="9">
        <v>3899.0574845011602</v>
      </c>
      <c r="M3096" s="9">
        <v>11.5780658517013</v>
      </c>
      <c r="N3096" s="9">
        <v>1.62894824595499</v>
      </c>
      <c r="O3096" s="9">
        <v>0.54750186931830003</v>
      </c>
      <c r="P3096" s="9">
        <v>7.7029464256499994E-2</v>
      </c>
      <c r="Q3096" s="9">
        <v>184.378054908905</v>
      </c>
      <c r="R3096" s="9">
        <v>1330</v>
      </c>
      <c r="S3096" s="9" t="s">
        <v>311</v>
      </c>
      <c r="T3096" s="9">
        <v>1330</v>
      </c>
      <c r="U3096" s="9" t="s">
        <v>293</v>
      </c>
      <c r="V3096" s="9" t="s">
        <v>195</v>
      </c>
      <c r="Z3096" s="9">
        <v>0</v>
      </c>
      <c r="AA3096" s="9">
        <v>1</v>
      </c>
      <c r="AB3096" s="9">
        <v>0.54750186931830003</v>
      </c>
      <c r="AC3096" s="9">
        <v>7.7029464256499994E-2</v>
      </c>
      <c r="AD3096" s="9">
        <v>184.378054908905</v>
      </c>
      <c r="AF3096" s="9">
        <v>-1</v>
      </c>
      <c r="AG3096" s="9">
        <v>-1</v>
      </c>
      <c r="AH3096" s="9">
        <v>-1</v>
      </c>
      <c r="AI3096" s="9">
        <v>-1</v>
      </c>
      <c r="AJ3096" s="9">
        <v>0</v>
      </c>
      <c r="AM3096" s="9" t="s">
        <v>309</v>
      </c>
      <c r="AN3096" s="9">
        <v>-1</v>
      </c>
      <c r="AQ3096" s="9">
        <v>578</v>
      </c>
      <c r="AR3096" s="9" t="s">
        <v>303</v>
      </c>
      <c r="AS3096" s="9" t="s">
        <v>304</v>
      </c>
      <c r="AT3096" s="9" t="s">
        <v>195</v>
      </c>
      <c r="AU3096" s="9">
        <v>132.71029999999999</v>
      </c>
      <c r="AV3096" s="9">
        <v>54.992423427843001</v>
      </c>
      <c r="AW3096" s="9">
        <v>191.367149272277</v>
      </c>
      <c r="AX3096" s="9">
        <v>0.14953613539999999</v>
      </c>
    </row>
    <row r="3097" spans="1:50" x14ac:dyDescent="0.25">
      <c r="A3097" s="142">
        <v>550000</v>
      </c>
      <c r="B3097" s="142">
        <v>890000</v>
      </c>
      <c r="C3097" s="142">
        <v>890000</v>
      </c>
      <c r="D3097" s="9" t="s">
        <v>305</v>
      </c>
      <c r="E3097" s="9" t="s">
        <v>70</v>
      </c>
      <c r="F3097" s="9" t="s">
        <v>306</v>
      </c>
      <c r="G3097" s="9" t="s">
        <v>307</v>
      </c>
      <c r="H3097" s="9">
        <v>0.36</v>
      </c>
      <c r="I3097" s="9">
        <v>0.48</v>
      </c>
      <c r="J3097" s="9" t="s">
        <v>195</v>
      </c>
      <c r="K3097" s="9">
        <v>2.7578864592870001E-2</v>
      </c>
      <c r="L3097" s="9">
        <v>3899.0574845011602</v>
      </c>
      <c r="M3097" s="9">
        <v>11.5780658517013</v>
      </c>
      <c r="N3097" s="9">
        <v>1.62894824595499</v>
      </c>
      <c r="O3097" s="9">
        <v>0.31930991037141998</v>
      </c>
      <c r="P3097" s="9">
        <v>4.4924543103980003E-2</v>
      </c>
      <c r="Q3097" s="9">
        <v>107.531578404881</v>
      </c>
      <c r="R3097" s="9">
        <v>1330</v>
      </c>
      <c r="S3097" s="9" t="s">
        <v>311</v>
      </c>
      <c r="T3097" s="9">
        <v>1330</v>
      </c>
      <c r="U3097" s="9" t="s">
        <v>293</v>
      </c>
      <c r="V3097" s="9" t="s">
        <v>195</v>
      </c>
      <c r="Z3097" s="9">
        <v>0</v>
      </c>
      <c r="AA3097" s="9">
        <v>1</v>
      </c>
      <c r="AB3097" s="9">
        <v>0.31930991037141998</v>
      </c>
      <c r="AC3097" s="9">
        <v>4.4924543103980003E-2</v>
      </c>
      <c r="AD3097" s="9">
        <v>107.53157840487999</v>
      </c>
      <c r="AF3097" s="9">
        <v>-1</v>
      </c>
      <c r="AG3097" s="9">
        <v>-1</v>
      </c>
      <c r="AH3097" s="9">
        <v>-1</v>
      </c>
      <c r="AI3097" s="9">
        <v>-1</v>
      </c>
      <c r="AJ3097" s="9">
        <v>0</v>
      </c>
      <c r="AM3097" s="9" t="s">
        <v>309</v>
      </c>
      <c r="AN3097" s="9">
        <v>-1</v>
      </c>
      <c r="AQ3097" s="9">
        <v>578</v>
      </c>
      <c r="AR3097" s="9" t="s">
        <v>303</v>
      </c>
      <c r="AS3097" s="9" t="s">
        <v>304</v>
      </c>
      <c r="AT3097" s="9" t="s">
        <v>195</v>
      </c>
      <c r="AU3097" s="9">
        <v>132.71029999999999</v>
      </c>
      <c r="AV3097" s="9">
        <v>45.3907831254323</v>
      </c>
      <c r="AW3097" s="9">
        <v>111.607705300162</v>
      </c>
      <c r="AX3097" s="9">
        <v>8.7211336900000005E-2</v>
      </c>
    </row>
    <row r="3098" spans="1:50" x14ac:dyDescent="0.25">
      <c r="A3098" s="142">
        <v>550000</v>
      </c>
      <c r="B3098" s="142">
        <v>890000</v>
      </c>
      <c r="C3098" s="142">
        <v>890000</v>
      </c>
      <c r="D3098" s="9" t="s">
        <v>305</v>
      </c>
      <c r="E3098" s="9" t="s">
        <v>70</v>
      </c>
      <c r="F3098" s="9" t="s">
        <v>306</v>
      </c>
      <c r="G3098" s="9" t="s">
        <v>307</v>
      </c>
      <c r="H3098" s="9">
        <v>0.36</v>
      </c>
      <c r="I3098" s="9">
        <v>0.48</v>
      </c>
      <c r="J3098" s="9" t="s">
        <v>195</v>
      </c>
      <c r="K3098" s="9">
        <v>0.21448212006848</v>
      </c>
      <c r="L3098" s="9">
        <v>3852.5613759350799</v>
      </c>
      <c r="M3098" s="9">
        <v>9.5721902029115498</v>
      </c>
      <c r="N3098" s="9">
        <v>1.4067554033210199</v>
      </c>
      <c r="O3098" s="9">
        <v>2.0530636484192399</v>
      </c>
      <c r="P3098" s="9">
        <v>0.30172388132208</v>
      </c>
      <c r="Q3098" s="9">
        <v>826.30553160451302</v>
      </c>
      <c r="R3098" s="9">
        <v>1200</v>
      </c>
      <c r="S3098" s="9" t="s">
        <v>308</v>
      </c>
      <c r="T3098" s="9">
        <v>1200</v>
      </c>
      <c r="U3098" s="9" t="s">
        <v>293</v>
      </c>
      <c r="V3098" s="9" t="s">
        <v>195</v>
      </c>
      <c r="Z3098" s="9">
        <v>0</v>
      </c>
      <c r="AA3098" s="9">
        <v>1</v>
      </c>
      <c r="AB3098" s="9">
        <v>2.0530636484192399</v>
      </c>
      <c r="AC3098" s="9">
        <v>0.30172388132208</v>
      </c>
      <c r="AD3098" s="9">
        <v>826.30553160451302</v>
      </c>
      <c r="AF3098" s="9">
        <v>-1</v>
      </c>
      <c r="AG3098" s="9">
        <v>-1</v>
      </c>
      <c r="AH3098" s="9">
        <v>-1</v>
      </c>
      <c r="AI3098" s="9">
        <v>-1</v>
      </c>
      <c r="AJ3098" s="9">
        <v>0</v>
      </c>
      <c r="AM3098" s="9" t="s">
        <v>309</v>
      </c>
      <c r="AN3098" s="9">
        <v>-1</v>
      </c>
      <c r="AQ3098" s="9">
        <v>578</v>
      </c>
      <c r="AR3098" s="9" t="s">
        <v>303</v>
      </c>
      <c r="AS3098" s="9" t="s">
        <v>304</v>
      </c>
      <c r="AT3098" s="9" t="s">
        <v>195</v>
      </c>
      <c r="AU3098" s="9">
        <v>132.71029999999999</v>
      </c>
      <c r="AV3098" s="9">
        <v>141.05038075185701</v>
      </c>
      <c r="AW3098" s="9">
        <v>867.97834508911296</v>
      </c>
      <c r="AX3098" s="9">
        <v>0.670158582</v>
      </c>
    </row>
    <row r="3099" spans="1:50" x14ac:dyDescent="0.25">
      <c r="A3099" s="142">
        <v>550000</v>
      </c>
      <c r="B3099" s="142">
        <v>890000</v>
      </c>
      <c r="C3099" s="142">
        <v>890000</v>
      </c>
      <c r="D3099" s="9" t="s">
        <v>305</v>
      </c>
      <c r="E3099" s="9" t="s">
        <v>70</v>
      </c>
      <c r="F3099" s="9" t="s">
        <v>306</v>
      </c>
      <c r="G3099" s="9" t="s">
        <v>307</v>
      </c>
      <c r="H3099" s="9">
        <v>0.36</v>
      </c>
      <c r="I3099" s="9">
        <v>0.48</v>
      </c>
      <c r="J3099" s="9" t="s">
        <v>195</v>
      </c>
      <c r="K3099" s="9">
        <v>4.8022124539540002E-2</v>
      </c>
      <c r="L3099" s="9">
        <v>3852.5613759350799</v>
      </c>
      <c r="M3099" s="9">
        <v>9.5721902029115498</v>
      </c>
      <c r="N3099" s="9">
        <v>1.4067554033210199</v>
      </c>
      <c r="O3099" s="9">
        <v>0.45967691004040001</v>
      </c>
      <c r="P3099" s="9">
        <v>6.7555383174949996E-2</v>
      </c>
      <c r="Q3099" s="9">
        <v>185.00818219138401</v>
      </c>
      <c r="R3099" s="9">
        <v>1210</v>
      </c>
      <c r="S3099" s="9" t="s">
        <v>310</v>
      </c>
      <c r="T3099" s="9">
        <v>1210</v>
      </c>
      <c r="U3099" s="9" t="s">
        <v>293</v>
      </c>
      <c r="V3099" s="9" t="s">
        <v>195</v>
      </c>
      <c r="Z3099" s="9">
        <v>0</v>
      </c>
      <c r="AA3099" s="9">
        <v>1</v>
      </c>
      <c r="AB3099" s="9">
        <v>0.45967691004040001</v>
      </c>
      <c r="AC3099" s="9">
        <v>6.7555383174949996E-2</v>
      </c>
      <c r="AD3099" s="9">
        <v>185.008182191385</v>
      </c>
      <c r="AF3099" s="9">
        <v>-1</v>
      </c>
      <c r="AG3099" s="9">
        <v>-1</v>
      </c>
      <c r="AH3099" s="9">
        <v>-1</v>
      </c>
      <c r="AI3099" s="9">
        <v>-1</v>
      </c>
      <c r="AJ3099" s="9">
        <v>0</v>
      </c>
      <c r="AM3099" s="9" t="s">
        <v>309</v>
      </c>
      <c r="AN3099" s="9">
        <v>-1</v>
      </c>
      <c r="AQ3099" s="9">
        <v>578</v>
      </c>
      <c r="AR3099" s="9" t="s">
        <v>303</v>
      </c>
      <c r="AS3099" s="9" t="s">
        <v>304</v>
      </c>
      <c r="AT3099" s="9" t="s">
        <v>195</v>
      </c>
      <c r="AU3099" s="9">
        <v>132.71029999999999</v>
      </c>
      <c r="AV3099" s="9">
        <v>65.353438797668204</v>
      </c>
      <c r="AW3099" s="9">
        <v>194.338643110139</v>
      </c>
      <c r="AX3099" s="9">
        <v>0.15004718750000001</v>
      </c>
    </row>
    <row r="3100" spans="1:50" x14ac:dyDescent="0.25">
      <c r="A3100" s="142">
        <v>550000</v>
      </c>
      <c r="B3100" s="142">
        <v>890000</v>
      </c>
      <c r="C3100" s="142">
        <v>890000</v>
      </c>
      <c r="D3100" s="9" t="s">
        <v>305</v>
      </c>
      <c r="E3100" s="9" t="s">
        <v>70</v>
      </c>
      <c r="F3100" s="9" t="s">
        <v>306</v>
      </c>
      <c r="G3100" s="9" t="s">
        <v>307</v>
      </c>
      <c r="H3100" s="9">
        <v>0.36</v>
      </c>
      <c r="I3100" s="9">
        <v>0.48</v>
      </c>
      <c r="J3100" s="9" t="s">
        <v>195</v>
      </c>
      <c r="K3100" s="9">
        <v>4.5955227100530002E-2</v>
      </c>
      <c r="L3100" s="9">
        <v>3852.5613759350799</v>
      </c>
      <c r="M3100" s="9">
        <v>9.5721902029115498</v>
      </c>
      <c r="N3100" s="9">
        <v>1.4067554033210199</v>
      </c>
      <c r="O3100" s="9">
        <v>0.43989217462427999</v>
      </c>
      <c r="P3100" s="9">
        <v>6.4647764034510002E-2</v>
      </c>
      <c r="Q3100" s="9">
        <v>177.045332949835</v>
      </c>
      <c r="R3100" s="9">
        <v>1210</v>
      </c>
      <c r="S3100" s="9" t="s">
        <v>310</v>
      </c>
      <c r="T3100" s="9">
        <v>1210</v>
      </c>
      <c r="U3100" s="9" t="s">
        <v>293</v>
      </c>
      <c r="V3100" s="9" t="s">
        <v>195</v>
      </c>
      <c r="Z3100" s="9">
        <v>0</v>
      </c>
      <c r="AA3100" s="9">
        <v>1</v>
      </c>
      <c r="AB3100" s="9">
        <v>0.43989217462427999</v>
      </c>
      <c r="AC3100" s="9">
        <v>6.4647764034510002E-2</v>
      </c>
      <c r="AD3100" s="9">
        <v>177.045332949835</v>
      </c>
      <c r="AF3100" s="9">
        <v>-1</v>
      </c>
      <c r="AG3100" s="9">
        <v>-1</v>
      </c>
      <c r="AH3100" s="9">
        <v>-1</v>
      </c>
      <c r="AI3100" s="9">
        <v>-1</v>
      </c>
      <c r="AJ3100" s="9">
        <v>0</v>
      </c>
      <c r="AM3100" s="9" t="s">
        <v>309</v>
      </c>
      <c r="AN3100" s="9">
        <v>-1</v>
      </c>
      <c r="AQ3100" s="9">
        <v>578</v>
      </c>
      <c r="AR3100" s="9" t="s">
        <v>303</v>
      </c>
      <c r="AS3100" s="9" t="s">
        <v>304</v>
      </c>
      <c r="AT3100" s="9" t="s">
        <v>195</v>
      </c>
      <c r="AU3100" s="9">
        <v>132.71029999999999</v>
      </c>
      <c r="AV3100" s="9">
        <v>58.3491575132809</v>
      </c>
      <c r="AW3100" s="9">
        <v>185.97420593463801</v>
      </c>
      <c r="AX3100" s="9">
        <v>0.14358907779999999</v>
      </c>
    </row>
    <row r="3101" spans="1:50" x14ac:dyDescent="0.25">
      <c r="A3101" s="142">
        <v>550000</v>
      </c>
      <c r="B3101" s="142">
        <v>890000</v>
      </c>
      <c r="C3101" s="142">
        <v>890000</v>
      </c>
      <c r="D3101" s="9" t="s">
        <v>305</v>
      </c>
      <c r="E3101" s="9" t="s">
        <v>70</v>
      </c>
      <c r="F3101" s="9" t="s">
        <v>306</v>
      </c>
      <c r="G3101" s="9" t="s">
        <v>307</v>
      </c>
      <c r="H3101" s="9">
        <v>0.36</v>
      </c>
      <c r="I3101" s="9">
        <v>0.48</v>
      </c>
      <c r="J3101" s="9" t="s">
        <v>195</v>
      </c>
      <c r="K3101" s="9">
        <v>1.082814327856E-2</v>
      </c>
      <c r="L3101" s="9">
        <v>3852.5613759350799</v>
      </c>
      <c r="M3101" s="9">
        <v>9.5721902029115498</v>
      </c>
      <c r="N3101" s="9">
        <v>1.4067554033210199</v>
      </c>
      <c r="O3101" s="9">
        <v>0.10364904700675</v>
      </c>
      <c r="P3101" s="9">
        <v>1.5232549065039999E-2</v>
      </c>
      <c r="Q3101" s="9">
        <v>41.716086568071297</v>
      </c>
      <c r="R3101" s="9">
        <v>1210</v>
      </c>
      <c r="S3101" s="9" t="s">
        <v>310</v>
      </c>
      <c r="T3101" s="9">
        <v>1210</v>
      </c>
      <c r="U3101" s="9" t="s">
        <v>293</v>
      </c>
      <c r="V3101" s="9" t="s">
        <v>195</v>
      </c>
      <c r="Z3101" s="9">
        <v>0</v>
      </c>
      <c r="AA3101" s="9">
        <v>1</v>
      </c>
      <c r="AB3101" s="9">
        <v>0.10364904700675</v>
      </c>
      <c r="AC3101" s="9">
        <v>1.5232549065039999E-2</v>
      </c>
      <c r="AD3101" s="9">
        <v>41.716086568070203</v>
      </c>
      <c r="AF3101" s="9">
        <v>-1</v>
      </c>
      <c r="AG3101" s="9">
        <v>-1</v>
      </c>
      <c r="AH3101" s="9">
        <v>-1</v>
      </c>
      <c r="AI3101" s="9">
        <v>-1</v>
      </c>
      <c r="AJ3101" s="9">
        <v>0</v>
      </c>
      <c r="AM3101" s="9" t="s">
        <v>309</v>
      </c>
      <c r="AN3101" s="9">
        <v>-1</v>
      </c>
      <c r="AQ3101" s="9">
        <v>578</v>
      </c>
      <c r="AR3101" s="9" t="s">
        <v>303</v>
      </c>
      <c r="AS3101" s="9" t="s">
        <v>304</v>
      </c>
      <c r="AT3101" s="9" t="s">
        <v>195</v>
      </c>
      <c r="AU3101" s="9">
        <v>132.71029999999999</v>
      </c>
      <c r="AV3101" s="9">
        <v>39.3007024952121</v>
      </c>
      <c r="AW3101" s="9">
        <v>43.819941169506798</v>
      </c>
      <c r="AX3101" s="9">
        <v>3.3832998000000003E-2</v>
      </c>
    </row>
    <row r="3102" spans="1:50" x14ac:dyDescent="0.25">
      <c r="A3102" s="142">
        <v>550000</v>
      </c>
      <c r="B3102" s="142">
        <v>890000</v>
      </c>
      <c r="C3102" s="142">
        <v>890000</v>
      </c>
      <c r="D3102" s="9" t="s">
        <v>305</v>
      </c>
      <c r="E3102" s="9" t="s">
        <v>70</v>
      </c>
      <c r="F3102" s="9" t="s">
        <v>306</v>
      </c>
      <c r="G3102" s="9" t="s">
        <v>307</v>
      </c>
      <c r="H3102" s="9">
        <v>0.36</v>
      </c>
      <c r="I3102" s="9">
        <v>0.48</v>
      </c>
      <c r="J3102" s="9" t="s">
        <v>195</v>
      </c>
      <c r="K3102" s="9">
        <v>0.13718298426066</v>
      </c>
      <c r="L3102" s="9">
        <v>3852.5613759350799</v>
      </c>
      <c r="M3102" s="9">
        <v>9.5721902029115498</v>
      </c>
      <c r="N3102" s="9">
        <v>1.4067554033210199</v>
      </c>
      <c r="O3102" s="9">
        <v>1.31314161794607</v>
      </c>
      <c r="P3102" s="9">
        <v>0.19298290435238</v>
      </c>
      <c r="Q3102" s="9">
        <v>528.50586659813303</v>
      </c>
      <c r="R3102" s="9">
        <v>1210</v>
      </c>
      <c r="S3102" s="9" t="s">
        <v>310</v>
      </c>
      <c r="T3102" s="9">
        <v>1210</v>
      </c>
      <c r="U3102" s="9" t="s">
        <v>293</v>
      </c>
      <c r="V3102" s="9" t="s">
        <v>195</v>
      </c>
      <c r="Z3102" s="9">
        <v>0</v>
      </c>
      <c r="AA3102" s="9">
        <v>1</v>
      </c>
      <c r="AB3102" s="9">
        <v>1.31314161794607</v>
      </c>
      <c r="AC3102" s="9">
        <v>0.19298290435238</v>
      </c>
      <c r="AD3102" s="9">
        <v>528.50586659813303</v>
      </c>
      <c r="AF3102" s="9">
        <v>-1</v>
      </c>
      <c r="AG3102" s="9">
        <v>-1</v>
      </c>
      <c r="AH3102" s="9">
        <v>-1</v>
      </c>
      <c r="AI3102" s="9">
        <v>-1</v>
      </c>
      <c r="AJ3102" s="9">
        <v>0</v>
      </c>
      <c r="AM3102" s="9" t="s">
        <v>309</v>
      </c>
      <c r="AN3102" s="9">
        <v>-1</v>
      </c>
      <c r="AQ3102" s="9">
        <v>578</v>
      </c>
      <c r="AR3102" s="9" t="s">
        <v>303</v>
      </c>
      <c r="AS3102" s="9" t="s">
        <v>304</v>
      </c>
      <c r="AT3102" s="9" t="s">
        <v>195</v>
      </c>
      <c r="AU3102" s="9">
        <v>132.71029999999999</v>
      </c>
      <c r="AV3102" s="9">
        <v>96.508561118769194</v>
      </c>
      <c r="AW3102" s="9">
        <v>555.15984089925303</v>
      </c>
      <c r="AX3102" s="9">
        <v>0.42863411730000001</v>
      </c>
    </row>
    <row r="3103" spans="1:50" x14ac:dyDescent="0.25">
      <c r="A3103" s="142">
        <v>550000</v>
      </c>
      <c r="B3103" s="142">
        <v>890000</v>
      </c>
      <c r="C3103" s="142">
        <v>890000</v>
      </c>
      <c r="D3103" s="9" t="s">
        <v>305</v>
      </c>
      <c r="E3103" s="9" t="s">
        <v>70</v>
      </c>
      <c r="F3103" s="9" t="s">
        <v>306</v>
      </c>
      <c r="G3103" s="9" t="s">
        <v>307</v>
      </c>
      <c r="H3103" s="9">
        <v>0.36</v>
      </c>
      <c r="I3103" s="9">
        <v>0.48</v>
      </c>
      <c r="J3103" s="9" t="s">
        <v>195</v>
      </c>
      <c r="K3103" s="9">
        <v>0.12954373384519999</v>
      </c>
      <c r="L3103" s="9">
        <v>3852.5613759350799</v>
      </c>
      <c r="M3103" s="9">
        <v>9.5721902029115498</v>
      </c>
      <c r="N3103" s="9">
        <v>1.4067554033210199</v>
      </c>
      <c r="O3103" s="9">
        <v>1.2400172599616299</v>
      </c>
      <c r="P3103" s="9">
        <v>0.18223634755311999</v>
      </c>
      <c r="Q3103" s="9">
        <v>499.07518550644397</v>
      </c>
      <c r="R3103" s="9">
        <v>1210</v>
      </c>
      <c r="S3103" s="9" t="s">
        <v>310</v>
      </c>
      <c r="T3103" s="9">
        <v>1210</v>
      </c>
      <c r="U3103" s="9" t="s">
        <v>293</v>
      </c>
      <c r="V3103" s="9" t="s">
        <v>195</v>
      </c>
      <c r="Z3103" s="9">
        <v>0</v>
      </c>
      <c r="AA3103" s="9">
        <v>1</v>
      </c>
      <c r="AB3103" s="9">
        <v>1.2400172599616299</v>
      </c>
      <c r="AC3103" s="9">
        <v>0.18223634755311999</v>
      </c>
      <c r="AD3103" s="9">
        <v>499.07518550644397</v>
      </c>
      <c r="AF3103" s="9">
        <v>-1</v>
      </c>
      <c r="AG3103" s="9">
        <v>-1</v>
      </c>
      <c r="AH3103" s="9">
        <v>-1</v>
      </c>
      <c r="AI3103" s="9">
        <v>-1</v>
      </c>
      <c r="AJ3103" s="9">
        <v>0</v>
      </c>
      <c r="AM3103" s="9" t="s">
        <v>309</v>
      </c>
      <c r="AN3103" s="9">
        <v>-1</v>
      </c>
      <c r="AQ3103" s="9">
        <v>578</v>
      </c>
      <c r="AR3103" s="9" t="s">
        <v>303</v>
      </c>
      <c r="AS3103" s="9" t="s">
        <v>304</v>
      </c>
      <c r="AT3103" s="9" t="s">
        <v>195</v>
      </c>
      <c r="AU3103" s="9">
        <v>132.71029999999999</v>
      </c>
      <c r="AV3103" s="9">
        <v>96.1620441380377</v>
      </c>
      <c r="AW3103" s="9">
        <v>524.24489129313395</v>
      </c>
      <c r="AX3103" s="9">
        <v>0.40476495169999999</v>
      </c>
    </row>
    <row r="3104" spans="1:50" x14ac:dyDescent="0.25">
      <c r="A3104" s="142">
        <v>550000</v>
      </c>
      <c r="B3104" s="142">
        <v>890000</v>
      </c>
      <c r="C3104" s="142">
        <v>890000</v>
      </c>
      <c r="D3104" s="9" t="s">
        <v>305</v>
      </c>
      <c r="E3104" s="9" t="s">
        <v>70</v>
      </c>
      <c r="F3104" s="9" t="s">
        <v>306</v>
      </c>
      <c r="G3104" s="9" t="s">
        <v>307</v>
      </c>
      <c r="H3104" s="9">
        <v>0.36</v>
      </c>
      <c r="I3104" s="9">
        <v>0.48</v>
      </c>
      <c r="J3104" s="9" t="s">
        <v>195</v>
      </c>
      <c r="K3104" s="9">
        <v>3.1749120528899999E-2</v>
      </c>
      <c r="L3104" s="9">
        <v>3852.5613759350799</v>
      </c>
      <c r="M3104" s="9">
        <v>9.5721902029115498</v>
      </c>
      <c r="N3104" s="9">
        <v>1.4067554033210199</v>
      </c>
      <c r="O3104" s="9">
        <v>0.30390862047784001</v>
      </c>
      <c r="P3104" s="9">
        <v>4.466324685472E-2</v>
      </c>
      <c r="Q3104" s="9">
        <v>122.31543546956701</v>
      </c>
      <c r="R3104" s="9">
        <v>1210</v>
      </c>
      <c r="S3104" s="9" t="s">
        <v>310</v>
      </c>
      <c r="T3104" s="9">
        <v>1210</v>
      </c>
      <c r="U3104" s="9" t="s">
        <v>293</v>
      </c>
      <c r="V3104" s="9" t="s">
        <v>195</v>
      </c>
      <c r="Z3104" s="9">
        <v>0</v>
      </c>
      <c r="AA3104" s="9">
        <v>1</v>
      </c>
      <c r="AB3104" s="9">
        <v>0.30390862047784001</v>
      </c>
      <c r="AC3104" s="9">
        <v>4.466324685472E-2</v>
      </c>
      <c r="AD3104" s="9">
        <v>122.315435469565</v>
      </c>
      <c r="AF3104" s="9">
        <v>-1</v>
      </c>
      <c r="AG3104" s="9">
        <v>-1</v>
      </c>
      <c r="AH3104" s="9">
        <v>-1</v>
      </c>
      <c r="AI3104" s="9">
        <v>-1</v>
      </c>
      <c r="AJ3104" s="9">
        <v>0</v>
      </c>
      <c r="AM3104" s="9" t="s">
        <v>309</v>
      </c>
      <c r="AN3104" s="9">
        <v>-1</v>
      </c>
      <c r="AQ3104" s="9">
        <v>578</v>
      </c>
      <c r="AR3104" s="9" t="s">
        <v>303</v>
      </c>
      <c r="AS3104" s="9" t="s">
        <v>304</v>
      </c>
      <c r="AT3104" s="9" t="s">
        <v>195</v>
      </c>
      <c r="AU3104" s="9">
        <v>132.71029999999999</v>
      </c>
      <c r="AV3104" s="9">
        <v>46.302725575308799</v>
      </c>
      <c r="AW3104" s="9">
        <v>128.48413231794899</v>
      </c>
      <c r="AX3104" s="9">
        <v>9.9201488599999998E-2</v>
      </c>
    </row>
    <row r="3105" spans="1:50" x14ac:dyDescent="0.25">
      <c r="A3105" s="142">
        <v>550000</v>
      </c>
      <c r="B3105" s="142">
        <v>900000</v>
      </c>
      <c r="C3105" s="142">
        <v>900000</v>
      </c>
      <c r="D3105" s="9" t="s">
        <v>305</v>
      </c>
      <c r="E3105" s="9" t="s">
        <v>70</v>
      </c>
      <c r="F3105" s="9" t="s">
        <v>306</v>
      </c>
      <c r="G3105" s="9" t="s">
        <v>307</v>
      </c>
      <c r="H3105" s="9">
        <v>0.36</v>
      </c>
      <c r="I3105" s="9">
        <v>0.48</v>
      </c>
      <c r="J3105" s="9" t="s">
        <v>195</v>
      </c>
      <c r="K3105" s="9">
        <v>0.19097890863896</v>
      </c>
      <c r="L3105" s="9">
        <v>3851.72173619464</v>
      </c>
      <c r="M3105" s="9">
        <v>8.6399426556288308</v>
      </c>
      <c r="N3105" s="9">
        <v>1.2232827701483</v>
      </c>
      <c r="O3105" s="9">
        <v>1.65004681907526</v>
      </c>
      <c r="P3105" s="9">
        <v>0.23362120839976999</v>
      </c>
      <c r="Q3105" s="9">
        <v>735.59761355944295</v>
      </c>
      <c r="R3105" s="9">
        <v>1200</v>
      </c>
      <c r="S3105" s="9" t="s">
        <v>308</v>
      </c>
      <c r="T3105" s="9">
        <v>1200</v>
      </c>
      <c r="U3105" s="9" t="s">
        <v>293</v>
      </c>
      <c r="V3105" s="9" t="s">
        <v>195</v>
      </c>
      <c r="Z3105" s="9">
        <v>0</v>
      </c>
      <c r="AA3105" s="9">
        <v>1</v>
      </c>
      <c r="AB3105" s="9">
        <v>1.65004681907526</v>
      </c>
      <c r="AC3105" s="9">
        <v>0.23362120839976999</v>
      </c>
      <c r="AD3105" s="9">
        <v>833.92328220571505</v>
      </c>
      <c r="AF3105" s="9">
        <v>-1</v>
      </c>
      <c r="AG3105" s="9">
        <v>-1</v>
      </c>
      <c r="AH3105" s="9">
        <v>-1</v>
      </c>
      <c r="AI3105" s="9">
        <v>-1</v>
      </c>
      <c r="AJ3105" s="9">
        <v>0</v>
      </c>
      <c r="AM3105" s="9" t="s">
        <v>309</v>
      </c>
      <c r="AN3105" s="9">
        <v>-1</v>
      </c>
      <c r="AQ3105" s="9">
        <v>578</v>
      </c>
      <c r="AR3105" s="9" t="s">
        <v>303</v>
      </c>
      <c r="AS3105" s="9" t="s">
        <v>304</v>
      </c>
      <c r="AT3105" s="9" t="s">
        <v>195</v>
      </c>
      <c r="AU3105" s="9">
        <v>132.71029999999999</v>
      </c>
      <c r="AV3105" s="9">
        <v>168.83792869396501</v>
      </c>
      <c r="AW3105" s="9">
        <v>772.86422296855096</v>
      </c>
      <c r="AX3105" s="9">
        <v>0.67633680630000004</v>
      </c>
    </row>
    <row r="3106" spans="1:50" x14ac:dyDescent="0.25">
      <c r="A3106" s="142">
        <v>550000</v>
      </c>
      <c r="B3106" s="142">
        <v>900000</v>
      </c>
      <c r="C3106" s="142">
        <v>900000</v>
      </c>
      <c r="D3106" s="9" t="s">
        <v>305</v>
      </c>
      <c r="E3106" s="9" t="s">
        <v>70</v>
      </c>
      <c r="F3106" s="9" t="s">
        <v>306</v>
      </c>
      <c r="G3106" s="9" t="s">
        <v>307</v>
      </c>
      <c r="H3106" s="9">
        <v>0.36</v>
      </c>
      <c r="I3106" s="9">
        <v>0.48</v>
      </c>
      <c r="J3106" s="9" t="s">
        <v>195</v>
      </c>
      <c r="K3106" s="9">
        <v>4.3632688349189999E-2</v>
      </c>
      <c r="L3106" s="9">
        <v>3851.72173619464</v>
      </c>
      <c r="M3106" s="9">
        <v>8.6399426556288308</v>
      </c>
      <c r="N3106" s="9">
        <v>1.2232827701483</v>
      </c>
      <c r="O3106" s="9">
        <v>0.37698392524799001</v>
      </c>
      <c r="P3106" s="9">
        <v>5.3375115872819998E-2</v>
      </c>
      <c r="Q3106" s="9">
        <v>168.06097412321199</v>
      </c>
      <c r="R3106" s="9">
        <v>1700</v>
      </c>
      <c r="S3106" s="9" t="s">
        <v>314</v>
      </c>
      <c r="T3106" s="9">
        <v>1700</v>
      </c>
      <c r="U3106" s="9" t="s">
        <v>293</v>
      </c>
      <c r="V3106" s="9" t="s">
        <v>195</v>
      </c>
      <c r="Z3106" s="9">
        <v>0</v>
      </c>
      <c r="AA3106" s="9">
        <v>1</v>
      </c>
      <c r="AB3106" s="9">
        <v>0.37698392524799001</v>
      </c>
      <c r="AC3106" s="9">
        <v>5.3375115872819998E-2</v>
      </c>
      <c r="AD3106" s="9">
        <v>294.21717063656001</v>
      </c>
      <c r="AF3106" s="9">
        <v>-1</v>
      </c>
      <c r="AG3106" s="9">
        <v>-1</v>
      </c>
      <c r="AH3106" s="9">
        <v>-1</v>
      </c>
      <c r="AI3106" s="9">
        <v>-1</v>
      </c>
      <c r="AJ3106" s="9">
        <v>0</v>
      </c>
      <c r="AM3106" s="9" t="s">
        <v>309</v>
      </c>
      <c r="AN3106" s="9">
        <v>-1</v>
      </c>
      <c r="AQ3106" s="9">
        <v>578</v>
      </c>
      <c r="AR3106" s="9" t="s">
        <v>303</v>
      </c>
      <c r="AS3106" s="9" t="s">
        <v>304</v>
      </c>
      <c r="AT3106" s="9" t="s">
        <v>195</v>
      </c>
      <c r="AU3106" s="9">
        <v>132.71029999999999</v>
      </c>
      <c r="AV3106" s="9">
        <v>110.548098216076</v>
      </c>
      <c r="AW3106" s="9">
        <v>176.57522507253</v>
      </c>
      <c r="AX3106" s="9">
        <v>0.23861895429999999</v>
      </c>
    </row>
    <row r="3107" spans="1:50" x14ac:dyDescent="0.25">
      <c r="A3107" s="142">
        <v>550000</v>
      </c>
      <c r="B3107" s="142">
        <v>900000</v>
      </c>
      <c r="C3107" s="142">
        <v>900000</v>
      </c>
      <c r="D3107" s="9" t="s">
        <v>305</v>
      </c>
      <c r="E3107" s="9" t="s">
        <v>70</v>
      </c>
      <c r="F3107" s="9" t="s">
        <v>306</v>
      </c>
      <c r="G3107" s="9" t="s">
        <v>307</v>
      </c>
      <c r="H3107" s="9">
        <v>0.36</v>
      </c>
      <c r="I3107" s="9">
        <v>0.48</v>
      </c>
      <c r="J3107" s="9" t="s">
        <v>195</v>
      </c>
      <c r="K3107" s="9">
        <v>1.6257433832599999E-3</v>
      </c>
      <c r="L3107" s="9">
        <v>3851.72173619464</v>
      </c>
      <c r="M3107" s="9">
        <v>8.6399426556288308</v>
      </c>
      <c r="N3107" s="9">
        <v>1.2232827701483</v>
      </c>
      <c r="O3107" s="9">
        <v>1.404632960419E-2</v>
      </c>
      <c r="P3107" s="9">
        <v>1.9887438694300001E-3</v>
      </c>
      <c r="Q3107" s="9">
        <v>6.2619111268041197</v>
      </c>
      <c r="R3107" s="9">
        <v>1210</v>
      </c>
      <c r="S3107" s="9" t="s">
        <v>310</v>
      </c>
      <c r="T3107" s="9">
        <v>1210</v>
      </c>
      <c r="U3107" s="9" t="s">
        <v>293</v>
      </c>
      <c r="V3107" s="9" t="s">
        <v>195</v>
      </c>
      <c r="Z3107" s="9">
        <v>0</v>
      </c>
      <c r="AA3107" s="9">
        <v>1</v>
      </c>
      <c r="AB3107" s="9">
        <v>1.404632960419E-2</v>
      </c>
      <c r="AC3107" s="9">
        <v>1.9887438694300001E-3</v>
      </c>
      <c r="AD3107" s="9">
        <v>6.2619111268031196</v>
      </c>
      <c r="AF3107" s="9">
        <v>-1</v>
      </c>
      <c r="AG3107" s="9">
        <v>-1</v>
      </c>
      <c r="AH3107" s="9">
        <v>-1</v>
      </c>
      <c r="AI3107" s="9">
        <v>-1</v>
      </c>
      <c r="AJ3107" s="9">
        <v>0</v>
      </c>
      <c r="AM3107" s="9" t="s">
        <v>309</v>
      </c>
      <c r="AN3107" s="9">
        <v>-1</v>
      </c>
      <c r="AQ3107" s="9">
        <v>578</v>
      </c>
      <c r="AR3107" s="9" t="s">
        <v>303</v>
      </c>
      <c r="AS3107" s="9" t="s">
        <v>304</v>
      </c>
      <c r="AT3107" s="9" t="s">
        <v>195</v>
      </c>
      <c r="AU3107" s="9">
        <v>132.71029999999999</v>
      </c>
      <c r="AV3107" s="9">
        <v>13.9075615813297</v>
      </c>
      <c r="AW3107" s="9">
        <v>6.5791500517473098</v>
      </c>
      <c r="AX3107" s="9">
        <v>5.0785978000000001E-3</v>
      </c>
    </row>
    <row r="3108" spans="1:50" x14ac:dyDescent="0.25">
      <c r="A3108" s="142">
        <v>550000</v>
      </c>
      <c r="B3108" s="142">
        <v>900000</v>
      </c>
      <c r="C3108" s="142">
        <v>900000</v>
      </c>
      <c r="D3108" s="9" t="s">
        <v>305</v>
      </c>
      <c r="E3108" s="9" t="s">
        <v>70</v>
      </c>
      <c r="F3108" s="9" t="s">
        <v>306</v>
      </c>
      <c r="G3108" s="9" t="s">
        <v>307</v>
      </c>
      <c r="H3108" s="9">
        <v>0.36</v>
      </c>
      <c r="I3108" s="9">
        <v>0.48</v>
      </c>
      <c r="J3108" s="9" t="s">
        <v>195</v>
      </c>
      <c r="K3108" s="9">
        <v>6.9740110166710001E-2</v>
      </c>
      <c r="L3108" s="9">
        <v>3851.72173619464</v>
      </c>
      <c r="M3108" s="9">
        <v>8.6399426556288308</v>
      </c>
      <c r="N3108" s="9">
        <v>1.2232827701483</v>
      </c>
      <c r="O3108" s="9">
        <v>0.60255055263761004</v>
      </c>
      <c r="P3108" s="9">
        <v>8.5311875155180003E-2</v>
      </c>
      <c r="Q3108" s="9">
        <v>268.61949821372502</v>
      </c>
      <c r="R3108" s="9">
        <v>1210</v>
      </c>
      <c r="S3108" s="9" t="s">
        <v>310</v>
      </c>
      <c r="T3108" s="9">
        <v>1210</v>
      </c>
      <c r="U3108" s="9" t="s">
        <v>293</v>
      </c>
      <c r="V3108" s="9" t="s">
        <v>195</v>
      </c>
      <c r="Z3108" s="9">
        <v>0</v>
      </c>
      <c r="AA3108" s="9">
        <v>1</v>
      </c>
      <c r="AB3108" s="9">
        <v>0.60255055263761004</v>
      </c>
      <c r="AC3108" s="9">
        <v>8.5311875155180003E-2</v>
      </c>
      <c r="AD3108" s="9">
        <v>268.61949821372599</v>
      </c>
      <c r="AF3108" s="9">
        <v>-1</v>
      </c>
      <c r="AG3108" s="9">
        <v>-1</v>
      </c>
      <c r="AH3108" s="9">
        <v>-1</v>
      </c>
      <c r="AI3108" s="9">
        <v>-1</v>
      </c>
      <c r="AJ3108" s="9">
        <v>0</v>
      </c>
      <c r="AM3108" s="9" t="s">
        <v>309</v>
      </c>
      <c r="AN3108" s="9">
        <v>-1</v>
      </c>
      <c r="AQ3108" s="9">
        <v>578</v>
      </c>
      <c r="AR3108" s="9" t="s">
        <v>303</v>
      </c>
      <c r="AS3108" s="9" t="s">
        <v>304</v>
      </c>
      <c r="AT3108" s="9" t="s">
        <v>195</v>
      </c>
      <c r="AU3108" s="9">
        <v>132.71029999999999</v>
      </c>
      <c r="AV3108" s="9">
        <v>82.507448511218499</v>
      </c>
      <c r="AW3108" s="9">
        <v>282.22821272703402</v>
      </c>
      <c r="AX3108" s="9">
        <v>0.21785847380000001</v>
      </c>
    </row>
    <row r="3109" spans="1:50" x14ac:dyDescent="0.25">
      <c r="A3109" s="142">
        <v>550000</v>
      </c>
      <c r="B3109" s="142">
        <v>900000</v>
      </c>
      <c r="C3109" s="142">
        <v>900000</v>
      </c>
      <c r="D3109" s="9" t="s">
        <v>305</v>
      </c>
      <c r="E3109" s="9" t="s">
        <v>70</v>
      </c>
      <c r="F3109" s="9" t="s">
        <v>306</v>
      </c>
      <c r="G3109" s="9" t="s">
        <v>307</v>
      </c>
      <c r="H3109" s="9">
        <v>0.36</v>
      </c>
      <c r="I3109" s="9">
        <v>0.48</v>
      </c>
      <c r="J3109" s="9" t="s">
        <v>195</v>
      </c>
      <c r="K3109" s="9">
        <v>4.1782276522420003E-2</v>
      </c>
      <c r="L3109" s="9">
        <v>3894.9954590770299</v>
      </c>
      <c r="M3109" s="9">
        <v>9.1810931633977795</v>
      </c>
      <c r="N3109" s="9">
        <v>1.2202056642516099</v>
      </c>
      <c r="O3109" s="9">
        <v>0.38360697333124</v>
      </c>
      <c r="P3109" s="9">
        <v>5.0982970477989997E-2</v>
      </c>
      <c r="Q3109" s="9">
        <v>162.74177732474999</v>
      </c>
      <c r="R3109" s="9">
        <v>1400</v>
      </c>
      <c r="S3109" s="9" t="s">
        <v>297</v>
      </c>
      <c r="T3109" s="9">
        <v>1400</v>
      </c>
      <c r="U3109" s="9" t="s">
        <v>293</v>
      </c>
      <c r="V3109" s="9" t="s">
        <v>195</v>
      </c>
      <c r="Z3109" s="9">
        <v>0</v>
      </c>
      <c r="AA3109" s="9">
        <v>1</v>
      </c>
      <c r="AB3109" s="9">
        <v>0.38360697333124</v>
      </c>
      <c r="AC3109" s="9">
        <v>5.0982970477989997E-2</v>
      </c>
      <c r="AD3109" s="9">
        <v>162.74177732474899</v>
      </c>
      <c r="AF3109" s="9">
        <v>-1</v>
      </c>
      <c r="AG3109" s="9">
        <v>-1</v>
      </c>
      <c r="AH3109" s="9">
        <v>-1</v>
      </c>
      <c r="AI3109" s="9">
        <v>-1</v>
      </c>
      <c r="AJ3109" s="9">
        <v>0</v>
      </c>
      <c r="AM3109" s="9" t="s">
        <v>309</v>
      </c>
      <c r="AN3109" s="9">
        <v>-1</v>
      </c>
      <c r="AQ3109" s="9">
        <v>578</v>
      </c>
      <c r="AR3109" s="9" t="s">
        <v>303</v>
      </c>
      <c r="AS3109" s="9" t="s">
        <v>304</v>
      </c>
      <c r="AT3109" s="9" t="s">
        <v>195</v>
      </c>
      <c r="AU3109" s="9">
        <v>132.71029999999999</v>
      </c>
      <c r="AV3109" s="9">
        <v>112.85514020316</v>
      </c>
      <c r="AW3109" s="9">
        <v>169.08687408727101</v>
      </c>
      <c r="AX3109" s="9">
        <v>0.131988465</v>
      </c>
    </row>
    <row r="3110" spans="1:50" x14ac:dyDescent="0.25">
      <c r="A3110" s="142">
        <v>550000</v>
      </c>
      <c r="B3110" s="142">
        <v>900000</v>
      </c>
      <c r="C3110" s="142">
        <v>900000</v>
      </c>
      <c r="D3110" s="9" t="s">
        <v>305</v>
      </c>
      <c r="E3110" s="9" t="s">
        <v>70</v>
      </c>
      <c r="F3110" s="9" t="s">
        <v>306</v>
      </c>
      <c r="G3110" s="9" t="s">
        <v>307</v>
      </c>
      <c r="H3110" s="9">
        <v>0.36</v>
      </c>
      <c r="I3110" s="9">
        <v>0.48</v>
      </c>
      <c r="J3110" s="9" t="s">
        <v>195</v>
      </c>
      <c r="K3110" s="9">
        <v>1.181290805286E-2</v>
      </c>
      <c r="L3110" s="9">
        <v>3894.9954590770299</v>
      </c>
      <c r="M3110" s="9">
        <v>9.1810931633977795</v>
      </c>
      <c r="N3110" s="9">
        <v>1.2202056642516099</v>
      </c>
      <c r="O3110" s="9">
        <v>0.10845540936398999</v>
      </c>
      <c r="P3110" s="9">
        <v>1.4414177317379999E-2</v>
      </c>
      <c r="Q3110" s="9">
        <v>46.011223224399799</v>
      </c>
      <c r="R3110" s="9">
        <v>8140</v>
      </c>
      <c r="S3110" s="9" t="s">
        <v>292</v>
      </c>
      <c r="T3110" s="9">
        <v>8140</v>
      </c>
      <c r="U3110" s="9" t="s">
        <v>293</v>
      </c>
      <c r="V3110" s="9" t="s">
        <v>195</v>
      </c>
      <c r="Z3110" s="9">
        <v>0</v>
      </c>
      <c r="AA3110" s="9">
        <v>1</v>
      </c>
      <c r="AB3110" s="9">
        <v>0.10845540936398999</v>
      </c>
      <c r="AC3110" s="9">
        <v>1.4414177317379999E-2</v>
      </c>
      <c r="AD3110" s="9">
        <v>47.757040853126298</v>
      </c>
      <c r="AF3110" s="9">
        <v>-1</v>
      </c>
      <c r="AG3110" s="9">
        <v>-1</v>
      </c>
      <c r="AH3110" s="9">
        <v>-1</v>
      </c>
      <c r="AI3110" s="9">
        <v>-1</v>
      </c>
      <c r="AJ3110" s="9">
        <v>0</v>
      </c>
      <c r="AM3110" s="9" t="s">
        <v>309</v>
      </c>
      <c r="AN3110" s="9">
        <v>-1</v>
      </c>
      <c r="AQ3110" s="9">
        <v>578</v>
      </c>
      <c r="AR3110" s="9" t="s">
        <v>303</v>
      </c>
      <c r="AS3110" s="9" t="s">
        <v>304</v>
      </c>
      <c r="AT3110" s="9" t="s">
        <v>195</v>
      </c>
      <c r="AU3110" s="9">
        <v>132.71029999999999</v>
      </c>
      <c r="AV3110" s="9">
        <v>107.684100436726</v>
      </c>
      <c r="AW3110" s="9">
        <v>47.805142820953797</v>
      </c>
      <c r="AX3110" s="9">
        <v>3.87323932E-2</v>
      </c>
    </row>
    <row r="3111" spans="1:50" x14ac:dyDescent="0.25">
      <c r="A3111" s="142">
        <v>550000</v>
      </c>
      <c r="B3111" s="142">
        <v>900000</v>
      </c>
      <c r="C3111" s="142">
        <v>900000</v>
      </c>
      <c r="D3111" s="9" t="s">
        <v>305</v>
      </c>
      <c r="E3111" s="9" t="s">
        <v>70</v>
      </c>
      <c r="F3111" s="9" t="s">
        <v>306</v>
      </c>
      <c r="G3111" s="9" t="s">
        <v>307</v>
      </c>
      <c r="H3111" s="9">
        <v>0.36</v>
      </c>
      <c r="I3111" s="9">
        <v>0.48</v>
      </c>
      <c r="J3111" s="9" t="s">
        <v>195</v>
      </c>
      <c r="K3111" s="9">
        <v>6.2743191854670005E-2</v>
      </c>
      <c r="L3111" s="9">
        <v>3894.9954590770299</v>
      </c>
      <c r="M3111" s="9">
        <v>9.1810931633977795</v>
      </c>
      <c r="N3111" s="9">
        <v>1.2202056642516099</v>
      </c>
      <c r="O3111" s="9">
        <v>0.57605108978670005</v>
      </c>
      <c r="P3111" s="9">
        <v>7.6559598094289999E-2</v>
      </c>
      <c r="Q3111" s="9">
        <v>244.38444736195399</v>
      </c>
      <c r="R3111" s="9">
        <v>1430</v>
      </c>
      <c r="S3111" s="9" t="s">
        <v>298</v>
      </c>
      <c r="T3111" s="9">
        <v>1430</v>
      </c>
      <c r="U3111" s="9" t="s">
        <v>293</v>
      </c>
      <c r="V3111" s="9" t="s">
        <v>195</v>
      </c>
      <c r="Z3111" s="9">
        <v>0</v>
      </c>
      <c r="AA3111" s="9">
        <v>1</v>
      </c>
      <c r="AB3111" s="9">
        <v>0.57605108978670005</v>
      </c>
      <c r="AC3111" s="9">
        <v>7.6559598094289999E-2</v>
      </c>
      <c r="AD3111" s="9">
        <v>244.38444736195501</v>
      </c>
      <c r="AF3111" s="9">
        <v>-1</v>
      </c>
      <c r="AG3111" s="9">
        <v>-1</v>
      </c>
      <c r="AH3111" s="9">
        <v>-1</v>
      </c>
      <c r="AI3111" s="9">
        <v>-1</v>
      </c>
      <c r="AJ3111" s="9">
        <v>0</v>
      </c>
      <c r="AM3111" s="9" t="s">
        <v>309</v>
      </c>
      <c r="AN3111" s="9">
        <v>-1</v>
      </c>
      <c r="AQ3111" s="9">
        <v>578</v>
      </c>
      <c r="AR3111" s="9" t="s">
        <v>303</v>
      </c>
      <c r="AS3111" s="9" t="s">
        <v>304</v>
      </c>
      <c r="AT3111" s="9" t="s">
        <v>195</v>
      </c>
      <c r="AU3111" s="9">
        <v>132.71029999999999</v>
      </c>
      <c r="AV3111" s="9">
        <v>78.696847175571307</v>
      </c>
      <c r="AW3111" s="9">
        <v>253.91268891896399</v>
      </c>
      <c r="AX3111" s="9">
        <v>0.19820312030000001</v>
      </c>
    </row>
    <row r="3112" spans="1:50" x14ac:dyDescent="0.25">
      <c r="A3112" s="142">
        <v>550000</v>
      </c>
      <c r="B3112" s="142">
        <v>900000</v>
      </c>
      <c r="C3112" s="142">
        <v>900000</v>
      </c>
      <c r="D3112" s="9" t="s">
        <v>305</v>
      </c>
      <c r="E3112" s="9" t="s">
        <v>70</v>
      </c>
      <c r="F3112" s="9" t="s">
        <v>306</v>
      </c>
      <c r="G3112" s="9" t="s">
        <v>307</v>
      </c>
      <c r="H3112" s="9">
        <v>0.36</v>
      </c>
      <c r="I3112" s="9">
        <v>0.48</v>
      </c>
      <c r="J3112" s="9" t="s">
        <v>195</v>
      </c>
      <c r="K3112" s="9">
        <v>5.1031282217560002E-2</v>
      </c>
      <c r="L3112" s="9">
        <v>3894.9954590770299</v>
      </c>
      <c r="M3112" s="9">
        <v>9.1810931633977795</v>
      </c>
      <c r="N3112" s="9">
        <v>1.2202056642516099</v>
      </c>
      <c r="O3112" s="9">
        <v>0.46852295628705998</v>
      </c>
      <c r="P3112" s="9">
        <v>6.2268659615879997E-2</v>
      </c>
      <c r="Q3112" s="9">
        <v>198.76661250827399</v>
      </c>
      <c r="R3112" s="9">
        <v>1410</v>
      </c>
      <c r="S3112" s="9" t="s">
        <v>299</v>
      </c>
      <c r="T3112" s="9">
        <v>1410</v>
      </c>
      <c r="U3112" s="9" t="s">
        <v>293</v>
      </c>
      <c r="V3112" s="9" t="s">
        <v>195</v>
      </c>
      <c r="Z3112" s="9">
        <v>0</v>
      </c>
      <c r="AA3112" s="9">
        <v>1</v>
      </c>
      <c r="AB3112" s="9">
        <v>0.46852295628705998</v>
      </c>
      <c r="AC3112" s="9">
        <v>6.2268659615879997E-2</v>
      </c>
      <c r="AD3112" s="9">
        <v>198.76661250827499</v>
      </c>
      <c r="AF3112" s="9">
        <v>-1</v>
      </c>
      <c r="AG3112" s="9">
        <v>-1</v>
      </c>
      <c r="AH3112" s="9">
        <v>-1</v>
      </c>
      <c r="AI3112" s="9">
        <v>-1</v>
      </c>
      <c r="AJ3112" s="9">
        <v>0</v>
      </c>
      <c r="AM3112" s="9" t="s">
        <v>309</v>
      </c>
      <c r="AN3112" s="9">
        <v>-1</v>
      </c>
      <c r="AQ3112" s="9">
        <v>578</v>
      </c>
      <c r="AR3112" s="9" t="s">
        <v>303</v>
      </c>
      <c r="AS3112" s="9" t="s">
        <v>304</v>
      </c>
      <c r="AT3112" s="9" t="s">
        <v>195</v>
      </c>
      <c r="AU3112" s="9">
        <v>132.71029999999999</v>
      </c>
      <c r="AV3112" s="9">
        <v>59.079906867551102</v>
      </c>
      <c r="AW3112" s="9">
        <v>206.51627218543899</v>
      </c>
      <c r="AX3112" s="9">
        <v>0.16120568739999999</v>
      </c>
    </row>
    <row r="3113" spans="1:50" x14ac:dyDescent="0.25">
      <c r="A3113" s="142">
        <v>550000</v>
      </c>
      <c r="B3113" s="142">
        <v>900000</v>
      </c>
      <c r="C3113" s="142">
        <v>900000</v>
      </c>
      <c r="D3113" s="9" t="s">
        <v>305</v>
      </c>
      <c r="E3113" s="9" t="s">
        <v>70</v>
      </c>
      <c r="F3113" s="9" t="s">
        <v>306</v>
      </c>
      <c r="G3113" s="9" t="s">
        <v>307</v>
      </c>
      <c r="H3113" s="9">
        <v>0.36</v>
      </c>
      <c r="I3113" s="9">
        <v>0.48</v>
      </c>
      <c r="J3113" s="9" t="s">
        <v>195</v>
      </c>
      <c r="K3113" s="9">
        <v>0.18366988814282001</v>
      </c>
      <c r="L3113" s="9">
        <v>3894.9954590770299</v>
      </c>
      <c r="M3113" s="9">
        <v>9.1810931633977795</v>
      </c>
      <c r="N3113" s="9">
        <v>1.2202056642516099</v>
      </c>
      <c r="O3113" s="9">
        <v>1.68629035435013</v>
      </c>
      <c r="P3113" s="9">
        <v>0.22411503786433001</v>
      </c>
      <c r="Q3113" s="9">
        <v>715.393380285494</v>
      </c>
      <c r="R3113" s="9">
        <v>1750</v>
      </c>
      <c r="S3113" s="9" t="s">
        <v>315</v>
      </c>
      <c r="T3113" s="9">
        <v>1750</v>
      </c>
      <c r="U3113" s="9" t="s">
        <v>293</v>
      </c>
      <c r="V3113" s="9" t="s">
        <v>195</v>
      </c>
      <c r="Z3113" s="9">
        <v>0</v>
      </c>
      <c r="AA3113" s="9">
        <v>1</v>
      </c>
      <c r="AB3113" s="9">
        <v>1.68629035435013</v>
      </c>
      <c r="AC3113" s="9">
        <v>0.22411503786433001</v>
      </c>
      <c r="AD3113" s="9">
        <v>715.393380285494</v>
      </c>
      <c r="AF3113" s="9">
        <v>-1</v>
      </c>
      <c r="AG3113" s="9">
        <v>-1</v>
      </c>
      <c r="AH3113" s="9">
        <v>-1</v>
      </c>
      <c r="AI3113" s="9">
        <v>-1</v>
      </c>
      <c r="AJ3113" s="9">
        <v>0</v>
      </c>
      <c r="AM3113" s="9" t="s">
        <v>309</v>
      </c>
      <c r="AN3113" s="9">
        <v>-1</v>
      </c>
      <c r="AQ3113" s="9">
        <v>578</v>
      </c>
      <c r="AR3113" s="9" t="s">
        <v>303</v>
      </c>
      <c r="AS3113" s="9" t="s">
        <v>304</v>
      </c>
      <c r="AT3113" s="9" t="s">
        <v>195</v>
      </c>
      <c r="AU3113" s="9">
        <v>132.71029999999999</v>
      </c>
      <c r="AV3113" s="9">
        <v>117.91204991769099</v>
      </c>
      <c r="AW3113" s="9">
        <v>743.28566643228601</v>
      </c>
      <c r="AX3113" s="9">
        <v>0.58020549899999996</v>
      </c>
    </row>
    <row r="3114" spans="1:50" x14ac:dyDescent="0.25">
      <c r="A3114" s="142">
        <v>550000</v>
      </c>
      <c r="B3114" s="142">
        <v>900000</v>
      </c>
      <c r="C3114" s="142">
        <v>900000</v>
      </c>
      <c r="D3114" s="9" t="s">
        <v>305</v>
      </c>
      <c r="E3114" s="9" t="s">
        <v>70</v>
      </c>
      <c r="F3114" s="9" t="s">
        <v>306</v>
      </c>
      <c r="G3114" s="9" t="s">
        <v>307</v>
      </c>
      <c r="H3114" s="9">
        <v>0.36</v>
      </c>
      <c r="I3114" s="9">
        <v>0.48</v>
      </c>
      <c r="J3114" s="9" t="s">
        <v>195</v>
      </c>
      <c r="K3114" s="9">
        <v>0.18429588213553</v>
      </c>
      <c r="L3114" s="9">
        <v>3852.5613759350799</v>
      </c>
      <c r="M3114" s="9">
        <v>9.5721902029115498</v>
      </c>
      <c r="N3114" s="9">
        <v>1.4067554033210199</v>
      </c>
      <c r="O3114" s="9">
        <v>1.76411523741473</v>
      </c>
      <c r="P3114" s="9">
        <v>0.25925922800397999</v>
      </c>
      <c r="Q3114" s="9">
        <v>710.01119725925503</v>
      </c>
      <c r="R3114" s="9">
        <v>1200</v>
      </c>
      <c r="S3114" s="9" t="s">
        <v>308</v>
      </c>
      <c r="T3114" s="9">
        <v>1200</v>
      </c>
      <c r="U3114" s="9" t="s">
        <v>293</v>
      </c>
      <c r="V3114" s="9" t="s">
        <v>195</v>
      </c>
      <c r="Z3114" s="9">
        <v>0</v>
      </c>
      <c r="AA3114" s="9">
        <v>1</v>
      </c>
      <c r="AB3114" s="9">
        <v>1.76411523741473</v>
      </c>
      <c r="AC3114" s="9">
        <v>0.25925922800397999</v>
      </c>
      <c r="AD3114" s="9">
        <v>710.01119725925503</v>
      </c>
      <c r="AF3114" s="9">
        <v>-1</v>
      </c>
      <c r="AG3114" s="9">
        <v>-1</v>
      </c>
      <c r="AH3114" s="9">
        <v>-1</v>
      </c>
      <c r="AI3114" s="9">
        <v>-1</v>
      </c>
      <c r="AJ3114" s="9">
        <v>0</v>
      </c>
      <c r="AM3114" s="9" t="s">
        <v>309</v>
      </c>
      <c r="AN3114" s="9">
        <v>-1</v>
      </c>
      <c r="AQ3114" s="9">
        <v>578</v>
      </c>
      <c r="AR3114" s="9" t="s">
        <v>303</v>
      </c>
      <c r="AS3114" s="9" t="s">
        <v>304</v>
      </c>
      <c r="AT3114" s="9" t="s">
        <v>195</v>
      </c>
      <c r="AU3114" s="9">
        <v>132.71029999999999</v>
      </c>
      <c r="AV3114" s="9">
        <v>158.10192340924101</v>
      </c>
      <c r="AW3114" s="9">
        <v>745.81897424207</v>
      </c>
      <c r="AX3114" s="9">
        <v>0.57584038709999996</v>
      </c>
    </row>
    <row r="3115" spans="1:50" x14ac:dyDescent="0.25">
      <c r="A3115" s="142">
        <v>550000</v>
      </c>
      <c r="B3115" s="142">
        <v>900000</v>
      </c>
      <c r="C3115" s="142">
        <v>900000</v>
      </c>
      <c r="D3115" s="9" t="s">
        <v>305</v>
      </c>
      <c r="E3115" s="9" t="s">
        <v>70</v>
      </c>
      <c r="F3115" s="9" t="s">
        <v>306</v>
      </c>
      <c r="G3115" s="9" t="s">
        <v>307</v>
      </c>
      <c r="H3115" s="9">
        <v>0.36</v>
      </c>
      <c r="I3115" s="9">
        <v>0.48</v>
      </c>
      <c r="J3115" s="9" t="s">
        <v>195</v>
      </c>
      <c r="K3115" s="9">
        <v>0.16192732675512</v>
      </c>
      <c r="L3115" s="9">
        <v>3852.5613759350799</v>
      </c>
      <c r="M3115" s="9">
        <v>9.5721902029115498</v>
      </c>
      <c r="N3115" s="9">
        <v>1.4067554033210199</v>
      </c>
      <c r="O3115" s="9">
        <v>1.5499991707490699</v>
      </c>
      <c r="P3115" s="9">
        <v>0.22779214185810001</v>
      </c>
      <c r="Q3115" s="9">
        <v>623.83496476521896</v>
      </c>
      <c r="R3115" s="9">
        <v>1210</v>
      </c>
      <c r="S3115" s="9" t="s">
        <v>310</v>
      </c>
      <c r="T3115" s="9">
        <v>1210</v>
      </c>
      <c r="U3115" s="9" t="s">
        <v>293</v>
      </c>
      <c r="V3115" s="9" t="s">
        <v>195</v>
      </c>
      <c r="Z3115" s="9">
        <v>0</v>
      </c>
      <c r="AA3115" s="9">
        <v>1</v>
      </c>
      <c r="AB3115" s="9">
        <v>1.5499991707490699</v>
      </c>
      <c r="AC3115" s="9">
        <v>0.22779214185810001</v>
      </c>
      <c r="AD3115" s="9">
        <v>623.83496476521896</v>
      </c>
      <c r="AF3115" s="9">
        <v>-1</v>
      </c>
      <c r="AG3115" s="9">
        <v>-1</v>
      </c>
      <c r="AH3115" s="9">
        <v>-1</v>
      </c>
      <c r="AI3115" s="9">
        <v>-1</v>
      </c>
      <c r="AJ3115" s="9">
        <v>0</v>
      </c>
      <c r="AM3115" s="9" t="s">
        <v>309</v>
      </c>
      <c r="AN3115" s="9">
        <v>-1</v>
      </c>
      <c r="AQ3115" s="9">
        <v>578</v>
      </c>
      <c r="AR3115" s="9" t="s">
        <v>303</v>
      </c>
      <c r="AS3115" s="9" t="s">
        <v>304</v>
      </c>
      <c r="AT3115" s="9" t="s">
        <v>195</v>
      </c>
      <c r="AU3115" s="9">
        <v>132.71029999999999</v>
      </c>
      <c r="AV3115" s="9">
        <v>104.782998174912</v>
      </c>
      <c r="AW3115" s="9">
        <v>655.29664224104397</v>
      </c>
      <c r="AX3115" s="9">
        <v>0.50594887649999998</v>
      </c>
    </row>
    <row r="3116" spans="1:50" x14ac:dyDescent="0.25">
      <c r="A3116" s="142">
        <v>550000</v>
      </c>
      <c r="B3116" s="142">
        <v>900000</v>
      </c>
      <c r="C3116" s="142">
        <v>900000</v>
      </c>
      <c r="D3116" s="9" t="s">
        <v>305</v>
      </c>
      <c r="E3116" s="9" t="s">
        <v>70</v>
      </c>
      <c r="F3116" s="9" t="s">
        <v>306</v>
      </c>
      <c r="G3116" s="9" t="s">
        <v>307</v>
      </c>
      <c r="H3116" s="9">
        <v>0.36</v>
      </c>
      <c r="I3116" s="9">
        <v>0.48</v>
      </c>
      <c r="J3116" s="9" t="s">
        <v>195</v>
      </c>
      <c r="K3116" s="9">
        <v>1.283891948435E-2</v>
      </c>
      <c r="L3116" s="9">
        <v>3852.5613759350799</v>
      </c>
      <c r="M3116" s="9">
        <v>9.5721902029115498</v>
      </c>
      <c r="N3116" s="9">
        <v>1.4067554033210199</v>
      </c>
      <c r="O3116" s="9">
        <v>0.12289657930414</v>
      </c>
      <c r="P3116" s="9">
        <v>1.806121935742E-2</v>
      </c>
      <c r="Q3116" s="9">
        <v>49.462725314178002</v>
      </c>
      <c r="R3116" s="9">
        <v>1210</v>
      </c>
      <c r="S3116" s="9" t="s">
        <v>310</v>
      </c>
      <c r="T3116" s="9">
        <v>1210</v>
      </c>
      <c r="U3116" s="9" t="s">
        <v>293</v>
      </c>
      <c r="V3116" s="9" t="s">
        <v>195</v>
      </c>
      <c r="Z3116" s="9">
        <v>0</v>
      </c>
      <c r="AA3116" s="9">
        <v>1</v>
      </c>
      <c r="AB3116" s="9">
        <v>0.12289657930414</v>
      </c>
      <c r="AC3116" s="9">
        <v>1.806121935742E-2</v>
      </c>
      <c r="AD3116" s="9">
        <v>49.462725314179202</v>
      </c>
      <c r="AF3116" s="9">
        <v>-1</v>
      </c>
      <c r="AG3116" s="9">
        <v>-1</v>
      </c>
      <c r="AH3116" s="9">
        <v>-1</v>
      </c>
      <c r="AI3116" s="9">
        <v>-1</v>
      </c>
      <c r="AJ3116" s="9">
        <v>0</v>
      </c>
      <c r="AM3116" s="9" t="s">
        <v>309</v>
      </c>
      <c r="AN3116" s="9">
        <v>-1</v>
      </c>
      <c r="AQ3116" s="9">
        <v>578</v>
      </c>
      <c r="AR3116" s="9" t="s">
        <v>303</v>
      </c>
      <c r="AS3116" s="9" t="s">
        <v>304</v>
      </c>
      <c r="AT3116" s="9" t="s">
        <v>195</v>
      </c>
      <c r="AU3116" s="9">
        <v>132.71029999999999</v>
      </c>
      <c r="AV3116" s="9">
        <v>32.496112345171099</v>
      </c>
      <c r="AW3116" s="9">
        <v>51.957263771951801</v>
      </c>
      <c r="AX3116" s="9">
        <v>4.0115754500000003E-2</v>
      </c>
    </row>
    <row r="3117" spans="1:50" x14ac:dyDescent="0.25">
      <c r="A3117" s="142">
        <v>550000</v>
      </c>
      <c r="B3117" s="142">
        <v>900000</v>
      </c>
      <c r="C3117" s="142">
        <v>900000</v>
      </c>
      <c r="D3117" s="9" t="s">
        <v>305</v>
      </c>
      <c r="E3117" s="9" t="s">
        <v>70</v>
      </c>
      <c r="F3117" s="9" t="s">
        <v>306</v>
      </c>
      <c r="G3117" s="9" t="s">
        <v>307</v>
      </c>
      <c r="H3117" s="9">
        <v>0.36</v>
      </c>
      <c r="I3117" s="9">
        <v>0.48</v>
      </c>
      <c r="J3117" s="9" t="s">
        <v>195</v>
      </c>
      <c r="K3117" s="9">
        <v>0.25470928179767999</v>
      </c>
      <c r="L3117" s="9">
        <v>3852.5613759350799</v>
      </c>
      <c r="M3117" s="9">
        <v>9.5721902029115498</v>
      </c>
      <c r="N3117" s="9">
        <v>1.4067554033210199</v>
      </c>
      <c r="O3117" s="9">
        <v>2.4381256918143901</v>
      </c>
      <c r="P3117" s="9">
        <v>0.35831365844489999</v>
      </c>
      <c r="Q3117" s="9">
        <v>981.28314114590796</v>
      </c>
      <c r="R3117" s="9">
        <v>1210</v>
      </c>
      <c r="S3117" s="9" t="s">
        <v>310</v>
      </c>
      <c r="T3117" s="9">
        <v>1210</v>
      </c>
      <c r="U3117" s="9" t="s">
        <v>293</v>
      </c>
      <c r="V3117" s="9" t="s">
        <v>195</v>
      </c>
      <c r="Z3117" s="9">
        <v>0</v>
      </c>
      <c r="AA3117" s="9">
        <v>1</v>
      </c>
      <c r="AB3117" s="9">
        <v>2.4381256918143901</v>
      </c>
      <c r="AC3117" s="9">
        <v>0.35831365844489999</v>
      </c>
      <c r="AD3117" s="9">
        <v>981.28314114590796</v>
      </c>
      <c r="AF3117" s="9">
        <v>-1</v>
      </c>
      <c r="AG3117" s="9">
        <v>-1</v>
      </c>
      <c r="AH3117" s="9">
        <v>-1</v>
      </c>
      <c r="AI3117" s="9">
        <v>-1</v>
      </c>
      <c r="AJ3117" s="9">
        <v>0</v>
      </c>
      <c r="AM3117" s="9" t="s">
        <v>309</v>
      </c>
      <c r="AN3117" s="9">
        <v>-1</v>
      </c>
      <c r="AQ3117" s="9">
        <v>578</v>
      </c>
      <c r="AR3117" s="9" t="s">
        <v>303</v>
      </c>
      <c r="AS3117" s="9" t="s">
        <v>304</v>
      </c>
      <c r="AT3117" s="9" t="s">
        <v>195</v>
      </c>
      <c r="AU3117" s="9">
        <v>132.71029999999999</v>
      </c>
      <c r="AV3117" s="9">
        <v>126.559213688429</v>
      </c>
      <c r="AW3117" s="9">
        <v>1030.7718928878301</v>
      </c>
      <c r="AX3117" s="9">
        <v>0.79585007389999995</v>
      </c>
    </row>
    <row r="3118" spans="1:50" x14ac:dyDescent="0.25">
      <c r="A3118" s="142">
        <v>550000</v>
      </c>
      <c r="B3118" s="142">
        <v>900000</v>
      </c>
      <c r="C3118" s="142">
        <v>900000</v>
      </c>
      <c r="D3118" s="9" t="s">
        <v>305</v>
      </c>
      <c r="E3118" s="9" t="s">
        <v>70</v>
      </c>
      <c r="F3118" s="9" t="s">
        <v>306</v>
      </c>
      <c r="G3118" s="9" t="s">
        <v>307</v>
      </c>
      <c r="H3118" s="9">
        <v>0.36</v>
      </c>
      <c r="I3118" s="9">
        <v>0.48</v>
      </c>
      <c r="J3118" s="9" t="s">
        <v>195</v>
      </c>
      <c r="K3118" s="9">
        <v>1.72966304736E-3</v>
      </c>
      <c r="L3118" s="9">
        <v>3852.5613759350799</v>
      </c>
      <c r="M3118" s="9">
        <v>9.5721902029115498</v>
      </c>
      <c r="N3118" s="9">
        <v>1.4067554033210199</v>
      </c>
      <c r="O3118" s="9">
        <v>1.655666367631E-2</v>
      </c>
      <c r="P3118" s="9">
        <v>2.4332128378000001E-3</v>
      </c>
      <c r="Q3118" s="9">
        <v>6.6636330496567302</v>
      </c>
      <c r="R3118" s="9">
        <v>1210</v>
      </c>
      <c r="S3118" s="9" t="s">
        <v>310</v>
      </c>
      <c r="T3118" s="9">
        <v>1210</v>
      </c>
      <c r="U3118" s="9" t="s">
        <v>293</v>
      </c>
      <c r="V3118" s="9" t="s">
        <v>195</v>
      </c>
      <c r="Z3118" s="9">
        <v>0</v>
      </c>
      <c r="AA3118" s="9">
        <v>1</v>
      </c>
      <c r="AB3118" s="9">
        <v>1.655666367631E-2</v>
      </c>
      <c r="AC3118" s="9">
        <v>2.4332128378000001E-3</v>
      </c>
      <c r="AD3118" s="9">
        <v>6.6636330496582703</v>
      </c>
      <c r="AF3118" s="9">
        <v>-1</v>
      </c>
      <c r="AG3118" s="9">
        <v>-1</v>
      </c>
      <c r="AH3118" s="9">
        <v>-1</v>
      </c>
      <c r="AI3118" s="9">
        <v>-1</v>
      </c>
      <c r="AJ3118" s="9">
        <v>0</v>
      </c>
      <c r="AM3118" s="9" t="s">
        <v>309</v>
      </c>
      <c r="AN3118" s="9">
        <v>-1</v>
      </c>
      <c r="AQ3118" s="9">
        <v>578</v>
      </c>
      <c r="AR3118" s="9" t="s">
        <v>303</v>
      </c>
      <c r="AS3118" s="9" t="s">
        <v>304</v>
      </c>
      <c r="AT3118" s="9" t="s">
        <v>195</v>
      </c>
      <c r="AU3118" s="9">
        <v>132.71029999999999</v>
      </c>
      <c r="AV3118" s="9">
        <v>15.0382614706092</v>
      </c>
      <c r="AW3118" s="9">
        <v>6.9996980118145897</v>
      </c>
      <c r="AX3118" s="9">
        <v>5.4044063999999998E-3</v>
      </c>
    </row>
    <row r="3119" spans="1:50" x14ac:dyDescent="0.25">
      <c r="A3119" s="142">
        <v>550000</v>
      </c>
      <c r="B3119" s="142">
        <v>900000</v>
      </c>
      <c r="C3119" s="142">
        <v>900000</v>
      </c>
      <c r="D3119" s="9" t="s">
        <v>305</v>
      </c>
      <c r="E3119" s="9" t="s">
        <v>70</v>
      </c>
      <c r="F3119" s="9" t="s">
        <v>306</v>
      </c>
      <c r="G3119" s="9" t="s">
        <v>307</v>
      </c>
      <c r="H3119" s="9">
        <v>0.36</v>
      </c>
      <c r="I3119" s="9">
        <v>0.48</v>
      </c>
      <c r="J3119" s="9" t="s">
        <v>195</v>
      </c>
      <c r="K3119" s="9">
        <v>2.2623803097599998E-3</v>
      </c>
      <c r="L3119" s="9">
        <v>3852.5613759350799</v>
      </c>
      <c r="M3119" s="9">
        <v>9.5721902029115498</v>
      </c>
      <c r="N3119" s="9">
        <v>1.4067554033210199</v>
      </c>
      <c r="O3119" s="9">
        <v>2.1655934636409999E-2</v>
      </c>
      <c r="P3119" s="9">
        <v>3.1826157251300001E-3</v>
      </c>
      <c r="Q3119" s="9">
        <v>8.7159589990843997</v>
      </c>
      <c r="R3119" s="9">
        <v>1210</v>
      </c>
      <c r="S3119" s="9" t="s">
        <v>310</v>
      </c>
      <c r="T3119" s="9">
        <v>1210</v>
      </c>
      <c r="U3119" s="9" t="s">
        <v>293</v>
      </c>
      <c r="V3119" s="9" t="s">
        <v>195</v>
      </c>
      <c r="Z3119" s="9">
        <v>0</v>
      </c>
      <c r="AA3119" s="9">
        <v>1</v>
      </c>
      <c r="AB3119" s="9">
        <v>2.1655934636409999E-2</v>
      </c>
      <c r="AC3119" s="9">
        <v>3.1826157251300001E-3</v>
      </c>
      <c r="AD3119" s="9">
        <v>8.7159589990835507</v>
      </c>
      <c r="AF3119" s="9">
        <v>-1</v>
      </c>
      <c r="AG3119" s="9">
        <v>-1</v>
      </c>
      <c r="AH3119" s="9">
        <v>-1</v>
      </c>
      <c r="AI3119" s="9">
        <v>-1</v>
      </c>
      <c r="AJ3119" s="9">
        <v>0</v>
      </c>
      <c r="AM3119" s="9" t="s">
        <v>309</v>
      </c>
      <c r="AN3119" s="9">
        <v>-1</v>
      </c>
      <c r="AQ3119" s="9">
        <v>578</v>
      </c>
      <c r="AR3119" s="9" t="s">
        <v>303</v>
      </c>
      <c r="AS3119" s="9" t="s">
        <v>304</v>
      </c>
      <c r="AT3119" s="9" t="s">
        <v>195</v>
      </c>
      <c r="AU3119" s="9">
        <v>132.71029999999999</v>
      </c>
      <c r="AV3119" s="9">
        <v>17.243454769500399</v>
      </c>
      <c r="AW3119" s="9">
        <v>9.1555282864910001</v>
      </c>
      <c r="AX3119" s="9">
        <v>7.0689042999999997E-3</v>
      </c>
    </row>
    <row r="3120" spans="1:50" x14ac:dyDescent="0.25">
      <c r="A3120" s="142">
        <v>550000</v>
      </c>
      <c r="B3120" s="142">
        <v>900000</v>
      </c>
      <c r="C3120" s="142">
        <v>900000</v>
      </c>
      <c r="D3120" s="9" t="s">
        <v>305</v>
      </c>
      <c r="E3120" s="9" t="s">
        <v>70</v>
      </c>
      <c r="F3120" s="9" t="s">
        <v>306</v>
      </c>
      <c r="G3120" s="9" t="s">
        <v>307</v>
      </c>
      <c r="H3120" s="9">
        <v>0.36</v>
      </c>
      <c r="I3120" s="9">
        <v>0.48</v>
      </c>
      <c r="J3120" s="9" t="s">
        <v>195</v>
      </c>
      <c r="K3120" s="9">
        <v>0.21811721019543001</v>
      </c>
      <c r="L3120" s="9">
        <v>3852.5613760786</v>
      </c>
      <c r="M3120" s="9">
        <v>9.5721902032681392</v>
      </c>
      <c r="N3120" s="9">
        <v>1.40675540337343</v>
      </c>
      <c r="O3120" s="9">
        <v>2.0878594225969498</v>
      </c>
      <c r="P3120" s="9">
        <v>0.30683756401117002</v>
      </c>
      <c r="Q3120" s="9">
        <v>840.30993945696298</v>
      </c>
      <c r="R3120" s="9">
        <v>1200</v>
      </c>
      <c r="S3120" s="9" t="s">
        <v>308</v>
      </c>
      <c r="T3120" s="9">
        <v>1200</v>
      </c>
      <c r="U3120" s="9" t="s">
        <v>293</v>
      </c>
      <c r="V3120" s="9" t="s">
        <v>195</v>
      </c>
      <c r="Z3120" s="9">
        <v>0</v>
      </c>
      <c r="AA3120" s="9">
        <v>1</v>
      </c>
      <c r="AB3120" s="9">
        <v>2.0878594225969498</v>
      </c>
      <c r="AC3120" s="9">
        <v>0.30683756401117002</v>
      </c>
      <c r="AD3120" s="9">
        <v>840.30993945696298</v>
      </c>
      <c r="AF3120" s="9">
        <v>-1</v>
      </c>
      <c r="AG3120" s="9">
        <v>-1</v>
      </c>
      <c r="AH3120" s="9">
        <v>-1</v>
      </c>
      <c r="AI3120" s="9">
        <v>-1</v>
      </c>
      <c r="AJ3120" s="9">
        <v>0</v>
      </c>
      <c r="AM3120" s="9" t="s">
        <v>309</v>
      </c>
      <c r="AN3120" s="9">
        <v>-1</v>
      </c>
      <c r="AQ3120" s="9">
        <v>578</v>
      </c>
      <c r="AR3120" s="9" t="s">
        <v>303</v>
      </c>
      <c r="AS3120" s="9" t="s">
        <v>304</v>
      </c>
      <c r="AT3120" s="9" t="s">
        <v>195</v>
      </c>
      <c r="AU3120" s="9">
        <v>132.71029999999999</v>
      </c>
      <c r="AV3120" s="9">
        <v>135.51946955821299</v>
      </c>
      <c r="AW3120" s="9">
        <v>882.68903291537902</v>
      </c>
      <c r="AX3120" s="9">
        <v>0.68151657700000001</v>
      </c>
    </row>
    <row r="3121" spans="1:50" x14ac:dyDescent="0.25">
      <c r="A3121" s="142">
        <v>550000</v>
      </c>
      <c r="B3121" s="142">
        <v>900000</v>
      </c>
      <c r="C3121" s="142">
        <v>900000</v>
      </c>
      <c r="D3121" s="9" t="s">
        <v>305</v>
      </c>
      <c r="E3121" s="9" t="s">
        <v>70</v>
      </c>
      <c r="F3121" s="9" t="s">
        <v>306</v>
      </c>
      <c r="G3121" s="9" t="s">
        <v>307</v>
      </c>
      <c r="H3121" s="9">
        <v>0.36</v>
      </c>
      <c r="I3121" s="9">
        <v>0.48</v>
      </c>
      <c r="J3121" s="9" t="s">
        <v>195</v>
      </c>
      <c r="K3121" s="9">
        <v>0.13779893486666001</v>
      </c>
      <c r="L3121" s="9">
        <v>3852.5613760786</v>
      </c>
      <c r="M3121" s="9">
        <v>9.5721902032681392</v>
      </c>
      <c r="N3121" s="9">
        <v>1.40675540337343</v>
      </c>
      <c r="O3121" s="9">
        <v>1.31903761435143</v>
      </c>
      <c r="P3121" s="9">
        <v>0.19384939620277</v>
      </c>
      <c r="Q3121" s="9">
        <v>530.87885413207005</v>
      </c>
      <c r="R3121" s="9">
        <v>1210</v>
      </c>
      <c r="S3121" s="9" t="s">
        <v>310</v>
      </c>
      <c r="T3121" s="9">
        <v>1210</v>
      </c>
      <c r="U3121" s="9" t="s">
        <v>293</v>
      </c>
      <c r="V3121" s="9" t="s">
        <v>195</v>
      </c>
      <c r="Z3121" s="9">
        <v>0</v>
      </c>
      <c r="AA3121" s="9">
        <v>1</v>
      </c>
      <c r="AB3121" s="9">
        <v>1.31903761435143</v>
      </c>
      <c r="AC3121" s="9">
        <v>0.19384939620277</v>
      </c>
      <c r="AD3121" s="9">
        <v>530.87885413207005</v>
      </c>
      <c r="AF3121" s="9">
        <v>-1</v>
      </c>
      <c r="AG3121" s="9">
        <v>-1</v>
      </c>
      <c r="AH3121" s="9">
        <v>-1</v>
      </c>
      <c r="AI3121" s="9">
        <v>-1</v>
      </c>
      <c r="AJ3121" s="9">
        <v>0</v>
      </c>
      <c r="AM3121" s="9" t="s">
        <v>309</v>
      </c>
      <c r="AN3121" s="9">
        <v>-1</v>
      </c>
      <c r="AQ3121" s="9">
        <v>578</v>
      </c>
      <c r="AR3121" s="9" t="s">
        <v>303</v>
      </c>
      <c r="AS3121" s="9" t="s">
        <v>304</v>
      </c>
      <c r="AT3121" s="9" t="s">
        <v>195</v>
      </c>
      <c r="AU3121" s="9">
        <v>132.71029999999999</v>
      </c>
      <c r="AV3121" s="9">
        <v>100.01439799489199</v>
      </c>
      <c r="AW3121" s="9">
        <v>557.65250456502804</v>
      </c>
      <c r="AX3121" s="9">
        <v>0.43055868139999998</v>
      </c>
    </row>
    <row r="3122" spans="1:50" x14ac:dyDescent="0.25">
      <c r="A3122" s="142">
        <v>550000</v>
      </c>
      <c r="B3122" s="142">
        <v>900000</v>
      </c>
      <c r="C3122" s="142">
        <v>900000</v>
      </c>
      <c r="D3122" s="9" t="s">
        <v>305</v>
      </c>
      <c r="E3122" s="9" t="s">
        <v>70</v>
      </c>
      <c r="F3122" s="9" t="s">
        <v>306</v>
      </c>
      <c r="G3122" s="9" t="s">
        <v>307</v>
      </c>
      <c r="H3122" s="9">
        <v>0.36</v>
      </c>
      <c r="I3122" s="9">
        <v>0.48</v>
      </c>
      <c r="J3122" s="9" t="s">
        <v>195</v>
      </c>
      <c r="K3122" s="9">
        <v>2.3259929657330002E-2</v>
      </c>
      <c r="L3122" s="9">
        <v>3852.5613760786</v>
      </c>
      <c r="M3122" s="9">
        <v>9.5721902032681392</v>
      </c>
      <c r="N3122" s="9">
        <v>1.40675540337343</v>
      </c>
      <c r="O3122" s="9">
        <v>0.22264847079462999</v>
      </c>
      <c r="P3122" s="9">
        <v>3.2721031727539998E-2</v>
      </c>
      <c r="Q3122" s="9">
        <v>89.610306608150196</v>
      </c>
      <c r="R3122" s="9">
        <v>1210</v>
      </c>
      <c r="S3122" s="9" t="s">
        <v>310</v>
      </c>
      <c r="T3122" s="9">
        <v>1210</v>
      </c>
      <c r="U3122" s="9" t="s">
        <v>293</v>
      </c>
      <c r="V3122" s="9" t="s">
        <v>195</v>
      </c>
      <c r="Z3122" s="9">
        <v>0</v>
      </c>
      <c r="AA3122" s="9">
        <v>1</v>
      </c>
      <c r="AB3122" s="9">
        <v>0.22264847079462999</v>
      </c>
      <c r="AC3122" s="9">
        <v>3.2721031727539998E-2</v>
      </c>
      <c r="AD3122" s="9">
        <v>89.610306608148704</v>
      </c>
      <c r="AF3122" s="9">
        <v>-1</v>
      </c>
      <c r="AG3122" s="9">
        <v>-1</v>
      </c>
      <c r="AH3122" s="9">
        <v>-1</v>
      </c>
      <c r="AI3122" s="9">
        <v>-1</v>
      </c>
      <c r="AJ3122" s="9">
        <v>0</v>
      </c>
      <c r="AM3122" s="9" t="s">
        <v>309</v>
      </c>
      <c r="AN3122" s="9">
        <v>-1</v>
      </c>
      <c r="AQ3122" s="9">
        <v>578</v>
      </c>
      <c r="AR3122" s="9" t="s">
        <v>303</v>
      </c>
      <c r="AS3122" s="9" t="s">
        <v>304</v>
      </c>
      <c r="AT3122" s="9" t="s">
        <v>195</v>
      </c>
      <c r="AU3122" s="9">
        <v>132.71029999999999</v>
      </c>
      <c r="AV3122" s="9">
        <v>48.757502206412298</v>
      </c>
      <c r="AW3122" s="9">
        <v>94.129595718352704</v>
      </c>
      <c r="AX3122" s="9">
        <v>7.2676647699999999E-2</v>
      </c>
    </row>
    <row r="3123" spans="1:50" x14ac:dyDescent="0.25">
      <c r="A3123" s="142">
        <v>550000</v>
      </c>
      <c r="B3123" s="142">
        <v>900000</v>
      </c>
      <c r="C3123" s="142">
        <v>900000</v>
      </c>
      <c r="D3123" s="9" t="s">
        <v>305</v>
      </c>
      <c r="E3123" s="9" t="s">
        <v>70</v>
      </c>
      <c r="F3123" s="9" t="s">
        <v>306</v>
      </c>
      <c r="G3123" s="9" t="s">
        <v>307</v>
      </c>
      <c r="H3123" s="9">
        <v>0.36</v>
      </c>
      <c r="I3123" s="9">
        <v>0.48</v>
      </c>
      <c r="J3123" s="9" t="s">
        <v>195</v>
      </c>
      <c r="K3123" s="9">
        <v>1.424991805714E-2</v>
      </c>
      <c r="L3123" s="9">
        <v>3852.5613760786</v>
      </c>
      <c r="M3123" s="9">
        <v>9.5721902032681392</v>
      </c>
      <c r="N3123" s="9">
        <v>1.40675540337343</v>
      </c>
      <c r="O3123" s="9">
        <v>0.13640292602393</v>
      </c>
      <c r="P3123" s="9">
        <v>2.004614922451E-2</v>
      </c>
      <c r="Q3123" s="9">
        <v>54.898683919226499</v>
      </c>
      <c r="R3123" s="9">
        <v>1210</v>
      </c>
      <c r="S3123" s="9" t="s">
        <v>310</v>
      </c>
      <c r="T3123" s="9">
        <v>1210</v>
      </c>
      <c r="U3123" s="9" t="s">
        <v>293</v>
      </c>
      <c r="V3123" s="9" t="s">
        <v>195</v>
      </c>
      <c r="Z3123" s="9">
        <v>0</v>
      </c>
      <c r="AA3123" s="9">
        <v>1</v>
      </c>
      <c r="AB3123" s="9">
        <v>0.13640292602393</v>
      </c>
      <c r="AC3123" s="9">
        <v>2.004614922451E-2</v>
      </c>
      <c r="AD3123" s="9">
        <v>54.898683919227302</v>
      </c>
      <c r="AF3123" s="9">
        <v>-1</v>
      </c>
      <c r="AG3123" s="9">
        <v>-1</v>
      </c>
      <c r="AH3123" s="9">
        <v>-1</v>
      </c>
      <c r="AI3123" s="9">
        <v>-1</v>
      </c>
      <c r="AJ3123" s="9">
        <v>0</v>
      </c>
      <c r="AM3123" s="9" t="s">
        <v>309</v>
      </c>
      <c r="AN3123" s="9">
        <v>-1</v>
      </c>
      <c r="AQ3123" s="9">
        <v>578</v>
      </c>
      <c r="AR3123" s="9" t="s">
        <v>303</v>
      </c>
      <c r="AS3123" s="9" t="s">
        <v>304</v>
      </c>
      <c r="AT3123" s="9" t="s">
        <v>195</v>
      </c>
      <c r="AU3123" s="9">
        <v>132.71029999999999</v>
      </c>
      <c r="AV3123" s="9">
        <v>43.166816273610202</v>
      </c>
      <c r="AW3123" s="9">
        <v>57.667372408215499</v>
      </c>
      <c r="AX3123" s="9">
        <v>4.45244801E-2</v>
      </c>
    </row>
    <row r="3124" spans="1:50" x14ac:dyDescent="0.25">
      <c r="A3124" s="142">
        <v>550000</v>
      </c>
      <c r="B3124" s="142">
        <v>900000</v>
      </c>
      <c r="C3124" s="142">
        <v>900000</v>
      </c>
      <c r="D3124" s="9" t="s">
        <v>305</v>
      </c>
      <c r="E3124" s="9" t="s">
        <v>70</v>
      </c>
      <c r="F3124" s="9" t="s">
        <v>306</v>
      </c>
      <c r="G3124" s="9" t="s">
        <v>307</v>
      </c>
      <c r="H3124" s="9">
        <v>0.36</v>
      </c>
      <c r="I3124" s="9">
        <v>0.48</v>
      </c>
      <c r="J3124" s="9" t="s">
        <v>195</v>
      </c>
      <c r="K3124" s="9">
        <v>1.5714314172950002E-2</v>
      </c>
      <c r="L3124" s="9">
        <v>3852.5613760786</v>
      </c>
      <c r="M3124" s="9">
        <v>9.5721902032681392</v>
      </c>
      <c r="N3124" s="9">
        <v>1.40675540337343</v>
      </c>
      <c r="O3124" s="9">
        <v>0.15042040417739</v>
      </c>
      <c r="P3124" s="9">
        <v>2.21061963731E-2</v>
      </c>
      <c r="Q3124" s="9">
        <v>60.540359834275598</v>
      </c>
      <c r="R3124" s="9">
        <v>1210</v>
      </c>
      <c r="S3124" s="9" t="s">
        <v>310</v>
      </c>
      <c r="T3124" s="9">
        <v>1210</v>
      </c>
      <c r="U3124" s="9" t="s">
        <v>293</v>
      </c>
      <c r="V3124" s="9" t="s">
        <v>195</v>
      </c>
      <c r="Z3124" s="9">
        <v>0</v>
      </c>
      <c r="AA3124" s="9">
        <v>1</v>
      </c>
      <c r="AB3124" s="9">
        <v>0.15042040417739</v>
      </c>
      <c r="AC3124" s="9">
        <v>2.21061963731E-2</v>
      </c>
      <c r="AD3124" s="9">
        <v>60.540359834274099</v>
      </c>
      <c r="AF3124" s="9">
        <v>-1</v>
      </c>
      <c r="AG3124" s="9">
        <v>-1</v>
      </c>
      <c r="AH3124" s="9">
        <v>-1</v>
      </c>
      <c r="AI3124" s="9">
        <v>-1</v>
      </c>
      <c r="AJ3124" s="9">
        <v>0</v>
      </c>
      <c r="AM3124" s="9" t="s">
        <v>309</v>
      </c>
      <c r="AN3124" s="9">
        <v>-1</v>
      </c>
      <c r="AQ3124" s="9">
        <v>578</v>
      </c>
      <c r="AR3124" s="9" t="s">
        <v>303</v>
      </c>
      <c r="AS3124" s="9" t="s">
        <v>304</v>
      </c>
      <c r="AT3124" s="9" t="s">
        <v>195</v>
      </c>
      <c r="AU3124" s="9">
        <v>132.71029999999999</v>
      </c>
      <c r="AV3124" s="9">
        <v>46.897971472016799</v>
      </c>
      <c r="AW3124" s="9">
        <v>63.593573234416297</v>
      </c>
      <c r="AX3124" s="9">
        <v>4.91000485E-2</v>
      </c>
    </row>
    <row r="3125" spans="1:50" x14ac:dyDescent="0.25">
      <c r="A3125" s="142">
        <v>550000</v>
      </c>
      <c r="B3125" s="142">
        <v>900000</v>
      </c>
      <c r="C3125" s="142">
        <v>900000</v>
      </c>
      <c r="D3125" s="9" t="s">
        <v>305</v>
      </c>
      <c r="E3125" s="9" t="s">
        <v>70</v>
      </c>
      <c r="F3125" s="9" t="s">
        <v>306</v>
      </c>
      <c r="G3125" s="9" t="s">
        <v>307</v>
      </c>
      <c r="H3125" s="9">
        <v>0.36</v>
      </c>
      <c r="I3125" s="9">
        <v>0.48</v>
      </c>
      <c r="J3125" s="9" t="s">
        <v>195</v>
      </c>
      <c r="K3125" s="9">
        <v>0.20773779604716</v>
      </c>
      <c r="L3125" s="9">
        <v>3852.5613760786</v>
      </c>
      <c r="M3125" s="9">
        <v>9.5721902032681392</v>
      </c>
      <c r="N3125" s="9">
        <v>1.40675540337343</v>
      </c>
      <c r="O3125" s="9">
        <v>1.98850569617115</v>
      </c>
      <c r="P3125" s="9">
        <v>0.29223626707423001</v>
      </c>
      <c r="Q3125" s="9">
        <v>800.32260940298704</v>
      </c>
      <c r="R3125" s="9">
        <v>1210</v>
      </c>
      <c r="S3125" s="9" t="s">
        <v>310</v>
      </c>
      <c r="T3125" s="9">
        <v>1210</v>
      </c>
      <c r="U3125" s="9" t="s">
        <v>293</v>
      </c>
      <c r="V3125" s="9" t="s">
        <v>195</v>
      </c>
      <c r="Z3125" s="9">
        <v>0</v>
      </c>
      <c r="AA3125" s="9">
        <v>1</v>
      </c>
      <c r="AB3125" s="9">
        <v>1.98850569617115</v>
      </c>
      <c r="AC3125" s="9">
        <v>0.29223626707423001</v>
      </c>
      <c r="AD3125" s="9">
        <v>800.32260940298704</v>
      </c>
      <c r="AF3125" s="9">
        <v>-1</v>
      </c>
      <c r="AG3125" s="9">
        <v>-1</v>
      </c>
      <c r="AH3125" s="9">
        <v>-1</v>
      </c>
      <c r="AI3125" s="9">
        <v>-1</v>
      </c>
      <c r="AJ3125" s="9">
        <v>0</v>
      </c>
      <c r="AM3125" s="9" t="s">
        <v>309</v>
      </c>
      <c r="AN3125" s="9">
        <v>-1</v>
      </c>
      <c r="AQ3125" s="9">
        <v>578</v>
      </c>
      <c r="AR3125" s="9" t="s">
        <v>303</v>
      </c>
      <c r="AS3125" s="9" t="s">
        <v>304</v>
      </c>
      <c r="AT3125" s="9" t="s">
        <v>195</v>
      </c>
      <c r="AU3125" s="9">
        <v>132.71029999999999</v>
      </c>
      <c r="AV3125" s="9">
        <v>115.281970512436</v>
      </c>
      <c r="AW3125" s="9">
        <v>840.68503410867504</v>
      </c>
      <c r="AX3125" s="9">
        <v>0.64908565240000005</v>
      </c>
    </row>
    <row r="3126" spans="1:50" x14ac:dyDescent="0.25">
      <c r="A3126" s="142">
        <v>550000</v>
      </c>
      <c r="B3126" s="142">
        <v>900000</v>
      </c>
      <c r="C3126" s="142">
        <v>900000</v>
      </c>
      <c r="D3126" s="9" t="s">
        <v>305</v>
      </c>
      <c r="E3126" s="9" t="s">
        <v>70</v>
      </c>
      <c r="F3126" s="9" t="s">
        <v>306</v>
      </c>
      <c r="G3126" s="9" t="s">
        <v>307</v>
      </c>
      <c r="H3126" s="9">
        <v>0.36</v>
      </c>
      <c r="I3126" s="9">
        <v>0.48</v>
      </c>
      <c r="J3126" s="9" t="s">
        <v>195</v>
      </c>
      <c r="K3126" s="9">
        <v>8.8535055616000002E-4</v>
      </c>
      <c r="L3126" s="9">
        <v>3852.5613760786</v>
      </c>
      <c r="M3126" s="9">
        <v>9.5721902032681392</v>
      </c>
      <c r="N3126" s="9">
        <v>1.40675540337343</v>
      </c>
      <c r="O3126" s="9">
        <v>8.4747439201299998E-3</v>
      </c>
      <c r="P3126" s="9">
        <v>1.2454716787499999E-3</v>
      </c>
      <c r="Q3126" s="9">
        <v>3.41086735695173</v>
      </c>
      <c r="R3126" s="9">
        <v>1210</v>
      </c>
      <c r="S3126" s="9" t="s">
        <v>310</v>
      </c>
      <c r="T3126" s="9">
        <v>1210</v>
      </c>
      <c r="U3126" s="9" t="s">
        <v>293</v>
      </c>
      <c r="V3126" s="9" t="s">
        <v>195</v>
      </c>
      <c r="Z3126" s="9">
        <v>0</v>
      </c>
      <c r="AA3126" s="9">
        <v>1</v>
      </c>
      <c r="AB3126" s="9">
        <v>8.4747439201299998E-3</v>
      </c>
      <c r="AC3126" s="9">
        <v>1.2454716787499999E-3</v>
      </c>
      <c r="AD3126" s="9">
        <v>3.4108673569521599</v>
      </c>
      <c r="AF3126" s="9">
        <v>-1</v>
      </c>
      <c r="AG3126" s="9">
        <v>-1</v>
      </c>
      <c r="AH3126" s="9">
        <v>-1</v>
      </c>
      <c r="AI3126" s="9">
        <v>-1</v>
      </c>
      <c r="AJ3126" s="9">
        <v>0</v>
      </c>
      <c r="AM3126" s="9" t="s">
        <v>309</v>
      </c>
      <c r="AN3126" s="9">
        <v>-1</v>
      </c>
      <c r="AQ3126" s="9">
        <v>578</v>
      </c>
      <c r="AR3126" s="9" t="s">
        <v>303</v>
      </c>
      <c r="AS3126" s="9" t="s">
        <v>304</v>
      </c>
      <c r="AT3126" s="9" t="s">
        <v>195</v>
      </c>
      <c r="AU3126" s="9">
        <v>132.71029999999999</v>
      </c>
      <c r="AV3126" s="9">
        <v>10.751674322765201</v>
      </c>
      <c r="AW3126" s="9">
        <v>3.5828865842719599</v>
      </c>
      <c r="AX3126" s="9">
        <v>2.7663157999999999E-3</v>
      </c>
    </row>
    <row r="3127" spans="1:50" x14ac:dyDescent="0.25">
      <c r="A3127" s="142">
        <v>550000</v>
      </c>
      <c r="B3127" s="142">
        <v>900000</v>
      </c>
      <c r="C3127" s="142">
        <v>900000</v>
      </c>
      <c r="D3127" s="9" t="s">
        <v>305</v>
      </c>
      <c r="E3127" s="9" t="s">
        <v>70</v>
      </c>
      <c r="F3127" s="9" t="s">
        <v>306</v>
      </c>
      <c r="G3127" s="9" t="s">
        <v>307</v>
      </c>
      <c r="H3127" s="9">
        <v>0.36</v>
      </c>
      <c r="I3127" s="9">
        <v>0.48</v>
      </c>
      <c r="J3127" s="9" t="s">
        <v>195</v>
      </c>
      <c r="K3127" s="9">
        <v>0.19171518220218001</v>
      </c>
      <c r="L3127" s="9">
        <v>3953.55423701053</v>
      </c>
      <c r="M3127" s="9">
        <v>10.4170036255484</v>
      </c>
      <c r="N3127" s="9">
        <v>1.4066543137758301</v>
      </c>
      <c r="O3127" s="9">
        <v>1.99709774807282</v>
      </c>
      <c r="P3127" s="9">
        <v>0.26967698806101997</v>
      </c>
      <c r="Q3127" s="9">
        <v>757.95637089469005</v>
      </c>
      <c r="R3127" s="9">
        <v>1400</v>
      </c>
      <c r="S3127" s="9" t="s">
        <v>297</v>
      </c>
      <c r="T3127" s="9">
        <v>1400</v>
      </c>
      <c r="U3127" s="9" t="s">
        <v>293</v>
      </c>
      <c r="V3127" s="9" t="s">
        <v>195</v>
      </c>
      <c r="Z3127" s="9">
        <v>0</v>
      </c>
      <c r="AA3127" s="9">
        <v>1</v>
      </c>
      <c r="AB3127" s="9">
        <v>1.99709774807282</v>
      </c>
      <c r="AC3127" s="9">
        <v>0.26967698806101997</v>
      </c>
      <c r="AD3127" s="9">
        <v>757.95637089469005</v>
      </c>
      <c r="AF3127" s="9">
        <v>-1</v>
      </c>
      <c r="AG3127" s="9">
        <v>-1</v>
      </c>
      <c r="AH3127" s="9">
        <v>-1</v>
      </c>
      <c r="AI3127" s="9">
        <v>-1</v>
      </c>
      <c r="AJ3127" s="9">
        <v>0</v>
      </c>
      <c r="AM3127" s="9" t="s">
        <v>309</v>
      </c>
      <c r="AN3127" s="9">
        <v>-1</v>
      </c>
      <c r="AQ3127" s="9">
        <v>578</v>
      </c>
      <c r="AR3127" s="9" t="s">
        <v>303</v>
      </c>
      <c r="AS3127" s="9" t="s">
        <v>304</v>
      </c>
      <c r="AT3127" s="9" t="s">
        <v>195</v>
      </c>
      <c r="AU3127" s="9">
        <v>132.71029999999999</v>
      </c>
      <c r="AV3127" s="9">
        <v>139.37423690433801</v>
      </c>
      <c r="AW3127" s="9">
        <v>775.84381636649402</v>
      </c>
      <c r="AX3127" s="9">
        <v>0.61472536160000002</v>
      </c>
    </row>
    <row r="3128" spans="1:50" x14ac:dyDescent="0.25">
      <c r="A3128" s="142">
        <v>550000</v>
      </c>
      <c r="B3128" s="142">
        <v>900000</v>
      </c>
      <c r="C3128" s="142">
        <v>900000</v>
      </c>
      <c r="D3128" s="9" t="s">
        <v>305</v>
      </c>
      <c r="E3128" s="9" t="s">
        <v>70</v>
      </c>
      <c r="F3128" s="9" t="s">
        <v>306</v>
      </c>
      <c r="G3128" s="9" t="s">
        <v>307</v>
      </c>
      <c r="H3128" s="9">
        <v>0.36</v>
      </c>
      <c r="I3128" s="9">
        <v>0.48</v>
      </c>
      <c r="J3128" s="9" t="s">
        <v>195</v>
      </c>
      <c r="K3128" s="9">
        <v>7.2485880691659996E-2</v>
      </c>
      <c r="L3128" s="9">
        <v>3953.55423701053</v>
      </c>
      <c r="M3128" s="9">
        <v>10.4170036255484</v>
      </c>
      <c r="N3128" s="9">
        <v>1.4066543137758301</v>
      </c>
      <c r="O3128" s="9">
        <v>0.75508568196611003</v>
      </c>
      <c r="P3128" s="9">
        <v>0.10196257676275999</v>
      </c>
      <c r="Q3128" s="9">
        <v>286.57686073195998</v>
      </c>
      <c r="R3128" s="9">
        <v>1200</v>
      </c>
      <c r="S3128" s="9" t="s">
        <v>308</v>
      </c>
      <c r="T3128" s="9">
        <v>1200</v>
      </c>
      <c r="U3128" s="9" t="s">
        <v>293</v>
      </c>
      <c r="V3128" s="9" t="s">
        <v>195</v>
      </c>
      <c r="Z3128" s="9">
        <v>0</v>
      </c>
      <c r="AA3128" s="9">
        <v>1</v>
      </c>
      <c r="AB3128" s="9">
        <v>0.75508568196611003</v>
      </c>
      <c r="AC3128" s="9">
        <v>0.10196257676275999</v>
      </c>
      <c r="AD3128" s="9">
        <v>286.57686073195902</v>
      </c>
      <c r="AF3128" s="9">
        <v>-1</v>
      </c>
      <c r="AG3128" s="9">
        <v>-1</v>
      </c>
      <c r="AH3128" s="9">
        <v>-1</v>
      </c>
      <c r="AI3128" s="9">
        <v>-1</v>
      </c>
      <c r="AJ3128" s="9">
        <v>0</v>
      </c>
      <c r="AM3128" s="9" t="s">
        <v>309</v>
      </c>
      <c r="AN3128" s="9">
        <v>-1</v>
      </c>
      <c r="AQ3128" s="9">
        <v>578</v>
      </c>
      <c r="AR3128" s="9" t="s">
        <v>303</v>
      </c>
      <c r="AS3128" s="9" t="s">
        <v>304</v>
      </c>
      <c r="AT3128" s="9" t="s">
        <v>195</v>
      </c>
      <c r="AU3128" s="9">
        <v>132.71029999999999</v>
      </c>
      <c r="AV3128" s="9">
        <v>118.001172388508</v>
      </c>
      <c r="AW3128" s="9">
        <v>293.33995181037199</v>
      </c>
      <c r="AX3128" s="9">
        <v>0.23242243369999999</v>
      </c>
    </row>
    <row r="3129" spans="1:50" x14ac:dyDescent="0.25">
      <c r="A3129" s="142">
        <v>550000</v>
      </c>
      <c r="B3129" s="142">
        <v>900000</v>
      </c>
      <c r="C3129" s="142">
        <v>900000</v>
      </c>
      <c r="D3129" s="9" t="s">
        <v>305</v>
      </c>
      <c r="E3129" s="9" t="s">
        <v>70</v>
      </c>
      <c r="F3129" s="9" t="s">
        <v>306</v>
      </c>
      <c r="G3129" s="9" t="s">
        <v>307</v>
      </c>
      <c r="H3129" s="9">
        <v>0.36</v>
      </c>
      <c r="I3129" s="9">
        <v>0.48</v>
      </c>
      <c r="J3129" s="9" t="s">
        <v>195</v>
      </c>
      <c r="K3129" s="9">
        <v>9.4697094051090003E-2</v>
      </c>
      <c r="L3129" s="9">
        <v>3953.55423701053</v>
      </c>
      <c r="M3129" s="9">
        <v>10.4170036255484</v>
      </c>
      <c r="N3129" s="9">
        <v>1.4066543137758301</v>
      </c>
      <c r="O3129" s="9">
        <v>0.98645997205917002</v>
      </c>
      <c r="P3129" s="9">
        <v>0.13320607584901001</v>
      </c>
      <c r="Q3129" s="9">
        <v>374.39009741829898</v>
      </c>
      <c r="R3129" s="9">
        <v>1410</v>
      </c>
      <c r="S3129" s="9" t="s">
        <v>299</v>
      </c>
      <c r="T3129" s="9">
        <v>1410</v>
      </c>
      <c r="U3129" s="9" t="s">
        <v>293</v>
      </c>
      <c r="V3129" s="9" t="s">
        <v>195</v>
      </c>
      <c r="Z3129" s="9">
        <v>0</v>
      </c>
      <c r="AA3129" s="9">
        <v>1</v>
      </c>
      <c r="AB3129" s="9">
        <v>0.98645997205917002</v>
      </c>
      <c r="AC3129" s="9">
        <v>0.13320607584901001</v>
      </c>
      <c r="AD3129" s="9">
        <v>374.39009741829699</v>
      </c>
      <c r="AF3129" s="9">
        <v>-1</v>
      </c>
      <c r="AG3129" s="9">
        <v>-1</v>
      </c>
      <c r="AH3129" s="9">
        <v>-1</v>
      </c>
      <c r="AI3129" s="9">
        <v>-1</v>
      </c>
      <c r="AJ3129" s="9">
        <v>0</v>
      </c>
      <c r="AM3129" s="9" t="s">
        <v>309</v>
      </c>
      <c r="AN3129" s="9">
        <v>-1</v>
      </c>
      <c r="AQ3129" s="9">
        <v>578</v>
      </c>
      <c r="AR3129" s="9" t="s">
        <v>303</v>
      </c>
      <c r="AS3129" s="9" t="s">
        <v>304</v>
      </c>
      <c r="AT3129" s="9" t="s">
        <v>195</v>
      </c>
      <c r="AU3129" s="9">
        <v>132.71029999999999</v>
      </c>
      <c r="AV3129" s="9">
        <v>83.727486724281206</v>
      </c>
      <c r="AW3129" s="9">
        <v>383.22554324329701</v>
      </c>
      <c r="AX3129" s="9">
        <v>0.30364160369999998</v>
      </c>
    </row>
    <row r="3130" spans="1:50" x14ac:dyDescent="0.25">
      <c r="A3130" s="142">
        <v>550000</v>
      </c>
      <c r="B3130" s="142">
        <v>900000</v>
      </c>
      <c r="C3130" s="142">
        <v>900000</v>
      </c>
      <c r="D3130" s="9" t="s">
        <v>305</v>
      </c>
      <c r="E3130" s="9" t="s">
        <v>70</v>
      </c>
      <c r="F3130" s="9" t="s">
        <v>306</v>
      </c>
      <c r="G3130" s="9" t="s">
        <v>307</v>
      </c>
      <c r="H3130" s="9">
        <v>0.36</v>
      </c>
      <c r="I3130" s="9">
        <v>0.48</v>
      </c>
      <c r="J3130" s="9" t="s">
        <v>195</v>
      </c>
      <c r="K3130" s="9">
        <v>1.172333986724E-2</v>
      </c>
      <c r="L3130" s="9">
        <v>3953.55423701053</v>
      </c>
      <c r="M3130" s="9">
        <v>10.4170036255484</v>
      </c>
      <c r="N3130" s="9">
        <v>1.4066543137758301</v>
      </c>
      <c r="O3130" s="9">
        <v>0.12212207390059</v>
      </c>
      <c r="P3130" s="9">
        <v>1.6490686596109999E-2</v>
      </c>
      <c r="Q3130" s="9">
        <v>46.348860004049001</v>
      </c>
      <c r="R3130" s="9">
        <v>1410</v>
      </c>
      <c r="S3130" s="9" t="s">
        <v>299</v>
      </c>
      <c r="T3130" s="9">
        <v>1410</v>
      </c>
      <c r="U3130" s="9" t="s">
        <v>293</v>
      </c>
      <c r="V3130" s="9" t="s">
        <v>195</v>
      </c>
      <c r="Z3130" s="9">
        <v>0</v>
      </c>
      <c r="AA3130" s="9">
        <v>1</v>
      </c>
      <c r="AB3130" s="9">
        <v>0.12212207390059</v>
      </c>
      <c r="AC3130" s="9">
        <v>1.6490686596109999E-2</v>
      </c>
      <c r="AD3130" s="9">
        <v>52.122171769112903</v>
      </c>
      <c r="AF3130" s="9">
        <v>-1</v>
      </c>
      <c r="AG3130" s="9">
        <v>-1</v>
      </c>
      <c r="AH3130" s="9">
        <v>-1</v>
      </c>
      <c r="AI3130" s="9">
        <v>-1</v>
      </c>
      <c r="AJ3130" s="9">
        <v>0</v>
      </c>
      <c r="AM3130" s="9" t="s">
        <v>309</v>
      </c>
      <c r="AN3130" s="9">
        <v>-1</v>
      </c>
      <c r="AQ3130" s="9">
        <v>578</v>
      </c>
      <c r="AR3130" s="9" t="s">
        <v>303</v>
      </c>
      <c r="AS3130" s="9" t="s">
        <v>304</v>
      </c>
      <c r="AT3130" s="9" t="s">
        <v>195</v>
      </c>
      <c r="AU3130" s="9">
        <v>132.71029999999999</v>
      </c>
      <c r="AV3130" s="9">
        <v>33.502850385610401</v>
      </c>
      <c r="AW3130" s="9">
        <v>47.442673233724499</v>
      </c>
      <c r="AX3130" s="9">
        <v>4.2272645400000003E-2</v>
      </c>
    </row>
    <row r="3131" spans="1:50" x14ac:dyDescent="0.25">
      <c r="A3131" s="142">
        <v>550000</v>
      </c>
      <c r="B3131" s="142">
        <v>900000</v>
      </c>
      <c r="C3131" s="142">
        <v>900000</v>
      </c>
      <c r="D3131" s="9" t="s">
        <v>305</v>
      </c>
      <c r="E3131" s="9" t="s">
        <v>70</v>
      </c>
      <c r="F3131" s="9" t="s">
        <v>306</v>
      </c>
      <c r="G3131" s="9" t="s">
        <v>307</v>
      </c>
      <c r="H3131" s="9">
        <v>0.36</v>
      </c>
      <c r="I3131" s="9">
        <v>0.48</v>
      </c>
      <c r="J3131" s="9" t="s">
        <v>195</v>
      </c>
      <c r="K3131" s="9">
        <v>9.3072862879450005E-2</v>
      </c>
      <c r="L3131" s="9">
        <v>3953.55423701053</v>
      </c>
      <c r="M3131" s="9">
        <v>10.4170036255484</v>
      </c>
      <c r="N3131" s="9">
        <v>1.4066543137758301</v>
      </c>
      <c r="O3131" s="9">
        <v>0.96954035005543004</v>
      </c>
      <c r="P3131" s="9">
        <v>0.13092134406483999</v>
      </c>
      <c r="Q3131" s="9">
        <v>367.96861138776097</v>
      </c>
      <c r="R3131" s="9">
        <v>1410</v>
      </c>
      <c r="S3131" s="9" t="s">
        <v>299</v>
      </c>
      <c r="T3131" s="9">
        <v>1410</v>
      </c>
      <c r="U3131" s="9" t="s">
        <v>293</v>
      </c>
      <c r="V3131" s="9" t="s">
        <v>195</v>
      </c>
      <c r="Z3131" s="9">
        <v>0</v>
      </c>
      <c r="AA3131" s="9">
        <v>1</v>
      </c>
      <c r="AB3131" s="9">
        <v>0.96954035005543004</v>
      </c>
      <c r="AC3131" s="9">
        <v>0.13092134406483999</v>
      </c>
      <c r="AD3131" s="9">
        <v>367.96861138776001</v>
      </c>
      <c r="AF3131" s="9">
        <v>-1</v>
      </c>
      <c r="AG3131" s="9">
        <v>-1</v>
      </c>
      <c r="AH3131" s="9">
        <v>-1</v>
      </c>
      <c r="AI3131" s="9">
        <v>-1</v>
      </c>
      <c r="AJ3131" s="9">
        <v>0</v>
      </c>
      <c r="AM3131" s="9" t="s">
        <v>309</v>
      </c>
      <c r="AN3131" s="9">
        <v>-1</v>
      </c>
      <c r="AQ3131" s="9">
        <v>578</v>
      </c>
      <c r="AR3131" s="9" t="s">
        <v>303</v>
      </c>
      <c r="AS3131" s="9" t="s">
        <v>304</v>
      </c>
      <c r="AT3131" s="9" t="s">
        <v>195</v>
      </c>
      <c r="AU3131" s="9">
        <v>132.71029999999999</v>
      </c>
      <c r="AV3131" s="9">
        <v>95.9395595729505</v>
      </c>
      <c r="AW3131" s="9">
        <v>376.65251289486702</v>
      </c>
      <c r="AX3131" s="9">
        <v>0.29843358590000002</v>
      </c>
    </row>
    <row r="3132" spans="1:50" x14ac:dyDescent="0.25">
      <c r="A3132" s="142">
        <v>550000</v>
      </c>
      <c r="B3132" s="142">
        <v>900000</v>
      </c>
      <c r="C3132" s="142">
        <v>900000</v>
      </c>
      <c r="D3132" s="9" t="s">
        <v>305</v>
      </c>
      <c r="E3132" s="9" t="s">
        <v>70</v>
      </c>
      <c r="F3132" s="9" t="s">
        <v>306</v>
      </c>
      <c r="G3132" s="9" t="s">
        <v>307</v>
      </c>
      <c r="H3132" s="9">
        <v>0.36</v>
      </c>
      <c r="I3132" s="9">
        <v>0.48</v>
      </c>
      <c r="J3132" s="9" t="s">
        <v>195</v>
      </c>
      <c r="K3132" s="9">
        <v>0.14861356728871999</v>
      </c>
      <c r="L3132" s="9">
        <v>3953.55423701053</v>
      </c>
      <c r="M3132" s="9">
        <v>10.4170036255484</v>
      </c>
      <c r="N3132" s="9">
        <v>1.4066543137758301</v>
      </c>
      <c r="O3132" s="9">
        <v>1.54810806925228</v>
      </c>
      <c r="P3132" s="9">
        <v>0.20904791551228999</v>
      </c>
      <c r="Q3132" s="9">
        <v>587.55179863157196</v>
      </c>
      <c r="R3132" s="9">
        <v>1410</v>
      </c>
      <c r="S3132" s="9" t="s">
        <v>299</v>
      </c>
      <c r="T3132" s="9">
        <v>1410</v>
      </c>
      <c r="U3132" s="9" t="s">
        <v>293</v>
      </c>
      <c r="V3132" s="9" t="s">
        <v>195</v>
      </c>
      <c r="Z3132" s="9">
        <v>0</v>
      </c>
      <c r="AA3132" s="9">
        <v>1</v>
      </c>
      <c r="AB3132" s="9">
        <v>1.54810806925228</v>
      </c>
      <c r="AC3132" s="9">
        <v>0.20904791551228999</v>
      </c>
      <c r="AD3132" s="9">
        <v>587.55179863157196</v>
      </c>
      <c r="AF3132" s="9">
        <v>-1</v>
      </c>
      <c r="AG3132" s="9">
        <v>-1</v>
      </c>
      <c r="AH3132" s="9">
        <v>-1</v>
      </c>
      <c r="AI3132" s="9">
        <v>-1</v>
      </c>
      <c r="AJ3132" s="9">
        <v>0</v>
      </c>
      <c r="AM3132" s="9" t="s">
        <v>309</v>
      </c>
      <c r="AN3132" s="9">
        <v>-1</v>
      </c>
      <c r="AQ3132" s="9">
        <v>578</v>
      </c>
      <c r="AR3132" s="9" t="s">
        <v>303</v>
      </c>
      <c r="AS3132" s="9" t="s">
        <v>304</v>
      </c>
      <c r="AT3132" s="9" t="s">
        <v>195</v>
      </c>
      <c r="AU3132" s="9">
        <v>132.71029999999999</v>
      </c>
      <c r="AV3132" s="9">
        <v>102.42710769308</v>
      </c>
      <c r="AW3132" s="9">
        <v>601.41776923813495</v>
      </c>
      <c r="AX3132" s="9">
        <v>0.47652213999999998</v>
      </c>
    </row>
    <row r="3133" spans="1:50" x14ac:dyDescent="0.25">
      <c r="A3133" s="142">
        <v>550000</v>
      </c>
      <c r="B3133" s="142">
        <v>900000</v>
      </c>
      <c r="C3133" s="142">
        <v>900000</v>
      </c>
      <c r="D3133" s="9" t="s">
        <v>305</v>
      </c>
      <c r="E3133" s="9" t="s">
        <v>70</v>
      </c>
      <c r="F3133" s="9" t="s">
        <v>306</v>
      </c>
      <c r="G3133" s="9" t="s">
        <v>307</v>
      </c>
      <c r="H3133" s="9">
        <v>0.36</v>
      </c>
      <c r="I3133" s="9">
        <v>0.48</v>
      </c>
      <c r="J3133" s="9" t="s">
        <v>195</v>
      </c>
      <c r="K3133" s="9">
        <v>0.13880028077552001</v>
      </c>
      <c r="L3133" s="9">
        <v>3855.3464394254502</v>
      </c>
      <c r="M3133" s="9">
        <v>9.5785915888125608</v>
      </c>
      <c r="N3133" s="9">
        <v>1.40767849500098</v>
      </c>
      <c r="O3133" s="9">
        <v>1.3295112019612301</v>
      </c>
      <c r="P3133" s="9">
        <v>0.19538617034780001</v>
      </c>
      <c r="Q3133" s="9">
        <v>535.12316827916197</v>
      </c>
      <c r="R3133" s="9">
        <v>1200</v>
      </c>
      <c r="S3133" s="9" t="s">
        <v>308</v>
      </c>
      <c r="T3133" s="9">
        <v>1200</v>
      </c>
      <c r="U3133" s="9" t="s">
        <v>293</v>
      </c>
      <c r="V3133" s="9" t="s">
        <v>195</v>
      </c>
      <c r="Z3133" s="9">
        <v>0</v>
      </c>
      <c r="AA3133" s="9">
        <v>1</v>
      </c>
      <c r="AB3133" s="9">
        <v>1.3295112019612301</v>
      </c>
      <c r="AC3133" s="9">
        <v>0.19538617034780001</v>
      </c>
      <c r="AD3133" s="9">
        <v>535.12316827916197</v>
      </c>
      <c r="AF3133" s="9">
        <v>-1</v>
      </c>
      <c r="AG3133" s="9">
        <v>-1</v>
      </c>
      <c r="AH3133" s="9">
        <v>-1</v>
      </c>
      <c r="AI3133" s="9">
        <v>-1</v>
      </c>
      <c r="AJ3133" s="9">
        <v>0</v>
      </c>
      <c r="AM3133" s="9" t="s">
        <v>309</v>
      </c>
      <c r="AN3133" s="9">
        <v>-1</v>
      </c>
      <c r="AQ3133" s="9">
        <v>578</v>
      </c>
      <c r="AR3133" s="9" t="s">
        <v>303</v>
      </c>
      <c r="AS3133" s="9" t="s">
        <v>304</v>
      </c>
      <c r="AT3133" s="9" t="s">
        <v>195</v>
      </c>
      <c r="AU3133" s="9">
        <v>132.71029999999999</v>
      </c>
      <c r="AV3133" s="9">
        <v>172.307580035716</v>
      </c>
      <c r="AW3133" s="9">
        <v>561.70480768734399</v>
      </c>
      <c r="AX3133" s="9">
        <v>0.43400094750000001</v>
      </c>
    </row>
    <row r="3134" spans="1:50" x14ac:dyDescent="0.25">
      <c r="A3134" s="142">
        <v>550000</v>
      </c>
      <c r="B3134" s="142">
        <v>900000</v>
      </c>
      <c r="C3134" s="142">
        <v>900000</v>
      </c>
      <c r="D3134" s="9" t="s">
        <v>305</v>
      </c>
      <c r="E3134" s="9" t="s">
        <v>70</v>
      </c>
      <c r="F3134" s="9" t="s">
        <v>306</v>
      </c>
      <c r="G3134" s="9" t="s">
        <v>307</v>
      </c>
      <c r="H3134" s="9">
        <v>0.36</v>
      </c>
      <c r="I3134" s="9">
        <v>0.48</v>
      </c>
      <c r="J3134" s="9" t="s">
        <v>195</v>
      </c>
      <c r="K3134" s="9">
        <v>0.29298744165404</v>
      </c>
      <c r="L3134" s="9">
        <v>3855.3464394254502</v>
      </c>
      <c r="M3134" s="9">
        <v>9.5785915888125608</v>
      </c>
      <c r="N3134" s="9">
        <v>1.40767849500098</v>
      </c>
      <c r="O3134" s="9">
        <v>2.8064070442551698</v>
      </c>
      <c r="P3134" s="9">
        <v>0.41243212092176001</v>
      </c>
      <c r="Q3134" s="9">
        <v>1129.5680899772999</v>
      </c>
      <c r="R3134" s="9">
        <v>1210</v>
      </c>
      <c r="S3134" s="9" t="s">
        <v>310</v>
      </c>
      <c r="T3134" s="9">
        <v>1210</v>
      </c>
      <c r="U3134" s="9" t="s">
        <v>293</v>
      </c>
      <c r="V3134" s="9" t="s">
        <v>195</v>
      </c>
      <c r="Z3134" s="9">
        <v>0</v>
      </c>
      <c r="AA3134" s="9">
        <v>1</v>
      </c>
      <c r="AB3134" s="9">
        <v>2.8064070442551698</v>
      </c>
      <c r="AC3134" s="9">
        <v>0.41243212092176001</v>
      </c>
      <c r="AD3134" s="9">
        <v>1129.5680899772999</v>
      </c>
      <c r="AF3134" s="9">
        <v>-1</v>
      </c>
      <c r="AG3134" s="9">
        <v>-1</v>
      </c>
      <c r="AH3134" s="9">
        <v>-1</v>
      </c>
      <c r="AI3134" s="9">
        <v>-1</v>
      </c>
      <c r="AJ3134" s="9">
        <v>0</v>
      </c>
      <c r="AM3134" s="9" t="s">
        <v>309</v>
      </c>
      <c r="AN3134" s="9">
        <v>-1</v>
      </c>
      <c r="AQ3134" s="9">
        <v>578</v>
      </c>
      <c r="AR3134" s="9" t="s">
        <v>303</v>
      </c>
      <c r="AS3134" s="9" t="s">
        <v>304</v>
      </c>
      <c r="AT3134" s="9" t="s">
        <v>195</v>
      </c>
      <c r="AU3134" s="9">
        <v>132.71029999999999</v>
      </c>
      <c r="AV3134" s="9">
        <v>138.48835601514699</v>
      </c>
      <c r="AW3134" s="9">
        <v>1185.6781099402201</v>
      </c>
      <c r="AX3134" s="9">
        <v>0.91611361719999995</v>
      </c>
    </row>
    <row r="3135" spans="1:50" x14ac:dyDescent="0.25">
      <c r="A3135" s="142">
        <v>550000</v>
      </c>
      <c r="B3135" s="142">
        <v>900000</v>
      </c>
      <c r="C3135" s="142">
        <v>900000</v>
      </c>
      <c r="D3135" s="9" t="s">
        <v>305</v>
      </c>
      <c r="E3135" s="9" t="s">
        <v>70</v>
      </c>
      <c r="F3135" s="9" t="s">
        <v>306</v>
      </c>
      <c r="G3135" s="9" t="s">
        <v>307</v>
      </c>
      <c r="H3135" s="9">
        <v>0.36</v>
      </c>
      <c r="I3135" s="9">
        <v>0.48</v>
      </c>
      <c r="J3135" s="9" t="s">
        <v>195</v>
      </c>
      <c r="K3135" s="9">
        <v>0.10521919154956</v>
      </c>
      <c r="L3135" s="9">
        <v>3855.3464394254502</v>
      </c>
      <c r="M3135" s="9">
        <v>9.5785915888125608</v>
      </c>
      <c r="N3135" s="9">
        <v>1.40767849500098</v>
      </c>
      <c r="O3135" s="9">
        <v>1.0078516631582899</v>
      </c>
      <c r="P3135" s="9">
        <v>0.14811479320570001</v>
      </c>
      <c r="Q3135" s="9">
        <v>405.656435499829</v>
      </c>
      <c r="R3135" s="9">
        <v>1210</v>
      </c>
      <c r="S3135" s="9" t="s">
        <v>310</v>
      </c>
      <c r="T3135" s="9">
        <v>1210</v>
      </c>
      <c r="U3135" s="9" t="s">
        <v>293</v>
      </c>
      <c r="V3135" s="9" t="s">
        <v>195</v>
      </c>
      <c r="Z3135" s="9">
        <v>0</v>
      </c>
      <c r="AA3135" s="9">
        <v>1</v>
      </c>
      <c r="AB3135" s="9">
        <v>1.0078516631582899</v>
      </c>
      <c r="AC3135" s="9">
        <v>0.14811479320570001</v>
      </c>
      <c r="AD3135" s="9">
        <v>405.656435499829</v>
      </c>
      <c r="AF3135" s="9">
        <v>-1</v>
      </c>
      <c r="AG3135" s="9">
        <v>-1</v>
      </c>
      <c r="AH3135" s="9">
        <v>-1</v>
      </c>
      <c r="AI3135" s="9">
        <v>-1</v>
      </c>
      <c r="AJ3135" s="9">
        <v>0</v>
      </c>
      <c r="AM3135" s="9" t="s">
        <v>309</v>
      </c>
      <c r="AN3135" s="9">
        <v>-1</v>
      </c>
      <c r="AQ3135" s="9">
        <v>578</v>
      </c>
      <c r="AR3135" s="9" t="s">
        <v>303</v>
      </c>
      <c r="AS3135" s="9" t="s">
        <v>304</v>
      </c>
      <c r="AT3135" s="9" t="s">
        <v>195</v>
      </c>
      <c r="AU3135" s="9">
        <v>132.71029999999999</v>
      </c>
      <c r="AV3135" s="9">
        <v>96.425574361429895</v>
      </c>
      <c r="AW3135" s="9">
        <v>425.80696108208201</v>
      </c>
      <c r="AX3135" s="9">
        <v>0.32899954219999999</v>
      </c>
    </row>
    <row r="3136" spans="1:50" x14ac:dyDescent="0.25">
      <c r="A3136" s="142">
        <v>550000</v>
      </c>
      <c r="B3136" s="142">
        <v>900000</v>
      </c>
      <c r="C3136" s="142">
        <v>900000</v>
      </c>
      <c r="D3136" s="9" t="s">
        <v>305</v>
      </c>
      <c r="E3136" s="9" t="s">
        <v>70</v>
      </c>
      <c r="F3136" s="9" t="s">
        <v>306</v>
      </c>
      <c r="G3136" s="9" t="s">
        <v>307</v>
      </c>
      <c r="H3136" s="9">
        <v>0.36</v>
      </c>
      <c r="I3136" s="9">
        <v>0.48</v>
      </c>
      <c r="J3136" s="9" t="s">
        <v>195</v>
      </c>
      <c r="K3136" s="9">
        <v>1.499677905945E-2</v>
      </c>
      <c r="L3136" s="9">
        <v>3855.3464394254502</v>
      </c>
      <c r="M3136" s="9">
        <v>9.5785915888125608</v>
      </c>
      <c r="N3136" s="9">
        <v>1.40767849500098</v>
      </c>
      <c r="O3136" s="9">
        <v>0.14364802175821001</v>
      </c>
      <c r="P3136" s="9">
        <v>2.1110643376279999E-2</v>
      </c>
      <c r="Q3136" s="9">
        <v>57.817778749735503</v>
      </c>
      <c r="R3136" s="9">
        <v>1210</v>
      </c>
      <c r="S3136" s="9" t="s">
        <v>310</v>
      </c>
      <c r="T3136" s="9">
        <v>1210</v>
      </c>
      <c r="U3136" s="9" t="s">
        <v>293</v>
      </c>
      <c r="V3136" s="9" t="s">
        <v>195</v>
      </c>
      <c r="Z3136" s="9">
        <v>0</v>
      </c>
      <c r="AA3136" s="9">
        <v>1</v>
      </c>
      <c r="AB3136" s="9">
        <v>0.14364802175821001</v>
      </c>
      <c r="AC3136" s="9">
        <v>2.1110643376279999E-2</v>
      </c>
      <c r="AD3136" s="9">
        <v>57.8177787497374</v>
      </c>
      <c r="AF3136" s="9">
        <v>-1</v>
      </c>
      <c r="AG3136" s="9">
        <v>-1</v>
      </c>
      <c r="AH3136" s="9">
        <v>-1</v>
      </c>
      <c r="AI3136" s="9">
        <v>-1</v>
      </c>
      <c r="AJ3136" s="9">
        <v>0</v>
      </c>
      <c r="AM3136" s="9" t="s">
        <v>309</v>
      </c>
      <c r="AN3136" s="9">
        <v>-1</v>
      </c>
      <c r="AQ3136" s="9">
        <v>578</v>
      </c>
      <c r="AR3136" s="9" t="s">
        <v>303</v>
      </c>
      <c r="AS3136" s="9" t="s">
        <v>304</v>
      </c>
      <c r="AT3136" s="9" t="s">
        <v>195</v>
      </c>
      <c r="AU3136" s="9">
        <v>132.71029999999999</v>
      </c>
      <c r="AV3136" s="9">
        <v>38.3579140628242</v>
      </c>
      <c r="AW3136" s="9">
        <v>60.6898116520874</v>
      </c>
      <c r="AX3136" s="9">
        <v>4.6891953600000001E-2</v>
      </c>
    </row>
    <row r="3137" spans="1:50" x14ac:dyDescent="0.25">
      <c r="A3137" s="142">
        <v>550000</v>
      </c>
      <c r="B3137" s="142">
        <v>900000</v>
      </c>
      <c r="C3137" s="142">
        <v>900000</v>
      </c>
      <c r="D3137" s="9" t="s">
        <v>305</v>
      </c>
      <c r="E3137" s="9" t="s">
        <v>70</v>
      </c>
      <c r="F3137" s="9" t="s">
        <v>306</v>
      </c>
      <c r="G3137" s="9" t="s">
        <v>307</v>
      </c>
      <c r="H3137" s="9">
        <v>0.36</v>
      </c>
      <c r="I3137" s="9">
        <v>0.48</v>
      </c>
      <c r="J3137" s="9" t="s">
        <v>195</v>
      </c>
      <c r="K3137" s="9">
        <v>6.5759760698359995E-2</v>
      </c>
      <c r="L3137" s="9">
        <v>3855.3464394254502</v>
      </c>
      <c r="M3137" s="9">
        <v>9.5785915888125608</v>
      </c>
      <c r="N3137" s="9">
        <v>1.40767849500098</v>
      </c>
      <c r="O3137" s="9">
        <v>0.62988589070765</v>
      </c>
      <c r="P3137" s="9">
        <v>9.256860097149E-2</v>
      </c>
      <c r="Q3137" s="9">
        <v>253.52665926590001</v>
      </c>
      <c r="R3137" s="9">
        <v>1210</v>
      </c>
      <c r="S3137" s="9" t="s">
        <v>310</v>
      </c>
      <c r="T3137" s="9">
        <v>1210</v>
      </c>
      <c r="U3137" s="9" t="s">
        <v>293</v>
      </c>
      <c r="V3137" s="9" t="s">
        <v>195</v>
      </c>
      <c r="Z3137" s="9">
        <v>0</v>
      </c>
      <c r="AA3137" s="9">
        <v>1</v>
      </c>
      <c r="AB3137" s="9">
        <v>0.62988589070765</v>
      </c>
      <c r="AC3137" s="9">
        <v>9.256860097149E-2</v>
      </c>
      <c r="AD3137" s="9">
        <v>253.52665926590001</v>
      </c>
      <c r="AF3137" s="9">
        <v>-1</v>
      </c>
      <c r="AG3137" s="9">
        <v>-1</v>
      </c>
      <c r="AH3137" s="9">
        <v>-1</v>
      </c>
      <c r="AI3137" s="9">
        <v>-1</v>
      </c>
      <c r="AJ3137" s="9">
        <v>0</v>
      </c>
      <c r="AM3137" s="9" t="s">
        <v>309</v>
      </c>
      <c r="AN3137" s="9">
        <v>-1</v>
      </c>
      <c r="AQ3137" s="9">
        <v>578</v>
      </c>
      <c r="AR3137" s="9" t="s">
        <v>303</v>
      </c>
      <c r="AS3137" s="9" t="s">
        <v>304</v>
      </c>
      <c r="AT3137" s="9" t="s">
        <v>195</v>
      </c>
      <c r="AU3137" s="9">
        <v>132.71029999999999</v>
      </c>
      <c r="AV3137" s="9">
        <v>80.121685865080195</v>
      </c>
      <c r="AW3137" s="9">
        <v>266.120309917653</v>
      </c>
      <c r="AX3137" s="9">
        <v>0.20561772850000001</v>
      </c>
    </row>
    <row r="3138" spans="1:50" x14ac:dyDescent="0.25">
      <c r="A3138" s="142">
        <v>550000</v>
      </c>
      <c r="B3138" s="142">
        <v>900000</v>
      </c>
      <c r="C3138" s="142">
        <v>900000</v>
      </c>
      <c r="D3138" s="9" t="s">
        <v>305</v>
      </c>
      <c r="E3138" s="9" t="s">
        <v>70</v>
      </c>
      <c r="F3138" s="9" t="s">
        <v>306</v>
      </c>
      <c r="G3138" s="9" t="s">
        <v>307</v>
      </c>
      <c r="H3138" s="9">
        <v>0.36</v>
      </c>
      <c r="I3138" s="9">
        <v>0.48</v>
      </c>
      <c r="J3138" s="9" t="s">
        <v>195</v>
      </c>
      <c r="K3138" s="9">
        <v>0.29448249983007002</v>
      </c>
      <c r="L3138" s="9">
        <v>3852.56137521749</v>
      </c>
      <c r="M3138" s="9">
        <v>9.5721902011285902</v>
      </c>
      <c r="N3138" s="9">
        <v>1.4067554030589899</v>
      </c>
      <c r="O3138" s="9">
        <v>2.8188424992773</v>
      </c>
      <c r="P3138" s="9">
        <v>0.41426484774228001</v>
      </c>
      <c r="Q3138" s="9">
        <v>1134.51190452284</v>
      </c>
      <c r="R3138" s="9">
        <v>1200</v>
      </c>
      <c r="S3138" s="9" t="s">
        <v>308</v>
      </c>
      <c r="T3138" s="9">
        <v>1200</v>
      </c>
      <c r="U3138" s="9" t="s">
        <v>293</v>
      </c>
      <c r="V3138" s="9" t="s">
        <v>195</v>
      </c>
      <c r="Z3138" s="9">
        <v>0</v>
      </c>
      <c r="AA3138" s="9">
        <v>1</v>
      </c>
      <c r="AB3138" s="9">
        <v>2.8188424992773</v>
      </c>
      <c r="AC3138" s="9">
        <v>0.41426484774228001</v>
      </c>
      <c r="AD3138" s="9">
        <v>1134.51190452284</v>
      </c>
      <c r="AF3138" s="9">
        <v>-1</v>
      </c>
      <c r="AG3138" s="9">
        <v>-1</v>
      </c>
      <c r="AH3138" s="9">
        <v>-1</v>
      </c>
      <c r="AI3138" s="9">
        <v>-1</v>
      </c>
      <c r="AJ3138" s="9">
        <v>0</v>
      </c>
      <c r="AM3138" s="9" t="s">
        <v>309</v>
      </c>
      <c r="AN3138" s="9">
        <v>-1</v>
      </c>
      <c r="AQ3138" s="9">
        <v>578</v>
      </c>
      <c r="AR3138" s="9" t="s">
        <v>303</v>
      </c>
      <c r="AS3138" s="9" t="s">
        <v>304</v>
      </c>
      <c r="AT3138" s="9" t="s">
        <v>195</v>
      </c>
      <c r="AU3138" s="9">
        <v>132.71029999999999</v>
      </c>
      <c r="AV3138" s="9">
        <v>193.06349376658201</v>
      </c>
      <c r="AW3138" s="9">
        <v>1191.7283957217501</v>
      </c>
      <c r="AX3138" s="9">
        <v>0.92012319909999996</v>
      </c>
    </row>
    <row r="3139" spans="1:50" x14ac:dyDescent="0.25">
      <c r="A3139" s="142">
        <v>550000</v>
      </c>
      <c r="B3139" s="142">
        <v>900000</v>
      </c>
      <c r="C3139" s="142">
        <v>900000</v>
      </c>
      <c r="D3139" s="9" t="s">
        <v>305</v>
      </c>
      <c r="E3139" s="9" t="s">
        <v>70</v>
      </c>
      <c r="F3139" s="9" t="s">
        <v>306</v>
      </c>
      <c r="G3139" s="9" t="s">
        <v>307</v>
      </c>
      <c r="H3139" s="9">
        <v>0.36</v>
      </c>
      <c r="I3139" s="9">
        <v>0.48</v>
      </c>
      <c r="J3139" s="9" t="s">
        <v>195</v>
      </c>
      <c r="K3139" s="9">
        <v>7.7910724722310004E-2</v>
      </c>
      <c r="L3139" s="9">
        <v>3852.56137521749</v>
      </c>
      <c r="M3139" s="9">
        <v>9.5721902011285902</v>
      </c>
      <c r="N3139" s="9">
        <v>1.4067554030589899</v>
      </c>
      <c r="O3139" s="9">
        <v>0.74577627574980998</v>
      </c>
      <c r="P3139" s="9">
        <v>0.10960133295936</v>
      </c>
      <c r="Q3139" s="9">
        <v>300.15584878040801</v>
      </c>
      <c r="R3139" s="9">
        <v>1210</v>
      </c>
      <c r="S3139" s="9" t="s">
        <v>310</v>
      </c>
      <c r="T3139" s="9">
        <v>1210</v>
      </c>
      <c r="U3139" s="9" t="s">
        <v>293</v>
      </c>
      <c r="V3139" s="9" t="s">
        <v>195</v>
      </c>
      <c r="Z3139" s="9">
        <v>0</v>
      </c>
      <c r="AA3139" s="9">
        <v>1</v>
      </c>
      <c r="AB3139" s="9">
        <v>0.74577627574980998</v>
      </c>
      <c r="AC3139" s="9">
        <v>0.10960133295936</v>
      </c>
      <c r="AD3139" s="9">
        <v>300.15584878040897</v>
      </c>
      <c r="AF3139" s="9">
        <v>-1</v>
      </c>
      <c r="AG3139" s="9">
        <v>-1</v>
      </c>
      <c r="AH3139" s="9">
        <v>-1</v>
      </c>
      <c r="AI3139" s="9">
        <v>-1</v>
      </c>
      <c r="AJ3139" s="9">
        <v>0</v>
      </c>
      <c r="AM3139" s="9" t="s">
        <v>309</v>
      </c>
      <c r="AN3139" s="9">
        <v>-1</v>
      </c>
      <c r="AQ3139" s="9">
        <v>578</v>
      </c>
      <c r="AR3139" s="9" t="s">
        <v>303</v>
      </c>
      <c r="AS3139" s="9" t="s">
        <v>304</v>
      </c>
      <c r="AT3139" s="9" t="s">
        <v>195</v>
      </c>
      <c r="AU3139" s="9">
        <v>132.71029999999999</v>
      </c>
      <c r="AV3139" s="9">
        <v>85.990023115456395</v>
      </c>
      <c r="AW3139" s="9">
        <v>315.29351671635601</v>
      </c>
      <c r="AX3139" s="9">
        <v>0.24343540050000001</v>
      </c>
    </row>
    <row r="3140" spans="1:50" x14ac:dyDescent="0.25">
      <c r="A3140" s="142">
        <v>550000</v>
      </c>
      <c r="B3140" s="142">
        <v>900000</v>
      </c>
      <c r="C3140" s="142">
        <v>900000</v>
      </c>
      <c r="D3140" s="9" t="s">
        <v>305</v>
      </c>
      <c r="E3140" s="9" t="s">
        <v>70</v>
      </c>
      <c r="F3140" s="9" t="s">
        <v>306</v>
      </c>
      <c r="G3140" s="9" t="s">
        <v>307</v>
      </c>
      <c r="H3140" s="9">
        <v>0.36</v>
      </c>
      <c r="I3140" s="9">
        <v>0.48</v>
      </c>
      <c r="J3140" s="9" t="s">
        <v>195</v>
      </c>
      <c r="K3140" s="9">
        <v>2.6670596768200001E-3</v>
      </c>
      <c r="L3140" s="9">
        <v>3852.56137521749</v>
      </c>
      <c r="M3140" s="9">
        <v>9.5721902011285902</v>
      </c>
      <c r="N3140" s="9">
        <v>1.4067554030589899</v>
      </c>
      <c r="O3140" s="9">
        <v>2.5529602504339999E-2</v>
      </c>
      <c r="P3140" s="9">
        <v>3.75190061065E-3</v>
      </c>
      <c r="Q3140" s="9">
        <v>10.2750110963437</v>
      </c>
      <c r="R3140" s="9">
        <v>1210</v>
      </c>
      <c r="S3140" s="9" t="s">
        <v>310</v>
      </c>
      <c r="T3140" s="9">
        <v>1210</v>
      </c>
      <c r="U3140" s="9" t="s">
        <v>293</v>
      </c>
      <c r="V3140" s="9" t="s">
        <v>195</v>
      </c>
      <c r="Z3140" s="9">
        <v>0</v>
      </c>
      <c r="AA3140" s="9">
        <v>1</v>
      </c>
      <c r="AB3140" s="9">
        <v>2.5529602504339999E-2</v>
      </c>
      <c r="AC3140" s="9">
        <v>3.75190061065E-3</v>
      </c>
      <c r="AD3140" s="9">
        <v>10.2750110963454</v>
      </c>
      <c r="AF3140" s="9">
        <v>-1</v>
      </c>
      <c r="AG3140" s="9">
        <v>-1</v>
      </c>
      <c r="AH3140" s="9">
        <v>-1</v>
      </c>
      <c r="AI3140" s="9">
        <v>-1</v>
      </c>
      <c r="AJ3140" s="9">
        <v>0</v>
      </c>
      <c r="AM3140" s="9" t="s">
        <v>309</v>
      </c>
      <c r="AN3140" s="9">
        <v>-1</v>
      </c>
      <c r="AQ3140" s="9">
        <v>578</v>
      </c>
      <c r="AR3140" s="9" t="s">
        <v>303</v>
      </c>
      <c r="AS3140" s="9" t="s">
        <v>304</v>
      </c>
      <c r="AT3140" s="9" t="s">
        <v>195</v>
      </c>
      <c r="AU3140" s="9">
        <v>132.71029999999999</v>
      </c>
      <c r="AV3140" s="9">
        <v>13.334023853583</v>
      </c>
      <c r="AW3140" s="9">
        <v>10.793207582093199</v>
      </c>
      <c r="AX3140" s="9">
        <v>8.3333422999999993E-3</v>
      </c>
    </row>
    <row r="3141" spans="1:50" x14ac:dyDescent="0.25">
      <c r="A3141" s="142">
        <v>550000</v>
      </c>
      <c r="B3141" s="142">
        <v>900000</v>
      </c>
      <c r="C3141" s="142">
        <v>900000</v>
      </c>
      <c r="D3141" s="9" t="s">
        <v>305</v>
      </c>
      <c r="E3141" s="9" t="s">
        <v>70</v>
      </c>
      <c r="F3141" s="9" t="s">
        <v>306</v>
      </c>
      <c r="G3141" s="9" t="s">
        <v>307</v>
      </c>
      <c r="H3141" s="9">
        <v>0.36</v>
      </c>
      <c r="I3141" s="9">
        <v>0.48</v>
      </c>
      <c r="J3141" s="9" t="s">
        <v>195</v>
      </c>
      <c r="K3141" s="9">
        <v>3.2628712454699999E-3</v>
      </c>
      <c r="L3141" s="9">
        <v>3852.56137521749</v>
      </c>
      <c r="M3141" s="9">
        <v>9.5721902011285902</v>
      </c>
      <c r="N3141" s="9">
        <v>1.4067554030589899</v>
      </c>
      <c r="O3141" s="9">
        <v>3.1232824163459998E-2</v>
      </c>
      <c r="P3141" s="9">
        <v>4.5900617540499998E-3</v>
      </c>
      <c r="Q3141" s="9">
        <v>12.570411732617</v>
      </c>
      <c r="R3141" s="9">
        <v>1210</v>
      </c>
      <c r="S3141" s="9" t="s">
        <v>310</v>
      </c>
      <c r="T3141" s="9">
        <v>1210</v>
      </c>
      <c r="U3141" s="9" t="s">
        <v>293</v>
      </c>
      <c r="V3141" s="9" t="s">
        <v>195</v>
      </c>
      <c r="Z3141" s="9">
        <v>0</v>
      </c>
      <c r="AA3141" s="9">
        <v>1</v>
      </c>
      <c r="AB3141" s="9">
        <v>3.1232824163459998E-2</v>
      </c>
      <c r="AC3141" s="9">
        <v>4.5900617540499998E-3</v>
      </c>
      <c r="AD3141" s="9">
        <v>12.570411732617201</v>
      </c>
      <c r="AF3141" s="9">
        <v>-1</v>
      </c>
      <c r="AG3141" s="9">
        <v>-1</v>
      </c>
      <c r="AH3141" s="9">
        <v>-1</v>
      </c>
      <c r="AI3141" s="9">
        <v>-1</v>
      </c>
      <c r="AJ3141" s="9">
        <v>0</v>
      </c>
      <c r="AM3141" s="9" t="s">
        <v>309</v>
      </c>
      <c r="AN3141" s="9">
        <v>-1</v>
      </c>
      <c r="AQ3141" s="9">
        <v>578</v>
      </c>
      <c r="AR3141" s="9" t="s">
        <v>303</v>
      </c>
      <c r="AS3141" s="9" t="s">
        <v>304</v>
      </c>
      <c r="AT3141" s="9" t="s">
        <v>195</v>
      </c>
      <c r="AU3141" s="9">
        <v>132.71029999999999</v>
      </c>
      <c r="AV3141" s="9">
        <v>22.1285792464226</v>
      </c>
      <c r="AW3141" s="9">
        <v>13.2043714552068</v>
      </c>
      <c r="AX3141" s="9">
        <v>1.01949811E-2</v>
      </c>
    </row>
    <row r="3142" spans="1:50" x14ac:dyDescent="0.25">
      <c r="A3142" s="142">
        <v>550000</v>
      </c>
      <c r="B3142" s="142">
        <v>900000</v>
      </c>
      <c r="C3142" s="142">
        <v>900000</v>
      </c>
      <c r="D3142" s="9" t="s">
        <v>305</v>
      </c>
      <c r="E3142" s="9" t="s">
        <v>70</v>
      </c>
      <c r="F3142" s="9" t="s">
        <v>306</v>
      </c>
      <c r="G3142" s="9" t="s">
        <v>307</v>
      </c>
      <c r="H3142" s="9">
        <v>0.36</v>
      </c>
      <c r="I3142" s="9">
        <v>0.48</v>
      </c>
      <c r="J3142" s="9" t="s">
        <v>195</v>
      </c>
      <c r="K3142" s="9">
        <v>0.22427987196176999</v>
      </c>
      <c r="L3142" s="9">
        <v>3852.56137521749</v>
      </c>
      <c r="M3142" s="9">
        <v>9.5721902011285902</v>
      </c>
      <c r="N3142" s="9">
        <v>1.4067554030589899</v>
      </c>
      <c r="O3142" s="9">
        <v>2.1468495927028401</v>
      </c>
      <c r="P3142" s="9">
        <v>0.31550692167959998</v>
      </c>
      <c r="Q3142" s="9">
        <v>864.05197195864298</v>
      </c>
      <c r="R3142" s="9">
        <v>1210</v>
      </c>
      <c r="S3142" s="9" t="s">
        <v>310</v>
      </c>
      <c r="T3142" s="9">
        <v>1210</v>
      </c>
      <c r="U3142" s="9" t="s">
        <v>293</v>
      </c>
      <c r="V3142" s="9" t="s">
        <v>195</v>
      </c>
      <c r="Z3142" s="9">
        <v>0</v>
      </c>
      <c r="AA3142" s="9">
        <v>1</v>
      </c>
      <c r="AB3142" s="9">
        <v>2.1468495927028401</v>
      </c>
      <c r="AC3142" s="9">
        <v>0.31550692167959998</v>
      </c>
      <c r="AD3142" s="9">
        <v>864.05197195864298</v>
      </c>
      <c r="AF3142" s="9">
        <v>-1</v>
      </c>
      <c r="AG3142" s="9">
        <v>-1</v>
      </c>
      <c r="AH3142" s="9">
        <v>-1</v>
      </c>
      <c r="AI3142" s="9">
        <v>-1</v>
      </c>
      <c r="AJ3142" s="9">
        <v>0</v>
      </c>
      <c r="AM3142" s="9" t="s">
        <v>309</v>
      </c>
      <c r="AN3142" s="9">
        <v>-1</v>
      </c>
      <c r="AQ3142" s="9">
        <v>578</v>
      </c>
      <c r="AR3142" s="9" t="s">
        <v>303</v>
      </c>
      <c r="AS3142" s="9" t="s">
        <v>304</v>
      </c>
      <c r="AT3142" s="9" t="s">
        <v>195</v>
      </c>
      <c r="AU3142" s="9">
        <v>132.71029999999999</v>
      </c>
      <c r="AV3142" s="9">
        <v>119.99700646278799</v>
      </c>
      <c r="AW3142" s="9">
        <v>907.62844026354105</v>
      </c>
      <c r="AX3142" s="9">
        <v>0.70077207779999995</v>
      </c>
    </row>
    <row r="3143" spans="1:50" x14ac:dyDescent="0.25">
      <c r="A3143" s="142">
        <v>550000</v>
      </c>
      <c r="B3143" s="142">
        <v>900000</v>
      </c>
      <c r="C3143" s="142">
        <v>900000</v>
      </c>
      <c r="D3143" s="9" t="s">
        <v>305</v>
      </c>
      <c r="E3143" s="9" t="s">
        <v>70</v>
      </c>
      <c r="F3143" s="9" t="s">
        <v>306</v>
      </c>
      <c r="G3143" s="9" t="s">
        <v>307</v>
      </c>
      <c r="H3143" s="9">
        <v>0.36</v>
      </c>
      <c r="I3143" s="9">
        <v>0.48</v>
      </c>
      <c r="J3143" s="9" t="s">
        <v>195</v>
      </c>
      <c r="K3143" s="9">
        <v>1.516042620843E-2</v>
      </c>
      <c r="L3143" s="9">
        <v>3852.56137521749</v>
      </c>
      <c r="M3143" s="9">
        <v>9.5721902011285902</v>
      </c>
      <c r="N3143" s="9">
        <v>1.4067554030589899</v>
      </c>
      <c r="O3143" s="9">
        <v>0.14511848319729001</v>
      </c>
      <c r="P3143" s="9">
        <v>2.1327011481390001E-2</v>
      </c>
      <c r="Q3143" s="9">
        <v>58.406472442443899</v>
      </c>
      <c r="R3143" s="9">
        <v>1210</v>
      </c>
      <c r="S3143" s="9" t="s">
        <v>310</v>
      </c>
      <c r="T3143" s="9">
        <v>1210</v>
      </c>
      <c r="U3143" s="9" t="s">
        <v>293</v>
      </c>
      <c r="V3143" s="9" t="s">
        <v>195</v>
      </c>
      <c r="Z3143" s="9">
        <v>0</v>
      </c>
      <c r="AA3143" s="9">
        <v>1</v>
      </c>
      <c r="AB3143" s="9">
        <v>0.14511848319729001</v>
      </c>
      <c r="AC3143" s="9">
        <v>2.1327011481390001E-2</v>
      </c>
      <c r="AD3143" s="9">
        <v>58.406472442444702</v>
      </c>
      <c r="AF3143" s="9">
        <v>-1</v>
      </c>
      <c r="AG3143" s="9">
        <v>-1</v>
      </c>
      <c r="AH3143" s="9">
        <v>-1</v>
      </c>
      <c r="AI3143" s="9">
        <v>-1</v>
      </c>
      <c r="AJ3143" s="9">
        <v>0</v>
      </c>
      <c r="AM3143" s="9" t="s">
        <v>309</v>
      </c>
      <c r="AN3143" s="9">
        <v>-1</v>
      </c>
      <c r="AQ3143" s="9">
        <v>578</v>
      </c>
      <c r="AR3143" s="9" t="s">
        <v>303</v>
      </c>
      <c r="AS3143" s="9" t="s">
        <v>304</v>
      </c>
      <c r="AT3143" s="9" t="s">
        <v>195</v>
      </c>
      <c r="AU3143" s="9">
        <v>132.71029999999999</v>
      </c>
      <c r="AV3143" s="9">
        <v>46.257794756151696</v>
      </c>
      <c r="AW3143" s="9">
        <v>61.352068167919299</v>
      </c>
      <c r="AX3143" s="9">
        <v>4.7369401800000002E-2</v>
      </c>
    </row>
    <row r="3144" spans="1:50" x14ac:dyDescent="0.25">
      <c r="A3144" s="142">
        <v>550000</v>
      </c>
      <c r="B3144" s="142">
        <v>900000</v>
      </c>
      <c r="C3144" s="142">
        <v>900000</v>
      </c>
      <c r="D3144" s="9" t="s">
        <v>305</v>
      </c>
      <c r="E3144" s="9" t="s">
        <v>70</v>
      </c>
      <c r="F3144" s="9" t="s">
        <v>306</v>
      </c>
      <c r="G3144" s="9" t="s">
        <v>307</v>
      </c>
      <c r="H3144" s="9">
        <v>0.36</v>
      </c>
      <c r="I3144" s="9">
        <v>0.48</v>
      </c>
      <c r="J3144" s="9" t="s">
        <v>195</v>
      </c>
      <c r="K3144" s="9">
        <v>2.143784626429E-2</v>
      </c>
      <c r="L3144" s="9">
        <v>3854.7804929519998</v>
      </c>
      <c r="M3144" s="9">
        <v>9.5774916629202593</v>
      </c>
      <c r="N3144" s="9">
        <v>1.4075272860969099</v>
      </c>
      <c r="O3144" s="9">
        <v>0.20532079386728999</v>
      </c>
      <c r="P3144" s="9">
        <v>3.0174353572149998E-2</v>
      </c>
      <c r="Q3144" s="9">
        <v>82.638191590523803</v>
      </c>
      <c r="R3144" s="9">
        <v>1200</v>
      </c>
      <c r="S3144" s="9" t="s">
        <v>308</v>
      </c>
      <c r="T3144" s="9">
        <v>1200</v>
      </c>
      <c r="U3144" s="9" t="s">
        <v>293</v>
      </c>
      <c r="V3144" s="9" t="s">
        <v>195</v>
      </c>
      <c r="Z3144" s="9">
        <v>0</v>
      </c>
      <c r="AA3144" s="9">
        <v>1</v>
      </c>
      <c r="AB3144" s="9">
        <v>0.20532079386728999</v>
      </c>
      <c r="AC3144" s="9">
        <v>3.0174353572149998E-2</v>
      </c>
      <c r="AD3144" s="9">
        <v>985.59777507633999</v>
      </c>
      <c r="AF3144" s="9">
        <v>-1</v>
      </c>
      <c r="AG3144" s="9">
        <v>-1</v>
      </c>
      <c r="AH3144" s="9">
        <v>-1</v>
      </c>
      <c r="AI3144" s="9">
        <v>-1</v>
      </c>
      <c r="AJ3144" s="9">
        <v>0</v>
      </c>
      <c r="AM3144" s="9" t="s">
        <v>309</v>
      </c>
      <c r="AN3144" s="9">
        <v>-1</v>
      </c>
      <c r="AQ3144" s="9">
        <v>578</v>
      </c>
      <c r="AR3144" s="9" t="s">
        <v>303</v>
      </c>
      <c r="AS3144" s="9" t="s">
        <v>304</v>
      </c>
      <c r="AT3144" s="9" t="s">
        <v>195</v>
      </c>
      <c r="AU3144" s="9">
        <v>132.71029999999999</v>
      </c>
      <c r="AV3144" s="9">
        <v>51.873274066809103</v>
      </c>
      <c r="AW3144" s="9">
        <v>86.755885837102198</v>
      </c>
      <c r="AX3144" s="9">
        <v>0.79934937149999996</v>
      </c>
    </row>
    <row r="3145" spans="1:50" x14ac:dyDescent="0.25">
      <c r="A3145" s="142">
        <v>550000</v>
      </c>
      <c r="B3145" s="142">
        <v>900000</v>
      </c>
      <c r="C3145" s="142">
        <v>900000</v>
      </c>
      <c r="D3145" s="9" t="s">
        <v>305</v>
      </c>
      <c r="E3145" s="9" t="s">
        <v>70</v>
      </c>
      <c r="F3145" s="9" t="s">
        <v>306</v>
      </c>
      <c r="G3145" s="9" t="s">
        <v>307</v>
      </c>
      <c r="H3145" s="9">
        <v>0.36</v>
      </c>
      <c r="I3145" s="9">
        <v>0.48</v>
      </c>
      <c r="J3145" s="9" t="s">
        <v>195</v>
      </c>
      <c r="K3145" s="9">
        <v>2.93225430833E-3</v>
      </c>
      <c r="L3145" s="9">
        <v>3854.7804929519998</v>
      </c>
      <c r="M3145" s="9">
        <v>9.5774916629202593</v>
      </c>
      <c r="N3145" s="9">
        <v>1.4075272860969099</v>
      </c>
      <c r="O3145" s="9">
        <v>2.808364119163E-2</v>
      </c>
      <c r="P3145" s="9">
        <v>4.1272279487500002E-3</v>
      </c>
      <c r="Q3145" s="9">
        <v>11.3031967081403</v>
      </c>
      <c r="R3145" s="9">
        <v>1210</v>
      </c>
      <c r="S3145" s="9" t="s">
        <v>310</v>
      </c>
      <c r="T3145" s="9">
        <v>1210</v>
      </c>
      <c r="U3145" s="9" t="s">
        <v>293</v>
      </c>
      <c r="V3145" s="9" t="s">
        <v>195</v>
      </c>
      <c r="Z3145" s="9">
        <v>0</v>
      </c>
      <c r="AA3145" s="9">
        <v>1</v>
      </c>
      <c r="AB3145" s="9">
        <v>2.808364119163E-2</v>
      </c>
      <c r="AC3145" s="9">
        <v>4.1272279487500002E-3</v>
      </c>
      <c r="AD3145" s="9">
        <v>802.47718005730803</v>
      </c>
      <c r="AF3145" s="9">
        <v>-1</v>
      </c>
      <c r="AG3145" s="9">
        <v>-1</v>
      </c>
      <c r="AH3145" s="9">
        <v>-1</v>
      </c>
      <c r="AI3145" s="9">
        <v>-1</v>
      </c>
      <c r="AJ3145" s="9">
        <v>0</v>
      </c>
      <c r="AM3145" s="9" t="s">
        <v>309</v>
      </c>
      <c r="AN3145" s="9">
        <v>-1</v>
      </c>
      <c r="AQ3145" s="9">
        <v>578</v>
      </c>
      <c r="AR3145" s="9" t="s">
        <v>303</v>
      </c>
      <c r="AS3145" s="9" t="s">
        <v>304</v>
      </c>
      <c r="AT3145" s="9" t="s">
        <v>195</v>
      </c>
      <c r="AU3145" s="9">
        <v>132.71029999999999</v>
      </c>
      <c r="AV3145" s="9">
        <v>20.656199299095402</v>
      </c>
      <c r="AW3145" s="9">
        <v>11.8664121797921</v>
      </c>
      <c r="AX3145" s="9">
        <v>0.6508330739</v>
      </c>
    </row>
    <row r="3146" spans="1:50" x14ac:dyDescent="0.25">
      <c r="A3146" s="142">
        <v>550000</v>
      </c>
      <c r="B3146" s="142">
        <v>900000</v>
      </c>
      <c r="C3146" s="142">
        <v>900000</v>
      </c>
      <c r="D3146" s="9" t="s">
        <v>305</v>
      </c>
      <c r="E3146" s="9" t="s">
        <v>70</v>
      </c>
      <c r="F3146" s="9" t="s">
        <v>306</v>
      </c>
      <c r="G3146" s="9" t="s">
        <v>307</v>
      </c>
      <c r="H3146" s="9">
        <v>0.36</v>
      </c>
      <c r="I3146" s="9">
        <v>0.48</v>
      </c>
      <c r="J3146" s="9" t="s">
        <v>195</v>
      </c>
      <c r="K3146" s="9">
        <v>0.21355825025842001</v>
      </c>
      <c r="L3146" s="9">
        <v>3860.0828652958398</v>
      </c>
      <c r="M3146" s="9">
        <v>9.5896964670744502</v>
      </c>
      <c r="N3146" s="9">
        <v>1.40928788474486</v>
      </c>
      <c r="O3146" s="9">
        <v>2.04795879801779</v>
      </c>
      <c r="P3146" s="9">
        <v>0.30096505477649999</v>
      </c>
      <c r="Q3146" s="9">
        <v>824.352542565097</v>
      </c>
      <c r="R3146" s="9">
        <v>1200</v>
      </c>
      <c r="S3146" s="9" t="s">
        <v>308</v>
      </c>
      <c r="T3146" s="9">
        <v>1200</v>
      </c>
      <c r="U3146" s="9" t="s">
        <v>293</v>
      </c>
      <c r="V3146" s="9" t="s">
        <v>195</v>
      </c>
      <c r="Z3146" s="9">
        <v>0</v>
      </c>
      <c r="AA3146" s="9">
        <v>1</v>
      </c>
      <c r="AB3146" s="9">
        <v>2.04795879801779</v>
      </c>
      <c r="AC3146" s="9">
        <v>0.30096505477649999</v>
      </c>
      <c r="AD3146" s="9">
        <v>824.352542565097</v>
      </c>
      <c r="AF3146" s="9">
        <v>-1</v>
      </c>
      <c r="AG3146" s="9">
        <v>-1</v>
      </c>
      <c r="AH3146" s="9">
        <v>-1</v>
      </c>
      <c r="AI3146" s="9">
        <v>-1</v>
      </c>
      <c r="AJ3146" s="9">
        <v>0</v>
      </c>
      <c r="AM3146" s="9" t="s">
        <v>309</v>
      </c>
      <c r="AN3146" s="9">
        <v>-1</v>
      </c>
      <c r="AQ3146" s="9">
        <v>578</v>
      </c>
      <c r="AR3146" s="9" t="s">
        <v>303</v>
      </c>
      <c r="AS3146" s="9" t="s">
        <v>304</v>
      </c>
      <c r="AT3146" s="9" t="s">
        <v>195</v>
      </c>
      <c r="AU3146" s="9">
        <v>132.71029999999999</v>
      </c>
      <c r="AV3146" s="9">
        <v>140.75291161452901</v>
      </c>
      <c r="AW3146" s="9">
        <v>864.23957661480301</v>
      </c>
      <c r="AX3146" s="9">
        <v>0.66857464929999999</v>
      </c>
    </row>
    <row r="3147" spans="1:50" x14ac:dyDescent="0.25">
      <c r="A3147" s="142">
        <v>550000</v>
      </c>
      <c r="B3147" s="142">
        <v>900000</v>
      </c>
      <c r="C3147" s="142">
        <v>900000</v>
      </c>
      <c r="D3147" s="9" t="s">
        <v>305</v>
      </c>
      <c r="E3147" s="9" t="s">
        <v>70</v>
      </c>
      <c r="F3147" s="9" t="s">
        <v>306</v>
      </c>
      <c r="G3147" s="9" t="s">
        <v>307</v>
      </c>
      <c r="H3147" s="9">
        <v>0.36</v>
      </c>
      <c r="I3147" s="9">
        <v>0.48</v>
      </c>
      <c r="J3147" s="9" t="s">
        <v>195</v>
      </c>
      <c r="K3147" s="9">
        <v>2.8807429182409999E-2</v>
      </c>
      <c r="L3147" s="9">
        <v>3860.0828652958398</v>
      </c>
      <c r="M3147" s="9">
        <v>9.5896964670744502</v>
      </c>
      <c r="N3147" s="9">
        <v>1.40928788474486</v>
      </c>
      <c r="O3147" s="9">
        <v>0.27625450185613998</v>
      </c>
      <c r="P3147" s="9">
        <v>4.0597960937419998E-2</v>
      </c>
      <c r="Q3147" s="9">
        <v>111.199063780279</v>
      </c>
      <c r="R3147" s="9">
        <v>1210</v>
      </c>
      <c r="S3147" s="9" t="s">
        <v>310</v>
      </c>
      <c r="T3147" s="9">
        <v>1210</v>
      </c>
      <c r="U3147" s="9" t="s">
        <v>293</v>
      </c>
      <c r="V3147" s="9" t="s">
        <v>195</v>
      </c>
      <c r="Z3147" s="9">
        <v>0</v>
      </c>
      <c r="AA3147" s="9">
        <v>1</v>
      </c>
      <c r="AB3147" s="9">
        <v>0.27625450185613998</v>
      </c>
      <c r="AC3147" s="9">
        <v>4.0597960937419998E-2</v>
      </c>
      <c r="AD3147" s="9">
        <v>111.19906378028099</v>
      </c>
      <c r="AF3147" s="9">
        <v>-1</v>
      </c>
      <c r="AG3147" s="9">
        <v>-1</v>
      </c>
      <c r="AH3147" s="9">
        <v>-1</v>
      </c>
      <c r="AI3147" s="9">
        <v>-1</v>
      </c>
      <c r="AJ3147" s="9">
        <v>0</v>
      </c>
      <c r="AM3147" s="9" t="s">
        <v>309</v>
      </c>
      <c r="AN3147" s="9">
        <v>-1</v>
      </c>
      <c r="AQ3147" s="9">
        <v>578</v>
      </c>
      <c r="AR3147" s="9" t="s">
        <v>303</v>
      </c>
      <c r="AS3147" s="9" t="s">
        <v>304</v>
      </c>
      <c r="AT3147" s="9" t="s">
        <v>195</v>
      </c>
      <c r="AU3147" s="9">
        <v>132.71029999999999</v>
      </c>
      <c r="AV3147" s="9">
        <v>63.722907093477197</v>
      </c>
      <c r="AW3147" s="9">
        <v>116.579529799707</v>
      </c>
      <c r="AX3147" s="9">
        <v>9.0185777600000003E-2</v>
      </c>
    </row>
    <row r="3148" spans="1:50" x14ac:dyDescent="0.25">
      <c r="A3148" s="142">
        <v>550000</v>
      </c>
      <c r="B3148" s="142">
        <v>900000</v>
      </c>
      <c r="C3148" s="142">
        <v>900000</v>
      </c>
      <c r="D3148" s="9" t="s">
        <v>305</v>
      </c>
      <c r="E3148" s="9" t="s">
        <v>70</v>
      </c>
      <c r="F3148" s="9" t="s">
        <v>306</v>
      </c>
      <c r="G3148" s="9" t="s">
        <v>307</v>
      </c>
      <c r="H3148" s="9">
        <v>0.36</v>
      </c>
      <c r="I3148" s="9">
        <v>0.48</v>
      </c>
      <c r="J3148" s="9" t="s">
        <v>195</v>
      </c>
      <c r="K3148" s="9">
        <v>0.18700639368670999</v>
      </c>
      <c r="L3148" s="9">
        <v>3860.0828652958398</v>
      </c>
      <c r="M3148" s="9">
        <v>9.5896964670744502</v>
      </c>
      <c r="N3148" s="9">
        <v>1.40928788474486</v>
      </c>
      <c r="O3148" s="9">
        <v>1.79333455285779</v>
      </c>
      <c r="P3148" s="9">
        <v>0.26354584499250999</v>
      </c>
      <c r="Q3148" s="9">
        <v>721.86017597084594</v>
      </c>
      <c r="R3148" s="9">
        <v>1210</v>
      </c>
      <c r="S3148" s="9" t="s">
        <v>310</v>
      </c>
      <c r="T3148" s="9">
        <v>1210</v>
      </c>
      <c r="U3148" s="9" t="s">
        <v>293</v>
      </c>
      <c r="V3148" s="9" t="s">
        <v>195</v>
      </c>
      <c r="Z3148" s="9">
        <v>0</v>
      </c>
      <c r="AA3148" s="9">
        <v>1</v>
      </c>
      <c r="AB3148" s="9">
        <v>1.79333455285779</v>
      </c>
      <c r="AC3148" s="9">
        <v>0.26354584499250999</v>
      </c>
      <c r="AD3148" s="9">
        <v>721.86017597084594</v>
      </c>
      <c r="AF3148" s="9">
        <v>-1</v>
      </c>
      <c r="AG3148" s="9">
        <v>-1</v>
      </c>
      <c r="AH3148" s="9">
        <v>-1</v>
      </c>
      <c r="AI3148" s="9">
        <v>-1</v>
      </c>
      <c r="AJ3148" s="9">
        <v>0</v>
      </c>
      <c r="AM3148" s="9" t="s">
        <v>309</v>
      </c>
      <c r="AN3148" s="9">
        <v>-1</v>
      </c>
      <c r="AQ3148" s="9">
        <v>578</v>
      </c>
      <c r="AR3148" s="9" t="s">
        <v>303</v>
      </c>
      <c r="AS3148" s="9" t="s">
        <v>304</v>
      </c>
      <c r="AT3148" s="9" t="s">
        <v>195</v>
      </c>
      <c r="AU3148" s="9">
        <v>132.71029999999999</v>
      </c>
      <c r="AV3148" s="9">
        <v>110.180618641173</v>
      </c>
      <c r="AW3148" s="9">
        <v>756.78802532093403</v>
      </c>
      <c r="AX3148" s="9">
        <v>0.58545026440000003</v>
      </c>
    </row>
    <row r="3149" spans="1:50" x14ac:dyDescent="0.25">
      <c r="A3149" s="142">
        <v>550000</v>
      </c>
      <c r="B3149" s="142">
        <v>900000</v>
      </c>
      <c r="C3149" s="142">
        <v>900000</v>
      </c>
      <c r="D3149" s="9" t="s">
        <v>305</v>
      </c>
      <c r="E3149" s="9" t="s">
        <v>70</v>
      </c>
      <c r="F3149" s="9" t="s">
        <v>306</v>
      </c>
      <c r="G3149" s="9" t="s">
        <v>307</v>
      </c>
      <c r="H3149" s="9">
        <v>0.36</v>
      </c>
      <c r="I3149" s="9">
        <v>0.48</v>
      </c>
      <c r="J3149" s="9" t="s">
        <v>195</v>
      </c>
      <c r="K3149" s="9">
        <v>7.9004524135470003E-2</v>
      </c>
      <c r="L3149" s="9">
        <v>3860.0828652958398</v>
      </c>
      <c r="M3149" s="9">
        <v>9.5896964670744502</v>
      </c>
      <c r="N3149" s="9">
        <v>1.40928788474486</v>
      </c>
      <c r="O3149" s="9">
        <v>0.75762940598490003</v>
      </c>
      <c r="P3149" s="9">
        <v>0.11134011870416</v>
      </c>
      <c r="Q3149" s="9">
        <v>304.96400989621401</v>
      </c>
      <c r="R3149" s="9">
        <v>1210</v>
      </c>
      <c r="S3149" s="9" t="s">
        <v>310</v>
      </c>
      <c r="T3149" s="9">
        <v>1210</v>
      </c>
      <c r="U3149" s="9" t="s">
        <v>293</v>
      </c>
      <c r="V3149" s="9" t="s">
        <v>195</v>
      </c>
      <c r="Z3149" s="9">
        <v>0</v>
      </c>
      <c r="AA3149" s="9">
        <v>1</v>
      </c>
      <c r="AB3149" s="9">
        <v>0.75762940598490003</v>
      </c>
      <c r="AC3149" s="9">
        <v>0.11134011870416</v>
      </c>
      <c r="AD3149" s="9">
        <v>304.96400989621299</v>
      </c>
      <c r="AF3149" s="9">
        <v>-1</v>
      </c>
      <c r="AG3149" s="9">
        <v>-1</v>
      </c>
      <c r="AH3149" s="9">
        <v>-1</v>
      </c>
      <c r="AI3149" s="9">
        <v>-1</v>
      </c>
      <c r="AJ3149" s="9">
        <v>0</v>
      </c>
      <c r="AM3149" s="9" t="s">
        <v>309</v>
      </c>
      <c r="AN3149" s="9">
        <v>-1</v>
      </c>
      <c r="AQ3149" s="9">
        <v>578</v>
      </c>
      <c r="AR3149" s="9" t="s">
        <v>303</v>
      </c>
      <c r="AS3149" s="9" t="s">
        <v>304</v>
      </c>
      <c r="AT3149" s="9" t="s">
        <v>195</v>
      </c>
      <c r="AU3149" s="9">
        <v>132.71029999999999</v>
      </c>
      <c r="AV3149" s="9">
        <v>72.499417866835302</v>
      </c>
      <c r="AW3149" s="9">
        <v>319.71996589631698</v>
      </c>
      <c r="AX3149" s="9">
        <v>0.2473349634</v>
      </c>
    </row>
    <row r="3150" spans="1:50" x14ac:dyDescent="0.25">
      <c r="A3150" s="142">
        <v>550000</v>
      </c>
      <c r="B3150" s="142">
        <v>900000</v>
      </c>
      <c r="C3150" s="142">
        <v>900000</v>
      </c>
      <c r="D3150" s="9" t="s">
        <v>305</v>
      </c>
      <c r="E3150" s="9" t="s">
        <v>70</v>
      </c>
      <c r="F3150" s="9" t="s">
        <v>306</v>
      </c>
      <c r="G3150" s="9" t="s">
        <v>307</v>
      </c>
      <c r="H3150" s="9">
        <v>0.36</v>
      </c>
      <c r="I3150" s="9">
        <v>0.48</v>
      </c>
      <c r="J3150" s="9" t="s">
        <v>195</v>
      </c>
      <c r="K3150" s="9">
        <v>7.2385222806789995E-2</v>
      </c>
      <c r="L3150" s="9">
        <v>3860.0828652958398</v>
      </c>
      <c r="M3150" s="9">
        <v>9.5896964670744502</v>
      </c>
      <c r="N3150" s="9">
        <v>1.40928788474486</v>
      </c>
      <c r="O3150" s="9">
        <v>0.69415231541873001</v>
      </c>
      <c r="P3150" s="9">
        <v>0.10201161753617</v>
      </c>
      <c r="Q3150" s="9">
        <v>279.412958257139</v>
      </c>
      <c r="R3150" s="9">
        <v>1210</v>
      </c>
      <c r="S3150" s="9" t="s">
        <v>310</v>
      </c>
      <c r="T3150" s="9">
        <v>1210</v>
      </c>
      <c r="U3150" s="9" t="s">
        <v>293</v>
      </c>
      <c r="V3150" s="9" t="s">
        <v>195</v>
      </c>
      <c r="Z3150" s="9">
        <v>0</v>
      </c>
      <c r="AA3150" s="9">
        <v>1</v>
      </c>
      <c r="AB3150" s="9">
        <v>0.69415231541873001</v>
      </c>
      <c r="AC3150" s="9">
        <v>0.10201161753617</v>
      </c>
      <c r="AD3150" s="9">
        <v>279.41295825713797</v>
      </c>
      <c r="AF3150" s="9">
        <v>-1</v>
      </c>
      <c r="AG3150" s="9">
        <v>-1</v>
      </c>
      <c r="AH3150" s="9">
        <v>-1</v>
      </c>
      <c r="AI3150" s="9">
        <v>-1</v>
      </c>
      <c r="AJ3150" s="9">
        <v>0</v>
      </c>
      <c r="AM3150" s="9" t="s">
        <v>309</v>
      </c>
      <c r="AN3150" s="9">
        <v>-1</v>
      </c>
      <c r="AQ3150" s="9">
        <v>578</v>
      </c>
      <c r="AR3150" s="9" t="s">
        <v>303</v>
      </c>
      <c r="AS3150" s="9" t="s">
        <v>304</v>
      </c>
      <c r="AT3150" s="9" t="s">
        <v>195</v>
      </c>
      <c r="AU3150" s="9">
        <v>132.71029999999999</v>
      </c>
      <c r="AV3150" s="9">
        <v>80.344158848061099</v>
      </c>
      <c r="AW3150" s="9">
        <v>292.93260380253997</v>
      </c>
      <c r="AX3150" s="9">
        <v>0.2266122938</v>
      </c>
    </row>
    <row r="3151" spans="1:50" x14ac:dyDescent="0.25">
      <c r="A3151" s="142">
        <v>550000</v>
      </c>
      <c r="B3151" s="142">
        <v>900000</v>
      </c>
      <c r="C3151" s="142">
        <v>900000</v>
      </c>
      <c r="D3151" s="9" t="s">
        <v>305</v>
      </c>
      <c r="E3151" s="9" t="s">
        <v>70</v>
      </c>
      <c r="F3151" s="9" t="s">
        <v>306</v>
      </c>
      <c r="G3151" s="9" t="s">
        <v>307</v>
      </c>
      <c r="H3151" s="9">
        <v>0.36</v>
      </c>
      <c r="I3151" s="9">
        <v>0.48</v>
      </c>
      <c r="J3151" s="9" t="s">
        <v>195</v>
      </c>
      <c r="K3151" s="9">
        <v>2.9212093668460001E-2</v>
      </c>
      <c r="L3151" s="9">
        <v>3860.0828652958398</v>
      </c>
      <c r="M3151" s="9">
        <v>9.5896964670744502</v>
      </c>
      <c r="N3151" s="9">
        <v>1.40928788474486</v>
      </c>
      <c r="O3151" s="9">
        <v>0.28013511144836001</v>
      </c>
      <c r="P3151" s="9">
        <v>4.1168249694999999E-2</v>
      </c>
      <c r="Q3151" s="9">
        <v>112.761102229074</v>
      </c>
      <c r="R3151" s="9">
        <v>1210</v>
      </c>
      <c r="S3151" s="9" t="s">
        <v>310</v>
      </c>
      <c r="T3151" s="9">
        <v>1210</v>
      </c>
      <c r="U3151" s="9" t="s">
        <v>293</v>
      </c>
      <c r="V3151" s="9" t="s">
        <v>195</v>
      </c>
      <c r="Z3151" s="9">
        <v>0</v>
      </c>
      <c r="AA3151" s="9">
        <v>1</v>
      </c>
      <c r="AB3151" s="9">
        <v>0.28013511144836001</v>
      </c>
      <c r="AC3151" s="9">
        <v>4.1168249694999999E-2</v>
      </c>
      <c r="AD3151" s="9">
        <v>112.761102229073</v>
      </c>
      <c r="AF3151" s="9">
        <v>-1</v>
      </c>
      <c r="AG3151" s="9">
        <v>-1</v>
      </c>
      <c r="AH3151" s="9">
        <v>-1</v>
      </c>
      <c r="AI3151" s="9">
        <v>-1</v>
      </c>
      <c r="AJ3151" s="9">
        <v>0</v>
      </c>
      <c r="AM3151" s="9" t="s">
        <v>309</v>
      </c>
      <c r="AN3151" s="9">
        <v>-1</v>
      </c>
      <c r="AQ3151" s="9">
        <v>578</v>
      </c>
      <c r="AR3151" s="9" t="s">
        <v>303</v>
      </c>
      <c r="AS3151" s="9" t="s">
        <v>304</v>
      </c>
      <c r="AT3151" s="9" t="s">
        <v>195</v>
      </c>
      <c r="AU3151" s="9">
        <v>132.71029999999999</v>
      </c>
      <c r="AV3151" s="9">
        <v>47.844685395789298</v>
      </c>
      <c r="AW3151" s="9">
        <v>118.217148873993</v>
      </c>
      <c r="AX3151" s="9">
        <v>9.1452637700000006E-2</v>
      </c>
    </row>
    <row r="3152" spans="1:50" x14ac:dyDescent="0.25">
      <c r="A3152" s="142">
        <v>550000</v>
      </c>
      <c r="B3152" s="142">
        <v>900000</v>
      </c>
      <c r="C3152" s="142">
        <v>900000</v>
      </c>
      <c r="D3152" s="9" t="s">
        <v>305</v>
      </c>
      <c r="E3152" s="9" t="s">
        <v>70</v>
      </c>
      <c r="F3152" s="9" t="s">
        <v>306</v>
      </c>
      <c r="G3152" s="9" t="s">
        <v>307</v>
      </c>
      <c r="H3152" s="9">
        <v>0.36</v>
      </c>
      <c r="I3152" s="9">
        <v>0.48</v>
      </c>
      <c r="J3152" s="9" t="s">
        <v>195</v>
      </c>
      <c r="K3152" s="9">
        <v>7.7895399296099999E-3</v>
      </c>
      <c r="L3152" s="9">
        <v>3860.0828652958398</v>
      </c>
      <c r="M3152" s="9">
        <v>9.5896964670744502</v>
      </c>
      <c r="N3152" s="9">
        <v>1.40928788474486</v>
      </c>
      <c r="O3152" s="9">
        <v>7.4699323543160001E-2</v>
      </c>
      <c r="P3152" s="9">
        <v>1.097770425054E-2</v>
      </c>
      <c r="Q3152" s="9">
        <v>30.068269610844599</v>
      </c>
      <c r="R3152" s="9">
        <v>1210</v>
      </c>
      <c r="S3152" s="9" t="s">
        <v>310</v>
      </c>
      <c r="T3152" s="9">
        <v>1210</v>
      </c>
      <c r="U3152" s="9" t="s">
        <v>293</v>
      </c>
      <c r="V3152" s="9" t="s">
        <v>195</v>
      </c>
      <c r="Z3152" s="9">
        <v>0</v>
      </c>
      <c r="AA3152" s="9">
        <v>1</v>
      </c>
      <c r="AB3152" s="9">
        <v>7.4699323543160001E-2</v>
      </c>
      <c r="AC3152" s="9">
        <v>1.097770425054E-2</v>
      </c>
      <c r="AD3152" s="9">
        <v>30.068269610845</v>
      </c>
      <c r="AF3152" s="9">
        <v>-1</v>
      </c>
      <c r="AG3152" s="9">
        <v>-1</v>
      </c>
      <c r="AH3152" s="9">
        <v>-1</v>
      </c>
      <c r="AI3152" s="9">
        <v>-1</v>
      </c>
      <c r="AJ3152" s="9">
        <v>0</v>
      </c>
      <c r="AM3152" s="9" t="s">
        <v>309</v>
      </c>
      <c r="AN3152" s="9">
        <v>-1</v>
      </c>
      <c r="AQ3152" s="9">
        <v>578</v>
      </c>
      <c r="AR3152" s="9" t="s">
        <v>303</v>
      </c>
      <c r="AS3152" s="9" t="s">
        <v>304</v>
      </c>
      <c r="AT3152" s="9" t="s">
        <v>195</v>
      </c>
      <c r="AU3152" s="9">
        <v>132.71029999999999</v>
      </c>
      <c r="AV3152" s="9">
        <v>31.9799847329081</v>
      </c>
      <c r="AW3152" s="9">
        <v>31.523149691703999</v>
      </c>
      <c r="AX3152" s="9">
        <v>2.4386268900000001E-2</v>
      </c>
    </row>
    <row r="3153" spans="1:50" x14ac:dyDescent="0.25">
      <c r="A3153" s="142">
        <v>550000</v>
      </c>
      <c r="B3153" s="142">
        <v>900000</v>
      </c>
      <c r="C3153" s="142">
        <v>900000</v>
      </c>
      <c r="D3153" s="9" t="s">
        <v>305</v>
      </c>
      <c r="E3153" s="9" t="s">
        <v>70</v>
      </c>
      <c r="F3153" s="9" t="s">
        <v>306</v>
      </c>
      <c r="G3153" s="9" t="s">
        <v>307</v>
      </c>
      <c r="H3153" s="9">
        <v>0.36</v>
      </c>
      <c r="I3153" s="9">
        <v>0.48</v>
      </c>
      <c r="J3153" s="9" t="s">
        <v>195</v>
      </c>
      <c r="K3153" s="9">
        <v>1.9500582492619999E-2</v>
      </c>
      <c r="L3153" s="9">
        <v>3846.05265972917</v>
      </c>
      <c r="M3153" s="9">
        <v>9.5568347559995797</v>
      </c>
      <c r="N3153" s="9">
        <v>1.4045265509937399</v>
      </c>
      <c r="O3153" s="9">
        <v>0.18636384452777999</v>
      </c>
      <c r="P3153" s="9">
        <v>2.7389085870740001E-2</v>
      </c>
      <c r="Q3153" s="9">
        <v>75.000267162040103</v>
      </c>
      <c r="R3153" s="9">
        <v>1210</v>
      </c>
      <c r="S3153" s="9" t="s">
        <v>310</v>
      </c>
      <c r="T3153" s="9">
        <v>1210</v>
      </c>
      <c r="U3153" s="9" t="s">
        <v>293</v>
      </c>
      <c r="V3153" s="9" t="s">
        <v>195</v>
      </c>
      <c r="Z3153" s="9">
        <v>0</v>
      </c>
      <c r="AA3153" s="9">
        <v>1</v>
      </c>
      <c r="AB3153" s="9">
        <v>0.18636384452777999</v>
      </c>
      <c r="AC3153" s="9">
        <v>2.7389085870740001E-2</v>
      </c>
      <c r="AD3153" s="9">
        <v>84.941053014945993</v>
      </c>
      <c r="AF3153" s="9">
        <v>-1</v>
      </c>
      <c r="AG3153" s="9">
        <v>-1</v>
      </c>
      <c r="AH3153" s="9">
        <v>-1</v>
      </c>
      <c r="AI3153" s="9">
        <v>-1</v>
      </c>
      <c r="AJ3153" s="9">
        <v>0</v>
      </c>
      <c r="AM3153" s="9" t="s">
        <v>309</v>
      </c>
      <c r="AN3153" s="9">
        <v>-1</v>
      </c>
      <c r="AQ3153" s="9">
        <v>578</v>
      </c>
      <c r="AR3153" s="9" t="s">
        <v>303</v>
      </c>
      <c r="AS3153" s="9" t="s">
        <v>304</v>
      </c>
      <c r="AT3153" s="9" t="s">
        <v>195</v>
      </c>
      <c r="AU3153" s="9">
        <v>132.71029999999999</v>
      </c>
      <c r="AV3153" s="9">
        <v>51.117226964721098</v>
      </c>
      <c r="AW3153" s="9">
        <v>78.916057500834398</v>
      </c>
      <c r="AX3153" s="9">
        <v>6.8889742899999995E-2</v>
      </c>
    </row>
    <row r="3154" spans="1:50" x14ac:dyDescent="0.25">
      <c r="A3154" s="142">
        <v>550000</v>
      </c>
      <c r="B3154" s="142">
        <v>900000</v>
      </c>
      <c r="C3154" s="142">
        <v>900000</v>
      </c>
      <c r="D3154" s="9" t="s">
        <v>305</v>
      </c>
      <c r="E3154" s="9" t="s">
        <v>70</v>
      </c>
      <c r="F3154" s="9" t="s">
        <v>306</v>
      </c>
      <c r="G3154" s="9" t="s">
        <v>307</v>
      </c>
      <c r="H3154" s="9">
        <v>0.36</v>
      </c>
      <c r="I3154" s="9">
        <v>0.48</v>
      </c>
      <c r="J3154" s="9" t="s">
        <v>195</v>
      </c>
      <c r="K3154" s="9">
        <v>1.992172062E-5</v>
      </c>
      <c r="L3154" s="9">
        <v>3846.05265972917</v>
      </c>
      <c r="M3154" s="9">
        <v>9.5568347559995797</v>
      </c>
      <c r="N3154" s="9">
        <v>1.4045265509937399</v>
      </c>
      <c r="O3154" s="9">
        <v>1.9038859201999999E-4</v>
      </c>
      <c r="P3154" s="9">
        <v>2.7980585550000001E-5</v>
      </c>
      <c r="Q3154" s="9">
        <v>7.6619986576930005E-2</v>
      </c>
      <c r="R3154" s="9">
        <v>1330</v>
      </c>
      <c r="S3154" s="9" t="s">
        <v>311</v>
      </c>
      <c r="T3154" s="9">
        <v>1330</v>
      </c>
      <c r="U3154" s="9" t="s">
        <v>293</v>
      </c>
      <c r="V3154" s="9" t="s">
        <v>195</v>
      </c>
      <c r="Z3154" s="9">
        <v>0</v>
      </c>
      <c r="AA3154" s="9">
        <v>1</v>
      </c>
      <c r="AB3154" s="9">
        <v>1.9038859201999999E-4</v>
      </c>
      <c r="AC3154" s="9">
        <v>2.7980585550000001E-5</v>
      </c>
      <c r="AD3154" s="9">
        <v>0.20932166064964</v>
      </c>
      <c r="AF3154" s="9">
        <v>-1</v>
      </c>
      <c r="AG3154" s="9">
        <v>-1</v>
      </c>
      <c r="AH3154" s="9">
        <v>-1</v>
      </c>
      <c r="AI3154" s="9">
        <v>-1</v>
      </c>
      <c r="AJ3154" s="9">
        <v>0</v>
      </c>
      <c r="AM3154" s="9" t="s">
        <v>309</v>
      </c>
      <c r="AN3154" s="9">
        <v>-1</v>
      </c>
      <c r="AQ3154" s="9">
        <v>578</v>
      </c>
      <c r="AR3154" s="9" t="s">
        <v>303</v>
      </c>
      <c r="AS3154" s="9" t="s">
        <v>304</v>
      </c>
      <c r="AT3154" s="9" t="s">
        <v>195</v>
      </c>
      <c r="AU3154" s="9">
        <v>132.71029999999999</v>
      </c>
      <c r="AV3154" s="9">
        <v>1.59010880249069</v>
      </c>
      <c r="AW3154" s="9">
        <v>8.0620343035109995E-2</v>
      </c>
      <c r="AX3154" s="9">
        <v>1.6976609999999999E-4</v>
      </c>
    </row>
    <row r="3155" spans="1:50" x14ac:dyDescent="0.25">
      <c r="A3155" s="142">
        <v>550000</v>
      </c>
      <c r="B3155" s="142">
        <v>900000</v>
      </c>
      <c r="C3155" s="142">
        <v>900000</v>
      </c>
      <c r="D3155" s="9" t="s">
        <v>305</v>
      </c>
      <c r="E3155" s="9" t="s">
        <v>70</v>
      </c>
      <c r="F3155" s="9" t="s">
        <v>306</v>
      </c>
      <c r="G3155" s="9" t="s">
        <v>307</v>
      </c>
      <c r="H3155" s="9">
        <v>0.36</v>
      </c>
      <c r="I3155" s="9">
        <v>0.48</v>
      </c>
      <c r="J3155" s="9" t="s">
        <v>195</v>
      </c>
      <c r="K3155" s="9">
        <v>0.29892609182696001</v>
      </c>
      <c r="L3155" s="9">
        <v>3855.3464391382099</v>
      </c>
      <c r="M3155" s="9">
        <v>9.5785915880989005</v>
      </c>
      <c r="N3155" s="9">
        <v>1.4076784948961001</v>
      </c>
      <c r="O3155" s="9">
        <v>2.8632909486370699</v>
      </c>
      <c r="P3155" s="9">
        <v>0.42079183102815998</v>
      </c>
      <c r="Q3155" s="9">
        <v>1152.4636436906001</v>
      </c>
      <c r="R3155" s="9">
        <v>1200</v>
      </c>
      <c r="S3155" s="9" t="s">
        <v>308</v>
      </c>
      <c r="T3155" s="9">
        <v>1200</v>
      </c>
      <c r="U3155" s="9" t="s">
        <v>293</v>
      </c>
      <c r="V3155" s="9" t="s">
        <v>195</v>
      </c>
      <c r="Z3155" s="9">
        <v>0</v>
      </c>
      <c r="AA3155" s="9">
        <v>1</v>
      </c>
      <c r="AB3155" s="9">
        <v>2.8632909486370699</v>
      </c>
      <c r="AC3155" s="9">
        <v>0.42079183102815998</v>
      </c>
      <c r="AD3155" s="9">
        <v>1152.4636436906001</v>
      </c>
      <c r="AF3155" s="9">
        <v>-1</v>
      </c>
      <c r="AG3155" s="9">
        <v>-1</v>
      </c>
      <c r="AH3155" s="9">
        <v>-1</v>
      </c>
      <c r="AI3155" s="9">
        <v>-1</v>
      </c>
      <c r="AJ3155" s="9">
        <v>0</v>
      </c>
      <c r="AM3155" s="9" t="s">
        <v>309</v>
      </c>
      <c r="AN3155" s="9">
        <v>-1</v>
      </c>
      <c r="AQ3155" s="9">
        <v>578</v>
      </c>
      <c r="AR3155" s="9" t="s">
        <v>303</v>
      </c>
      <c r="AS3155" s="9" t="s">
        <v>304</v>
      </c>
      <c r="AT3155" s="9" t="s">
        <v>195</v>
      </c>
      <c r="AU3155" s="9">
        <v>132.71029999999999</v>
      </c>
      <c r="AV3155" s="9">
        <v>197.775908562079</v>
      </c>
      <c r="AW3155" s="9">
        <v>1209.7109745328901</v>
      </c>
      <c r="AX3155" s="9">
        <v>0.9346825983</v>
      </c>
    </row>
    <row r="3156" spans="1:50" x14ac:dyDescent="0.25">
      <c r="A3156" s="142">
        <v>550000</v>
      </c>
      <c r="B3156" s="142">
        <v>900000</v>
      </c>
      <c r="C3156" s="142">
        <v>900000</v>
      </c>
      <c r="D3156" s="9" t="s">
        <v>305</v>
      </c>
      <c r="E3156" s="9" t="s">
        <v>70</v>
      </c>
      <c r="F3156" s="9" t="s">
        <v>306</v>
      </c>
      <c r="G3156" s="9" t="s">
        <v>307</v>
      </c>
      <c r="H3156" s="9">
        <v>0.36</v>
      </c>
      <c r="I3156" s="9">
        <v>0.48</v>
      </c>
      <c r="J3156" s="9" t="s">
        <v>195</v>
      </c>
      <c r="K3156" s="9">
        <v>1.6198231505E-4</v>
      </c>
      <c r="L3156" s="9">
        <v>3855.3464391382099</v>
      </c>
      <c r="M3156" s="9">
        <v>9.5785915880989005</v>
      </c>
      <c r="N3156" s="9">
        <v>1.4076784948961001</v>
      </c>
      <c r="O3156" s="9">
        <v>1.55156244042E-3</v>
      </c>
      <c r="P3156" s="9">
        <v>2.2801902144999999E-4</v>
      </c>
      <c r="Q3156" s="9">
        <v>0.62449794155836003</v>
      </c>
      <c r="R3156" s="9">
        <v>1210</v>
      </c>
      <c r="S3156" s="9" t="s">
        <v>310</v>
      </c>
      <c r="T3156" s="9">
        <v>1210</v>
      </c>
      <c r="U3156" s="9" t="s">
        <v>293</v>
      </c>
      <c r="V3156" s="9" t="s">
        <v>195</v>
      </c>
      <c r="Z3156" s="9">
        <v>0</v>
      </c>
      <c r="AA3156" s="9">
        <v>1</v>
      </c>
      <c r="AB3156" s="9">
        <v>1.55156244042E-3</v>
      </c>
      <c r="AC3156" s="9">
        <v>2.2801902144999999E-4</v>
      </c>
      <c r="AD3156" s="9">
        <v>0.62449794155855998</v>
      </c>
      <c r="AF3156" s="9">
        <v>-1</v>
      </c>
      <c r="AG3156" s="9">
        <v>-1</v>
      </c>
      <c r="AH3156" s="9">
        <v>-1</v>
      </c>
      <c r="AI3156" s="9">
        <v>-1</v>
      </c>
      <c r="AJ3156" s="9">
        <v>0</v>
      </c>
      <c r="AM3156" s="9" t="s">
        <v>309</v>
      </c>
      <c r="AN3156" s="9">
        <v>-1</v>
      </c>
      <c r="AQ3156" s="9">
        <v>578</v>
      </c>
      <c r="AR3156" s="9" t="s">
        <v>303</v>
      </c>
      <c r="AS3156" s="9" t="s">
        <v>304</v>
      </c>
      <c r="AT3156" s="9" t="s">
        <v>195</v>
      </c>
      <c r="AU3156" s="9">
        <v>132.71029999999999</v>
      </c>
      <c r="AV3156" s="9">
        <v>4.8567741066137202</v>
      </c>
      <c r="AW3156" s="9">
        <v>0.65551917200385001</v>
      </c>
      <c r="AX3156" s="9">
        <v>5.0648659999999999E-4</v>
      </c>
    </row>
    <row r="3157" spans="1:50" x14ac:dyDescent="0.25">
      <c r="A3157" s="142">
        <v>550000</v>
      </c>
      <c r="B3157" s="142">
        <v>900000</v>
      </c>
      <c r="C3157" s="142">
        <v>900000</v>
      </c>
      <c r="D3157" s="9" t="s">
        <v>305</v>
      </c>
      <c r="E3157" s="9" t="s">
        <v>70</v>
      </c>
      <c r="F3157" s="9" t="s">
        <v>306</v>
      </c>
      <c r="G3157" s="9" t="s">
        <v>307</v>
      </c>
      <c r="H3157" s="9">
        <v>0.36</v>
      </c>
      <c r="I3157" s="9">
        <v>0.48</v>
      </c>
      <c r="J3157" s="9" t="s">
        <v>195</v>
      </c>
      <c r="K3157" s="9">
        <v>5.6935148071670001E-2</v>
      </c>
      <c r="L3157" s="9">
        <v>3855.3464391382099</v>
      </c>
      <c r="M3157" s="9">
        <v>9.5785915880989005</v>
      </c>
      <c r="N3157" s="9">
        <v>1.4076784948961001</v>
      </c>
      <c r="O3157" s="9">
        <v>0.54535853038655002</v>
      </c>
      <c r="P3157" s="9">
        <v>8.0146383544220004E-2</v>
      </c>
      <c r="Q3157" s="9">
        <v>219.50472037995399</v>
      </c>
      <c r="R3157" s="9">
        <v>1210</v>
      </c>
      <c r="S3157" s="9" t="s">
        <v>310</v>
      </c>
      <c r="T3157" s="9">
        <v>1210</v>
      </c>
      <c r="U3157" s="9" t="s">
        <v>293</v>
      </c>
      <c r="V3157" s="9" t="s">
        <v>195</v>
      </c>
      <c r="Z3157" s="9">
        <v>0</v>
      </c>
      <c r="AA3157" s="9">
        <v>1</v>
      </c>
      <c r="AB3157" s="9">
        <v>0.54535853038655002</v>
      </c>
      <c r="AC3157" s="9">
        <v>8.0146383544220004E-2</v>
      </c>
      <c r="AD3157" s="9">
        <v>219.50472037995399</v>
      </c>
      <c r="AF3157" s="9">
        <v>-1</v>
      </c>
      <c r="AG3157" s="9">
        <v>-1</v>
      </c>
      <c r="AH3157" s="9">
        <v>-1</v>
      </c>
      <c r="AI3157" s="9">
        <v>-1</v>
      </c>
      <c r="AJ3157" s="9">
        <v>0</v>
      </c>
      <c r="AM3157" s="9" t="s">
        <v>309</v>
      </c>
      <c r="AN3157" s="9">
        <v>-1</v>
      </c>
      <c r="AQ3157" s="9">
        <v>578</v>
      </c>
      <c r="AR3157" s="9" t="s">
        <v>303</v>
      </c>
      <c r="AS3157" s="9" t="s">
        <v>304</v>
      </c>
      <c r="AT3157" s="9" t="s">
        <v>195</v>
      </c>
      <c r="AU3157" s="9">
        <v>132.71029999999999</v>
      </c>
      <c r="AV3157" s="9">
        <v>65.371757211680304</v>
      </c>
      <c r="AW3157" s="9">
        <v>230.40836963416899</v>
      </c>
      <c r="AX3157" s="9">
        <v>0.17802491519999999</v>
      </c>
    </row>
    <row r="3158" spans="1:50" x14ac:dyDescent="0.25">
      <c r="A3158" s="142">
        <v>550000</v>
      </c>
      <c r="B3158" s="142">
        <v>900000</v>
      </c>
      <c r="C3158" s="142">
        <v>900000</v>
      </c>
      <c r="D3158" s="9" t="s">
        <v>305</v>
      </c>
      <c r="E3158" s="9" t="s">
        <v>70</v>
      </c>
      <c r="F3158" s="9" t="s">
        <v>306</v>
      </c>
      <c r="G3158" s="9" t="s">
        <v>307</v>
      </c>
      <c r="H3158" s="9">
        <v>0.36</v>
      </c>
      <c r="I3158" s="9">
        <v>0.48</v>
      </c>
      <c r="J3158" s="9" t="s">
        <v>195</v>
      </c>
      <c r="K3158" s="9">
        <v>0.21226307935309</v>
      </c>
      <c r="L3158" s="9">
        <v>3855.3464391382099</v>
      </c>
      <c r="M3158" s="9">
        <v>9.5785915880989005</v>
      </c>
      <c r="N3158" s="9">
        <v>1.4076784948961001</v>
      </c>
      <c r="O3158" s="9">
        <v>2.0331813463555402</v>
      </c>
      <c r="P3158" s="9">
        <v>0.29879817206578002</v>
      </c>
      <c r="Q3158" s="9">
        <v>818.34770714447404</v>
      </c>
      <c r="R3158" s="9">
        <v>1210</v>
      </c>
      <c r="S3158" s="9" t="s">
        <v>310</v>
      </c>
      <c r="T3158" s="9">
        <v>1210</v>
      </c>
      <c r="U3158" s="9" t="s">
        <v>293</v>
      </c>
      <c r="V3158" s="9" t="s">
        <v>195</v>
      </c>
      <c r="Z3158" s="9">
        <v>0</v>
      </c>
      <c r="AA3158" s="9">
        <v>1</v>
      </c>
      <c r="AB3158" s="9">
        <v>2.0331813463555402</v>
      </c>
      <c r="AC3158" s="9">
        <v>0.29879817206578002</v>
      </c>
      <c r="AD3158" s="9">
        <v>818.34770714447404</v>
      </c>
      <c r="AF3158" s="9">
        <v>-1</v>
      </c>
      <c r="AG3158" s="9">
        <v>-1</v>
      </c>
      <c r="AH3158" s="9">
        <v>-1</v>
      </c>
      <c r="AI3158" s="9">
        <v>-1</v>
      </c>
      <c r="AJ3158" s="9">
        <v>0</v>
      </c>
      <c r="AM3158" s="9" t="s">
        <v>309</v>
      </c>
      <c r="AN3158" s="9">
        <v>-1</v>
      </c>
      <c r="AQ3158" s="9">
        <v>578</v>
      </c>
      <c r="AR3158" s="9" t="s">
        <v>303</v>
      </c>
      <c r="AS3158" s="9" t="s">
        <v>304</v>
      </c>
      <c r="AT3158" s="9" t="s">
        <v>195</v>
      </c>
      <c r="AU3158" s="9">
        <v>132.71029999999999</v>
      </c>
      <c r="AV3158" s="9">
        <v>118.80426888575001</v>
      </c>
      <c r="AW3158" s="9">
        <v>858.99820591848197</v>
      </c>
      <c r="AX3158" s="9">
        <v>0.66370454759999997</v>
      </c>
    </row>
    <row r="3159" spans="1:50" x14ac:dyDescent="0.25">
      <c r="A3159" s="142">
        <v>550000</v>
      </c>
      <c r="B3159" s="142">
        <v>900000</v>
      </c>
      <c r="C3159" s="142">
        <v>900000</v>
      </c>
      <c r="D3159" s="9" t="s">
        <v>305</v>
      </c>
      <c r="E3159" s="9" t="s">
        <v>70</v>
      </c>
      <c r="F3159" s="9" t="s">
        <v>306</v>
      </c>
      <c r="G3159" s="9" t="s">
        <v>307</v>
      </c>
      <c r="H3159" s="9">
        <v>0.36</v>
      </c>
      <c r="I3159" s="9">
        <v>0.48</v>
      </c>
      <c r="J3159" s="9" t="s">
        <v>195</v>
      </c>
      <c r="K3159" s="9">
        <v>4.9477152216180001E-2</v>
      </c>
      <c r="L3159" s="9">
        <v>3855.3464391382099</v>
      </c>
      <c r="M3159" s="9">
        <v>9.5785915880989005</v>
      </c>
      <c r="N3159" s="9">
        <v>1.4076784948961001</v>
      </c>
      <c r="O3159" s="9">
        <v>0.47392143402099002</v>
      </c>
      <c r="P3159" s="9">
        <v>6.9647923163409994E-2</v>
      </c>
      <c r="Q3159" s="9">
        <v>190.75156261534801</v>
      </c>
      <c r="R3159" s="9">
        <v>1210</v>
      </c>
      <c r="S3159" s="9" t="s">
        <v>310</v>
      </c>
      <c r="T3159" s="9">
        <v>1210</v>
      </c>
      <c r="U3159" s="9" t="s">
        <v>293</v>
      </c>
      <c r="V3159" s="9" t="s">
        <v>195</v>
      </c>
      <c r="Z3159" s="9">
        <v>0</v>
      </c>
      <c r="AA3159" s="9">
        <v>1</v>
      </c>
      <c r="AB3159" s="9">
        <v>0.47392143402099002</v>
      </c>
      <c r="AC3159" s="9">
        <v>6.9647923163409994E-2</v>
      </c>
      <c r="AD3159" s="9">
        <v>190.75156261534701</v>
      </c>
      <c r="AF3159" s="9">
        <v>-1</v>
      </c>
      <c r="AG3159" s="9">
        <v>-1</v>
      </c>
      <c r="AH3159" s="9">
        <v>-1</v>
      </c>
      <c r="AI3159" s="9">
        <v>-1</v>
      </c>
      <c r="AJ3159" s="9">
        <v>0</v>
      </c>
      <c r="AM3159" s="9" t="s">
        <v>309</v>
      </c>
      <c r="AN3159" s="9">
        <v>-1</v>
      </c>
      <c r="AQ3159" s="9">
        <v>578</v>
      </c>
      <c r="AR3159" s="9" t="s">
        <v>303</v>
      </c>
      <c r="AS3159" s="9" t="s">
        <v>304</v>
      </c>
      <c r="AT3159" s="9" t="s">
        <v>195</v>
      </c>
      <c r="AU3159" s="9">
        <v>132.71029999999999</v>
      </c>
      <c r="AV3159" s="9">
        <v>72.124501095540495</v>
      </c>
      <c r="AW3159" s="9">
        <v>200.22693120810899</v>
      </c>
      <c r="AX3159" s="9">
        <v>0.1547052414</v>
      </c>
    </row>
    <row r="3160" spans="1:50" x14ac:dyDescent="0.25">
      <c r="A3160" s="142">
        <v>550000</v>
      </c>
      <c r="B3160" s="142">
        <v>900000</v>
      </c>
      <c r="C3160" s="142">
        <v>900000</v>
      </c>
      <c r="D3160" s="9" t="s">
        <v>305</v>
      </c>
      <c r="E3160" s="9" t="s">
        <v>70</v>
      </c>
      <c r="F3160" s="9" t="s">
        <v>306</v>
      </c>
      <c r="G3160" s="9" t="s">
        <v>307</v>
      </c>
      <c r="H3160" s="9">
        <v>0.36</v>
      </c>
      <c r="I3160" s="9">
        <v>0.48</v>
      </c>
      <c r="J3160" s="9" t="s">
        <v>195</v>
      </c>
      <c r="K3160" s="9">
        <v>0.22634522383132</v>
      </c>
      <c r="L3160" s="9">
        <v>3857.7690409708998</v>
      </c>
      <c r="M3160" s="9">
        <v>9.5843984292453506</v>
      </c>
      <c r="N3160" s="9">
        <v>1.4085246429415601</v>
      </c>
      <c r="O3160" s="9">
        <v>2.1693828077561501</v>
      </c>
      <c r="P3160" s="9">
        <v>0.31881282557854002</v>
      </c>
      <c r="Q3160" s="9">
        <v>873.18759706811898</v>
      </c>
      <c r="R3160" s="9">
        <v>1200</v>
      </c>
      <c r="S3160" s="9" t="s">
        <v>308</v>
      </c>
      <c r="T3160" s="9">
        <v>1200</v>
      </c>
      <c r="U3160" s="9" t="s">
        <v>293</v>
      </c>
      <c r="V3160" s="9" t="s">
        <v>195</v>
      </c>
      <c r="Z3160" s="9">
        <v>0</v>
      </c>
      <c r="AA3160" s="9">
        <v>1</v>
      </c>
      <c r="AB3160" s="9">
        <v>2.1693828077561501</v>
      </c>
      <c r="AC3160" s="9">
        <v>0.31881282557854002</v>
      </c>
      <c r="AD3160" s="9">
        <v>873.18759706811898</v>
      </c>
      <c r="AF3160" s="9">
        <v>-1</v>
      </c>
      <c r="AG3160" s="9">
        <v>-1</v>
      </c>
      <c r="AH3160" s="9">
        <v>-1</v>
      </c>
      <c r="AI3160" s="9">
        <v>-1</v>
      </c>
      <c r="AJ3160" s="9">
        <v>0</v>
      </c>
      <c r="AM3160" s="9" t="s">
        <v>309</v>
      </c>
      <c r="AN3160" s="9">
        <v>-1</v>
      </c>
      <c r="AQ3160" s="9">
        <v>578</v>
      </c>
      <c r="AR3160" s="9" t="s">
        <v>303</v>
      </c>
      <c r="AS3160" s="9" t="s">
        <v>304</v>
      </c>
      <c r="AT3160" s="9" t="s">
        <v>195</v>
      </c>
      <c r="AU3160" s="9">
        <v>132.71029999999999</v>
      </c>
      <c r="AV3160" s="9">
        <v>139.760437698495</v>
      </c>
      <c r="AW3160" s="9">
        <v>915.98662274136495</v>
      </c>
      <c r="AX3160" s="9">
        <v>0.70818134389999998</v>
      </c>
    </row>
    <row r="3161" spans="1:50" x14ac:dyDescent="0.25">
      <c r="A3161" s="142">
        <v>550000</v>
      </c>
      <c r="B3161" s="142">
        <v>900000</v>
      </c>
      <c r="C3161" s="142">
        <v>900000</v>
      </c>
      <c r="D3161" s="9" t="s">
        <v>305</v>
      </c>
      <c r="E3161" s="9" t="s">
        <v>70</v>
      </c>
      <c r="F3161" s="9" t="s">
        <v>306</v>
      </c>
      <c r="G3161" s="9" t="s">
        <v>307</v>
      </c>
      <c r="H3161" s="9">
        <v>0.36</v>
      </c>
      <c r="I3161" s="9">
        <v>0.48</v>
      </c>
      <c r="J3161" s="9" t="s">
        <v>195</v>
      </c>
      <c r="K3161" s="9">
        <v>7.549612955927E-2</v>
      </c>
      <c r="L3161" s="9">
        <v>3857.7690409708998</v>
      </c>
      <c r="M3161" s="9">
        <v>9.5843984292453506</v>
      </c>
      <c r="N3161" s="9">
        <v>1.4085246429415601</v>
      </c>
      <c r="O3161" s="9">
        <v>0.72358498556199002</v>
      </c>
      <c r="P3161" s="9">
        <v>0.10633815893093999</v>
      </c>
      <c r="Q3161" s="9">
        <v>291.24663132688698</v>
      </c>
      <c r="R3161" s="9">
        <v>1210</v>
      </c>
      <c r="S3161" s="9" t="s">
        <v>310</v>
      </c>
      <c r="T3161" s="9">
        <v>1210</v>
      </c>
      <c r="U3161" s="9" t="s">
        <v>293</v>
      </c>
      <c r="V3161" s="9" t="s">
        <v>195</v>
      </c>
      <c r="Z3161" s="9">
        <v>0</v>
      </c>
      <c r="AA3161" s="9">
        <v>1</v>
      </c>
      <c r="AB3161" s="9">
        <v>0.72358498556199002</v>
      </c>
      <c r="AC3161" s="9">
        <v>0.10633815893093999</v>
      </c>
      <c r="AD3161" s="9">
        <v>291.24663132688698</v>
      </c>
      <c r="AF3161" s="9">
        <v>-1</v>
      </c>
      <c r="AG3161" s="9">
        <v>-1</v>
      </c>
      <c r="AH3161" s="9">
        <v>-1</v>
      </c>
      <c r="AI3161" s="9">
        <v>-1</v>
      </c>
      <c r="AJ3161" s="9">
        <v>0</v>
      </c>
      <c r="AM3161" s="9" t="s">
        <v>309</v>
      </c>
      <c r="AN3161" s="9">
        <v>-1</v>
      </c>
      <c r="AQ3161" s="9">
        <v>578</v>
      </c>
      <c r="AR3161" s="9" t="s">
        <v>303</v>
      </c>
      <c r="AS3161" s="9" t="s">
        <v>304</v>
      </c>
      <c r="AT3161" s="9" t="s">
        <v>195</v>
      </c>
      <c r="AU3161" s="9">
        <v>132.71029999999999</v>
      </c>
      <c r="AV3161" s="9">
        <v>82.696405501170204</v>
      </c>
      <c r="AW3161" s="9">
        <v>305.52199677328201</v>
      </c>
      <c r="AX3161" s="9">
        <v>0.2362097578</v>
      </c>
    </row>
    <row r="3162" spans="1:50" x14ac:dyDescent="0.25">
      <c r="A3162" s="142">
        <v>550000</v>
      </c>
      <c r="B3162" s="142">
        <v>900000</v>
      </c>
      <c r="C3162" s="142">
        <v>900000</v>
      </c>
      <c r="D3162" s="9" t="s">
        <v>305</v>
      </c>
      <c r="E3162" s="9" t="s">
        <v>70</v>
      </c>
      <c r="F3162" s="9" t="s">
        <v>306</v>
      </c>
      <c r="G3162" s="9" t="s">
        <v>307</v>
      </c>
      <c r="H3162" s="9">
        <v>0.36</v>
      </c>
      <c r="I3162" s="9">
        <v>0.48</v>
      </c>
      <c r="J3162" s="9" t="s">
        <v>195</v>
      </c>
      <c r="K3162" s="9">
        <v>9.2487427307E-4</v>
      </c>
      <c r="L3162" s="9">
        <v>3857.7690409708998</v>
      </c>
      <c r="M3162" s="9">
        <v>9.5843984292453506</v>
      </c>
      <c r="N3162" s="9">
        <v>1.4085246429415601</v>
      </c>
      <c r="O3162" s="9">
        <v>8.8643635300800008E-3</v>
      </c>
      <c r="P3162" s="9">
        <v>1.30270820524E-3</v>
      </c>
      <c r="Q3162" s="9">
        <v>3.5679513374476302</v>
      </c>
      <c r="R3162" s="9">
        <v>1210</v>
      </c>
      <c r="S3162" s="9" t="s">
        <v>310</v>
      </c>
      <c r="T3162" s="9">
        <v>1210</v>
      </c>
      <c r="U3162" s="9" t="s">
        <v>293</v>
      </c>
      <c r="V3162" s="9" t="s">
        <v>195</v>
      </c>
      <c r="Z3162" s="9">
        <v>0</v>
      </c>
      <c r="AA3162" s="9">
        <v>1</v>
      </c>
      <c r="AB3162" s="9">
        <v>8.8643635300800008E-3</v>
      </c>
      <c r="AC3162" s="9">
        <v>1.30270820524E-3</v>
      </c>
      <c r="AD3162" s="9">
        <v>3.5679513374469201</v>
      </c>
      <c r="AF3162" s="9">
        <v>-1</v>
      </c>
      <c r="AG3162" s="9">
        <v>-1</v>
      </c>
      <c r="AH3162" s="9">
        <v>-1</v>
      </c>
      <c r="AI3162" s="9">
        <v>-1</v>
      </c>
      <c r="AJ3162" s="9">
        <v>0</v>
      </c>
      <c r="AM3162" s="9" t="s">
        <v>309</v>
      </c>
      <c r="AN3162" s="9">
        <v>-1</v>
      </c>
      <c r="AQ3162" s="9">
        <v>578</v>
      </c>
      <c r="AR3162" s="9" t="s">
        <v>303</v>
      </c>
      <c r="AS3162" s="9" t="s">
        <v>304</v>
      </c>
      <c r="AT3162" s="9" t="s">
        <v>195</v>
      </c>
      <c r="AU3162" s="9">
        <v>132.71029999999999</v>
      </c>
      <c r="AV3162" s="9">
        <v>7.9278186985568304</v>
      </c>
      <c r="AW3162" s="9">
        <v>3.74283339189321</v>
      </c>
      <c r="AX3162" s="9">
        <v>2.8937156E-3</v>
      </c>
    </row>
    <row r="3163" spans="1:50" x14ac:dyDescent="0.25">
      <c r="A3163" s="142">
        <v>550000</v>
      </c>
      <c r="B3163" s="142">
        <v>900000</v>
      </c>
      <c r="C3163" s="142">
        <v>900000</v>
      </c>
      <c r="D3163" s="9" t="s">
        <v>305</v>
      </c>
      <c r="E3163" s="9" t="s">
        <v>70</v>
      </c>
      <c r="F3163" s="9" t="s">
        <v>306</v>
      </c>
      <c r="G3163" s="9" t="s">
        <v>307</v>
      </c>
      <c r="H3163" s="9">
        <v>0.36</v>
      </c>
      <c r="I3163" s="9">
        <v>0.48</v>
      </c>
      <c r="J3163" s="9" t="s">
        <v>195</v>
      </c>
      <c r="K3163" s="9">
        <v>6.8313772285359994E-2</v>
      </c>
      <c r="L3163" s="9">
        <v>3857.7690409708998</v>
      </c>
      <c r="M3163" s="9">
        <v>9.5843984292453506</v>
      </c>
      <c r="N3163" s="9">
        <v>1.4085246429415601</v>
      </c>
      <c r="O3163" s="9">
        <v>0.65474641178769</v>
      </c>
      <c r="P3163" s="9">
        <v>9.6221631716229994E-2</v>
      </c>
      <c r="Q3163" s="9">
        <v>263.53875579442501</v>
      </c>
      <c r="R3163" s="9">
        <v>1210</v>
      </c>
      <c r="S3163" s="9" t="s">
        <v>310</v>
      </c>
      <c r="T3163" s="9">
        <v>1210</v>
      </c>
      <c r="U3163" s="9" t="s">
        <v>293</v>
      </c>
      <c r="V3163" s="9" t="s">
        <v>195</v>
      </c>
      <c r="Z3163" s="9">
        <v>0</v>
      </c>
      <c r="AA3163" s="9">
        <v>1</v>
      </c>
      <c r="AB3163" s="9">
        <v>0.65474641178769</v>
      </c>
      <c r="AC3163" s="9">
        <v>9.6221631716229994E-2</v>
      </c>
      <c r="AD3163" s="9">
        <v>263.53875579442303</v>
      </c>
      <c r="AF3163" s="9">
        <v>-1</v>
      </c>
      <c r="AG3163" s="9">
        <v>-1</v>
      </c>
      <c r="AH3163" s="9">
        <v>-1</v>
      </c>
      <c r="AI3163" s="9">
        <v>-1</v>
      </c>
      <c r="AJ3163" s="9">
        <v>0</v>
      </c>
      <c r="AM3163" s="9" t="s">
        <v>309</v>
      </c>
      <c r="AN3163" s="9">
        <v>-1</v>
      </c>
      <c r="AQ3163" s="9">
        <v>578</v>
      </c>
      <c r="AR3163" s="9" t="s">
        <v>303</v>
      </c>
      <c r="AS3163" s="9" t="s">
        <v>304</v>
      </c>
      <c r="AT3163" s="9" t="s">
        <v>195</v>
      </c>
      <c r="AU3163" s="9">
        <v>132.71029999999999</v>
      </c>
      <c r="AV3163" s="9">
        <v>75.777815697744799</v>
      </c>
      <c r="AW3163" s="9">
        <v>276.456028111406</v>
      </c>
      <c r="AX3163" s="9">
        <v>0.2137378392</v>
      </c>
    </row>
    <row r="3164" spans="1:50" x14ac:dyDescent="0.25">
      <c r="A3164" s="142">
        <v>550000</v>
      </c>
      <c r="B3164" s="142">
        <v>900000</v>
      </c>
      <c r="C3164" s="142">
        <v>900000</v>
      </c>
      <c r="D3164" s="9" t="s">
        <v>305</v>
      </c>
      <c r="E3164" s="9" t="s">
        <v>70</v>
      </c>
      <c r="F3164" s="9" t="s">
        <v>306</v>
      </c>
      <c r="G3164" s="9" t="s">
        <v>307</v>
      </c>
      <c r="H3164" s="9">
        <v>0.36</v>
      </c>
      <c r="I3164" s="9">
        <v>0.48</v>
      </c>
      <c r="J3164" s="9" t="s">
        <v>195</v>
      </c>
      <c r="K3164" s="9">
        <v>1.032310445985E-2</v>
      </c>
      <c r="L3164" s="9">
        <v>3857.7690409708998</v>
      </c>
      <c r="M3164" s="9">
        <v>9.5843984292453506</v>
      </c>
      <c r="N3164" s="9">
        <v>1.4085246429415601</v>
      </c>
      <c r="O3164" s="9">
        <v>9.8940746169979998E-2</v>
      </c>
      <c r="P3164" s="9">
        <v>1.454034702336E-2</v>
      </c>
      <c r="Q3164" s="9">
        <v>39.824152791941103</v>
      </c>
      <c r="R3164" s="9">
        <v>1210</v>
      </c>
      <c r="S3164" s="9" t="s">
        <v>310</v>
      </c>
      <c r="T3164" s="9">
        <v>1210</v>
      </c>
      <c r="U3164" s="9" t="s">
        <v>293</v>
      </c>
      <c r="V3164" s="9" t="s">
        <v>195</v>
      </c>
      <c r="Z3164" s="9">
        <v>0</v>
      </c>
      <c r="AA3164" s="9">
        <v>1</v>
      </c>
      <c r="AB3164" s="9">
        <v>9.8940746169979998E-2</v>
      </c>
      <c r="AC3164" s="9">
        <v>1.454034702336E-2</v>
      </c>
      <c r="AD3164" s="9">
        <v>39.824152791942304</v>
      </c>
      <c r="AF3164" s="9">
        <v>-1</v>
      </c>
      <c r="AG3164" s="9">
        <v>-1</v>
      </c>
      <c r="AH3164" s="9">
        <v>-1</v>
      </c>
      <c r="AI3164" s="9">
        <v>-1</v>
      </c>
      <c r="AJ3164" s="9">
        <v>0</v>
      </c>
      <c r="AM3164" s="9" t="s">
        <v>309</v>
      </c>
      <c r="AN3164" s="9">
        <v>-1</v>
      </c>
      <c r="AQ3164" s="9">
        <v>578</v>
      </c>
      <c r="AR3164" s="9" t="s">
        <v>303</v>
      </c>
      <c r="AS3164" s="9" t="s">
        <v>304</v>
      </c>
      <c r="AT3164" s="9" t="s">
        <v>195</v>
      </c>
      <c r="AU3164" s="9">
        <v>132.71029999999999</v>
      </c>
      <c r="AV3164" s="9">
        <v>36.792165457720898</v>
      </c>
      <c r="AW3164" s="9">
        <v>41.776121582475298</v>
      </c>
      <c r="AX3164" s="9">
        <v>3.2298582999999999E-2</v>
      </c>
    </row>
    <row r="3165" spans="1:50" x14ac:dyDescent="0.25">
      <c r="A3165" s="142">
        <v>550000</v>
      </c>
      <c r="B3165" s="142">
        <v>900000</v>
      </c>
      <c r="C3165" s="142">
        <v>900000</v>
      </c>
      <c r="D3165" s="9" t="s">
        <v>305</v>
      </c>
      <c r="E3165" s="9" t="s">
        <v>70</v>
      </c>
      <c r="F3165" s="9" t="s">
        <v>306</v>
      </c>
      <c r="G3165" s="9" t="s">
        <v>307</v>
      </c>
      <c r="H3165" s="9">
        <v>0.36</v>
      </c>
      <c r="I3165" s="9">
        <v>0.48</v>
      </c>
      <c r="J3165" s="9" t="s">
        <v>195</v>
      </c>
      <c r="K3165" s="9">
        <v>5.5726683955400003E-3</v>
      </c>
      <c r="L3165" s="9">
        <v>3857.7690409708998</v>
      </c>
      <c r="M3165" s="9">
        <v>9.5843984292453506</v>
      </c>
      <c r="N3165" s="9">
        <v>1.4085246429415601</v>
      </c>
      <c r="O3165" s="9">
        <v>5.3410674216980002E-2</v>
      </c>
      <c r="P3165" s="9">
        <v>7.8492407620699995E-3</v>
      </c>
      <c r="Q3165" s="9">
        <v>21.4980676119382</v>
      </c>
      <c r="R3165" s="9">
        <v>1210</v>
      </c>
      <c r="S3165" s="9" t="s">
        <v>310</v>
      </c>
      <c r="T3165" s="9">
        <v>1210</v>
      </c>
      <c r="U3165" s="9" t="s">
        <v>293</v>
      </c>
      <c r="V3165" s="9" t="s">
        <v>195</v>
      </c>
      <c r="Z3165" s="9">
        <v>0</v>
      </c>
      <c r="AA3165" s="9">
        <v>1</v>
      </c>
      <c r="AB3165" s="9">
        <v>5.3410674216980002E-2</v>
      </c>
      <c r="AC3165" s="9">
        <v>7.8492407620699995E-3</v>
      </c>
      <c r="AD3165" s="9">
        <v>21.498067611938399</v>
      </c>
      <c r="AF3165" s="9">
        <v>-1</v>
      </c>
      <c r="AG3165" s="9">
        <v>-1</v>
      </c>
      <c r="AH3165" s="9">
        <v>-1</v>
      </c>
      <c r="AI3165" s="9">
        <v>-1</v>
      </c>
      <c r="AJ3165" s="9">
        <v>0</v>
      </c>
      <c r="AM3165" s="9" t="s">
        <v>309</v>
      </c>
      <c r="AN3165" s="9">
        <v>-1</v>
      </c>
      <c r="AQ3165" s="9">
        <v>578</v>
      </c>
      <c r="AR3165" s="9" t="s">
        <v>303</v>
      </c>
      <c r="AS3165" s="9" t="s">
        <v>304</v>
      </c>
      <c r="AT3165" s="9" t="s">
        <v>195</v>
      </c>
      <c r="AU3165" s="9">
        <v>132.71029999999999</v>
      </c>
      <c r="AV3165" s="9">
        <v>27.895137746903799</v>
      </c>
      <c r="AW3165" s="9">
        <v>22.551788886425101</v>
      </c>
      <c r="AX3165" s="9">
        <v>1.7435577899999999E-2</v>
      </c>
    </row>
    <row r="3166" spans="1:50" x14ac:dyDescent="0.25">
      <c r="A3166" s="142">
        <v>550000</v>
      </c>
      <c r="B3166" s="142">
        <v>900000</v>
      </c>
      <c r="C3166" s="142">
        <v>900000</v>
      </c>
      <c r="D3166" s="9" t="s">
        <v>305</v>
      </c>
      <c r="E3166" s="9" t="s">
        <v>70</v>
      </c>
      <c r="F3166" s="9" t="s">
        <v>306</v>
      </c>
      <c r="G3166" s="9" t="s">
        <v>307</v>
      </c>
      <c r="H3166" s="9">
        <v>0.36</v>
      </c>
      <c r="I3166" s="9">
        <v>0.48</v>
      </c>
      <c r="J3166" s="9" t="s">
        <v>195</v>
      </c>
      <c r="K3166" s="9">
        <v>0.23078768086347001</v>
      </c>
      <c r="L3166" s="9">
        <v>3857.7690409708998</v>
      </c>
      <c r="M3166" s="9">
        <v>9.5843984292453506</v>
      </c>
      <c r="N3166" s="9">
        <v>1.4085246429415601</v>
      </c>
      <c r="O3166" s="9">
        <v>2.2119610859570602</v>
      </c>
      <c r="P3166" s="9">
        <v>0.32507013578353</v>
      </c>
      <c r="Q3166" s="9">
        <v>890.32557027258304</v>
      </c>
      <c r="R3166" s="9">
        <v>1210</v>
      </c>
      <c r="S3166" s="9" t="s">
        <v>310</v>
      </c>
      <c r="T3166" s="9">
        <v>1210</v>
      </c>
      <c r="U3166" s="9" t="s">
        <v>293</v>
      </c>
      <c r="V3166" s="9" t="s">
        <v>195</v>
      </c>
      <c r="Z3166" s="9">
        <v>0</v>
      </c>
      <c r="AA3166" s="9">
        <v>1</v>
      </c>
      <c r="AB3166" s="9">
        <v>2.2119610859570602</v>
      </c>
      <c r="AC3166" s="9">
        <v>0.32507013578353</v>
      </c>
      <c r="AD3166" s="9">
        <v>890.32557027258304</v>
      </c>
      <c r="AF3166" s="9">
        <v>-1</v>
      </c>
      <c r="AG3166" s="9">
        <v>-1</v>
      </c>
      <c r="AH3166" s="9">
        <v>-1</v>
      </c>
      <c r="AI3166" s="9">
        <v>-1</v>
      </c>
      <c r="AJ3166" s="9">
        <v>0</v>
      </c>
      <c r="AM3166" s="9" t="s">
        <v>309</v>
      </c>
      <c r="AN3166" s="9">
        <v>-1</v>
      </c>
      <c r="AQ3166" s="9">
        <v>578</v>
      </c>
      <c r="AR3166" s="9" t="s">
        <v>303</v>
      </c>
      <c r="AS3166" s="9" t="s">
        <v>304</v>
      </c>
      <c r="AT3166" s="9" t="s">
        <v>195</v>
      </c>
      <c r="AU3166" s="9">
        <v>132.71029999999999</v>
      </c>
      <c r="AV3166" s="9">
        <v>128.886735938741</v>
      </c>
      <c r="AW3166" s="9">
        <v>933.96460851315203</v>
      </c>
      <c r="AX3166" s="9">
        <v>0.72208075449999998</v>
      </c>
    </row>
    <row r="3167" spans="1:50" x14ac:dyDescent="0.25">
      <c r="A3167" s="142">
        <v>550000</v>
      </c>
      <c r="B3167" s="142">
        <v>900000</v>
      </c>
      <c r="C3167" s="142">
        <v>900000</v>
      </c>
      <c r="D3167" s="9" t="s">
        <v>305</v>
      </c>
      <c r="E3167" s="9" t="s">
        <v>70</v>
      </c>
      <c r="F3167" s="9" t="s">
        <v>306</v>
      </c>
      <c r="G3167" s="9" t="s">
        <v>307</v>
      </c>
      <c r="H3167" s="9">
        <v>0.36</v>
      </c>
      <c r="I3167" s="9">
        <v>0.48</v>
      </c>
      <c r="J3167" s="9" t="s">
        <v>195</v>
      </c>
      <c r="K3167" s="9">
        <v>3.049878443094E-2</v>
      </c>
      <c r="L3167" s="9">
        <v>3855.3464394254502</v>
      </c>
      <c r="M3167" s="9">
        <v>9.5785915888125608</v>
      </c>
      <c r="N3167" s="9">
        <v>1.40767849500098</v>
      </c>
      <c r="O3167" s="9">
        <v>0.29213540001926003</v>
      </c>
      <c r="P3167" s="9">
        <v>4.2932482967109997E-2</v>
      </c>
      <c r="Q3167" s="9">
        <v>117.583379962652</v>
      </c>
      <c r="R3167" s="9">
        <v>1200</v>
      </c>
      <c r="S3167" s="9" t="s">
        <v>308</v>
      </c>
      <c r="T3167" s="9">
        <v>1200</v>
      </c>
      <c r="U3167" s="9" t="s">
        <v>293</v>
      </c>
      <c r="V3167" s="9" t="s">
        <v>195</v>
      </c>
      <c r="Z3167" s="9">
        <v>0</v>
      </c>
      <c r="AA3167" s="9">
        <v>1</v>
      </c>
      <c r="AB3167" s="9">
        <v>0.29213540001926003</v>
      </c>
      <c r="AC3167" s="9">
        <v>4.2932482967109997E-2</v>
      </c>
      <c r="AD3167" s="9">
        <v>117.58337996265401</v>
      </c>
      <c r="AF3167" s="9">
        <v>-1</v>
      </c>
      <c r="AG3167" s="9">
        <v>-1</v>
      </c>
      <c r="AH3167" s="9">
        <v>-1</v>
      </c>
      <c r="AI3167" s="9">
        <v>-1</v>
      </c>
      <c r="AJ3167" s="9">
        <v>0</v>
      </c>
      <c r="AM3167" s="9" t="s">
        <v>309</v>
      </c>
      <c r="AN3167" s="9">
        <v>-1</v>
      </c>
      <c r="AQ3167" s="9">
        <v>578</v>
      </c>
      <c r="AR3167" s="9" t="s">
        <v>303</v>
      </c>
      <c r="AS3167" s="9" t="s">
        <v>304</v>
      </c>
      <c r="AT3167" s="9" t="s">
        <v>195</v>
      </c>
      <c r="AU3167" s="9">
        <v>132.71029999999999</v>
      </c>
      <c r="AV3167" s="9">
        <v>63.340098771664799</v>
      </c>
      <c r="AW3167" s="9">
        <v>123.42420164976799</v>
      </c>
      <c r="AX3167" s="9">
        <v>9.5363649600000003E-2</v>
      </c>
    </row>
    <row r="3168" spans="1:50" x14ac:dyDescent="0.25">
      <c r="A3168" s="142">
        <v>550000</v>
      </c>
      <c r="B3168" s="142">
        <v>900000</v>
      </c>
      <c r="C3168" s="142">
        <v>900000</v>
      </c>
      <c r="D3168" s="9" t="s">
        <v>305</v>
      </c>
      <c r="E3168" s="9" t="s">
        <v>70</v>
      </c>
      <c r="F3168" s="9" t="s">
        <v>306</v>
      </c>
      <c r="G3168" s="9" t="s">
        <v>307</v>
      </c>
      <c r="H3168" s="9">
        <v>0.36</v>
      </c>
      <c r="I3168" s="9">
        <v>0.48</v>
      </c>
      <c r="J3168" s="9" t="s">
        <v>195</v>
      </c>
      <c r="K3168" s="9">
        <v>1.6928417892099999E-3</v>
      </c>
      <c r="L3168" s="9">
        <v>3855.3464394254502</v>
      </c>
      <c r="M3168" s="9">
        <v>9.5785915888125608</v>
      </c>
      <c r="N3168" s="9">
        <v>1.40767849500098</v>
      </c>
      <c r="O3168" s="9">
        <v>1.6215040123310001E-2</v>
      </c>
      <c r="P3168" s="9">
        <v>2.3829769821099999E-3</v>
      </c>
      <c r="Q3168" s="9">
        <v>6.5264915645413897</v>
      </c>
      <c r="R3168" s="9">
        <v>1210</v>
      </c>
      <c r="S3168" s="9" t="s">
        <v>310</v>
      </c>
      <c r="T3168" s="9">
        <v>1210</v>
      </c>
      <c r="U3168" s="9" t="s">
        <v>293</v>
      </c>
      <c r="V3168" s="9" t="s">
        <v>195</v>
      </c>
      <c r="Z3168" s="9">
        <v>0</v>
      </c>
      <c r="AA3168" s="9">
        <v>1</v>
      </c>
      <c r="AB3168" s="9">
        <v>1.6215040123310001E-2</v>
      </c>
      <c r="AC3168" s="9">
        <v>2.3829769821099999E-3</v>
      </c>
      <c r="AD3168" s="9">
        <v>6.5264915645398096</v>
      </c>
      <c r="AF3168" s="9">
        <v>-1</v>
      </c>
      <c r="AG3168" s="9">
        <v>-1</v>
      </c>
      <c r="AH3168" s="9">
        <v>-1</v>
      </c>
      <c r="AI3168" s="9">
        <v>-1</v>
      </c>
      <c r="AJ3168" s="9">
        <v>0</v>
      </c>
      <c r="AM3168" s="9" t="s">
        <v>309</v>
      </c>
      <c r="AN3168" s="9">
        <v>-1</v>
      </c>
      <c r="AQ3168" s="9">
        <v>578</v>
      </c>
      <c r="AR3168" s="9" t="s">
        <v>303</v>
      </c>
      <c r="AS3168" s="9" t="s">
        <v>304</v>
      </c>
      <c r="AT3168" s="9" t="s">
        <v>195</v>
      </c>
      <c r="AU3168" s="9">
        <v>132.71029999999999</v>
      </c>
      <c r="AV3168" s="9">
        <v>15.4361412969401</v>
      </c>
      <c r="AW3168" s="9">
        <v>6.8506876667699297</v>
      </c>
      <c r="AX3168" s="9">
        <v>5.2931805000000004E-3</v>
      </c>
    </row>
    <row r="3169" spans="1:50" x14ac:dyDescent="0.25">
      <c r="A3169" s="142">
        <v>550000</v>
      </c>
      <c r="B3169" s="142">
        <v>900000</v>
      </c>
      <c r="C3169" s="142">
        <v>900000</v>
      </c>
      <c r="D3169" s="9" t="s">
        <v>305</v>
      </c>
      <c r="E3169" s="9" t="s">
        <v>70</v>
      </c>
      <c r="F3169" s="9" t="s">
        <v>306</v>
      </c>
      <c r="G3169" s="9" t="s">
        <v>307</v>
      </c>
      <c r="H3169" s="9">
        <v>0.36</v>
      </c>
      <c r="I3169" s="9">
        <v>0.48</v>
      </c>
      <c r="J3169" s="9" t="s">
        <v>195</v>
      </c>
      <c r="K3169" s="9">
        <v>7.9931124313929999E-2</v>
      </c>
      <c r="L3169" s="9">
        <v>3855.3464394254502</v>
      </c>
      <c r="M3169" s="9">
        <v>9.5785915888125608</v>
      </c>
      <c r="N3169" s="9">
        <v>1.40767849500098</v>
      </c>
      <c r="O3169" s="9">
        <v>0.76562759503780997</v>
      </c>
      <c r="P3169" s="9">
        <v>0.11251732477798</v>
      </c>
      <c r="Q3169" s="9">
        <v>308.16217552301401</v>
      </c>
      <c r="R3169" s="9">
        <v>1210</v>
      </c>
      <c r="S3169" s="9" t="s">
        <v>310</v>
      </c>
      <c r="T3169" s="9">
        <v>1210</v>
      </c>
      <c r="U3169" s="9" t="s">
        <v>293</v>
      </c>
      <c r="V3169" s="9" t="s">
        <v>195</v>
      </c>
      <c r="Z3169" s="9">
        <v>0</v>
      </c>
      <c r="AA3169" s="9">
        <v>1</v>
      </c>
      <c r="AB3169" s="9">
        <v>0.76562759503780997</v>
      </c>
      <c r="AC3169" s="9">
        <v>0.11251732477798</v>
      </c>
      <c r="AD3169" s="9">
        <v>308.16217552301498</v>
      </c>
      <c r="AF3169" s="9">
        <v>-1</v>
      </c>
      <c r="AG3169" s="9">
        <v>-1</v>
      </c>
      <c r="AH3169" s="9">
        <v>-1</v>
      </c>
      <c r="AI3169" s="9">
        <v>-1</v>
      </c>
      <c r="AJ3169" s="9">
        <v>0</v>
      </c>
      <c r="AM3169" s="9" t="s">
        <v>309</v>
      </c>
      <c r="AN3169" s="9">
        <v>-1</v>
      </c>
      <c r="AQ3169" s="9">
        <v>578</v>
      </c>
      <c r="AR3169" s="9" t="s">
        <v>303</v>
      </c>
      <c r="AS3169" s="9" t="s">
        <v>304</v>
      </c>
      <c r="AT3169" s="9" t="s">
        <v>195</v>
      </c>
      <c r="AU3169" s="9">
        <v>132.71029999999999</v>
      </c>
      <c r="AV3169" s="9">
        <v>81.447350786302806</v>
      </c>
      <c r="AW3169" s="9">
        <v>323.46978377951302</v>
      </c>
      <c r="AX3169" s="9">
        <v>0.2499287717</v>
      </c>
    </row>
    <row r="3170" spans="1:50" x14ac:dyDescent="0.25">
      <c r="A3170" s="142">
        <v>550000</v>
      </c>
      <c r="B3170" s="142">
        <v>900000</v>
      </c>
      <c r="C3170" s="142">
        <v>900000</v>
      </c>
      <c r="D3170" s="9" t="s">
        <v>305</v>
      </c>
      <c r="E3170" s="9" t="s">
        <v>70</v>
      </c>
      <c r="F3170" s="9" t="s">
        <v>306</v>
      </c>
      <c r="G3170" s="9" t="s">
        <v>307</v>
      </c>
      <c r="H3170" s="9">
        <v>0.36</v>
      </c>
      <c r="I3170" s="9">
        <v>0.48</v>
      </c>
      <c r="J3170" s="9" t="s">
        <v>195</v>
      </c>
      <c r="K3170" s="9">
        <v>6.5009517117180005E-2</v>
      </c>
      <c r="L3170" s="9">
        <v>3855.3464394254502</v>
      </c>
      <c r="M3170" s="9">
        <v>9.5785915888125608</v>
      </c>
      <c r="N3170" s="9">
        <v>1.40767849500098</v>
      </c>
      <c r="O3170" s="9">
        <v>0.62269961385146</v>
      </c>
      <c r="P3170" s="9">
        <v>9.1512499216259993E-2</v>
      </c>
      <c r="Q3170" s="9">
        <v>250.63421034651901</v>
      </c>
      <c r="R3170" s="9">
        <v>1210</v>
      </c>
      <c r="S3170" s="9" t="s">
        <v>310</v>
      </c>
      <c r="T3170" s="9">
        <v>1210</v>
      </c>
      <c r="U3170" s="9" t="s">
        <v>293</v>
      </c>
      <c r="V3170" s="9" t="s">
        <v>195</v>
      </c>
      <c r="Z3170" s="9">
        <v>0</v>
      </c>
      <c r="AA3170" s="9">
        <v>1</v>
      </c>
      <c r="AB3170" s="9">
        <v>0.62269961385146</v>
      </c>
      <c r="AC3170" s="9">
        <v>9.1512499216259993E-2</v>
      </c>
      <c r="AD3170" s="9">
        <v>250.63421034651901</v>
      </c>
      <c r="AF3170" s="9">
        <v>-1</v>
      </c>
      <c r="AG3170" s="9">
        <v>-1</v>
      </c>
      <c r="AH3170" s="9">
        <v>-1</v>
      </c>
      <c r="AI3170" s="9">
        <v>-1</v>
      </c>
      <c r="AJ3170" s="9">
        <v>0</v>
      </c>
      <c r="AM3170" s="9" t="s">
        <v>309</v>
      </c>
      <c r="AN3170" s="9">
        <v>-1</v>
      </c>
      <c r="AQ3170" s="9">
        <v>578</v>
      </c>
      <c r="AR3170" s="9" t="s">
        <v>303</v>
      </c>
      <c r="AS3170" s="9" t="s">
        <v>304</v>
      </c>
      <c r="AT3170" s="9" t="s">
        <v>195</v>
      </c>
      <c r="AU3170" s="9">
        <v>132.71029999999999</v>
      </c>
      <c r="AV3170" s="9">
        <v>85.374218972247306</v>
      </c>
      <c r="AW3170" s="9">
        <v>263.084181862815</v>
      </c>
      <c r="AX3170" s="9">
        <v>0.2032718657</v>
      </c>
    </row>
    <row r="3171" spans="1:50" x14ac:dyDescent="0.25">
      <c r="A3171" s="142">
        <v>550000</v>
      </c>
      <c r="B3171" s="142">
        <v>900000</v>
      </c>
      <c r="C3171" s="142">
        <v>900000</v>
      </c>
      <c r="D3171" s="9" t="s">
        <v>305</v>
      </c>
      <c r="E3171" s="9" t="s">
        <v>70</v>
      </c>
      <c r="F3171" s="9" t="s">
        <v>306</v>
      </c>
      <c r="G3171" s="9" t="s">
        <v>307</v>
      </c>
      <c r="H3171" s="9">
        <v>0.36</v>
      </c>
      <c r="I3171" s="9">
        <v>0.48</v>
      </c>
      <c r="J3171" s="9" t="s">
        <v>195</v>
      </c>
      <c r="K3171" s="9">
        <v>1.1106074591709999E-2</v>
      </c>
      <c r="L3171" s="9">
        <v>3855.3464394254502</v>
      </c>
      <c r="M3171" s="9">
        <v>9.5785915888125608</v>
      </c>
      <c r="N3171" s="9">
        <v>1.40767849500098</v>
      </c>
      <c r="O3171" s="9">
        <v>0.10638055266887</v>
      </c>
      <c r="P3171" s="9">
        <v>1.5633782366620001E-2</v>
      </c>
      <c r="Q3171" s="9">
        <v>42.817765133142601</v>
      </c>
      <c r="R3171" s="9">
        <v>1210</v>
      </c>
      <c r="S3171" s="9" t="s">
        <v>310</v>
      </c>
      <c r="T3171" s="9">
        <v>1210</v>
      </c>
      <c r="U3171" s="9" t="s">
        <v>293</v>
      </c>
      <c r="V3171" s="9" t="s">
        <v>195</v>
      </c>
      <c r="Z3171" s="9">
        <v>0</v>
      </c>
      <c r="AA3171" s="9">
        <v>1</v>
      </c>
      <c r="AB3171" s="9">
        <v>0.10638055266887</v>
      </c>
      <c r="AC3171" s="9">
        <v>1.5633782366620001E-2</v>
      </c>
      <c r="AD3171" s="9">
        <v>42.817765133143801</v>
      </c>
      <c r="AF3171" s="9">
        <v>-1</v>
      </c>
      <c r="AG3171" s="9">
        <v>-1</v>
      </c>
      <c r="AH3171" s="9">
        <v>-1</v>
      </c>
      <c r="AI3171" s="9">
        <v>-1</v>
      </c>
      <c r="AJ3171" s="9">
        <v>0</v>
      </c>
      <c r="AM3171" s="9" t="s">
        <v>309</v>
      </c>
      <c r="AN3171" s="9">
        <v>-1</v>
      </c>
      <c r="AQ3171" s="9">
        <v>578</v>
      </c>
      <c r="AR3171" s="9" t="s">
        <v>303</v>
      </c>
      <c r="AS3171" s="9" t="s">
        <v>304</v>
      </c>
      <c r="AT3171" s="9" t="s">
        <v>195</v>
      </c>
      <c r="AU3171" s="9">
        <v>132.71029999999999</v>
      </c>
      <c r="AV3171" s="9">
        <v>38.439654986467303</v>
      </c>
      <c r="AW3171" s="9">
        <v>44.944689289116397</v>
      </c>
      <c r="AX3171" s="9">
        <v>3.4726492400000003E-2</v>
      </c>
    </row>
    <row r="3172" spans="1:50" x14ac:dyDescent="0.25">
      <c r="A3172" s="142">
        <v>550000</v>
      </c>
      <c r="B3172" s="142">
        <v>900000</v>
      </c>
      <c r="C3172" s="142">
        <v>900000</v>
      </c>
      <c r="D3172" s="9" t="s">
        <v>305</v>
      </c>
      <c r="E3172" s="9" t="s">
        <v>70</v>
      </c>
      <c r="F3172" s="9" t="s">
        <v>306</v>
      </c>
      <c r="G3172" s="9" t="s">
        <v>307</v>
      </c>
      <c r="H3172" s="9">
        <v>0.36</v>
      </c>
      <c r="I3172" s="9">
        <v>0.48</v>
      </c>
      <c r="J3172" s="9" t="s">
        <v>195</v>
      </c>
      <c r="K3172" s="9">
        <v>0.13236679344473001</v>
      </c>
      <c r="L3172" s="9">
        <v>3855.3464394254502</v>
      </c>
      <c r="M3172" s="9">
        <v>9.5785915888125608</v>
      </c>
      <c r="N3172" s="9">
        <v>1.40767849500098</v>
      </c>
      <c r="O3172" s="9">
        <v>1.26788745432779</v>
      </c>
      <c r="P3172" s="9">
        <v>0.18632988858437999</v>
      </c>
      <c r="Q3172" s="9">
        <v>510.31984580530798</v>
      </c>
      <c r="R3172" s="9">
        <v>1210</v>
      </c>
      <c r="S3172" s="9" t="s">
        <v>310</v>
      </c>
      <c r="T3172" s="9">
        <v>1210</v>
      </c>
      <c r="U3172" s="9" t="s">
        <v>293</v>
      </c>
      <c r="V3172" s="9" t="s">
        <v>195</v>
      </c>
      <c r="Z3172" s="9">
        <v>0</v>
      </c>
      <c r="AA3172" s="9">
        <v>1</v>
      </c>
      <c r="AB3172" s="9">
        <v>1.26788745432779</v>
      </c>
      <c r="AC3172" s="9">
        <v>0.18632988858437999</v>
      </c>
      <c r="AD3172" s="9">
        <v>510.31984580530798</v>
      </c>
      <c r="AF3172" s="9">
        <v>-1</v>
      </c>
      <c r="AG3172" s="9">
        <v>-1</v>
      </c>
      <c r="AH3172" s="9">
        <v>-1</v>
      </c>
      <c r="AI3172" s="9">
        <v>-1</v>
      </c>
      <c r="AJ3172" s="9">
        <v>0</v>
      </c>
      <c r="AM3172" s="9" t="s">
        <v>309</v>
      </c>
      <c r="AN3172" s="9">
        <v>-1</v>
      </c>
      <c r="AQ3172" s="9">
        <v>578</v>
      </c>
      <c r="AR3172" s="9" t="s">
        <v>303</v>
      </c>
      <c r="AS3172" s="9" t="s">
        <v>304</v>
      </c>
      <c r="AT3172" s="9" t="s">
        <v>195</v>
      </c>
      <c r="AU3172" s="9">
        <v>132.71029999999999</v>
      </c>
      <c r="AV3172" s="9">
        <v>107.132063263837</v>
      </c>
      <c r="AW3172" s="9">
        <v>535.66940816430201</v>
      </c>
      <c r="AX3172" s="9">
        <v>0.41388470869999999</v>
      </c>
    </row>
    <row r="3173" spans="1:50" x14ac:dyDescent="0.25">
      <c r="A3173" s="142">
        <v>550000</v>
      </c>
      <c r="B3173" s="142">
        <v>900000</v>
      </c>
      <c r="C3173" s="142">
        <v>900000</v>
      </c>
      <c r="D3173" s="9" t="s">
        <v>305</v>
      </c>
      <c r="E3173" s="9" t="s">
        <v>70</v>
      </c>
      <c r="F3173" s="9" t="s">
        <v>306</v>
      </c>
      <c r="G3173" s="9" t="s">
        <v>307</v>
      </c>
      <c r="H3173" s="9">
        <v>0.36</v>
      </c>
      <c r="I3173" s="9">
        <v>0.48</v>
      </c>
      <c r="J3173" s="9" t="s">
        <v>195</v>
      </c>
      <c r="K3173" s="9">
        <v>0.29715831795717002</v>
      </c>
      <c r="L3173" s="9">
        <v>3855.3464394254502</v>
      </c>
      <c r="M3173" s="9">
        <v>9.5785915888125608</v>
      </c>
      <c r="N3173" s="9">
        <v>1.40767849500098</v>
      </c>
      <c r="O3173" s="9">
        <v>2.8463581649303</v>
      </c>
      <c r="P3173" s="9">
        <v>0.41830337379898003</v>
      </c>
      <c r="Q3173" s="9">
        <v>1145.64826308186</v>
      </c>
      <c r="R3173" s="9">
        <v>1210</v>
      </c>
      <c r="S3173" s="9" t="s">
        <v>310</v>
      </c>
      <c r="T3173" s="9">
        <v>1210</v>
      </c>
      <c r="U3173" s="9" t="s">
        <v>293</v>
      </c>
      <c r="V3173" s="9" t="s">
        <v>195</v>
      </c>
      <c r="Z3173" s="9">
        <v>0</v>
      </c>
      <c r="AA3173" s="9">
        <v>1</v>
      </c>
      <c r="AB3173" s="9">
        <v>2.8463581649303</v>
      </c>
      <c r="AC3173" s="9">
        <v>0.41830337379898003</v>
      </c>
      <c r="AD3173" s="9">
        <v>1145.64826308186</v>
      </c>
      <c r="AF3173" s="9">
        <v>-1</v>
      </c>
      <c r="AG3173" s="9">
        <v>-1</v>
      </c>
      <c r="AH3173" s="9">
        <v>-1</v>
      </c>
      <c r="AI3173" s="9">
        <v>-1</v>
      </c>
      <c r="AJ3173" s="9">
        <v>0</v>
      </c>
      <c r="AM3173" s="9" t="s">
        <v>309</v>
      </c>
      <c r="AN3173" s="9">
        <v>-1</v>
      </c>
      <c r="AQ3173" s="9">
        <v>578</v>
      </c>
      <c r="AR3173" s="9" t="s">
        <v>303</v>
      </c>
      <c r="AS3173" s="9" t="s">
        <v>304</v>
      </c>
      <c r="AT3173" s="9" t="s">
        <v>195</v>
      </c>
      <c r="AU3173" s="9">
        <v>132.71029999999999</v>
      </c>
      <c r="AV3173" s="9">
        <v>137.845164720741</v>
      </c>
      <c r="AW3173" s="9">
        <v>1202.55704749458</v>
      </c>
      <c r="AX3173" s="9">
        <v>0.92915512010000001</v>
      </c>
    </row>
    <row r="3174" spans="1:50" x14ac:dyDescent="0.25">
      <c r="A3174" s="142">
        <v>550000</v>
      </c>
      <c r="B3174" s="142">
        <v>900000</v>
      </c>
      <c r="C3174" s="142">
        <v>900000</v>
      </c>
      <c r="D3174" s="9" t="s">
        <v>305</v>
      </c>
      <c r="E3174" s="9" t="s">
        <v>70</v>
      </c>
      <c r="F3174" s="9" t="s">
        <v>306</v>
      </c>
      <c r="G3174" s="9" t="s">
        <v>307</v>
      </c>
      <c r="H3174" s="9">
        <v>0.36</v>
      </c>
      <c r="I3174" s="9">
        <v>0.48</v>
      </c>
      <c r="J3174" s="9" t="s">
        <v>195</v>
      </c>
      <c r="K3174" s="142">
        <v>7.4921251679999996E-6</v>
      </c>
      <c r="L3174" s="9">
        <v>3858.6945965680502</v>
      </c>
      <c r="M3174" s="9">
        <v>9.5865176947592907</v>
      </c>
      <c r="N3174" s="9">
        <v>1.4088299465937799</v>
      </c>
      <c r="O3174" s="9">
        <v>7.1823390490000002E-5</v>
      </c>
      <c r="P3174" s="9">
        <v>1.05551303E-5</v>
      </c>
      <c r="Q3174" s="9">
        <v>2.890982290257E-2</v>
      </c>
      <c r="R3174" s="9">
        <v>1200</v>
      </c>
      <c r="S3174" s="9" t="s">
        <v>308</v>
      </c>
      <c r="T3174" s="9">
        <v>1200</v>
      </c>
      <c r="U3174" s="9" t="s">
        <v>293</v>
      </c>
      <c r="V3174" s="9" t="s">
        <v>195</v>
      </c>
      <c r="Z3174" s="9">
        <v>0</v>
      </c>
      <c r="AA3174" s="9">
        <v>1</v>
      </c>
      <c r="AB3174" s="9">
        <v>7.1823390490000002E-5</v>
      </c>
      <c r="AC3174" s="9">
        <v>1.05551303E-5</v>
      </c>
      <c r="AD3174" s="9">
        <v>2.890982290194E-2</v>
      </c>
      <c r="AF3174" s="9">
        <v>-1</v>
      </c>
      <c r="AG3174" s="9">
        <v>-1</v>
      </c>
      <c r="AH3174" s="9">
        <v>-1</v>
      </c>
      <c r="AI3174" s="9">
        <v>-1</v>
      </c>
      <c r="AJ3174" s="9">
        <v>0</v>
      </c>
      <c r="AM3174" s="9" t="s">
        <v>309</v>
      </c>
      <c r="AN3174" s="9">
        <v>-1</v>
      </c>
      <c r="AQ3174" s="9">
        <v>578</v>
      </c>
      <c r="AR3174" s="9" t="s">
        <v>303</v>
      </c>
      <c r="AS3174" s="9" t="s">
        <v>304</v>
      </c>
      <c r="AT3174" s="9" t="s">
        <v>195</v>
      </c>
      <c r="AU3174" s="9">
        <v>132.71029999999999</v>
      </c>
      <c r="AV3174" s="9">
        <v>0.99274896252024003</v>
      </c>
      <c r="AW3174" s="9">
        <v>3.0319554852880001E-2</v>
      </c>
      <c r="AX3174" s="9">
        <v>2.34467E-5</v>
      </c>
    </row>
    <row r="3175" spans="1:50" x14ac:dyDescent="0.25">
      <c r="A3175" s="142">
        <v>550000</v>
      </c>
      <c r="B3175" s="142">
        <v>900000</v>
      </c>
      <c r="C3175" s="142">
        <v>900000</v>
      </c>
      <c r="D3175" s="9" t="s">
        <v>305</v>
      </c>
      <c r="E3175" s="9" t="s">
        <v>70</v>
      </c>
      <c r="F3175" s="9" t="s">
        <v>306</v>
      </c>
      <c r="G3175" s="9" t="s">
        <v>307</v>
      </c>
      <c r="H3175" s="9">
        <v>0.36</v>
      </c>
      <c r="I3175" s="9">
        <v>0.48</v>
      </c>
      <c r="J3175" s="9" t="s">
        <v>195</v>
      </c>
      <c r="K3175" s="9">
        <v>6.1005303632000001E-4</v>
      </c>
      <c r="L3175" s="9">
        <v>3858.6945965680502</v>
      </c>
      <c r="M3175" s="9">
        <v>9.5865176947592907</v>
      </c>
      <c r="N3175" s="9">
        <v>1.4088299465937799</v>
      </c>
      <c r="O3175" s="9">
        <v>5.8482842274299998E-3</v>
      </c>
      <c r="P3175" s="9">
        <v>8.5946098657E-4</v>
      </c>
      <c r="Q3175" s="9">
        <v>2.3540083548717701</v>
      </c>
      <c r="R3175" s="9">
        <v>1210</v>
      </c>
      <c r="S3175" s="9" t="s">
        <v>310</v>
      </c>
      <c r="T3175" s="9">
        <v>1210</v>
      </c>
      <c r="U3175" s="9" t="s">
        <v>293</v>
      </c>
      <c r="V3175" s="9" t="s">
        <v>195</v>
      </c>
      <c r="Z3175" s="9">
        <v>0</v>
      </c>
      <c r="AA3175" s="9">
        <v>1</v>
      </c>
      <c r="AB3175" s="9">
        <v>5.8482842274299998E-3</v>
      </c>
      <c r="AC3175" s="9">
        <v>8.5946098657E-4</v>
      </c>
      <c r="AD3175" s="9">
        <v>2.3540083548712598</v>
      </c>
      <c r="AF3175" s="9">
        <v>-1</v>
      </c>
      <c r="AG3175" s="9">
        <v>-1</v>
      </c>
      <c r="AH3175" s="9">
        <v>-1</v>
      </c>
      <c r="AI3175" s="9">
        <v>-1</v>
      </c>
      <c r="AJ3175" s="9">
        <v>0</v>
      </c>
      <c r="AM3175" s="9" t="s">
        <v>309</v>
      </c>
      <c r="AN3175" s="9">
        <v>-1</v>
      </c>
      <c r="AQ3175" s="9">
        <v>578</v>
      </c>
      <c r="AR3175" s="9" t="s">
        <v>303</v>
      </c>
      <c r="AS3175" s="9" t="s">
        <v>304</v>
      </c>
      <c r="AT3175" s="9" t="s">
        <v>195</v>
      </c>
      <c r="AU3175" s="9">
        <v>132.71029999999999</v>
      </c>
      <c r="AV3175" s="9">
        <v>8.06655902950666</v>
      </c>
      <c r="AW3175" s="9">
        <v>2.4687970480397099</v>
      </c>
      <c r="AX3175" s="9">
        <v>1.9091714E-3</v>
      </c>
    </row>
    <row r="3176" spans="1:50" x14ac:dyDescent="0.25">
      <c r="A3176" s="142">
        <v>550000</v>
      </c>
      <c r="B3176" s="142">
        <v>900000</v>
      </c>
      <c r="C3176" s="142">
        <v>900000</v>
      </c>
      <c r="D3176" s="9" t="s">
        <v>305</v>
      </c>
      <c r="E3176" s="9" t="s">
        <v>70</v>
      </c>
      <c r="F3176" s="9" t="s">
        <v>306</v>
      </c>
      <c r="G3176" s="9" t="s">
        <v>307</v>
      </c>
      <c r="H3176" s="9">
        <v>0.36</v>
      </c>
      <c r="I3176" s="9">
        <v>0.48</v>
      </c>
      <c r="J3176" s="9" t="s">
        <v>195</v>
      </c>
      <c r="K3176" s="9">
        <v>0.21931812138494</v>
      </c>
      <c r="L3176" s="9">
        <v>3858.6945965680502</v>
      </c>
      <c r="M3176" s="9">
        <v>9.5865176947592907</v>
      </c>
      <c r="N3176" s="9">
        <v>1.4088299465937799</v>
      </c>
      <c r="O3176" s="9">
        <v>2.1024970514381098</v>
      </c>
      <c r="P3176" s="9">
        <v>0.30898193723778999</v>
      </c>
      <c r="Q3176" s="9">
        <v>846.28164991753295</v>
      </c>
      <c r="R3176" s="9">
        <v>1210</v>
      </c>
      <c r="S3176" s="9" t="s">
        <v>310</v>
      </c>
      <c r="T3176" s="9">
        <v>1210</v>
      </c>
      <c r="U3176" s="9" t="s">
        <v>293</v>
      </c>
      <c r="V3176" s="9" t="s">
        <v>195</v>
      </c>
      <c r="Z3176" s="9">
        <v>0</v>
      </c>
      <c r="AA3176" s="9">
        <v>1</v>
      </c>
      <c r="AB3176" s="9">
        <v>2.1024970514381098</v>
      </c>
      <c r="AC3176" s="9">
        <v>0.30898193723778999</v>
      </c>
      <c r="AD3176" s="9">
        <v>846.28164991753295</v>
      </c>
      <c r="AF3176" s="9">
        <v>-1</v>
      </c>
      <c r="AG3176" s="9">
        <v>-1</v>
      </c>
      <c r="AH3176" s="9">
        <v>-1</v>
      </c>
      <c r="AI3176" s="9">
        <v>-1</v>
      </c>
      <c r="AJ3176" s="9">
        <v>0</v>
      </c>
      <c r="AM3176" s="9" t="s">
        <v>309</v>
      </c>
      <c r="AN3176" s="9">
        <v>-1</v>
      </c>
      <c r="AQ3176" s="9">
        <v>578</v>
      </c>
      <c r="AR3176" s="9" t="s">
        <v>303</v>
      </c>
      <c r="AS3176" s="9" t="s">
        <v>304</v>
      </c>
      <c r="AT3176" s="9" t="s">
        <v>195</v>
      </c>
      <c r="AU3176" s="9">
        <v>132.71029999999999</v>
      </c>
      <c r="AV3176" s="9">
        <v>118.901655072278</v>
      </c>
      <c r="AW3176" s="9">
        <v>887.54894807535698</v>
      </c>
      <c r="AX3176" s="9">
        <v>0.68635981339999996</v>
      </c>
    </row>
    <row r="3177" spans="1:50" x14ac:dyDescent="0.25">
      <c r="A3177" s="142">
        <v>550000</v>
      </c>
      <c r="B3177" s="142">
        <v>900000</v>
      </c>
      <c r="C3177" s="142">
        <v>900000</v>
      </c>
      <c r="D3177" s="9" t="s">
        <v>305</v>
      </c>
      <c r="E3177" s="9" t="s">
        <v>70</v>
      </c>
      <c r="F3177" s="9" t="s">
        <v>306</v>
      </c>
      <c r="G3177" s="9" t="s">
        <v>307</v>
      </c>
      <c r="H3177" s="9">
        <v>0.36</v>
      </c>
      <c r="I3177" s="9">
        <v>0.48</v>
      </c>
      <c r="J3177" s="9" t="s">
        <v>195</v>
      </c>
      <c r="K3177" s="9">
        <v>6.8072404772499999E-3</v>
      </c>
      <c r="L3177" s="9">
        <v>3858.6945965680502</v>
      </c>
      <c r="M3177" s="9">
        <v>9.5865176947592907</v>
      </c>
      <c r="N3177" s="9">
        <v>1.4088299465937799</v>
      </c>
      <c r="O3177" s="9">
        <v>6.5257731287709994E-2</v>
      </c>
      <c r="P3177" s="9">
        <v>9.5902442380200008E-3</v>
      </c>
      <c r="Q3177" s="9">
        <v>26.2670620471348</v>
      </c>
      <c r="R3177" s="9">
        <v>1210</v>
      </c>
      <c r="S3177" s="9" t="s">
        <v>310</v>
      </c>
      <c r="T3177" s="9">
        <v>1210</v>
      </c>
      <c r="U3177" s="9" t="s">
        <v>293</v>
      </c>
      <c r="V3177" s="9" t="s">
        <v>195</v>
      </c>
      <c r="Z3177" s="9">
        <v>0</v>
      </c>
      <c r="AA3177" s="9">
        <v>1</v>
      </c>
      <c r="AB3177" s="9">
        <v>6.5257731287709994E-2</v>
      </c>
      <c r="AC3177" s="9">
        <v>9.5902442380200008E-3</v>
      </c>
      <c r="AD3177" s="9">
        <v>26.267062047134399</v>
      </c>
      <c r="AF3177" s="9">
        <v>-1</v>
      </c>
      <c r="AG3177" s="9">
        <v>-1</v>
      </c>
      <c r="AH3177" s="9">
        <v>-1</v>
      </c>
      <c r="AI3177" s="9">
        <v>-1</v>
      </c>
      <c r="AJ3177" s="9">
        <v>0</v>
      </c>
      <c r="AM3177" s="9" t="s">
        <v>309</v>
      </c>
      <c r="AN3177" s="9">
        <v>-1</v>
      </c>
      <c r="AQ3177" s="9">
        <v>578</v>
      </c>
      <c r="AR3177" s="9" t="s">
        <v>303</v>
      </c>
      <c r="AS3177" s="9" t="s">
        <v>304</v>
      </c>
      <c r="AT3177" s="9" t="s">
        <v>195</v>
      </c>
      <c r="AU3177" s="9">
        <v>132.71029999999999</v>
      </c>
      <c r="AV3177" s="9">
        <v>29.927845625534101</v>
      </c>
      <c r="AW3177" s="9">
        <v>27.5479248442124</v>
      </c>
      <c r="AX3177" s="9">
        <v>2.1303375499999999E-2</v>
      </c>
    </row>
    <row r="3178" spans="1:50" x14ac:dyDescent="0.25">
      <c r="A3178" s="142">
        <v>550000</v>
      </c>
      <c r="B3178" s="142">
        <v>900000</v>
      </c>
      <c r="C3178" s="142">
        <v>900000</v>
      </c>
      <c r="D3178" s="9" t="s">
        <v>305</v>
      </c>
      <c r="E3178" s="9" t="s">
        <v>70</v>
      </c>
      <c r="F3178" s="9" t="s">
        <v>306</v>
      </c>
      <c r="G3178" s="9" t="s">
        <v>307</v>
      </c>
      <c r="H3178" s="9">
        <v>0.36</v>
      </c>
      <c r="I3178" s="9">
        <v>0.48</v>
      </c>
      <c r="J3178" s="9" t="s">
        <v>195</v>
      </c>
      <c r="K3178" s="9">
        <v>4.3073395864309999E-2</v>
      </c>
      <c r="L3178" s="9">
        <v>3858.6945965680502</v>
      </c>
      <c r="M3178" s="9">
        <v>9.5865176947592907</v>
      </c>
      <c r="N3178" s="9">
        <v>1.4088299465937799</v>
      </c>
      <c r="O3178" s="9">
        <v>0.41292387162666</v>
      </c>
      <c r="P3178" s="9">
        <v>6.0683089995140001E-2</v>
      </c>
      <c r="Q3178" s="9">
        <v>166.20707987748401</v>
      </c>
      <c r="R3178" s="9">
        <v>1210</v>
      </c>
      <c r="S3178" s="9" t="s">
        <v>310</v>
      </c>
      <c r="T3178" s="9">
        <v>1210</v>
      </c>
      <c r="U3178" s="9" t="s">
        <v>293</v>
      </c>
      <c r="V3178" s="9" t="s">
        <v>195</v>
      </c>
      <c r="Z3178" s="9">
        <v>0</v>
      </c>
      <c r="AA3178" s="9">
        <v>1</v>
      </c>
      <c r="AB3178" s="9">
        <v>0.41292387162666</v>
      </c>
      <c r="AC3178" s="9">
        <v>6.0683089995140001E-2</v>
      </c>
      <c r="AD3178" s="9">
        <v>166.20707987748401</v>
      </c>
      <c r="AF3178" s="9">
        <v>-1</v>
      </c>
      <c r="AG3178" s="9">
        <v>-1</v>
      </c>
      <c r="AH3178" s="9">
        <v>-1</v>
      </c>
      <c r="AI3178" s="9">
        <v>-1</v>
      </c>
      <c r="AJ3178" s="9">
        <v>0</v>
      </c>
      <c r="AM3178" s="9" t="s">
        <v>309</v>
      </c>
      <c r="AN3178" s="9">
        <v>-1</v>
      </c>
      <c r="AQ3178" s="9">
        <v>578</v>
      </c>
      <c r="AR3178" s="9" t="s">
        <v>303</v>
      </c>
      <c r="AS3178" s="9" t="s">
        <v>304</v>
      </c>
      <c r="AT3178" s="9" t="s">
        <v>195</v>
      </c>
      <c r="AU3178" s="9">
        <v>132.71029999999999</v>
      </c>
      <c r="AV3178" s="9">
        <v>62.327105972378099</v>
      </c>
      <c r="AW3178" s="9">
        <v>174.31184868809601</v>
      </c>
      <c r="AX3178" s="9">
        <v>0.13479892930000001</v>
      </c>
    </row>
    <row r="3179" spans="1:50" x14ac:dyDescent="0.25">
      <c r="A3179" s="142">
        <v>550000</v>
      </c>
      <c r="B3179" s="142">
        <v>900000</v>
      </c>
      <c r="C3179" s="142">
        <v>900000</v>
      </c>
      <c r="D3179" s="9" t="s">
        <v>305</v>
      </c>
      <c r="E3179" s="9" t="s">
        <v>70</v>
      </c>
      <c r="F3179" s="9" t="s">
        <v>306</v>
      </c>
      <c r="G3179" s="9" t="s">
        <v>307</v>
      </c>
      <c r="H3179" s="9">
        <v>0.36</v>
      </c>
      <c r="I3179" s="9">
        <v>0.48</v>
      </c>
      <c r="J3179" s="9" t="s">
        <v>195</v>
      </c>
      <c r="K3179" s="9">
        <v>0.15221883727950999</v>
      </c>
      <c r="L3179" s="9">
        <v>3858.6945965680502</v>
      </c>
      <c r="M3179" s="9">
        <v>9.5865176947592907</v>
      </c>
      <c r="N3179" s="9">
        <v>1.4088299465937799</v>
      </c>
      <c r="O3179" s="9">
        <v>1.4592485770557599</v>
      </c>
      <c r="P3179" s="9">
        <v>0.21445045639506</v>
      </c>
      <c r="Q3179" s="9">
        <v>587.36600490633998</v>
      </c>
      <c r="R3179" s="9">
        <v>1210</v>
      </c>
      <c r="S3179" s="9" t="s">
        <v>310</v>
      </c>
      <c r="T3179" s="9">
        <v>1210</v>
      </c>
      <c r="U3179" s="9" t="s">
        <v>293</v>
      </c>
      <c r="V3179" s="9" t="s">
        <v>195</v>
      </c>
      <c r="Z3179" s="9">
        <v>0</v>
      </c>
      <c r="AA3179" s="9">
        <v>1</v>
      </c>
      <c r="AB3179" s="9">
        <v>1.4592485770557599</v>
      </c>
      <c r="AC3179" s="9">
        <v>0.21445045639506</v>
      </c>
      <c r="AD3179" s="9">
        <v>587.36600490633998</v>
      </c>
      <c r="AF3179" s="9">
        <v>-1</v>
      </c>
      <c r="AG3179" s="9">
        <v>-1</v>
      </c>
      <c r="AH3179" s="9">
        <v>-1</v>
      </c>
      <c r="AI3179" s="9">
        <v>-1</v>
      </c>
      <c r="AJ3179" s="9">
        <v>0</v>
      </c>
      <c r="AM3179" s="9" t="s">
        <v>309</v>
      </c>
      <c r="AN3179" s="9">
        <v>-1</v>
      </c>
      <c r="AQ3179" s="9">
        <v>578</v>
      </c>
      <c r="AR3179" s="9" t="s">
        <v>303</v>
      </c>
      <c r="AS3179" s="9" t="s">
        <v>304</v>
      </c>
      <c r="AT3179" s="9" t="s">
        <v>195</v>
      </c>
      <c r="AU3179" s="9">
        <v>132.71029999999999</v>
      </c>
      <c r="AV3179" s="9">
        <v>115.51825237878001</v>
      </c>
      <c r="AW3179" s="9">
        <v>616.00777925486898</v>
      </c>
      <c r="AX3179" s="9">
        <v>0.4763714557</v>
      </c>
    </row>
    <row r="3180" spans="1:50" x14ac:dyDescent="0.25">
      <c r="A3180" s="142">
        <v>550000</v>
      </c>
      <c r="B3180" s="142">
        <v>900000</v>
      </c>
      <c r="C3180" s="142">
        <v>900000</v>
      </c>
      <c r="D3180" s="9" t="s">
        <v>305</v>
      </c>
      <c r="E3180" s="9" t="s">
        <v>70</v>
      </c>
      <c r="F3180" s="9" t="s">
        <v>306</v>
      </c>
      <c r="G3180" s="9" t="s">
        <v>307</v>
      </c>
      <c r="H3180" s="9">
        <v>0.36</v>
      </c>
      <c r="I3180" s="9">
        <v>0.48</v>
      </c>
      <c r="J3180" s="9" t="s">
        <v>195</v>
      </c>
      <c r="K3180" s="9">
        <v>0.19572831354640999</v>
      </c>
      <c r="L3180" s="9">
        <v>3858.6945965680502</v>
      </c>
      <c r="M3180" s="9">
        <v>9.5865176947592907</v>
      </c>
      <c r="N3180" s="9">
        <v>1.4088299465937799</v>
      </c>
      <c r="O3180" s="9">
        <v>1.8763529411781199</v>
      </c>
      <c r="P3180" s="9">
        <v>0.27574790952049</v>
      </c>
      <c r="Q3180" s="9">
        <v>755.25578587693701</v>
      </c>
      <c r="R3180" s="9">
        <v>1210</v>
      </c>
      <c r="S3180" s="9" t="s">
        <v>310</v>
      </c>
      <c r="T3180" s="9">
        <v>1210</v>
      </c>
      <c r="U3180" s="9" t="s">
        <v>293</v>
      </c>
      <c r="V3180" s="9" t="s">
        <v>195</v>
      </c>
      <c r="Z3180" s="9">
        <v>0</v>
      </c>
      <c r="AA3180" s="9">
        <v>1</v>
      </c>
      <c r="AB3180" s="9">
        <v>1.8763529411781199</v>
      </c>
      <c r="AC3180" s="9">
        <v>0.27574790952049</v>
      </c>
      <c r="AD3180" s="9">
        <v>755.25578587693701</v>
      </c>
      <c r="AF3180" s="9">
        <v>-1</v>
      </c>
      <c r="AG3180" s="9">
        <v>-1</v>
      </c>
      <c r="AH3180" s="9">
        <v>-1</v>
      </c>
      <c r="AI3180" s="9">
        <v>-1</v>
      </c>
      <c r="AJ3180" s="9">
        <v>0</v>
      </c>
      <c r="AM3180" s="9" t="s">
        <v>309</v>
      </c>
      <c r="AN3180" s="9">
        <v>-1</v>
      </c>
      <c r="AQ3180" s="9">
        <v>578</v>
      </c>
      <c r="AR3180" s="9" t="s">
        <v>303</v>
      </c>
      <c r="AS3180" s="9" t="s">
        <v>304</v>
      </c>
      <c r="AT3180" s="9" t="s">
        <v>195</v>
      </c>
      <c r="AU3180" s="9">
        <v>132.71029999999999</v>
      </c>
      <c r="AV3180" s="9">
        <v>120.14269792728599</v>
      </c>
      <c r="AW3180" s="9">
        <v>792.08438272083595</v>
      </c>
      <c r="AX3180" s="9">
        <v>0.61253510609999995</v>
      </c>
    </row>
    <row r="3181" spans="1:50" x14ac:dyDescent="0.25">
      <c r="A3181" s="142">
        <v>550000</v>
      </c>
      <c r="B3181" s="142">
        <v>900000</v>
      </c>
      <c r="C3181" s="142">
        <v>900000</v>
      </c>
      <c r="D3181" s="9" t="s">
        <v>305</v>
      </c>
      <c r="E3181" s="9" t="s">
        <v>70</v>
      </c>
      <c r="F3181" s="9" t="s">
        <v>306</v>
      </c>
      <c r="G3181" s="9" t="s">
        <v>307</v>
      </c>
      <c r="H3181" s="9">
        <v>0.36</v>
      </c>
      <c r="I3181" s="9">
        <v>0.48</v>
      </c>
      <c r="J3181" s="9" t="s">
        <v>195</v>
      </c>
      <c r="K3181" s="9">
        <v>0.22129602116022001</v>
      </c>
      <c r="L3181" s="9">
        <v>3848.3049272817502</v>
      </c>
      <c r="M3181" s="9">
        <v>9.5622750719915892</v>
      </c>
      <c r="N3181" s="9">
        <v>1.4053207660406699</v>
      </c>
      <c r="O3181" s="9">
        <v>2.1160934266713798</v>
      </c>
      <c r="P3181" s="9">
        <v>0.31099189397864002</v>
      </c>
      <c r="Q3181" s="9">
        <v>851.61456861875695</v>
      </c>
      <c r="R3181" s="9">
        <v>1200</v>
      </c>
      <c r="S3181" s="9" t="s">
        <v>308</v>
      </c>
      <c r="T3181" s="9">
        <v>1200</v>
      </c>
      <c r="U3181" s="9" t="s">
        <v>293</v>
      </c>
      <c r="V3181" s="9" t="s">
        <v>195</v>
      </c>
      <c r="Z3181" s="9">
        <v>0</v>
      </c>
      <c r="AA3181" s="9">
        <v>1</v>
      </c>
      <c r="AB3181" s="9">
        <v>2.1160934266713798</v>
      </c>
      <c r="AC3181" s="9">
        <v>0.31099189397864002</v>
      </c>
      <c r="AD3181" s="9">
        <v>851.61456861875695</v>
      </c>
      <c r="AF3181" s="9">
        <v>-1</v>
      </c>
      <c r="AG3181" s="9">
        <v>-1</v>
      </c>
      <c r="AH3181" s="9">
        <v>-1</v>
      </c>
      <c r="AI3181" s="9">
        <v>-1</v>
      </c>
      <c r="AJ3181" s="9">
        <v>0</v>
      </c>
      <c r="AM3181" s="9" t="s">
        <v>309</v>
      </c>
      <c r="AN3181" s="9">
        <v>-1</v>
      </c>
      <c r="AQ3181" s="9">
        <v>578</v>
      </c>
      <c r="AR3181" s="9" t="s">
        <v>303</v>
      </c>
      <c r="AS3181" s="9" t="s">
        <v>304</v>
      </c>
      <c r="AT3181" s="9" t="s">
        <v>195</v>
      </c>
      <c r="AU3181" s="9">
        <v>132.71029999999999</v>
      </c>
      <c r="AV3181" s="9">
        <v>136.072775556349</v>
      </c>
      <c r="AW3181" s="9">
        <v>895.55322448384004</v>
      </c>
      <c r="AX3181" s="9">
        <v>0.6906849705</v>
      </c>
    </row>
    <row r="3182" spans="1:50" x14ac:dyDescent="0.25">
      <c r="A3182" s="142">
        <v>550000</v>
      </c>
      <c r="B3182" s="142">
        <v>900000</v>
      </c>
      <c r="C3182" s="142">
        <v>900000</v>
      </c>
      <c r="D3182" s="9" t="s">
        <v>305</v>
      </c>
      <c r="E3182" s="9" t="s">
        <v>70</v>
      </c>
      <c r="F3182" s="9" t="s">
        <v>306</v>
      </c>
      <c r="G3182" s="9" t="s">
        <v>307</v>
      </c>
      <c r="H3182" s="9">
        <v>0.36</v>
      </c>
      <c r="I3182" s="9">
        <v>0.48</v>
      </c>
      <c r="J3182" s="9" t="s">
        <v>195</v>
      </c>
      <c r="K3182" s="9">
        <v>2.5218745723019999E-2</v>
      </c>
      <c r="L3182" s="9">
        <v>3848.3049272817502</v>
      </c>
      <c r="M3182" s="9">
        <v>9.5622750719915892</v>
      </c>
      <c r="N3182" s="9">
        <v>1.4053207660406699</v>
      </c>
      <c r="O3182" s="9">
        <v>0.24114858357419999</v>
      </c>
      <c r="P3182" s="9">
        <v>3.5440427058069997E-2</v>
      </c>
      <c r="Q3182" s="9">
        <v>97.049423425794402</v>
      </c>
      <c r="R3182" s="9">
        <v>1210</v>
      </c>
      <c r="S3182" s="9" t="s">
        <v>310</v>
      </c>
      <c r="T3182" s="9">
        <v>1210</v>
      </c>
      <c r="U3182" s="9" t="s">
        <v>293</v>
      </c>
      <c r="V3182" s="9" t="s">
        <v>195</v>
      </c>
      <c r="Z3182" s="9">
        <v>0</v>
      </c>
      <c r="AA3182" s="9">
        <v>1</v>
      </c>
      <c r="AB3182" s="9">
        <v>0.24114858357419999</v>
      </c>
      <c r="AC3182" s="9">
        <v>3.5440427058069997E-2</v>
      </c>
      <c r="AD3182" s="9">
        <v>97.049423425793194</v>
      </c>
      <c r="AF3182" s="9">
        <v>-1</v>
      </c>
      <c r="AG3182" s="9">
        <v>-1</v>
      </c>
      <c r="AH3182" s="9">
        <v>-1</v>
      </c>
      <c r="AI3182" s="9">
        <v>-1</v>
      </c>
      <c r="AJ3182" s="9">
        <v>0</v>
      </c>
      <c r="AM3182" s="9" t="s">
        <v>309</v>
      </c>
      <c r="AN3182" s="9">
        <v>-1</v>
      </c>
      <c r="AQ3182" s="9">
        <v>578</v>
      </c>
      <c r="AR3182" s="9" t="s">
        <v>303</v>
      </c>
      <c r="AS3182" s="9" t="s">
        <v>304</v>
      </c>
      <c r="AT3182" s="9" t="s">
        <v>195</v>
      </c>
      <c r="AU3182" s="9">
        <v>132.71029999999999</v>
      </c>
      <c r="AV3182" s="9">
        <v>57.271213742801699</v>
      </c>
      <c r="AW3182" s="9">
        <v>102.056643094107</v>
      </c>
      <c r="AX3182" s="9">
        <v>7.8709994699999994E-2</v>
      </c>
    </row>
    <row r="3183" spans="1:50" x14ac:dyDescent="0.25">
      <c r="A3183" s="142">
        <v>550000</v>
      </c>
      <c r="B3183" s="142">
        <v>900000</v>
      </c>
      <c r="C3183" s="142">
        <v>900000</v>
      </c>
      <c r="D3183" s="9" t="s">
        <v>305</v>
      </c>
      <c r="E3183" s="9" t="s">
        <v>70</v>
      </c>
      <c r="F3183" s="9" t="s">
        <v>306</v>
      </c>
      <c r="G3183" s="9" t="s">
        <v>307</v>
      </c>
      <c r="H3183" s="9">
        <v>0.36</v>
      </c>
      <c r="I3183" s="9">
        <v>0.48</v>
      </c>
      <c r="J3183" s="9" t="s">
        <v>195</v>
      </c>
      <c r="K3183" s="9">
        <v>0.14052345638389999</v>
      </c>
      <c r="L3183" s="9">
        <v>3848.3049272817502</v>
      </c>
      <c r="M3183" s="9">
        <v>9.5622750719915892</v>
      </c>
      <c r="N3183" s="9">
        <v>1.4053207660406699</v>
      </c>
      <c r="O3183" s="9">
        <v>1.34372394400989</v>
      </c>
      <c r="P3183" s="9">
        <v>0.1974805313721</v>
      </c>
      <c r="Q3183" s="9">
        <v>540.77710960083698</v>
      </c>
      <c r="R3183" s="9">
        <v>1210</v>
      </c>
      <c r="S3183" s="9" t="s">
        <v>310</v>
      </c>
      <c r="T3183" s="9">
        <v>1210</v>
      </c>
      <c r="U3183" s="9" t="s">
        <v>293</v>
      </c>
      <c r="V3183" s="9" t="s">
        <v>195</v>
      </c>
      <c r="Z3183" s="9">
        <v>0</v>
      </c>
      <c r="AA3183" s="9">
        <v>1</v>
      </c>
      <c r="AB3183" s="9">
        <v>1.34372394400989</v>
      </c>
      <c r="AC3183" s="9">
        <v>0.1974805313721</v>
      </c>
      <c r="AD3183" s="9">
        <v>540.77710960083698</v>
      </c>
      <c r="AF3183" s="9">
        <v>-1</v>
      </c>
      <c r="AG3183" s="9">
        <v>-1</v>
      </c>
      <c r="AH3183" s="9">
        <v>-1</v>
      </c>
      <c r="AI3183" s="9">
        <v>-1</v>
      </c>
      <c r="AJ3183" s="9">
        <v>0</v>
      </c>
      <c r="AM3183" s="9" t="s">
        <v>309</v>
      </c>
      <c r="AN3183" s="9">
        <v>-1</v>
      </c>
      <c r="AQ3183" s="9">
        <v>578</v>
      </c>
      <c r="AR3183" s="9" t="s">
        <v>303</v>
      </c>
      <c r="AS3183" s="9" t="s">
        <v>304</v>
      </c>
      <c r="AT3183" s="9" t="s">
        <v>195</v>
      </c>
      <c r="AU3183" s="9">
        <v>132.71029999999999</v>
      </c>
      <c r="AV3183" s="9">
        <v>96.986272148498998</v>
      </c>
      <c r="AW3183" s="9">
        <v>568.67825196504498</v>
      </c>
      <c r="AX3183" s="9">
        <v>0.43858646359999998</v>
      </c>
    </row>
    <row r="3184" spans="1:50" x14ac:dyDescent="0.25">
      <c r="A3184" s="142">
        <v>550000</v>
      </c>
      <c r="B3184" s="142">
        <v>900000</v>
      </c>
      <c r="C3184" s="142">
        <v>900000</v>
      </c>
      <c r="D3184" s="9" t="s">
        <v>305</v>
      </c>
      <c r="E3184" s="9" t="s">
        <v>70</v>
      </c>
      <c r="F3184" s="9" t="s">
        <v>306</v>
      </c>
      <c r="G3184" s="9" t="s">
        <v>307</v>
      </c>
      <c r="H3184" s="9">
        <v>0.36</v>
      </c>
      <c r="I3184" s="9">
        <v>0.48</v>
      </c>
      <c r="J3184" s="9" t="s">
        <v>195</v>
      </c>
      <c r="K3184" s="9">
        <v>7.4040033015299999E-3</v>
      </c>
      <c r="L3184" s="9">
        <v>3848.3049272817502</v>
      </c>
      <c r="M3184" s="9">
        <v>9.5622750719915892</v>
      </c>
      <c r="N3184" s="9">
        <v>1.4053207660406699</v>
      </c>
      <c r="O3184" s="9">
        <v>7.0799116203240003E-2</v>
      </c>
      <c r="P3184" s="9">
        <v>1.040499959148E-2</v>
      </c>
      <c r="Q3184" s="9">
        <v>28.492862386919001</v>
      </c>
      <c r="R3184" s="9">
        <v>1210</v>
      </c>
      <c r="S3184" s="9" t="s">
        <v>310</v>
      </c>
      <c r="T3184" s="9">
        <v>1210</v>
      </c>
      <c r="U3184" s="9" t="s">
        <v>293</v>
      </c>
      <c r="V3184" s="9" t="s">
        <v>195</v>
      </c>
      <c r="Z3184" s="9">
        <v>0</v>
      </c>
      <c r="AA3184" s="9">
        <v>1</v>
      </c>
      <c r="AB3184" s="9">
        <v>7.0799116203240003E-2</v>
      </c>
      <c r="AC3184" s="9">
        <v>1.040499959148E-2</v>
      </c>
      <c r="AD3184" s="9">
        <v>28.492862386919999</v>
      </c>
      <c r="AF3184" s="9">
        <v>-1</v>
      </c>
      <c r="AG3184" s="9">
        <v>-1</v>
      </c>
      <c r="AH3184" s="9">
        <v>-1</v>
      </c>
      <c r="AI3184" s="9">
        <v>-1</v>
      </c>
      <c r="AJ3184" s="9">
        <v>0</v>
      </c>
      <c r="AM3184" s="9" t="s">
        <v>309</v>
      </c>
      <c r="AN3184" s="9">
        <v>-1</v>
      </c>
      <c r="AQ3184" s="9">
        <v>578</v>
      </c>
      <c r="AR3184" s="9" t="s">
        <v>303</v>
      </c>
      <c r="AS3184" s="9" t="s">
        <v>304</v>
      </c>
      <c r="AT3184" s="9" t="s">
        <v>195</v>
      </c>
      <c r="AU3184" s="9">
        <v>132.71029999999999</v>
      </c>
      <c r="AV3184" s="9">
        <v>31.0013680821653</v>
      </c>
      <c r="AW3184" s="9">
        <v>29.9629383123008</v>
      </c>
      <c r="AX3184" s="9">
        <v>2.3108566399999999E-2</v>
      </c>
    </row>
    <row r="3185" spans="1:50" x14ac:dyDescent="0.25">
      <c r="A3185" s="142">
        <v>550000</v>
      </c>
      <c r="B3185" s="142">
        <v>900000</v>
      </c>
      <c r="C3185" s="142">
        <v>900000</v>
      </c>
      <c r="D3185" s="9" t="s">
        <v>305</v>
      </c>
      <c r="E3185" s="9" t="s">
        <v>70</v>
      </c>
      <c r="F3185" s="9" t="s">
        <v>306</v>
      </c>
      <c r="G3185" s="9" t="s">
        <v>307</v>
      </c>
      <c r="H3185" s="9">
        <v>0.36</v>
      </c>
      <c r="I3185" s="9">
        <v>0.48</v>
      </c>
      <c r="J3185" s="9" t="s">
        <v>195</v>
      </c>
      <c r="K3185" s="9">
        <v>0.20149425640509</v>
      </c>
      <c r="L3185" s="9">
        <v>3848.3049272817502</v>
      </c>
      <c r="M3185" s="9">
        <v>9.5622750719915892</v>
      </c>
      <c r="N3185" s="9">
        <v>1.4053207660406699</v>
      </c>
      <c r="O3185" s="9">
        <v>1.9267435051719299</v>
      </c>
      <c r="P3185" s="9">
        <v>0.28316406276400002</v>
      </c>
      <c r="Q3185" s="9">
        <v>775.41133974270394</v>
      </c>
      <c r="R3185" s="9">
        <v>1210</v>
      </c>
      <c r="S3185" s="9" t="s">
        <v>310</v>
      </c>
      <c r="T3185" s="9">
        <v>1210</v>
      </c>
      <c r="U3185" s="9" t="s">
        <v>293</v>
      </c>
      <c r="V3185" s="9" t="s">
        <v>195</v>
      </c>
      <c r="Z3185" s="9">
        <v>0</v>
      </c>
      <c r="AA3185" s="9">
        <v>1</v>
      </c>
      <c r="AB3185" s="9">
        <v>1.9267435051719299</v>
      </c>
      <c r="AC3185" s="9">
        <v>0.28316406276400002</v>
      </c>
      <c r="AD3185" s="9">
        <v>775.41133974270394</v>
      </c>
      <c r="AF3185" s="9">
        <v>-1</v>
      </c>
      <c r="AG3185" s="9">
        <v>-1</v>
      </c>
      <c r="AH3185" s="9">
        <v>-1</v>
      </c>
      <c r="AI3185" s="9">
        <v>-1</v>
      </c>
      <c r="AJ3185" s="9">
        <v>0</v>
      </c>
      <c r="AM3185" s="9" t="s">
        <v>309</v>
      </c>
      <c r="AN3185" s="9">
        <v>-1</v>
      </c>
      <c r="AQ3185" s="9">
        <v>578</v>
      </c>
      <c r="AR3185" s="9" t="s">
        <v>303</v>
      </c>
      <c r="AS3185" s="9" t="s">
        <v>304</v>
      </c>
      <c r="AT3185" s="9" t="s">
        <v>195</v>
      </c>
      <c r="AU3185" s="9">
        <v>132.71029999999999</v>
      </c>
      <c r="AV3185" s="9">
        <v>112.591874397512</v>
      </c>
      <c r="AW3185" s="9">
        <v>815.418325609676</v>
      </c>
      <c r="AX3185" s="9">
        <v>0.6288818652</v>
      </c>
    </row>
    <row r="3186" spans="1:50" x14ac:dyDescent="0.25">
      <c r="A3186" s="142">
        <v>550000</v>
      </c>
      <c r="B3186" s="142">
        <v>900000</v>
      </c>
      <c r="C3186" s="142">
        <v>900000</v>
      </c>
      <c r="D3186" s="9" t="s">
        <v>305</v>
      </c>
      <c r="E3186" s="9" t="s">
        <v>70</v>
      </c>
      <c r="F3186" s="9" t="s">
        <v>306</v>
      </c>
      <c r="G3186" s="9" t="s">
        <v>307</v>
      </c>
      <c r="H3186" s="9">
        <v>0.36</v>
      </c>
      <c r="I3186" s="9">
        <v>0.48</v>
      </c>
      <c r="J3186" s="9" t="s">
        <v>195</v>
      </c>
      <c r="K3186" s="9">
        <v>2.1826970855210001E-2</v>
      </c>
      <c r="L3186" s="9">
        <v>3848.3049272817502</v>
      </c>
      <c r="M3186" s="9">
        <v>9.5622750719915892</v>
      </c>
      <c r="N3186" s="9">
        <v>1.4053207660406699</v>
      </c>
      <c r="O3186" s="9">
        <v>0.20871549930589001</v>
      </c>
      <c r="P3186" s="9">
        <v>3.0673895402589999E-2</v>
      </c>
      <c r="Q3186" s="9">
        <v>83.996839489751395</v>
      </c>
      <c r="R3186" s="9">
        <v>1210</v>
      </c>
      <c r="S3186" s="9" t="s">
        <v>310</v>
      </c>
      <c r="T3186" s="9">
        <v>1210</v>
      </c>
      <c r="U3186" s="9" t="s">
        <v>293</v>
      </c>
      <c r="V3186" s="9" t="s">
        <v>195</v>
      </c>
      <c r="Z3186" s="9">
        <v>0</v>
      </c>
      <c r="AA3186" s="9">
        <v>1</v>
      </c>
      <c r="AB3186" s="9">
        <v>0.20871549930589001</v>
      </c>
      <c r="AC3186" s="9">
        <v>3.0673895402589999E-2</v>
      </c>
      <c r="AD3186" s="9">
        <v>83.996839489751096</v>
      </c>
      <c r="AF3186" s="9">
        <v>-1</v>
      </c>
      <c r="AG3186" s="9">
        <v>-1</v>
      </c>
      <c r="AH3186" s="9">
        <v>-1</v>
      </c>
      <c r="AI3186" s="9">
        <v>-1</v>
      </c>
      <c r="AJ3186" s="9">
        <v>0</v>
      </c>
      <c r="AM3186" s="9" t="s">
        <v>309</v>
      </c>
      <c r="AN3186" s="9">
        <v>-1</v>
      </c>
      <c r="AQ3186" s="9">
        <v>578</v>
      </c>
      <c r="AR3186" s="9" t="s">
        <v>303</v>
      </c>
      <c r="AS3186" s="9" t="s">
        <v>304</v>
      </c>
      <c r="AT3186" s="9" t="s">
        <v>195</v>
      </c>
      <c r="AU3186" s="9">
        <v>132.71029999999999</v>
      </c>
      <c r="AV3186" s="9">
        <v>53.076596554607399</v>
      </c>
      <c r="AW3186" s="9">
        <v>88.330617186956005</v>
      </c>
      <c r="AX3186" s="9">
        <v>6.8123957400000004E-2</v>
      </c>
    </row>
    <row r="3187" spans="1:50" x14ac:dyDescent="0.25">
      <c r="A3187" s="142">
        <v>550000</v>
      </c>
      <c r="B3187" s="142">
        <v>900000</v>
      </c>
      <c r="C3187" s="142">
        <v>900000</v>
      </c>
      <c r="D3187" s="9" t="s">
        <v>305</v>
      </c>
      <c r="E3187" s="9" t="s">
        <v>70</v>
      </c>
      <c r="F3187" s="9" t="s">
        <v>306</v>
      </c>
      <c r="G3187" s="9" t="s">
        <v>307</v>
      </c>
      <c r="H3187" s="9">
        <v>0.36</v>
      </c>
      <c r="I3187" s="9">
        <v>0.48</v>
      </c>
      <c r="J3187" s="9" t="s">
        <v>195</v>
      </c>
      <c r="K3187" s="9">
        <v>0.13170197015207999</v>
      </c>
      <c r="L3187" s="9">
        <v>3867.94320697495</v>
      </c>
      <c r="M3187" s="9">
        <v>10.420561697458901</v>
      </c>
      <c r="N3187" s="9">
        <v>1.8070214022505899</v>
      </c>
      <c r="O3187" s="9">
        <v>1.3724085056466899</v>
      </c>
      <c r="P3187" s="9">
        <v>0.23798827878338</v>
      </c>
      <c r="Q3187" s="9">
        <v>509.41574079497099</v>
      </c>
      <c r="R3187" s="9">
        <v>1200</v>
      </c>
      <c r="S3187" s="9" t="s">
        <v>308</v>
      </c>
      <c r="T3187" s="9">
        <v>1200</v>
      </c>
      <c r="U3187" s="9" t="s">
        <v>293</v>
      </c>
      <c r="V3187" s="9" t="s">
        <v>195</v>
      </c>
      <c r="Z3187" s="9">
        <v>0</v>
      </c>
      <c r="AA3187" s="9">
        <v>1</v>
      </c>
      <c r="AB3187" s="9">
        <v>1.3724085056466899</v>
      </c>
      <c r="AC3187" s="9">
        <v>0.23798827878338</v>
      </c>
      <c r="AD3187" s="9">
        <v>533.16966755921101</v>
      </c>
      <c r="AF3187" s="9">
        <v>-1</v>
      </c>
      <c r="AG3187" s="9">
        <v>-1</v>
      </c>
      <c r="AH3187" s="9">
        <v>-1</v>
      </c>
      <c r="AI3187" s="9">
        <v>-1</v>
      </c>
      <c r="AJ3187" s="9">
        <v>0</v>
      </c>
      <c r="AM3187" s="9" t="s">
        <v>309</v>
      </c>
      <c r="AN3187" s="9">
        <v>-1</v>
      </c>
      <c r="AQ3187" s="9">
        <v>578</v>
      </c>
      <c r="AR3187" s="9" t="s">
        <v>303</v>
      </c>
      <c r="AS3187" s="9" t="s">
        <v>304</v>
      </c>
      <c r="AT3187" s="9" t="s">
        <v>195</v>
      </c>
      <c r="AU3187" s="9">
        <v>132.71029999999999</v>
      </c>
      <c r="AV3187" s="9">
        <v>156.12269081784501</v>
      </c>
      <c r="AW3187" s="9">
        <v>532.97896375269397</v>
      </c>
      <c r="AX3187" s="9">
        <v>0.43241659980000002</v>
      </c>
    </row>
    <row r="3188" spans="1:50" x14ac:dyDescent="0.25">
      <c r="A3188" s="142">
        <v>550000</v>
      </c>
      <c r="B3188" s="142">
        <v>900000</v>
      </c>
      <c r="C3188" s="142">
        <v>900000</v>
      </c>
      <c r="D3188" s="9" t="s">
        <v>305</v>
      </c>
      <c r="E3188" s="9" t="s">
        <v>70</v>
      </c>
      <c r="F3188" s="9" t="s">
        <v>306</v>
      </c>
      <c r="G3188" s="9" t="s">
        <v>307</v>
      </c>
      <c r="H3188" s="9">
        <v>0.36</v>
      </c>
      <c r="I3188" s="9">
        <v>0.48</v>
      </c>
      <c r="J3188" s="9" t="s">
        <v>195</v>
      </c>
      <c r="K3188" s="9">
        <v>0.13517628307463</v>
      </c>
      <c r="L3188" s="9">
        <v>3867.94320697495</v>
      </c>
      <c r="M3188" s="9">
        <v>10.420561697458901</v>
      </c>
      <c r="N3188" s="9">
        <v>1.8070214022505899</v>
      </c>
      <c r="O3188" s="9">
        <v>1.4086127978124099</v>
      </c>
      <c r="P3188" s="9">
        <v>0.24426643659255001</v>
      </c>
      <c r="Q3188" s="9">
        <v>522.854185862657</v>
      </c>
      <c r="R3188" s="9">
        <v>1330</v>
      </c>
      <c r="S3188" s="9" t="s">
        <v>311</v>
      </c>
      <c r="T3188" s="9">
        <v>1330</v>
      </c>
      <c r="U3188" s="9" t="s">
        <v>293</v>
      </c>
      <c r="V3188" s="9" t="s">
        <v>195</v>
      </c>
      <c r="Z3188" s="9">
        <v>0</v>
      </c>
      <c r="AA3188" s="9">
        <v>1</v>
      </c>
      <c r="AB3188" s="9">
        <v>1.4086127978124099</v>
      </c>
      <c r="AC3188" s="9">
        <v>0.24426643659255001</v>
      </c>
      <c r="AD3188" s="9">
        <v>522.854185862657</v>
      </c>
      <c r="AF3188" s="9">
        <v>-1</v>
      </c>
      <c r="AG3188" s="9">
        <v>-1</v>
      </c>
      <c r="AH3188" s="9">
        <v>-1</v>
      </c>
      <c r="AI3188" s="9">
        <v>-1</v>
      </c>
      <c r="AJ3188" s="9">
        <v>0</v>
      </c>
      <c r="AM3188" s="9" t="s">
        <v>309</v>
      </c>
      <c r="AN3188" s="9">
        <v>-1</v>
      </c>
      <c r="AQ3188" s="9">
        <v>578</v>
      </c>
      <c r="AR3188" s="9" t="s">
        <v>303</v>
      </c>
      <c r="AS3188" s="9" t="s">
        <v>304</v>
      </c>
      <c r="AT3188" s="9" t="s">
        <v>195</v>
      </c>
      <c r="AU3188" s="9">
        <v>132.71029999999999</v>
      </c>
      <c r="AV3188" s="9">
        <v>97.953756350928998</v>
      </c>
      <c r="AW3188" s="9">
        <v>547.03900931674798</v>
      </c>
      <c r="AX3188" s="9">
        <v>0.42405043460000003</v>
      </c>
    </row>
    <row r="3189" spans="1:50" x14ac:dyDescent="0.25">
      <c r="A3189" s="142">
        <v>550000</v>
      </c>
      <c r="B3189" s="142">
        <v>900000</v>
      </c>
      <c r="C3189" s="142">
        <v>900000</v>
      </c>
      <c r="D3189" s="9" t="s">
        <v>305</v>
      </c>
      <c r="E3189" s="9" t="s">
        <v>70</v>
      </c>
      <c r="F3189" s="9" t="s">
        <v>306</v>
      </c>
      <c r="G3189" s="9" t="s">
        <v>307</v>
      </c>
      <c r="H3189" s="9">
        <v>0.36</v>
      </c>
      <c r="I3189" s="9">
        <v>0.48</v>
      </c>
      <c r="J3189" s="9" t="s">
        <v>195</v>
      </c>
      <c r="K3189" s="9">
        <v>3.0930639456939999E-2</v>
      </c>
      <c r="L3189" s="9">
        <v>3867.94320697495</v>
      </c>
      <c r="M3189" s="9">
        <v>10.420561697458901</v>
      </c>
      <c r="N3189" s="9">
        <v>1.8070214022505899</v>
      </c>
      <c r="O3189" s="9">
        <v>0.32231463680299</v>
      </c>
      <c r="P3189" s="9">
        <v>5.5892327483999998E-2</v>
      </c>
      <c r="Q3189" s="9">
        <v>119.63795677489701</v>
      </c>
      <c r="R3189" s="9">
        <v>1330</v>
      </c>
      <c r="S3189" s="9" t="s">
        <v>311</v>
      </c>
      <c r="T3189" s="9">
        <v>1330</v>
      </c>
      <c r="U3189" s="9" t="s">
        <v>293</v>
      </c>
      <c r="V3189" s="9" t="s">
        <v>195</v>
      </c>
      <c r="Z3189" s="9">
        <v>0</v>
      </c>
      <c r="AA3189" s="9">
        <v>1</v>
      </c>
      <c r="AB3189" s="9">
        <v>0.32231463680299</v>
      </c>
      <c r="AC3189" s="9">
        <v>5.5892327483999998E-2</v>
      </c>
      <c r="AD3189" s="9">
        <v>119.637956774898</v>
      </c>
      <c r="AF3189" s="9">
        <v>-1</v>
      </c>
      <c r="AG3189" s="9">
        <v>-1</v>
      </c>
      <c r="AH3189" s="9">
        <v>-1</v>
      </c>
      <c r="AI3189" s="9">
        <v>-1</v>
      </c>
      <c r="AJ3189" s="9">
        <v>0</v>
      </c>
      <c r="AM3189" s="9" t="s">
        <v>309</v>
      </c>
      <c r="AN3189" s="9">
        <v>-1</v>
      </c>
      <c r="AQ3189" s="9">
        <v>578</v>
      </c>
      <c r="AR3189" s="9" t="s">
        <v>303</v>
      </c>
      <c r="AS3189" s="9" t="s">
        <v>304</v>
      </c>
      <c r="AT3189" s="9" t="s">
        <v>195</v>
      </c>
      <c r="AU3189" s="9">
        <v>132.71029999999999</v>
      </c>
      <c r="AV3189" s="9">
        <v>45.453153769387598</v>
      </c>
      <c r="AW3189" s="9">
        <v>125.17185693529299</v>
      </c>
      <c r="AX3189" s="9">
        <v>9.70299731E-2</v>
      </c>
    </row>
    <row r="3190" spans="1:50" x14ac:dyDescent="0.25">
      <c r="A3190" s="142">
        <v>550000</v>
      </c>
      <c r="B3190" s="142">
        <v>900000</v>
      </c>
      <c r="C3190" s="142">
        <v>900000</v>
      </c>
      <c r="D3190" s="9" t="s">
        <v>305</v>
      </c>
      <c r="E3190" s="9" t="s">
        <v>70</v>
      </c>
      <c r="F3190" s="9" t="s">
        <v>306</v>
      </c>
      <c r="G3190" s="9" t="s">
        <v>307</v>
      </c>
      <c r="H3190" s="9">
        <v>0.36</v>
      </c>
      <c r="I3190" s="9">
        <v>0.48</v>
      </c>
      <c r="J3190" s="9" t="s">
        <v>195</v>
      </c>
      <c r="K3190" s="9">
        <v>0.14463647369789001</v>
      </c>
      <c r="L3190" s="9">
        <v>3931.8048986977401</v>
      </c>
      <c r="M3190" s="9">
        <v>11.0059087368024</v>
      </c>
      <c r="N3190" s="9">
        <v>1.4785501942368799</v>
      </c>
      <c r="O3190" s="9">
        <v>1.591855829532</v>
      </c>
      <c r="P3190" s="9">
        <v>0.21385228627976</v>
      </c>
      <c r="Q3190" s="9">
        <v>568.68239581576597</v>
      </c>
      <c r="R3190" s="9">
        <v>1400</v>
      </c>
      <c r="S3190" s="9" t="s">
        <v>297</v>
      </c>
      <c r="T3190" s="9">
        <v>1400</v>
      </c>
      <c r="U3190" s="9" t="s">
        <v>293</v>
      </c>
      <c r="V3190" s="9" t="s">
        <v>195</v>
      </c>
      <c r="Z3190" s="9">
        <v>0</v>
      </c>
      <c r="AA3190" s="9">
        <v>1</v>
      </c>
      <c r="AB3190" s="9">
        <v>1.591855829532</v>
      </c>
      <c r="AC3190" s="9">
        <v>0.21385228627976</v>
      </c>
      <c r="AD3190" s="9">
        <v>568.68239581576597</v>
      </c>
      <c r="AF3190" s="9">
        <v>-1</v>
      </c>
      <c r="AG3190" s="9">
        <v>-1</v>
      </c>
      <c r="AH3190" s="9">
        <v>-1</v>
      </c>
      <c r="AI3190" s="9">
        <v>-1</v>
      </c>
      <c r="AJ3190" s="9">
        <v>0</v>
      </c>
      <c r="AM3190" s="9" t="s">
        <v>309</v>
      </c>
      <c r="AN3190" s="9">
        <v>-1</v>
      </c>
      <c r="AQ3190" s="9">
        <v>578</v>
      </c>
      <c r="AR3190" s="9" t="s">
        <v>303</v>
      </c>
      <c r="AS3190" s="9" t="s">
        <v>304</v>
      </c>
      <c r="AT3190" s="9" t="s">
        <v>195</v>
      </c>
      <c r="AU3190" s="9">
        <v>132.71029999999999</v>
      </c>
      <c r="AV3190" s="9">
        <v>125.292898439181</v>
      </c>
      <c r="AW3190" s="9">
        <v>585.32304249763001</v>
      </c>
      <c r="AX3190" s="9">
        <v>0.46121848809999999</v>
      </c>
    </row>
    <row r="3191" spans="1:50" x14ac:dyDescent="0.25">
      <c r="A3191" s="142">
        <v>550000</v>
      </c>
      <c r="B3191" s="142">
        <v>900000</v>
      </c>
      <c r="C3191" s="142">
        <v>900000</v>
      </c>
      <c r="D3191" s="9" t="s">
        <v>305</v>
      </c>
      <c r="E3191" s="9" t="s">
        <v>70</v>
      </c>
      <c r="F3191" s="9" t="s">
        <v>306</v>
      </c>
      <c r="G3191" s="9" t="s">
        <v>307</v>
      </c>
      <c r="H3191" s="9">
        <v>0.36</v>
      </c>
      <c r="I3191" s="9">
        <v>0.48</v>
      </c>
      <c r="J3191" s="9" t="s">
        <v>195</v>
      </c>
      <c r="K3191" s="9">
        <v>6.1597868711260002E-2</v>
      </c>
      <c r="L3191" s="9">
        <v>3931.8048986977401</v>
      </c>
      <c r="M3191" s="9">
        <v>11.0059087368024</v>
      </c>
      <c r="N3191" s="9">
        <v>1.4785501942368799</v>
      </c>
      <c r="O3191" s="9">
        <v>0.67794052141768002</v>
      </c>
      <c r="P3191" s="9">
        <v>9.1075540747609998E-2</v>
      </c>
      <c r="Q3191" s="9">
        <v>242.19080194828001</v>
      </c>
      <c r="R3191" s="9">
        <v>1200</v>
      </c>
      <c r="S3191" s="9" t="s">
        <v>308</v>
      </c>
      <c r="T3191" s="9">
        <v>1200</v>
      </c>
      <c r="U3191" s="9" t="s">
        <v>293</v>
      </c>
      <c r="V3191" s="9" t="s">
        <v>195</v>
      </c>
      <c r="Z3191" s="9">
        <v>0</v>
      </c>
      <c r="AA3191" s="9">
        <v>1</v>
      </c>
      <c r="AB3191" s="9">
        <v>0.67794052141768002</v>
      </c>
      <c r="AC3191" s="9">
        <v>9.1075540747609998E-2</v>
      </c>
      <c r="AD3191" s="9">
        <v>242.19080194827899</v>
      </c>
      <c r="AF3191" s="9">
        <v>-1</v>
      </c>
      <c r="AG3191" s="9">
        <v>-1</v>
      </c>
      <c r="AH3191" s="9">
        <v>-1</v>
      </c>
      <c r="AI3191" s="9">
        <v>-1</v>
      </c>
      <c r="AJ3191" s="9">
        <v>0</v>
      </c>
      <c r="AM3191" s="9" t="s">
        <v>309</v>
      </c>
      <c r="AN3191" s="9">
        <v>-1</v>
      </c>
      <c r="AQ3191" s="9">
        <v>578</v>
      </c>
      <c r="AR3191" s="9" t="s">
        <v>303</v>
      </c>
      <c r="AS3191" s="9" t="s">
        <v>304</v>
      </c>
      <c r="AT3191" s="9" t="s">
        <v>195</v>
      </c>
      <c r="AU3191" s="9">
        <v>132.71029999999999</v>
      </c>
      <c r="AV3191" s="9">
        <v>123.97499390325299</v>
      </c>
      <c r="AW3191" s="9">
        <v>249.27773060032101</v>
      </c>
      <c r="AX3191" s="9">
        <v>0.19642400809999999</v>
      </c>
    </row>
    <row r="3192" spans="1:50" x14ac:dyDescent="0.25">
      <c r="A3192" s="142">
        <v>550000</v>
      </c>
      <c r="B3192" s="142">
        <v>900000</v>
      </c>
      <c r="C3192" s="142">
        <v>900000</v>
      </c>
      <c r="D3192" s="9" t="s">
        <v>305</v>
      </c>
      <c r="E3192" s="9" t="s">
        <v>70</v>
      </c>
      <c r="F3192" s="9" t="s">
        <v>306</v>
      </c>
      <c r="G3192" s="9" t="s">
        <v>307</v>
      </c>
      <c r="H3192" s="9">
        <v>0.36</v>
      </c>
      <c r="I3192" s="9">
        <v>0.48</v>
      </c>
      <c r="J3192" s="9" t="s">
        <v>195</v>
      </c>
      <c r="K3192" s="9">
        <v>0.19863274862555999</v>
      </c>
      <c r="L3192" s="9">
        <v>3931.8048986977401</v>
      </c>
      <c r="M3192" s="9">
        <v>11.0059087368024</v>
      </c>
      <c r="N3192" s="9">
        <v>1.4785501942368799</v>
      </c>
      <c r="O3192" s="9">
        <v>2.1861339035132001</v>
      </c>
      <c r="P3192" s="9">
        <v>0.29368848906213002</v>
      </c>
      <c r="Q3192" s="9">
        <v>780.985214087798</v>
      </c>
      <c r="R3192" s="9">
        <v>1430</v>
      </c>
      <c r="S3192" s="9" t="s">
        <v>298</v>
      </c>
      <c r="T3192" s="9">
        <v>1430</v>
      </c>
      <c r="U3192" s="9" t="s">
        <v>293</v>
      </c>
      <c r="V3192" s="9" t="s">
        <v>195</v>
      </c>
      <c r="Z3192" s="9">
        <v>0</v>
      </c>
      <c r="AA3192" s="9">
        <v>1</v>
      </c>
      <c r="AB3192" s="9">
        <v>2.1861339035132001</v>
      </c>
      <c r="AC3192" s="9">
        <v>0.29368848906213002</v>
      </c>
      <c r="AD3192" s="9">
        <v>780.985214087798</v>
      </c>
      <c r="AF3192" s="9">
        <v>-1</v>
      </c>
      <c r="AG3192" s="9">
        <v>-1</v>
      </c>
      <c r="AH3192" s="9">
        <v>-1</v>
      </c>
      <c r="AI3192" s="9">
        <v>-1</v>
      </c>
      <c r="AJ3192" s="9">
        <v>0</v>
      </c>
      <c r="AM3192" s="9" t="s">
        <v>309</v>
      </c>
      <c r="AN3192" s="9">
        <v>-1</v>
      </c>
      <c r="AQ3192" s="9">
        <v>578</v>
      </c>
      <c r="AR3192" s="9" t="s">
        <v>303</v>
      </c>
      <c r="AS3192" s="9" t="s">
        <v>304</v>
      </c>
      <c r="AT3192" s="9" t="s">
        <v>195</v>
      </c>
      <c r="AU3192" s="9">
        <v>132.71029999999999</v>
      </c>
      <c r="AV3192" s="9">
        <v>112.728823608627</v>
      </c>
      <c r="AW3192" s="9">
        <v>803.83821447433502</v>
      </c>
      <c r="AX3192" s="9">
        <v>0.63340244450000005</v>
      </c>
    </row>
    <row r="3193" spans="1:50" x14ac:dyDescent="0.25">
      <c r="A3193" s="142">
        <v>550000</v>
      </c>
      <c r="B3193" s="142">
        <v>900000</v>
      </c>
      <c r="C3193" s="142">
        <v>900000</v>
      </c>
      <c r="D3193" s="9" t="s">
        <v>305</v>
      </c>
      <c r="E3193" s="9" t="s">
        <v>70</v>
      </c>
      <c r="F3193" s="9" t="s">
        <v>306</v>
      </c>
      <c r="G3193" s="9" t="s">
        <v>307</v>
      </c>
      <c r="H3193" s="9">
        <v>0.36</v>
      </c>
      <c r="I3193" s="9">
        <v>0.48</v>
      </c>
      <c r="J3193" s="9" t="s">
        <v>195</v>
      </c>
      <c r="K3193" s="9">
        <v>0.13955560712494</v>
      </c>
      <c r="L3193" s="9">
        <v>3931.8048986977401</v>
      </c>
      <c r="M3193" s="9">
        <v>11.0059087368024</v>
      </c>
      <c r="N3193" s="9">
        <v>1.4785501942368799</v>
      </c>
      <c r="O3193" s="9">
        <v>1.53593627572624</v>
      </c>
      <c r="P3193" s="9">
        <v>0.20633997002144</v>
      </c>
      <c r="Q3193" s="9">
        <v>548.70541973461195</v>
      </c>
      <c r="R3193" s="9">
        <v>1410</v>
      </c>
      <c r="S3193" s="9" t="s">
        <v>299</v>
      </c>
      <c r="T3193" s="9">
        <v>1410</v>
      </c>
      <c r="U3193" s="9" t="s">
        <v>293</v>
      </c>
      <c r="V3193" s="9" t="s">
        <v>195</v>
      </c>
      <c r="Z3193" s="9">
        <v>0</v>
      </c>
      <c r="AA3193" s="9">
        <v>1</v>
      </c>
      <c r="AB3193" s="9">
        <v>1.53593627572624</v>
      </c>
      <c r="AC3193" s="9">
        <v>0.20633997002144</v>
      </c>
      <c r="AD3193" s="9">
        <v>548.70541973461195</v>
      </c>
      <c r="AF3193" s="9">
        <v>-1</v>
      </c>
      <c r="AG3193" s="9">
        <v>-1</v>
      </c>
      <c r="AH3193" s="9">
        <v>-1</v>
      </c>
      <c r="AI3193" s="9">
        <v>-1</v>
      </c>
      <c r="AJ3193" s="9">
        <v>0</v>
      </c>
      <c r="AM3193" s="9" t="s">
        <v>309</v>
      </c>
      <c r="AN3193" s="9">
        <v>-1</v>
      </c>
      <c r="AQ3193" s="9">
        <v>578</v>
      </c>
      <c r="AR3193" s="9" t="s">
        <v>303</v>
      </c>
      <c r="AS3193" s="9" t="s">
        <v>304</v>
      </c>
      <c r="AT3193" s="9" t="s">
        <v>195</v>
      </c>
      <c r="AU3193" s="9">
        <v>132.71029999999999</v>
      </c>
      <c r="AV3193" s="9">
        <v>96.418270570417107</v>
      </c>
      <c r="AW3193" s="9">
        <v>564.76150497553101</v>
      </c>
      <c r="AX3193" s="9">
        <v>0.44501656099999998</v>
      </c>
    </row>
    <row r="3194" spans="1:50" x14ac:dyDescent="0.25">
      <c r="A3194" s="142">
        <v>550000</v>
      </c>
      <c r="B3194" s="142">
        <v>900000</v>
      </c>
      <c r="C3194" s="142">
        <v>900000</v>
      </c>
      <c r="D3194" s="9" t="s">
        <v>305</v>
      </c>
      <c r="E3194" s="9" t="s">
        <v>70</v>
      </c>
      <c r="F3194" s="9" t="s">
        <v>306</v>
      </c>
      <c r="G3194" s="9" t="s">
        <v>307</v>
      </c>
      <c r="H3194" s="9">
        <v>0.36</v>
      </c>
      <c r="I3194" s="9">
        <v>0.48</v>
      </c>
      <c r="J3194" s="9" t="s">
        <v>195</v>
      </c>
      <c r="K3194" s="9">
        <v>5.8714145611260003E-2</v>
      </c>
      <c r="L3194" s="9">
        <v>3931.8048986977401</v>
      </c>
      <c r="M3194" s="9">
        <v>11.0059087368024</v>
      </c>
      <c r="N3194" s="9">
        <v>1.4785501942368799</v>
      </c>
      <c r="O3194" s="9">
        <v>0.64620252815691004</v>
      </c>
      <c r="P3194" s="9">
        <v>8.6811811397979999E-2</v>
      </c>
      <c r="Q3194" s="9">
        <v>230.85256533722401</v>
      </c>
      <c r="R3194" s="9">
        <v>1430</v>
      </c>
      <c r="S3194" s="9" t="s">
        <v>298</v>
      </c>
      <c r="T3194" s="9">
        <v>1430</v>
      </c>
      <c r="U3194" s="9" t="s">
        <v>293</v>
      </c>
      <c r="V3194" s="9" t="s">
        <v>195</v>
      </c>
      <c r="Z3194" s="9">
        <v>0</v>
      </c>
      <c r="AA3194" s="9">
        <v>1</v>
      </c>
      <c r="AB3194" s="9">
        <v>0.64620252815691004</v>
      </c>
      <c r="AC3194" s="9">
        <v>8.6811811397979999E-2</v>
      </c>
      <c r="AD3194" s="9">
        <v>230.85256533722301</v>
      </c>
      <c r="AF3194" s="9">
        <v>-1</v>
      </c>
      <c r="AG3194" s="9">
        <v>-1</v>
      </c>
      <c r="AH3194" s="9">
        <v>-1</v>
      </c>
      <c r="AI3194" s="9">
        <v>-1</v>
      </c>
      <c r="AJ3194" s="9">
        <v>0</v>
      </c>
      <c r="AM3194" s="9" t="s">
        <v>309</v>
      </c>
      <c r="AN3194" s="9">
        <v>-1</v>
      </c>
      <c r="AQ3194" s="9">
        <v>578</v>
      </c>
      <c r="AR3194" s="9" t="s">
        <v>303</v>
      </c>
      <c r="AS3194" s="9" t="s">
        <v>304</v>
      </c>
      <c r="AT3194" s="9" t="s">
        <v>195</v>
      </c>
      <c r="AU3194" s="9">
        <v>132.71029999999999</v>
      </c>
      <c r="AV3194" s="9">
        <v>88.688751424256097</v>
      </c>
      <c r="AW3194" s="9">
        <v>237.607717252675</v>
      </c>
      <c r="AX3194" s="9">
        <v>0.1872283579</v>
      </c>
    </row>
    <row r="3195" spans="1:50" x14ac:dyDescent="0.25">
      <c r="A3195" s="142">
        <v>550000</v>
      </c>
      <c r="B3195" s="142">
        <v>900000</v>
      </c>
      <c r="C3195" s="142">
        <v>900000</v>
      </c>
      <c r="D3195" s="9" t="s">
        <v>305</v>
      </c>
      <c r="E3195" s="9" t="s">
        <v>70</v>
      </c>
      <c r="F3195" s="9" t="s">
        <v>306</v>
      </c>
      <c r="G3195" s="9" t="s">
        <v>307</v>
      </c>
      <c r="H3195" s="9">
        <v>0.36</v>
      </c>
      <c r="I3195" s="9">
        <v>0.48</v>
      </c>
      <c r="J3195" s="9" t="s">
        <v>195</v>
      </c>
      <c r="K3195" s="9">
        <v>1.462660985094E-2</v>
      </c>
      <c r="L3195" s="9">
        <v>3931.8048986977401</v>
      </c>
      <c r="M3195" s="9">
        <v>11.0059087368024</v>
      </c>
      <c r="N3195" s="9">
        <v>1.4785501942368799</v>
      </c>
      <c r="O3195" s="9">
        <v>0.16097913314831999</v>
      </c>
      <c r="P3195" s="9">
        <v>2.1626176836140001E-2</v>
      </c>
      <c r="Q3195" s="9">
        <v>57.508976263290101</v>
      </c>
      <c r="R3195" s="9">
        <v>1210</v>
      </c>
      <c r="S3195" s="9" t="s">
        <v>310</v>
      </c>
      <c r="T3195" s="9">
        <v>1210</v>
      </c>
      <c r="U3195" s="9" t="s">
        <v>293</v>
      </c>
      <c r="V3195" s="9" t="s">
        <v>195</v>
      </c>
      <c r="Z3195" s="9">
        <v>0</v>
      </c>
      <c r="AA3195" s="9">
        <v>1</v>
      </c>
      <c r="AB3195" s="9">
        <v>0.16097913314831999</v>
      </c>
      <c r="AC3195" s="9">
        <v>2.1626176836140001E-2</v>
      </c>
      <c r="AD3195" s="9">
        <v>57.5089762632917</v>
      </c>
      <c r="AF3195" s="9">
        <v>-1</v>
      </c>
      <c r="AG3195" s="9">
        <v>-1</v>
      </c>
      <c r="AH3195" s="9">
        <v>-1</v>
      </c>
      <c r="AI3195" s="9">
        <v>-1</v>
      </c>
      <c r="AJ3195" s="9">
        <v>0</v>
      </c>
      <c r="AM3195" s="9" t="s">
        <v>309</v>
      </c>
      <c r="AN3195" s="9">
        <v>-1</v>
      </c>
      <c r="AQ3195" s="9">
        <v>578</v>
      </c>
      <c r="AR3195" s="9" t="s">
        <v>303</v>
      </c>
      <c r="AS3195" s="9" t="s">
        <v>304</v>
      </c>
      <c r="AT3195" s="9" t="s">
        <v>195</v>
      </c>
      <c r="AU3195" s="9">
        <v>132.71029999999999</v>
      </c>
      <c r="AV3195" s="9">
        <v>43.992606087701901</v>
      </c>
      <c r="AW3195" s="9">
        <v>59.191790013241302</v>
      </c>
      <c r="AX3195" s="9">
        <v>4.66415055E-2</v>
      </c>
    </row>
    <row r="3196" spans="1:50" x14ac:dyDescent="0.25">
      <c r="A3196" s="142">
        <v>550000</v>
      </c>
      <c r="B3196" s="142">
        <v>900000</v>
      </c>
      <c r="C3196" s="142">
        <v>900000</v>
      </c>
      <c r="D3196" s="9" t="s">
        <v>305</v>
      </c>
      <c r="E3196" s="9" t="s">
        <v>70</v>
      </c>
      <c r="F3196" s="9" t="s">
        <v>306</v>
      </c>
      <c r="G3196" s="9" t="s">
        <v>307</v>
      </c>
      <c r="H3196" s="9">
        <v>0.36</v>
      </c>
      <c r="I3196" s="9">
        <v>0.48</v>
      </c>
      <c r="J3196" s="9" t="s">
        <v>195</v>
      </c>
      <c r="K3196" s="9">
        <v>0.28467362545482999</v>
      </c>
      <c r="L3196" s="9">
        <v>3847.42469200289</v>
      </c>
      <c r="M3196" s="9">
        <v>9.5601531223170699</v>
      </c>
      <c r="N3196" s="9">
        <v>1.4050111379433099</v>
      </c>
      <c r="O3196" s="9">
        <v>2.72152344923337</v>
      </c>
      <c r="P3196" s="9">
        <v>0.39996961444273998</v>
      </c>
      <c r="Q3196" s="9">
        <v>1095.2603357369101</v>
      </c>
      <c r="R3196" s="9">
        <v>1200</v>
      </c>
      <c r="S3196" s="9" t="s">
        <v>308</v>
      </c>
      <c r="T3196" s="9">
        <v>1200</v>
      </c>
      <c r="U3196" s="9" t="s">
        <v>293</v>
      </c>
      <c r="V3196" s="9" t="s">
        <v>195</v>
      </c>
      <c r="Z3196" s="9">
        <v>0</v>
      </c>
      <c r="AA3196" s="9">
        <v>1</v>
      </c>
      <c r="AB3196" s="9">
        <v>2.72152344923337</v>
      </c>
      <c r="AC3196" s="9">
        <v>0.39996961444273998</v>
      </c>
      <c r="AD3196" s="9">
        <v>1095.2603357369101</v>
      </c>
      <c r="AF3196" s="9">
        <v>-1</v>
      </c>
      <c r="AG3196" s="9">
        <v>-1</v>
      </c>
      <c r="AH3196" s="9">
        <v>-1</v>
      </c>
      <c r="AI3196" s="9">
        <v>-1</v>
      </c>
      <c r="AJ3196" s="9">
        <v>0</v>
      </c>
      <c r="AM3196" s="9" t="s">
        <v>309</v>
      </c>
      <c r="AN3196" s="9">
        <v>-1</v>
      </c>
      <c r="AQ3196" s="9">
        <v>578</v>
      </c>
      <c r="AR3196" s="9" t="s">
        <v>303</v>
      </c>
      <c r="AS3196" s="9" t="s">
        <v>304</v>
      </c>
      <c r="AT3196" s="9" t="s">
        <v>195</v>
      </c>
      <c r="AU3196" s="9">
        <v>132.71029999999999</v>
      </c>
      <c r="AV3196" s="9">
        <v>156.26321777326999</v>
      </c>
      <c r="AW3196" s="9">
        <v>1152.03328945979</v>
      </c>
      <c r="AX3196" s="9">
        <v>0.88828899900000002</v>
      </c>
    </row>
    <row r="3197" spans="1:50" x14ac:dyDescent="0.25">
      <c r="A3197" s="142">
        <v>550000</v>
      </c>
      <c r="B3197" s="142">
        <v>900000</v>
      </c>
      <c r="C3197" s="142">
        <v>900000</v>
      </c>
      <c r="D3197" s="9" t="s">
        <v>305</v>
      </c>
      <c r="E3197" s="9" t="s">
        <v>70</v>
      </c>
      <c r="F3197" s="9" t="s">
        <v>306</v>
      </c>
      <c r="G3197" s="9" t="s">
        <v>307</v>
      </c>
      <c r="H3197" s="9">
        <v>0.36</v>
      </c>
      <c r="I3197" s="9">
        <v>0.48</v>
      </c>
      <c r="J3197" s="9" t="s">
        <v>195</v>
      </c>
      <c r="K3197" s="9">
        <v>5.0710494517170003E-2</v>
      </c>
      <c r="L3197" s="9">
        <v>3847.42469200289</v>
      </c>
      <c r="M3197" s="9">
        <v>9.5601531223170699</v>
      </c>
      <c r="N3197" s="9">
        <v>1.4050111379433099</v>
      </c>
      <c r="O3197" s="9">
        <v>0.48480009249264</v>
      </c>
      <c r="P3197" s="9">
        <v>7.1248809607240005E-2</v>
      </c>
      <c r="Q3197" s="9">
        <v>195.10480874906699</v>
      </c>
      <c r="R3197" s="9">
        <v>1210</v>
      </c>
      <c r="S3197" s="9" t="s">
        <v>310</v>
      </c>
      <c r="T3197" s="9">
        <v>1210</v>
      </c>
      <c r="U3197" s="9" t="s">
        <v>293</v>
      </c>
      <c r="V3197" s="9" t="s">
        <v>195</v>
      </c>
      <c r="Z3197" s="9">
        <v>0</v>
      </c>
      <c r="AA3197" s="9">
        <v>1</v>
      </c>
      <c r="AB3197" s="9">
        <v>0.48480009249264</v>
      </c>
      <c r="AC3197" s="9">
        <v>7.1248809607240005E-2</v>
      </c>
      <c r="AD3197" s="9">
        <v>195.104808749066</v>
      </c>
      <c r="AF3197" s="9">
        <v>-1</v>
      </c>
      <c r="AG3197" s="9">
        <v>-1</v>
      </c>
      <c r="AH3197" s="9">
        <v>-1</v>
      </c>
      <c r="AI3197" s="9">
        <v>-1</v>
      </c>
      <c r="AJ3197" s="9">
        <v>0</v>
      </c>
      <c r="AM3197" s="9" t="s">
        <v>309</v>
      </c>
      <c r="AN3197" s="9">
        <v>-1</v>
      </c>
      <c r="AQ3197" s="9">
        <v>578</v>
      </c>
      <c r="AR3197" s="9" t="s">
        <v>303</v>
      </c>
      <c r="AS3197" s="9" t="s">
        <v>304</v>
      </c>
      <c r="AT3197" s="9" t="s">
        <v>195</v>
      </c>
      <c r="AU3197" s="9">
        <v>132.71029999999999</v>
      </c>
      <c r="AV3197" s="9">
        <v>58.388133196658202</v>
      </c>
      <c r="AW3197" s="9">
        <v>205.21809041992</v>
      </c>
      <c r="AX3197" s="9">
        <v>0.1582358546</v>
      </c>
    </row>
    <row r="3198" spans="1:50" x14ac:dyDescent="0.25">
      <c r="A3198" s="142">
        <v>550000</v>
      </c>
      <c r="B3198" s="142">
        <v>900000</v>
      </c>
      <c r="C3198" s="142">
        <v>900000</v>
      </c>
      <c r="D3198" s="9" t="s">
        <v>305</v>
      </c>
      <c r="E3198" s="9" t="s">
        <v>70</v>
      </c>
      <c r="F3198" s="9" t="s">
        <v>306</v>
      </c>
      <c r="G3198" s="9" t="s">
        <v>307</v>
      </c>
      <c r="H3198" s="9">
        <v>0.36</v>
      </c>
      <c r="I3198" s="9">
        <v>0.48</v>
      </c>
      <c r="J3198" s="9" t="s">
        <v>195</v>
      </c>
      <c r="K3198" s="9">
        <v>0.13901831778369</v>
      </c>
      <c r="L3198" s="9">
        <v>3847.42469200289</v>
      </c>
      <c r="M3198" s="9">
        <v>9.5601531223170699</v>
      </c>
      <c r="N3198" s="9">
        <v>1.4050111379433099</v>
      </c>
      <c r="O3198" s="9">
        <v>1.32903640481904</v>
      </c>
      <c r="P3198" s="9">
        <v>0.19532228486423001</v>
      </c>
      <c r="Q3198" s="9">
        <v>534.862508481688</v>
      </c>
      <c r="R3198" s="9">
        <v>1210</v>
      </c>
      <c r="S3198" s="9" t="s">
        <v>310</v>
      </c>
      <c r="T3198" s="9">
        <v>1210</v>
      </c>
      <c r="U3198" s="9" t="s">
        <v>293</v>
      </c>
      <c r="V3198" s="9" t="s">
        <v>195</v>
      </c>
      <c r="Z3198" s="9">
        <v>0</v>
      </c>
      <c r="AA3198" s="9">
        <v>1</v>
      </c>
      <c r="AB3198" s="9">
        <v>1.32903640481904</v>
      </c>
      <c r="AC3198" s="9">
        <v>0.19532228486423001</v>
      </c>
      <c r="AD3198" s="9">
        <v>534.862508481688</v>
      </c>
      <c r="AF3198" s="9">
        <v>-1</v>
      </c>
      <c r="AG3198" s="9">
        <v>-1</v>
      </c>
      <c r="AH3198" s="9">
        <v>-1</v>
      </c>
      <c r="AI3198" s="9">
        <v>-1</v>
      </c>
      <c r="AJ3198" s="9">
        <v>0</v>
      </c>
      <c r="AM3198" s="9" t="s">
        <v>309</v>
      </c>
      <c r="AN3198" s="9">
        <v>-1</v>
      </c>
      <c r="AQ3198" s="9">
        <v>578</v>
      </c>
      <c r="AR3198" s="9" t="s">
        <v>303</v>
      </c>
      <c r="AS3198" s="9" t="s">
        <v>304</v>
      </c>
      <c r="AT3198" s="9" t="s">
        <v>195</v>
      </c>
      <c r="AU3198" s="9">
        <v>132.71029999999999</v>
      </c>
      <c r="AV3198" s="9">
        <v>98.607910832835202</v>
      </c>
      <c r="AW3198" s="9">
        <v>562.58717215418403</v>
      </c>
      <c r="AX3198" s="9">
        <v>0.43378954460000002</v>
      </c>
    </row>
    <row r="3199" spans="1:50" x14ac:dyDescent="0.25">
      <c r="A3199" s="142">
        <v>550000</v>
      </c>
      <c r="B3199" s="142">
        <v>900000</v>
      </c>
      <c r="C3199" s="142">
        <v>900000</v>
      </c>
      <c r="D3199" s="9" t="s">
        <v>305</v>
      </c>
      <c r="E3199" s="9" t="s">
        <v>70</v>
      </c>
      <c r="F3199" s="9" t="s">
        <v>306</v>
      </c>
      <c r="G3199" s="9" t="s">
        <v>307</v>
      </c>
      <c r="H3199" s="9">
        <v>0.36</v>
      </c>
      <c r="I3199" s="9">
        <v>0.48</v>
      </c>
      <c r="J3199" s="9" t="s">
        <v>195</v>
      </c>
      <c r="K3199" s="9">
        <v>3.0820576289000001E-4</v>
      </c>
      <c r="L3199" s="9">
        <v>3847.42469200289</v>
      </c>
      <c r="M3199" s="9">
        <v>9.5601531223170699</v>
      </c>
      <c r="N3199" s="9">
        <v>1.4050111379433099</v>
      </c>
      <c r="O3199" s="9">
        <v>2.9464942864599998E-3</v>
      </c>
      <c r="P3199" s="9">
        <v>4.3303252964000001E-4</v>
      </c>
      <c r="Q3199" s="9">
        <v>1.1857984623836499</v>
      </c>
      <c r="R3199" s="9">
        <v>1210</v>
      </c>
      <c r="S3199" s="9" t="s">
        <v>310</v>
      </c>
      <c r="T3199" s="9">
        <v>1210</v>
      </c>
      <c r="U3199" s="9" t="s">
        <v>293</v>
      </c>
      <c r="V3199" s="9" t="s">
        <v>195</v>
      </c>
      <c r="Z3199" s="9">
        <v>0</v>
      </c>
      <c r="AA3199" s="9">
        <v>1</v>
      </c>
      <c r="AB3199" s="9">
        <v>2.9464942864599998E-3</v>
      </c>
      <c r="AC3199" s="9">
        <v>4.3303252964000001E-4</v>
      </c>
      <c r="AD3199" s="9">
        <v>1.1857984623832101</v>
      </c>
      <c r="AF3199" s="9">
        <v>-1</v>
      </c>
      <c r="AG3199" s="9">
        <v>-1</v>
      </c>
      <c r="AH3199" s="9">
        <v>-1</v>
      </c>
      <c r="AI3199" s="9">
        <v>-1</v>
      </c>
      <c r="AJ3199" s="9">
        <v>0</v>
      </c>
      <c r="AM3199" s="9" t="s">
        <v>309</v>
      </c>
      <c r="AN3199" s="9">
        <v>-1</v>
      </c>
      <c r="AQ3199" s="9">
        <v>578</v>
      </c>
      <c r="AR3199" s="9" t="s">
        <v>303</v>
      </c>
      <c r="AS3199" s="9" t="s">
        <v>304</v>
      </c>
      <c r="AT3199" s="9" t="s">
        <v>195</v>
      </c>
      <c r="AU3199" s="9">
        <v>132.71029999999999</v>
      </c>
      <c r="AV3199" s="9">
        <v>6.9618065279879104</v>
      </c>
      <c r="AW3199" s="9">
        <v>1.2472644709959</v>
      </c>
      <c r="AX3199" s="9">
        <v>9.617181E-4</v>
      </c>
    </row>
    <row r="3200" spans="1:50" x14ac:dyDescent="0.25">
      <c r="A3200" s="142">
        <v>550000</v>
      </c>
      <c r="B3200" s="142">
        <v>900000</v>
      </c>
      <c r="C3200" s="142">
        <v>900000</v>
      </c>
      <c r="D3200" s="9" t="s">
        <v>305</v>
      </c>
      <c r="E3200" s="9" t="s">
        <v>70</v>
      </c>
      <c r="F3200" s="9" t="s">
        <v>306</v>
      </c>
      <c r="G3200" s="9" t="s">
        <v>307</v>
      </c>
      <c r="H3200" s="9">
        <v>0.36</v>
      </c>
      <c r="I3200" s="9">
        <v>0.48</v>
      </c>
      <c r="J3200" s="9" t="s">
        <v>195</v>
      </c>
      <c r="K3200" s="9">
        <v>0.14305281010328</v>
      </c>
      <c r="L3200" s="9">
        <v>3847.42469200289</v>
      </c>
      <c r="M3200" s="9">
        <v>9.5601531223170699</v>
      </c>
      <c r="N3200" s="9">
        <v>1.4050111379433099</v>
      </c>
      <c r="O3200" s="9">
        <v>1.3676067691651299</v>
      </c>
      <c r="P3200" s="9">
        <v>0.20099079150919999</v>
      </c>
      <c r="Q3200" s="9">
        <v>550.38491385177099</v>
      </c>
      <c r="R3200" s="9">
        <v>1210</v>
      </c>
      <c r="S3200" s="9" t="s">
        <v>310</v>
      </c>
      <c r="T3200" s="9">
        <v>1210</v>
      </c>
      <c r="U3200" s="9" t="s">
        <v>293</v>
      </c>
      <c r="V3200" s="9" t="s">
        <v>195</v>
      </c>
      <c r="Z3200" s="9">
        <v>0</v>
      </c>
      <c r="AA3200" s="9">
        <v>1</v>
      </c>
      <c r="AB3200" s="9">
        <v>1.3676067691651299</v>
      </c>
      <c r="AC3200" s="9">
        <v>0.20099079150919999</v>
      </c>
      <c r="AD3200" s="9">
        <v>550.38491385177099</v>
      </c>
      <c r="AF3200" s="9">
        <v>-1</v>
      </c>
      <c r="AG3200" s="9">
        <v>-1</v>
      </c>
      <c r="AH3200" s="9">
        <v>-1</v>
      </c>
      <c r="AI3200" s="9">
        <v>-1</v>
      </c>
      <c r="AJ3200" s="9">
        <v>0</v>
      </c>
      <c r="AM3200" s="9" t="s">
        <v>309</v>
      </c>
      <c r="AN3200" s="9">
        <v>-1</v>
      </c>
      <c r="AQ3200" s="9">
        <v>578</v>
      </c>
      <c r="AR3200" s="9" t="s">
        <v>303</v>
      </c>
      <c r="AS3200" s="9" t="s">
        <v>304</v>
      </c>
      <c r="AT3200" s="9" t="s">
        <v>195</v>
      </c>
      <c r="AU3200" s="9">
        <v>132.71029999999999</v>
      </c>
      <c r="AV3200" s="9">
        <v>98.989443736049296</v>
      </c>
      <c r="AW3200" s="9">
        <v>578.91418330883903</v>
      </c>
      <c r="AX3200" s="9">
        <v>0.44637868110000001</v>
      </c>
    </row>
    <row r="3201" spans="1:50" x14ac:dyDescent="0.25">
      <c r="A3201" s="142">
        <v>550000</v>
      </c>
      <c r="B3201" s="142">
        <v>900000</v>
      </c>
      <c r="C3201" s="142">
        <v>900000</v>
      </c>
      <c r="D3201" s="9" t="s">
        <v>305</v>
      </c>
      <c r="E3201" s="9" t="s">
        <v>70</v>
      </c>
      <c r="F3201" s="9" t="s">
        <v>306</v>
      </c>
      <c r="G3201" s="9" t="s">
        <v>307</v>
      </c>
      <c r="H3201" s="9">
        <v>0.36</v>
      </c>
      <c r="I3201" s="9">
        <v>0.48</v>
      </c>
      <c r="J3201" s="9" t="s">
        <v>195</v>
      </c>
      <c r="K3201" s="9">
        <v>0.21026537040254001</v>
      </c>
      <c r="L3201" s="9">
        <v>3860.0828655834398</v>
      </c>
      <c r="M3201" s="9">
        <v>9.5896964677889294</v>
      </c>
      <c r="N3201" s="9">
        <v>1.40928788484986</v>
      </c>
      <c r="O3201" s="9">
        <v>2.0163810798476001</v>
      </c>
      <c r="P3201" s="9">
        <v>0.29632443911176998</v>
      </c>
      <c r="Q3201" s="9">
        <v>811.641753516417</v>
      </c>
      <c r="R3201" s="9">
        <v>1200</v>
      </c>
      <c r="S3201" s="9" t="s">
        <v>308</v>
      </c>
      <c r="T3201" s="9">
        <v>1200</v>
      </c>
      <c r="U3201" s="9" t="s">
        <v>293</v>
      </c>
      <c r="V3201" s="9" t="s">
        <v>195</v>
      </c>
      <c r="Z3201" s="9">
        <v>0</v>
      </c>
      <c r="AA3201" s="9">
        <v>1</v>
      </c>
      <c r="AB3201" s="9">
        <v>2.0163810798476001</v>
      </c>
      <c r="AC3201" s="9">
        <v>0.29632443911176998</v>
      </c>
      <c r="AD3201" s="9">
        <v>811.641753516417</v>
      </c>
      <c r="AF3201" s="9">
        <v>-1</v>
      </c>
      <c r="AG3201" s="9">
        <v>-1</v>
      </c>
      <c r="AH3201" s="9">
        <v>-1</v>
      </c>
      <c r="AI3201" s="9">
        <v>-1</v>
      </c>
      <c r="AJ3201" s="9">
        <v>0</v>
      </c>
      <c r="AM3201" s="9" t="s">
        <v>309</v>
      </c>
      <c r="AN3201" s="9">
        <v>-1</v>
      </c>
      <c r="AQ3201" s="9">
        <v>578</v>
      </c>
      <c r="AR3201" s="9" t="s">
        <v>303</v>
      </c>
      <c r="AS3201" s="9" t="s">
        <v>304</v>
      </c>
      <c r="AT3201" s="9" t="s">
        <v>195</v>
      </c>
      <c r="AU3201" s="9">
        <v>132.71029999999999</v>
      </c>
      <c r="AV3201" s="9">
        <v>137.110050491621</v>
      </c>
      <c r="AW3201" s="9">
        <v>850.91376462184996</v>
      </c>
      <c r="AX3201" s="9">
        <v>0.65826581790000005</v>
      </c>
    </row>
    <row r="3202" spans="1:50" x14ac:dyDescent="0.25">
      <c r="A3202" s="142">
        <v>550000</v>
      </c>
      <c r="B3202" s="142">
        <v>900000</v>
      </c>
      <c r="C3202" s="142">
        <v>900000</v>
      </c>
      <c r="D3202" s="9" t="s">
        <v>305</v>
      </c>
      <c r="E3202" s="9" t="s">
        <v>70</v>
      </c>
      <c r="F3202" s="9" t="s">
        <v>306</v>
      </c>
      <c r="G3202" s="9" t="s">
        <v>307</v>
      </c>
      <c r="H3202" s="9">
        <v>0.36</v>
      </c>
      <c r="I3202" s="9">
        <v>0.48</v>
      </c>
      <c r="J3202" s="9" t="s">
        <v>195</v>
      </c>
      <c r="K3202" s="9">
        <v>3.5943411555599998E-2</v>
      </c>
      <c r="L3202" s="9">
        <v>3860.0828655834398</v>
      </c>
      <c r="M3202" s="9">
        <v>9.5896964677889294</v>
      </c>
      <c r="N3202" s="9">
        <v>1.40928788484986</v>
      </c>
      <c r="O3202" s="9">
        <v>0.34468640683507001</v>
      </c>
      <c r="P3202" s="9">
        <v>5.0654614445480001E-2</v>
      </c>
      <c r="Q3202" s="9">
        <v>138.744547076408</v>
      </c>
      <c r="R3202" s="9">
        <v>1210</v>
      </c>
      <c r="S3202" s="9" t="s">
        <v>310</v>
      </c>
      <c r="T3202" s="9">
        <v>1210</v>
      </c>
      <c r="U3202" s="9" t="s">
        <v>293</v>
      </c>
      <c r="V3202" s="9" t="s">
        <v>195</v>
      </c>
      <c r="Z3202" s="9">
        <v>0</v>
      </c>
      <c r="AA3202" s="9">
        <v>1</v>
      </c>
      <c r="AB3202" s="9">
        <v>0.34468640683507001</v>
      </c>
      <c r="AC3202" s="9">
        <v>5.0654614445480001E-2</v>
      </c>
      <c r="AD3202" s="9">
        <v>138.74454707640899</v>
      </c>
      <c r="AF3202" s="9">
        <v>-1</v>
      </c>
      <c r="AG3202" s="9">
        <v>-1</v>
      </c>
      <c r="AH3202" s="9">
        <v>-1</v>
      </c>
      <c r="AI3202" s="9">
        <v>-1</v>
      </c>
      <c r="AJ3202" s="9">
        <v>0</v>
      </c>
      <c r="AM3202" s="9" t="s">
        <v>309</v>
      </c>
      <c r="AN3202" s="9">
        <v>-1</v>
      </c>
      <c r="AQ3202" s="9">
        <v>578</v>
      </c>
      <c r="AR3202" s="9" t="s">
        <v>303</v>
      </c>
      <c r="AS3202" s="9" t="s">
        <v>304</v>
      </c>
      <c r="AT3202" s="9" t="s">
        <v>195</v>
      </c>
      <c r="AU3202" s="9">
        <v>132.71029999999999</v>
      </c>
      <c r="AV3202" s="9">
        <v>68.691009004405501</v>
      </c>
      <c r="AW3202" s="9">
        <v>145.45782589677</v>
      </c>
      <c r="AX3202" s="9">
        <v>0.1125259911</v>
      </c>
    </row>
    <row r="3203" spans="1:50" x14ac:dyDescent="0.25">
      <c r="A3203" s="142">
        <v>550000</v>
      </c>
      <c r="B3203" s="142">
        <v>900000</v>
      </c>
      <c r="C3203" s="142">
        <v>900000</v>
      </c>
      <c r="D3203" s="9" t="s">
        <v>305</v>
      </c>
      <c r="E3203" s="9" t="s">
        <v>70</v>
      </c>
      <c r="F3203" s="9" t="s">
        <v>306</v>
      </c>
      <c r="G3203" s="9" t="s">
        <v>307</v>
      </c>
      <c r="H3203" s="9">
        <v>0.36</v>
      </c>
      <c r="I3203" s="9">
        <v>0.48</v>
      </c>
      <c r="J3203" s="9" t="s">
        <v>195</v>
      </c>
      <c r="K3203" s="9">
        <v>3.8829905310330003E-2</v>
      </c>
      <c r="L3203" s="9">
        <v>3860.0828655834398</v>
      </c>
      <c r="M3203" s="9">
        <v>9.5896964677889294</v>
      </c>
      <c r="N3203" s="9">
        <v>1.40928788484986</v>
      </c>
      <c r="O3203" s="9">
        <v>0.37236700579908999</v>
      </c>
      <c r="P3203" s="9">
        <v>5.4722515123719999E-2</v>
      </c>
      <c r="Q3203" s="9">
        <v>149.88665216065101</v>
      </c>
      <c r="R3203" s="9">
        <v>1210</v>
      </c>
      <c r="S3203" s="9" t="s">
        <v>310</v>
      </c>
      <c r="T3203" s="9">
        <v>1210</v>
      </c>
      <c r="U3203" s="9" t="s">
        <v>293</v>
      </c>
      <c r="V3203" s="9" t="s">
        <v>195</v>
      </c>
      <c r="Z3203" s="9">
        <v>0</v>
      </c>
      <c r="AA3203" s="9">
        <v>1</v>
      </c>
      <c r="AB3203" s="9">
        <v>0.37236700579908999</v>
      </c>
      <c r="AC3203" s="9">
        <v>5.4722515123719999E-2</v>
      </c>
      <c r="AD3203" s="9">
        <v>149.88665216065201</v>
      </c>
      <c r="AF3203" s="9">
        <v>-1</v>
      </c>
      <c r="AG3203" s="9">
        <v>-1</v>
      </c>
      <c r="AH3203" s="9">
        <v>-1</v>
      </c>
      <c r="AI3203" s="9">
        <v>-1</v>
      </c>
      <c r="AJ3203" s="9">
        <v>0</v>
      </c>
      <c r="AM3203" s="9" t="s">
        <v>309</v>
      </c>
      <c r="AN3203" s="9">
        <v>-1</v>
      </c>
      <c r="AQ3203" s="9">
        <v>578</v>
      </c>
      <c r="AR3203" s="9" t="s">
        <v>303</v>
      </c>
      <c r="AS3203" s="9" t="s">
        <v>304</v>
      </c>
      <c r="AT3203" s="9" t="s">
        <v>195</v>
      </c>
      <c r="AU3203" s="9">
        <v>132.71029999999999</v>
      </c>
      <c r="AV3203" s="9">
        <v>50.890393755464999</v>
      </c>
      <c r="AW3203" s="9">
        <v>157.139051686313</v>
      </c>
      <c r="AX3203" s="9">
        <v>0.1215625727</v>
      </c>
    </row>
    <row r="3204" spans="1:50" x14ac:dyDescent="0.25">
      <c r="A3204" s="142">
        <v>550000</v>
      </c>
      <c r="B3204" s="142">
        <v>900000</v>
      </c>
      <c r="C3204" s="142">
        <v>900000</v>
      </c>
      <c r="D3204" s="9" t="s">
        <v>305</v>
      </c>
      <c r="E3204" s="9" t="s">
        <v>70</v>
      </c>
      <c r="F3204" s="9" t="s">
        <v>306</v>
      </c>
      <c r="G3204" s="9" t="s">
        <v>307</v>
      </c>
      <c r="H3204" s="9">
        <v>0.36</v>
      </c>
      <c r="I3204" s="9">
        <v>0.48</v>
      </c>
      <c r="J3204" s="9" t="s">
        <v>195</v>
      </c>
      <c r="K3204" s="9">
        <v>0.12788809652117999</v>
      </c>
      <c r="L3204" s="9">
        <v>3860.0828655834398</v>
      </c>
      <c r="M3204" s="9">
        <v>9.5896964677889294</v>
      </c>
      <c r="N3204" s="9">
        <v>1.40928788484986</v>
      </c>
      <c r="O3204" s="9">
        <v>1.2264080274814599</v>
      </c>
      <c r="P3204" s="9">
        <v>0.18023114504380999</v>
      </c>
      <c r="Q3204" s="9">
        <v>493.65865009351199</v>
      </c>
      <c r="R3204" s="9">
        <v>1210</v>
      </c>
      <c r="S3204" s="9" t="s">
        <v>310</v>
      </c>
      <c r="T3204" s="9">
        <v>1210</v>
      </c>
      <c r="U3204" s="9" t="s">
        <v>293</v>
      </c>
      <c r="V3204" s="9" t="s">
        <v>195</v>
      </c>
      <c r="Z3204" s="9">
        <v>0</v>
      </c>
      <c r="AA3204" s="9">
        <v>1</v>
      </c>
      <c r="AB3204" s="9">
        <v>1.2264080274814599</v>
      </c>
      <c r="AC3204" s="9">
        <v>0.18023114504380999</v>
      </c>
      <c r="AD3204" s="9">
        <v>493.65865009351199</v>
      </c>
      <c r="AF3204" s="9">
        <v>-1</v>
      </c>
      <c r="AG3204" s="9">
        <v>-1</v>
      </c>
      <c r="AH3204" s="9">
        <v>-1</v>
      </c>
      <c r="AI3204" s="9">
        <v>-1</v>
      </c>
      <c r="AJ3204" s="9">
        <v>0</v>
      </c>
      <c r="AM3204" s="9" t="s">
        <v>309</v>
      </c>
      <c r="AN3204" s="9">
        <v>-1</v>
      </c>
      <c r="AQ3204" s="9">
        <v>578</v>
      </c>
      <c r="AR3204" s="9" t="s">
        <v>303</v>
      </c>
      <c r="AS3204" s="9" t="s">
        <v>304</v>
      </c>
      <c r="AT3204" s="9" t="s">
        <v>195</v>
      </c>
      <c r="AU3204" s="9">
        <v>132.71029999999999</v>
      </c>
      <c r="AV3204" s="9">
        <v>92.436357079610801</v>
      </c>
      <c r="AW3204" s="9">
        <v>517.54476475527201</v>
      </c>
      <c r="AX3204" s="9">
        <v>0.40037197899999999</v>
      </c>
    </row>
    <row r="3205" spans="1:50" x14ac:dyDescent="0.25">
      <c r="A3205" s="142">
        <v>550000</v>
      </c>
      <c r="B3205" s="142">
        <v>900000</v>
      </c>
      <c r="C3205" s="142">
        <v>900000</v>
      </c>
      <c r="D3205" s="9" t="s">
        <v>305</v>
      </c>
      <c r="E3205" s="9" t="s">
        <v>70</v>
      </c>
      <c r="F3205" s="9" t="s">
        <v>306</v>
      </c>
      <c r="G3205" s="9" t="s">
        <v>307</v>
      </c>
      <c r="H3205" s="9">
        <v>0.36</v>
      </c>
      <c r="I3205" s="9">
        <v>0.48</v>
      </c>
      <c r="J3205" s="9" t="s">
        <v>195</v>
      </c>
      <c r="K3205" s="9">
        <v>0.20313124585782999</v>
      </c>
      <c r="L3205" s="9">
        <v>3860.0828655834398</v>
      </c>
      <c r="M3205" s="9">
        <v>9.5896964677889294</v>
      </c>
      <c r="N3205" s="9">
        <v>1.40928788484986</v>
      </c>
      <c r="O3205" s="9">
        <v>1.94796699090045</v>
      </c>
      <c r="P3205" s="9">
        <v>0.2862704038219</v>
      </c>
      <c r="Q3205" s="9">
        <v>784.10344160045099</v>
      </c>
      <c r="R3205" s="9">
        <v>1210</v>
      </c>
      <c r="S3205" s="9" t="s">
        <v>310</v>
      </c>
      <c r="T3205" s="9">
        <v>1210</v>
      </c>
      <c r="U3205" s="9" t="s">
        <v>293</v>
      </c>
      <c r="V3205" s="9" t="s">
        <v>195</v>
      </c>
      <c r="Z3205" s="9">
        <v>0</v>
      </c>
      <c r="AA3205" s="9">
        <v>1</v>
      </c>
      <c r="AB3205" s="9">
        <v>1.94796699090045</v>
      </c>
      <c r="AC3205" s="9">
        <v>0.2862704038219</v>
      </c>
      <c r="AD3205" s="9">
        <v>784.10344160045099</v>
      </c>
      <c r="AF3205" s="9">
        <v>-1</v>
      </c>
      <c r="AG3205" s="9">
        <v>-1</v>
      </c>
      <c r="AH3205" s="9">
        <v>-1</v>
      </c>
      <c r="AI3205" s="9">
        <v>-1</v>
      </c>
      <c r="AJ3205" s="9">
        <v>0</v>
      </c>
      <c r="AM3205" s="9" t="s">
        <v>309</v>
      </c>
      <c r="AN3205" s="9">
        <v>-1</v>
      </c>
      <c r="AQ3205" s="9">
        <v>578</v>
      </c>
      <c r="AR3205" s="9" t="s">
        <v>303</v>
      </c>
      <c r="AS3205" s="9" t="s">
        <v>304</v>
      </c>
      <c r="AT3205" s="9" t="s">
        <v>195</v>
      </c>
      <c r="AU3205" s="9">
        <v>132.71029999999999</v>
      </c>
      <c r="AV3205" s="9">
        <v>114.588671233714</v>
      </c>
      <c r="AW3205" s="9">
        <v>822.04298688989797</v>
      </c>
      <c r="AX3205" s="9">
        <v>0.63593142059999996</v>
      </c>
    </row>
    <row r="3206" spans="1:50" x14ac:dyDescent="0.25">
      <c r="A3206" s="142">
        <v>550000</v>
      </c>
      <c r="B3206" s="142">
        <v>900000</v>
      </c>
      <c r="C3206" s="142">
        <v>900000</v>
      </c>
      <c r="D3206" s="9" t="s">
        <v>305</v>
      </c>
      <c r="E3206" s="9" t="s">
        <v>70</v>
      </c>
      <c r="F3206" s="9" t="s">
        <v>306</v>
      </c>
      <c r="G3206" s="9" t="s">
        <v>307</v>
      </c>
      <c r="H3206" s="9">
        <v>0.36</v>
      </c>
      <c r="I3206" s="9">
        <v>0.48</v>
      </c>
      <c r="J3206" s="9" t="s">
        <v>195</v>
      </c>
      <c r="K3206" s="9">
        <v>1.70542406643E-3</v>
      </c>
      <c r="L3206" s="9">
        <v>3860.0828655834398</v>
      </c>
      <c r="M3206" s="9">
        <v>9.5896964677889294</v>
      </c>
      <c r="N3206" s="9">
        <v>1.40928788484986</v>
      </c>
      <c r="O3206" s="9">
        <v>1.635449914595E-2</v>
      </c>
      <c r="P3206" s="9">
        <v>2.4034334753500002E-3</v>
      </c>
      <c r="Q3206" s="9">
        <v>6.5830782173916704</v>
      </c>
      <c r="R3206" s="9">
        <v>1210</v>
      </c>
      <c r="S3206" s="9" t="s">
        <v>310</v>
      </c>
      <c r="T3206" s="9">
        <v>1210</v>
      </c>
      <c r="U3206" s="9" t="s">
        <v>293</v>
      </c>
      <c r="V3206" s="9" t="s">
        <v>195</v>
      </c>
      <c r="Z3206" s="9">
        <v>0</v>
      </c>
      <c r="AA3206" s="9">
        <v>1</v>
      </c>
      <c r="AB3206" s="9">
        <v>1.635449914595E-2</v>
      </c>
      <c r="AC3206" s="9">
        <v>2.4034334753500002E-3</v>
      </c>
      <c r="AD3206" s="9">
        <v>6.5830782173903097</v>
      </c>
      <c r="AF3206" s="9">
        <v>-1</v>
      </c>
      <c r="AG3206" s="9">
        <v>-1</v>
      </c>
      <c r="AH3206" s="9">
        <v>-1</v>
      </c>
      <c r="AI3206" s="9">
        <v>-1</v>
      </c>
      <c r="AJ3206" s="9">
        <v>0</v>
      </c>
      <c r="AM3206" s="9" t="s">
        <v>309</v>
      </c>
      <c r="AN3206" s="9">
        <v>-1</v>
      </c>
      <c r="AQ3206" s="9">
        <v>578</v>
      </c>
      <c r="AR3206" s="9" t="s">
        <v>303</v>
      </c>
      <c r="AS3206" s="9" t="s">
        <v>304</v>
      </c>
      <c r="AT3206" s="9" t="s">
        <v>195</v>
      </c>
      <c r="AU3206" s="9">
        <v>132.71029999999999</v>
      </c>
      <c r="AV3206" s="9">
        <v>15.231713916165999</v>
      </c>
      <c r="AW3206" s="9">
        <v>6.9016063361584798</v>
      </c>
      <c r="AX3206" s="9">
        <v>5.3390740000000001E-3</v>
      </c>
    </row>
    <row r="3207" spans="1:50" x14ac:dyDescent="0.25">
      <c r="A3207" s="142">
        <v>550000</v>
      </c>
      <c r="B3207" s="142">
        <v>900000</v>
      </c>
      <c r="C3207" s="142">
        <v>900000</v>
      </c>
      <c r="D3207" s="9" t="s">
        <v>305</v>
      </c>
      <c r="E3207" s="9" t="s">
        <v>70</v>
      </c>
      <c r="F3207" s="9" t="s">
        <v>306</v>
      </c>
      <c r="G3207" s="9" t="s">
        <v>307</v>
      </c>
      <c r="H3207" s="9">
        <v>0.36</v>
      </c>
      <c r="I3207" s="9">
        <v>0.48</v>
      </c>
      <c r="J3207" s="9" t="s">
        <v>195</v>
      </c>
      <c r="K3207" s="9">
        <v>6.7116160553979995E-2</v>
      </c>
      <c r="L3207" s="9">
        <v>3860.0828664462401</v>
      </c>
      <c r="M3207" s="9">
        <v>9.5896964699324005</v>
      </c>
      <c r="N3207" s="9">
        <v>1.40928788516486</v>
      </c>
      <c r="O3207" s="9">
        <v>0.64362360793995999</v>
      </c>
      <c r="P3207" s="9">
        <v>9.4585991967509997E-2</v>
      </c>
      <c r="Q3207" s="9">
        <v>259.073941416092</v>
      </c>
      <c r="R3207" s="9">
        <v>1200</v>
      </c>
      <c r="S3207" s="9" t="s">
        <v>308</v>
      </c>
      <c r="T3207" s="9">
        <v>1200</v>
      </c>
      <c r="U3207" s="9" t="s">
        <v>293</v>
      </c>
      <c r="V3207" s="9" t="s">
        <v>195</v>
      </c>
      <c r="Z3207" s="9">
        <v>0</v>
      </c>
      <c r="AA3207" s="9">
        <v>1</v>
      </c>
      <c r="AB3207" s="9">
        <v>0.64362360793995999</v>
      </c>
      <c r="AC3207" s="9">
        <v>9.4585991967509997E-2</v>
      </c>
      <c r="AD3207" s="9">
        <v>259.07394141609302</v>
      </c>
      <c r="AF3207" s="9">
        <v>-1</v>
      </c>
      <c r="AG3207" s="9">
        <v>-1</v>
      </c>
      <c r="AH3207" s="9">
        <v>-1</v>
      </c>
      <c r="AI3207" s="9">
        <v>-1</v>
      </c>
      <c r="AJ3207" s="9">
        <v>0</v>
      </c>
      <c r="AM3207" s="9" t="s">
        <v>309</v>
      </c>
      <c r="AN3207" s="9">
        <v>-1</v>
      </c>
      <c r="AQ3207" s="9">
        <v>578</v>
      </c>
      <c r="AR3207" s="9" t="s">
        <v>303</v>
      </c>
      <c r="AS3207" s="9" t="s">
        <v>304</v>
      </c>
      <c r="AT3207" s="9" t="s">
        <v>195</v>
      </c>
      <c r="AU3207" s="9">
        <v>132.71029999999999</v>
      </c>
      <c r="AV3207" s="9">
        <v>94.050311495623205</v>
      </c>
      <c r="AW3207" s="9">
        <v>271.60946538472399</v>
      </c>
      <c r="AX3207" s="9">
        <v>0.21011674080000001</v>
      </c>
    </row>
    <row r="3208" spans="1:50" x14ac:dyDescent="0.25">
      <c r="A3208" s="142">
        <v>550000</v>
      </c>
      <c r="B3208" s="142">
        <v>900000</v>
      </c>
      <c r="C3208" s="142">
        <v>900000</v>
      </c>
      <c r="D3208" s="9" t="s">
        <v>305</v>
      </c>
      <c r="E3208" s="9" t="s">
        <v>70</v>
      </c>
      <c r="F3208" s="9" t="s">
        <v>306</v>
      </c>
      <c r="G3208" s="9" t="s">
        <v>307</v>
      </c>
      <c r="H3208" s="9">
        <v>0.36</v>
      </c>
      <c r="I3208" s="9">
        <v>0.48</v>
      </c>
      <c r="J3208" s="9" t="s">
        <v>195</v>
      </c>
      <c r="K3208" s="9">
        <v>3.6432638661060002E-2</v>
      </c>
      <c r="L3208" s="9">
        <v>3860.0828664462401</v>
      </c>
      <c r="M3208" s="9">
        <v>9.5896964699324005</v>
      </c>
      <c r="N3208" s="9">
        <v>1.40928788516486</v>
      </c>
      <c r="O3208" s="9">
        <v>0.34937794635829</v>
      </c>
      <c r="P3208" s="9">
        <v>5.1344076289619997E-2</v>
      </c>
      <c r="Q3208" s="9">
        <v>140.633004274988</v>
      </c>
      <c r="R3208" s="9">
        <v>1210</v>
      </c>
      <c r="S3208" s="9" t="s">
        <v>310</v>
      </c>
      <c r="T3208" s="9">
        <v>1210</v>
      </c>
      <c r="U3208" s="9" t="s">
        <v>293</v>
      </c>
      <c r="V3208" s="9" t="s">
        <v>195</v>
      </c>
      <c r="Z3208" s="9">
        <v>0</v>
      </c>
      <c r="AA3208" s="9">
        <v>1</v>
      </c>
      <c r="AB3208" s="9">
        <v>0.34937794635829</v>
      </c>
      <c r="AC3208" s="9">
        <v>5.1344076289619997E-2</v>
      </c>
      <c r="AD3208" s="9">
        <v>140.63300427498999</v>
      </c>
      <c r="AF3208" s="9">
        <v>-1</v>
      </c>
      <c r="AG3208" s="9">
        <v>-1</v>
      </c>
      <c r="AH3208" s="9">
        <v>-1</v>
      </c>
      <c r="AI3208" s="9">
        <v>-1</v>
      </c>
      <c r="AJ3208" s="9">
        <v>0</v>
      </c>
      <c r="AM3208" s="9" t="s">
        <v>309</v>
      </c>
      <c r="AN3208" s="9">
        <v>-1</v>
      </c>
      <c r="AQ3208" s="9">
        <v>578</v>
      </c>
      <c r="AR3208" s="9" t="s">
        <v>303</v>
      </c>
      <c r="AS3208" s="9" t="s">
        <v>304</v>
      </c>
      <c r="AT3208" s="9" t="s">
        <v>195</v>
      </c>
      <c r="AU3208" s="9">
        <v>132.71029999999999</v>
      </c>
      <c r="AV3208" s="9">
        <v>70.372235740742596</v>
      </c>
      <c r="AW3208" s="9">
        <v>147.43765775049499</v>
      </c>
      <c r="AX3208" s="9">
        <v>0.1140575866</v>
      </c>
    </row>
    <row r="3209" spans="1:50" x14ac:dyDescent="0.25">
      <c r="A3209" s="142">
        <v>550000</v>
      </c>
      <c r="B3209" s="142">
        <v>900000</v>
      </c>
      <c r="C3209" s="142">
        <v>900000</v>
      </c>
      <c r="D3209" s="9" t="s">
        <v>305</v>
      </c>
      <c r="E3209" s="9" t="s">
        <v>70</v>
      </c>
      <c r="F3209" s="9" t="s">
        <v>306</v>
      </c>
      <c r="G3209" s="9" t="s">
        <v>307</v>
      </c>
      <c r="H3209" s="9">
        <v>0.36</v>
      </c>
      <c r="I3209" s="9">
        <v>0.48</v>
      </c>
      <c r="J3209" s="9" t="s">
        <v>195</v>
      </c>
      <c r="K3209" s="9">
        <v>0.29496689972558998</v>
      </c>
      <c r="L3209" s="9">
        <v>3860.0828664462401</v>
      </c>
      <c r="M3209" s="9">
        <v>9.5896964699324005</v>
      </c>
      <c r="N3209" s="9">
        <v>1.40928788516486</v>
      </c>
      <c r="O3209" s="9">
        <v>2.8286430370454201</v>
      </c>
      <c r="P3209" s="9">
        <v>0.41569327830790997</v>
      </c>
      <c r="Q3209" s="9">
        <v>1138.59667579952</v>
      </c>
      <c r="R3209" s="9">
        <v>1210</v>
      </c>
      <c r="S3209" s="9" t="s">
        <v>310</v>
      </c>
      <c r="T3209" s="9">
        <v>1210</v>
      </c>
      <c r="U3209" s="9" t="s">
        <v>293</v>
      </c>
      <c r="V3209" s="9" t="s">
        <v>195</v>
      </c>
      <c r="Z3209" s="9">
        <v>0</v>
      </c>
      <c r="AA3209" s="9">
        <v>1</v>
      </c>
      <c r="AB3209" s="9">
        <v>2.8286430370454201</v>
      </c>
      <c r="AC3209" s="9">
        <v>0.41569327830790997</v>
      </c>
      <c r="AD3209" s="9">
        <v>1138.59667579952</v>
      </c>
      <c r="AF3209" s="9">
        <v>-1</v>
      </c>
      <c r="AG3209" s="9">
        <v>-1</v>
      </c>
      <c r="AH3209" s="9">
        <v>-1</v>
      </c>
      <c r="AI3209" s="9">
        <v>-1</v>
      </c>
      <c r="AJ3209" s="9">
        <v>0</v>
      </c>
      <c r="AM3209" s="9" t="s">
        <v>309</v>
      </c>
      <c r="AN3209" s="9">
        <v>-1</v>
      </c>
      <c r="AQ3209" s="9">
        <v>578</v>
      </c>
      <c r="AR3209" s="9" t="s">
        <v>303</v>
      </c>
      <c r="AS3209" s="9" t="s">
        <v>304</v>
      </c>
      <c r="AT3209" s="9" t="s">
        <v>195</v>
      </c>
      <c r="AU3209" s="9">
        <v>132.71029999999999</v>
      </c>
      <c r="AV3209" s="9">
        <v>136.419009977928</v>
      </c>
      <c r="AW3209" s="9">
        <v>1193.68869254993</v>
      </c>
      <c r="AX3209" s="9">
        <v>0.92343607120000004</v>
      </c>
    </row>
    <row r="3210" spans="1:50" x14ac:dyDescent="0.25">
      <c r="A3210" s="142">
        <v>550000</v>
      </c>
      <c r="B3210" s="142">
        <v>900000</v>
      </c>
      <c r="C3210" s="142">
        <v>900000</v>
      </c>
      <c r="D3210" s="9" t="s">
        <v>305</v>
      </c>
      <c r="E3210" s="9" t="s">
        <v>70</v>
      </c>
      <c r="F3210" s="9" t="s">
        <v>306</v>
      </c>
      <c r="G3210" s="9" t="s">
        <v>307</v>
      </c>
      <c r="H3210" s="9">
        <v>0.36</v>
      </c>
      <c r="I3210" s="9">
        <v>0.48</v>
      </c>
      <c r="J3210" s="9" t="s">
        <v>195</v>
      </c>
      <c r="K3210" s="9">
        <v>0.17492941444214999</v>
      </c>
      <c r="L3210" s="9">
        <v>3860.0828664462401</v>
      </c>
      <c r="M3210" s="9">
        <v>9.5896964699324005</v>
      </c>
      <c r="N3210" s="9">
        <v>1.40928788516486</v>
      </c>
      <c r="O3210" s="9">
        <v>1.6775199881632701</v>
      </c>
      <c r="P3210" s="9">
        <v>0.24652590453230999</v>
      </c>
      <c r="Q3210" s="9">
        <v>675.24203552563597</v>
      </c>
      <c r="R3210" s="9">
        <v>1210</v>
      </c>
      <c r="S3210" s="9" t="s">
        <v>310</v>
      </c>
      <c r="T3210" s="9">
        <v>1210</v>
      </c>
      <c r="U3210" s="9" t="s">
        <v>293</v>
      </c>
      <c r="V3210" s="9" t="s">
        <v>195</v>
      </c>
      <c r="Z3210" s="9">
        <v>0</v>
      </c>
      <c r="AA3210" s="9">
        <v>1</v>
      </c>
      <c r="AB3210" s="9">
        <v>1.6775199881632701</v>
      </c>
      <c r="AC3210" s="9">
        <v>0.24652590453230999</v>
      </c>
      <c r="AD3210" s="9">
        <v>675.24203552563597</v>
      </c>
      <c r="AF3210" s="9">
        <v>-1</v>
      </c>
      <c r="AG3210" s="9">
        <v>-1</v>
      </c>
      <c r="AH3210" s="9">
        <v>-1</v>
      </c>
      <c r="AI3210" s="9">
        <v>-1</v>
      </c>
      <c r="AJ3210" s="9">
        <v>0</v>
      </c>
      <c r="AM3210" s="9" t="s">
        <v>309</v>
      </c>
      <c r="AN3210" s="9">
        <v>-1</v>
      </c>
      <c r="AQ3210" s="9">
        <v>578</v>
      </c>
      <c r="AR3210" s="9" t="s">
        <v>303</v>
      </c>
      <c r="AS3210" s="9" t="s">
        <v>304</v>
      </c>
      <c r="AT3210" s="9" t="s">
        <v>195</v>
      </c>
      <c r="AU3210" s="9">
        <v>132.71029999999999</v>
      </c>
      <c r="AV3210" s="9">
        <v>114.35658657101099</v>
      </c>
      <c r="AW3210" s="9">
        <v>707.91422430190505</v>
      </c>
      <c r="AX3210" s="9">
        <v>0.54764155349999999</v>
      </c>
    </row>
    <row r="3211" spans="1:50" x14ac:dyDescent="0.25">
      <c r="A3211" s="142">
        <v>550000</v>
      </c>
      <c r="B3211" s="142">
        <v>900000</v>
      </c>
      <c r="C3211" s="142">
        <v>900000</v>
      </c>
      <c r="D3211" s="9" t="s">
        <v>305</v>
      </c>
      <c r="E3211" s="9" t="s">
        <v>70</v>
      </c>
      <c r="F3211" s="9" t="s">
        <v>306</v>
      </c>
      <c r="G3211" s="9" t="s">
        <v>307</v>
      </c>
      <c r="H3211" s="9">
        <v>0.36</v>
      </c>
      <c r="I3211" s="9">
        <v>0.48</v>
      </c>
      <c r="J3211" s="9" t="s">
        <v>195</v>
      </c>
      <c r="K3211" s="9">
        <v>2.6886578371700001E-3</v>
      </c>
      <c r="L3211" s="9">
        <v>3860.0828664462401</v>
      </c>
      <c r="M3211" s="9">
        <v>9.5896964699324005</v>
      </c>
      <c r="N3211" s="9">
        <v>1.40928788516486</v>
      </c>
      <c r="O3211" s="9">
        <v>2.578341256997E-2</v>
      </c>
      <c r="P3211" s="9">
        <v>3.78909291727E-3</v>
      </c>
      <c r="Q3211" s="9">
        <v>10.3784420510001</v>
      </c>
      <c r="R3211" s="9">
        <v>1210</v>
      </c>
      <c r="S3211" s="9" t="s">
        <v>310</v>
      </c>
      <c r="T3211" s="9">
        <v>1210</v>
      </c>
      <c r="U3211" s="9" t="s">
        <v>293</v>
      </c>
      <c r="V3211" s="9" t="s">
        <v>195</v>
      </c>
      <c r="Z3211" s="9">
        <v>0</v>
      </c>
      <c r="AA3211" s="9">
        <v>1</v>
      </c>
      <c r="AB3211" s="9">
        <v>2.578341256997E-2</v>
      </c>
      <c r="AC3211" s="9">
        <v>3.78909291727E-3</v>
      </c>
      <c r="AD3211" s="9">
        <v>10.378442051001301</v>
      </c>
      <c r="AF3211" s="9">
        <v>-1</v>
      </c>
      <c r="AG3211" s="9">
        <v>-1</v>
      </c>
      <c r="AH3211" s="9">
        <v>-1</v>
      </c>
      <c r="AI3211" s="9">
        <v>-1</v>
      </c>
      <c r="AJ3211" s="9">
        <v>0</v>
      </c>
      <c r="AM3211" s="9" t="s">
        <v>309</v>
      </c>
      <c r="AN3211" s="9">
        <v>-1</v>
      </c>
      <c r="AQ3211" s="9">
        <v>578</v>
      </c>
      <c r="AR3211" s="9" t="s">
        <v>303</v>
      </c>
      <c r="AS3211" s="9" t="s">
        <v>304</v>
      </c>
      <c r="AT3211" s="9" t="s">
        <v>195</v>
      </c>
      <c r="AU3211" s="9">
        <v>132.71029999999999</v>
      </c>
      <c r="AV3211" s="9">
        <v>18.674695740656599</v>
      </c>
      <c r="AW3211" s="9">
        <v>10.8806122359927</v>
      </c>
      <c r="AX3211" s="9">
        <v>8.4172278999999992E-3</v>
      </c>
    </row>
    <row r="3212" spans="1:50" x14ac:dyDescent="0.25">
      <c r="A3212" s="142">
        <v>550000</v>
      </c>
      <c r="B3212" s="142">
        <v>900000</v>
      </c>
      <c r="C3212" s="142">
        <v>900000</v>
      </c>
      <c r="D3212" s="9" t="s">
        <v>305</v>
      </c>
      <c r="E3212" s="9" t="s">
        <v>70</v>
      </c>
      <c r="F3212" s="9" t="s">
        <v>306</v>
      </c>
      <c r="G3212" s="9" t="s">
        <v>307</v>
      </c>
      <c r="H3212" s="9">
        <v>0.36</v>
      </c>
      <c r="I3212" s="9">
        <v>0.48</v>
      </c>
      <c r="J3212" s="9" t="s">
        <v>195</v>
      </c>
      <c r="K3212" s="9">
        <v>4.1629682171780001E-2</v>
      </c>
      <c r="L3212" s="9">
        <v>3860.0828664462401</v>
      </c>
      <c r="M3212" s="9">
        <v>9.5896964699324005</v>
      </c>
      <c r="N3212" s="9">
        <v>1.40928788516486</v>
      </c>
      <c r="O3212" s="9">
        <v>0.39921601616718</v>
      </c>
      <c r="P3212" s="9">
        <v>5.866820674796E-2</v>
      </c>
      <c r="Q3212" s="9">
        <v>160.69402288691299</v>
      </c>
      <c r="R3212" s="9">
        <v>1210</v>
      </c>
      <c r="S3212" s="9" t="s">
        <v>310</v>
      </c>
      <c r="T3212" s="9">
        <v>1210</v>
      </c>
      <c r="U3212" s="9" t="s">
        <v>293</v>
      </c>
      <c r="V3212" s="9" t="s">
        <v>195</v>
      </c>
      <c r="Z3212" s="9">
        <v>0</v>
      </c>
      <c r="AA3212" s="9">
        <v>1</v>
      </c>
      <c r="AB3212" s="9">
        <v>0.39921601616718</v>
      </c>
      <c r="AC3212" s="9">
        <v>5.866820674796E-2</v>
      </c>
      <c r="AD3212" s="9">
        <v>160.69402288691199</v>
      </c>
      <c r="AF3212" s="9">
        <v>-1</v>
      </c>
      <c r="AG3212" s="9">
        <v>-1</v>
      </c>
      <c r="AH3212" s="9">
        <v>-1</v>
      </c>
      <c r="AI3212" s="9">
        <v>-1</v>
      </c>
      <c r="AJ3212" s="9">
        <v>0</v>
      </c>
      <c r="AM3212" s="9" t="s">
        <v>309</v>
      </c>
      <c r="AN3212" s="9">
        <v>-1</v>
      </c>
      <c r="AQ3212" s="9">
        <v>578</v>
      </c>
      <c r="AR3212" s="9" t="s">
        <v>303</v>
      </c>
      <c r="AS3212" s="9" t="s">
        <v>304</v>
      </c>
      <c r="AT3212" s="9" t="s">
        <v>195</v>
      </c>
      <c r="AU3212" s="9">
        <v>132.71029999999999</v>
      </c>
      <c r="AV3212" s="9">
        <v>62.8532909054153</v>
      </c>
      <c r="AW3212" s="9">
        <v>168.46934665936101</v>
      </c>
      <c r="AX3212" s="9">
        <v>0.13032767470000001</v>
      </c>
    </row>
    <row r="3213" spans="1:50" x14ac:dyDescent="0.25">
      <c r="A3213" s="142">
        <v>550000</v>
      </c>
      <c r="B3213" s="142">
        <v>900000</v>
      </c>
      <c r="C3213" s="142">
        <v>900000</v>
      </c>
      <c r="D3213" s="9" t="s">
        <v>305</v>
      </c>
      <c r="E3213" s="9" t="s">
        <v>70</v>
      </c>
      <c r="F3213" s="9" t="s">
        <v>306</v>
      </c>
      <c r="G3213" s="9" t="s">
        <v>307</v>
      </c>
      <c r="H3213" s="9">
        <v>0.36</v>
      </c>
      <c r="I3213" s="9">
        <v>0.48</v>
      </c>
      <c r="J3213" s="9" t="s">
        <v>195</v>
      </c>
      <c r="K3213" s="9">
        <v>0.35992940951187002</v>
      </c>
      <c r="L3213" s="9">
        <v>3916.2712455076398</v>
      </c>
      <c r="M3213" s="9">
        <v>11.0947834927247</v>
      </c>
      <c r="N3213" s="9">
        <v>1.4808351701753499</v>
      </c>
      <c r="O3213" s="9">
        <v>3.9933388711984801</v>
      </c>
      <c r="P3213" s="9">
        <v>0.53299612838562005</v>
      </c>
      <c r="Q3213" s="9">
        <v>1409.58119688389</v>
      </c>
      <c r="R3213" s="9">
        <v>1400</v>
      </c>
      <c r="S3213" s="9" t="s">
        <v>297</v>
      </c>
      <c r="T3213" s="9">
        <v>1400</v>
      </c>
      <c r="U3213" s="9" t="s">
        <v>293</v>
      </c>
      <c r="V3213" s="9" t="s">
        <v>195</v>
      </c>
      <c r="Z3213" s="9">
        <v>0</v>
      </c>
      <c r="AA3213" s="9">
        <v>1</v>
      </c>
      <c r="AB3213" s="9">
        <v>3.9933388711984801</v>
      </c>
      <c r="AC3213" s="9">
        <v>0.53299612838562005</v>
      </c>
      <c r="AD3213" s="9">
        <v>1409.58119688389</v>
      </c>
      <c r="AF3213" s="9">
        <v>-1</v>
      </c>
      <c r="AG3213" s="9">
        <v>-1</v>
      </c>
      <c r="AH3213" s="9">
        <v>-1</v>
      </c>
      <c r="AI3213" s="9">
        <v>-1</v>
      </c>
      <c r="AJ3213" s="9">
        <v>0</v>
      </c>
      <c r="AM3213" s="9" t="s">
        <v>309</v>
      </c>
      <c r="AN3213" s="9">
        <v>-1</v>
      </c>
      <c r="AQ3213" s="9">
        <v>578</v>
      </c>
      <c r="AR3213" s="9" t="s">
        <v>303</v>
      </c>
      <c r="AS3213" s="9" t="s">
        <v>304</v>
      </c>
      <c r="AT3213" s="9" t="s">
        <v>195</v>
      </c>
      <c r="AU3213" s="9">
        <v>132.71029999999999</v>
      </c>
      <c r="AV3213" s="9">
        <v>166.78576384437201</v>
      </c>
      <c r="AW3213" s="9">
        <v>1456.58264249376</v>
      </c>
      <c r="AX3213" s="9">
        <v>1.1432126494999999</v>
      </c>
    </row>
    <row r="3214" spans="1:50" x14ac:dyDescent="0.25">
      <c r="A3214" s="142">
        <v>550000</v>
      </c>
      <c r="B3214" s="142">
        <v>900000</v>
      </c>
      <c r="C3214" s="142">
        <v>900000</v>
      </c>
      <c r="D3214" s="9" t="s">
        <v>305</v>
      </c>
      <c r="E3214" s="9" t="s">
        <v>70</v>
      </c>
      <c r="F3214" s="9" t="s">
        <v>306</v>
      </c>
      <c r="G3214" s="9" t="s">
        <v>307</v>
      </c>
      <c r="H3214" s="9">
        <v>0.36</v>
      </c>
      <c r="I3214" s="9">
        <v>0.48</v>
      </c>
      <c r="J3214" s="9" t="s">
        <v>195</v>
      </c>
      <c r="K3214" s="9">
        <v>4.697505121863E-2</v>
      </c>
      <c r="L3214" s="9">
        <v>3916.2712455076398</v>
      </c>
      <c r="M3214" s="9">
        <v>11.0947834927247</v>
      </c>
      <c r="N3214" s="9">
        <v>1.4808351701753499</v>
      </c>
      <c r="O3214" s="9">
        <v>0.52117802283043002</v>
      </c>
      <c r="P3214" s="9">
        <v>6.9562307965340006E-2</v>
      </c>
      <c r="Q3214" s="9">
        <v>183.967042343797</v>
      </c>
      <c r="R3214" s="9">
        <v>1200</v>
      </c>
      <c r="S3214" s="9" t="s">
        <v>308</v>
      </c>
      <c r="T3214" s="9">
        <v>1200</v>
      </c>
      <c r="U3214" s="9" t="s">
        <v>293</v>
      </c>
      <c r="V3214" s="9" t="s">
        <v>195</v>
      </c>
      <c r="Z3214" s="9">
        <v>0</v>
      </c>
      <c r="AA3214" s="9">
        <v>1</v>
      </c>
      <c r="AB3214" s="9">
        <v>0.52117802283043002</v>
      </c>
      <c r="AC3214" s="9">
        <v>6.9562307965340006E-2</v>
      </c>
      <c r="AD3214" s="9">
        <v>183.967042343797</v>
      </c>
      <c r="AF3214" s="9">
        <v>-1</v>
      </c>
      <c r="AG3214" s="9">
        <v>-1</v>
      </c>
      <c r="AH3214" s="9">
        <v>-1</v>
      </c>
      <c r="AI3214" s="9">
        <v>-1</v>
      </c>
      <c r="AJ3214" s="9">
        <v>0</v>
      </c>
      <c r="AM3214" s="9" t="s">
        <v>309</v>
      </c>
      <c r="AN3214" s="9">
        <v>-1</v>
      </c>
      <c r="AQ3214" s="9">
        <v>578</v>
      </c>
      <c r="AR3214" s="9" t="s">
        <v>303</v>
      </c>
      <c r="AS3214" s="9" t="s">
        <v>304</v>
      </c>
      <c r="AT3214" s="9" t="s">
        <v>195</v>
      </c>
      <c r="AU3214" s="9">
        <v>132.71029999999999</v>
      </c>
      <c r="AV3214" s="9">
        <v>113.883208252092</v>
      </c>
      <c r="AW3214" s="9">
        <v>190.10128771671</v>
      </c>
      <c r="AX3214" s="9">
        <v>0.14920279180000001</v>
      </c>
    </row>
    <row r="3215" spans="1:50" x14ac:dyDescent="0.25">
      <c r="A3215" s="142">
        <v>550000</v>
      </c>
      <c r="B3215" s="142">
        <v>900000</v>
      </c>
      <c r="C3215" s="142">
        <v>900000</v>
      </c>
      <c r="D3215" s="9" t="s">
        <v>305</v>
      </c>
      <c r="E3215" s="9" t="s">
        <v>70</v>
      </c>
      <c r="F3215" s="9" t="s">
        <v>306</v>
      </c>
      <c r="G3215" s="9" t="s">
        <v>307</v>
      </c>
      <c r="H3215" s="9">
        <v>0.36</v>
      </c>
      <c r="I3215" s="9">
        <v>0.48</v>
      </c>
      <c r="J3215" s="9" t="s">
        <v>195</v>
      </c>
      <c r="K3215" s="9">
        <v>0.12460240986439999</v>
      </c>
      <c r="L3215" s="9">
        <v>3916.2712455076398</v>
      </c>
      <c r="M3215" s="9">
        <v>11.0947834927247</v>
      </c>
      <c r="N3215" s="9">
        <v>1.4808351701753499</v>
      </c>
      <c r="O3215" s="9">
        <v>1.38243676011732</v>
      </c>
      <c r="P3215" s="9">
        <v>0.18451563081580999</v>
      </c>
      <c r="Q3215" s="9">
        <v>487.97683487292699</v>
      </c>
      <c r="R3215" s="9">
        <v>1430</v>
      </c>
      <c r="S3215" s="9" t="s">
        <v>298</v>
      </c>
      <c r="T3215" s="9">
        <v>1430</v>
      </c>
      <c r="U3215" s="9" t="s">
        <v>293</v>
      </c>
      <c r="V3215" s="9" t="s">
        <v>195</v>
      </c>
      <c r="Z3215" s="9">
        <v>0</v>
      </c>
      <c r="AA3215" s="9">
        <v>1</v>
      </c>
      <c r="AB3215" s="9">
        <v>1.38243676011732</v>
      </c>
      <c r="AC3215" s="9">
        <v>0.18451563081580999</v>
      </c>
      <c r="AD3215" s="9">
        <v>487.97683487292699</v>
      </c>
      <c r="AF3215" s="9">
        <v>-1</v>
      </c>
      <c r="AG3215" s="9">
        <v>-1</v>
      </c>
      <c r="AH3215" s="9">
        <v>-1</v>
      </c>
      <c r="AI3215" s="9">
        <v>-1</v>
      </c>
      <c r="AJ3215" s="9">
        <v>0</v>
      </c>
      <c r="AM3215" s="9" t="s">
        <v>309</v>
      </c>
      <c r="AN3215" s="9">
        <v>-1</v>
      </c>
      <c r="AQ3215" s="9">
        <v>578</v>
      </c>
      <c r="AR3215" s="9" t="s">
        <v>303</v>
      </c>
      <c r="AS3215" s="9" t="s">
        <v>304</v>
      </c>
      <c r="AT3215" s="9" t="s">
        <v>195</v>
      </c>
      <c r="AU3215" s="9">
        <v>132.71029999999999</v>
      </c>
      <c r="AV3215" s="9">
        <v>92.156392208286306</v>
      </c>
      <c r="AW3215" s="9">
        <v>504.24806260628202</v>
      </c>
      <c r="AX3215" s="9">
        <v>0.39576385629999999</v>
      </c>
    </row>
    <row r="3216" spans="1:50" x14ac:dyDescent="0.25">
      <c r="A3216" s="142">
        <v>550000</v>
      </c>
      <c r="B3216" s="142">
        <v>900000</v>
      </c>
      <c r="C3216" s="142">
        <v>900000</v>
      </c>
      <c r="D3216" s="9" t="s">
        <v>305</v>
      </c>
      <c r="E3216" s="9" t="s">
        <v>70</v>
      </c>
      <c r="F3216" s="9" t="s">
        <v>306</v>
      </c>
      <c r="G3216" s="9" t="s">
        <v>307</v>
      </c>
      <c r="H3216" s="9">
        <v>0.36</v>
      </c>
      <c r="I3216" s="9">
        <v>0.48</v>
      </c>
      <c r="J3216" s="9" t="s">
        <v>195</v>
      </c>
      <c r="K3216" s="9">
        <v>1.9273844478380001E-2</v>
      </c>
      <c r="L3216" s="9">
        <v>3916.2712455076398</v>
      </c>
      <c r="M3216" s="9">
        <v>11.0947834927247</v>
      </c>
      <c r="N3216" s="9">
        <v>1.4808351701753499</v>
      </c>
      <c r="O3216" s="9">
        <v>0.21383913156008</v>
      </c>
      <c r="P3216" s="9">
        <v>2.8541386768069998E-2</v>
      </c>
      <c r="Q3216" s="9">
        <v>75.481602921069793</v>
      </c>
      <c r="R3216" s="9">
        <v>1430</v>
      </c>
      <c r="S3216" s="9" t="s">
        <v>298</v>
      </c>
      <c r="T3216" s="9">
        <v>1430</v>
      </c>
      <c r="U3216" s="9" t="s">
        <v>293</v>
      </c>
      <c r="V3216" s="9" t="s">
        <v>195</v>
      </c>
      <c r="Z3216" s="9">
        <v>0</v>
      </c>
      <c r="AA3216" s="9">
        <v>1</v>
      </c>
      <c r="AB3216" s="9">
        <v>0.21383913156008</v>
      </c>
      <c r="AC3216" s="9">
        <v>2.8541386768069998E-2</v>
      </c>
      <c r="AD3216" s="9">
        <v>75.481602921069793</v>
      </c>
      <c r="AF3216" s="9">
        <v>-1</v>
      </c>
      <c r="AG3216" s="9">
        <v>-1</v>
      </c>
      <c r="AH3216" s="9">
        <v>-1</v>
      </c>
      <c r="AI3216" s="9">
        <v>-1</v>
      </c>
      <c r="AJ3216" s="9">
        <v>0</v>
      </c>
      <c r="AM3216" s="9" t="s">
        <v>309</v>
      </c>
      <c r="AN3216" s="9">
        <v>-1</v>
      </c>
      <c r="AQ3216" s="9">
        <v>578</v>
      </c>
      <c r="AR3216" s="9" t="s">
        <v>303</v>
      </c>
      <c r="AS3216" s="9" t="s">
        <v>304</v>
      </c>
      <c r="AT3216" s="9" t="s">
        <v>195</v>
      </c>
      <c r="AU3216" s="9">
        <v>132.71029999999999</v>
      </c>
      <c r="AV3216" s="9">
        <v>35.962258369781701</v>
      </c>
      <c r="AW3216" s="9">
        <v>77.998481311674894</v>
      </c>
      <c r="AX3216" s="9">
        <v>6.1217845E-2</v>
      </c>
    </row>
    <row r="3217" spans="1:50" x14ac:dyDescent="0.25">
      <c r="A3217" s="142">
        <v>550000</v>
      </c>
      <c r="B3217" s="142">
        <v>900000</v>
      </c>
      <c r="C3217" s="142">
        <v>900000</v>
      </c>
      <c r="D3217" s="9" t="s">
        <v>305</v>
      </c>
      <c r="E3217" s="9" t="s">
        <v>70</v>
      </c>
      <c r="F3217" s="9" t="s">
        <v>306</v>
      </c>
      <c r="G3217" s="9" t="s">
        <v>307</v>
      </c>
      <c r="H3217" s="9">
        <v>0.36</v>
      </c>
      <c r="I3217" s="9">
        <v>0.48</v>
      </c>
      <c r="J3217" s="9" t="s">
        <v>195</v>
      </c>
      <c r="K3217" s="9">
        <v>2.92270787605E-3</v>
      </c>
      <c r="L3217" s="9">
        <v>3916.2712455076398</v>
      </c>
      <c r="M3217" s="9">
        <v>11.0947834927247</v>
      </c>
      <c r="N3217" s="9">
        <v>1.4808351701753499</v>
      </c>
      <c r="O3217" s="9">
        <v>3.2426811097339997E-2</v>
      </c>
      <c r="P3217" s="9">
        <v>4.3280486150099997E-3</v>
      </c>
      <c r="Q3217" s="9">
        <v>11.446116814024601</v>
      </c>
      <c r="R3217" s="9">
        <v>1430</v>
      </c>
      <c r="S3217" s="9" t="s">
        <v>298</v>
      </c>
      <c r="T3217" s="9">
        <v>1430</v>
      </c>
      <c r="U3217" s="9" t="s">
        <v>293</v>
      </c>
      <c r="V3217" s="9" t="s">
        <v>195</v>
      </c>
      <c r="Z3217" s="9">
        <v>0</v>
      </c>
      <c r="AA3217" s="9">
        <v>1</v>
      </c>
      <c r="AB3217" s="9">
        <v>3.2426811097339997E-2</v>
      </c>
      <c r="AC3217" s="9">
        <v>4.3280486150099997E-3</v>
      </c>
      <c r="AD3217" s="9">
        <v>11.4461168140233</v>
      </c>
      <c r="AF3217" s="9">
        <v>-1</v>
      </c>
      <c r="AG3217" s="9">
        <v>-1</v>
      </c>
      <c r="AH3217" s="9">
        <v>-1</v>
      </c>
      <c r="AI3217" s="9">
        <v>-1</v>
      </c>
      <c r="AJ3217" s="9">
        <v>0</v>
      </c>
      <c r="AM3217" s="9" t="s">
        <v>309</v>
      </c>
      <c r="AN3217" s="9">
        <v>-1</v>
      </c>
      <c r="AQ3217" s="9">
        <v>578</v>
      </c>
      <c r="AR3217" s="9" t="s">
        <v>303</v>
      </c>
      <c r="AS3217" s="9" t="s">
        <v>304</v>
      </c>
      <c r="AT3217" s="9" t="s">
        <v>195</v>
      </c>
      <c r="AU3217" s="9">
        <v>132.71029999999999</v>
      </c>
      <c r="AV3217" s="9">
        <v>19.910459771477498</v>
      </c>
      <c r="AW3217" s="9">
        <v>11.827779139023001</v>
      </c>
      <c r="AX3217" s="9">
        <v>9.2831441999999993E-3</v>
      </c>
    </row>
    <row r="3218" spans="1:50" x14ac:dyDescent="0.25">
      <c r="A3218" s="142">
        <v>550000</v>
      </c>
      <c r="B3218" s="142">
        <v>900000</v>
      </c>
      <c r="C3218" s="142">
        <v>900000</v>
      </c>
      <c r="D3218" s="9" t="s">
        <v>305</v>
      </c>
      <c r="E3218" s="9" t="s">
        <v>70</v>
      </c>
      <c r="F3218" s="9" t="s">
        <v>306</v>
      </c>
      <c r="G3218" s="9" t="s">
        <v>307</v>
      </c>
      <c r="H3218" s="9">
        <v>0.36</v>
      </c>
      <c r="I3218" s="9">
        <v>0.48</v>
      </c>
      <c r="J3218" s="9" t="s">
        <v>195</v>
      </c>
      <c r="K3218" s="9">
        <v>6.4059928832249993E-2</v>
      </c>
      <c r="L3218" s="9">
        <v>3916.2712455076398</v>
      </c>
      <c r="M3218" s="9">
        <v>11.0947834927247</v>
      </c>
      <c r="N3218" s="9">
        <v>1.4808351701753499</v>
      </c>
      <c r="O3218" s="9">
        <v>0.71073104095326001</v>
      </c>
      <c r="P3218" s="9">
        <v>9.4862195613729994E-2</v>
      </c>
      <c r="Q3218" s="9">
        <v>250.876057275042</v>
      </c>
      <c r="R3218" s="9">
        <v>1750</v>
      </c>
      <c r="S3218" s="9" t="s">
        <v>315</v>
      </c>
      <c r="T3218" s="9">
        <v>1750</v>
      </c>
      <c r="U3218" s="9" t="s">
        <v>293</v>
      </c>
      <c r="V3218" s="9" t="s">
        <v>195</v>
      </c>
      <c r="Z3218" s="9">
        <v>0</v>
      </c>
      <c r="AA3218" s="9">
        <v>1</v>
      </c>
      <c r="AB3218" s="9">
        <v>0.71073104095326001</v>
      </c>
      <c r="AC3218" s="9">
        <v>9.4862195613729994E-2</v>
      </c>
      <c r="AD3218" s="9">
        <v>250.876057275042</v>
      </c>
      <c r="AF3218" s="9">
        <v>-1</v>
      </c>
      <c r="AG3218" s="9">
        <v>-1</v>
      </c>
      <c r="AH3218" s="9">
        <v>-1</v>
      </c>
      <c r="AI3218" s="9">
        <v>-1</v>
      </c>
      <c r="AJ3218" s="9">
        <v>0</v>
      </c>
      <c r="AM3218" s="9" t="s">
        <v>309</v>
      </c>
      <c r="AN3218" s="9">
        <v>-1</v>
      </c>
      <c r="AQ3218" s="9">
        <v>578</v>
      </c>
      <c r="AR3218" s="9" t="s">
        <v>303</v>
      </c>
      <c r="AS3218" s="9" t="s">
        <v>304</v>
      </c>
      <c r="AT3218" s="9" t="s">
        <v>195</v>
      </c>
      <c r="AU3218" s="9">
        <v>132.71029999999999</v>
      </c>
      <c r="AV3218" s="9">
        <v>71.516497588234799</v>
      </c>
      <c r="AW3218" s="9">
        <v>259.24133441331401</v>
      </c>
      <c r="AX3218" s="9">
        <v>0.20346801079999999</v>
      </c>
    </row>
    <row r="3219" spans="1:50" x14ac:dyDescent="0.25">
      <c r="A3219" s="142">
        <v>550000</v>
      </c>
      <c r="B3219" s="142">
        <v>900000</v>
      </c>
      <c r="C3219" s="142">
        <v>900000</v>
      </c>
      <c r="D3219" s="9" t="s">
        <v>305</v>
      </c>
      <c r="E3219" s="9" t="s">
        <v>70</v>
      </c>
      <c r="F3219" s="9" t="s">
        <v>306</v>
      </c>
      <c r="G3219" s="9" t="s">
        <v>307</v>
      </c>
      <c r="H3219" s="9">
        <v>0.36</v>
      </c>
      <c r="I3219" s="9">
        <v>0.48</v>
      </c>
      <c r="J3219" s="9" t="s">
        <v>195</v>
      </c>
      <c r="K3219" s="9">
        <v>0.15515831903968999</v>
      </c>
      <c r="L3219" s="9">
        <v>3898.05273445391</v>
      </c>
      <c r="M3219" s="9">
        <v>11.212544714819</v>
      </c>
      <c r="N3219" s="9">
        <v>1.72233790072211</v>
      </c>
      <c r="O3219" s="9">
        <v>1.7397195901087401</v>
      </c>
      <c r="P3219" s="9">
        <v>0.26723505349440002</v>
      </c>
      <c r="Q3219" s="9">
        <v>604.81530980595505</v>
      </c>
      <c r="R3219" s="9">
        <v>1400</v>
      </c>
      <c r="S3219" s="9" t="s">
        <v>297</v>
      </c>
      <c r="T3219" s="9">
        <v>1400</v>
      </c>
      <c r="U3219" s="9" t="s">
        <v>293</v>
      </c>
      <c r="V3219" s="9" t="s">
        <v>195</v>
      </c>
      <c r="Z3219" s="9">
        <v>0</v>
      </c>
      <c r="AA3219" s="9">
        <v>1</v>
      </c>
      <c r="AB3219" s="9">
        <v>1.7397195901087401</v>
      </c>
      <c r="AC3219" s="9">
        <v>0.26723505349440002</v>
      </c>
      <c r="AD3219" s="9">
        <v>604.81530980595505</v>
      </c>
      <c r="AF3219" s="9">
        <v>-1</v>
      </c>
      <c r="AG3219" s="9">
        <v>-1</v>
      </c>
      <c r="AH3219" s="9">
        <v>-1</v>
      </c>
      <c r="AI3219" s="9">
        <v>-1</v>
      </c>
      <c r="AJ3219" s="9">
        <v>0</v>
      </c>
      <c r="AM3219" s="9" t="s">
        <v>309</v>
      </c>
      <c r="AN3219" s="9">
        <v>-1</v>
      </c>
      <c r="AQ3219" s="9">
        <v>578</v>
      </c>
      <c r="AR3219" s="9" t="s">
        <v>303</v>
      </c>
      <c r="AS3219" s="9" t="s">
        <v>304</v>
      </c>
      <c r="AT3219" s="9" t="s">
        <v>195</v>
      </c>
      <c r="AU3219" s="9">
        <v>132.71029999999999</v>
      </c>
      <c r="AV3219" s="9">
        <v>144.34983065638301</v>
      </c>
      <c r="AW3219" s="9">
        <v>627.90343989457801</v>
      </c>
      <c r="AX3219" s="9">
        <v>0.49052336559999998</v>
      </c>
    </row>
    <row r="3220" spans="1:50" x14ac:dyDescent="0.25">
      <c r="A3220" s="142">
        <v>550000</v>
      </c>
      <c r="B3220" s="142">
        <v>900000</v>
      </c>
      <c r="C3220" s="142">
        <v>900000</v>
      </c>
      <c r="D3220" s="9" t="s">
        <v>305</v>
      </c>
      <c r="E3220" s="9" t="s">
        <v>70</v>
      </c>
      <c r="F3220" s="9" t="s">
        <v>306</v>
      </c>
      <c r="G3220" s="9" t="s">
        <v>307</v>
      </c>
      <c r="H3220" s="9">
        <v>0.36</v>
      </c>
      <c r="I3220" s="9">
        <v>0.48</v>
      </c>
      <c r="J3220" s="9" t="s">
        <v>195</v>
      </c>
      <c r="K3220" s="9">
        <v>6.6453031582360003E-2</v>
      </c>
      <c r="L3220" s="9">
        <v>3898.05273445391</v>
      </c>
      <c r="M3220" s="9">
        <v>11.212544714819</v>
      </c>
      <c r="N3220" s="9">
        <v>1.72233790072211</v>
      </c>
      <c r="O3220" s="9">
        <v>0.74510758805257005</v>
      </c>
      <c r="P3220" s="9">
        <v>0.11445457491218999</v>
      </c>
      <c r="Q3220" s="9">
        <v>259.037421472397</v>
      </c>
      <c r="R3220" s="9">
        <v>1200</v>
      </c>
      <c r="S3220" s="9" t="s">
        <v>308</v>
      </c>
      <c r="T3220" s="9">
        <v>1200</v>
      </c>
      <c r="U3220" s="9" t="s">
        <v>293</v>
      </c>
      <c r="V3220" s="9" t="s">
        <v>195</v>
      </c>
      <c r="Z3220" s="9">
        <v>0</v>
      </c>
      <c r="AA3220" s="9">
        <v>1</v>
      </c>
      <c r="AB3220" s="9">
        <v>0.74510758805257005</v>
      </c>
      <c r="AC3220" s="9">
        <v>0.11445457491218999</v>
      </c>
      <c r="AD3220" s="9">
        <v>259.037421472397</v>
      </c>
      <c r="AF3220" s="9">
        <v>-1</v>
      </c>
      <c r="AG3220" s="9">
        <v>-1</v>
      </c>
      <c r="AH3220" s="9">
        <v>-1</v>
      </c>
      <c r="AI3220" s="9">
        <v>-1</v>
      </c>
      <c r="AJ3220" s="9">
        <v>0</v>
      </c>
      <c r="AM3220" s="9" t="s">
        <v>309</v>
      </c>
      <c r="AN3220" s="9">
        <v>-1</v>
      </c>
      <c r="AQ3220" s="9">
        <v>578</v>
      </c>
      <c r="AR3220" s="9" t="s">
        <v>303</v>
      </c>
      <c r="AS3220" s="9" t="s">
        <v>304</v>
      </c>
      <c r="AT3220" s="9" t="s">
        <v>195</v>
      </c>
      <c r="AU3220" s="9">
        <v>132.71029999999999</v>
      </c>
      <c r="AV3220" s="9">
        <v>140.11151713291801</v>
      </c>
      <c r="AW3220" s="9">
        <v>268.925877647052</v>
      </c>
      <c r="AX3220" s="9">
        <v>0.21008712199999999</v>
      </c>
    </row>
    <row r="3221" spans="1:50" x14ac:dyDescent="0.25">
      <c r="A3221" s="142">
        <v>550000</v>
      </c>
      <c r="B3221" s="142">
        <v>900000</v>
      </c>
      <c r="C3221" s="142">
        <v>900000</v>
      </c>
      <c r="D3221" s="9" t="s">
        <v>305</v>
      </c>
      <c r="E3221" s="9" t="s">
        <v>70</v>
      </c>
      <c r="F3221" s="9" t="s">
        <v>306</v>
      </c>
      <c r="G3221" s="9" t="s">
        <v>307</v>
      </c>
      <c r="H3221" s="9">
        <v>0.36</v>
      </c>
      <c r="I3221" s="9">
        <v>0.48</v>
      </c>
      <c r="J3221" s="9" t="s">
        <v>195</v>
      </c>
      <c r="K3221" s="9">
        <v>0.13427135203932999</v>
      </c>
      <c r="L3221" s="9">
        <v>3898.05273445391</v>
      </c>
      <c r="M3221" s="9">
        <v>11.212544714819</v>
      </c>
      <c r="N3221" s="9">
        <v>1.72233790072211</v>
      </c>
      <c r="O3221" s="9">
        <v>1.5055235386602099</v>
      </c>
      <c r="P3221" s="9">
        <v>0.23126063859854001</v>
      </c>
      <c r="Q3221" s="9">
        <v>523.39681097573805</v>
      </c>
      <c r="R3221" s="9">
        <v>1430</v>
      </c>
      <c r="S3221" s="9" t="s">
        <v>298</v>
      </c>
      <c r="T3221" s="9">
        <v>1430</v>
      </c>
      <c r="U3221" s="9" t="s">
        <v>293</v>
      </c>
      <c r="V3221" s="9" t="s">
        <v>195</v>
      </c>
      <c r="Z3221" s="9">
        <v>0</v>
      </c>
      <c r="AA3221" s="9">
        <v>1</v>
      </c>
      <c r="AB3221" s="9">
        <v>1.5055235386602099</v>
      </c>
      <c r="AC3221" s="9">
        <v>0.23126063859854001</v>
      </c>
      <c r="AD3221" s="9">
        <v>523.39681097573805</v>
      </c>
      <c r="AF3221" s="9">
        <v>-1</v>
      </c>
      <c r="AG3221" s="9">
        <v>-1</v>
      </c>
      <c r="AH3221" s="9">
        <v>-1</v>
      </c>
      <c r="AI3221" s="9">
        <v>-1</v>
      </c>
      <c r="AJ3221" s="9">
        <v>0</v>
      </c>
      <c r="AM3221" s="9" t="s">
        <v>309</v>
      </c>
      <c r="AN3221" s="9">
        <v>-1</v>
      </c>
      <c r="AQ3221" s="9">
        <v>578</v>
      </c>
      <c r="AR3221" s="9" t="s">
        <v>303</v>
      </c>
      <c r="AS3221" s="9" t="s">
        <v>304</v>
      </c>
      <c r="AT3221" s="9" t="s">
        <v>195</v>
      </c>
      <c r="AU3221" s="9">
        <v>132.71029999999999</v>
      </c>
      <c r="AV3221" s="9">
        <v>94.776243715647396</v>
      </c>
      <c r="AW3221" s="9">
        <v>543.37688334469601</v>
      </c>
      <c r="AX3221" s="9">
        <v>0.42449051989999997</v>
      </c>
    </row>
    <row r="3222" spans="1:50" x14ac:dyDescent="0.25">
      <c r="A3222" s="142">
        <v>550000</v>
      </c>
      <c r="B3222" s="142">
        <v>900000</v>
      </c>
      <c r="C3222" s="142">
        <v>900000</v>
      </c>
      <c r="D3222" s="9" t="s">
        <v>305</v>
      </c>
      <c r="E3222" s="9" t="s">
        <v>70</v>
      </c>
      <c r="F3222" s="9" t="s">
        <v>306</v>
      </c>
      <c r="G3222" s="9" t="s">
        <v>307</v>
      </c>
      <c r="H3222" s="9">
        <v>0.36</v>
      </c>
      <c r="I3222" s="9">
        <v>0.48</v>
      </c>
      <c r="J3222" s="9" t="s">
        <v>195</v>
      </c>
      <c r="K3222" s="9">
        <v>6.8094928743779995E-2</v>
      </c>
      <c r="L3222" s="9">
        <v>3898.05273445391</v>
      </c>
      <c r="M3222" s="9">
        <v>11.212544714819</v>
      </c>
      <c r="N3222" s="9">
        <v>1.72233790072211</v>
      </c>
      <c r="O3222" s="9">
        <v>0.76351743339208</v>
      </c>
      <c r="P3222" s="9">
        <v>0.11728247662239</v>
      </c>
      <c r="Q3222" s="9">
        <v>265.43762319214699</v>
      </c>
      <c r="R3222" s="9">
        <v>1210</v>
      </c>
      <c r="S3222" s="9" t="s">
        <v>310</v>
      </c>
      <c r="T3222" s="9">
        <v>1210</v>
      </c>
      <c r="U3222" s="9" t="s">
        <v>293</v>
      </c>
      <c r="V3222" s="9" t="s">
        <v>195</v>
      </c>
      <c r="Z3222" s="9">
        <v>0</v>
      </c>
      <c r="AA3222" s="9">
        <v>1</v>
      </c>
      <c r="AB3222" s="9">
        <v>0.76351743339208</v>
      </c>
      <c r="AC3222" s="9">
        <v>0.11728247662239</v>
      </c>
      <c r="AD3222" s="9">
        <v>265.43762319214602</v>
      </c>
      <c r="AF3222" s="9">
        <v>-1</v>
      </c>
      <c r="AG3222" s="9">
        <v>-1</v>
      </c>
      <c r="AH3222" s="9">
        <v>-1</v>
      </c>
      <c r="AI3222" s="9">
        <v>-1</v>
      </c>
      <c r="AJ3222" s="9">
        <v>0</v>
      </c>
      <c r="AM3222" s="9" t="s">
        <v>309</v>
      </c>
      <c r="AN3222" s="9">
        <v>-1</v>
      </c>
      <c r="AQ3222" s="9">
        <v>578</v>
      </c>
      <c r="AR3222" s="9" t="s">
        <v>303</v>
      </c>
      <c r="AS3222" s="9" t="s">
        <v>304</v>
      </c>
      <c r="AT3222" s="9" t="s">
        <v>195</v>
      </c>
      <c r="AU3222" s="9">
        <v>132.71029999999999</v>
      </c>
      <c r="AV3222" s="9">
        <v>67.270606924681999</v>
      </c>
      <c r="AW3222" s="9">
        <v>275.57039971964701</v>
      </c>
      <c r="AX3222" s="9">
        <v>0.21527787770000001</v>
      </c>
    </row>
    <row r="3223" spans="1:50" x14ac:dyDescent="0.25">
      <c r="A3223" s="142">
        <v>550000</v>
      </c>
      <c r="B3223" s="142">
        <v>900000</v>
      </c>
      <c r="C3223" s="142">
        <v>900000</v>
      </c>
      <c r="D3223" s="9" t="s">
        <v>305</v>
      </c>
      <c r="E3223" s="9" t="s">
        <v>70</v>
      </c>
      <c r="F3223" s="9" t="s">
        <v>306</v>
      </c>
      <c r="G3223" s="9" t="s">
        <v>307</v>
      </c>
      <c r="H3223" s="9">
        <v>0.36</v>
      </c>
      <c r="I3223" s="9">
        <v>0.48</v>
      </c>
      <c r="J3223" s="9" t="s">
        <v>195</v>
      </c>
      <c r="K3223" s="9">
        <v>0.14108859808067001</v>
      </c>
      <c r="L3223" s="9">
        <v>3898.05273445391</v>
      </c>
      <c r="M3223" s="9">
        <v>11.212544714819</v>
      </c>
      <c r="N3223" s="9">
        <v>1.72233790072211</v>
      </c>
      <c r="O3223" s="9">
        <v>1.58196221473067</v>
      </c>
      <c r="P3223" s="9">
        <v>0.24300223983409</v>
      </c>
      <c r="Q3223" s="9">
        <v>549.97079554863205</v>
      </c>
      <c r="R3223" s="9">
        <v>1330</v>
      </c>
      <c r="S3223" s="9" t="s">
        <v>311</v>
      </c>
      <c r="T3223" s="9">
        <v>1330</v>
      </c>
      <c r="U3223" s="9" t="s">
        <v>293</v>
      </c>
      <c r="V3223" s="9" t="s">
        <v>195</v>
      </c>
      <c r="Z3223" s="9">
        <v>0</v>
      </c>
      <c r="AA3223" s="9">
        <v>1</v>
      </c>
      <c r="AB3223" s="9">
        <v>1.58196221473067</v>
      </c>
      <c r="AC3223" s="9">
        <v>0.24300223983409</v>
      </c>
      <c r="AD3223" s="9">
        <v>549.97079554863205</v>
      </c>
      <c r="AF3223" s="9">
        <v>-1</v>
      </c>
      <c r="AG3223" s="9">
        <v>-1</v>
      </c>
      <c r="AH3223" s="9">
        <v>-1</v>
      </c>
      <c r="AI3223" s="9">
        <v>-1</v>
      </c>
      <c r="AJ3223" s="9">
        <v>0</v>
      </c>
      <c r="AM3223" s="9" t="s">
        <v>309</v>
      </c>
      <c r="AN3223" s="9">
        <v>-1</v>
      </c>
      <c r="AQ3223" s="9">
        <v>578</v>
      </c>
      <c r="AR3223" s="9" t="s">
        <v>303</v>
      </c>
      <c r="AS3223" s="9" t="s">
        <v>304</v>
      </c>
      <c r="AT3223" s="9" t="s">
        <v>195</v>
      </c>
      <c r="AU3223" s="9">
        <v>132.71029999999999</v>
      </c>
      <c r="AV3223" s="9">
        <v>96.992826382717197</v>
      </c>
      <c r="AW3223" s="9">
        <v>570.96529927018105</v>
      </c>
      <c r="AX3223" s="9">
        <v>0.44604281880000002</v>
      </c>
    </row>
    <row r="3224" spans="1:50" x14ac:dyDescent="0.25">
      <c r="A3224" s="142">
        <v>550000</v>
      </c>
      <c r="B3224" s="142">
        <v>900000</v>
      </c>
      <c r="C3224" s="142">
        <v>900000</v>
      </c>
      <c r="D3224" s="9" t="s">
        <v>305</v>
      </c>
      <c r="E3224" s="9" t="s">
        <v>70</v>
      </c>
      <c r="F3224" s="9" t="s">
        <v>306</v>
      </c>
      <c r="G3224" s="9" t="s">
        <v>307</v>
      </c>
      <c r="H3224" s="9">
        <v>0.36</v>
      </c>
      <c r="I3224" s="9">
        <v>0.48</v>
      </c>
      <c r="J3224" s="9" t="s">
        <v>195</v>
      </c>
      <c r="K3224" s="9">
        <v>5.2697224251100003E-2</v>
      </c>
      <c r="L3224" s="9">
        <v>3898.05273445391</v>
      </c>
      <c r="M3224" s="9">
        <v>11.212544714819</v>
      </c>
      <c r="N3224" s="9">
        <v>1.72233790072211</v>
      </c>
      <c r="O3224" s="9">
        <v>0.59086998326236995</v>
      </c>
      <c r="P3224" s="9">
        <v>9.0762426590529993E-2</v>
      </c>
      <c r="Q3224" s="9">
        <v>205.41655909015401</v>
      </c>
      <c r="R3224" s="9">
        <v>1300</v>
      </c>
      <c r="S3224" s="9" t="s">
        <v>296</v>
      </c>
      <c r="T3224" s="9">
        <v>1300</v>
      </c>
      <c r="U3224" s="9" t="s">
        <v>293</v>
      </c>
      <c r="V3224" s="9" t="s">
        <v>195</v>
      </c>
      <c r="Z3224" s="9">
        <v>0</v>
      </c>
      <c r="AA3224" s="9">
        <v>1</v>
      </c>
      <c r="AB3224" s="9">
        <v>0.59086998326236995</v>
      </c>
      <c r="AC3224" s="9">
        <v>9.0762426590529993E-2</v>
      </c>
      <c r="AD3224" s="9">
        <v>205.41655909015401</v>
      </c>
      <c r="AF3224" s="9">
        <v>-1</v>
      </c>
      <c r="AG3224" s="9">
        <v>-1</v>
      </c>
      <c r="AH3224" s="9">
        <v>-1</v>
      </c>
      <c r="AI3224" s="9">
        <v>-1</v>
      </c>
      <c r="AJ3224" s="9">
        <v>0</v>
      </c>
      <c r="AM3224" s="9" t="s">
        <v>309</v>
      </c>
      <c r="AN3224" s="9">
        <v>-1</v>
      </c>
      <c r="AQ3224" s="9">
        <v>578</v>
      </c>
      <c r="AR3224" s="9" t="s">
        <v>303</v>
      </c>
      <c r="AS3224" s="9" t="s">
        <v>304</v>
      </c>
      <c r="AT3224" s="9" t="s">
        <v>195</v>
      </c>
      <c r="AU3224" s="9">
        <v>132.71029999999999</v>
      </c>
      <c r="AV3224" s="9">
        <v>63.513028488997101</v>
      </c>
      <c r="AW3224" s="9">
        <v>213.25810040324001</v>
      </c>
      <c r="AX3224" s="9">
        <v>0.16659899359999999</v>
      </c>
    </row>
    <row r="3225" spans="1:50" x14ac:dyDescent="0.25">
      <c r="A3225" s="142">
        <v>550000</v>
      </c>
      <c r="B3225" s="142">
        <v>900000</v>
      </c>
      <c r="C3225" s="142">
        <v>900000</v>
      </c>
      <c r="D3225" s="9" t="s">
        <v>305</v>
      </c>
      <c r="E3225" s="9" t="s">
        <v>70</v>
      </c>
      <c r="F3225" s="9" t="s">
        <v>306</v>
      </c>
      <c r="G3225" s="9" t="s">
        <v>307</v>
      </c>
      <c r="H3225" s="9">
        <v>0.36</v>
      </c>
      <c r="I3225" s="9">
        <v>0.48</v>
      </c>
      <c r="J3225" s="9" t="s">
        <v>195</v>
      </c>
      <c r="K3225" s="9">
        <v>7.3080999425030005E-2</v>
      </c>
      <c r="L3225" s="9">
        <v>3874.2537879309102</v>
      </c>
      <c r="M3225" s="9">
        <v>10.3806684008152</v>
      </c>
      <c r="N3225" s="9">
        <v>1.7825308369300401</v>
      </c>
      <c r="O3225" s="9">
        <v>0.75862962143148005</v>
      </c>
      <c r="P3225" s="9">
        <v>0.13026913506879001</v>
      </c>
      <c r="Q3225" s="9">
        <v>283.13433884822598</v>
      </c>
      <c r="R3225" s="9">
        <v>1200</v>
      </c>
      <c r="S3225" s="9" t="s">
        <v>308</v>
      </c>
      <c r="T3225" s="9">
        <v>1200</v>
      </c>
      <c r="U3225" s="9" t="s">
        <v>293</v>
      </c>
      <c r="V3225" s="9" t="s">
        <v>195</v>
      </c>
      <c r="Z3225" s="9">
        <v>0</v>
      </c>
      <c r="AA3225" s="9">
        <v>1</v>
      </c>
      <c r="AB3225" s="9">
        <v>0.75862962143148005</v>
      </c>
      <c r="AC3225" s="9">
        <v>0.13026913506879001</v>
      </c>
      <c r="AD3225" s="9">
        <v>283.13433884822399</v>
      </c>
      <c r="AF3225" s="9">
        <v>-1</v>
      </c>
      <c r="AG3225" s="9">
        <v>-1</v>
      </c>
      <c r="AH3225" s="9">
        <v>-1</v>
      </c>
      <c r="AI3225" s="9">
        <v>-1</v>
      </c>
      <c r="AJ3225" s="9">
        <v>0</v>
      </c>
      <c r="AM3225" s="9" t="s">
        <v>309</v>
      </c>
      <c r="AN3225" s="9">
        <v>-1</v>
      </c>
      <c r="AQ3225" s="9">
        <v>578</v>
      </c>
      <c r="AR3225" s="9" t="s">
        <v>303</v>
      </c>
      <c r="AS3225" s="9" t="s">
        <v>304</v>
      </c>
      <c r="AT3225" s="9" t="s">
        <v>195</v>
      </c>
      <c r="AU3225" s="9">
        <v>132.71029999999999</v>
      </c>
      <c r="AV3225" s="9">
        <v>98.329631375271703</v>
      </c>
      <c r="AW3225" s="9">
        <v>295.74831187861901</v>
      </c>
      <c r="AX3225" s="9">
        <v>0.2296304451</v>
      </c>
    </row>
    <row r="3226" spans="1:50" x14ac:dyDescent="0.25">
      <c r="A3226" s="142">
        <v>550000</v>
      </c>
      <c r="B3226" s="142">
        <v>900000</v>
      </c>
      <c r="C3226" s="142">
        <v>900000</v>
      </c>
      <c r="D3226" s="9" t="s">
        <v>305</v>
      </c>
      <c r="E3226" s="9" t="s">
        <v>70</v>
      </c>
      <c r="F3226" s="9" t="s">
        <v>306</v>
      </c>
      <c r="G3226" s="9" t="s">
        <v>307</v>
      </c>
      <c r="H3226" s="9">
        <v>0.36</v>
      </c>
      <c r="I3226" s="9">
        <v>0.48</v>
      </c>
      <c r="J3226" s="9" t="s">
        <v>195</v>
      </c>
      <c r="K3226" s="9">
        <v>0.22630036346112001</v>
      </c>
      <c r="L3226" s="9">
        <v>3874.2537879309102</v>
      </c>
      <c r="M3226" s="9">
        <v>10.3806684008152</v>
      </c>
      <c r="N3226" s="9">
        <v>1.7825308369300401</v>
      </c>
      <c r="O3226" s="9">
        <v>2.3491490320738699</v>
      </c>
      <c r="P3226" s="9">
        <v>0.40338737627791998</v>
      </c>
      <c r="Q3226" s="9">
        <v>876.74504034939105</v>
      </c>
      <c r="R3226" s="9">
        <v>1210</v>
      </c>
      <c r="S3226" s="9" t="s">
        <v>310</v>
      </c>
      <c r="T3226" s="9">
        <v>1210</v>
      </c>
      <c r="U3226" s="9" t="s">
        <v>293</v>
      </c>
      <c r="V3226" s="9" t="s">
        <v>195</v>
      </c>
      <c r="Z3226" s="9">
        <v>0</v>
      </c>
      <c r="AA3226" s="9">
        <v>1</v>
      </c>
      <c r="AB3226" s="9">
        <v>2.3491490320738699</v>
      </c>
      <c r="AC3226" s="9">
        <v>0.40338737627791998</v>
      </c>
      <c r="AD3226" s="9">
        <v>876.74504034939105</v>
      </c>
      <c r="AF3226" s="9">
        <v>-1</v>
      </c>
      <c r="AG3226" s="9">
        <v>-1</v>
      </c>
      <c r="AH3226" s="9">
        <v>-1</v>
      </c>
      <c r="AI3226" s="9">
        <v>-1</v>
      </c>
      <c r="AJ3226" s="9">
        <v>0</v>
      </c>
      <c r="AM3226" s="9" t="s">
        <v>309</v>
      </c>
      <c r="AN3226" s="9">
        <v>-1</v>
      </c>
      <c r="AQ3226" s="9">
        <v>578</v>
      </c>
      <c r="AR3226" s="9" t="s">
        <v>303</v>
      </c>
      <c r="AS3226" s="9" t="s">
        <v>304</v>
      </c>
      <c r="AT3226" s="9" t="s">
        <v>195</v>
      </c>
      <c r="AU3226" s="9">
        <v>132.71029999999999</v>
      </c>
      <c r="AV3226" s="9">
        <v>123.831424701961</v>
      </c>
      <c r="AW3226" s="9">
        <v>915.805079264092</v>
      </c>
      <c r="AX3226" s="9">
        <v>0.71106653720000002</v>
      </c>
    </row>
    <row r="3227" spans="1:50" x14ac:dyDescent="0.25">
      <c r="A3227" s="142">
        <v>550000</v>
      </c>
      <c r="B3227" s="142">
        <v>900000</v>
      </c>
      <c r="C3227" s="142">
        <v>900000</v>
      </c>
      <c r="D3227" s="9" t="s">
        <v>305</v>
      </c>
      <c r="E3227" s="9" t="s">
        <v>70</v>
      </c>
      <c r="F3227" s="9" t="s">
        <v>306</v>
      </c>
      <c r="G3227" s="9" t="s">
        <v>307</v>
      </c>
      <c r="H3227" s="9">
        <v>0.36</v>
      </c>
      <c r="I3227" s="9">
        <v>0.48</v>
      </c>
      <c r="J3227" s="9" t="s">
        <v>195</v>
      </c>
      <c r="K3227" s="9">
        <v>2.6056377940039999E-2</v>
      </c>
      <c r="L3227" s="9">
        <v>3874.2537879309102</v>
      </c>
      <c r="M3227" s="9">
        <v>10.3806684008152</v>
      </c>
      <c r="N3227" s="9">
        <v>1.7825308369300401</v>
      </c>
      <c r="O3227" s="9">
        <v>0.27048261912191002</v>
      </c>
      <c r="P3227" s="9">
        <v>4.644629717683E-2</v>
      </c>
      <c r="Q3227" s="9">
        <v>100.94902093397501</v>
      </c>
      <c r="R3227" s="9">
        <v>1330</v>
      </c>
      <c r="S3227" s="9" t="s">
        <v>311</v>
      </c>
      <c r="T3227" s="9">
        <v>1330</v>
      </c>
      <c r="U3227" s="9" t="s">
        <v>293</v>
      </c>
      <c r="V3227" s="9" t="s">
        <v>195</v>
      </c>
      <c r="Z3227" s="9">
        <v>0</v>
      </c>
      <c r="AA3227" s="9">
        <v>1</v>
      </c>
      <c r="AB3227" s="9">
        <v>0.27048261912191002</v>
      </c>
      <c r="AC3227" s="9">
        <v>4.644629717683E-2</v>
      </c>
      <c r="AD3227" s="9">
        <v>100.949020933976</v>
      </c>
      <c r="AF3227" s="9">
        <v>-1</v>
      </c>
      <c r="AG3227" s="9">
        <v>-1</v>
      </c>
      <c r="AH3227" s="9">
        <v>-1</v>
      </c>
      <c r="AI3227" s="9">
        <v>-1</v>
      </c>
      <c r="AJ3227" s="9">
        <v>0</v>
      </c>
      <c r="AM3227" s="9" t="s">
        <v>309</v>
      </c>
      <c r="AN3227" s="9">
        <v>-1</v>
      </c>
      <c r="AQ3227" s="9">
        <v>578</v>
      </c>
      <c r="AR3227" s="9" t="s">
        <v>303</v>
      </c>
      <c r="AS3227" s="9" t="s">
        <v>304</v>
      </c>
      <c r="AT3227" s="9" t="s">
        <v>195</v>
      </c>
      <c r="AU3227" s="9">
        <v>132.71029999999999</v>
      </c>
      <c r="AV3227" s="9">
        <v>58.544897156250002</v>
      </c>
      <c r="AW3227" s="9">
        <v>105.44642041115</v>
      </c>
      <c r="AX3227" s="9">
        <v>8.1872685299999998E-2</v>
      </c>
    </row>
    <row r="3228" spans="1:50" x14ac:dyDescent="0.25">
      <c r="A3228" s="142">
        <v>550000</v>
      </c>
      <c r="B3228" s="142">
        <v>900000</v>
      </c>
      <c r="C3228" s="142">
        <v>900000</v>
      </c>
      <c r="D3228" s="9" t="s">
        <v>305</v>
      </c>
      <c r="E3228" s="9" t="s">
        <v>70</v>
      </c>
      <c r="F3228" s="9" t="s">
        <v>306</v>
      </c>
      <c r="G3228" s="9" t="s">
        <v>307</v>
      </c>
      <c r="H3228" s="9">
        <v>0.36</v>
      </c>
      <c r="I3228" s="9">
        <v>0.48</v>
      </c>
      <c r="J3228" s="9" t="s">
        <v>195</v>
      </c>
      <c r="K3228" s="9">
        <v>0.27748765881463</v>
      </c>
      <c r="L3228" s="9">
        <v>3874.2537879309102</v>
      </c>
      <c r="M3228" s="9">
        <v>10.3806684008152</v>
      </c>
      <c r="N3228" s="9">
        <v>1.7825308369300401</v>
      </c>
      <c r="O3228" s="9">
        <v>2.8805073714732701</v>
      </c>
      <c r="P3228" s="9">
        <v>0.49463030870460001</v>
      </c>
      <c r="Q3228" s="9">
        <v>1075.0576132666699</v>
      </c>
      <c r="R3228" s="9">
        <v>1330</v>
      </c>
      <c r="S3228" s="9" t="s">
        <v>311</v>
      </c>
      <c r="T3228" s="9">
        <v>1330</v>
      </c>
      <c r="U3228" s="9" t="s">
        <v>293</v>
      </c>
      <c r="V3228" s="9" t="s">
        <v>195</v>
      </c>
      <c r="Z3228" s="9">
        <v>0</v>
      </c>
      <c r="AA3228" s="9">
        <v>1</v>
      </c>
      <c r="AB3228" s="9">
        <v>2.8805073714732701</v>
      </c>
      <c r="AC3228" s="9">
        <v>0.49463030870460001</v>
      </c>
      <c r="AD3228" s="9">
        <v>1075.0576132666699</v>
      </c>
      <c r="AF3228" s="9">
        <v>-1</v>
      </c>
      <c r="AG3228" s="9">
        <v>-1</v>
      </c>
      <c r="AH3228" s="9">
        <v>-1</v>
      </c>
      <c r="AI3228" s="9">
        <v>-1</v>
      </c>
      <c r="AJ3228" s="9">
        <v>0</v>
      </c>
      <c r="AM3228" s="9" t="s">
        <v>309</v>
      </c>
      <c r="AN3228" s="9">
        <v>-1</v>
      </c>
      <c r="AQ3228" s="9">
        <v>578</v>
      </c>
      <c r="AR3228" s="9" t="s">
        <v>303</v>
      </c>
      <c r="AS3228" s="9" t="s">
        <v>304</v>
      </c>
      <c r="AT3228" s="9" t="s">
        <v>195</v>
      </c>
      <c r="AU3228" s="9">
        <v>132.71029999999999</v>
      </c>
      <c r="AV3228" s="9">
        <v>133.81734604920001</v>
      </c>
      <c r="AW3228" s="9">
        <v>1122.9527142107299</v>
      </c>
      <c r="AX3228" s="9">
        <v>0.87190398479999998</v>
      </c>
    </row>
    <row r="3229" spans="1:50" x14ac:dyDescent="0.25">
      <c r="A3229" s="142">
        <v>550000</v>
      </c>
      <c r="B3229" s="142">
        <v>900000</v>
      </c>
      <c r="C3229" s="142">
        <v>900000</v>
      </c>
      <c r="D3229" s="9" t="s">
        <v>305</v>
      </c>
      <c r="E3229" s="9" t="s">
        <v>70</v>
      </c>
      <c r="F3229" s="9" t="s">
        <v>306</v>
      </c>
      <c r="G3229" s="9" t="s">
        <v>307</v>
      </c>
      <c r="H3229" s="9">
        <v>0.36</v>
      </c>
      <c r="I3229" s="9">
        <v>0.48</v>
      </c>
      <c r="J3229" s="9" t="s">
        <v>195</v>
      </c>
      <c r="K3229" s="9">
        <v>4.0896182748800004E-3</v>
      </c>
      <c r="L3229" s="9">
        <v>3874.2537879309102</v>
      </c>
      <c r="M3229" s="9">
        <v>10.3806684008152</v>
      </c>
      <c r="N3229" s="9">
        <v>1.7825308369300401</v>
      </c>
      <c r="O3229" s="9">
        <v>4.2452971197479997E-2</v>
      </c>
      <c r="P3229" s="9">
        <v>7.2898706862499999E-3</v>
      </c>
      <c r="Q3229" s="9">
        <v>15.844219092660801</v>
      </c>
      <c r="R3229" s="9">
        <v>1210</v>
      </c>
      <c r="S3229" s="9" t="s">
        <v>310</v>
      </c>
      <c r="T3229" s="9">
        <v>1210</v>
      </c>
      <c r="U3229" s="9" t="s">
        <v>293</v>
      </c>
      <c r="V3229" s="9" t="s">
        <v>195</v>
      </c>
      <c r="Z3229" s="9">
        <v>0</v>
      </c>
      <c r="AA3229" s="9">
        <v>1</v>
      </c>
      <c r="AB3229" s="9">
        <v>4.2452971197479997E-2</v>
      </c>
      <c r="AC3229" s="9">
        <v>7.2898706862499999E-3</v>
      </c>
      <c r="AD3229" s="9">
        <v>15.8442190926609</v>
      </c>
      <c r="AF3229" s="9">
        <v>-1</v>
      </c>
      <c r="AG3229" s="9">
        <v>-1</v>
      </c>
      <c r="AH3229" s="9">
        <v>-1</v>
      </c>
      <c r="AI3229" s="9">
        <v>-1</v>
      </c>
      <c r="AJ3229" s="9">
        <v>0</v>
      </c>
      <c r="AM3229" s="9" t="s">
        <v>309</v>
      </c>
      <c r="AN3229" s="9">
        <v>-1</v>
      </c>
      <c r="AQ3229" s="9">
        <v>578</v>
      </c>
      <c r="AR3229" s="9" t="s">
        <v>303</v>
      </c>
      <c r="AS3229" s="9" t="s">
        <v>304</v>
      </c>
      <c r="AT3229" s="9" t="s">
        <v>195</v>
      </c>
      <c r="AU3229" s="9">
        <v>132.71029999999999</v>
      </c>
      <c r="AV3229" s="9">
        <v>23.7528430794336</v>
      </c>
      <c r="AW3229" s="9">
        <v>16.5500979808788</v>
      </c>
      <c r="AX3229" s="9">
        <v>1.2850137100000001E-2</v>
      </c>
    </row>
    <row r="3230" spans="1:50" x14ac:dyDescent="0.25">
      <c r="A3230" s="142">
        <v>550000</v>
      </c>
      <c r="B3230" s="142">
        <v>900000</v>
      </c>
      <c r="C3230" s="142">
        <v>900000</v>
      </c>
      <c r="D3230" s="9" t="s">
        <v>305</v>
      </c>
      <c r="E3230" s="9" t="s">
        <v>70</v>
      </c>
      <c r="F3230" s="9" t="s">
        <v>306</v>
      </c>
      <c r="G3230" s="9" t="s">
        <v>307</v>
      </c>
      <c r="H3230" s="9">
        <v>0.36</v>
      </c>
      <c r="I3230" s="9">
        <v>0.48</v>
      </c>
      <c r="J3230" s="9" t="s">
        <v>195</v>
      </c>
      <c r="K3230" s="9">
        <v>1.074843575219E-2</v>
      </c>
      <c r="L3230" s="9">
        <v>3874.2537879309102</v>
      </c>
      <c r="M3230" s="9">
        <v>10.3806684008152</v>
      </c>
      <c r="N3230" s="9">
        <v>1.7825308369300401</v>
      </c>
      <c r="O3230" s="9">
        <v>0.111575947371</v>
      </c>
      <c r="P3230" s="9">
        <v>1.9159418177040002E-2</v>
      </c>
      <c r="Q3230" s="9">
        <v>41.642167927273498</v>
      </c>
      <c r="R3230" s="9">
        <v>1330</v>
      </c>
      <c r="S3230" s="9" t="s">
        <v>311</v>
      </c>
      <c r="T3230" s="9">
        <v>1330</v>
      </c>
      <c r="U3230" s="9" t="s">
        <v>293</v>
      </c>
      <c r="V3230" s="9" t="s">
        <v>195</v>
      </c>
      <c r="Z3230" s="9">
        <v>0</v>
      </c>
      <c r="AA3230" s="9">
        <v>1</v>
      </c>
      <c r="AB3230" s="9">
        <v>0.111575947371</v>
      </c>
      <c r="AC3230" s="9">
        <v>1.9159418177040002E-2</v>
      </c>
      <c r="AD3230" s="9">
        <v>41.642167927272403</v>
      </c>
      <c r="AF3230" s="9">
        <v>-1</v>
      </c>
      <c r="AG3230" s="9">
        <v>-1</v>
      </c>
      <c r="AH3230" s="9">
        <v>-1</v>
      </c>
      <c r="AI3230" s="9">
        <v>-1</v>
      </c>
      <c r="AJ3230" s="9">
        <v>0</v>
      </c>
      <c r="AM3230" s="9" t="s">
        <v>309</v>
      </c>
      <c r="AN3230" s="9">
        <v>-1</v>
      </c>
      <c r="AQ3230" s="9">
        <v>578</v>
      </c>
      <c r="AR3230" s="9" t="s">
        <v>303</v>
      </c>
      <c r="AS3230" s="9" t="s">
        <v>304</v>
      </c>
      <c r="AT3230" s="9" t="s">
        <v>195</v>
      </c>
      <c r="AU3230" s="9">
        <v>132.71029999999999</v>
      </c>
      <c r="AV3230" s="9">
        <v>28.5625457160547</v>
      </c>
      <c r="AW3230" s="9">
        <v>43.497376254522898</v>
      </c>
      <c r="AX3230" s="9">
        <v>3.3773047799999997E-2</v>
      </c>
    </row>
    <row r="3231" spans="1:50" x14ac:dyDescent="0.25">
      <c r="A3231" s="142">
        <v>550000</v>
      </c>
      <c r="B3231" s="142">
        <v>900000</v>
      </c>
      <c r="C3231" s="142">
        <v>900000</v>
      </c>
      <c r="D3231" s="9" t="s">
        <v>305</v>
      </c>
      <c r="E3231" s="9" t="s">
        <v>70</v>
      </c>
      <c r="F3231" s="9" t="s">
        <v>306</v>
      </c>
      <c r="G3231" s="9" t="s">
        <v>307</v>
      </c>
      <c r="H3231" s="9">
        <v>0.36</v>
      </c>
      <c r="I3231" s="9">
        <v>0.48</v>
      </c>
      <c r="J3231" s="9" t="s">
        <v>195</v>
      </c>
      <c r="K3231" s="9">
        <v>0.14134043850608999</v>
      </c>
      <c r="L3231" s="9">
        <v>3850.8298267279001</v>
      </c>
      <c r="M3231" s="9">
        <v>8.8778619380063901</v>
      </c>
      <c r="N3231" s="9">
        <v>1.27776361962605</v>
      </c>
      <c r="O3231" s="9">
        <v>1.2548008993144</v>
      </c>
      <c r="P3231" s="9">
        <v>0.18059967030508001</v>
      </c>
      <c r="Q3231" s="9">
        <v>544.27797632207603</v>
      </c>
      <c r="R3231" s="9">
        <v>1200</v>
      </c>
      <c r="S3231" s="9" t="s">
        <v>308</v>
      </c>
      <c r="T3231" s="9">
        <v>1200</v>
      </c>
      <c r="U3231" s="9" t="s">
        <v>293</v>
      </c>
      <c r="V3231" s="9" t="s">
        <v>195</v>
      </c>
      <c r="Z3231" s="9">
        <v>0</v>
      </c>
      <c r="AA3231" s="9">
        <v>1</v>
      </c>
      <c r="AB3231" s="9">
        <v>1.2548008993144</v>
      </c>
      <c r="AC3231" s="9">
        <v>0.18059967030508001</v>
      </c>
      <c r="AD3231" s="9">
        <v>544.27797632207603</v>
      </c>
      <c r="AF3231" s="9">
        <v>-1</v>
      </c>
      <c r="AG3231" s="9">
        <v>-1</v>
      </c>
      <c r="AH3231" s="9">
        <v>-1</v>
      </c>
      <c r="AI3231" s="9">
        <v>-1</v>
      </c>
      <c r="AJ3231" s="9">
        <v>0</v>
      </c>
      <c r="AM3231" s="9" t="s">
        <v>309</v>
      </c>
      <c r="AN3231" s="9">
        <v>-1</v>
      </c>
      <c r="AQ3231" s="9">
        <v>578</v>
      </c>
      <c r="AR3231" s="9" t="s">
        <v>303</v>
      </c>
      <c r="AS3231" s="9" t="s">
        <v>304</v>
      </c>
      <c r="AT3231" s="9" t="s">
        <v>195</v>
      </c>
      <c r="AU3231" s="9">
        <v>132.71029999999999</v>
      </c>
      <c r="AV3231" s="9">
        <v>132.901740674189</v>
      </c>
      <c r="AW3231" s="9">
        <v>571.98446131322805</v>
      </c>
      <c r="AX3231" s="9">
        <v>0.44142577160000002</v>
      </c>
    </row>
    <row r="3232" spans="1:50" x14ac:dyDescent="0.25">
      <c r="A3232" s="142">
        <v>550000</v>
      </c>
      <c r="B3232" s="142">
        <v>900000</v>
      </c>
      <c r="C3232" s="142">
        <v>900000</v>
      </c>
      <c r="D3232" s="9" t="s">
        <v>305</v>
      </c>
      <c r="E3232" s="9" t="s">
        <v>70</v>
      </c>
      <c r="F3232" s="9" t="s">
        <v>306</v>
      </c>
      <c r="G3232" s="9" t="s">
        <v>307</v>
      </c>
      <c r="H3232" s="9">
        <v>0.36</v>
      </c>
      <c r="I3232" s="9">
        <v>0.48</v>
      </c>
      <c r="J3232" s="9" t="s">
        <v>195</v>
      </c>
      <c r="K3232" s="9">
        <v>3.0312165388200001E-3</v>
      </c>
      <c r="L3232" s="9">
        <v>3850.8298267279001</v>
      </c>
      <c r="M3232" s="9">
        <v>8.8778619380063901</v>
      </c>
      <c r="N3232" s="9">
        <v>1.27776361962605</v>
      </c>
      <c r="O3232" s="9">
        <v>2.6910721935840001E-2</v>
      </c>
      <c r="P3232" s="9">
        <v>3.8731782165100002E-3</v>
      </c>
      <c r="Q3232" s="9">
        <v>11.6726990589589</v>
      </c>
      <c r="R3232" s="9">
        <v>1410</v>
      </c>
      <c r="S3232" s="9" t="s">
        <v>299</v>
      </c>
      <c r="T3232" s="9">
        <v>1410</v>
      </c>
      <c r="U3232" s="9" t="s">
        <v>293</v>
      </c>
      <c r="V3232" s="9" t="s">
        <v>195</v>
      </c>
      <c r="Z3232" s="9">
        <v>0</v>
      </c>
      <c r="AA3232" s="9">
        <v>1</v>
      </c>
      <c r="AB3232" s="9">
        <v>2.6910721935840001E-2</v>
      </c>
      <c r="AC3232" s="9">
        <v>3.8731782165100002E-3</v>
      </c>
      <c r="AD3232" s="9">
        <v>11.6726990589606</v>
      </c>
      <c r="AF3232" s="9">
        <v>-1</v>
      </c>
      <c r="AG3232" s="9">
        <v>-1</v>
      </c>
      <c r="AH3232" s="9">
        <v>-1</v>
      </c>
      <c r="AI3232" s="9">
        <v>-1</v>
      </c>
      <c r="AJ3232" s="9">
        <v>0</v>
      </c>
      <c r="AM3232" s="9" t="s">
        <v>309</v>
      </c>
      <c r="AN3232" s="9">
        <v>-1</v>
      </c>
      <c r="AQ3232" s="9">
        <v>578</v>
      </c>
      <c r="AR3232" s="9" t="s">
        <v>303</v>
      </c>
      <c r="AS3232" s="9" t="s">
        <v>304</v>
      </c>
      <c r="AT3232" s="9" t="s">
        <v>195</v>
      </c>
      <c r="AU3232" s="9">
        <v>132.71029999999999</v>
      </c>
      <c r="AV3232" s="9">
        <v>20.77702032466</v>
      </c>
      <c r="AW3232" s="9">
        <v>12.2668981178105</v>
      </c>
      <c r="AX3232" s="9">
        <v>9.4669092E-3</v>
      </c>
    </row>
    <row r="3233" spans="1:50" x14ac:dyDescent="0.25">
      <c r="A3233" s="142">
        <v>550000</v>
      </c>
      <c r="B3233" s="142">
        <v>900000</v>
      </c>
      <c r="C3233" s="142">
        <v>900000</v>
      </c>
      <c r="D3233" s="9" t="s">
        <v>305</v>
      </c>
      <c r="E3233" s="9" t="s">
        <v>70</v>
      </c>
      <c r="F3233" s="9" t="s">
        <v>306</v>
      </c>
      <c r="G3233" s="9" t="s">
        <v>307</v>
      </c>
      <c r="H3233" s="9">
        <v>0.36</v>
      </c>
      <c r="I3233" s="9">
        <v>0.48</v>
      </c>
      <c r="J3233" s="9" t="s">
        <v>195</v>
      </c>
      <c r="K3233" s="9">
        <v>7.2664795477740005E-2</v>
      </c>
      <c r="L3233" s="9">
        <v>3850.8298267279001</v>
      </c>
      <c r="M3233" s="9">
        <v>8.8778619380063901</v>
      </c>
      <c r="N3233" s="9">
        <v>1.27776361962605</v>
      </c>
      <c r="O3233" s="9">
        <v>0.64510802200492001</v>
      </c>
      <c r="P3233" s="9">
        <v>9.284843208903E-2</v>
      </c>
      <c r="Q3233" s="9">
        <v>279.81976177879801</v>
      </c>
      <c r="R3233" s="9">
        <v>1210</v>
      </c>
      <c r="S3233" s="9" t="s">
        <v>310</v>
      </c>
      <c r="T3233" s="9">
        <v>1210</v>
      </c>
      <c r="U3233" s="9" t="s">
        <v>293</v>
      </c>
      <c r="V3233" s="9" t="s">
        <v>195</v>
      </c>
      <c r="Z3233" s="9">
        <v>0</v>
      </c>
      <c r="AA3233" s="9">
        <v>1</v>
      </c>
      <c r="AB3233" s="9">
        <v>0.64510802200492001</v>
      </c>
      <c r="AC3233" s="9">
        <v>9.284843208903E-2</v>
      </c>
      <c r="AD3233" s="9">
        <v>279.8197617788</v>
      </c>
      <c r="AF3233" s="9">
        <v>-1</v>
      </c>
      <c r="AG3233" s="9">
        <v>-1</v>
      </c>
      <c r="AH3233" s="9">
        <v>-1</v>
      </c>
      <c r="AI3233" s="9">
        <v>-1</v>
      </c>
      <c r="AJ3233" s="9">
        <v>0</v>
      </c>
      <c r="AM3233" s="9" t="s">
        <v>309</v>
      </c>
      <c r="AN3233" s="9">
        <v>-1</v>
      </c>
      <c r="AQ3233" s="9">
        <v>578</v>
      </c>
      <c r="AR3233" s="9" t="s">
        <v>303</v>
      </c>
      <c r="AS3233" s="9" t="s">
        <v>304</v>
      </c>
      <c r="AT3233" s="9" t="s">
        <v>195</v>
      </c>
      <c r="AU3233" s="9">
        <v>132.71029999999999</v>
      </c>
      <c r="AV3233" s="9">
        <v>83.380540462128806</v>
      </c>
      <c r="AW3233" s="9">
        <v>294.06399426151199</v>
      </c>
      <c r="AX3233" s="9">
        <v>0.2269422237</v>
      </c>
    </row>
    <row r="3234" spans="1:50" x14ac:dyDescent="0.25">
      <c r="A3234" s="142">
        <v>550000</v>
      </c>
      <c r="B3234" s="142">
        <v>900000</v>
      </c>
      <c r="C3234" s="142">
        <v>900000</v>
      </c>
      <c r="D3234" s="9" t="s">
        <v>305</v>
      </c>
      <c r="E3234" s="9" t="s">
        <v>70</v>
      </c>
      <c r="F3234" s="9" t="s">
        <v>306</v>
      </c>
      <c r="G3234" s="9" t="s">
        <v>307</v>
      </c>
      <c r="H3234" s="9">
        <v>0.36</v>
      </c>
      <c r="I3234" s="9">
        <v>0.48</v>
      </c>
      <c r="J3234" s="9" t="s">
        <v>195</v>
      </c>
      <c r="K3234" s="9">
        <v>0.22093200793564</v>
      </c>
      <c r="L3234" s="9">
        <v>3850.8298267279001</v>
      </c>
      <c r="M3234" s="9">
        <v>8.8778619380063901</v>
      </c>
      <c r="N3234" s="9">
        <v>1.27776361962605</v>
      </c>
      <c r="O3234" s="9">
        <v>1.9614038641392</v>
      </c>
      <c r="P3234" s="9">
        <v>0.28229888215109999</v>
      </c>
      <c r="Q3234" s="9">
        <v>850.77156583747603</v>
      </c>
      <c r="R3234" s="9">
        <v>1210</v>
      </c>
      <c r="S3234" s="9" t="s">
        <v>310</v>
      </c>
      <c r="T3234" s="9">
        <v>1210</v>
      </c>
      <c r="U3234" s="9" t="s">
        <v>293</v>
      </c>
      <c r="V3234" s="9" t="s">
        <v>195</v>
      </c>
      <c r="Z3234" s="9">
        <v>0</v>
      </c>
      <c r="AA3234" s="9">
        <v>1</v>
      </c>
      <c r="AB3234" s="9">
        <v>1.9614038641392</v>
      </c>
      <c r="AC3234" s="9">
        <v>0.28229888215109999</v>
      </c>
      <c r="AD3234" s="9">
        <v>850.77156583747603</v>
      </c>
      <c r="AF3234" s="9">
        <v>-1</v>
      </c>
      <c r="AG3234" s="9">
        <v>-1</v>
      </c>
      <c r="AH3234" s="9">
        <v>-1</v>
      </c>
      <c r="AI3234" s="9">
        <v>-1</v>
      </c>
      <c r="AJ3234" s="9">
        <v>0</v>
      </c>
      <c r="AM3234" s="9" t="s">
        <v>309</v>
      </c>
      <c r="AN3234" s="9">
        <v>-1</v>
      </c>
      <c r="AQ3234" s="9">
        <v>578</v>
      </c>
      <c r="AR3234" s="9" t="s">
        <v>303</v>
      </c>
      <c r="AS3234" s="9" t="s">
        <v>304</v>
      </c>
      <c r="AT3234" s="9" t="s">
        <v>195</v>
      </c>
      <c r="AU3234" s="9">
        <v>132.71029999999999</v>
      </c>
      <c r="AV3234" s="9">
        <v>117.984500218167</v>
      </c>
      <c r="AW3234" s="9">
        <v>894.08011522810102</v>
      </c>
      <c r="AX3234" s="9">
        <v>0.69000126989999999</v>
      </c>
    </row>
    <row r="3235" spans="1:50" x14ac:dyDescent="0.25">
      <c r="A3235" s="142">
        <v>550000</v>
      </c>
      <c r="B3235" s="142">
        <v>900000</v>
      </c>
      <c r="C3235" s="142">
        <v>900000</v>
      </c>
      <c r="D3235" s="9" t="s">
        <v>305</v>
      </c>
      <c r="E3235" s="9" t="s">
        <v>70</v>
      </c>
      <c r="F3235" s="9" t="s">
        <v>306</v>
      </c>
      <c r="G3235" s="9" t="s">
        <v>307</v>
      </c>
      <c r="H3235" s="9">
        <v>0.36</v>
      </c>
      <c r="I3235" s="9">
        <v>0.48</v>
      </c>
      <c r="J3235" s="9" t="s">
        <v>195</v>
      </c>
      <c r="K3235" s="9">
        <v>6.1619161807019998E-2</v>
      </c>
      <c r="L3235" s="9">
        <v>3850.8298267279001</v>
      </c>
      <c r="M3235" s="9">
        <v>8.8778619380063901</v>
      </c>
      <c r="N3235" s="9">
        <v>1.27776361962605</v>
      </c>
      <c r="O3235" s="9">
        <v>0.54704641125847997</v>
      </c>
      <c r="P3235" s="9">
        <v>7.8734723228869999E-2</v>
      </c>
      <c r="Q3235" s="9">
        <v>237.28490618448001</v>
      </c>
      <c r="R3235" s="9">
        <v>1210</v>
      </c>
      <c r="S3235" s="9" t="s">
        <v>310</v>
      </c>
      <c r="T3235" s="9">
        <v>1210</v>
      </c>
      <c r="U3235" s="9" t="s">
        <v>293</v>
      </c>
      <c r="V3235" s="9" t="s">
        <v>195</v>
      </c>
      <c r="Z3235" s="9">
        <v>0</v>
      </c>
      <c r="AA3235" s="9">
        <v>1</v>
      </c>
      <c r="AB3235" s="9">
        <v>0.54704641125847997</v>
      </c>
      <c r="AC3235" s="9">
        <v>7.8734723228869999E-2</v>
      </c>
      <c r="AD3235" s="9">
        <v>237.28490618448001</v>
      </c>
      <c r="AF3235" s="9">
        <v>-1</v>
      </c>
      <c r="AG3235" s="9">
        <v>-1</v>
      </c>
      <c r="AH3235" s="9">
        <v>-1</v>
      </c>
      <c r="AI3235" s="9">
        <v>-1</v>
      </c>
      <c r="AJ3235" s="9">
        <v>0</v>
      </c>
      <c r="AM3235" s="9" t="s">
        <v>309</v>
      </c>
      <c r="AN3235" s="9">
        <v>-1</v>
      </c>
      <c r="AQ3235" s="9">
        <v>578</v>
      </c>
      <c r="AR3235" s="9" t="s">
        <v>303</v>
      </c>
      <c r="AS3235" s="9" t="s">
        <v>304</v>
      </c>
      <c r="AT3235" s="9" t="s">
        <v>195</v>
      </c>
      <c r="AU3235" s="9">
        <v>132.71029999999999</v>
      </c>
      <c r="AV3235" s="9">
        <v>67.655268529588596</v>
      </c>
      <c r="AW3235" s="9">
        <v>249.36390070168</v>
      </c>
      <c r="AX3235" s="9">
        <v>0.1924451794</v>
      </c>
    </row>
    <row r="3236" spans="1:50" x14ac:dyDescent="0.25">
      <c r="A3236" s="142">
        <v>550000</v>
      </c>
      <c r="B3236" s="142">
        <v>900000</v>
      </c>
      <c r="C3236" s="142">
        <v>900000</v>
      </c>
      <c r="D3236" s="9" t="s">
        <v>305</v>
      </c>
      <c r="E3236" s="9" t="s">
        <v>70</v>
      </c>
      <c r="F3236" s="9" t="s">
        <v>306</v>
      </c>
      <c r="G3236" s="9" t="s">
        <v>307</v>
      </c>
      <c r="H3236" s="9">
        <v>0.36</v>
      </c>
      <c r="I3236" s="9">
        <v>0.48</v>
      </c>
      <c r="J3236" s="9" t="s">
        <v>195</v>
      </c>
      <c r="K3236" s="9">
        <v>0.11817595857379</v>
      </c>
      <c r="L3236" s="9">
        <v>3850.8298267279001</v>
      </c>
      <c r="M3236" s="9">
        <v>8.8778619380063901</v>
      </c>
      <c r="N3236" s="9">
        <v>1.27776361962605</v>
      </c>
      <c r="O3236" s="9">
        <v>1.04914984460974</v>
      </c>
      <c r="P3236" s="9">
        <v>0.15100094058003</v>
      </c>
      <c r="Q3236" s="9">
        <v>455.07550607814198</v>
      </c>
      <c r="R3236" s="9">
        <v>1750</v>
      </c>
      <c r="S3236" s="9" t="s">
        <v>315</v>
      </c>
      <c r="T3236" s="9">
        <v>1750</v>
      </c>
      <c r="U3236" s="9" t="s">
        <v>293</v>
      </c>
      <c r="V3236" s="9" t="s">
        <v>195</v>
      </c>
      <c r="Z3236" s="9">
        <v>0</v>
      </c>
      <c r="AA3236" s="9">
        <v>1</v>
      </c>
      <c r="AB3236" s="9">
        <v>1.04914984460974</v>
      </c>
      <c r="AC3236" s="9">
        <v>0.15100094058003</v>
      </c>
      <c r="AD3236" s="9">
        <v>455.07550607814198</v>
      </c>
      <c r="AF3236" s="9">
        <v>-1</v>
      </c>
      <c r="AG3236" s="9">
        <v>-1</v>
      </c>
      <c r="AH3236" s="9">
        <v>-1</v>
      </c>
      <c r="AI3236" s="9">
        <v>-1</v>
      </c>
      <c r="AJ3236" s="9">
        <v>0</v>
      </c>
      <c r="AM3236" s="9" t="s">
        <v>309</v>
      </c>
      <c r="AN3236" s="9">
        <v>-1</v>
      </c>
      <c r="AQ3236" s="9">
        <v>578</v>
      </c>
      <c r="AR3236" s="9" t="s">
        <v>303</v>
      </c>
      <c r="AS3236" s="9" t="s">
        <v>304</v>
      </c>
      <c r="AT3236" s="9" t="s">
        <v>195</v>
      </c>
      <c r="AU3236" s="9">
        <v>132.71029999999999</v>
      </c>
      <c r="AV3236" s="9">
        <v>90.080007577044</v>
      </c>
      <c r="AW3236" s="9">
        <v>478.24113692765002</v>
      </c>
      <c r="AX3236" s="9">
        <v>0.36907989140000003</v>
      </c>
    </row>
    <row r="3237" spans="1:50" x14ac:dyDescent="0.25">
      <c r="A3237" s="142">
        <v>550000</v>
      </c>
      <c r="B3237" s="142">
        <v>900000</v>
      </c>
      <c r="C3237" s="142">
        <v>900000</v>
      </c>
      <c r="D3237" s="9" t="s">
        <v>305</v>
      </c>
      <c r="E3237" s="9" t="s">
        <v>70</v>
      </c>
      <c r="F3237" s="9" t="s">
        <v>306</v>
      </c>
      <c r="G3237" s="9" t="s">
        <v>307</v>
      </c>
      <c r="H3237" s="9">
        <v>0.36</v>
      </c>
      <c r="I3237" s="9">
        <v>0.48</v>
      </c>
      <c r="J3237" s="9" t="s">
        <v>195</v>
      </c>
      <c r="K3237" s="9">
        <v>0.25213445160036002</v>
      </c>
      <c r="L3237" s="9">
        <v>3852.5613760786</v>
      </c>
      <c r="M3237" s="9">
        <v>9.5721902032681392</v>
      </c>
      <c r="N3237" s="9">
        <v>1.40675540337343</v>
      </c>
      <c r="O3237" s="9">
        <v>2.4134789275154098</v>
      </c>
      <c r="P3237" s="9">
        <v>0.35469150216541001</v>
      </c>
      <c r="Q3237" s="9">
        <v>971.36344981433103</v>
      </c>
      <c r="R3237" s="9">
        <v>1200</v>
      </c>
      <c r="S3237" s="9" t="s">
        <v>308</v>
      </c>
      <c r="T3237" s="9">
        <v>1200</v>
      </c>
      <c r="U3237" s="9" t="s">
        <v>293</v>
      </c>
      <c r="V3237" s="9" t="s">
        <v>195</v>
      </c>
      <c r="Z3237" s="9">
        <v>0</v>
      </c>
      <c r="AA3237" s="9">
        <v>1</v>
      </c>
      <c r="AB3237" s="9">
        <v>2.4134789275154098</v>
      </c>
      <c r="AC3237" s="9">
        <v>0.35469150216541001</v>
      </c>
      <c r="AD3237" s="9">
        <v>971.36344981433103</v>
      </c>
      <c r="AF3237" s="9">
        <v>-1</v>
      </c>
      <c r="AG3237" s="9">
        <v>-1</v>
      </c>
      <c r="AH3237" s="9">
        <v>-1</v>
      </c>
      <c r="AI3237" s="9">
        <v>-1</v>
      </c>
      <c r="AJ3237" s="9">
        <v>0</v>
      </c>
      <c r="AM3237" s="9" t="s">
        <v>309</v>
      </c>
      <c r="AN3237" s="9">
        <v>-1</v>
      </c>
      <c r="AQ3237" s="9">
        <v>578</v>
      </c>
      <c r="AR3237" s="9" t="s">
        <v>303</v>
      </c>
      <c r="AS3237" s="9" t="s">
        <v>304</v>
      </c>
      <c r="AT3237" s="9" t="s">
        <v>195</v>
      </c>
      <c r="AU3237" s="9">
        <v>132.71029999999999</v>
      </c>
      <c r="AV3237" s="9">
        <v>147.17531914655899</v>
      </c>
      <c r="AW3237" s="9">
        <v>1020.35192476724</v>
      </c>
      <c r="AX3237" s="9">
        <v>0.78780490660000002</v>
      </c>
    </row>
    <row r="3238" spans="1:50" x14ac:dyDescent="0.25">
      <c r="A3238" s="142">
        <v>550000</v>
      </c>
      <c r="B3238" s="142">
        <v>900000</v>
      </c>
      <c r="C3238" s="142">
        <v>900000</v>
      </c>
      <c r="D3238" s="9" t="s">
        <v>305</v>
      </c>
      <c r="E3238" s="9" t="s">
        <v>70</v>
      </c>
      <c r="F3238" s="9" t="s">
        <v>306</v>
      </c>
      <c r="G3238" s="9" t="s">
        <v>307</v>
      </c>
      <c r="H3238" s="9">
        <v>0.36</v>
      </c>
      <c r="I3238" s="9">
        <v>0.48</v>
      </c>
      <c r="J3238" s="9" t="s">
        <v>195</v>
      </c>
      <c r="K3238" s="9">
        <v>5.6784978349239998E-2</v>
      </c>
      <c r="L3238" s="9">
        <v>3852.5613760786</v>
      </c>
      <c r="M3238" s="9">
        <v>9.5721902032681392</v>
      </c>
      <c r="N3238" s="9">
        <v>1.40675540337343</v>
      </c>
      <c r="O3238" s="9">
        <v>0.54355661344742001</v>
      </c>
      <c r="P3238" s="9">
        <v>7.9882575123239999E-2</v>
      </c>
      <c r="Q3238" s="9">
        <v>218.76761432975701</v>
      </c>
      <c r="R3238" s="9">
        <v>1210</v>
      </c>
      <c r="S3238" s="9" t="s">
        <v>310</v>
      </c>
      <c r="T3238" s="9">
        <v>1210</v>
      </c>
      <c r="U3238" s="9" t="s">
        <v>293</v>
      </c>
      <c r="V3238" s="9" t="s">
        <v>195</v>
      </c>
      <c r="Z3238" s="9">
        <v>0</v>
      </c>
      <c r="AA3238" s="9">
        <v>1</v>
      </c>
      <c r="AB3238" s="9">
        <v>0.54355661344742001</v>
      </c>
      <c r="AC3238" s="9">
        <v>7.9882575123239999E-2</v>
      </c>
      <c r="AD3238" s="9">
        <v>218.767614329758</v>
      </c>
      <c r="AF3238" s="9">
        <v>-1</v>
      </c>
      <c r="AG3238" s="9">
        <v>-1</v>
      </c>
      <c r="AH3238" s="9">
        <v>-1</v>
      </c>
      <c r="AI3238" s="9">
        <v>-1</v>
      </c>
      <c r="AJ3238" s="9">
        <v>0</v>
      </c>
      <c r="AM3238" s="9" t="s">
        <v>309</v>
      </c>
      <c r="AN3238" s="9">
        <v>-1</v>
      </c>
      <c r="AQ3238" s="9">
        <v>578</v>
      </c>
      <c r="AR3238" s="9" t="s">
        <v>303</v>
      </c>
      <c r="AS3238" s="9" t="s">
        <v>304</v>
      </c>
      <c r="AT3238" s="9" t="s">
        <v>195</v>
      </c>
      <c r="AU3238" s="9">
        <v>132.71029999999999</v>
      </c>
      <c r="AV3238" s="9">
        <v>68.370359228561199</v>
      </c>
      <c r="AW3238" s="9">
        <v>229.800654328484</v>
      </c>
      <c r="AX3238" s="9">
        <v>0.1774271</v>
      </c>
    </row>
    <row r="3239" spans="1:50" x14ac:dyDescent="0.25">
      <c r="A3239" s="142">
        <v>550000</v>
      </c>
      <c r="B3239" s="142">
        <v>900000</v>
      </c>
      <c r="C3239" s="142">
        <v>900000</v>
      </c>
      <c r="D3239" s="9" t="s">
        <v>305</v>
      </c>
      <c r="E3239" s="9" t="s">
        <v>70</v>
      </c>
      <c r="F3239" s="9" t="s">
        <v>306</v>
      </c>
      <c r="G3239" s="9" t="s">
        <v>307</v>
      </c>
      <c r="H3239" s="9">
        <v>0.36</v>
      </c>
      <c r="I3239" s="9">
        <v>0.48</v>
      </c>
      <c r="J3239" s="9" t="s">
        <v>195</v>
      </c>
      <c r="K3239" s="9">
        <v>2.791749899337E-2</v>
      </c>
      <c r="L3239" s="9">
        <v>3852.5613760786</v>
      </c>
      <c r="M3239" s="9">
        <v>9.5721902032681392</v>
      </c>
      <c r="N3239" s="9">
        <v>1.40675540337343</v>
      </c>
      <c r="O3239" s="9">
        <v>0.26723161036413001</v>
      </c>
      <c r="P3239" s="9">
        <v>3.9273092557600003E-2</v>
      </c>
      <c r="Q3239" s="9">
        <v>107.553878338589</v>
      </c>
      <c r="R3239" s="9">
        <v>1210</v>
      </c>
      <c r="S3239" s="9" t="s">
        <v>310</v>
      </c>
      <c r="T3239" s="9">
        <v>1210</v>
      </c>
      <c r="U3239" s="9" t="s">
        <v>293</v>
      </c>
      <c r="V3239" s="9" t="s">
        <v>195</v>
      </c>
      <c r="Z3239" s="9">
        <v>0</v>
      </c>
      <c r="AA3239" s="9">
        <v>1</v>
      </c>
      <c r="AB3239" s="9">
        <v>0.26723161036413001</v>
      </c>
      <c r="AC3239" s="9">
        <v>3.9273092557600003E-2</v>
      </c>
      <c r="AD3239" s="9">
        <v>107.55387833858801</v>
      </c>
      <c r="AF3239" s="9">
        <v>-1</v>
      </c>
      <c r="AG3239" s="9">
        <v>-1</v>
      </c>
      <c r="AH3239" s="9">
        <v>-1</v>
      </c>
      <c r="AI3239" s="9">
        <v>-1</v>
      </c>
      <c r="AJ3239" s="9">
        <v>0</v>
      </c>
      <c r="AM3239" s="9" t="s">
        <v>309</v>
      </c>
      <c r="AN3239" s="9">
        <v>-1</v>
      </c>
      <c r="AQ3239" s="9">
        <v>578</v>
      </c>
      <c r="AR3239" s="9" t="s">
        <v>303</v>
      </c>
      <c r="AS3239" s="9" t="s">
        <v>304</v>
      </c>
      <c r="AT3239" s="9" t="s">
        <v>195</v>
      </c>
      <c r="AU3239" s="9">
        <v>132.71029999999999</v>
      </c>
      <c r="AV3239" s="9">
        <v>43.141816754615903</v>
      </c>
      <c r="AW3239" s="9">
        <v>112.978110098683</v>
      </c>
      <c r="AX3239" s="9">
        <v>8.7229422799999998E-2</v>
      </c>
    </row>
    <row r="3240" spans="1:50" x14ac:dyDescent="0.25">
      <c r="A3240" s="142">
        <v>550000</v>
      </c>
      <c r="B3240" s="142">
        <v>900000</v>
      </c>
      <c r="C3240" s="142">
        <v>900000</v>
      </c>
      <c r="D3240" s="9" t="s">
        <v>305</v>
      </c>
      <c r="E3240" s="9" t="s">
        <v>70</v>
      </c>
      <c r="F3240" s="9" t="s">
        <v>306</v>
      </c>
      <c r="G3240" s="9" t="s">
        <v>307</v>
      </c>
      <c r="H3240" s="9">
        <v>0.36</v>
      </c>
      <c r="I3240" s="9">
        <v>0.48</v>
      </c>
      <c r="J3240" s="9" t="s">
        <v>195</v>
      </c>
      <c r="K3240" s="9">
        <v>4.2536701087260001E-2</v>
      </c>
      <c r="L3240" s="9">
        <v>3852.5613760786</v>
      </c>
      <c r="M3240" s="9">
        <v>9.5721902032681392</v>
      </c>
      <c r="N3240" s="9">
        <v>1.40675540337343</v>
      </c>
      <c r="O3240" s="9">
        <v>0.40716939342690001</v>
      </c>
      <c r="P3240" s="9">
        <v>5.9838734096189998E-2</v>
      </c>
      <c r="Q3240" s="9">
        <v>163.875251674613</v>
      </c>
      <c r="R3240" s="9">
        <v>1210</v>
      </c>
      <c r="S3240" s="9" t="s">
        <v>310</v>
      </c>
      <c r="T3240" s="9">
        <v>1210</v>
      </c>
      <c r="U3240" s="9" t="s">
        <v>293</v>
      </c>
      <c r="V3240" s="9" t="s">
        <v>195</v>
      </c>
      <c r="Z3240" s="9">
        <v>0</v>
      </c>
      <c r="AA3240" s="9">
        <v>1</v>
      </c>
      <c r="AB3240" s="9">
        <v>0.40716939342690001</v>
      </c>
      <c r="AC3240" s="9">
        <v>5.9838734096189998E-2</v>
      </c>
      <c r="AD3240" s="9">
        <v>163.87525167461499</v>
      </c>
      <c r="AF3240" s="9">
        <v>-1</v>
      </c>
      <c r="AG3240" s="9">
        <v>-1</v>
      </c>
      <c r="AH3240" s="9">
        <v>-1</v>
      </c>
      <c r="AI3240" s="9">
        <v>-1</v>
      </c>
      <c r="AJ3240" s="9">
        <v>0</v>
      </c>
      <c r="AM3240" s="9" t="s">
        <v>309</v>
      </c>
      <c r="AN3240" s="9">
        <v>-1</v>
      </c>
      <c r="AQ3240" s="9">
        <v>578</v>
      </c>
      <c r="AR3240" s="9" t="s">
        <v>303</v>
      </c>
      <c r="AS3240" s="9" t="s">
        <v>304</v>
      </c>
      <c r="AT3240" s="9" t="s">
        <v>195</v>
      </c>
      <c r="AU3240" s="9">
        <v>132.71029999999999</v>
      </c>
      <c r="AV3240" s="9">
        <v>62.8667226701983</v>
      </c>
      <c r="AW3240" s="9">
        <v>172.13992198272501</v>
      </c>
      <c r="AX3240" s="9">
        <v>0.1329077467</v>
      </c>
    </row>
    <row r="3241" spans="1:50" x14ac:dyDescent="0.25">
      <c r="A3241" s="142">
        <v>550000</v>
      </c>
      <c r="B3241" s="142">
        <v>900000</v>
      </c>
      <c r="C3241" s="142">
        <v>900000</v>
      </c>
      <c r="D3241" s="9" t="s">
        <v>305</v>
      </c>
      <c r="E3241" s="9" t="s">
        <v>70</v>
      </c>
      <c r="F3241" s="9" t="s">
        <v>306</v>
      </c>
      <c r="G3241" s="9" t="s">
        <v>307</v>
      </c>
      <c r="H3241" s="9">
        <v>0.36</v>
      </c>
      <c r="I3241" s="9">
        <v>0.48</v>
      </c>
      <c r="J3241" s="9" t="s">
        <v>195</v>
      </c>
      <c r="K3241" s="9">
        <v>0.10816315694167999</v>
      </c>
      <c r="L3241" s="9">
        <v>3852.5613760786</v>
      </c>
      <c r="M3241" s="9">
        <v>9.5721902032681392</v>
      </c>
      <c r="N3241" s="9">
        <v>1.40675540337343</v>
      </c>
      <c r="O3241" s="9">
        <v>1.0353583112317599</v>
      </c>
      <c r="P3241" s="9">
        <v>0.15215910547364001</v>
      </c>
      <c r="Q3241" s="9">
        <v>416.705200748268</v>
      </c>
      <c r="R3241" s="9">
        <v>1210</v>
      </c>
      <c r="S3241" s="9" t="s">
        <v>310</v>
      </c>
      <c r="T3241" s="9">
        <v>1210</v>
      </c>
      <c r="U3241" s="9" t="s">
        <v>293</v>
      </c>
      <c r="V3241" s="9" t="s">
        <v>195</v>
      </c>
      <c r="Z3241" s="9">
        <v>0</v>
      </c>
      <c r="AA3241" s="9">
        <v>1</v>
      </c>
      <c r="AB3241" s="9">
        <v>1.0353583112317599</v>
      </c>
      <c r="AC3241" s="9">
        <v>0.15215910547364001</v>
      </c>
      <c r="AD3241" s="9">
        <v>416.705200748268</v>
      </c>
      <c r="AF3241" s="9">
        <v>-1</v>
      </c>
      <c r="AG3241" s="9">
        <v>-1</v>
      </c>
      <c r="AH3241" s="9">
        <v>-1</v>
      </c>
      <c r="AI3241" s="9">
        <v>-1</v>
      </c>
      <c r="AJ3241" s="9">
        <v>0</v>
      </c>
      <c r="AM3241" s="9" t="s">
        <v>309</v>
      </c>
      <c r="AN3241" s="9">
        <v>-1</v>
      </c>
      <c r="AQ3241" s="9">
        <v>578</v>
      </c>
      <c r="AR3241" s="9" t="s">
        <v>303</v>
      </c>
      <c r="AS3241" s="9" t="s">
        <v>304</v>
      </c>
      <c r="AT3241" s="9" t="s">
        <v>195</v>
      </c>
      <c r="AU3241" s="9">
        <v>132.71029999999999</v>
      </c>
      <c r="AV3241" s="9">
        <v>87.285698691087006</v>
      </c>
      <c r="AW3241" s="9">
        <v>437.72076633652102</v>
      </c>
      <c r="AX3241" s="9">
        <v>0.33796042230000001</v>
      </c>
    </row>
    <row r="3242" spans="1:50" x14ac:dyDescent="0.25">
      <c r="A3242" s="142">
        <v>550000</v>
      </c>
      <c r="B3242" s="142">
        <v>900000</v>
      </c>
      <c r="C3242" s="142">
        <v>900000</v>
      </c>
      <c r="D3242" s="9" t="s">
        <v>305</v>
      </c>
      <c r="E3242" s="9" t="s">
        <v>70</v>
      </c>
      <c r="F3242" s="9" t="s">
        <v>306</v>
      </c>
      <c r="G3242" s="9" t="s">
        <v>307</v>
      </c>
      <c r="H3242" s="9">
        <v>0.36</v>
      </c>
      <c r="I3242" s="9">
        <v>0.48</v>
      </c>
      <c r="J3242" s="9" t="s">
        <v>195</v>
      </c>
      <c r="K3242" s="9">
        <v>8.6560688990000006E-5</v>
      </c>
      <c r="L3242" s="9">
        <v>3852.5613760786</v>
      </c>
      <c r="M3242" s="9">
        <v>9.5721902032681392</v>
      </c>
      <c r="N3242" s="9">
        <v>1.40675540337343</v>
      </c>
      <c r="O3242" s="9">
        <v>8.2857537915000004E-4</v>
      </c>
      <c r="P3242" s="9">
        <v>1.2176971695E-4</v>
      </c>
      <c r="Q3242" s="9">
        <v>0.33348036709732998</v>
      </c>
      <c r="R3242" s="9">
        <v>1210</v>
      </c>
      <c r="S3242" s="9" t="s">
        <v>310</v>
      </c>
      <c r="T3242" s="9">
        <v>1210</v>
      </c>
      <c r="U3242" s="9" t="s">
        <v>293</v>
      </c>
      <c r="V3242" s="9" t="s">
        <v>195</v>
      </c>
      <c r="Z3242" s="9">
        <v>0</v>
      </c>
      <c r="AA3242" s="9">
        <v>1</v>
      </c>
      <c r="AB3242" s="9">
        <v>8.2857537915000004E-4</v>
      </c>
      <c r="AC3242" s="9">
        <v>1.2176971695E-4</v>
      </c>
      <c r="AD3242" s="9">
        <v>0.33348036709586998</v>
      </c>
      <c r="AF3242" s="9">
        <v>-1</v>
      </c>
      <c r="AG3242" s="9">
        <v>-1</v>
      </c>
      <c r="AH3242" s="9">
        <v>-1</v>
      </c>
      <c r="AI3242" s="9">
        <v>-1</v>
      </c>
      <c r="AJ3242" s="9">
        <v>0</v>
      </c>
      <c r="AM3242" s="9" t="s">
        <v>309</v>
      </c>
      <c r="AN3242" s="9">
        <v>-1</v>
      </c>
      <c r="AQ3242" s="9">
        <v>578</v>
      </c>
      <c r="AR3242" s="9" t="s">
        <v>303</v>
      </c>
      <c r="AS3242" s="9" t="s">
        <v>304</v>
      </c>
      <c r="AT3242" s="9" t="s">
        <v>195</v>
      </c>
      <c r="AU3242" s="9">
        <v>132.71029999999999</v>
      </c>
      <c r="AV3242" s="9">
        <v>3.4841417882335999</v>
      </c>
      <c r="AW3242" s="9">
        <v>0.35029868017311</v>
      </c>
      <c r="AX3242" s="9">
        <v>2.704626E-4</v>
      </c>
    </row>
    <row r="3243" spans="1:50" x14ac:dyDescent="0.25">
      <c r="A3243" s="142">
        <v>550000</v>
      </c>
      <c r="B3243" s="142">
        <v>900000</v>
      </c>
      <c r="C3243" s="142">
        <v>900000</v>
      </c>
      <c r="D3243" s="9" t="s">
        <v>305</v>
      </c>
      <c r="E3243" s="9" t="s">
        <v>70</v>
      </c>
      <c r="F3243" s="9" t="s">
        <v>306</v>
      </c>
      <c r="G3243" s="9" t="s">
        <v>307</v>
      </c>
      <c r="H3243" s="9">
        <v>0.36</v>
      </c>
      <c r="I3243" s="9">
        <v>0.48</v>
      </c>
      <c r="J3243" s="9" t="s">
        <v>195</v>
      </c>
      <c r="K3243" s="9">
        <v>0.13014010589191</v>
      </c>
      <c r="L3243" s="9">
        <v>3852.5613760786</v>
      </c>
      <c r="M3243" s="9">
        <v>9.5721902032681392</v>
      </c>
      <c r="N3243" s="9">
        <v>1.40675540337343</v>
      </c>
      <c r="O3243" s="9">
        <v>1.2457258466708501</v>
      </c>
      <c r="P3243" s="9">
        <v>0.18307529715904</v>
      </c>
      <c r="Q3243" s="9">
        <v>501.37274543796798</v>
      </c>
      <c r="R3243" s="9">
        <v>1210</v>
      </c>
      <c r="S3243" s="9" t="s">
        <v>310</v>
      </c>
      <c r="T3243" s="9">
        <v>1210</v>
      </c>
      <c r="U3243" s="9" t="s">
        <v>293</v>
      </c>
      <c r="V3243" s="9" t="s">
        <v>195</v>
      </c>
      <c r="Z3243" s="9">
        <v>0</v>
      </c>
      <c r="AA3243" s="9">
        <v>1</v>
      </c>
      <c r="AB3243" s="9">
        <v>1.2457258466708501</v>
      </c>
      <c r="AC3243" s="9">
        <v>0.18307529715904</v>
      </c>
      <c r="AD3243" s="9">
        <v>501.37274543796798</v>
      </c>
      <c r="AF3243" s="9">
        <v>-1</v>
      </c>
      <c r="AG3243" s="9">
        <v>-1</v>
      </c>
      <c r="AH3243" s="9">
        <v>-1</v>
      </c>
      <c r="AI3243" s="9">
        <v>-1</v>
      </c>
      <c r="AJ3243" s="9">
        <v>0</v>
      </c>
      <c r="AM3243" s="9" t="s">
        <v>309</v>
      </c>
      <c r="AN3243" s="9">
        <v>-1</v>
      </c>
      <c r="AQ3243" s="9">
        <v>578</v>
      </c>
      <c r="AR3243" s="9" t="s">
        <v>303</v>
      </c>
      <c r="AS3243" s="9" t="s">
        <v>304</v>
      </c>
      <c r="AT3243" s="9" t="s">
        <v>195</v>
      </c>
      <c r="AU3243" s="9">
        <v>132.71029999999999</v>
      </c>
      <c r="AV3243" s="9">
        <v>96.553245006242804</v>
      </c>
      <c r="AW3243" s="9">
        <v>526.65832334050901</v>
      </c>
      <c r="AX3243" s="9">
        <v>0.40662834180000001</v>
      </c>
    </row>
    <row r="3244" spans="1:50" x14ac:dyDescent="0.25">
      <c r="A3244" s="142">
        <v>550000</v>
      </c>
      <c r="B3244" s="142">
        <v>900000</v>
      </c>
      <c r="C3244" s="142">
        <v>900000</v>
      </c>
      <c r="D3244" s="9" t="s">
        <v>305</v>
      </c>
      <c r="E3244" s="9" t="s">
        <v>70</v>
      </c>
      <c r="F3244" s="9" t="s">
        <v>306</v>
      </c>
      <c r="G3244" s="9" t="s">
        <v>307</v>
      </c>
      <c r="H3244" s="9">
        <v>0.36</v>
      </c>
      <c r="I3244" s="9">
        <v>0.48</v>
      </c>
      <c r="J3244" s="9" t="s">
        <v>195</v>
      </c>
      <c r="K3244" s="9">
        <v>0.14891100244347</v>
      </c>
      <c r="L3244" s="9">
        <v>3850.5067681590099</v>
      </c>
      <c r="M3244" s="9">
        <v>9.5673754992163609</v>
      </c>
      <c r="N3244" s="9">
        <v>1.40605771486994</v>
      </c>
      <c r="O3244" s="9">
        <v>1.4246874763414199</v>
      </c>
      <c r="P3244" s="9">
        <v>0.20937746381465999</v>
      </c>
      <c r="Q3244" s="9">
        <v>573.38282276193195</v>
      </c>
      <c r="R3244" s="9">
        <v>1200</v>
      </c>
      <c r="S3244" s="9" t="s">
        <v>308</v>
      </c>
      <c r="T3244" s="9">
        <v>1200</v>
      </c>
      <c r="U3244" s="9" t="s">
        <v>293</v>
      </c>
      <c r="V3244" s="9" t="s">
        <v>195</v>
      </c>
      <c r="Z3244" s="9">
        <v>0</v>
      </c>
      <c r="AA3244" s="9">
        <v>1</v>
      </c>
      <c r="AB3244" s="9">
        <v>1.4246874763414199</v>
      </c>
      <c r="AC3244" s="9">
        <v>0.20937746381465999</v>
      </c>
      <c r="AD3244" s="9">
        <v>573.38282276193195</v>
      </c>
      <c r="AF3244" s="9">
        <v>-1</v>
      </c>
      <c r="AG3244" s="9">
        <v>-1</v>
      </c>
      <c r="AH3244" s="9">
        <v>-1</v>
      </c>
      <c r="AI3244" s="9">
        <v>-1</v>
      </c>
      <c r="AJ3244" s="9">
        <v>0</v>
      </c>
      <c r="AM3244" s="9" t="s">
        <v>309</v>
      </c>
      <c r="AN3244" s="9">
        <v>-1</v>
      </c>
      <c r="AQ3244" s="9">
        <v>578</v>
      </c>
      <c r="AR3244" s="9" t="s">
        <v>303</v>
      </c>
      <c r="AS3244" s="9" t="s">
        <v>304</v>
      </c>
      <c r="AT3244" s="9" t="s">
        <v>195</v>
      </c>
      <c r="AU3244" s="9">
        <v>132.71029999999999</v>
      </c>
      <c r="AV3244" s="9">
        <v>125.424740085373</v>
      </c>
      <c r="AW3244" s="9">
        <v>602.62144660438798</v>
      </c>
      <c r="AX3244" s="9">
        <v>0.46503067539999998</v>
      </c>
    </row>
    <row r="3245" spans="1:50" x14ac:dyDescent="0.25">
      <c r="A3245" s="142">
        <v>550000</v>
      </c>
      <c r="B3245" s="142">
        <v>900000</v>
      </c>
      <c r="C3245" s="142">
        <v>900000</v>
      </c>
      <c r="D3245" s="9" t="s">
        <v>305</v>
      </c>
      <c r="E3245" s="9" t="s">
        <v>70</v>
      </c>
      <c r="F3245" s="9" t="s">
        <v>306</v>
      </c>
      <c r="G3245" s="9" t="s">
        <v>307</v>
      </c>
      <c r="H3245" s="9">
        <v>0.36</v>
      </c>
      <c r="I3245" s="9">
        <v>0.48</v>
      </c>
      <c r="J3245" s="9" t="s">
        <v>195</v>
      </c>
      <c r="K3245" s="9">
        <v>0.21723954275637</v>
      </c>
      <c r="L3245" s="9">
        <v>3850.5067681590099</v>
      </c>
      <c r="M3245" s="9">
        <v>9.5673754992163609</v>
      </c>
      <c r="N3245" s="9">
        <v>1.40605771486994</v>
      </c>
      <c r="O3245" s="9">
        <v>2.07841227882827</v>
      </c>
      <c r="P3245" s="9">
        <v>0.30545133506741001</v>
      </c>
      <c r="Q3245" s="9">
        <v>836.48232969517505</v>
      </c>
      <c r="R3245" s="9">
        <v>1210</v>
      </c>
      <c r="S3245" s="9" t="s">
        <v>310</v>
      </c>
      <c r="T3245" s="9">
        <v>1210</v>
      </c>
      <c r="U3245" s="9" t="s">
        <v>293</v>
      </c>
      <c r="V3245" s="9" t="s">
        <v>195</v>
      </c>
      <c r="Z3245" s="9">
        <v>0</v>
      </c>
      <c r="AA3245" s="9">
        <v>1</v>
      </c>
      <c r="AB3245" s="9">
        <v>2.07841227882827</v>
      </c>
      <c r="AC3245" s="9">
        <v>0.30545133506741001</v>
      </c>
      <c r="AD3245" s="9">
        <v>836.48232969517505</v>
      </c>
      <c r="AF3245" s="9">
        <v>-1</v>
      </c>
      <c r="AG3245" s="9">
        <v>-1</v>
      </c>
      <c r="AH3245" s="9">
        <v>-1</v>
      </c>
      <c r="AI3245" s="9">
        <v>-1</v>
      </c>
      <c r="AJ3245" s="9">
        <v>0</v>
      </c>
      <c r="AM3245" s="9" t="s">
        <v>309</v>
      </c>
      <c r="AN3245" s="9">
        <v>-1</v>
      </c>
      <c r="AQ3245" s="9">
        <v>578</v>
      </c>
      <c r="AR3245" s="9" t="s">
        <v>303</v>
      </c>
      <c r="AS3245" s="9" t="s">
        <v>304</v>
      </c>
      <c r="AT3245" s="9" t="s">
        <v>195</v>
      </c>
      <c r="AU3245" s="9">
        <v>132.71029999999999</v>
      </c>
      <c r="AV3245" s="9">
        <v>118.185884593691</v>
      </c>
      <c r="AW3245" s="9">
        <v>879.13723880286102</v>
      </c>
      <c r="AX3245" s="9">
        <v>0.67841227059999998</v>
      </c>
    </row>
    <row r="3246" spans="1:50" x14ac:dyDescent="0.25">
      <c r="A3246" s="142">
        <v>550000</v>
      </c>
      <c r="B3246" s="142">
        <v>900000</v>
      </c>
      <c r="C3246" s="142">
        <v>900000</v>
      </c>
      <c r="D3246" s="9" t="s">
        <v>305</v>
      </c>
      <c r="E3246" s="9" t="s">
        <v>70</v>
      </c>
      <c r="F3246" s="9" t="s">
        <v>306</v>
      </c>
      <c r="G3246" s="9" t="s">
        <v>307</v>
      </c>
      <c r="H3246" s="9">
        <v>0.36</v>
      </c>
      <c r="I3246" s="9">
        <v>0.48</v>
      </c>
      <c r="J3246" s="9" t="s">
        <v>195</v>
      </c>
      <c r="K3246" s="9">
        <v>3.5504388355950003E-2</v>
      </c>
      <c r="L3246" s="9">
        <v>3850.5067681590099</v>
      </c>
      <c r="M3246" s="9">
        <v>9.5673754992163609</v>
      </c>
      <c r="N3246" s="9">
        <v>1.40605771486994</v>
      </c>
      <c r="O3246" s="9">
        <v>0.33968381527142999</v>
      </c>
      <c r="P3246" s="9">
        <v>4.992121915963E-2</v>
      </c>
      <c r="Q3246" s="9">
        <v>136.70988766395399</v>
      </c>
      <c r="R3246" s="9">
        <v>1210</v>
      </c>
      <c r="S3246" s="9" t="s">
        <v>310</v>
      </c>
      <c r="T3246" s="9">
        <v>1210</v>
      </c>
      <c r="U3246" s="9" t="s">
        <v>293</v>
      </c>
      <c r="V3246" s="9" t="s">
        <v>195</v>
      </c>
      <c r="Z3246" s="9">
        <v>0</v>
      </c>
      <c r="AA3246" s="9">
        <v>1</v>
      </c>
      <c r="AB3246" s="9">
        <v>0.33968381527142999</v>
      </c>
      <c r="AC3246" s="9">
        <v>4.992121915963E-2</v>
      </c>
      <c r="AD3246" s="9">
        <v>136.709887663953</v>
      </c>
      <c r="AF3246" s="9">
        <v>-1</v>
      </c>
      <c r="AG3246" s="9">
        <v>-1</v>
      </c>
      <c r="AH3246" s="9">
        <v>-1</v>
      </c>
      <c r="AI3246" s="9">
        <v>-1</v>
      </c>
      <c r="AJ3246" s="9">
        <v>0</v>
      </c>
      <c r="AM3246" s="9" t="s">
        <v>309</v>
      </c>
      <c r="AN3246" s="9">
        <v>-1</v>
      </c>
      <c r="AQ3246" s="9">
        <v>578</v>
      </c>
      <c r="AR3246" s="9" t="s">
        <v>303</v>
      </c>
      <c r="AS3246" s="9" t="s">
        <v>304</v>
      </c>
      <c r="AT3246" s="9" t="s">
        <v>195</v>
      </c>
      <c r="AU3246" s="9">
        <v>132.71029999999999</v>
      </c>
      <c r="AV3246" s="9">
        <v>68.697684952081005</v>
      </c>
      <c r="AW3246" s="9">
        <v>143.681162041682</v>
      </c>
      <c r="AX3246" s="9">
        <v>0.1108758213</v>
      </c>
    </row>
    <row r="3247" spans="1:50" x14ac:dyDescent="0.25">
      <c r="A3247" s="142">
        <v>550000</v>
      </c>
      <c r="B3247" s="142">
        <v>900000</v>
      </c>
      <c r="C3247" s="142">
        <v>900000</v>
      </c>
      <c r="D3247" s="9" t="s">
        <v>305</v>
      </c>
      <c r="E3247" s="9" t="s">
        <v>70</v>
      </c>
      <c r="F3247" s="9" t="s">
        <v>306</v>
      </c>
      <c r="G3247" s="9" t="s">
        <v>307</v>
      </c>
      <c r="H3247" s="9">
        <v>0.36</v>
      </c>
      <c r="I3247" s="9">
        <v>0.48</v>
      </c>
      <c r="J3247" s="9" t="s">
        <v>195</v>
      </c>
      <c r="K3247" s="9">
        <v>0.21504635907674</v>
      </c>
      <c r="L3247" s="9">
        <v>3850.5067681590099</v>
      </c>
      <c r="M3247" s="9">
        <v>9.5673754992163609</v>
      </c>
      <c r="N3247" s="9">
        <v>1.40605771486994</v>
      </c>
      <c r="O3247" s="9">
        <v>2.0574292670265502</v>
      </c>
      <c r="P3247" s="9">
        <v>0.30236759223455001</v>
      </c>
      <c r="Q3247" s="9">
        <v>828.03746109296696</v>
      </c>
      <c r="R3247" s="9">
        <v>1210</v>
      </c>
      <c r="S3247" s="9" t="s">
        <v>310</v>
      </c>
      <c r="T3247" s="9">
        <v>1210</v>
      </c>
      <c r="U3247" s="9" t="s">
        <v>293</v>
      </c>
      <c r="V3247" s="9" t="s">
        <v>195</v>
      </c>
      <c r="Z3247" s="9">
        <v>0</v>
      </c>
      <c r="AA3247" s="9">
        <v>1</v>
      </c>
      <c r="AB3247" s="9">
        <v>2.0574292670265502</v>
      </c>
      <c r="AC3247" s="9">
        <v>0.30236759223455001</v>
      </c>
      <c r="AD3247" s="9">
        <v>828.03746109296696</v>
      </c>
      <c r="AF3247" s="9">
        <v>-1</v>
      </c>
      <c r="AG3247" s="9">
        <v>-1</v>
      </c>
      <c r="AH3247" s="9">
        <v>-1</v>
      </c>
      <c r="AI3247" s="9">
        <v>-1</v>
      </c>
      <c r="AJ3247" s="9">
        <v>0</v>
      </c>
      <c r="AM3247" s="9" t="s">
        <v>309</v>
      </c>
      <c r="AN3247" s="9">
        <v>-1</v>
      </c>
      <c r="AQ3247" s="9">
        <v>578</v>
      </c>
      <c r="AR3247" s="9" t="s">
        <v>303</v>
      </c>
      <c r="AS3247" s="9" t="s">
        <v>304</v>
      </c>
      <c r="AT3247" s="9" t="s">
        <v>195</v>
      </c>
      <c r="AU3247" s="9">
        <v>132.71029999999999</v>
      </c>
      <c r="AV3247" s="9">
        <v>127.26960253017</v>
      </c>
      <c r="AW3247" s="9">
        <v>870.26173934346798</v>
      </c>
      <c r="AX3247" s="9">
        <v>0.67156322879999997</v>
      </c>
    </row>
    <row r="3248" spans="1:50" x14ac:dyDescent="0.25">
      <c r="A3248" s="142">
        <v>550000</v>
      </c>
      <c r="B3248" s="142">
        <v>900000</v>
      </c>
      <c r="C3248" s="142">
        <v>900000</v>
      </c>
      <c r="D3248" s="9" t="s">
        <v>305</v>
      </c>
      <c r="E3248" s="9" t="s">
        <v>70</v>
      </c>
      <c r="F3248" s="9" t="s">
        <v>306</v>
      </c>
      <c r="G3248" s="9" t="s">
        <v>307</v>
      </c>
      <c r="H3248" s="9">
        <v>0.36</v>
      </c>
      <c r="I3248" s="9">
        <v>0.48</v>
      </c>
      <c r="J3248" s="9" t="s">
        <v>195</v>
      </c>
      <c r="K3248" s="9">
        <v>1.06216108139E-3</v>
      </c>
      <c r="L3248" s="9">
        <v>3850.5067681590099</v>
      </c>
      <c r="M3248" s="9">
        <v>9.5673754992163609</v>
      </c>
      <c r="N3248" s="9">
        <v>1.40605771486994</v>
      </c>
      <c r="O3248" s="9">
        <v>1.0162093906350001E-2</v>
      </c>
      <c r="P3248" s="9">
        <v>1.49345978292E-3</v>
      </c>
      <c r="Q3248" s="9">
        <v>4.0898584327826901</v>
      </c>
      <c r="R3248" s="9">
        <v>1210</v>
      </c>
      <c r="S3248" s="9" t="s">
        <v>310</v>
      </c>
      <c r="T3248" s="9">
        <v>1210</v>
      </c>
      <c r="U3248" s="9" t="s">
        <v>293</v>
      </c>
      <c r="V3248" s="9" t="s">
        <v>195</v>
      </c>
      <c r="Z3248" s="9">
        <v>0</v>
      </c>
      <c r="AA3248" s="9">
        <v>1</v>
      </c>
      <c r="AB3248" s="9">
        <v>1.0162093906350001E-2</v>
      </c>
      <c r="AC3248" s="9">
        <v>1.49345978292E-3</v>
      </c>
      <c r="AD3248" s="9">
        <v>4.0898584327837302</v>
      </c>
      <c r="AF3248" s="9">
        <v>-1</v>
      </c>
      <c r="AG3248" s="9">
        <v>-1</v>
      </c>
      <c r="AH3248" s="9">
        <v>-1</v>
      </c>
      <c r="AI3248" s="9">
        <v>-1</v>
      </c>
      <c r="AJ3248" s="9">
        <v>0</v>
      </c>
      <c r="AM3248" s="9" t="s">
        <v>309</v>
      </c>
      <c r="AN3248" s="9">
        <v>-1</v>
      </c>
      <c r="AQ3248" s="9">
        <v>578</v>
      </c>
      <c r="AR3248" s="9" t="s">
        <v>303</v>
      </c>
      <c r="AS3248" s="9" t="s">
        <v>304</v>
      </c>
      <c r="AT3248" s="9" t="s">
        <v>195</v>
      </c>
      <c r="AU3248" s="9">
        <v>132.71029999999999</v>
      </c>
      <c r="AV3248" s="9">
        <v>12.118929036938599</v>
      </c>
      <c r="AW3248" s="9">
        <v>4.2984133938637301</v>
      </c>
      <c r="AX3248" s="9">
        <v>3.3169978999999998E-3</v>
      </c>
    </row>
    <row r="3249" spans="1:50" x14ac:dyDescent="0.25">
      <c r="A3249" s="142">
        <v>550000</v>
      </c>
      <c r="B3249" s="142">
        <v>900000</v>
      </c>
      <c r="C3249" s="142">
        <v>900000</v>
      </c>
      <c r="D3249" s="9" t="s">
        <v>305</v>
      </c>
      <c r="E3249" s="9" t="s">
        <v>70</v>
      </c>
      <c r="F3249" s="9" t="s">
        <v>306</v>
      </c>
      <c r="G3249" s="9" t="s">
        <v>307</v>
      </c>
      <c r="H3249" s="9">
        <v>0.36</v>
      </c>
      <c r="I3249" s="9">
        <v>0.48</v>
      </c>
      <c r="J3249" s="9" t="s">
        <v>195</v>
      </c>
      <c r="K3249" s="9">
        <v>8.3753178725570004E-2</v>
      </c>
      <c r="L3249" s="9">
        <v>3862.9581212931898</v>
      </c>
      <c r="M3249" s="9">
        <v>9.5964413920397007</v>
      </c>
      <c r="N3249" s="9">
        <v>1.4102655355028499</v>
      </c>
      <c r="O3249" s="9">
        <v>0.80373247103703005</v>
      </c>
      <c r="P3249" s="9">
        <v>0.11811422144549</v>
      </c>
      <c r="Q3249" s="9">
        <v>323.53502194209102</v>
      </c>
      <c r="R3249" s="9">
        <v>1200</v>
      </c>
      <c r="S3249" s="9" t="s">
        <v>308</v>
      </c>
      <c r="T3249" s="9">
        <v>1200</v>
      </c>
      <c r="U3249" s="9" t="s">
        <v>293</v>
      </c>
      <c r="V3249" s="9" t="s">
        <v>195</v>
      </c>
      <c r="Z3249" s="9">
        <v>0</v>
      </c>
      <c r="AA3249" s="9">
        <v>1</v>
      </c>
      <c r="AB3249" s="9">
        <v>0.80373247103703005</v>
      </c>
      <c r="AC3249" s="9">
        <v>0.11811422144549</v>
      </c>
      <c r="AD3249" s="9">
        <v>323.53502194209301</v>
      </c>
      <c r="AF3249" s="9">
        <v>-1</v>
      </c>
      <c r="AG3249" s="9">
        <v>-1</v>
      </c>
      <c r="AH3249" s="9">
        <v>-1</v>
      </c>
      <c r="AI3249" s="9">
        <v>-1</v>
      </c>
      <c r="AJ3249" s="9">
        <v>0</v>
      </c>
      <c r="AM3249" s="9" t="s">
        <v>309</v>
      </c>
      <c r="AN3249" s="9">
        <v>-1</v>
      </c>
      <c r="AQ3249" s="9">
        <v>578</v>
      </c>
      <c r="AR3249" s="9" t="s">
        <v>303</v>
      </c>
      <c r="AS3249" s="9" t="s">
        <v>304</v>
      </c>
      <c r="AT3249" s="9" t="s">
        <v>195</v>
      </c>
      <c r="AU3249" s="9">
        <v>132.71029999999999</v>
      </c>
      <c r="AV3249" s="9">
        <v>104.96297603364199</v>
      </c>
      <c r="AW3249" s="9">
        <v>338.93708922202097</v>
      </c>
      <c r="AX3249" s="9">
        <v>0.26239661149999999</v>
      </c>
    </row>
    <row r="3250" spans="1:50" x14ac:dyDescent="0.25">
      <c r="A3250" s="142">
        <v>550000</v>
      </c>
      <c r="B3250" s="142">
        <v>900000</v>
      </c>
      <c r="C3250" s="142">
        <v>900000</v>
      </c>
      <c r="D3250" s="9" t="s">
        <v>305</v>
      </c>
      <c r="E3250" s="9" t="s">
        <v>70</v>
      </c>
      <c r="F3250" s="9" t="s">
        <v>306</v>
      </c>
      <c r="G3250" s="9" t="s">
        <v>307</v>
      </c>
      <c r="H3250" s="9">
        <v>0.36</v>
      </c>
      <c r="I3250" s="9">
        <v>0.48</v>
      </c>
      <c r="J3250" s="9" t="s">
        <v>195</v>
      </c>
      <c r="K3250" s="9">
        <v>2.814407666418E-2</v>
      </c>
      <c r="L3250" s="9">
        <v>3862.9581212931898</v>
      </c>
      <c r="M3250" s="9">
        <v>9.5964413920397007</v>
      </c>
      <c r="N3250" s="9">
        <v>1.4102655355028499</v>
      </c>
      <c r="O3250" s="9">
        <v>0.27008298224088001</v>
      </c>
      <c r="P3250" s="9">
        <v>3.9690621348040002E-2</v>
      </c>
      <c r="Q3250" s="9">
        <v>108.719389516196</v>
      </c>
      <c r="R3250" s="9">
        <v>1210</v>
      </c>
      <c r="S3250" s="9" t="s">
        <v>310</v>
      </c>
      <c r="T3250" s="9">
        <v>1210</v>
      </c>
      <c r="U3250" s="9" t="s">
        <v>293</v>
      </c>
      <c r="V3250" s="9" t="s">
        <v>195</v>
      </c>
      <c r="Z3250" s="9">
        <v>0</v>
      </c>
      <c r="AA3250" s="9">
        <v>1</v>
      </c>
      <c r="AB3250" s="9">
        <v>0.27008298224088001</v>
      </c>
      <c r="AC3250" s="9">
        <v>3.9690621348040002E-2</v>
      </c>
      <c r="AD3250" s="9">
        <v>108.719389516196</v>
      </c>
      <c r="AF3250" s="9">
        <v>-1</v>
      </c>
      <c r="AG3250" s="9">
        <v>-1</v>
      </c>
      <c r="AH3250" s="9">
        <v>-1</v>
      </c>
      <c r="AI3250" s="9">
        <v>-1</v>
      </c>
      <c r="AJ3250" s="9">
        <v>0</v>
      </c>
      <c r="AM3250" s="9" t="s">
        <v>309</v>
      </c>
      <c r="AN3250" s="9">
        <v>-1</v>
      </c>
      <c r="AQ3250" s="9">
        <v>578</v>
      </c>
      <c r="AR3250" s="9" t="s">
        <v>303</v>
      </c>
      <c r="AS3250" s="9" t="s">
        <v>304</v>
      </c>
      <c r="AT3250" s="9" t="s">
        <v>195</v>
      </c>
      <c r="AU3250" s="9">
        <v>132.71029999999999</v>
      </c>
      <c r="AV3250" s="9">
        <v>61.278398744163198</v>
      </c>
      <c r="AW3250" s="9">
        <v>113.895037400959</v>
      </c>
      <c r="AX3250" s="9">
        <v>8.8174687400000007E-2</v>
      </c>
    </row>
    <row r="3251" spans="1:50" x14ac:dyDescent="0.25">
      <c r="A3251" s="142">
        <v>550000</v>
      </c>
      <c r="B3251" s="142">
        <v>900000</v>
      </c>
      <c r="C3251" s="142">
        <v>900000</v>
      </c>
      <c r="D3251" s="9" t="s">
        <v>305</v>
      </c>
      <c r="E3251" s="9" t="s">
        <v>70</v>
      </c>
      <c r="F3251" s="9" t="s">
        <v>306</v>
      </c>
      <c r="G3251" s="9" t="s">
        <v>307</v>
      </c>
      <c r="H3251" s="9">
        <v>0.36</v>
      </c>
      <c r="I3251" s="9">
        <v>0.48</v>
      </c>
      <c r="J3251" s="9" t="s">
        <v>195</v>
      </c>
      <c r="K3251" s="9">
        <v>0.10783043767504</v>
      </c>
      <c r="L3251" s="9">
        <v>3862.9581212931898</v>
      </c>
      <c r="M3251" s="9">
        <v>9.5964413920397007</v>
      </c>
      <c r="N3251" s="9">
        <v>1.4102655355028499</v>
      </c>
      <c r="O3251" s="9">
        <v>1.03478847542652</v>
      </c>
      <c r="P3251" s="9">
        <v>0.15206954993128999</v>
      </c>
      <c r="Q3251" s="9">
        <v>416.54446493939901</v>
      </c>
      <c r="R3251" s="9">
        <v>1210</v>
      </c>
      <c r="S3251" s="9" t="s">
        <v>310</v>
      </c>
      <c r="T3251" s="9">
        <v>1210</v>
      </c>
      <c r="U3251" s="9" t="s">
        <v>293</v>
      </c>
      <c r="V3251" s="9" t="s">
        <v>195</v>
      </c>
      <c r="Z3251" s="9">
        <v>0</v>
      </c>
      <c r="AA3251" s="9">
        <v>1</v>
      </c>
      <c r="AB3251" s="9">
        <v>1.03478847542652</v>
      </c>
      <c r="AC3251" s="9">
        <v>0.15206954993128999</v>
      </c>
      <c r="AD3251" s="9">
        <v>416.54446493939901</v>
      </c>
      <c r="AF3251" s="9">
        <v>-1</v>
      </c>
      <c r="AG3251" s="9">
        <v>-1</v>
      </c>
      <c r="AH3251" s="9">
        <v>-1</v>
      </c>
      <c r="AI3251" s="9">
        <v>-1</v>
      </c>
      <c r="AJ3251" s="9">
        <v>0</v>
      </c>
      <c r="AM3251" s="9" t="s">
        <v>309</v>
      </c>
      <c r="AN3251" s="9">
        <v>-1</v>
      </c>
      <c r="AQ3251" s="9">
        <v>578</v>
      </c>
      <c r="AR3251" s="9" t="s">
        <v>303</v>
      </c>
      <c r="AS3251" s="9" t="s">
        <v>304</v>
      </c>
      <c r="AT3251" s="9" t="s">
        <v>195</v>
      </c>
      <c r="AU3251" s="9">
        <v>132.71029999999999</v>
      </c>
      <c r="AV3251" s="9">
        <v>101.773562299232</v>
      </c>
      <c r="AW3251" s="9">
        <v>436.37429923544403</v>
      </c>
      <c r="AX3251" s="9">
        <v>0.3378300608</v>
      </c>
    </row>
    <row r="3252" spans="1:50" x14ac:dyDescent="0.25">
      <c r="A3252" s="142">
        <v>550000</v>
      </c>
      <c r="B3252" s="142">
        <v>900000</v>
      </c>
      <c r="C3252" s="142">
        <v>900000</v>
      </c>
      <c r="D3252" s="9" t="s">
        <v>305</v>
      </c>
      <c r="E3252" s="9" t="s">
        <v>70</v>
      </c>
      <c r="F3252" s="9" t="s">
        <v>306</v>
      </c>
      <c r="G3252" s="9" t="s">
        <v>307</v>
      </c>
      <c r="H3252" s="9">
        <v>0.36</v>
      </c>
      <c r="I3252" s="9">
        <v>0.48</v>
      </c>
      <c r="J3252" s="9" t="s">
        <v>195</v>
      </c>
      <c r="K3252" s="9">
        <v>6.7709974112400003E-3</v>
      </c>
      <c r="L3252" s="9">
        <v>3862.9581212931898</v>
      </c>
      <c r="M3252" s="9">
        <v>9.5964413920397007</v>
      </c>
      <c r="N3252" s="9">
        <v>1.4102655355028499</v>
      </c>
      <c r="O3252" s="9">
        <v>6.4977479822620005E-2</v>
      </c>
      <c r="P3252" s="9">
        <v>9.5489042900500001E-3</v>
      </c>
      <c r="Q3252" s="9">
        <v>26.1560794390086</v>
      </c>
      <c r="R3252" s="9">
        <v>1210</v>
      </c>
      <c r="S3252" s="9" t="s">
        <v>310</v>
      </c>
      <c r="T3252" s="9">
        <v>1210</v>
      </c>
      <c r="U3252" s="9" t="s">
        <v>293</v>
      </c>
      <c r="V3252" s="9" t="s">
        <v>195</v>
      </c>
      <c r="Z3252" s="9">
        <v>0</v>
      </c>
      <c r="AA3252" s="9">
        <v>1</v>
      </c>
      <c r="AB3252" s="9">
        <v>6.4977479822620005E-2</v>
      </c>
      <c r="AC3252" s="9">
        <v>9.5489042900500001E-3</v>
      </c>
      <c r="AD3252" s="9">
        <v>26.1560794390093</v>
      </c>
      <c r="AF3252" s="9">
        <v>-1</v>
      </c>
      <c r="AG3252" s="9">
        <v>-1</v>
      </c>
      <c r="AH3252" s="9">
        <v>-1</v>
      </c>
      <c r="AI3252" s="9">
        <v>-1</v>
      </c>
      <c r="AJ3252" s="9">
        <v>0</v>
      </c>
      <c r="AM3252" s="9" t="s">
        <v>309</v>
      </c>
      <c r="AN3252" s="9">
        <v>-1</v>
      </c>
      <c r="AQ3252" s="9">
        <v>578</v>
      </c>
      <c r="AR3252" s="9" t="s">
        <v>303</v>
      </c>
      <c r="AS3252" s="9" t="s">
        <v>304</v>
      </c>
      <c r="AT3252" s="9" t="s">
        <v>195</v>
      </c>
      <c r="AU3252" s="9">
        <v>132.71029999999999</v>
      </c>
      <c r="AV3252" s="9">
        <v>24.857123345977399</v>
      </c>
      <c r="AW3252" s="9">
        <v>27.401254359735098</v>
      </c>
      <c r="AX3252" s="9">
        <v>2.1213365299999998E-2</v>
      </c>
    </row>
    <row r="3253" spans="1:50" x14ac:dyDescent="0.25">
      <c r="A3253" s="142">
        <v>550000</v>
      </c>
      <c r="B3253" s="142">
        <v>900000</v>
      </c>
      <c r="C3253" s="142">
        <v>900000</v>
      </c>
      <c r="D3253" s="9" t="s">
        <v>305</v>
      </c>
      <c r="E3253" s="9" t="s">
        <v>70</v>
      </c>
      <c r="F3253" s="9" t="s">
        <v>306</v>
      </c>
      <c r="G3253" s="9" t="s">
        <v>307</v>
      </c>
      <c r="H3253" s="9">
        <v>0.36</v>
      </c>
      <c r="I3253" s="9">
        <v>0.48</v>
      </c>
      <c r="J3253" s="9" t="s">
        <v>195</v>
      </c>
      <c r="K3253" s="9">
        <v>0.39126476326090998</v>
      </c>
      <c r="L3253" s="9">
        <v>3862.9581212931898</v>
      </c>
      <c r="M3253" s="9">
        <v>9.5964413920397007</v>
      </c>
      <c r="N3253" s="9">
        <v>1.4102655355028499</v>
      </c>
      <c r="O3253" s="9">
        <v>3.7547493694036298</v>
      </c>
      <c r="P3253" s="9">
        <v>0.55178721088353999</v>
      </c>
      <c r="Q3253" s="9">
        <v>1511.4393948145901</v>
      </c>
      <c r="R3253" s="9">
        <v>1210</v>
      </c>
      <c r="S3253" s="9" t="s">
        <v>310</v>
      </c>
      <c r="T3253" s="9">
        <v>1210</v>
      </c>
      <c r="U3253" s="9" t="s">
        <v>293</v>
      </c>
      <c r="V3253" s="9" t="s">
        <v>195</v>
      </c>
      <c r="Z3253" s="9">
        <v>0</v>
      </c>
      <c r="AA3253" s="9">
        <v>1</v>
      </c>
      <c r="AB3253" s="9">
        <v>3.7547493694036298</v>
      </c>
      <c r="AC3253" s="9">
        <v>0.55178721088353999</v>
      </c>
      <c r="AD3253" s="9">
        <v>1511.4393948145901</v>
      </c>
      <c r="AF3253" s="9">
        <v>-1</v>
      </c>
      <c r="AG3253" s="9">
        <v>-1</v>
      </c>
      <c r="AH3253" s="9">
        <v>-1</v>
      </c>
      <c r="AI3253" s="9">
        <v>-1</v>
      </c>
      <c r="AJ3253" s="9">
        <v>0</v>
      </c>
      <c r="AM3253" s="9" t="s">
        <v>309</v>
      </c>
      <c r="AN3253" s="9">
        <v>-1</v>
      </c>
      <c r="AQ3253" s="9">
        <v>578</v>
      </c>
      <c r="AR3253" s="9" t="s">
        <v>303</v>
      </c>
      <c r="AS3253" s="9" t="s">
        <v>304</v>
      </c>
      <c r="AT3253" s="9" t="s">
        <v>195</v>
      </c>
      <c r="AU3253" s="9">
        <v>132.71029999999999</v>
      </c>
      <c r="AV3253" s="9">
        <v>156.837320568378</v>
      </c>
      <c r="AW3253" s="9">
        <v>1583.3923200612301</v>
      </c>
      <c r="AX3253" s="9">
        <v>1.2258227046000001</v>
      </c>
    </row>
    <row r="3254" spans="1:50" x14ac:dyDescent="0.25">
      <c r="A3254" s="142">
        <v>550000</v>
      </c>
      <c r="B3254" s="142">
        <v>900000</v>
      </c>
      <c r="C3254" s="142">
        <v>900000</v>
      </c>
      <c r="D3254" s="9" t="s">
        <v>305</v>
      </c>
      <c r="E3254" s="9" t="s">
        <v>70</v>
      </c>
      <c r="F3254" s="9" t="s">
        <v>306</v>
      </c>
      <c r="G3254" s="9" t="s">
        <v>307</v>
      </c>
      <c r="H3254" s="9">
        <v>0.36</v>
      </c>
      <c r="I3254" s="9">
        <v>0.48</v>
      </c>
      <c r="J3254" s="9" t="s">
        <v>195</v>
      </c>
      <c r="K3254" s="9">
        <v>3.1182559493299999E-3</v>
      </c>
      <c r="L3254" s="9">
        <v>3857.7690402523299</v>
      </c>
      <c r="M3254" s="9">
        <v>9.5843984274601208</v>
      </c>
      <c r="N3254" s="9">
        <v>1.4085246426792</v>
      </c>
      <c r="O3254" s="9">
        <v>2.9886607417169999E-2</v>
      </c>
      <c r="P3254" s="9">
        <v>4.3921403468100001E-3</v>
      </c>
      <c r="Q3254" s="9">
        <v>12.029511260907899</v>
      </c>
      <c r="R3254" s="9">
        <v>1200</v>
      </c>
      <c r="S3254" s="9" t="s">
        <v>308</v>
      </c>
      <c r="T3254" s="9">
        <v>1200</v>
      </c>
      <c r="U3254" s="9" t="s">
        <v>293</v>
      </c>
      <c r="V3254" s="9" t="s">
        <v>195</v>
      </c>
      <c r="Z3254" s="9">
        <v>0</v>
      </c>
      <c r="AA3254" s="9">
        <v>1</v>
      </c>
      <c r="AB3254" s="9">
        <v>2.9886607417169999E-2</v>
      </c>
      <c r="AC3254" s="9">
        <v>4.3921403468100001E-3</v>
      </c>
      <c r="AD3254" s="9">
        <v>12.0295112609098</v>
      </c>
      <c r="AF3254" s="9">
        <v>-1</v>
      </c>
      <c r="AG3254" s="9">
        <v>-1</v>
      </c>
      <c r="AH3254" s="9">
        <v>-1</v>
      </c>
      <c r="AI3254" s="9">
        <v>-1</v>
      </c>
      <c r="AJ3254" s="9">
        <v>0</v>
      </c>
      <c r="AM3254" s="9" t="s">
        <v>309</v>
      </c>
      <c r="AN3254" s="9">
        <v>-1</v>
      </c>
      <c r="AQ3254" s="9">
        <v>578</v>
      </c>
      <c r="AR3254" s="9" t="s">
        <v>303</v>
      </c>
      <c r="AS3254" s="9" t="s">
        <v>304</v>
      </c>
      <c r="AT3254" s="9" t="s">
        <v>195</v>
      </c>
      <c r="AU3254" s="9">
        <v>132.71029999999999</v>
      </c>
      <c r="AV3254" s="9">
        <v>20.173569006001699</v>
      </c>
      <c r="AW3254" s="9">
        <v>12.6191341152351</v>
      </c>
      <c r="AX3254" s="9">
        <v>9.7562945999999998E-3</v>
      </c>
    </row>
    <row r="3255" spans="1:50" x14ac:dyDescent="0.25">
      <c r="A3255" s="142">
        <v>550000</v>
      </c>
      <c r="B3255" s="142">
        <v>900000</v>
      </c>
      <c r="C3255" s="142">
        <v>900000</v>
      </c>
      <c r="D3255" s="9" t="s">
        <v>305</v>
      </c>
      <c r="E3255" s="9" t="s">
        <v>70</v>
      </c>
      <c r="F3255" s="9" t="s">
        <v>306</v>
      </c>
      <c r="G3255" s="9" t="s">
        <v>307</v>
      </c>
      <c r="H3255" s="9">
        <v>0.36</v>
      </c>
      <c r="I3255" s="9">
        <v>0.48</v>
      </c>
      <c r="J3255" s="9" t="s">
        <v>195</v>
      </c>
      <c r="K3255" s="9">
        <v>0.20871398213025999</v>
      </c>
      <c r="L3255" s="9">
        <v>3857.7690402523299</v>
      </c>
      <c r="M3255" s="9">
        <v>9.5843984274601208</v>
      </c>
      <c r="N3255" s="9">
        <v>1.4085246426792</v>
      </c>
      <c r="O3255" s="9">
        <v>2.0003979621182899</v>
      </c>
      <c r="P3255" s="9">
        <v>0.29397878710219</v>
      </c>
      <c r="Q3255" s="9">
        <v>805.17033852993097</v>
      </c>
      <c r="R3255" s="9">
        <v>1210</v>
      </c>
      <c r="S3255" s="9" t="s">
        <v>310</v>
      </c>
      <c r="T3255" s="9">
        <v>1210</v>
      </c>
      <c r="U3255" s="9" t="s">
        <v>293</v>
      </c>
      <c r="V3255" s="9" t="s">
        <v>195</v>
      </c>
      <c r="Z3255" s="9">
        <v>0</v>
      </c>
      <c r="AA3255" s="9">
        <v>1</v>
      </c>
      <c r="AB3255" s="9">
        <v>2.0003979621182899</v>
      </c>
      <c r="AC3255" s="9">
        <v>0.29397878710219</v>
      </c>
      <c r="AD3255" s="9">
        <v>805.17033852993097</v>
      </c>
      <c r="AF3255" s="9">
        <v>-1</v>
      </c>
      <c r="AG3255" s="9">
        <v>-1</v>
      </c>
      <c r="AH3255" s="9">
        <v>-1</v>
      </c>
      <c r="AI3255" s="9">
        <v>-1</v>
      </c>
      <c r="AJ3255" s="9">
        <v>0</v>
      </c>
      <c r="AM3255" s="9" t="s">
        <v>309</v>
      </c>
      <c r="AN3255" s="9">
        <v>-1</v>
      </c>
      <c r="AQ3255" s="9">
        <v>578</v>
      </c>
      <c r="AR3255" s="9" t="s">
        <v>303</v>
      </c>
      <c r="AS3255" s="9" t="s">
        <v>304</v>
      </c>
      <c r="AT3255" s="9" t="s">
        <v>195</v>
      </c>
      <c r="AU3255" s="9">
        <v>132.71029999999999</v>
      </c>
      <c r="AV3255" s="9">
        <v>136.71708405883001</v>
      </c>
      <c r="AW3255" s="9">
        <v>844.63551902855704</v>
      </c>
      <c r="AX3255" s="9">
        <v>0.65301730619999998</v>
      </c>
    </row>
    <row r="3256" spans="1:50" x14ac:dyDescent="0.25">
      <c r="A3256" s="142">
        <v>550000</v>
      </c>
      <c r="B3256" s="142">
        <v>900000</v>
      </c>
      <c r="C3256" s="142">
        <v>900000</v>
      </c>
      <c r="D3256" s="9" t="s">
        <v>305</v>
      </c>
      <c r="E3256" s="9" t="s">
        <v>70</v>
      </c>
      <c r="F3256" s="9" t="s">
        <v>306</v>
      </c>
      <c r="G3256" s="9" t="s">
        <v>307</v>
      </c>
      <c r="H3256" s="9">
        <v>0.36</v>
      </c>
      <c r="I3256" s="9">
        <v>0.48</v>
      </c>
      <c r="J3256" s="9" t="s">
        <v>195</v>
      </c>
      <c r="K3256" s="9">
        <v>0.12892828870170001</v>
      </c>
      <c r="L3256" s="9">
        <v>3857.7690402523299</v>
      </c>
      <c r="M3256" s="9">
        <v>9.5843984274601208</v>
      </c>
      <c r="N3256" s="9">
        <v>1.4085246426792</v>
      </c>
      <c r="O3256" s="9">
        <v>1.2357000874877699</v>
      </c>
      <c r="P3256" s="9">
        <v>0.18159867177481001</v>
      </c>
      <c r="Q3256" s="9">
        <v>497.37556056616398</v>
      </c>
      <c r="R3256" s="9">
        <v>1210</v>
      </c>
      <c r="S3256" s="9" t="s">
        <v>310</v>
      </c>
      <c r="T3256" s="9">
        <v>1210</v>
      </c>
      <c r="U3256" s="9" t="s">
        <v>293</v>
      </c>
      <c r="V3256" s="9" t="s">
        <v>195</v>
      </c>
      <c r="Z3256" s="9">
        <v>0</v>
      </c>
      <c r="AA3256" s="9">
        <v>1</v>
      </c>
      <c r="AB3256" s="9">
        <v>1.2357000874877699</v>
      </c>
      <c r="AC3256" s="9">
        <v>0.18159867177481001</v>
      </c>
      <c r="AD3256" s="9">
        <v>497.37556056616398</v>
      </c>
      <c r="AF3256" s="9">
        <v>-1</v>
      </c>
      <c r="AG3256" s="9">
        <v>-1</v>
      </c>
      <c r="AH3256" s="9">
        <v>-1</v>
      </c>
      <c r="AI3256" s="9">
        <v>-1</v>
      </c>
      <c r="AJ3256" s="9">
        <v>0</v>
      </c>
      <c r="AM3256" s="9" t="s">
        <v>309</v>
      </c>
      <c r="AN3256" s="9">
        <v>-1</v>
      </c>
      <c r="AQ3256" s="9">
        <v>578</v>
      </c>
      <c r="AR3256" s="9" t="s">
        <v>303</v>
      </c>
      <c r="AS3256" s="9" t="s">
        <v>304</v>
      </c>
      <c r="AT3256" s="9" t="s">
        <v>195</v>
      </c>
      <c r="AU3256" s="9">
        <v>132.71029999999999</v>
      </c>
      <c r="AV3256" s="9">
        <v>94.700346351488903</v>
      </c>
      <c r="AW3256" s="9">
        <v>521.75427316155003</v>
      </c>
      <c r="AX3256" s="9">
        <v>0.4033865049</v>
      </c>
    </row>
    <row r="3257" spans="1:50" x14ac:dyDescent="0.25">
      <c r="A3257" s="142">
        <v>550000</v>
      </c>
      <c r="B3257" s="142">
        <v>900000</v>
      </c>
      <c r="C3257" s="142">
        <v>900000</v>
      </c>
      <c r="D3257" s="9" t="s">
        <v>305</v>
      </c>
      <c r="E3257" s="9" t="s">
        <v>70</v>
      </c>
      <c r="F3257" s="9" t="s">
        <v>306</v>
      </c>
      <c r="G3257" s="9" t="s">
        <v>307</v>
      </c>
      <c r="H3257" s="9">
        <v>0.36</v>
      </c>
      <c r="I3257" s="9">
        <v>0.48</v>
      </c>
      <c r="J3257" s="9" t="s">
        <v>195</v>
      </c>
      <c r="K3257" s="9">
        <v>0.27700292700167001</v>
      </c>
      <c r="L3257" s="9">
        <v>3857.7690402523299</v>
      </c>
      <c r="M3257" s="9">
        <v>9.5843984274601208</v>
      </c>
      <c r="N3257" s="9">
        <v>1.4085246426792</v>
      </c>
      <c r="O3257" s="9">
        <v>2.6549064179566799</v>
      </c>
      <c r="P3257" s="9">
        <v>0.39016544877612003</v>
      </c>
      <c r="Q3257" s="9">
        <v>1068.6133158463299</v>
      </c>
      <c r="R3257" s="9">
        <v>1210</v>
      </c>
      <c r="S3257" s="9" t="s">
        <v>310</v>
      </c>
      <c r="T3257" s="9">
        <v>1210</v>
      </c>
      <c r="U3257" s="9" t="s">
        <v>293</v>
      </c>
      <c r="V3257" s="9" t="s">
        <v>195</v>
      </c>
      <c r="Z3257" s="9">
        <v>0</v>
      </c>
      <c r="AA3257" s="9">
        <v>1</v>
      </c>
      <c r="AB3257" s="9">
        <v>2.6549064179566799</v>
      </c>
      <c r="AC3257" s="9">
        <v>0.39016544877612003</v>
      </c>
      <c r="AD3257" s="9">
        <v>1068.6133158463299</v>
      </c>
      <c r="AF3257" s="9">
        <v>-1</v>
      </c>
      <c r="AG3257" s="9">
        <v>-1</v>
      </c>
      <c r="AH3257" s="9">
        <v>-1</v>
      </c>
      <c r="AI3257" s="9">
        <v>-1</v>
      </c>
      <c r="AJ3257" s="9">
        <v>0</v>
      </c>
      <c r="AM3257" s="9" t="s">
        <v>309</v>
      </c>
      <c r="AN3257" s="9">
        <v>-1</v>
      </c>
      <c r="AQ3257" s="9">
        <v>578</v>
      </c>
      <c r="AR3257" s="9" t="s">
        <v>303</v>
      </c>
      <c r="AS3257" s="9" t="s">
        <v>304</v>
      </c>
      <c r="AT3257" s="9" t="s">
        <v>195</v>
      </c>
      <c r="AU3257" s="9">
        <v>132.71029999999999</v>
      </c>
      <c r="AV3257" s="9">
        <v>134.93005180656999</v>
      </c>
      <c r="AW3257" s="9">
        <v>1120.9910741603101</v>
      </c>
      <c r="AX3257" s="9">
        <v>0.86667746619999997</v>
      </c>
    </row>
    <row r="3258" spans="1:50" x14ac:dyDescent="0.25">
      <c r="A3258" s="142">
        <v>550000</v>
      </c>
      <c r="B3258" s="142">
        <v>900000</v>
      </c>
      <c r="C3258" s="142">
        <v>900000</v>
      </c>
      <c r="D3258" s="9" t="s">
        <v>305</v>
      </c>
      <c r="E3258" s="9" t="s">
        <v>70</v>
      </c>
      <c r="F3258" s="9" t="s">
        <v>306</v>
      </c>
      <c r="G3258" s="9" t="s">
        <v>307</v>
      </c>
      <c r="H3258" s="9">
        <v>0.36</v>
      </c>
      <c r="I3258" s="9">
        <v>0.48</v>
      </c>
      <c r="J3258" s="9" t="s">
        <v>195</v>
      </c>
      <c r="K3258" s="9">
        <v>0.20415482271171001</v>
      </c>
      <c r="L3258" s="9">
        <v>3856.0760556976502</v>
      </c>
      <c r="M3258" s="9">
        <v>10.0124044288576</v>
      </c>
      <c r="N3258" s="9">
        <v>1.6180354805811901</v>
      </c>
      <c r="O3258" s="9">
        <v>2.0440806510913898</v>
      </c>
      <c r="P3258" s="9">
        <v>0.33032974667930998</v>
      </c>
      <c r="Q3258" s="9">
        <v>787.23652351383203</v>
      </c>
      <c r="R3258" s="9">
        <v>1200</v>
      </c>
      <c r="S3258" s="9" t="s">
        <v>308</v>
      </c>
      <c r="T3258" s="9">
        <v>1200</v>
      </c>
      <c r="U3258" s="9" t="s">
        <v>293</v>
      </c>
      <c r="V3258" s="9" t="s">
        <v>195</v>
      </c>
      <c r="Z3258" s="9">
        <v>0</v>
      </c>
      <c r="AA3258" s="9">
        <v>1</v>
      </c>
      <c r="AB3258" s="9">
        <v>2.0440806510913898</v>
      </c>
      <c r="AC3258" s="9">
        <v>0.33032974667930998</v>
      </c>
      <c r="AD3258" s="9">
        <v>787.23652351383203</v>
      </c>
      <c r="AF3258" s="9">
        <v>-1</v>
      </c>
      <c r="AG3258" s="9">
        <v>-1</v>
      </c>
      <c r="AH3258" s="9">
        <v>-1</v>
      </c>
      <c r="AI3258" s="9">
        <v>-1</v>
      </c>
      <c r="AJ3258" s="9">
        <v>0</v>
      </c>
      <c r="AM3258" s="9" t="s">
        <v>309</v>
      </c>
      <c r="AN3258" s="9">
        <v>-1</v>
      </c>
      <c r="AQ3258" s="9">
        <v>578</v>
      </c>
      <c r="AR3258" s="9" t="s">
        <v>303</v>
      </c>
      <c r="AS3258" s="9" t="s">
        <v>304</v>
      </c>
      <c r="AT3258" s="9" t="s">
        <v>195</v>
      </c>
      <c r="AU3258" s="9">
        <v>132.71029999999999</v>
      </c>
      <c r="AV3258" s="9">
        <v>178.38175049575699</v>
      </c>
      <c r="AW3258" s="9">
        <v>826.18525545482498</v>
      </c>
      <c r="AX3258" s="9">
        <v>0.63847244410000004</v>
      </c>
    </row>
    <row r="3259" spans="1:50" x14ac:dyDescent="0.25">
      <c r="A3259" s="142">
        <v>550000</v>
      </c>
      <c r="B3259" s="142">
        <v>900000</v>
      </c>
      <c r="C3259" s="142">
        <v>900000</v>
      </c>
      <c r="D3259" s="9" t="s">
        <v>305</v>
      </c>
      <c r="E3259" s="9" t="s">
        <v>70</v>
      </c>
      <c r="F3259" s="9" t="s">
        <v>306</v>
      </c>
      <c r="G3259" s="9" t="s">
        <v>307</v>
      </c>
      <c r="H3259" s="9">
        <v>0.36</v>
      </c>
      <c r="I3259" s="9">
        <v>0.48</v>
      </c>
      <c r="J3259" s="9" t="s">
        <v>195</v>
      </c>
      <c r="K3259" s="142">
        <v>9.10905359E-7</v>
      </c>
      <c r="L3259" s="9">
        <v>3856.0760556976502</v>
      </c>
      <c r="M3259" s="9">
        <v>10.0124044288576</v>
      </c>
      <c r="N3259" s="9">
        <v>1.6180354805811901</v>
      </c>
      <c r="O3259" s="142">
        <v>9.1203528507219997E-6</v>
      </c>
      <c r="P3259" s="142">
        <v>1.473877190314E-6</v>
      </c>
      <c r="Q3259" s="9">
        <v>3.5125203438400002E-3</v>
      </c>
      <c r="R3259" s="9">
        <v>1210</v>
      </c>
      <c r="S3259" s="9" t="s">
        <v>310</v>
      </c>
      <c r="T3259" s="9">
        <v>1210</v>
      </c>
      <c r="U3259" s="9" t="s">
        <v>293</v>
      </c>
      <c r="V3259" s="9" t="s">
        <v>195</v>
      </c>
      <c r="Z3259" s="9">
        <v>0</v>
      </c>
      <c r="AA3259" s="9">
        <v>1</v>
      </c>
      <c r="AB3259" s="142">
        <v>9.1203528507219997E-6</v>
      </c>
      <c r="AC3259" s="142">
        <v>1.473877190314E-6</v>
      </c>
      <c r="AD3259" s="9">
        <v>3.51252034206E-3</v>
      </c>
      <c r="AF3259" s="9">
        <v>-1</v>
      </c>
      <c r="AG3259" s="9">
        <v>-1</v>
      </c>
      <c r="AH3259" s="9">
        <v>-1</v>
      </c>
      <c r="AI3259" s="9">
        <v>-1</v>
      </c>
      <c r="AJ3259" s="9">
        <v>0</v>
      </c>
      <c r="AM3259" s="9" t="s">
        <v>309</v>
      </c>
      <c r="AN3259" s="9">
        <v>-1</v>
      </c>
      <c r="AQ3259" s="9">
        <v>578</v>
      </c>
      <c r="AR3259" s="9" t="s">
        <v>303</v>
      </c>
      <c r="AS3259" s="9" t="s">
        <v>304</v>
      </c>
      <c r="AT3259" s="9" t="s">
        <v>195</v>
      </c>
      <c r="AU3259" s="9">
        <v>132.71029999999999</v>
      </c>
      <c r="AV3259" s="9">
        <v>0.34491501712234002</v>
      </c>
      <c r="AW3259" s="9">
        <v>3.6863032003899999E-3</v>
      </c>
      <c r="AX3259" s="142">
        <v>2.8487593999999998E-6</v>
      </c>
    </row>
    <row r="3260" spans="1:50" x14ac:dyDescent="0.25">
      <c r="A3260" s="142">
        <v>550000</v>
      </c>
      <c r="B3260" s="142">
        <v>900000</v>
      </c>
      <c r="C3260" s="142">
        <v>900000</v>
      </c>
      <c r="D3260" s="9" t="s">
        <v>305</v>
      </c>
      <c r="E3260" s="9" t="s">
        <v>70</v>
      </c>
      <c r="F3260" s="9" t="s">
        <v>306</v>
      </c>
      <c r="G3260" s="9" t="s">
        <v>307</v>
      </c>
      <c r="H3260" s="9">
        <v>0.36</v>
      </c>
      <c r="I3260" s="9">
        <v>0.48</v>
      </c>
      <c r="J3260" s="9" t="s">
        <v>195</v>
      </c>
      <c r="K3260" s="9">
        <v>9.7126420500000005E-4</v>
      </c>
      <c r="L3260" s="9">
        <v>3856.0760556976502</v>
      </c>
      <c r="M3260" s="9">
        <v>10.0124044288576</v>
      </c>
      <c r="N3260" s="9">
        <v>1.6180354805811901</v>
      </c>
      <c r="O3260" s="9">
        <v>9.7246900278100002E-3</v>
      </c>
      <c r="P3260" s="9">
        <v>1.57153994472E-3</v>
      </c>
      <c r="Q3260" s="9">
        <v>3.74526864468756</v>
      </c>
      <c r="R3260" s="9">
        <v>1330</v>
      </c>
      <c r="S3260" s="9" t="s">
        <v>311</v>
      </c>
      <c r="T3260" s="9">
        <v>1330</v>
      </c>
      <c r="U3260" s="9" t="s">
        <v>293</v>
      </c>
      <c r="V3260" s="9" t="s">
        <v>195</v>
      </c>
      <c r="Z3260" s="9">
        <v>0</v>
      </c>
      <c r="AA3260" s="9">
        <v>1</v>
      </c>
      <c r="AB3260" s="9">
        <v>9.7246900278100002E-3</v>
      </c>
      <c r="AC3260" s="9">
        <v>1.57153994472E-3</v>
      </c>
      <c r="AD3260" s="9">
        <v>3.7452686446894101</v>
      </c>
      <c r="AF3260" s="9">
        <v>-1</v>
      </c>
      <c r="AG3260" s="9">
        <v>-1</v>
      </c>
      <c r="AH3260" s="9">
        <v>-1</v>
      </c>
      <c r="AI3260" s="9">
        <v>-1</v>
      </c>
      <c r="AJ3260" s="9">
        <v>0</v>
      </c>
      <c r="AM3260" s="9" t="s">
        <v>309</v>
      </c>
      <c r="AN3260" s="9">
        <v>-1</v>
      </c>
      <c r="AQ3260" s="9">
        <v>578</v>
      </c>
      <c r="AR3260" s="9" t="s">
        <v>303</v>
      </c>
      <c r="AS3260" s="9" t="s">
        <v>304</v>
      </c>
      <c r="AT3260" s="9" t="s">
        <v>195</v>
      </c>
      <c r="AU3260" s="9">
        <v>132.71029999999999</v>
      </c>
      <c r="AV3260" s="9">
        <v>11.033891020183701</v>
      </c>
      <c r="AW3260" s="9">
        <v>3.93056678588579</v>
      </c>
      <c r="AX3260" s="9">
        <v>3.0375252999999998E-3</v>
      </c>
    </row>
    <row r="3261" spans="1:50" x14ac:dyDescent="0.25">
      <c r="A3261" s="142">
        <v>550000</v>
      </c>
      <c r="B3261" s="142">
        <v>900000</v>
      </c>
      <c r="C3261" s="142">
        <v>900000</v>
      </c>
      <c r="D3261" s="9" t="s">
        <v>305</v>
      </c>
      <c r="E3261" s="9" t="s">
        <v>70</v>
      </c>
      <c r="F3261" s="9" t="s">
        <v>306</v>
      </c>
      <c r="G3261" s="9" t="s">
        <v>307</v>
      </c>
      <c r="H3261" s="9">
        <v>0.36</v>
      </c>
      <c r="I3261" s="9">
        <v>0.48</v>
      </c>
      <c r="J3261" s="9" t="s">
        <v>195</v>
      </c>
      <c r="K3261" s="9">
        <v>6.4884892147569997E-2</v>
      </c>
      <c r="L3261" s="9">
        <v>3856.0760556976502</v>
      </c>
      <c r="M3261" s="9">
        <v>10.0124044288576</v>
      </c>
      <c r="N3261" s="9">
        <v>1.6180354805811901</v>
      </c>
      <c r="O3261" s="9">
        <v>0.64965378150434006</v>
      </c>
      <c r="P3261" s="9">
        <v>0.10498605764846</v>
      </c>
      <c r="Q3261" s="9">
        <v>250.201078986792</v>
      </c>
      <c r="R3261" s="9">
        <v>1210</v>
      </c>
      <c r="S3261" s="9" t="s">
        <v>310</v>
      </c>
      <c r="T3261" s="9">
        <v>1210</v>
      </c>
      <c r="U3261" s="9" t="s">
        <v>293</v>
      </c>
      <c r="V3261" s="9" t="s">
        <v>195</v>
      </c>
      <c r="Z3261" s="9">
        <v>0</v>
      </c>
      <c r="AA3261" s="9">
        <v>1</v>
      </c>
      <c r="AB3261" s="9">
        <v>0.64965378150434006</v>
      </c>
      <c r="AC3261" s="9">
        <v>0.10498605764846</v>
      </c>
      <c r="AD3261" s="9">
        <v>250.20107898679299</v>
      </c>
      <c r="AF3261" s="9">
        <v>-1</v>
      </c>
      <c r="AG3261" s="9">
        <v>-1</v>
      </c>
      <c r="AH3261" s="9">
        <v>-1</v>
      </c>
      <c r="AI3261" s="9">
        <v>-1</v>
      </c>
      <c r="AJ3261" s="9">
        <v>0</v>
      </c>
      <c r="AM3261" s="9" t="s">
        <v>309</v>
      </c>
      <c r="AN3261" s="9">
        <v>-1</v>
      </c>
      <c r="AQ3261" s="9">
        <v>578</v>
      </c>
      <c r="AR3261" s="9" t="s">
        <v>303</v>
      </c>
      <c r="AS3261" s="9" t="s">
        <v>304</v>
      </c>
      <c r="AT3261" s="9" t="s">
        <v>195</v>
      </c>
      <c r="AU3261" s="9">
        <v>132.71029999999999</v>
      </c>
      <c r="AV3261" s="9">
        <v>77.8977698662801</v>
      </c>
      <c r="AW3261" s="9">
        <v>262.57984250414898</v>
      </c>
      <c r="AX3261" s="9">
        <v>0.2029205831</v>
      </c>
    </row>
    <row r="3262" spans="1:50" x14ac:dyDescent="0.25">
      <c r="A3262" s="142">
        <v>550000</v>
      </c>
      <c r="B3262" s="142">
        <v>900000</v>
      </c>
      <c r="C3262" s="142">
        <v>900000</v>
      </c>
      <c r="D3262" s="9" t="s">
        <v>305</v>
      </c>
      <c r="E3262" s="9" t="s">
        <v>70</v>
      </c>
      <c r="F3262" s="9" t="s">
        <v>306</v>
      </c>
      <c r="G3262" s="9" t="s">
        <v>307</v>
      </c>
      <c r="H3262" s="9">
        <v>0.36</v>
      </c>
      <c r="I3262" s="9">
        <v>0.48</v>
      </c>
      <c r="J3262" s="9" t="s">
        <v>195</v>
      </c>
      <c r="K3262" s="9">
        <v>0.16917684850163001</v>
      </c>
      <c r="L3262" s="9">
        <v>3856.0760556976502</v>
      </c>
      <c r="M3262" s="9">
        <v>10.0124044288576</v>
      </c>
      <c r="N3262" s="9">
        <v>1.6180354805811901</v>
      </c>
      <c r="O3262" s="9">
        <v>1.6938670271979599</v>
      </c>
      <c r="P3262" s="9">
        <v>0.27373414336855001</v>
      </c>
      <c r="Q3262" s="9">
        <v>652.35879468554799</v>
      </c>
      <c r="R3262" s="9">
        <v>1210</v>
      </c>
      <c r="S3262" s="9" t="s">
        <v>310</v>
      </c>
      <c r="T3262" s="9">
        <v>1210</v>
      </c>
      <c r="U3262" s="9" t="s">
        <v>293</v>
      </c>
      <c r="V3262" s="9" t="s">
        <v>195</v>
      </c>
      <c r="Z3262" s="9">
        <v>0</v>
      </c>
      <c r="AA3262" s="9">
        <v>1</v>
      </c>
      <c r="AB3262" s="9">
        <v>1.6938670271979599</v>
      </c>
      <c r="AC3262" s="9">
        <v>0.27373414336855001</v>
      </c>
      <c r="AD3262" s="9">
        <v>652.35879468554799</v>
      </c>
      <c r="AF3262" s="9">
        <v>-1</v>
      </c>
      <c r="AG3262" s="9">
        <v>-1</v>
      </c>
      <c r="AH3262" s="9">
        <v>-1</v>
      </c>
      <c r="AI3262" s="9">
        <v>-1</v>
      </c>
      <c r="AJ3262" s="9">
        <v>0</v>
      </c>
      <c r="AM3262" s="9" t="s">
        <v>309</v>
      </c>
      <c r="AN3262" s="9">
        <v>-1</v>
      </c>
      <c r="AQ3262" s="9">
        <v>578</v>
      </c>
      <c r="AR3262" s="9" t="s">
        <v>303</v>
      </c>
      <c r="AS3262" s="9" t="s">
        <v>304</v>
      </c>
      <c r="AT3262" s="9" t="s">
        <v>195</v>
      </c>
      <c r="AU3262" s="9">
        <v>132.71029999999999</v>
      </c>
      <c r="AV3262" s="9">
        <v>105.699662615165</v>
      </c>
      <c r="AW3262" s="9">
        <v>684.63441588023795</v>
      </c>
      <c r="AX3262" s="9">
        <v>0.52908255849999997</v>
      </c>
    </row>
    <row r="3263" spans="1:50" x14ac:dyDescent="0.25">
      <c r="A3263" s="142">
        <v>550000</v>
      </c>
      <c r="B3263" s="142">
        <v>900000</v>
      </c>
      <c r="C3263" s="142">
        <v>900000</v>
      </c>
      <c r="D3263" s="9" t="s">
        <v>305</v>
      </c>
      <c r="E3263" s="9" t="s">
        <v>70</v>
      </c>
      <c r="F3263" s="9" t="s">
        <v>306</v>
      </c>
      <c r="G3263" s="9" t="s">
        <v>307</v>
      </c>
      <c r="H3263" s="9">
        <v>0.36</v>
      </c>
      <c r="I3263" s="9">
        <v>0.48</v>
      </c>
      <c r="J3263" s="9" t="s">
        <v>195</v>
      </c>
      <c r="K3263" s="9">
        <v>1.5536512460590001E-2</v>
      </c>
      <c r="L3263" s="9">
        <v>3856.0760556976502</v>
      </c>
      <c r="M3263" s="9">
        <v>10.0124044288576</v>
      </c>
      <c r="N3263" s="9">
        <v>1.6180354805811901</v>
      </c>
      <c r="O3263" s="9">
        <v>0.15555784616942001</v>
      </c>
      <c r="P3263" s="9">
        <v>2.5138628405719999E-2</v>
      </c>
      <c r="Q3263" s="9">
        <v>59.909973688333203</v>
      </c>
      <c r="R3263" s="9">
        <v>1330</v>
      </c>
      <c r="S3263" s="9" t="s">
        <v>311</v>
      </c>
      <c r="T3263" s="9">
        <v>1330</v>
      </c>
      <c r="U3263" s="9" t="s">
        <v>293</v>
      </c>
      <c r="V3263" s="9" t="s">
        <v>195</v>
      </c>
      <c r="Z3263" s="9">
        <v>0</v>
      </c>
      <c r="AA3263" s="9">
        <v>1</v>
      </c>
      <c r="AB3263" s="9">
        <v>0.15555784616942001</v>
      </c>
      <c r="AC3263" s="9">
        <v>2.5138628405719999E-2</v>
      </c>
      <c r="AD3263" s="9">
        <v>59.909973688333203</v>
      </c>
      <c r="AF3263" s="9">
        <v>-1</v>
      </c>
      <c r="AG3263" s="9">
        <v>-1</v>
      </c>
      <c r="AH3263" s="9">
        <v>-1</v>
      </c>
      <c r="AI3263" s="9">
        <v>-1</v>
      </c>
      <c r="AJ3263" s="9">
        <v>0</v>
      </c>
      <c r="AM3263" s="9" t="s">
        <v>309</v>
      </c>
      <c r="AN3263" s="9">
        <v>-1</v>
      </c>
      <c r="AQ3263" s="9">
        <v>578</v>
      </c>
      <c r="AR3263" s="9" t="s">
        <v>303</v>
      </c>
      <c r="AS3263" s="9" t="s">
        <v>304</v>
      </c>
      <c r="AT3263" s="9" t="s">
        <v>195</v>
      </c>
      <c r="AU3263" s="9">
        <v>132.71029999999999</v>
      </c>
      <c r="AV3263" s="9">
        <v>37.233232432025801</v>
      </c>
      <c r="AW3263" s="9">
        <v>62.874035232840299</v>
      </c>
      <c r="AX3263" s="9">
        <v>4.85887864E-2</v>
      </c>
    </row>
    <row r="3264" spans="1:50" x14ac:dyDescent="0.25">
      <c r="A3264" s="142">
        <v>550000</v>
      </c>
      <c r="B3264" s="142">
        <v>900000</v>
      </c>
      <c r="C3264" s="142">
        <v>900000</v>
      </c>
      <c r="D3264" s="9" t="s">
        <v>305</v>
      </c>
      <c r="E3264" s="9" t="s">
        <v>70</v>
      </c>
      <c r="F3264" s="9" t="s">
        <v>306</v>
      </c>
      <c r="G3264" s="9" t="s">
        <v>307</v>
      </c>
      <c r="H3264" s="9">
        <v>0.36</v>
      </c>
      <c r="I3264" s="9">
        <v>0.48</v>
      </c>
      <c r="J3264" s="9" t="s">
        <v>195</v>
      </c>
      <c r="K3264" s="9">
        <v>3.2383324824409997E-2</v>
      </c>
      <c r="L3264" s="9">
        <v>3856.0760556976502</v>
      </c>
      <c r="M3264" s="9">
        <v>10.0124044288576</v>
      </c>
      <c r="N3264" s="9">
        <v>1.6180354805811901</v>
      </c>
      <c r="O3264" s="9">
        <v>0.32423494489312998</v>
      </c>
      <c r="P3264" s="9">
        <v>5.2397368545090001E-2</v>
      </c>
      <c r="Q3264" s="9">
        <v>124.87256345931701</v>
      </c>
      <c r="R3264" s="9">
        <v>1330</v>
      </c>
      <c r="S3264" s="9" t="s">
        <v>311</v>
      </c>
      <c r="T3264" s="9">
        <v>1330</v>
      </c>
      <c r="U3264" s="9" t="s">
        <v>293</v>
      </c>
      <c r="V3264" s="9" t="s">
        <v>195</v>
      </c>
      <c r="Z3264" s="9">
        <v>0</v>
      </c>
      <c r="AA3264" s="9">
        <v>1</v>
      </c>
      <c r="AB3264" s="9">
        <v>0.32423494489312998</v>
      </c>
      <c r="AC3264" s="9">
        <v>5.2397368545090001E-2</v>
      </c>
      <c r="AD3264" s="9">
        <v>124.872563459318</v>
      </c>
      <c r="AF3264" s="9">
        <v>-1</v>
      </c>
      <c r="AG3264" s="9">
        <v>-1</v>
      </c>
      <c r="AH3264" s="9">
        <v>-1</v>
      </c>
      <c r="AI3264" s="9">
        <v>-1</v>
      </c>
      <c r="AJ3264" s="9">
        <v>0</v>
      </c>
      <c r="AM3264" s="9" t="s">
        <v>309</v>
      </c>
      <c r="AN3264" s="9">
        <v>-1</v>
      </c>
      <c r="AQ3264" s="9">
        <v>578</v>
      </c>
      <c r="AR3264" s="9" t="s">
        <v>303</v>
      </c>
      <c r="AS3264" s="9" t="s">
        <v>304</v>
      </c>
      <c r="AT3264" s="9" t="s">
        <v>195</v>
      </c>
      <c r="AU3264" s="9">
        <v>132.71029999999999</v>
      </c>
      <c r="AV3264" s="9">
        <v>46.389850631653999</v>
      </c>
      <c r="AW3264" s="9">
        <v>131.050666044362</v>
      </c>
      <c r="AX3264" s="9">
        <v>0.10127539620000001</v>
      </c>
    </row>
    <row r="3265" spans="1:50" x14ac:dyDescent="0.25">
      <c r="A3265" s="142">
        <v>550000</v>
      </c>
      <c r="B3265" s="142">
        <v>900000</v>
      </c>
      <c r="C3265" s="142">
        <v>900000</v>
      </c>
      <c r="D3265" s="9" t="s">
        <v>305</v>
      </c>
      <c r="E3265" s="9" t="s">
        <v>70</v>
      </c>
      <c r="F3265" s="9" t="s">
        <v>306</v>
      </c>
      <c r="G3265" s="9" t="s">
        <v>307</v>
      </c>
      <c r="H3265" s="9">
        <v>0.36</v>
      </c>
      <c r="I3265" s="9">
        <v>0.48</v>
      </c>
      <c r="J3265" s="9" t="s">
        <v>195</v>
      </c>
      <c r="K3265" s="9">
        <v>2.5702720869010001E-2</v>
      </c>
      <c r="L3265" s="9">
        <v>3856.0760556976502</v>
      </c>
      <c r="M3265" s="9">
        <v>10.0124044288576</v>
      </c>
      <c r="N3265" s="9">
        <v>1.6180354805811901</v>
      </c>
      <c r="O3265" s="9">
        <v>0.25734603626265001</v>
      </c>
      <c r="P3265" s="9">
        <v>4.1587914313540003E-2</v>
      </c>
      <c r="Q3265" s="9">
        <v>99.111646509304606</v>
      </c>
      <c r="R3265" s="9">
        <v>1330</v>
      </c>
      <c r="S3265" s="9" t="s">
        <v>311</v>
      </c>
      <c r="T3265" s="9">
        <v>1330</v>
      </c>
      <c r="U3265" s="9" t="s">
        <v>293</v>
      </c>
      <c r="V3265" s="9" t="s">
        <v>195</v>
      </c>
      <c r="Z3265" s="9">
        <v>0</v>
      </c>
      <c r="AA3265" s="9">
        <v>1</v>
      </c>
      <c r="AB3265" s="9">
        <v>0.25734603626265001</v>
      </c>
      <c r="AC3265" s="9">
        <v>4.1587914313540003E-2</v>
      </c>
      <c r="AD3265" s="9">
        <v>99.111646509304194</v>
      </c>
      <c r="AF3265" s="9">
        <v>-1</v>
      </c>
      <c r="AG3265" s="9">
        <v>-1</v>
      </c>
      <c r="AH3265" s="9">
        <v>-1</v>
      </c>
      <c r="AI3265" s="9">
        <v>-1</v>
      </c>
      <c r="AJ3265" s="9">
        <v>0</v>
      </c>
      <c r="AM3265" s="9" t="s">
        <v>309</v>
      </c>
      <c r="AN3265" s="9">
        <v>-1</v>
      </c>
      <c r="AQ3265" s="9">
        <v>578</v>
      </c>
      <c r="AR3265" s="9" t="s">
        <v>303</v>
      </c>
      <c r="AS3265" s="9" t="s">
        <v>304</v>
      </c>
      <c r="AT3265" s="9" t="s">
        <v>195</v>
      </c>
      <c r="AU3265" s="9">
        <v>132.71029999999999</v>
      </c>
      <c r="AV3265" s="9">
        <v>57.356095783580301</v>
      </c>
      <c r="AW3265" s="9">
        <v>104.01522102194301</v>
      </c>
      <c r="AX3265" s="9">
        <v>8.0382519499999999E-2</v>
      </c>
    </row>
    <row r="3266" spans="1:50" x14ac:dyDescent="0.25">
      <c r="A3266" s="142">
        <v>550000</v>
      </c>
      <c r="B3266" s="142">
        <v>900000</v>
      </c>
      <c r="C3266" s="142">
        <v>900000</v>
      </c>
      <c r="D3266" s="9" t="s">
        <v>305</v>
      </c>
      <c r="E3266" s="9" t="s">
        <v>70</v>
      </c>
      <c r="F3266" s="9" t="s">
        <v>306</v>
      </c>
      <c r="G3266" s="9" t="s">
        <v>307</v>
      </c>
      <c r="H3266" s="9">
        <v>0.36</v>
      </c>
      <c r="I3266" s="9">
        <v>0.48</v>
      </c>
      <c r="J3266" s="9" t="s">
        <v>195</v>
      </c>
      <c r="K3266" s="9">
        <v>0.10495215690451</v>
      </c>
      <c r="L3266" s="9">
        <v>3856.0760556976502</v>
      </c>
      <c r="M3266" s="9">
        <v>10.0124044288576</v>
      </c>
      <c r="N3266" s="9">
        <v>1.6180354805811901</v>
      </c>
      <c r="O3266" s="9">
        <v>1.0508234406089101</v>
      </c>
      <c r="P3266" s="9">
        <v>0.16981631363502001</v>
      </c>
      <c r="Q3266" s="9">
        <v>404.70349923331497</v>
      </c>
      <c r="R3266" s="9">
        <v>1330</v>
      </c>
      <c r="S3266" s="9" t="s">
        <v>311</v>
      </c>
      <c r="T3266" s="9">
        <v>1330</v>
      </c>
      <c r="U3266" s="9" t="s">
        <v>293</v>
      </c>
      <c r="V3266" s="9" t="s">
        <v>195</v>
      </c>
      <c r="Z3266" s="9">
        <v>0</v>
      </c>
      <c r="AA3266" s="9">
        <v>1</v>
      </c>
      <c r="AB3266" s="9">
        <v>1.0508234406089101</v>
      </c>
      <c r="AC3266" s="9">
        <v>0.16981631363502001</v>
      </c>
      <c r="AD3266" s="9">
        <v>404.70349923331497</v>
      </c>
      <c r="AF3266" s="9">
        <v>-1</v>
      </c>
      <c r="AG3266" s="9">
        <v>-1</v>
      </c>
      <c r="AH3266" s="9">
        <v>-1</v>
      </c>
      <c r="AI3266" s="9">
        <v>-1</v>
      </c>
      <c r="AJ3266" s="9">
        <v>0</v>
      </c>
      <c r="AM3266" s="9" t="s">
        <v>309</v>
      </c>
      <c r="AN3266" s="9">
        <v>-1</v>
      </c>
      <c r="AQ3266" s="9">
        <v>578</v>
      </c>
      <c r="AR3266" s="9" t="s">
        <v>303</v>
      </c>
      <c r="AS3266" s="9" t="s">
        <v>304</v>
      </c>
      <c r="AT3266" s="9" t="s">
        <v>195</v>
      </c>
      <c r="AU3266" s="9">
        <v>132.71029999999999</v>
      </c>
      <c r="AV3266" s="9">
        <v>87.582982547793705</v>
      </c>
      <c r="AW3266" s="9">
        <v>424.72631021375997</v>
      </c>
      <c r="AX3266" s="9">
        <v>0.32822668230000002</v>
      </c>
    </row>
    <row r="3267" spans="1:50" x14ac:dyDescent="0.25">
      <c r="A3267" s="142">
        <v>550000</v>
      </c>
      <c r="B3267" s="142">
        <v>900000</v>
      </c>
      <c r="C3267" s="142">
        <v>900000</v>
      </c>
      <c r="D3267" s="9" t="s">
        <v>305</v>
      </c>
      <c r="E3267" s="9" t="s">
        <v>70</v>
      </c>
      <c r="F3267" s="9" t="s">
        <v>306</v>
      </c>
      <c r="G3267" s="9" t="s">
        <v>307</v>
      </c>
      <c r="H3267" s="9">
        <v>0.36</v>
      </c>
      <c r="I3267" s="9">
        <v>0.48</v>
      </c>
      <c r="J3267" s="9" t="s">
        <v>195</v>
      </c>
      <c r="K3267" s="9">
        <v>9.2533511727600007E-2</v>
      </c>
      <c r="L3267" s="9">
        <v>3861.82305897681</v>
      </c>
      <c r="M3267" s="9">
        <v>10.209399323855701</v>
      </c>
      <c r="N3267" s="9">
        <v>1.7092356771069099</v>
      </c>
      <c r="O3267" s="9">
        <v>0.94471157206578005</v>
      </c>
      <c r="P3267" s="9">
        <v>0.15816157957280999</v>
      </c>
      <c r="Q3267" s="9">
        <v>357.34804931775801</v>
      </c>
      <c r="R3267" s="9">
        <v>1200</v>
      </c>
      <c r="S3267" s="9" t="s">
        <v>308</v>
      </c>
      <c r="T3267" s="9">
        <v>1200</v>
      </c>
      <c r="U3267" s="9" t="s">
        <v>293</v>
      </c>
      <c r="V3267" s="9" t="s">
        <v>195</v>
      </c>
      <c r="Z3267" s="9">
        <v>0</v>
      </c>
      <c r="AA3267" s="9">
        <v>1</v>
      </c>
      <c r="AB3267" s="9">
        <v>0.94471157206578005</v>
      </c>
      <c r="AC3267" s="9">
        <v>0.15816157957280999</v>
      </c>
      <c r="AD3267" s="9">
        <v>357.34804931775699</v>
      </c>
      <c r="AF3267" s="9">
        <v>-1</v>
      </c>
      <c r="AG3267" s="9">
        <v>-1</v>
      </c>
      <c r="AH3267" s="9">
        <v>-1</v>
      </c>
      <c r="AI3267" s="9">
        <v>-1</v>
      </c>
      <c r="AJ3267" s="9">
        <v>0</v>
      </c>
      <c r="AM3267" s="9" t="s">
        <v>309</v>
      </c>
      <c r="AN3267" s="9">
        <v>-1</v>
      </c>
      <c r="AQ3267" s="9">
        <v>578</v>
      </c>
      <c r="AR3267" s="9" t="s">
        <v>303</v>
      </c>
      <c r="AS3267" s="9" t="s">
        <v>304</v>
      </c>
      <c r="AT3267" s="9" t="s">
        <v>195</v>
      </c>
      <c r="AU3267" s="9">
        <v>132.71029999999999</v>
      </c>
      <c r="AV3267" s="9">
        <v>109.98435416287499</v>
      </c>
      <c r="AW3267" s="9">
        <v>374.46983622207398</v>
      </c>
      <c r="AX3267" s="9">
        <v>0.28981999130000002</v>
      </c>
    </row>
    <row r="3268" spans="1:50" x14ac:dyDescent="0.25">
      <c r="A3268" s="142">
        <v>550000</v>
      </c>
      <c r="B3268" s="142">
        <v>900000</v>
      </c>
      <c r="C3268" s="142">
        <v>900000</v>
      </c>
      <c r="D3268" s="9" t="s">
        <v>305</v>
      </c>
      <c r="E3268" s="9" t="s">
        <v>70</v>
      </c>
      <c r="F3268" s="9" t="s">
        <v>306</v>
      </c>
      <c r="G3268" s="9" t="s">
        <v>307</v>
      </c>
      <c r="H3268" s="9">
        <v>0.36</v>
      </c>
      <c r="I3268" s="9">
        <v>0.48</v>
      </c>
      <c r="J3268" s="9" t="s">
        <v>195</v>
      </c>
      <c r="K3268" s="9">
        <v>0.17391275340039999</v>
      </c>
      <c r="L3268" s="9">
        <v>3861.82305897681</v>
      </c>
      <c r="M3268" s="9">
        <v>10.209399323855701</v>
      </c>
      <c r="N3268" s="9">
        <v>1.7092356771069099</v>
      </c>
      <c r="O3268" s="9">
        <v>1.77554474697593</v>
      </c>
      <c r="P3268" s="9">
        <v>0.29725788281586002</v>
      </c>
      <c r="Q3268" s="9">
        <v>671.62028133181605</v>
      </c>
      <c r="R3268" s="9">
        <v>1330</v>
      </c>
      <c r="S3268" s="9" t="s">
        <v>311</v>
      </c>
      <c r="T3268" s="9">
        <v>1330</v>
      </c>
      <c r="U3268" s="9" t="s">
        <v>293</v>
      </c>
      <c r="V3268" s="9" t="s">
        <v>195</v>
      </c>
      <c r="Z3268" s="9">
        <v>0</v>
      </c>
      <c r="AA3268" s="9">
        <v>1</v>
      </c>
      <c r="AB3268" s="9">
        <v>1.77554474697593</v>
      </c>
      <c r="AC3268" s="9">
        <v>0.29725788281586002</v>
      </c>
      <c r="AD3268" s="9">
        <v>671.62028133181605</v>
      </c>
      <c r="AF3268" s="9">
        <v>-1</v>
      </c>
      <c r="AG3268" s="9">
        <v>-1</v>
      </c>
      <c r="AH3268" s="9">
        <v>-1</v>
      </c>
      <c r="AI3268" s="9">
        <v>-1</v>
      </c>
      <c r="AJ3268" s="9">
        <v>0</v>
      </c>
      <c r="AM3268" s="9" t="s">
        <v>309</v>
      </c>
      <c r="AN3268" s="9">
        <v>-1</v>
      </c>
      <c r="AQ3268" s="9">
        <v>578</v>
      </c>
      <c r="AR3268" s="9" t="s">
        <v>303</v>
      </c>
      <c r="AS3268" s="9" t="s">
        <v>304</v>
      </c>
      <c r="AT3268" s="9" t="s">
        <v>195</v>
      </c>
      <c r="AU3268" s="9">
        <v>132.71029999999999</v>
      </c>
      <c r="AV3268" s="9">
        <v>108.907041638718</v>
      </c>
      <c r="AW3268" s="9">
        <v>703.79994303568105</v>
      </c>
      <c r="AX3268" s="9">
        <v>0.54470420220000004</v>
      </c>
    </row>
    <row r="3269" spans="1:50" x14ac:dyDescent="0.25">
      <c r="A3269" s="142">
        <v>550000</v>
      </c>
      <c r="B3269" s="142">
        <v>900000</v>
      </c>
      <c r="C3269" s="142">
        <v>900000</v>
      </c>
      <c r="D3269" s="9" t="s">
        <v>305</v>
      </c>
      <c r="E3269" s="9" t="s">
        <v>70</v>
      </c>
      <c r="F3269" s="9" t="s">
        <v>306</v>
      </c>
      <c r="G3269" s="9" t="s">
        <v>307</v>
      </c>
      <c r="H3269" s="9">
        <v>0.36</v>
      </c>
      <c r="I3269" s="9">
        <v>0.48</v>
      </c>
      <c r="J3269" s="9" t="s">
        <v>195</v>
      </c>
      <c r="K3269" s="9">
        <v>0.21608219041509</v>
      </c>
      <c r="L3269" s="9">
        <v>3861.82305897681</v>
      </c>
      <c r="M3269" s="9">
        <v>10.209399323855701</v>
      </c>
      <c r="N3269" s="9">
        <v>1.7092356771069099</v>
      </c>
      <c r="O3269" s="9">
        <v>2.2060693687211699</v>
      </c>
      <c r="P3269" s="9">
        <v>0.36933538904488999</v>
      </c>
      <c r="Q3269" s="9">
        <v>834.47118557924705</v>
      </c>
      <c r="R3269" s="9">
        <v>1210</v>
      </c>
      <c r="S3269" s="9" t="s">
        <v>310</v>
      </c>
      <c r="T3269" s="9">
        <v>1210</v>
      </c>
      <c r="U3269" s="9" t="s">
        <v>293</v>
      </c>
      <c r="V3269" s="9" t="s">
        <v>195</v>
      </c>
      <c r="Z3269" s="9">
        <v>0</v>
      </c>
      <c r="AA3269" s="9">
        <v>1</v>
      </c>
      <c r="AB3269" s="9">
        <v>2.2060693687211699</v>
      </c>
      <c r="AC3269" s="9">
        <v>0.36933538904488999</v>
      </c>
      <c r="AD3269" s="9">
        <v>834.47118557924705</v>
      </c>
      <c r="AF3269" s="9">
        <v>-1</v>
      </c>
      <c r="AG3269" s="9">
        <v>-1</v>
      </c>
      <c r="AH3269" s="9">
        <v>-1</v>
      </c>
      <c r="AI3269" s="9">
        <v>-1</v>
      </c>
      <c r="AJ3269" s="9">
        <v>0</v>
      </c>
      <c r="AM3269" s="9" t="s">
        <v>309</v>
      </c>
      <c r="AN3269" s="9">
        <v>-1</v>
      </c>
      <c r="AQ3269" s="9">
        <v>578</v>
      </c>
      <c r="AR3269" s="9" t="s">
        <v>303</v>
      </c>
      <c r="AS3269" s="9" t="s">
        <v>304</v>
      </c>
      <c r="AT3269" s="9" t="s">
        <v>195</v>
      </c>
      <c r="AU3269" s="9">
        <v>132.71029999999999</v>
      </c>
      <c r="AV3269" s="9">
        <v>116.63121319602</v>
      </c>
      <c r="AW3269" s="9">
        <v>874.45360004760198</v>
      </c>
      <c r="AX3269" s="9">
        <v>0.67678117240000002</v>
      </c>
    </row>
    <row r="3270" spans="1:50" x14ac:dyDescent="0.25">
      <c r="A3270" s="142">
        <v>550000</v>
      </c>
      <c r="B3270" s="142">
        <v>900000</v>
      </c>
      <c r="C3270" s="142">
        <v>900000</v>
      </c>
      <c r="D3270" s="9" t="s">
        <v>305</v>
      </c>
      <c r="E3270" s="9" t="s">
        <v>70</v>
      </c>
      <c r="F3270" s="9" t="s">
        <v>306</v>
      </c>
      <c r="G3270" s="9" t="s">
        <v>307</v>
      </c>
      <c r="H3270" s="9">
        <v>0.36</v>
      </c>
      <c r="I3270" s="9">
        <v>0.48</v>
      </c>
      <c r="J3270" s="9" t="s">
        <v>195</v>
      </c>
      <c r="K3270" s="9">
        <v>7.2935702688600003E-3</v>
      </c>
      <c r="L3270" s="9">
        <v>3861.82305897681</v>
      </c>
      <c r="M3270" s="9">
        <v>10.209399323855701</v>
      </c>
      <c r="N3270" s="9">
        <v>1.7092356771069099</v>
      </c>
      <c r="O3270" s="9">
        <v>7.4462971371390005E-2</v>
      </c>
      <c r="P3270" s="9">
        <v>1.246643051702E-2</v>
      </c>
      <c r="Q3270" s="9">
        <v>28.166477846551199</v>
      </c>
      <c r="R3270" s="9">
        <v>1330</v>
      </c>
      <c r="S3270" s="9" t="s">
        <v>311</v>
      </c>
      <c r="T3270" s="9">
        <v>1330</v>
      </c>
      <c r="U3270" s="9" t="s">
        <v>293</v>
      </c>
      <c r="V3270" s="9" t="s">
        <v>195</v>
      </c>
      <c r="Z3270" s="9">
        <v>0</v>
      </c>
      <c r="AA3270" s="9">
        <v>1</v>
      </c>
      <c r="AB3270" s="9">
        <v>7.4462971371390005E-2</v>
      </c>
      <c r="AC3270" s="9">
        <v>1.246643051702E-2</v>
      </c>
      <c r="AD3270" s="9">
        <v>28.166477846549299</v>
      </c>
      <c r="AF3270" s="9">
        <v>-1</v>
      </c>
      <c r="AG3270" s="9">
        <v>-1</v>
      </c>
      <c r="AH3270" s="9">
        <v>-1</v>
      </c>
      <c r="AI3270" s="9">
        <v>-1</v>
      </c>
      <c r="AJ3270" s="9">
        <v>0</v>
      </c>
      <c r="AM3270" s="9" t="s">
        <v>309</v>
      </c>
      <c r="AN3270" s="9">
        <v>-1</v>
      </c>
      <c r="AQ3270" s="9">
        <v>578</v>
      </c>
      <c r="AR3270" s="9" t="s">
        <v>303</v>
      </c>
      <c r="AS3270" s="9" t="s">
        <v>304</v>
      </c>
      <c r="AT3270" s="9" t="s">
        <v>195</v>
      </c>
      <c r="AU3270" s="9">
        <v>132.71029999999999</v>
      </c>
      <c r="AV3270" s="9">
        <v>31.535015684126801</v>
      </c>
      <c r="AW3270" s="9">
        <v>29.516031684759799</v>
      </c>
      <c r="AX3270" s="9">
        <v>2.2843858799999998E-2</v>
      </c>
    </row>
    <row r="3271" spans="1:50" x14ac:dyDescent="0.25">
      <c r="A3271" s="142">
        <v>550000</v>
      </c>
      <c r="B3271" s="142">
        <v>900000</v>
      </c>
      <c r="C3271" s="142">
        <v>900000</v>
      </c>
      <c r="D3271" s="9" t="s">
        <v>305</v>
      </c>
      <c r="E3271" s="9" t="s">
        <v>70</v>
      </c>
      <c r="F3271" s="9" t="s">
        <v>306</v>
      </c>
      <c r="G3271" s="9" t="s">
        <v>307</v>
      </c>
      <c r="H3271" s="9">
        <v>0.36</v>
      </c>
      <c r="I3271" s="9">
        <v>0.48</v>
      </c>
      <c r="J3271" s="9" t="s">
        <v>195</v>
      </c>
      <c r="K3271" s="9">
        <v>5.3332083379869999E-2</v>
      </c>
      <c r="L3271" s="9">
        <v>3861.82305897681</v>
      </c>
      <c r="M3271" s="9">
        <v>10.209399323855701</v>
      </c>
      <c r="N3271" s="9">
        <v>1.7092356771069099</v>
      </c>
      <c r="O3271" s="9">
        <v>0.54448853599832003</v>
      </c>
      <c r="P3271" s="9">
        <v>9.1157099647319995E-2</v>
      </c>
      <c r="Q3271" s="9">
        <v>205.95906937967899</v>
      </c>
      <c r="R3271" s="9">
        <v>1210</v>
      </c>
      <c r="S3271" s="9" t="s">
        <v>310</v>
      </c>
      <c r="T3271" s="9">
        <v>1210</v>
      </c>
      <c r="U3271" s="9" t="s">
        <v>293</v>
      </c>
      <c r="V3271" s="9" t="s">
        <v>195</v>
      </c>
      <c r="Z3271" s="9">
        <v>0</v>
      </c>
      <c r="AA3271" s="9">
        <v>1</v>
      </c>
      <c r="AB3271" s="9">
        <v>0.54448853599832003</v>
      </c>
      <c r="AC3271" s="9">
        <v>9.1157099647319995E-2</v>
      </c>
      <c r="AD3271" s="9">
        <v>205.95906937967999</v>
      </c>
      <c r="AF3271" s="9">
        <v>-1</v>
      </c>
      <c r="AG3271" s="9">
        <v>-1</v>
      </c>
      <c r="AH3271" s="9">
        <v>-1</v>
      </c>
      <c r="AI3271" s="9">
        <v>-1</v>
      </c>
      <c r="AJ3271" s="9">
        <v>0</v>
      </c>
      <c r="AM3271" s="9" t="s">
        <v>309</v>
      </c>
      <c r="AN3271" s="9">
        <v>-1</v>
      </c>
      <c r="AQ3271" s="9">
        <v>578</v>
      </c>
      <c r="AR3271" s="9" t="s">
        <v>303</v>
      </c>
      <c r="AS3271" s="9" t="s">
        <v>304</v>
      </c>
      <c r="AT3271" s="9" t="s">
        <v>195</v>
      </c>
      <c r="AU3271" s="9">
        <v>132.71029999999999</v>
      </c>
      <c r="AV3271" s="9">
        <v>59.659535487616999</v>
      </c>
      <c r="AW3271" s="9">
        <v>215.827284145824</v>
      </c>
      <c r="AX3271" s="9">
        <v>0.1670389857</v>
      </c>
    </row>
    <row r="3272" spans="1:50" x14ac:dyDescent="0.25">
      <c r="A3272" s="142">
        <v>550000</v>
      </c>
      <c r="B3272" s="142">
        <v>900000</v>
      </c>
      <c r="C3272" s="142">
        <v>900000</v>
      </c>
      <c r="D3272" s="9" t="s">
        <v>305</v>
      </c>
      <c r="E3272" s="9" t="s">
        <v>70</v>
      </c>
      <c r="F3272" s="9" t="s">
        <v>306</v>
      </c>
      <c r="G3272" s="9" t="s">
        <v>307</v>
      </c>
      <c r="H3272" s="9">
        <v>0.36</v>
      </c>
      <c r="I3272" s="9">
        <v>0.48</v>
      </c>
      <c r="J3272" s="9" t="s">
        <v>195</v>
      </c>
      <c r="K3272" s="9">
        <v>4.7030845743909998E-2</v>
      </c>
      <c r="L3272" s="9">
        <v>3861.82305897681</v>
      </c>
      <c r="M3272" s="9">
        <v>10.209399323855701</v>
      </c>
      <c r="N3272" s="9">
        <v>1.7092356771069099</v>
      </c>
      <c r="O3272" s="9">
        <v>0.48015668473827999</v>
      </c>
      <c r="P3272" s="9">
        <v>8.0386799470009998E-2</v>
      </c>
      <c r="Q3272" s="9">
        <v>181.62480457703199</v>
      </c>
      <c r="R3272" s="9">
        <v>1330</v>
      </c>
      <c r="S3272" s="9" t="s">
        <v>311</v>
      </c>
      <c r="T3272" s="9">
        <v>1330</v>
      </c>
      <c r="U3272" s="9" t="s">
        <v>293</v>
      </c>
      <c r="V3272" s="9" t="s">
        <v>195</v>
      </c>
      <c r="Z3272" s="9">
        <v>0</v>
      </c>
      <c r="AA3272" s="9">
        <v>1</v>
      </c>
      <c r="AB3272" s="9">
        <v>0.48015668473827999</v>
      </c>
      <c r="AC3272" s="9">
        <v>8.0386799470009998E-2</v>
      </c>
      <c r="AD3272" s="9">
        <v>181.62480457703401</v>
      </c>
      <c r="AF3272" s="9">
        <v>-1</v>
      </c>
      <c r="AG3272" s="9">
        <v>-1</v>
      </c>
      <c r="AH3272" s="9">
        <v>-1</v>
      </c>
      <c r="AI3272" s="9">
        <v>-1</v>
      </c>
      <c r="AJ3272" s="9">
        <v>0</v>
      </c>
      <c r="AM3272" s="9" t="s">
        <v>309</v>
      </c>
      <c r="AN3272" s="9">
        <v>-1</v>
      </c>
      <c r="AQ3272" s="9">
        <v>578</v>
      </c>
      <c r="AR3272" s="9" t="s">
        <v>303</v>
      </c>
      <c r="AS3272" s="9" t="s">
        <v>304</v>
      </c>
      <c r="AT3272" s="9" t="s">
        <v>195</v>
      </c>
      <c r="AU3272" s="9">
        <v>132.71029999999999</v>
      </c>
      <c r="AV3272" s="9">
        <v>72.621982626667702</v>
      </c>
      <c r="AW3272" s="9">
        <v>190.32708014966801</v>
      </c>
      <c r="AX3272" s="9">
        <v>0.14730316669999999</v>
      </c>
    </row>
    <row r="3273" spans="1:50" x14ac:dyDescent="0.25">
      <c r="A3273" s="142">
        <v>550000</v>
      </c>
      <c r="B3273" s="142">
        <v>900000</v>
      </c>
      <c r="C3273" s="142">
        <v>900000</v>
      </c>
      <c r="D3273" s="9" t="s">
        <v>305</v>
      </c>
      <c r="E3273" s="9" t="s">
        <v>70</v>
      </c>
      <c r="F3273" s="9" t="s">
        <v>306</v>
      </c>
      <c r="G3273" s="9" t="s">
        <v>307</v>
      </c>
      <c r="H3273" s="9">
        <v>0.36</v>
      </c>
      <c r="I3273" s="9">
        <v>0.48</v>
      </c>
      <c r="J3273" s="9" t="s">
        <v>195</v>
      </c>
      <c r="K3273" s="9">
        <v>2.757849870914E-2</v>
      </c>
      <c r="L3273" s="9">
        <v>3861.82305897681</v>
      </c>
      <c r="M3273" s="9">
        <v>10.209399323855701</v>
      </c>
      <c r="N3273" s="9">
        <v>1.7092356771069099</v>
      </c>
      <c r="O3273" s="9">
        <v>0.28155990607411002</v>
      </c>
      <c r="P3273" s="9">
        <v>4.7138153914709997E-2</v>
      </c>
      <c r="Q3273" s="9">
        <v>106.50328224694201</v>
      </c>
      <c r="R3273" s="9">
        <v>1330</v>
      </c>
      <c r="S3273" s="9" t="s">
        <v>311</v>
      </c>
      <c r="T3273" s="9">
        <v>1330</v>
      </c>
      <c r="U3273" s="9" t="s">
        <v>293</v>
      </c>
      <c r="V3273" s="9" t="s">
        <v>195</v>
      </c>
      <c r="Z3273" s="9">
        <v>0</v>
      </c>
      <c r="AA3273" s="9">
        <v>1</v>
      </c>
      <c r="AB3273" s="9">
        <v>0.28155990607411002</v>
      </c>
      <c r="AC3273" s="9">
        <v>4.7138153914709997E-2</v>
      </c>
      <c r="AD3273" s="9">
        <v>106.503282246941</v>
      </c>
      <c r="AF3273" s="9">
        <v>-1</v>
      </c>
      <c r="AG3273" s="9">
        <v>-1</v>
      </c>
      <c r="AH3273" s="9">
        <v>-1</v>
      </c>
      <c r="AI3273" s="9">
        <v>-1</v>
      </c>
      <c r="AJ3273" s="9">
        <v>0</v>
      </c>
      <c r="AM3273" s="9" t="s">
        <v>309</v>
      </c>
      <c r="AN3273" s="9">
        <v>-1</v>
      </c>
      <c r="AQ3273" s="9">
        <v>578</v>
      </c>
      <c r="AR3273" s="9" t="s">
        <v>303</v>
      </c>
      <c r="AS3273" s="9" t="s">
        <v>304</v>
      </c>
      <c r="AT3273" s="9" t="s">
        <v>195</v>
      </c>
      <c r="AU3273" s="9">
        <v>132.71029999999999</v>
      </c>
      <c r="AV3273" s="9">
        <v>48.9729601467156</v>
      </c>
      <c r="AW3273" s="9">
        <v>111.606224621257</v>
      </c>
      <c r="AX3273" s="9">
        <v>8.6377357900000007E-2</v>
      </c>
    </row>
    <row r="3274" spans="1:50" x14ac:dyDescent="0.25">
      <c r="A3274" s="142">
        <v>550000</v>
      </c>
      <c r="B3274" s="142">
        <v>900000</v>
      </c>
      <c r="C3274" s="142">
        <v>900000</v>
      </c>
      <c r="D3274" s="9" t="s">
        <v>305</v>
      </c>
      <c r="E3274" s="9" t="s">
        <v>70</v>
      </c>
      <c r="F3274" s="9" t="s">
        <v>306</v>
      </c>
      <c r="G3274" s="9" t="s">
        <v>307</v>
      </c>
      <c r="H3274" s="9">
        <v>0.36</v>
      </c>
      <c r="I3274" s="9">
        <v>0.48</v>
      </c>
      <c r="J3274" s="9" t="s">
        <v>195</v>
      </c>
      <c r="K3274" s="9">
        <v>8.6340841871000002E-4</v>
      </c>
      <c r="L3274" s="9">
        <v>3858.6945968555501</v>
      </c>
      <c r="M3274" s="9">
        <v>9.5865176954735407</v>
      </c>
      <c r="N3274" s="9">
        <v>1.4088299466987499</v>
      </c>
      <c r="O3274" s="9">
        <v>8.2770800844E-3</v>
      </c>
      <c r="P3274" s="9">
        <v>1.21639563651E-3</v>
      </c>
      <c r="Q3274" s="9">
        <v>3.3316294001635902</v>
      </c>
      <c r="R3274" s="9">
        <v>1200</v>
      </c>
      <c r="S3274" s="9" t="s">
        <v>308</v>
      </c>
      <c r="T3274" s="9">
        <v>1200</v>
      </c>
      <c r="U3274" s="9" t="s">
        <v>293</v>
      </c>
      <c r="V3274" s="9" t="s">
        <v>195</v>
      </c>
      <c r="Z3274" s="9">
        <v>0</v>
      </c>
      <c r="AA3274" s="9">
        <v>1</v>
      </c>
      <c r="AB3274" s="9">
        <v>8.2770800844E-3</v>
      </c>
      <c r="AC3274" s="9">
        <v>1.21639563651E-3</v>
      </c>
      <c r="AD3274" s="9">
        <v>3.3316294001617202</v>
      </c>
      <c r="AF3274" s="9">
        <v>-1</v>
      </c>
      <c r="AG3274" s="9">
        <v>-1</v>
      </c>
      <c r="AH3274" s="9">
        <v>-1</v>
      </c>
      <c r="AI3274" s="9">
        <v>-1</v>
      </c>
      <c r="AJ3274" s="9">
        <v>0</v>
      </c>
      <c r="AM3274" s="9" t="s">
        <v>309</v>
      </c>
      <c r="AN3274" s="9">
        <v>-1</v>
      </c>
      <c r="AQ3274" s="9">
        <v>578</v>
      </c>
      <c r="AR3274" s="9" t="s">
        <v>303</v>
      </c>
      <c r="AS3274" s="9" t="s">
        <v>304</v>
      </c>
      <c r="AT3274" s="9" t="s">
        <v>195</v>
      </c>
      <c r="AU3274" s="9">
        <v>132.71029999999999</v>
      </c>
      <c r="AV3274" s="9">
        <v>10.631120470219599</v>
      </c>
      <c r="AW3274" s="9">
        <v>3.49408990441693</v>
      </c>
      <c r="AX3274" s="9">
        <v>2.7020514000000002E-3</v>
      </c>
    </row>
    <row r="3275" spans="1:50" x14ac:dyDescent="0.25">
      <c r="A3275" s="142">
        <v>550000</v>
      </c>
      <c r="B3275" s="142">
        <v>900000</v>
      </c>
      <c r="C3275" s="142">
        <v>900000</v>
      </c>
      <c r="D3275" s="9" t="s">
        <v>305</v>
      </c>
      <c r="E3275" s="9" t="s">
        <v>70</v>
      </c>
      <c r="F3275" s="9" t="s">
        <v>306</v>
      </c>
      <c r="G3275" s="9" t="s">
        <v>307</v>
      </c>
      <c r="H3275" s="9">
        <v>0.36</v>
      </c>
      <c r="I3275" s="9">
        <v>0.48</v>
      </c>
      <c r="J3275" s="9" t="s">
        <v>195</v>
      </c>
      <c r="K3275" s="9">
        <v>6.33537307924E-3</v>
      </c>
      <c r="L3275" s="9">
        <v>3858.6945968555501</v>
      </c>
      <c r="M3275" s="9">
        <v>9.5865176954735407</v>
      </c>
      <c r="N3275" s="9">
        <v>1.4088299466987499</v>
      </c>
      <c r="O3275" s="9">
        <v>6.0734166131590002E-2</v>
      </c>
      <c r="P3275" s="9">
        <v>8.9254633175399993E-3</v>
      </c>
      <c r="Q3275" s="9">
        <v>24.446269869939002</v>
      </c>
      <c r="R3275" s="9">
        <v>1210</v>
      </c>
      <c r="S3275" s="9" t="s">
        <v>310</v>
      </c>
      <c r="T3275" s="9">
        <v>1210</v>
      </c>
      <c r="U3275" s="9" t="s">
        <v>293</v>
      </c>
      <c r="V3275" s="9" t="s">
        <v>195</v>
      </c>
      <c r="Z3275" s="9">
        <v>0</v>
      </c>
      <c r="AA3275" s="9">
        <v>1</v>
      </c>
      <c r="AB3275" s="9">
        <v>6.0734166131590002E-2</v>
      </c>
      <c r="AC3275" s="9">
        <v>8.9254633175399993E-3</v>
      </c>
      <c r="AD3275" s="9">
        <v>24.4462698699406</v>
      </c>
      <c r="AF3275" s="9">
        <v>-1</v>
      </c>
      <c r="AG3275" s="9">
        <v>-1</v>
      </c>
      <c r="AH3275" s="9">
        <v>-1</v>
      </c>
      <c r="AI3275" s="9">
        <v>-1</v>
      </c>
      <c r="AJ3275" s="9">
        <v>0</v>
      </c>
      <c r="AM3275" s="9" t="s">
        <v>309</v>
      </c>
      <c r="AN3275" s="9">
        <v>-1</v>
      </c>
      <c r="AQ3275" s="9">
        <v>578</v>
      </c>
      <c r="AR3275" s="9" t="s">
        <v>303</v>
      </c>
      <c r="AS3275" s="9" t="s">
        <v>304</v>
      </c>
      <c r="AT3275" s="9" t="s">
        <v>195</v>
      </c>
      <c r="AU3275" s="9">
        <v>132.71029999999999</v>
      </c>
      <c r="AV3275" s="9">
        <v>28.883694486227899</v>
      </c>
      <c r="AW3275" s="9">
        <v>25.638345234036201</v>
      </c>
      <c r="AX3275" s="9">
        <v>1.98266585E-2</v>
      </c>
    </row>
    <row r="3276" spans="1:50" x14ac:dyDescent="0.25">
      <c r="A3276" s="142">
        <v>550000</v>
      </c>
      <c r="B3276" s="142">
        <v>900000</v>
      </c>
      <c r="C3276" s="142">
        <v>900000</v>
      </c>
      <c r="D3276" s="9" t="s">
        <v>305</v>
      </c>
      <c r="E3276" s="9" t="s">
        <v>70</v>
      </c>
      <c r="F3276" s="9" t="s">
        <v>306</v>
      </c>
      <c r="G3276" s="9" t="s">
        <v>307</v>
      </c>
      <c r="H3276" s="9">
        <v>0.36</v>
      </c>
      <c r="I3276" s="9">
        <v>0.48</v>
      </c>
      <c r="J3276" s="9" t="s">
        <v>195</v>
      </c>
      <c r="K3276" s="9">
        <v>0.14037463021977001</v>
      </c>
      <c r="L3276" s="9">
        <v>3858.6945968555501</v>
      </c>
      <c r="M3276" s="9">
        <v>9.5865176954735407</v>
      </c>
      <c r="N3276" s="9">
        <v>1.4088299466987499</v>
      </c>
      <c r="O3276" s="9">
        <v>1.3457038765974101</v>
      </c>
      <c r="P3276" s="9">
        <v>0.19776398281037999</v>
      </c>
      <c r="Q3276" s="9">
        <v>541.66282716463797</v>
      </c>
      <c r="R3276" s="9">
        <v>1210</v>
      </c>
      <c r="S3276" s="9" t="s">
        <v>310</v>
      </c>
      <c r="T3276" s="9">
        <v>1210</v>
      </c>
      <c r="U3276" s="9" t="s">
        <v>293</v>
      </c>
      <c r="V3276" s="9" t="s">
        <v>195</v>
      </c>
      <c r="Z3276" s="9">
        <v>0</v>
      </c>
      <c r="AA3276" s="9">
        <v>1</v>
      </c>
      <c r="AB3276" s="9">
        <v>1.3457038765974101</v>
      </c>
      <c r="AC3276" s="9">
        <v>0.19776398281037999</v>
      </c>
      <c r="AD3276" s="9">
        <v>541.66282716463797</v>
      </c>
      <c r="AF3276" s="9">
        <v>-1</v>
      </c>
      <c r="AG3276" s="9">
        <v>-1</v>
      </c>
      <c r="AH3276" s="9">
        <v>-1</v>
      </c>
      <c r="AI3276" s="9">
        <v>-1</v>
      </c>
      <c r="AJ3276" s="9">
        <v>0</v>
      </c>
      <c r="AM3276" s="9" t="s">
        <v>309</v>
      </c>
      <c r="AN3276" s="9">
        <v>-1</v>
      </c>
      <c r="AQ3276" s="9">
        <v>578</v>
      </c>
      <c r="AR3276" s="9" t="s">
        <v>303</v>
      </c>
      <c r="AS3276" s="9" t="s">
        <v>304</v>
      </c>
      <c r="AT3276" s="9" t="s">
        <v>195</v>
      </c>
      <c r="AU3276" s="9">
        <v>132.71029999999999</v>
      </c>
      <c r="AV3276" s="9">
        <v>96.268814112768396</v>
      </c>
      <c r="AW3276" s="9">
        <v>568.07597384691803</v>
      </c>
      <c r="AX3276" s="9">
        <v>0.43930480710000003</v>
      </c>
    </row>
    <row r="3277" spans="1:50" x14ac:dyDescent="0.25">
      <c r="A3277" s="142">
        <v>550000</v>
      </c>
      <c r="B3277" s="142">
        <v>900000</v>
      </c>
      <c r="C3277" s="142">
        <v>900000</v>
      </c>
      <c r="D3277" s="9" t="s">
        <v>305</v>
      </c>
      <c r="E3277" s="9" t="s">
        <v>70</v>
      </c>
      <c r="F3277" s="9" t="s">
        <v>306</v>
      </c>
      <c r="G3277" s="9" t="s">
        <v>307</v>
      </c>
      <c r="H3277" s="9">
        <v>0.36</v>
      </c>
      <c r="I3277" s="9">
        <v>0.48</v>
      </c>
      <c r="J3277" s="9" t="s">
        <v>195</v>
      </c>
      <c r="K3277" s="9">
        <v>5.2014037443899999E-2</v>
      </c>
      <c r="L3277" s="9">
        <v>3858.6945968555501</v>
      </c>
      <c r="M3277" s="9">
        <v>9.5865176954735407</v>
      </c>
      <c r="N3277" s="9">
        <v>1.4088299466987499</v>
      </c>
      <c r="O3277" s="9">
        <v>0.49863349036900001</v>
      </c>
      <c r="P3277" s="9">
        <v>7.3278933599680005E-2</v>
      </c>
      <c r="Q3277" s="9">
        <v>200.706285245434</v>
      </c>
      <c r="R3277" s="9">
        <v>1210</v>
      </c>
      <c r="S3277" s="9" t="s">
        <v>310</v>
      </c>
      <c r="T3277" s="9">
        <v>1210</v>
      </c>
      <c r="U3277" s="9" t="s">
        <v>293</v>
      </c>
      <c r="V3277" s="9" t="s">
        <v>195</v>
      </c>
      <c r="Z3277" s="9">
        <v>0</v>
      </c>
      <c r="AA3277" s="9">
        <v>1</v>
      </c>
      <c r="AB3277" s="9">
        <v>0.49863349036900001</v>
      </c>
      <c r="AC3277" s="9">
        <v>7.3278933599680005E-2</v>
      </c>
      <c r="AD3277" s="9">
        <v>200.706285245435</v>
      </c>
      <c r="AF3277" s="9">
        <v>-1</v>
      </c>
      <c r="AG3277" s="9">
        <v>-1</v>
      </c>
      <c r="AH3277" s="9">
        <v>-1</v>
      </c>
      <c r="AI3277" s="9">
        <v>-1</v>
      </c>
      <c r="AJ3277" s="9">
        <v>0</v>
      </c>
      <c r="AM3277" s="9" t="s">
        <v>309</v>
      </c>
      <c r="AN3277" s="9">
        <v>-1</v>
      </c>
      <c r="AQ3277" s="9">
        <v>578</v>
      </c>
      <c r="AR3277" s="9" t="s">
        <v>303</v>
      </c>
      <c r="AS3277" s="9" t="s">
        <v>304</v>
      </c>
      <c r="AT3277" s="9" t="s">
        <v>195</v>
      </c>
      <c r="AU3277" s="9">
        <v>132.71029999999999</v>
      </c>
      <c r="AV3277" s="9">
        <v>62.032500398412303</v>
      </c>
      <c r="AW3277" s="9">
        <v>210.49334148481699</v>
      </c>
      <c r="AX3277" s="9">
        <v>0.16277882020000001</v>
      </c>
    </row>
    <row r="3278" spans="1:50" x14ac:dyDescent="0.25">
      <c r="A3278" s="142">
        <v>550000</v>
      </c>
      <c r="B3278" s="142">
        <v>900000</v>
      </c>
      <c r="C3278" s="142">
        <v>900000</v>
      </c>
      <c r="D3278" s="9" t="s">
        <v>305</v>
      </c>
      <c r="E3278" s="9" t="s">
        <v>70</v>
      </c>
      <c r="F3278" s="9" t="s">
        <v>306</v>
      </c>
      <c r="G3278" s="9" t="s">
        <v>307</v>
      </c>
      <c r="H3278" s="9">
        <v>0.36</v>
      </c>
      <c r="I3278" s="9">
        <v>0.48</v>
      </c>
      <c r="J3278" s="9" t="s">
        <v>195</v>
      </c>
      <c r="K3278" s="9">
        <v>0.16389056128759</v>
      </c>
      <c r="L3278" s="9">
        <v>3858.6945968555501</v>
      </c>
      <c r="M3278" s="9">
        <v>9.5865176954735407</v>
      </c>
      <c r="N3278" s="9">
        <v>1.4088299466987499</v>
      </c>
      <c r="O3278" s="9">
        <v>1.57113976590463</v>
      </c>
      <c r="P3278" s="9">
        <v>0.23089393072323</v>
      </c>
      <c r="Q3278" s="9">
        <v>632.40362331607002</v>
      </c>
      <c r="R3278" s="9">
        <v>1210</v>
      </c>
      <c r="S3278" s="9" t="s">
        <v>310</v>
      </c>
      <c r="T3278" s="9">
        <v>1210</v>
      </c>
      <c r="U3278" s="9" t="s">
        <v>293</v>
      </c>
      <c r="V3278" s="9" t="s">
        <v>195</v>
      </c>
      <c r="Z3278" s="9">
        <v>0</v>
      </c>
      <c r="AA3278" s="9">
        <v>1</v>
      </c>
      <c r="AB3278" s="9">
        <v>1.57113976590463</v>
      </c>
      <c r="AC3278" s="9">
        <v>0.23089393072323</v>
      </c>
      <c r="AD3278" s="9">
        <v>632.40362331607002</v>
      </c>
      <c r="AF3278" s="9">
        <v>-1</v>
      </c>
      <c r="AG3278" s="9">
        <v>-1</v>
      </c>
      <c r="AH3278" s="9">
        <v>-1</v>
      </c>
      <c r="AI3278" s="9">
        <v>-1</v>
      </c>
      <c r="AJ3278" s="9">
        <v>0</v>
      </c>
      <c r="AM3278" s="9" t="s">
        <v>309</v>
      </c>
      <c r="AN3278" s="9">
        <v>-1</v>
      </c>
      <c r="AQ3278" s="9">
        <v>578</v>
      </c>
      <c r="AR3278" s="9" t="s">
        <v>303</v>
      </c>
      <c r="AS3278" s="9" t="s">
        <v>304</v>
      </c>
      <c r="AT3278" s="9" t="s">
        <v>195</v>
      </c>
      <c r="AU3278" s="9">
        <v>132.71029999999999</v>
      </c>
      <c r="AV3278" s="9">
        <v>104.996351338392</v>
      </c>
      <c r="AW3278" s="9">
        <v>663.24157051744805</v>
      </c>
      <c r="AX3278" s="9">
        <v>0.5128983157</v>
      </c>
    </row>
    <row r="3279" spans="1:50" x14ac:dyDescent="0.25">
      <c r="A3279" s="142">
        <v>550000</v>
      </c>
      <c r="B3279" s="142">
        <v>900000</v>
      </c>
      <c r="C3279" s="142">
        <v>900000</v>
      </c>
      <c r="D3279" s="9" t="s">
        <v>305</v>
      </c>
      <c r="E3279" s="9" t="s">
        <v>70</v>
      </c>
      <c r="F3279" s="9" t="s">
        <v>306</v>
      </c>
      <c r="G3279" s="9" t="s">
        <v>307</v>
      </c>
      <c r="H3279" s="9">
        <v>0.36</v>
      </c>
      <c r="I3279" s="9">
        <v>0.48</v>
      </c>
      <c r="J3279" s="9" t="s">
        <v>195</v>
      </c>
      <c r="K3279" s="9">
        <v>0.24841347828148999</v>
      </c>
      <c r="L3279" s="9">
        <v>3858.6945968555501</v>
      </c>
      <c r="M3279" s="9">
        <v>9.5865176954735407</v>
      </c>
      <c r="N3279" s="9">
        <v>1.4088299466987499</v>
      </c>
      <c r="O3279" s="9">
        <v>2.3814202053396598</v>
      </c>
      <c r="P3279" s="9">
        <v>0.34997234736656002</v>
      </c>
      <c r="Q3279" s="9">
        <v>958.55174643089094</v>
      </c>
      <c r="R3279" s="9">
        <v>1210</v>
      </c>
      <c r="S3279" s="9" t="s">
        <v>310</v>
      </c>
      <c r="T3279" s="9">
        <v>1210</v>
      </c>
      <c r="U3279" s="9" t="s">
        <v>293</v>
      </c>
      <c r="V3279" s="9" t="s">
        <v>195</v>
      </c>
      <c r="Z3279" s="9">
        <v>0</v>
      </c>
      <c r="AA3279" s="9">
        <v>1</v>
      </c>
      <c r="AB3279" s="9">
        <v>2.3814202053396598</v>
      </c>
      <c r="AC3279" s="9">
        <v>0.34997234736656002</v>
      </c>
      <c r="AD3279" s="9">
        <v>958.55174643089094</v>
      </c>
      <c r="AF3279" s="9">
        <v>-1</v>
      </c>
      <c r="AG3279" s="9">
        <v>-1</v>
      </c>
      <c r="AH3279" s="9">
        <v>-1</v>
      </c>
      <c r="AI3279" s="9">
        <v>-1</v>
      </c>
      <c r="AJ3279" s="9">
        <v>0</v>
      </c>
      <c r="AM3279" s="9" t="s">
        <v>309</v>
      </c>
      <c r="AN3279" s="9">
        <v>-1</v>
      </c>
      <c r="AQ3279" s="9">
        <v>578</v>
      </c>
      <c r="AR3279" s="9" t="s">
        <v>303</v>
      </c>
      <c r="AS3279" s="9" t="s">
        <v>304</v>
      </c>
      <c r="AT3279" s="9" t="s">
        <v>195</v>
      </c>
      <c r="AU3279" s="9">
        <v>132.71029999999999</v>
      </c>
      <c r="AV3279" s="9">
        <v>125.84388537812799</v>
      </c>
      <c r="AW3279" s="9">
        <v>1005.29367999418</v>
      </c>
      <c r="AX3279" s="9">
        <v>0.77741423070000004</v>
      </c>
    </row>
    <row r="3280" spans="1:50" x14ac:dyDescent="0.25">
      <c r="A3280" s="142">
        <v>550000</v>
      </c>
      <c r="B3280" s="142">
        <v>900000</v>
      </c>
      <c r="C3280" s="142">
        <v>900000</v>
      </c>
      <c r="D3280" s="9" t="s">
        <v>305</v>
      </c>
      <c r="E3280" s="9" t="s">
        <v>70</v>
      </c>
      <c r="F3280" s="9" t="s">
        <v>306</v>
      </c>
      <c r="G3280" s="9" t="s">
        <v>307</v>
      </c>
      <c r="H3280" s="9">
        <v>0.36</v>
      </c>
      <c r="I3280" s="9">
        <v>0.48</v>
      </c>
      <c r="J3280" s="9" t="s">
        <v>195</v>
      </c>
      <c r="K3280" s="9">
        <v>5.87196502924E-3</v>
      </c>
      <c r="L3280" s="9">
        <v>3858.6945968555501</v>
      </c>
      <c r="M3280" s="9">
        <v>9.5865176954735407</v>
      </c>
      <c r="N3280" s="9">
        <v>1.4088299466987499</v>
      </c>
      <c r="O3280" s="9">
        <v>5.6291696660050003E-2</v>
      </c>
      <c r="P3280" s="9">
        <v>8.2726001791600008E-3</v>
      </c>
      <c r="Q3280" s="9">
        <v>22.6581197312724</v>
      </c>
      <c r="R3280" s="9">
        <v>1210</v>
      </c>
      <c r="S3280" s="9" t="s">
        <v>310</v>
      </c>
      <c r="T3280" s="9">
        <v>1210</v>
      </c>
      <c r="U3280" s="9" t="s">
        <v>293</v>
      </c>
      <c r="V3280" s="9" t="s">
        <v>195</v>
      </c>
      <c r="Z3280" s="9">
        <v>0</v>
      </c>
      <c r="AA3280" s="9">
        <v>1</v>
      </c>
      <c r="AB3280" s="9">
        <v>5.6291696660050003E-2</v>
      </c>
      <c r="AC3280" s="9">
        <v>8.2726001791600008E-3</v>
      </c>
      <c r="AD3280" s="9">
        <v>22.658119731271199</v>
      </c>
      <c r="AF3280" s="9">
        <v>-1</v>
      </c>
      <c r="AG3280" s="9">
        <v>-1</v>
      </c>
      <c r="AH3280" s="9">
        <v>-1</v>
      </c>
      <c r="AI3280" s="9">
        <v>-1</v>
      </c>
      <c r="AJ3280" s="9">
        <v>0</v>
      </c>
      <c r="AM3280" s="9" t="s">
        <v>309</v>
      </c>
      <c r="AN3280" s="9">
        <v>-1</v>
      </c>
      <c r="AQ3280" s="9">
        <v>578</v>
      </c>
      <c r="AR3280" s="9" t="s">
        <v>303</v>
      </c>
      <c r="AS3280" s="9" t="s">
        <v>304</v>
      </c>
      <c r="AT3280" s="9" t="s">
        <v>195</v>
      </c>
      <c r="AU3280" s="9">
        <v>132.71029999999999</v>
      </c>
      <c r="AV3280" s="9">
        <v>28.667188365735399</v>
      </c>
      <c r="AW3280" s="9">
        <v>23.762999390707101</v>
      </c>
      <c r="AX3280" s="9">
        <v>1.8376415E-2</v>
      </c>
    </row>
    <row r="3281" spans="1:50" x14ac:dyDescent="0.25">
      <c r="A3281" s="142">
        <v>550000</v>
      </c>
      <c r="B3281" s="142">
        <v>900000</v>
      </c>
      <c r="C3281" s="142">
        <v>900000</v>
      </c>
      <c r="D3281" s="9" t="s">
        <v>305</v>
      </c>
      <c r="E3281" s="9" t="s">
        <v>70</v>
      </c>
      <c r="F3281" s="9" t="s">
        <v>306</v>
      </c>
      <c r="G3281" s="9" t="s">
        <v>307</v>
      </c>
      <c r="H3281" s="9">
        <v>0.36</v>
      </c>
      <c r="I3281" s="9">
        <v>0.48</v>
      </c>
      <c r="J3281" s="9" t="s">
        <v>195</v>
      </c>
      <c r="K3281" s="9">
        <v>0.34102557286211999</v>
      </c>
      <c r="L3281" s="9">
        <v>3864.4938441255699</v>
      </c>
      <c r="M3281" s="9">
        <v>10.203361759209301</v>
      </c>
      <c r="N3281" s="9">
        <v>1.6981570225317599</v>
      </c>
      <c r="O3281" s="9">
        <v>3.4796072890538698</v>
      </c>
      <c r="P3281" s="9">
        <v>0.57911497141873003</v>
      </c>
      <c r="Q3281" s="9">
        <v>1317.8912270150799</v>
      </c>
      <c r="R3281" s="9">
        <v>1200</v>
      </c>
      <c r="S3281" s="9" t="s">
        <v>308</v>
      </c>
      <c r="T3281" s="9">
        <v>1200</v>
      </c>
      <c r="U3281" s="9" t="s">
        <v>293</v>
      </c>
      <c r="V3281" s="9" t="s">
        <v>195</v>
      </c>
      <c r="Z3281" s="9">
        <v>0</v>
      </c>
      <c r="AA3281" s="9">
        <v>1</v>
      </c>
      <c r="AB3281" s="9">
        <v>3.4796072890538698</v>
      </c>
      <c r="AC3281" s="9">
        <v>0.57911497141873003</v>
      </c>
      <c r="AD3281" s="9">
        <v>1317.8912270150799</v>
      </c>
      <c r="AF3281" s="9">
        <v>-1</v>
      </c>
      <c r="AG3281" s="9">
        <v>-1</v>
      </c>
      <c r="AH3281" s="9">
        <v>-1</v>
      </c>
      <c r="AI3281" s="9">
        <v>-1</v>
      </c>
      <c r="AJ3281" s="9">
        <v>0</v>
      </c>
      <c r="AM3281" s="9" t="s">
        <v>309</v>
      </c>
      <c r="AN3281" s="9">
        <v>-1</v>
      </c>
      <c r="AQ3281" s="9">
        <v>578</v>
      </c>
      <c r="AR3281" s="9" t="s">
        <v>303</v>
      </c>
      <c r="AS3281" s="9" t="s">
        <v>304</v>
      </c>
      <c r="AT3281" s="9" t="s">
        <v>195</v>
      </c>
      <c r="AU3281" s="9">
        <v>132.71029999999999</v>
      </c>
      <c r="AV3281" s="9">
        <v>222.31390836344099</v>
      </c>
      <c r="AW3281" s="9">
        <v>1380.0815297397201</v>
      </c>
      <c r="AX3281" s="9">
        <v>1.0688493324999999</v>
      </c>
    </row>
    <row r="3282" spans="1:50" x14ac:dyDescent="0.25">
      <c r="A3282" s="142">
        <v>550000</v>
      </c>
      <c r="B3282" s="142">
        <v>900000</v>
      </c>
      <c r="C3282" s="142">
        <v>900000</v>
      </c>
      <c r="D3282" s="9" t="s">
        <v>305</v>
      </c>
      <c r="E3282" s="9" t="s">
        <v>70</v>
      </c>
      <c r="F3282" s="9" t="s">
        <v>306</v>
      </c>
      <c r="G3282" s="9" t="s">
        <v>307</v>
      </c>
      <c r="H3282" s="9">
        <v>0.36</v>
      </c>
      <c r="I3282" s="9">
        <v>0.48</v>
      </c>
      <c r="J3282" s="9" t="s">
        <v>195</v>
      </c>
      <c r="K3282" s="9">
        <v>3.8970867677299999E-3</v>
      </c>
      <c r="L3282" s="9">
        <v>3864.4938441255699</v>
      </c>
      <c r="M3282" s="9">
        <v>10.203361759209301</v>
      </c>
      <c r="N3282" s="9">
        <v>1.6981570225317599</v>
      </c>
      <c r="O3282" s="9">
        <v>3.976338609821E-2</v>
      </c>
      <c r="P3282" s="9">
        <v>6.6178652620399996E-3</v>
      </c>
      <c r="Q3282" s="9">
        <v>15.0602678239312</v>
      </c>
      <c r="R3282" s="9">
        <v>1430</v>
      </c>
      <c r="S3282" s="9" t="s">
        <v>298</v>
      </c>
      <c r="T3282" s="9">
        <v>1430</v>
      </c>
      <c r="U3282" s="9" t="s">
        <v>293</v>
      </c>
      <c r="V3282" s="9" t="s">
        <v>195</v>
      </c>
      <c r="Z3282" s="9">
        <v>0</v>
      </c>
      <c r="AA3282" s="9">
        <v>1</v>
      </c>
      <c r="AB3282" s="9">
        <v>3.976338609821E-2</v>
      </c>
      <c r="AC3282" s="9">
        <v>6.6178652620399996E-3</v>
      </c>
      <c r="AD3282" s="9">
        <v>15.0602678239296</v>
      </c>
      <c r="AF3282" s="9">
        <v>-1</v>
      </c>
      <c r="AG3282" s="9">
        <v>-1</v>
      </c>
      <c r="AH3282" s="9">
        <v>-1</v>
      </c>
      <c r="AI3282" s="9">
        <v>-1</v>
      </c>
      <c r="AJ3282" s="9">
        <v>0</v>
      </c>
      <c r="AM3282" s="9" t="s">
        <v>309</v>
      </c>
      <c r="AN3282" s="9">
        <v>-1</v>
      </c>
      <c r="AQ3282" s="9">
        <v>578</v>
      </c>
      <c r="AR3282" s="9" t="s">
        <v>303</v>
      </c>
      <c r="AS3282" s="9" t="s">
        <v>304</v>
      </c>
      <c r="AT3282" s="9" t="s">
        <v>195</v>
      </c>
      <c r="AU3282" s="9">
        <v>132.71029999999999</v>
      </c>
      <c r="AV3282" s="9">
        <v>22.358865443928099</v>
      </c>
      <c r="AW3282" s="9">
        <v>15.770950614652699</v>
      </c>
      <c r="AX3282" s="9">
        <v>1.2214329100000001E-2</v>
      </c>
    </row>
    <row r="3283" spans="1:50" x14ac:dyDescent="0.25">
      <c r="A3283" s="142">
        <v>550000</v>
      </c>
      <c r="B3283" s="142">
        <v>900000</v>
      </c>
      <c r="C3283" s="142">
        <v>900000</v>
      </c>
      <c r="D3283" s="9" t="s">
        <v>305</v>
      </c>
      <c r="E3283" s="9" t="s">
        <v>70</v>
      </c>
      <c r="F3283" s="9" t="s">
        <v>306</v>
      </c>
      <c r="G3283" s="9" t="s">
        <v>307</v>
      </c>
      <c r="H3283" s="9">
        <v>0.36</v>
      </c>
      <c r="I3283" s="9">
        <v>0.48</v>
      </c>
      <c r="J3283" s="9" t="s">
        <v>195</v>
      </c>
      <c r="K3283" s="9">
        <v>2.826615197685E-2</v>
      </c>
      <c r="L3283" s="9">
        <v>3864.4938441255699</v>
      </c>
      <c r="M3283" s="9">
        <v>10.203361759209301</v>
      </c>
      <c r="N3283" s="9">
        <v>1.6981570225317599</v>
      </c>
      <c r="O3283" s="9">
        <v>0.28840977416060998</v>
      </c>
      <c r="P3283" s="9">
        <v>4.8000364479439998E-2</v>
      </c>
      <c r="Q3283" s="9">
        <v>109.234370311662</v>
      </c>
      <c r="R3283" s="9">
        <v>1210</v>
      </c>
      <c r="S3283" s="9" t="s">
        <v>310</v>
      </c>
      <c r="T3283" s="9">
        <v>1210</v>
      </c>
      <c r="U3283" s="9" t="s">
        <v>293</v>
      </c>
      <c r="V3283" s="9" t="s">
        <v>195</v>
      </c>
      <c r="Z3283" s="9">
        <v>0</v>
      </c>
      <c r="AA3283" s="9">
        <v>1</v>
      </c>
      <c r="AB3283" s="9">
        <v>0.28840977416060998</v>
      </c>
      <c r="AC3283" s="9">
        <v>4.8000364479439998E-2</v>
      </c>
      <c r="AD3283" s="9">
        <v>109.234370311662</v>
      </c>
      <c r="AF3283" s="9">
        <v>-1</v>
      </c>
      <c r="AG3283" s="9">
        <v>-1</v>
      </c>
      <c r="AH3283" s="9">
        <v>-1</v>
      </c>
      <c r="AI3283" s="9">
        <v>-1</v>
      </c>
      <c r="AJ3283" s="9">
        <v>0</v>
      </c>
      <c r="AM3283" s="9" t="s">
        <v>309</v>
      </c>
      <c r="AN3283" s="9">
        <v>-1</v>
      </c>
      <c r="AQ3283" s="9">
        <v>578</v>
      </c>
      <c r="AR3283" s="9" t="s">
        <v>303</v>
      </c>
      <c r="AS3283" s="9" t="s">
        <v>304</v>
      </c>
      <c r="AT3283" s="9" t="s">
        <v>195</v>
      </c>
      <c r="AU3283" s="9">
        <v>132.71029999999999</v>
      </c>
      <c r="AV3283" s="9">
        <v>47.536252198533901</v>
      </c>
      <c r="AW3283" s="9">
        <v>114.389058664058</v>
      </c>
      <c r="AX3283" s="9">
        <v>8.8592352200000002E-2</v>
      </c>
    </row>
    <row r="3284" spans="1:50" x14ac:dyDescent="0.25">
      <c r="A3284" s="142">
        <v>550000</v>
      </c>
      <c r="B3284" s="142">
        <v>900000</v>
      </c>
      <c r="C3284" s="142">
        <v>900000</v>
      </c>
      <c r="D3284" s="9" t="s">
        <v>305</v>
      </c>
      <c r="E3284" s="9" t="s">
        <v>70</v>
      </c>
      <c r="F3284" s="9" t="s">
        <v>306</v>
      </c>
      <c r="G3284" s="9" t="s">
        <v>307</v>
      </c>
      <c r="H3284" s="9">
        <v>0.36</v>
      </c>
      <c r="I3284" s="9">
        <v>0.48</v>
      </c>
      <c r="J3284" s="9" t="s">
        <v>195</v>
      </c>
      <c r="K3284" s="9">
        <v>5.656972851869E-2</v>
      </c>
      <c r="L3284" s="9">
        <v>3864.4938441255699</v>
      </c>
      <c r="M3284" s="9">
        <v>10.203361759209301</v>
      </c>
      <c r="N3284" s="9">
        <v>1.6981570225317599</v>
      </c>
      <c r="O3284" s="9">
        <v>0.57720140469644998</v>
      </c>
      <c r="P3284" s="9">
        <v>9.6064281746720007E-2</v>
      </c>
      <c r="Q3284" s="9">
        <v>218.613367624332</v>
      </c>
      <c r="R3284" s="9">
        <v>1330</v>
      </c>
      <c r="S3284" s="9" t="s">
        <v>311</v>
      </c>
      <c r="T3284" s="9">
        <v>1330</v>
      </c>
      <c r="U3284" s="9" t="s">
        <v>293</v>
      </c>
      <c r="V3284" s="9" t="s">
        <v>195</v>
      </c>
      <c r="Z3284" s="9">
        <v>0</v>
      </c>
      <c r="AA3284" s="9">
        <v>1</v>
      </c>
      <c r="AB3284" s="9">
        <v>0.57720140469644998</v>
      </c>
      <c r="AC3284" s="9">
        <v>9.6064281746720007E-2</v>
      </c>
      <c r="AD3284" s="9">
        <v>218.613367624331</v>
      </c>
      <c r="AF3284" s="9">
        <v>-1</v>
      </c>
      <c r="AG3284" s="9">
        <v>-1</v>
      </c>
      <c r="AH3284" s="9">
        <v>-1</v>
      </c>
      <c r="AI3284" s="9">
        <v>-1</v>
      </c>
      <c r="AJ3284" s="9">
        <v>0</v>
      </c>
      <c r="AM3284" s="9" t="s">
        <v>309</v>
      </c>
      <c r="AN3284" s="9">
        <v>-1</v>
      </c>
      <c r="AQ3284" s="9">
        <v>578</v>
      </c>
      <c r="AR3284" s="9" t="s">
        <v>303</v>
      </c>
      <c r="AS3284" s="9" t="s">
        <v>304</v>
      </c>
      <c r="AT3284" s="9" t="s">
        <v>195</v>
      </c>
      <c r="AU3284" s="9">
        <v>132.71029999999999</v>
      </c>
      <c r="AV3284" s="9">
        <v>61.833209256253703</v>
      </c>
      <c r="AW3284" s="9">
        <v>228.92956916928401</v>
      </c>
      <c r="AX3284" s="9">
        <v>0.17730200130000001</v>
      </c>
    </row>
    <row r="3285" spans="1:50" x14ac:dyDescent="0.25">
      <c r="A3285" s="142">
        <v>550000</v>
      </c>
      <c r="B3285" s="142">
        <v>900000</v>
      </c>
      <c r="C3285" s="142">
        <v>900000</v>
      </c>
      <c r="D3285" s="9" t="s">
        <v>305</v>
      </c>
      <c r="E3285" s="9" t="s">
        <v>70</v>
      </c>
      <c r="F3285" s="9" t="s">
        <v>306</v>
      </c>
      <c r="G3285" s="9" t="s">
        <v>307</v>
      </c>
      <c r="H3285" s="9">
        <v>0.36</v>
      </c>
      <c r="I3285" s="9">
        <v>0.48</v>
      </c>
      <c r="J3285" s="9" t="s">
        <v>195</v>
      </c>
      <c r="K3285" s="9">
        <v>0.18800491370360001</v>
      </c>
      <c r="L3285" s="9">
        <v>3864.4938441255699</v>
      </c>
      <c r="M3285" s="9">
        <v>10.203361759209301</v>
      </c>
      <c r="N3285" s="9">
        <v>1.6981570225317599</v>
      </c>
      <c r="O3285" s="9">
        <v>1.9182821470268401</v>
      </c>
      <c r="P3285" s="9">
        <v>0.31926186447624999</v>
      </c>
      <c r="Q3285" s="9">
        <v>726.54383167294895</v>
      </c>
      <c r="R3285" s="9">
        <v>1330</v>
      </c>
      <c r="S3285" s="9" t="s">
        <v>311</v>
      </c>
      <c r="T3285" s="9">
        <v>1330</v>
      </c>
      <c r="U3285" s="9" t="s">
        <v>293</v>
      </c>
      <c r="V3285" s="9" t="s">
        <v>195</v>
      </c>
      <c r="Z3285" s="9">
        <v>0</v>
      </c>
      <c r="AA3285" s="9">
        <v>1</v>
      </c>
      <c r="AB3285" s="9">
        <v>1.9182821470268401</v>
      </c>
      <c r="AC3285" s="9">
        <v>0.31926186447624999</v>
      </c>
      <c r="AD3285" s="9">
        <v>726.54383167294895</v>
      </c>
      <c r="AF3285" s="9">
        <v>-1</v>
      </c>
      <c r="AG3285" s="9">
        <v>-1</v>
      </c>
      <c r="AH3285" s="9">
        <v>-1</v>
      </c>
      <c r="AI3285" s="9">
        <v>-1</v>
      </c>
      <c r="AJ3285" s="9">
        <v>0</v>
      </c>
      <c r="AM3285" s="9" t="s">
        <v>309</v>
      </c>
      <c r="AN3285" s="9">
        <v>-1</v>
      </c>
      <c r="AQ3285" s="9">
        <v>578</v>
      </c>
      <c r="AR3285" s="9" t="s">
        <v>303</v>
      </c>
      <c r="AS3285" s="9" t="s">
        <v>304</v>
      </c>
      <c r="AT3285" s="9" t="s">
        <v>195</v>
      </c>
      <c r="AU3285" s="9">
        <v>132.71029999999999</v>
      </c>
      <c r="AV3285" s="9">
        <v>113.032477228215</v>
      </c>
      <c r="AW3285" s="9">
        <v>760.82889246419995</v>
      </c>
      <c r="AX3285" s="9">
        <v>0.58924884970000002</v>
      </c>
    </row>
    <row r="3286" spans="1:50" x14ac:dyDescent="0.25">
      <c r="A3286" s="142">
        <v>550000</v>
      </c>
      <c r="B3286" s="142">
        <v>900000</v>
      </c>
      <c r="C3286" s="142">
        <v>900000</v>
      </c>
      <c r="D3286" s="9" t="s">
        <v>305</v>
      </c>
      <c r="E3286" s="9" t="s">
        <v>70</v>
      </c>
      <c r="F3286" s="9" t="s">
        <v>306</v>
      </c>
      <c r="G3286" s="9" t="s">
        <v>307</v>
      </c>
      <c r="H3286" s="9">
        <v>0.36</v>
      </c>
      <c r="I3286" s="9">
        <v>0.48</v>
      </c>
      <c r="J3286" s="9" t="s">
        <v>195</v>
      </c>
      <c r="K3286" s="9">
        <v>0.11055736492226</v>
      </c>
      <c r="L3286" s="9">
        <v>3855.3464395690798</v>
      </c>
      <c r="M3286" s="9">
        <v>9.57859158916939</v>
      </c>
      <c r="N3286" s="9">
        <v>1.40767849505342</v>
      </c>
      <c r="O3286" s="9">
        <v>1.0589838457651199</v>
      </c>
      <c r="P3286" s="9">
        <v>0.15562922507084001</v>
      </c>
      <c r="Q3286" s="9">
        <v>426.23694322119002</v>
      </c>
      <c r="R3286" s="9">
        <v>1200</v>
      </c>
      <c r="S3286" s="9" t="s">
        <v>308</v>
      </c>
      <c r="T3286" s="9">
        <v>1200</v>
      </c>
      <c r="U3286" s="9" t="s">
        <v>293</v>
      </c>
      <c r="V3286" s="9" t="s">
        <v>195</v>
      </c>
      <c r="Z3286" s="9">
        <v>0</v>
      </c>
      <c r="AA3286" s="9">
        <v>1</v>
      </c>
      <c r="AB3286" s="9">
        <v>1.0589838457651199</v>
      </c>
      <c r="AC3286" s="9">
        <v>0.15562922507084001</v>
      </c>
      <c r="AD3286" s="9">
        <v>829.63483858317102</v>
      </c>
      <c r="AF3286" s="9">
        <v>-1</v>
      </c>
      <c r="AG3286" s="9">
        <v>-1</v>
      </c>
      <c r="AH3286" s="9">
        <v>-1</v>
      </c>
      <c r="AI3286" s="9">
        <v>-1</v>
      </c>
      <c r="AJ3286" s="9">
        <v>0</v>
      </c>
      <c r="AM3286" s="9" t="s">
        <v>309</v>
      </c>
      <c r="AN3286" s="9">
        <v>-1</v>
      </c>
      <c r="AQ3286" s="9">
        <v>578</v>
      </c>
      <c r="AR3286" s="9" t="s">
        <v>303</v>
      </c>
      <c r="AS3286" s="9" t="s">
        <v>304</v>
      </c>
      <c r="AT3286" s="9" t="s">
        <v>195</v>
      </c>
      <c r="AU3286" s="9">
        <v>132.71029999999999</v>
      </c>
      <c r="AV3286" s="9">
        <v>117.918509059787</v>
      </c>
      <c r="AW3286" s="9">
        <v>447.40978227928201</v>
      </c>
      <c r="AX3286" s="9">
        <v>0.67285874990000005</v>
      </c>
    </row>
    <row r="3287" spans="1:50" x14ac:dyDescent="0.25">
      <c r="A3287" s="142">
        <v>550000</v>
      </c>
      <c r="B3287" s="142">
        <v>900000</v>
      </c>
      <c r="C3287" s="142">
        <v>900000</v>
      </c>
      <c r="D3287" s="9" t="s">
        <v>305</v>
      </c>
      <c r="E3287" s="9" t="s">
        <v>70</v>
      </c>
      <c r="F3287" s="9" t="s">
        <v>306</v>
      </c>
      <c r="G3287" s="9" t="s">
        <v>307</v>
      </c>
      <c r="H3287" s="9">
        <v>0.36</v>
      </c>
      <c r="I3287" s="9">
        <v>0.48</v>
      </c>
      <c r="J3287" s="9" t="s">
        <v>195</v>
      </c>
      <c r="K3287" s="9">
        <v>0.11328157024915</v>
      </c>
      <c r="L3287" s="9">
        <v>3861.75198628818</v>
      </c>
      <c r="M3287" s="9">
        <v>9.5936829193710498</v>
      </c>
      <c r="N3287" s="9">
        <v>1.40986826690085</v>
      </c>
      <c r="O3287" s="9">
        <v>1.0867874655788601</v>
      </c>
      <c r="P3287" s="9">
        <v>0.15971209111897999</v>
      </c>
      <c r="Q3287" s="9">
        <v>437.46532891952597</v>
      </c>
      <c r="R3287" s="9">
        <v>1200</v>
      </c>
      <c r="S3287" s="9" t="s">
        <v>308</v>
      </c>
      <c r="T3287" s="9">
        <v>1200</v>
      </c>
      <c r="U3287" s="9" t="s">
        <v>293</v>
      </c>
      <c r="V3287" s="9" t="s">
        <v>195</v>
      </c>
      <c r="Z3287" s="9">
        <v>0</v>
      </c>
      <c r="AA3287" s="9">
        <v>1</v>
      </c>
      <c r="AB3287" s="9">
        <v>1.0867874655788601</v>
      </c>
      <c r="AC3287" s="9">
        <v>0.15971209111897999</v>
      </c>
      <c r="AD3287" s="9">
        <v>437.46532891952597</v>
      </c>
      <c r="AF3287" s="9">
        <v>-1</v>
      </c>
      <c r="AG3287" s="9">
        <v>-1</v>
      </c>
      <c r="AH3287" s="9">
        <v>-1</v>
      </c>
      <c r="AI3287" s="9">
        <v>-1</v>
      </c>
      <c r="AJ3287" s="9">
        <v>0</v>
      </c>
      <c r="AM3287" s="9" t="s">
        <v>309</v>
      </c>
      <c r="AN3287" s="9">
        <v>-1</v>
      </c>
      <c r="AQ3287" s="9">
        <v>578</v>
      </c>
      <c r="AR3287" s="9" t="s">
        <v>303</v>
      </c>
      <c r="AS3287" s="9" t="s">
        <v>304</v>
      </c>
      <c r="AT3287" s="9" t="s">
        <v>195</v>
      </c>
      <c r="AU3287" s="9">
        <v>132.71029999999999</v>
      </c>
      <c r="AV3287" s="9">
        <v>121.02493681846801</v>
      </c>
      <c r="AW3287" s="9">
        <v>458.43425010235597</v>
      </c>
      <c r="AX3287" s="9">
        <v>0.35479750929999998</v>
      </c>
    </row>
    <row r="3288" spans="1:50" x14ac:dyDescent="0.25">
      <c r="A3288" s="142">
        <v>550000</v>
      </c>
      <c r="B3288" s="142">
        <v>900000</v>
      </c>
      <c r="C3288" s="142">
        <v>900000</v>
      </c>
      <c r="D3288" s="9" t="s">
        <v>305</v>
      </c>
      <c r="E3288" s="9" t="s">
        <v>70</v>
      </c>
      <c r="F3288" s="9" t="s">
        <v>306</v>
      </c>
      <c r="G3288" s="9" t="s">
        <v>307</v>
      </c>
      <c r="H3288" s="9">
        <v>0.36</v>
      </c>
      <c r="I3288" s="9">
        <v>0.48</v>
      </c>
      <c r="J3288" s="9" t="s">
        <v>195</v>
      </c>
      <c r="K3288" s="9">
        <v>1.0530764593E-4</v>
      </c>
      <c r="L3288" s="9">
        <v>3861.75198628818</v>
      </c>
      <c r="M3288" s="9">
        <v>9.5936829193710498</v>
      </c>
      <c r="N3288" s="9">
        <v>1.40986826690085</v>
      </c>
      <c r="O3288" s="9">
        <v>1.0102881640299999E-3</v>
      </c>
      <c r="P3288" s="9">
        <v>1.4846990825000001E-4</v>
      </c>
      <c r="Q3288" s="9">
        <v>0.40667201084151</v>
      </c>
      <c r="R3288" s="9">
        <v>1210</v>
      </c>
      <c r="S3288" s="9" t="s">
        <v>310</v>
      </c>
      <c r="T3288" s="9">
        <v>1210</v>
      </c>
      <c r="U3288" s="9" t="s">
        <v>293</v>
      </c>
      <c r="V3288" s="9" t="s">
        <v>195</v>
      </c>
      <c r="Z3288" s="9">
        <v>0</v>
      </c>
      <c r="AA3288" s="9">
        <v>1</v>
      </c>
      <c r="AB3288" s="9">
        <v>1.0102881640299999E-3</v>
      </c>
      <c r="AC3288" s="9">
        <v>1.4846990825000001E-4</v>
      </c>
      <c r="AD3288" s="9">
        <v>0.40667201084007998</v>
      </c>
      <c r="AF3288" s="9">
        <v>-1</v>
      </c>
      <c r="AG3288" s="9">
        <v>-1</v>
      </c>
      <c r="AH3288" s="9">
        <v>-1</v>
      </c>
      <c r="AI3288" s="9">
        <v>-1</v>
      </c>
      <c r="AJ3288" s="9">
        <v>0</v>
      </c>
      <c r="AM3288" s="9" t="s">
        <v>309</v>
      </c>
      <c r="AN3288" s="9">
        <v>-1</v>
      </c>
      <c r="AQ3288" s="9">
        <v>578</v>
      </c>
      <c r="AR3288" s="9" t="s">
        <v>303</v>
      </c>
      <c r="AS3288" s="9" t="s">
        <v>304</v>
      </c>
      <c r="AT3288" s="9" t="s">
        <v>195</v>
      </c>
      <c r="AU3288" s="9">
        <v>132.71029999999999</v>
      </c>
      <c r="AV3288" s="9">
        <v>3.7610500290245898</v>
      </c>
      <c r="AW3288" s="9">
        <v>0.42616492325813998</v>
      </c>
      <c r="AX3288" s="9">
        <v>3.2982319999999999E-4</v>
      </c>
    </row>
    <row r="3289" spans="1:50" x14ac:dyDescent="0.25">
      <c r="A3289" s="142">
        <v>550000</v>
      </c>
      <c r="B3289" s="142">
        <v>900000</v>
      </c>
      <c r="C3289" s="142">
        <v>900000</v>
      </c>
      <c r="D3289" s="9" t="s">
        <v>305</v>
      </c>
      <c r="E3289" s="9" t="s">
        <v>70</v>
      </c>
      <c r="F3289" s="9" t="s">
        <v>306</v>
      </c>
      <c r="G3289" s="9" t="s">
        <v>307</v>
      </c>
      <c r="H3289" s="9">
        <v>0.36</v>
      </c>
      <c r="I3289" s="9">
        <v>0.48</v>
      </c>
      <c r="J3289" s="9" t="s">
        <v>195</v>
      </c>
      <c r="K3289" s="9">
        <v>0.38480693999792998</v>
      </c>
      <c r="L3289" s="9">
        <v>3861.75198628818</v>
      </c>
      <c r="M3289" s="9">
        <v>9.5936829193710498</v>
      </c>
      <c r="N3289" s="9">
        <v>1.40986826690085</v>
      </c>
      <c r="O3289" s="9">
        <v>3.6917157675136401</v>
      </c>
      <c r="P3289" s="9">
        <v>0.54252709358631002</v>
      </c>
      <c r="Q3289" s="9">
        <v>1486.0289648744999</v>
      </c>
      <c r="R3289" s="9">
        <v>1210</v>
      </c>
      <c r="S3289" s="9" t="s">
        <v>310</v>
      </c>
      <c r="T3289" s="9">
        <v>1210</v>
      </c>
      <c r="U3289" s="9" t="s">
        <v>293</v>
      </c>
      <c r="V3289" s="9" t="s">
        <v>195</v>
      </c>
      <c r="Z3289" s="9">
        <v>0</v>
      </c>
      <c r="AA3289" s="9">
        <v>1</v>
      </c>
      <c r="AB3289" s="9">
        <v>3.6917157675136401</v>
      </c>
      <c r="AC3289" s="9">
        <v>0.54252709358631002</v>
      </c>
      <c r="AD3289" s="9">
        <v>1486.0289648744999</v>
      </c>
      <c r="AF3289" s="9">
        <v>-1</v>
      </c>
      <c r="AG3289" s="9">
        <v>-1</v>
      </c>
      <c r="AH3289" s="9">
        <v>-1</v>
      </c>
      <c r="AI3289" s="9">
        <v>-1</v>
      </c>
      <c r="AJ3289" s="9">
        <v>0</v>
      </c>
      <c r="AM3289" s="9" t="s">
        <v>309</v>
      </c>
      <c r="AN3289" s="9">
        <v>-1</v>
      </c>
      <c r="AQ3289" s="9">
        <v>578</v>
      </c>
      <c r="AR3289" s="9" t="s">
        <v>303</v>
      </c>
      <c r="AS3289" s="9" t="s">
        <v>304</v>
      </c>
      <c r="AT3289" s="9" t="s">
        <v>195</v>
      </c>
      <c r="AU3289" s="9">
        <v>132.71029999999999</v>
      </c>
      <c r="AV3289" s="9">
        <v>160.53719503491999</v>
      </c>
      <c r="AW3289" s="9">
        <v>1557.25843651474</v>
      </c>
      <c r="AX3289" s="9">
        <v>1.2052140834</v>
      </c>
    </row>
    <row r="3290" spans="1:50" x14ac:dyDescent="0.25">
      <c r="A3290" s="142">
        <v>550000</v>
      </c>
      <c r="B3290" s="142">
        <v>900000</v>
      </c>
      <c r="C3290" s="142">
        <v>900000</v>
      </c>
      <c r="D3290" s="9" t="s">
        <v>305</v>
      </c>
      <c r="E3290" s="9" t="s">
        <v>70</v>
      </c>
      <c r="F3290" s="9" t="s">
        <v>306</v>
      </c>
      <c r="G3290" s="9" t="s">
        <v>307</v>
      </c>
      <c r="H3290" s="9">
        <v>0.36</v>
      </c>
      <c r="I3290" s="9">
        <v>0.48</v>
      </c>
      <c r="J3290" s="9" t="s">
        <v>195</v>
      </c>
      <c r="K3290" s="9">
        <v>8.2925133522000001E-4</v>
      </c>
      <c r="L3290" s="9">
        <v>3861.75198628818</v>
      </c>
      <c r="M3290" s="9">
        <v>9.5936829193710498</v>
      </c>
      <c r="N3290" s="9">
        <v>1.40986826690085</v>
      </c>
      <c r="O3290" s="9">
        <v>7.9555743705800007E-3</v>
      </c>
      <c r="P3290" s="9">
        <v>1.1691351428099999E-3</v>
      </c>
      <c r="Q3290" s="9">
        <v>3.2023629909256801</v>
      </c>
      <c r="R3290" s="9">
        <v>1210</v>
      </c>
      <c r="S3290" s="9" t="s">
        <v>310</v>
      </c>
      <c r="T3290" s="9">
        <v>1210</v>
      </c>
      <c r="U3290" s="9" t="s">
        <v>293</v>
      </c>
      <c r="V3290" s="9" t="s">
        <v>195</v>
      </c>
      <c r="Z3290" s="9">
        <v>0</v>
      </c>
      <c r="AA3290" s="9">
        <v>1</v>
      </c>
      <c r="AB3290" s="9">
        <v>7.9555743705800007E-3</v>
      </c>
      <c r="AC3290" s="9">
        <v>1.1691351428099999E-3</v>
      </c>
      <c r="AD3290" s="9">
        <v>3.2023629909272699</v>
      </c>
      <c r="AF3290" s="9">
        <v>-1</v>
      </c>
      <c r="AG3290" s="9">
        <v>-1</v>
      </c>
      <c r="AH3290" s="9">
        <v>-1</v>
      </c>
      <c r="AI3290" s="9">
        <v>-1</v>
      </c>
      <c r="AJ3290" s="9">
        <v>0</v>
      </c>
      <c r="AM3290" s="9" t="s">
        <v>309</v>
      </c>
      <c r="AN3290" s="9">
        <v>-1</v>
      </c>
      <c r="AQ3290" s="9">
        <v>578</v>
      </c>
      <c r="AR3290" s="9" t="s">
        <v>303</v>
      </c>
      <c r="AS3290" s="9" t="s">
        <v>304</v>
      </c>
      <c r="AT3290" s="9" t="s">
        <v>195</v>
      </c>
      <c r="AU3290" s="9">
        <v>132.71029999999999</v>
      </c>
      <c r="AV3290" s="9">
        <v>9.3358448227726907</v>
      </c>
      <c r="AW3290" s="9">
        <v>3.35586109172859</v>
      </c>
      <c r="AX3290" s="9">
        <v>2.5972125E-3</v>
      </c>
    </row>
    <row r="3291" spans="1:50" x14ac:dyDescent="0.25">
      <c r="A3291" s="142">
        <v>550000</v>
      </c>
      <c r="B3291" s="142">
        <v>900000</v>
      </c>
      <c r="C3291" s="142">
        <v>900000</v>
      </c>
      <c r="D3291" s="9" t="s">
        <v>305</v>
      </c>
      <c r="E3291" s="9" t="s">
        <v>70</v>
      </c>
      <c r="F3291" s="9" t="s">
        <v>306</v>
      </c>
      <c r="G3291" s="9" t="s">
        <v>307</v>
      </c>
      <c r="H3291" s="9">
        <v>0.36</v>
      </c>
      <c r="I3291" s="9">
        <v>0.48</v>
      </c>
      <c r="J3291" s="9" t="s">
        <v>195</v>
      </c>
      <c r="K3291" s="9">
        <v>0.11874038443965999</v>
      </c>
      <c r="L3291" s="9">
        <v>3861.75198628818</v>
      </c>
      <c r="M3291" s="9">
        <v>9.5936829193710498</v>
      </c>
      <c r="N3291" s="9">
        <v>1.40986826690085</v>
      </c>
      <c r="O3291" s="9">
        <v>1.1391575980383899</v>
      </c>
      <c r="P3291" s="9">
        <v>0.16740830002109</v>
      </c>
      <c r="Q3291" s="9">
        <v>458.54591546250998</v>
      </c>
      <c r="R3291" s="9">
        <v>1210</v>
      </c>
      <c r="S3291" s="9" t="s">
        <v>310</v>
      </c>
      <c r="T3291" s="9">
        <v>1210</v>
      </c>
      <c r="U3291" s="9" t="s">
        <v>293</v>
      </c>
      <c r="V3291" s="9" t="s">
        <v>195</v>
      </c>
      <c r="Z3291" s="9">
        <v>0</v>
      </c>
      <c r="AA3291" s="9">
        <v>1</v>
      </c>
      <c r="AB3291" s="9">
        <v>1.1391575980383899</v>
      </c>
      <c r="AC3291" s="9">
        <v>0.16740830002109</v>
      </c>
      <c r="AD3291" s="9">
        <v>458.54591546250998</v>
      </c>
      <c r="AF3291" s="9">
        <v>-1</v>
      </c>
      <c r="AG3291" s="9">
        <v>-1</v>
      </c>
      <c r="AH3291" s="9">
        <v>-1</v>
      </c>
      <c r="AI3291" s="9">
        <v>-1</v>
      </c>
      <c r="AJ3291" s="9">
        <v>0</v>
      </c>
      <c r="AM3291" s="9" t="s">
        <v>309</v>
      </c>
      <c r="AN3291" s="9">
        <v>-1</v>
      </c>
      <c r="AQ3291" s="9">
        <v>578</v>
      </c>
      <c r="AR3291" s="9" t="s">
        <v>303</v>
      </c>
      <c r="AS3291" s="9" t="s">
        <v>304</v>
      </c>
      <c r="AT3291" s="9" t="s">
        <v>195</v>
      </c>
      <c r="AU3291" s="9">
        <v>132.71029999999999</v>
      </c>
      <c r="AV3291" s="9">
        <v>107.592831582363</v>
      </c>
      <c r="AW3291" s="9">
        <v>480.52528736791697</v>
      </c>
      <c r="AX3291" s="9">
        <v>0.37189449749999998</v>
      </c>
    </row>
    <row r="3292" spans="1:50" x14ac:dyDescent="0.25">
      <c r="A3292" s="142">
        <v>550000</v>
      </c>
      <c r="B3292" s="142">
        <v>900000</v>
      </c>
      <c r="C3292" s="142">
        <v>900000</v>
      </c>
      <c r="D3292" s="9" t="s">
        <v>305</v>
      </c>
      <c r="E3292" s="9" t="s">
        <v>70</v>
      </c>
      <c r="F3292" s="9" t="s">
        <v>306</v>
      </c>
      <c r="G3292" s="9" t="s">
        <v>307</v>
      </c>
      <c r="H3292" s="9">
        <v>0.36</v>
      </c>
      <c r="I3292" s="9">
        <v>0.48</v>
      </c>
      <c r="J3292" s="9" t="s">
        <v>195</v>
      </c>
      <c r="K3292" s="9">
        <v>0.28350510329114997</v>
      </c>
      <c r="L3292" s="9">
        <v>3857.2261323955599</v>
      </c>
      <c r="M3292" s="9">
        <v>9.5117797937586204</v>
      </c>
      <c r="N3292" s="9">
        <v>1.39062823680007</v>
      </c>
      <c r="O3292" s="9">
        <v>2.6966381129122099</v>
      </c>
      <c r="P3292" s="9">
        <v>0.39425020191359</v>
      </c>
      <c r="Q3292" s="9">
        <v>1093.54329308212</v>
      </c>
      <c r="R3292" s="9">
        <v>1200</v>
      </c>
      <c r="S3292" s="9" t="s">
        <v>308</v>
      </c>
      <c r="T3292" s="9">
        <v>1200</v>
      </c>
      <c r="U3292" s="9" t="s">
        <v>293</v>
      </c>
      <c r="V3292" s="9" t="s">
        <v>195</v>
      </c>
      <c r="Z3292" s="9">
        <v>0</v>
      </c>
      <c r="AA3292" s="9">
        <v>1</v>
      </c>
      <c r="AB3292" s="9">
        <v>2.6966381129122099</v>
      </c>
      <c r="AC3292" s="9">
        <v>0.39425020191359</v>
      </c>
      <c r="AD3292" s="9">
        <v>1093.54329308212</v>
      </c>
      <c r="AF3292" s="9">
        <v>-1</v>
      </c>
      <c r="AG3292" s="9">
        <v>-1</v>
      </c>
      <c r="AH3292" s="9">
        <v>-1</v>
      </c>
      <c r="AI3292" s="9">
        <v>-1</v>
      </c>
      <c r="AJ3292" s="9">
        <v>0</v>
      </c>
      <c r="AM3292" s="9" t="s">
        <v>309</v>
      </c>
      <c r="AN3292" s="9">
        <v>-1</v>
      </c>
      <c r="AQ3292" s="9">
        <v>578</v>
      </c>
      <c r="AR3292" s="9" t="s">
        <v>303</v>
      </c>
      <c r="AS3292" s="9" t="s">
        <v>304</v>
      </c>
      <c r="AT3292" s="9" t="s">
        <v>195</v>
      </c>
      <c r="AU3292" s="9">
        <v>132.71029999999999</v>
      </c>
      <c r="AV3292" s="9">
        <v>199.73313948603001</v>
      </c>
      <c r="AW3292" s="9">
        <v>1147.3044480369599</v>
      </c>
      <c r="AX3292" s="9">
        <v>0.88689642589999995</v>
      </c>
    </row>
    <row r="3293" spans="1:50" x14ac:dyDescent="0.25">
      <c r="A3293" s="142">
        <v>550000</v>
      </c>
      <c r="B3293" s="142">
        <v>900000</v>
      </c>
      <c r="C3293" s="142">
        <v>900000</v>
      </c>
      <c r="D3293" s="9" t="s">
        <v>305</v>
      </c>
      <c r="E3293" s="9" t="s">
        <v>70</v>
      </c>
      <c r="F3293" s="9" t="s">
        <v>306</v>
      </c>
      <c r="G3293" s="9" t="s">
        <v>307</v>
      </c>
      <c r="H3293" s="9">
        <v>0.36</v>
      </c>
      <c r="I3293" s="9">
        <v>0.48</v>
      </c>
      <c r="J3293" s="9" t="s">
        <v>195</v>
      </c>
      <c r="K3293" s="9">
        <v>3.2496903047799998E-3</v>
      </c>
      <c r="L3293" s="9">
        <v>3857.2261323955599</v>
      </c>
      <c r="M3293" s="9">
        <v>9.5117797937586204</v>
      </c>
      <c r="N3293" s="9">
        <v>1.39062823680007</v>
      </c>
      <c r="O3293" s="9">
        <v>3.0910338577029999E-2</v>
      </c>
      <c r="P3293" s="9">
        <v>4.5191110986899999E-3</v>
      </c>
      <c r="Q3293" s="9">
        <v>12.534790365813</v>
      </c>
      <c r="R3293" s="9">
        <v>1210</v>
      </c>
      <c r="S3293" s="9" t="s">
        <v>310</v>
      </c>
      <c r="T3293" s="9">
        <v>1210</v>
      </c>
      <c r="U3293" s="9" t="s">
        <v>293</v>
      </c>
      <c r="V3293" s="9" t="s">
        <v>195</v>
      </c>
      <c r="Z3293" s="9">
        <v>0</v>
      </c>
      <c r="AA3293" s="9">
        <v>1</v>
      </c>
      <c r="AB3293" s="9">
        <v>3.0910338577029999E-2</v>
      </c>
      <c r="AC3293" s="9">
        <v>4.5191110986899999E-3</v>
      </c>
      <c r="AD3293" s="9">
        <v>12.5347903658138</v>
      </c>
      <c r="AF3293" s="9">
        <v>-1</v>
      </c>
      <c r="AG3293" s="9">
        <v>-1</v>
      </c>
      <c r="AH3293" s="9">
        <v>-1</v>
      </c>
      <c r="AI3293" s="9">
        <v>-1</v>
      </c>
      <c r="AJ3293" s="9">
        <v>0</v>
      </c>
      <c r="AM3293" s="9" t="s">
        <v>309</v>
      </c>
      <c r="AN3293" s="9">
        <v>-1</v>
      </c>
      <c r="AQ3293" s="9">
        <v>578</v>
      </c>
      <c r="AR3293" s="9" t="s">
        <v>303</v>
      </c>
      <c r="AS3293" s="9" t="s">
        <v>304</v>
      </c>
      <c r="AT3293" s="9" t="s">
        <v>195</v>
      </c>
      <c r="AU3293" s="9">
        <v>132.71029999999999</v>
      </c>
      <c r="AV3293" s="9">
        <v>15.418846328412</v>
      </c>
      <c r="AW3293" s="9">
        <v>13.151030080735</v>
      </c>
      <c r="AX3293" s="9">
        <v>1.01660911E-2</v>
      </c>
    </row>
    <row r="3294" spans="1:50" x14ac:dyDescent="0.25">
      <c r="A3294" s="142">
        <v>550000</v>
      </c>
      <c r="B3294" s="142">
        <v>900000</v>
      </c>
      <c r="C3294" s="142">
        <v>900000</v>
      </c>
      <c r="D3294" s="9" t="s">
        <v>305</v>
      </c>
      <c r="E3294" s="9" t="s">
        <v>70</v>
      </c>
      <c r="F3294" s="9" t="s">
        <v>306</v>
      </c>
      <c r="G3294" s="9" t="s">
        <v>307</v>
      </c>
      <c r="H3294" s="9">
        <v>0.36</v>
      </c>
      <c r="I3294" s="9">
        <v>0.48</v>
      </c>
      <c r="J3294" s="9" t="s">
        <v>195</v>
      </c>
      <c r="K3294" s="9">
        <v>5.5616910469999999E-4</v>
      </c>
      <c r="L3294" s="9">
        <v>3857.2261323955599</v>
      </c>
      <c r="M3294" s="9">
        <v>9.5117797937586204</v>
      </c>
      <c r="N3294" s="9">
        <v>1.39062823680007</v>
      </c>
      <c r="O3294" s="9">
        <v>5.2901580520600001E-3</v>
      </c>
      <c r="P3294" s="9">
        <v>7.7342446144000002E-4</v>
      </c>
      <c r="Q3294" s="9">
        <v>2.1452700047068798</v>
      </c>
      <c r="R3294" s="9">
        <v>1430</v>
      </c>
      <c r="S3294" s="9" t="s">
        <v>298</v>
      </c>
      <c r="T3294" s="9">
        <v>1430</v>
      </c>
      <c r="U3294" s="9" t="s">
        <v>293</v>
      </c>
      <c r="V3294" s="9" t="s">
        <v>195</v>
      </c>
      <c r="Z3294" s="9">
        <v>0</v>
      </c>
      <c r="AA3294" s="9">
        <v>1</v>
      </c>
      <c r="AB3294" s="9">
        <v>5.2901580520600001E-3</v>
      </c>
      <c r="AC3294" s="9">
        <v>7.7342446144000002E-4</v>
      </c>
      <c r="AD3294" s="9">
        <v>2.1452700047064002</v>
      </c>
      <c r="AF3294" s="9">
        <v>-1</v>
      </c>
      <c r="AG3294" s="9">
        <v>-1</v>
      </c>
      <c r="AH3294" s="9">
        <v>-1</v>
      </c>
      <c r="AI3294" s="9">
        <v>-1</v>
      </c>
      <c r="AJ3294" s="9">
        <v>0</v>
      </c>
      <c r="AM3294" s="9" t="s">
        <v>309</v>
      </c>
      <c r="AN3294" s="9">
        <v>-1</v>
      </c>
      <c r="AQ3294" s="9">
        <v>578</v>
      </c>
      <c r="AR3294" s="9" t="s">
        <v>303</v>
      </c>
      <c r="AS3294" s="9" t="s">
        <v>304</v>
      </c>
      <c r="AT3294" s="9" t="s">
        <v>195</v>
      </c>
      <c r="AU3294" s="9">
        <v>132.71029999999999</v>
      </c>
      <c r="AV3294" s="9">
        <v>8.5721823380622997</v>
      </c>
      <c r="AW3294" s="9">
        <v>2.25073651332348</v>
      </c>
      <c r="AX3294" s="9">
        <v>1.7398782999999999E-3</v>
      </c>
    </row>
    <row r="3295" spans="1:50" x14ac:dyDescent="0.25">
      <c r="A3295" s="142">
        <v>550000</v>
      </c>
      <c r="B3295" s="142">
        <v>900000</v>
      </c>
      <c r="C3295" s="142">
        <v>900000</v>
      </c>
      <c r="D3295" s="9" t="s">
        <v>305</v>
      </c>
      <c r="E3295" s="9" t="s">
        <v>70</v>
      </c>
      <c r="F3295" s="9" t="s">
        <v>306</v>
      </c>
      <c r="G3295" s="9" t="s">
        <v>307</v>
      </c>
      <c r="H3295" s="9">
        <v>0.36</v>
      </c>
      <c r="I3295" s="9">
        <v>0.48</v>
      </c>
      <c r="J3295" s="9" t="s">
        <v>195</v>
      </c>
      <c r="K3295" s="9">
        <v>4.403431349689E-2</v>
      </c>
      <c r="L3295" s="9">
        <v>3857.2261323955599</v>
      </c>
      <c r="M3295" s="9">
        <v>9.5117797937586204</v>
      </c>
      <c r="N3295" s="9">
        <v>1.39062823680007</v>
      </c>
      <c r="O3295" s="9">
        <v>0.41884469335182001</v>
      </c>
      <c r="P3295" s="9">
        <v>6.1235359736889997E-2</v>
      </c>
      <c r="Q3295" s="9">
        <v>169.85030474233301</v>
      </c>
      <c r="R3295" s="9">
        <v>1410</v>
      </c>
      <c r="S3295" s="9" t="s">
        <v>299</v>
      </c>
      <c r="T3295" s="9">
        <v>1410</v>
      </c>
      <c r="U3295" s="9" t="s">
        <v>293</v>
      </c>
      <c r="V3295" s="9" t="s">
        <v>195</v>
      </c>
      <c r="Z3295" s="9">
        <v>0</v>
      </c>
      <c r="AA3295" s="9">
        <v>1</v>
      </c>
      <c r="AB3295" s="9">
        <v>0.41884469335182001</v>
      </c>
      <c r="AC3295" s="9">
        <v>6.1235359736889997E-2</v>
      </c>
      <c r="AD3295" s="9">
        <v>169.85030474233099</v>
      </c>
      <c r="AF3295" s="9">
        <v>-1</v>
      </c>
      <c r="AG3295" s="9">
        <v>-1</v>
      </c>
      <c r="AH3295" s="9">
        <v>-1</v>
      </c>
      <c r="AI3295" s="9">
        <v>-1</v>
      </c>
      <c r="AJ3295" s="9">
        <v>0</v>
      </c>
      <c r="AM3295" s="9" t="s">
        <v>309</v>
      </c>
      <c r="AN3295" s="9">
        <v>-1</v>
      </c>
      <c r="AQ3295" s="9">
        <v>578</v>
      </c>
      <c r="AR3295" s="9" t="s">
        <v>303</v>
      </c>
      <c r="AS3295" s="9" t="s">
        <v>304</v>
      </c>
      <c r="AT3295" s="9" t="s">
        <v>195</v>
      </c>
      <c r="AU3295" s="9">
        <v>132.71029999999999</v>
      </c>
      <c r="AV3295" s="9">
        <v>69.944254036256197</v>
      </c>
      <c r="AW3295" s="9">
        <v>178.200544380895</v>
      </c>
      <c r="AX3295" s="9">
        <v>0.13775369400000001</v>
      </c>
    </row>
    <row r="3296" spans="1:50" x14ac:dyDescent="0.25">
      <c r="A3296" s="142">
        <v>550000</v>
      </c>
      <c r="B3296" s="142">
        <v>900000</v>
      </c>
      <c r="C3296" s="142">
        <v>900000</v>
      </c>
      <c r="D3296" s="9" t="s">
        <v>305</v>
      </c>
      <c r="E3296" s="9" t="s">
        <v>70</v>
      </c>
      <c r="F3296" s="9" t="s">
        <v>306</v>
      </c>
      <c r="G3296" s="9" t="s">
        <v>307</v>
      </c>
      <c r="H3296" s="9">
        <v>0.36</v>
      </c>
      <c r="I3296" s="9">
        <v>0.48</v>
      </c>
      <c r="J3296" s="9" t="s">
        <v>195</v>
      </c>
      <c r="K3296" s="9">
        <v>0.16389026208789001</v>
      </c>
      <c r="L3296" s="9">
        <v>3857.2261323955599</v>
      </c>
      <c r="M3296" s="9">
        <v>9.5117797937586204</v>
      </c>
      <c r="N3296" s="9">
        <v>1.39062823680007</v>
      </c>
      <c r="O3296" s="9">
        <v>1.5588880833213901</v>
      </c>
      <c r="P3296" s="9">
        <v>0.22791042619598001</v>
      </c>
      <c r="Q3296" s="9">
        <v>632.16180177056594</v>
      </c>
      <c r="R3296" s="9">
        <v>1210</v>
      </c>
      <c r="S3296" s="9" t="s">
        <v>310</v>
      </c>
      <c r="T3296" s="9">
        <v>1210</v>
      </c>
      <c r="U3296" s="9" t="s">
        <v>293</v>
      </c>
      <c r="V3296" s="9" t="s">
        <v>195</v>
      </c>
      <c r="Z3296" s="9">
        <v>0</v>
      </c>
      <c r="AA3296" s="9">
        <v>1</v>
      </c>
      <c r="AB3296" s="9">
        <v>1.5588880833213901</v>
      </c>
      <c r="AC3296" s="9">
        <v>0.22791042619598001</v>
      </c>
      <c r="AD3296" s="9">
        <v>632.16180177056594</v>
      </c>
      <c r="AF3296" s="9">
        <v>-1</v>
      </c>
      <c r="AG3296" s="9">
        <v>-1</v>
      </c>
      <c r="AH3296" s="9">
        <v>-1</v>
      </c>
      <c r="AI3296" s="9">
        <v>-1</v>
      </c>
      <c r="AJ3296" s="9">
        <v>0</v>
      </c>
      <c r="AM3296" s="9" t="s">
        <v>309</v>
      </c>
      <c r="AN3296" s="9">
        <v>-1</v>
      </c>
      <c r="AQ3296" s="9">
        <v>578</v>
      </c>
      <c r="AR3296" s="9" t="s">
        <v>303</v>
      </c>
      <c r="AS3296" s="9" t="s">
        <v>304</v>
      </c>
      <c r="AT3296" s="9" t="s">
        <v>195</v>
      </c>
      <c r="AU3296" s="9">
        <v>132.71029999999999</v>
      </c>
      <c r="AV3296" s="9">
        <v>106.898845011614</v>
      </c>
      <c r="AW3296" s="9">
        <v>663.24035969919703</v>
      </c>
      <c r="AX3296" s="9">
        <v>0.51270219120000005</v>
      </c>
    </row>
    <row r="3297" spans="1:50" x14ac:dyDescent="0.25">
      <c r="A3297" s="142">
        <v>550000</v>
      </c>
      <c r="B3297" s="142">
        <v>900000</v>
      </c>
      <c r="C3297" s="142">
        <v>900000</v>
      </c>
      <c r="D3297" s="9" t="s">
        <v>305</v>
      </c>
      <c r="E3297" s="9" t="s">
        <v>70</v>
      </c>
      <c r="F3297" s="9" t="s">
        <v>306</v>
      </c>
      <c r="G3297" s="9" t="s">
        <v>307</v>
      </c>
      <c r="H3297" s="9">
        <v>0.36</v>
      </c>
      <c r="I3297" s="9">
        <v>0.48</v>
      </c>
      <c r="J3297" s="9" t="s">
        <v>195</v>
      </c>
      <c r="K3297" s="9">
        <v>0.12252791545152</v>
      </c>
      <c r="L3297" s="9">
        <v>3857.2261323955599</v>
      </c>
      <c r="M3297" s="9">
        <v>9.5117797937586204</v>
      </c>
      <c r="N3297" s="9">
        <v>1.39062823680007</v>
      </c>
      <c r="O3297" s="9">
        <v>1.16545855036316</v>
      </c>
      <c r="P3297" s="9">
        <v>0.17039077902314001</v>
      </c>
      <c r="Q3297" s="9">
        <v>472.61787742756798</v>
      </c>
      <c r="R3297" s="9">
        <v>1210</v>
      </c>
      <c r="S3297" s="9" t="s">
        <v>310</v>
      </c>
      <c r="T3297" s="9">
        <v>1210</v>
      </c>
      <c r="U3297" s="9" t="s">
        <v>293</v>
      </c>
      <c r="V3297" s="9" t="s">
        <v>195</v>
      </c>
      <c r="Z3297" s="9">
        <v>0</v>
      </c>
      <c r="AA3297" s="9">
        <v>1</v>
      </c>
      <c r="AB3297" s="9">
        <v>1.16545855036316</v>
      </c>
      <c r="AC3297" s="9">
        <v>0.17039077902314001</v>
      </c>
      <c r="AD3297" s="9">
        <v>472.61787742756798</v>
      </c>
      <c r="AF3297" s="9">
        <v>-1</v>
      </c>
      <c r="AG3297" s="9">
        <v>-1</v>
      </c>
      <c r="AH3297" s="9">
        <v>-1</v>
      </c>
      <c r="AI3297" s="9">
        <v>-1</v>
      </c>
      <c r="AJ3297" s="9">
        <v>0</v>
      </c>
      <c r="AM3297" s="9" t="s">
        <v>309</v>
      </c>
      <c r="AN3297" s="9">
        <v>-1</v>
      </c>
      <c r="AQ3297" s="9">
        <v>578</v>
      </c>
      <c r="AR3297" s="9" t="s">
        <v>303</v>
      </c>
      <c r="AS3297" s="9" t="s">
        <v>304</v>
      </c>
      <c r="AT3297" s="9" t="s">
        <v>195</v>
      </c>
      <c r="AU3297" s="9">
        <v>132.71029999999999</v>
      </c>
      <c r="AV3297" s="9">
        <v>92.285744839031196</v>
      </c>
      <c r="AW3297" s="9">
        <v>495.85288156828</v>
      </c>
      <c r="AX3297" s="9">
        <v>0.383307281</v>
      </c>
    </row>
    <row r="3298" spans="1:50" x14ac:dyDescent="0.25">
      <c r="A3298" s="142">
        <v>550000</v>
      </c>
      <c r="B3298" s="142">
        <v>900000</v>
      </c>
      <c r="C3298" s="142">
        <v>900000</v>
      </c>
      <c r="D3298" s="9" t="s">
        <v>305</v>
      </c>
      <c r="E3298" s="9" t="s">
        <v>70</v>
      </c>
      <c r="F3298" s="9" t="s">
        <v>306</v>
      </c>
      <c r="G3298" s="9" t="s">
        <v>307</v>
      </c>
      <c r="H3298" s="9">
        <v>0.36</v>
      </c>
      <c r="I3298" s="9">
        <v>0.48</v>
      </c>
      <c r="J3298" s="9" t="s">
        <v>195</v>
      </c>
      <c r="K3298" s="9">
        <v>5.6527502878900002E-2</v>
      </c>
      <c r="L3298" s="9">
        <v>3879.5913889141698</v>
      </c>
      <c r="M3298" s="9">
        <v>10.703178972448701</v>
      </c>
      <c r="N3298" s="9">
        <v>1.9153521084393199</v>
      </c>
      <c r="O3298" s="9">
        <v>0.60502398017849002</v>
      </c>
      <c r="P3298" s="9">
        <v>0.10827007182391001</v>
      </c>
      <c r="Q3298" s="9">
        <v>219.30361340580501</v>
      </c>
      <c r="R3298" s="9">
        <v>1200</v>
      </c>
      <c r="S3298" s="9" t="s">
        <v>308</v>
      </c>
      <c r="T3298" s="9">
        <v>1200</v>
      </c>
      <c r="U3298" s="9" t="s">
        <v>293</v>
      </c>
      <c r="V3298" s="9" t="s">
        <v>195</v>
      </c>
      <c r="Z3298" s="9">
        <v>0</v>
      </c>
      <c r="AA3298" s="9">
        <v>1</v>
      </c>
      <c r="AB3298" s="9">
        <v>0.60502398017849002</v>
      </c>
      <c r="AC3298" s="9">
        <v>0.10827007182391001</v>
      </c>
      <c r="AD3298" s="9">
        <v>225.675590680818</v>
      </c>
      <c r="AF3298" s="9">
        <v>-1</v>
      </c>
      <c r="AG3298" s="9">
        <v>-1</v>
      </c>
      <c r="AH3298" s="9">
        <v>-1</v>
      </c>
      <c r="AI3298" s="9">
        <v>-1</v>
      </c>
      <c r="AJ3298" s="9">
        <v>0</v>
      </c>
      <c r="AM3298" s="9" t="s">
        <v>309</v>
      </c>
      <c r="AN3298" s="9">
        <v>-1</v>
      </c>
      <c r="AQ3298" s="9">
        <v>578</v>
      </c>
      <c r="AR3298" s="9" t="s">
        <v>303</v>
      </c>
      <c r="AS3298" s="9" t="s">
        <v>304</v>
      </c>
      <c r="AT3298" s="9" t="s">
        <v>195</v>
      </c>
      <c r="AU3298" s="9">
        <v>132.71029999999999</v>
      </c>
      <c r="AV3298" s="9">
        <v>66.577508846117098</v>
      </c>
      <c r="AW3298" s="9">
        <v>228.75868806771601</v>
      </c>
      <c r="AX3298" s="9">
        <v>0.18302967610000001</v>
      </c>
    </row>
    <row r="3299" spans="1:50" x14ac:dyDescent="0.25">
      <c r="A3299" s="142">
        <v>550000</v>
      </c>
      <c r="B3299" s="142">
        <v>900000</v>
      </c>
      <c r="C3299" s="142">
        <v>900000</v>
      </c>
      <c r="D3299" s="9" t="s">
        <v>305</v>
      </c>
      <c r="E3299" s="9" t="s">
        <v>70</v>
      </c>
      <c r="F3299" s="9" t="s">
        <v>306</v>
      </c>
      <c r="G3299" s="9" t="s">
        <v>307</v>
      </c>
      <c r="H3299" s="9">
        <v>0.36</v>
      </c>
      <c r="I3299" s="9">
        <v>0.48</v>
      </c>
      <c r="J3299" s="9" t="s">
        <v>195</v>
      </c>
      <c r="K3299" s="9">
        <v>2.1229824627900002E-3</v>
      </c>
      <c r="L3299" s="9">
        <v>3879.5913889141698</v>
      </c>
      <c r="M3299" s="9">
        <v>10.703178972448701</v>
      </c>
      <c r="N3299" s="9">
        <v>1.9153521084393199</v>
      </c>
      <c r="O3299" s="9">
        <v>2.2722661254680001E-2</v>
      </c>
      <c r="P3299" s="9">
        <v>4.0662589362900001E-3</v>
      </c>
      <c r="Q3299" s="9">
        <v>8.2363044814830406</v>
      </c>
      <c r="R3299" s="9">
        <v>1210</v>
      </c>
      <c r="S3299" s="9" t="s">
        <v>310</v>
      </c>
      <c r="T3299" s="9">
        <v>1210</v>
      </c>
      <c r="U3299" s="9" t="s">
        <v>293</v>
      </c>
      <c r="V3299" s="9" t="s">
        <v>195</v>
      </c>
      <c r="Z3299" s="9">
        <v>0</v>
      </c>
      <c r="AA3299" s="9">
        <v>1</v>
      </c>
      <c r="AB3299" s="9">
        <v>2.2722661254680001E-2</v>
      </c>
      <c r="AC3299" s="9">
        <v>4.0662589362900001E-3</v>
      </c>
      <c r="AD3299" s="9">
        <v>8.2363044814811399</v>
      </c>
      <c r="AF3299" s="9">
        <v>-1</v>
      </c>
      <c r="AG3299" s="9">
        <v>-1</v>
      </c>
      <c r="AH3299" s="9">
        <v>-1</v>
      </c>
      <c r="AI3299" s="9">
        <v>-1</v>
      </c>
      <c r="AJ3299" s="9">
        <v>0</v>
      </c>
      <c r="AM3299" s="9" t="s">
        <v>309</v>
      </c>
      <c r="AN3299" s="9">
        <v>-1</v>
      </c>
      <c r="AQ3299" s="9">
        <v>578</v>
      </c>
      <c r="AR3299" s="9" t="s">
        <v>303</v>
      </c>
      <c r="AS3299" s="9" t="s">
        <v>304</v>
      </c>
      <c r="AT3299" s="9" t="s">
        <v>195</v>
      </c>
      <c r="AU3299" s="9">
        <v>132.71029999999999</v>
      </c>
      <c r="AV3299" s="9">
        <v>16.432813661627499</v>
      </c>
      <c r="AW3299" s="9">
        <v>8.5914052142106101</v>
      </c>
      <c r="AX3299" s="9">
        <v>6.6798901000000004E-3</v>
      </c>
    </row>
    <row r="3300" spans="1:50" x14ac:dyDescent="0.25">
      <c r="A3300" s="142">
        <v>550000</v>
      </c>
      <c r="B3300" s="142">
        <v>900000</v>
      </c>
      <c r="C3300" s="142">
        <v>900000</v>
      </c>
      <c r="D3300" s="9" t="s">
        <v>305</v>
      </c>
      <c r="E3300" s="9" t="s">
        <v>70</v>
      </c>
      <c r="F3300" s="9" t="s">
        <v>306</v>
      </c>
      <c r="G3300" s="9" t="s">
        <v>307</v>
      </c>
      <c r="H3300" s="9">
        <v>0.36</v>
      </c>
      <c r="I3300" s="9">
        <v>0.48</v>
      </c>
      <c r="J3300" s="9" t="s">
        <v>195</v>
      </c>
      <c r="K3300" s="9">
        <v>3.6637025111999999E-4</v>
      </c>
      <c r="L3300" s="9">
        <v>3879.5913889141698</v>
      </c>
      <c r="M3300" s="9">
        <v>10.703178972448701</v>
      </c>
      <c r="N3300" s="9">
        <v>1.9153521084393199</v>
      </c>
      <c r="O3300" s="9">
        <v>3.9213263679700001E-3</v>
      </c>
      <c r="P3300" s="9">
        <v>7.0172803295999995E-4</v>
      </c>
      <c r="Q3300" s="9">
        <v>1.4213668714188701</v>
      </c>
      <c r="R3300" s="9">
        <v>1410</v>
      </c>
      <c r="S3300" s="9" t="s">
        <v>299</v>
      </c>
      <c r="T3300" s="9">
        <v>1410</v>
      </c>
      <c r="U3300" s="9" t="s">
        <v>293</v>
      </c>
      <c r="V3300" s="9" t="s">
        <v>195</v>
      </c>
      <c r="Z3300" s="9">
        <v>0</v>
      </c>
      <c r="AA3300" s="9">
        <v>1</v>
      </c>
      <c r="AB3300" s="9">
        <v>3.9213263679700001E-3</v>
      </c>
      <c r="AC3300" s="9">
        <v>7.0172803295999995E-4</v>
      </c>
      <c r="AD3300" s="9">
        <v>16.589822241901</v>
      </c>
      <c r="AF3300" s="9">
        <v>-1</v>
      </c>
      <c r="AG3300" s="9">
        <v>-1</v>
      </c>
      <c r="AH3300" s="9">
        <v>-1</v>
      </c>
      <c r="AI3300" s="9">
        <v>-1</v>
      </c>
      <c r="AJ3300" s="9">
        <v>0</v>
      </c>
      <c r="AM3300" s="9" t="s">
        <v>309</v>
      </c>
      <c r="AN3300" s="9">
        <v>-1</v>
      </c>
      <c r="AQ3300" s="9">
        <v>578</v>
      </c>
      <c r="AR3300" s="9" t="s">
        <v>303</v>
      </c>
      <c r="AS3300" s="9" t="s">
        <v>304</v>
      </c>
      <c r="AT3300" s="9" t="s">
        <v>195</v>
      </c>
      <c r="AU3300" s="9">
        <v>132.71029999999999</v>
      </c>
      <c r="AV3300" s="9">
        <v>26.547120479914199</v>
      </c>
      <c r="AW3300" s="9">
        <v>1.4826478037433299</v>
      </c>
      <c r="AX3300" s="9">
        <v>1.34548437E-2</v>
      </c>
    </row>
    <row r="3301" spans="1:50" x14ac:dyDescent="0.25">
      <c r="A3301" s="142">
        <v>550000</v>
      </c>
      <c r="B3301" s="142">
        <v>900000</v>
      </c>
      <c r="C3301" s="142">
        <v>900000</v>
      </c>
      <c r="D3301" s="9" t="s">
        <v>305</v>
      </c>
      <c r="E3301" s="9" t="s">
        <v>70</v>
      </c>
      <c r="F3301" s="9" t="s">
        <v>306</v>
      </c>
      <c r="G3301" s="9" t="s">
        <v>307</v>
      </c>
      <c r="H3301" s="9">
        <v>0.36</v>
      </c>
      <c r="I3301" s="9">
        <v>0.48</v>
      </c>
      <c r="J3301" s="9" t="s">
        <v>195</v>
      </c>
      <c r="K3301" s="9">
        <v>0.13962756770238999</v>
      </c>
      <c r="L3301" s="9">
        <v>3879.5913889141698</v>
      </c>
      <c r="M3301" s="9">
        <v>10.703178972448701</v>
      </c>
      <c r="N3301" s="9">
        <v>1.9153521084393199</v>
      </c>
      <c r="O3301" s="9">
        <v>1.4944588466064701</v>
      </c>
      <c r="P3301" s="9">
        <v>0.26743595619504001</v>
      </c>
      <c r="Q3301" s="9">
        <v>541.69790931325304</v>
      </c>
      <c r="R3301" s="9">
        <v>1330</v>
      </c>
      <c r="S3301" s="9" t="s">
        <v>311</v>
      </c>
      <c r="T3301" s="9">
        <v>1330</v>
      </c>
      <c r="U3301" s="9" t="s">
        <v>293</v>
      </c>
      <c r="V3301" s="9" t="s">
        <v>195</v>
      </c>
      <c r="Z3301" s="9">
        <v>0</v>
      </c>
      <c r="AA3301" s="9">
        <v>1</v>
      </c>
      <c r="AB3301" s="9">
        <v>1.4944588466064701</v>
      </c>
      <c r="AC3301" s="9">
        <v>0.26743595619504001</v>
      </c>
      <c r="AD3301" s="9">
        <v>546.99724026273805</v>
      </c>
      <c r="AF3301" s="9">
        <v>-1</v>
      </c>
      <c r="AG3301" s="9">
        <v>-1</v>
      </c>
      <c r="AH3301" s="9">
        <v>-1</v>
      </c>
      <c r="AI3301" s="9">
        <v>-1</v>
      </c>
      <c r="AJ3301" s="9">
        <v>0</v>
      </c>
      <c r="AM3301" s="9" t="s">
        <v>309</v>
      </c>
      <c r="AN3301" s="9">
        <v>-1</v>
      </c>
      <c r="AQ3301" s="9">
        <v>578</v>
      </c>
      <c r="AR3301" s="9" t="s">
        <v>303</v>
      </c>
      <c r="AS3301" s="9" t="s">
        <v>304</v>
      </c>
      <c r="AT3301" s="9" t="s">
        <v>195</v>
      </c>
      <c r="AU3301" s="9">
        <v>132.71029999999999</v>
      </c>
      <c r="AV3301" s="9">
        <v>108.96695571721</v>
      </c>
      <c r="AW3301" s="9">
        <v>565.05271910053898</v>
      </c>
      <c r="AX3301" s="9">
        <v>0.44363117619999998</v>
      </c>
    </row>
    <row r="3302" spans="1:50" x14ac:dyDescent="0.25">
      <c r="A3302" s="142">
        <v>550000</v>
      </c>
      <c r="B3302" s="142">
        <v>900000</v>
      </c>
      <c r="C3302" s="142">
        <v>900000</v>
      </c>
      <c r="D3302" s="9" t="s">
        <v>305</v>
      </c>
      <c r="E3302" s="9" t="s">
        <v>70</v>
      </c>
      <c r="F3302" s="9" t="s">
        <v>306</v>
      </c>
      <c r="G3302" s="9" t="s">
        <v>307</v>
      </c>
      <c r="H3302" s="9">
        <v>0.36</v>
      </c>
      <c r="I3302" s="9">
        <v>0.48</v>
      </c>
      <c r="J3302" s="9" t="s">
        <v>195</v>
      </c>
      <c r="K3302" s="9">
        <v>0.11943454592053999</v>
      </c>
      <c r="L3302" s="9">
        <v>3857.838410155</v>
      </c>
      <c r="M3302" s="9">
        <v>9.64389438563631</v>
      </c>
      <c r="N3302" s="9">
        <v>1.4373792507110701</v>
      </c>
      <c r="O3302" s="9">
        <v>1.1518141468541201</v>
      </c>
      <c r="P3302" s="9">
        <v>0.17167273812427999</v>
      </c>
      <c r="Q3302" s="9">
        <v>460.75917875168398</v>
      </c>
      <c r="R3302" s="9">
        <v>1200</v>
      </c>
      <c r="S3302" s="9" t="s">
        <v>308</v>
      </c>
      <c r="T3302" s="9">
        <v>1200</v>
      </c>
      <c r="U3302" s="9" t="s">
        <v>293</v>
      </c>
      <c r="V3302" s="9" t="s">
        <v>195</v>
      </c>
      <c r="Z3302" s="9">
        <v>0</v>
      </c>
      <c r="AA3302" s="9">
        <v>1</v>
      </c>
      <c r="AB3302" s="9">
        <v>1.1518141468541201</v>
      </c>
      <c r="AC3302" s="9">
        <v>0.17167273812427999</v>
      </c>
      <c r="AD3302" s="9">
        <v>460.75917875168398</v>
      </c>
      <c r="AF3302" s="9">
        <v>-1</v>
      </c>
      <c r="AG3302" s="9">
        <v>-1</v>
      </c>
      <c r="AH3302" s="9">
        <v>-1</v>
      </c>
      <c r="AI3302" s="9">
        <v>-1</v>
      </c>
      <c r="AJ3302" s="9">
        <v>0</v>
      </c>
      <c r="AM3302" s="9" t="s">
        <v>309</v>
      </c>
      <c r="AN3302" s="9">
        <v>-1</v>
      </c>
      <c r="AQ3302" s="9">
        <v>578</v>
      </c>
      <c r="AR3302" s="9" t="s">
        <v>303</v>
      </c>
      <c r="AS3302" s="9" t="s">
        <v>304</v>
      </c>
      <c r="AT3302" s="9" t="s">
        <v>195</v>
      </c>
      <c r="AU3302" s="9">
        <v>132.71029999999999</v>
      </c>
      <c r="AV3302" s="9">
        <v>122.25662916888599</v>
      </c>
      <c r="AW3302" s="9">
        <v>483.33445921496701</v>
      </c>
      <c r="AX3302" s="9">
        <v>0.37368952049999998</v>
      </c>
    </row>
    <row r="3303" spans="1:50" x14ac:dyDescent="0.25">
      <c r="A3303" s="142">
        <v>550000</v>
      </c>
      <c r="B3303" s="142">
        <v>900000</v>
      </c>
      <c r="C3303" s="142">
        <v>900000</v>
      </c>
      <c r="D3303" s="9" t="s">
        <v>305</v>
      </c>
      <c r="E3303" s="9" t="s">
        <v>70</v>
      </c>
      <c r="F3303" s="9" t="s">
        <v>306</v>
      </c>
      <c r="G3303" s="9" t="s">
        <v>307</v>
      </c>
      <c r="H3303" s="9">
        <v>0.36</v>
      </c>
      <c r="I3303" s="9">
        <v>0.48</v>
      </c>
      <c r="J3303" s="9" t="s">
        <v>195</v>
      </c>
      <c r="K3303" s="9">
        <v>2.4556795778260001E-2</v>
      </c>
      <c r="L3303" s="9">
        <v>3857.838410155</v>
      </c>
      <c r="M3303" s="9">
        <v>9.64389438563631</v>
      </c>
      <c r="N3303" s="9">
        <v>1.4373792507110701</v>
      </c>
      <c r="O3303" s="9">
        <v>0.23682314493519999</v>
      </c>
      <c r="P3303" s="9">
        <v>3.529742871562E-2</v>
      </c>
      <c r="Q3303" s="9">
        <v>94.736149983715194</v>
      </c>
      <c r="R3303" s="9">
        <v>1330</v>
      </c>
      <c r="S3303" s="9" t="s">
        <v>311</v>
      </c>
      <c r="T3303" s="9">
        <v>1330</v>
      </c>
      <c r="U3303" s="9" t="s">
        <v>293</v>
      </c>
      <c r="V3303" s="9" t="s">
        <v>195</v>
      </c>
      <c r="Z3303" s="9">
        <v>0</v>
      </c>
      <c r="AA3303" s="9">
        <v>1</v>
      </c>
      <c r="AB3303" s="9">
        <v>0.23682314493519999</v>
      </c>
      <c r="AC3303" s="9">
        <v>3.529742871562E-2</v>
      </c>
      <c r="AD3303" s="9">
        <v>94.736149983714398</v>
      </c>
      <c r="AF3303" s="9">
        <v>-1</v>
      </c>
      <c r="AG3303" s="9">
        <v>-1</v>
      </c>
      <c r="AH3303" s="9">
        <v>-1</v>
      </c>
      <c r="AI3303" s="9">
        <v>-1</v>
      </c>
      <c r="AJ3303" s="9">
        <v>0</v>
      </c>
      <c r="AM3303" s="9" t="s">
        <v>309</v>
      </c>
      <c r="AN3303" s="9">
        <v>-1</v>
      </c>
      <c r="AQ3303" s="9">
        <v>578</v>
      </c>
      <c r="AR3303" s="9" t="s">
        <v>303</v>
      </c>
      <c r="AS3303" s="9" t="s">
        <v>304</v>
      </c>
      <c r="AT3303" s="9" t="s">
        <v>195</v>
      </c>
      <c r="AU3303" s="9">
        <v>132.71029999999999</v>
      </c>
      <c r="AV3303" s="9">
        <v>58.369515145402801</v>
      </c>
      <c r="AW3303" s="9">
        <v>99.377826708828096</v>
      </c>
      <c r="AX3303" s="9">
        <v>7.6833860500000004E-2</v>
      </c>
    </row>
    <row r="3304" spans="1:50" x14ac:dyDescent="0.25">
      <c r="A3304" s="142">
        <v>550000</v>
      </c>
      <c r="B3304" s="142">
        <v>900000</v>
      </c>
      <c r="C3304" s="142">
        <v>900000</v>
      </c>
      <c r="D3304" s="9" t="s">
        <v>305</v>
      </c>
      <c r="E3304" s="9" t="s">
        <v>70</v>
      </c>
      <c r="F3304" s="9" t="s">
        <v>306</v>
      </c>
      <c r="G3304" s="9" t="s">
        <v>307</v>
      </c>
      <c r="H3304" s="9">
        <v>0.36</v>
      </c>
      <c r="I3304" s="9">
        <v>0.48</v>
      </c>
      <c r="J3304" s="9" t="s">
        <v>195</v>
      </c>
      <c r="K3304" s="9">
        <v>6.0786771197449997E-2</v>
      </c>
      <c r="L3304" s="9">
        <v>3857.838410155</v>
      </c>
      <c r="M3304" s="9">
        <v>9.64389438563631</v>
      </c>
      <c r="N3304" s="9">
        <v>1.4373792507110701</v>
      </c>
      <c r="O3304" s="9">
        <v>0.58622120147207002</v>
      </c>
      <c r="P3304" s="9">
        <v>8.7373643636940002E-2</v>
      </c>
      <c r="Q3304" s="9">
        <v>234.50554075483799</v>
      </c>
      <c r="R3304" s="9">
        <v>1210</v>
      </c>
      <c r="S3304" s="9" t="s">
        <v>310</v>
      </c>
      <c r="T3304" s="9">
        <v>1210</v>
      </c>
      <c r="U3304" s="9" t="s">
        <v>293</v>
      </c>
      <c r="V3304" s="9" t="s">
        <v>195</v>
      </c>
      <c r="Z3304" s="9">
        <v>0</v>
      </c>
      <c r="AA3304" s="9">
        <v>1</v>
      </c>
      <c r="AB3304" s="9">
        <v>0.58622120147207002</v>
      </c>
      <c r="AC3304" s="9">
        <v>8.7373643636940002E-2</v>
      </c>
      <c r="AD3304" s="9">
        <v>234.505540754837</v>
      </c>
      <c r="AF3304" s="9">
        <v>-1</v>
      </c>
      <c r="AG3304" s="9">
        <v>-1</v>
      </c>
      <c r="AH3304" s="9">
        <v>-1</v>
      </c>
      <c r="AI3304" s="9">
        <v>-1</v>
      </c>
      <c r="AJ3304" s="9">
        <v>0</v>
      </c>
      <c r="AM3304" s="9" t="s">
        <v>309</v>
      </c>
      <c r="AN3304" s="9">
        <v>-1</v>
      </c>
      <c r="AQ3304" s="9">
        <v>578</v>
      </c>
      <c r="AR3304" s="9" t="s">
        <v>303</v>
      </c>
      <c r="AS3304" s="9" t="s">
        <v>304</v>
      </c>
      <c r="AT3304" s="9" t="s">
        <v>195</v>
      </c>
      <c r="AU3304" s="9">
        <v>132.71029999999999</v>
      </c>
      <c r="AV3304" s="9">
        <v>78.242260708505597</v>
      </c>
      <c r="AW3304" s="9">
        <v>245.995335417371</v>
      </c>
      <c r="AX3304" s="9">
        <v>0.19019103060000001</v>
      </c>
    </row>
    <row r="3305" spans="1:50" x14ac:dyDescent="0.25">
      <c r="A3305" s="142">
        <v>550000</v>
      </c>
      <c r="B3305" s="142">
        <v>900000</v>
      </c>
      <c r="C3305" s="142">
        <v>900000</v>
      </c>
      <c r="D3305" s="9" t="s">
        <v>305</v>
      </c>
      <c r="E3305" s="9" t="s">
        <v>70</v>
      </c>
      <c r="F3305" s="9" t="s">
        <v>306</v>
      </c>
      <c r="G3305" s="9" t="s">
        <v>307</v>
      </c>
      <c r="H3305" s="9">
        <v>0.36</v>
      </c>
      <c r="I3305" s="9">
        <v>0.48</v>
      </c>
      <c r="J3305" s="9" t="s">
        <v>195</v>
      </c>
      <c r="K3305" s="9">
        <v>0.22930052417065999</v>
      </c>
      <c r="L3305" s="9">
        <v>3857.838410155</v>
      </c>
      <c r="M3305" s="9">
        <v>9.64389438563631</v>
      </c>
      <c r="N3305" s="9">
        <v>1.4373792507110701</v>
      </c>
      <c r="O3305" s="9">
        <v>2.21135003767295</v>
      </c>
      <c r="P3305" s="9">
        <v>0.32959181562008</v>
      </c>
      <c r="Q3305" s="9">
        <v>884.60436961427104</v>
      </c>
      <c r="R3305" s="9">
        <v>1210</v>
      </c>
      <c r="S3305" s="9" t="s">
        <v>310</v>
      </c>
      <c r="T3305" s="9">
        <v>1210</v>
      </c>
      <c r="U3305" s="9" t="s">
        <v>293</v>
      </c>
      <c r="V3305" s="9" t="s">
        <v>195</v>
      </c>
      <c r="Z3305" s="9">
        <v>0</v>
      </c>
      <c r="AA3305" s="9">
        <v>1</v>
      </c>
      <c r="AB3305" s="9">
        <v>2.21135003767295</v>
      </c>
      <c r="AC3305" s="9">
        <v>0.32959181562008</v>
      </c>
      <c r="AD3305" s="9">
        <v>884.60436961427104</v>
      </c>
      <c r="AF3305" s="9">
        <v>-1</v>
      </c>
      <c r="AG3305" s="9">
        <v>-1</v>
      </c>
      <c r="AH3305" s="9">
        <v>-1</v>
      </c>
      <c r="AI3305" s="9">
        <v>-1</v>
      </c>
      <c r="AJ3305" s="9">
        <v>0</v>
      </c>
      <c r="AM3305" s="9" t="s">
        <v>309</v>
      </c>
      <c r="AN3305" s="9">
        <v>-1</v>
      </c>
      <c r="AQ3305" s="9">
        <v>578</v>
      </c>
      <c r="AR3305" s="9" t="s">
        <v>303</v>
      </c>
      <c r="AS3305" s="9" t="s">
        <v>304</v>
      </c>
      <c r="AT3305" s="9" t="s">
        <v>195</v>
      </c>
      <c r="AU3305" s="9">
        <v>132.71029999999999</v>
      </c>
      <c r="AV3305" s="9">
        <v>121.696189890209</v>
      </c>
      <c r="AW3305" s="9">
        <v>927.94629889974397</v>
      </c>
      <c r="AX3305" s="9">
        <v>0.71744068910000003</v>
      </c>
    </row>
    <row r="3306" spans="1:50" x14ac:dyDescent="0.25">
      <c r="A3306" s="142">
        <v>550000</v>
      </c>
      <c r="B3306" s="142">
        <v>900000</v>
      </c>
      <c r="C3306" s="142">
        <v>900000</v>
      </c>
      <c r="D3306" s="9" t="s">
        <v>305</v>
      </c>
      <c r="E3306" s="9" t="s">
        <v>70</v>
      </c>
      <c r="F3306" s="9" t="s">
        <v>306</v>
      </c>
      <c r="G3306" s="9" t="s">
        <v>307</v>
      </c>
      <c r="H3306" s="9">
        <v>0.36</v>
      </c>
      <c r="I3306" s="9">
        <v>0.48</v>
      </c>
      <c r="J3306" s="9" t="s">
        <v>195</v>
      </c>
      <c r="K3306" s="9">
        <v>0.11117702019375</v>
      </c>
      <c r="L3306" s="9">
        <v>3857.838410155</v>
      </c>
      <c r="M3306" s="9">
        <v>9.64389438563631</v>
      </c>
      <c r="N3306" s="9">
        <v>1.4373792507110701</v>
      </c>
      <c r="O3306" s="9">
        <v>1.07217944085834</v>
      </c>
      <c r="P3306" s="9">
        <v>0.15980354198239</v>
      </c>
      <c r="Q3306" s="9">
        <v>428.902978830054</v>
      </c>
      <c r="R3306" s="9">
        <v>1210</v>
      </c>
      <c r="S3306" s="9" t="s">
        <v>310</v>
      </c>
      <c r="T3306" s="9">
        <v>1210</v>
      </c>
      <c r="U3306" s="9" t="s">
        <v>293</v>
      </c>
      <c r="V3306" s="9" t="s">
        <v>195</v>
      </c>
      <c r="Z3306" s="9">
        <v>0</v>
      </c>
      <c r="AA3306" s="9">
        <v>1</v>
      </c>
      <c r="AB3306" s="9">
        <v>1.07217944085834</v>
      </c>
      <c r="AC3306" s="9">
        <v>0.15980354198239</v>
      </c>
      <c r="AD3306" s="9">
        <v>428.902978830054</v>
      </c>
      <c r="AF3306" s="9">
        <v>-1</v>
      </c>
      <c r="AG3306" s="9">
        <v>-1</v>
      </c>
      <c r="AH3306" s="9">
        <v>-1</v>
      </c>
      <c r="AI3306" s="9">
        <v>-1</v>
      </c>
      <c r="AJ3306" s="9">
        <v>0</v>
      </c>
      <c r="AM3306" s="9" t="s">
        <v>309</v>
      </c>
      <c r="AN3306" s="9">
        <v>-1</v>
      </c>
      <c r="AQ3306" s="9">
        <v>578</v>
      </c>
      <c r="AR3306" s="9" t="s">
        <v>303</v>
      </c>
      <c r="AS3306" s="9" t="s">
        <v>304</v>
      </c>
      <c r="AT3306" s="9" t="s">
        <v>195</v>
      </c>
      <c r="AU3306" s="9">
        <v>132.71029999999999</v>
      </c>
      <c r="AV3306" s="9">
        <v>92.487974510145094</v>
      </c>
      <c r="AW3306" s="9">
        <v>449.91743819439802</v>
      </c>
      <c r="AX3306" s="9">
        <v>0.34785318640000001</v>
      </c>
    </row>
    <row r="3307" spans="1:50" x14ac:dyDescent="0.25">
      <c r="A3307" s="142">
        <v>550000</v>
      </c>
      <c r="B3307" s="142">
        <v>900000</v>
      </c>
      <c r="C3307" s="142">
        <v>900000</v>
      </c>
      <c r="D3307" s="9" t="s">
        <v>305</v>
      </c>
      <c r="E3307" s="9" t="s">
        <v>70</v>
      </c>
      <c r="F3307" s="9" t="s">
        <v>306</v>
      </c>
      <c r="G3307" s="9" t="s">
        <v>307</v>
      </c>
      <c r="H3307" s="9">
        <v>0.36</v>
      </c>
      <c r="I3307" s="9">
        <v>0.48</v>
      </c>
      <c r="J3307" s="9" t="s">
        <v>195</v>
      </c>
      <c r="K3307" s="9">
        <v>7.2507796246139997E-2</v>
      </c>
      <c r="L3307" s="9">
        <v>3857.838410155</v>
      </c>
      <c r="M3307" s="9">
        <v>9.64389438563631</v>
      </c>
      <c r="N3307" s="9">
        <v>1.4373792507110701</v>
      </c>
      <c r="O3307" s="9">
        <v>0.69925752913301997</v>
      </c>
      <c r="P3307" s="9">
        <v>0.10422120183898</v>
      </c>
      <c r="Q3307" s="9">
        <v>279.72336139405502</v>
      </c>
      <c r="R3307" s="9">
        <v>1210</v>
      </c>
      <c r="S3307" s="9" t="s">
        <v>310</v>
      </c>
      <c r="T3307" s="9">
        <v>1210</v>
      </c>
      <c r="U3307" s="9" t="s">
        <v>293</v>
      </c>
      <c r="V3307" s="9" t="s">
        <v>195</v>
      </c>
      <c r="Z3307" s="9">
        <v>0</v>
      </c>
      <c r="AA3307" s="9">
        <v>1</v>
      </c>
      <c r="AB3307" s="9">
        <v>0.69925752913301997</v>
      </c>
      <c r="AC3307" s="9">
        <v>0.10422120183898</v>
      </c>
      <c r="AD3307" s="9">
        <v>279.72336139405297</v>
      </c>
      <c r="AF3307" s="9">
        <v>-1</v>
      </c>
      <c r="AG3307" s="9">
        <v>-1</v>
      </c>
      <c r="AH3307" s="9">
        <v>-1</v>
      </c>
      <c r="AI3307" s="9">
        <v>-1</v>
      </c>
      <c r="AJ3307" s="9">
        <v>0</v>
      </c>
      <c r="AM3307" s="9" t="s">
        <v>309</v>
      </c>
      <c r="AN3307" s="9">
        <v>-1</v>
      </c>
      <c r="AQ3307" s="9">
        <v>578</v>
      </c>
      <c r="AR3307" s="9" t="s">
        <v>303</v>
      </c>
      <c r="AS3307" s="9" t="s">
        <v>304</v>
      </c>
      <c r="AT3307" s="9" t="s">
        <v>195</v>
      </c>
      <c r="AU3307" s="9">
        <v>132.71029999999999</v>
      </c>
      <c r="AV3307" s="9">
        <v>72.911814539534802</v>
      </c>
      <c r="AW3307" s="9">
        <v>293.42864091276402</v>
      </c>
      <c r="AX3307" s="9">
        <v>0.2268640401</v>
      </c>
    </row>
    <row r="3308" spans="1:50" x14ac:dyDescent="0.25">
      <c r="A3308" s="142">
        <v>550000</v>
      </c>
      <c r="B3308" s="142">
        <v>900000</v>
      </c>
      <c r="C3308" s="142">
        <v>910000</v>
      </c>
      <c r="D3308" s="9" t="s">
        <v>305</v>
      </c>
      <c r="E3308" s="9" t="s">
        <v>70</v>
      </c>
      <c r="F3308" s="9" t="s">
        <v>306</v>
      </c>
      <c r="G3308" s="9" t="s">
        <v>307</v>
      </c>
      <c r="H3308" s="9">
        <v>0.36</v>
      </c>
      <c r="I3308" s="9">
        <v>0.48</v>
      </c>
      <c r="J3308" s="9" t="s">
        <v>195</v>
      </c>
      <c r="K3308" s="9">
        <v>1.22400225769E-2</v>
      </c>
      <c r="L3308" s="9">
        <v>3849.08674214959</v>
      </c>
      <c r="M3308" s="9">
        <v>9.5641461430011798</v>
      </c>
      <c r="N3308" s="9">
        <v>1.40559330818843</v>
      </c>
      <c r="O3308" s="9">
        <v>0.11706536471913</v>
      </c>
      <c r="P3308" s="9">
        <v>1.7204493826170002E-2</v>
      </c>
      <c r="Q3308" s="9">
        <v>47.112908624368998</v>
      </c>
      <c r="R3308" s="9">
        <v>1200</v>
      </c>
      <c r="S3308" s="9" t="s">
        <v>308</v>
      </c>
      <c r="T3308" s="9">
        <v>1200</v>
      </c>
      <c r="U3308" s="9" t="s">
        <v>293</v>
      </c>
      <c r="V3308" s="9" t="s">
        <v>195</v>
      </c>
      <c r="Z3308" s="9">
        <v>0</v>
      </c>
      <c r="AA3308" s="9">
        <v>1</v>
      </c>
      <c r="AB3308" s="9">
        <v>0.11706536471913</v>
      </c>
      <c r="AC3308" s="9">
        <v>1.7204493826170002E-2</v>
      </c>
      <c r="AD3308" s="9">
        <v>47.112908624367499</v>
      </c>
      <c r="AF3308" s="9">
        <v>-1</v>
      </c>
      <c r="AG3308" s="9">
        <v>-1</v>
      </c>
      <c r="AH3308" s="9">
        <v>-1</v>
      </c>
      <c r="AI3308" s="9">
        <v>-1</v>
      </c>
      <c r="AJ3308" s="9">
        <v>0</v>
      </c>
      <c r="AM3308" s="9" t="s">
        <v>309</v>
      </c>
      <c r="AN3308" s="9">
        <v>-1</v>
      </c>
      <c r="AQ3308" s="9">
        <v>578</v>
      </c>
      <c r="AR3308" s="9" t="s">
        <v>303</v>
      </c>
      <c r="AS3308" s="9" t="s">
        <v>304</v>
      </c>
      <c r="AT3308" s="9" t="s">
        <v>195</v>
      </c>
      <c r="AU3308" s="9">
        <v>132.71029999999999</v>
      </c>
      <c r="AV3308" s="9">
        <v>39.945360762635502</v>
      </c>
      <c r="AW3308" s="9">
        <v>49.5336139756592</v>
      </c>
      <c r="AX3308" s="9">
        <v>3.8209982699999999E-2</v>
      </c>
    </row>
    <row r="3309" spans="1:50" x14ac:dyDescent="0.25">
      <c r="A3309" s="142">
        <v>550000</v>
      </c>
      <c r="B3309" s="142">
        <v>900000</v>
      </c>
      <c r="C3309" s="142">
        <v>910000</v>
      </c>
      <c r="D3309" s="9" t="s">
        <v>305</v>
      </c>
      <c r="E3309" s="9" t="s">
        <v>70</v>
      </c>
      <c r="F3309" s="9" t="s">
        <v>306</v>
      </c>
      <c r="G3309" s="9" t="s">
        <v>307</v>
      </c>
      <c r="H3309" s="9">
        <v>0.36</v>
      </c>
      <c r="I3309" s="9">
        <v>0.48</v>
      </c>
      <c r="J3309" s="9" t="s">
        <v>195</v>
      </c>
      <c r="K3309" s="9">
        <v>7.6493610475780002E-2</v>
      </c>
      <c r="L3309" s="9">
        <v>3849.08674214959</v>
      </c>
      <c r="M3309" s="9">
        <v>9.5641461430011798</v>
      </c>
      <c r="N3309" s="9">
        <v>1.40559330818843</v>
      </c>
      <c r="O3309" s="9">
        <v>0.73159606959616996</v>
      </c>
      <c r="P3309" s="9">
        <v>0.10751890700393001</v>
      </c>
      <c r="Q3309" s="9">
        <v>294.430541941483</v>
      </c>
      <c r="R3309" s="9">
        <v>1210</v>
      </c>
      <c r="S3309" s="9" t="s">
        <v>310</v>
      </c>
      <c r="T3309" s="9">
        <v>1210</v>
      </c>
      <c r="U3309" s="9" t="s">
        <v>293</v>
      </c>
      <c r="V3309" s="9" t="s">
        <v>195</v>
      </c>
      <c r="Z3309" s="9">
        <v>0</v>
      </c>
      <c r="AA3309" s="9">
        <v>1</v>
      </c>
      <c r="AB3309" s="9">
        <v>0.73159606959616996</v>
      </c>
      <c r="AC3309" s="9">
        <v>0.10751890700393001</v>
      </c>
      <c r="AD3309" s="9">
        <v>294.43054194148198</v>
      </c>
      <c r="AF3309" s="9">
        <v>-1</v>
      </c>
      <c r="AG3309" s="9">
        <v>-1</v>
      </c>
      <c r="AH3309" s="9">
        <v>-1</v>
      </c>
      <c r="AI3309" s="9">
        <v>-1</v>
      </c>
      <c r="AJ3309" s="9">
        <v>0</v>
      </c>
      <c r="AM3309" s="9" t="s">
        <v>309</v>
      </c>
      <c r="AN3309" s="9">
        <v>-1</v>
      </c>
      <c r="AQ3309" s="9">
        <v>578</v>
      </c>
      <c r="AR3309" s="9" t="s">
        <v>303</v>
      </c>
      <c r="AS3309" s="9" t="s">
        <v>304</v>
      </c>
      <c r="AT3309" s="9" t="s">
        <v>195</v>
      </c>
      <c r="AU3309" s="9">
        <v>132.71029999999999</v>
      </c>
      <c r="AV3309" s="9">
        <v>79.015591936959495</v>
      </c>
      <c r="AW3309" s="9">
        <v>309.55865882647601</v>
      </c>
      <c r="AX3309" s="9">
        <v>0.23879200480000001</v>
      </c>
    </row>
    <row r="3310" spans="1:50" x14ac:dyDescent="0.25">
      <c r="A3310" s="142">
        <v>550000</v>
      </c>
      <c r="B3310" s="142">
        <v>900000</v>
      </c>
      <c r="C3310" s="142">
        <v>910000</v>
      </c>
      <c r="D3310" s="9" t="s">
        <v>305</v>
      </c>
      <c r="E3310" s="9" t="s">
        <v>70</v>
      </c>
      <c r="F3310" s="9" t="s">
        <v>306</v>
      </c>
      <c r="G3310" s="9" t="s">
        <v>307</v>
      </c>
      <c r="H3310" s="9">
        <v>0.36</v>
      </c>
      <c r="I3310" s="9">
        <v>0.48</v>
      </c>
      <c r="J3310" s="9" t="s">
        <v>195</v>
      </c>
      <c r="K3310" s="9">
        <v>0.51214479610329999</v>
      </c>
      <c r="L3310" s="9">
        <v>3849.08674214959</v>
      </c>
      <c r="M3310" s="9">
        <v>9.5641461430011798</v>
      </c>
      <c r="N3310" s="9">
        <v>1.40559330818843</v>
      </c>
      <c r="O3310" s="9">
        <v>4.8982276763095198</v>
      </c>
      <c r="P3310" s="9">
        <v>0.71986729822633</v>
      </c>
      <c r="Q3310" s="9">
        <v>1971.2897447421201</v>
      </c>
      <c r="R3310" s="9">
        <v>1210</v>
      </c>
      <c r="S3310" s="9" t="s">
        <v>310</v>
      </c>
      <c r="T3310" s="9">
        <v>1210</v>
      </c>
      <c r="U3310" s="9" t="s">
        <v>293</v>
      </c>
      <c r="V3310" s="9" t="s">
        <v>195</v>
      </c>
      <c r="Z3310" s="9">
        <v>0</v>
      </c>
      <c r="AA3310" s="9">
        <v>1</v>
      </c>
      <c r="AB3310" s="9">
        <v>4.8982276763095198</v>
      </c>
      <c r="AC3310" s="9">
        <v>0.71986729822633</v>
      </c>
      <c r="AD3310" s="9">
        <v>1971.2897447421201</v>
      </c>
      <c r="AF3310" s="9">
        <v>-1</v>
      </c>
      <c r="AG3310" s="9">
        <v>-1</v>
      </c>
      <c r="AH3310" s="9">
        <v>-1</v>
      </c>
      <c r="AI3310" s="9">
        <v>-1</v>
      </c>
      <c r="AJ3310" s="9">
        <v>0</v>
      </c>
      <c r="AM3310" s="9" t="s">
        <v>309</v>
      </c>
      <c r="AN3310" s="9">
        <v>-1</v>
      </c>
      <c r="AQ3310" s="9">
        <v>578</v>
      </c>
      <c r="AR3310" s="9" t="s">
        <v>303</v>
      </c>
      <c r="AS3310" s="9" t="s">
        <v>304</v>
      </c>
      <c r="AT3310" s="9" t="s">
        <v>195</v>
      </c>
      <c r="AU3310" s="9">
        <v>132.71029999999999</v>
      </c>
      <c r="AV3310" s="9">
        <v>194.78891138753301</v>
      </c>
      <c r="AW3310" s="9">
        <v>2072.5764573093802</v>
      </c>
      <c r="AX3310" s="9">
        <v>1.5987751376999999</v>
      </c>
    </row>
    <row r="3311" spans="1:50" x14ac:dyDescent="0.25">
      <c r="A3311" s="142">
        <v>550000</v>
      </c>
      <c r="B3311" s="142">
        <v>900000</v>
      </c>
      <c r="C3311" s="142">
        <v>910000</v>
      </c>
      <c r="D3311" s="9" t="s">
        <v>305</v>
      </c>
      <c r="E3311" s="9" t="s">
        <v>70</v>
      </c>
      <c r="F3311" s="9" t="s">
        <v>306</v>
      </c>
      <c r="G3311" s="9" t="s">
        <v>307</v>
      </c>
      <c r="H3311" s="9">
        <v>0.36</v>
      </c>
      <c r="I3311" s="9">
        <v>0.48</v>
      </c>
      <c r="J3311" s="9" t="s">
        <v>195</v>
      </c>
      <c r="K3311" s="9">
        <v>1.6885024373839999E-2</v>
      </c>
      <c r="L3311" s="9">
        <v>3849.08674214959</v>
      </c>
      <c r="M3311" s="9">
        <v>9.5641461430011798</v>
      </c>
      <c r="N3311" s="9">
        <v>1.40559330818843</v>
      </c>
      <c r="O3311" s="9">
        <v>0.16149084073961001</v>
      </c>
      <c r="P3311" s="9">
        <v>2.3733477268469999E-2</v>
      </c>
      <c r="Q3311" s="9">
        <v>64.9919234582472</v>
      </c>
      <c r="R3311" s="9">
        <v>1210</v>
      </c>
      <c r="S3311" s="9" t="s">
        <v>310</v>
      </c>
      <c r="T3311" s="9">
        <v>1210</v>
      </c>
      <c r="U3311" s="9" t="s">
        <v>293</v>
      </c>
      <c r="V3311" s="9" t="s">
        <v>195</v>
      </c>
      <c r="Z3311" s="9">
        <v>0</v>
      </c>
      <c r="AA3311" s="9">
        <v>1</v>
      </c>
      <c r="AB3311" s="9">
        <v>0.16149084073961001</v>
      </c>
      <c r="AC3311" s="9">
        <v>2.3733477268469999E-2</v>
      </c>
      <c r="AD3311" s="9">
        <v>64.991923458247598</v>
      </c>
      <c r="AF3311" s="9">
        <v>-1</v>
      </c>
      <c r="AG3311" s="9">
        <v>-1</v>
      </c>
      <c r="AH3311" s="9">
        <v>-1</v>
      </c>
      <c r="AI3311" s="9">
        <v>-1</v>
      </c>
      <c r="AJ3311" s="9">
        <v>0</v>
      </c>
      <c r="AM3311" s="9" t="s">
        <v>309</v>
      </c>
      <c r="AN3311" s="9">
        <v>-1</v>
      </c>
      <c r="AQ3311" s="9">
        <v>578</v>
      </c>
      <c r="AR3311" s="9" t="s">
        <v>303</v>
      </c>
      <c r="AS3311" s="9" t="s">
        <v>304</v>
      </c>
      <c r="AT3311" s="9" t="s">
        <v>195</v>
      </c>
      <c r="AU3311" s="9">
        <v>132.71029999999999</v>
      </c>
      <c r="AV3311" s="9">
        <v>47.436065906313303</v>
      </c>
      <c r="AW3311" s="9">
        <v>68.331269329683494</v>
      </c>
      <c r="AX3311" s="9">
        <v>5.27104002E-2</v>
      </c>
    </row>
    <row r="3312" spans="1:50" x14ac:dyDescent="0.25">
      <c r="A3312" s="142">
        <v>550000</v>
      </c>
      <c r="B3312" s="142">
        <v>900000</v>
      </c>
      <c r="C3312" s="142">
        <v>910000</v>
      </c>
      <c r="D3312" s="9" t="s">
        <v>305</v>
      </c>
      <c r="E3312" s="9" t="s">
        <v>70</v>
      </c>
      <c r="F3312" s="9" t="s">
        <v>306</v>
      </c>
      <c r="G3312" s="9" t="s">
        <v>307</v>
      </c>
      <c r="H3312" s="9">
        <v>0.36</v>
      </c>
      <c r="I3312" s="9">
        <v>0.48</v>
      </c>
      <c r="J3312" s="9" t="s">
        <v>195</v>
      </c>
      <c r="K3312" s="9">
        <v>0.24301916141430999</v>
      </c>
      <c r="L3312" s="9">
        <v>3871.1081095999698</v>
      </c>
      <c r="M3312" s="9">
        <v>10.524669680960001</v>
      </c>
      <c r="N3312" s="9">
        <v>1.8429092526078199</v>
      </c>
      <c r="O3312" s="9">
        <v>2.5576964000295499</v>
      </c>
      <c r="P3312" s="9">
        <v>0.44786226113143002</v>
      </c>
      <c r="Q3312" s="9">
        <v>940.75344653913203</v>
      </c>
      <c r="R3312" s="9">
        <v>1200</v>
      </c>
      <c r="S3312" s="9" t="s">
        <v>308</v>
      </c>
      <c r="T3312" s="9">
        <v>1200</v>
      </c>
      <c r="U3312" s="9" t="s">
        <v>293</v>
      </c>
      <c r="V3312" s="9" t="s">
        <v>195</v>
      </c>
      <c r="Z3312" s="9">
        <v>0</v>
      </c>
      <c r="AA3312" s="9">
        <v>1</v>
      </c>
      <c r="AB3312" s="9">
        <v>2.5576964000295499</v>
      </c>
      <c r="AC3312" s="9">
        <v>0.44786226113143002</v>
      </c>
      <c r="AD3312" s="9">
        <v>940.75344653913203</v>
      </c>
      <c r="AF3312" s="9">
        <v>-1</v>
      </c>
      <c r="AG3312" s="9">
        <v>-1</v>
      </c>
      <c r="AH3312" s="9">
        <v>-1</v>
      </c>
      <c r="AI3312" s="9">
        <v>-1</v>
      </c>
      <c r="AJ3312" s="9">
        <v>0</v>
      </c>
      <c r="AM3312" s="9" t="s">
        <v>309</v>
      </c>
      <c r="AN3312" s="9">
        <v>-1</v>
      </c>
      <c r="AQ3312" s="9">
        <v>578</v>
      </c>
      <c r="AR3312" s="9" t="s">
        <v>303</v>
      </c>
      <c r="AS3312" s="9" t="s">
        <v>304</v>
      </c>
      <c r="AT3312" s="9" t="s">
        <v>195</v>
      </c>
      <c r="AU3312" s="9">
        <v>132.71029999999999</v>
      </c>
      <c r="AV3312" s="9">
        <v>145.87947025455301</v>
      </c>
      <c r="AW3312" s="9">
        <v>983.46365413577405</v>
      </c>
      <c r="AX3312" s="9">
        <v>0.76297927539999999</v>
      </c>
    </row>
    <row r="3313" spans="1:50" x14ac:dyDescent="0.25">
      <c r="A3313" s="142">
        <v>550000</v>
      </c>
      <c r="B3313" s="142">
        <v>900000</v>
      </c>
      <c r="C3313" s="142">
        <v>910000</v>
      </c>
      <c r="D3313" s="9" t="s">
        <v>305</v>
      </c>
      <c r="E3313" s="9" t="s">
        <v>70</v>
      </c>
      <c r="F3313" s="9" t="s">
        <v>306</v>
      </c>
      <c r="G3313" s="9" t="s">
        <v>307</v>
      </c>
      <c r="H3313" s="9">
        <v>0.36</v>
      </c>
      <c r="I3313" s="9">
        <v>0.48</v>
      </c>
      <c r="J3313" s="9" t="s">
        <v>195</v>
      </c>
      <c r="K3313" s="9">
        <v>4.0925563364489999E-2</v>
      </c>
      <c r="L3313" s="9">
        <v>3871.1081095999698</v>
      </c>
      <c r="M3313" s="9">
        <v>10.524669680960001</v>
      </c>
      <c r="N3313" s="9">
        <v>1.8429092526078199</v>
      </c>
      <c r="O3313" s="9">
        <v>0.43072803591853998</v>
      </c>
      <c r="P3313" s="9">
        <v>7.5422099392619998E-2</v>
      </c>
      <c r="Q3313" s="9">
        <v>158.42728023025501</v>
      </c>
      <c r="R3313" s="9">
        <v>1330</v>
      </c>
      <c r="S3313" s="9" t="s">
        <v>311</v>
      </c>
      <c r="T3313" s="9">
        <v>1330</v>
      </c>
      <c r="U3313" s="9" t="s">
        <v>293</v>
      </c>
      <c r="V3313" s="9" t="s">
        <v>195</v>
      </c>
      <c r="Z3313" s="9">
        <v>0</v>
      </c>
      <c r="AA3313" s="9">
        <v>1</v>
      </c>
      <c r="AB3313" s="9">
        <v>0.43072803591853998</v>
      </c>
      <c r="AC3313" s="9">
        <v>7.5422099392619998E-2</v>
      </c>
      <c r="AD3313" s="9">
        <v>158.427280230257</v>
      </c>
      <c r="AF3313" s="9">
        <v>-1</v>
      </c>
      <c r="AG3313" s="9">
        <v>-1</v>
      </c>
      <c r="AH3313" s="9">
        <v>-1</v>
      </c>
      <c r="AI3313" s="9">
        <v>-1</v>
      </c>
      <c r="AJ3313" s="9">
        <v>0</v>
      </c>
      <c r="AM3313" s="9" t="s">
        <v>309</v>
      </c>
      <c r="AN3313" s="9">
        <v>-1</v>
      </c>
      <c r="AQ3313" s="9">
        <v>578</v>
      </c>
      <c r="AR3313" s="9" t="s">
        <v>303</v>
      </c>
      <c r="AS3313" s="9" t="s">
        <v>304</v>
      </c>
      <c r="AT3313" s="9" t="s">
        <v>195</v>
      </c>
      <c r="AU3313" s="9">
        <v>132.71029999999999</v>
      </c>
      <c r="AV3313" s="9">
        <v>66.064210004181504</v>
      </c>
      <c r="AW3313" s="9">
        <v>165.61987894195801</v>
      </c>
      <c r="AX3313" s="9">
        <v>0.12848927839999999</v>
      </c>
    </row>
    <row r="3314" spans="1:50" x14ac:dyDescent="0.25">
      <c r="A3314" s="142">
        <v>550000</v>
      </c>
      <c r="B3314" s="142">
        <v>900000</v>
      </c>
      <c r="C3314" s="142">
        <v>910000</v>
      </c>
      <c r="D3314" s="9" t="s">
        <v>305</v>
      </c>
      <c r="E3314" s="9" t="s">
        <v>70</v>
      </c>
      <c r="F3314" s="9" t="s">
        <v>306</v>
      </c>
      <c r="G3314" s="9" t="s">
        <v>307</v>
      </c>
      <c r="H3314" s="9">
        <v>0.36</v>
      </c>
      <c r="I3314" s="9">
        <v>0.48</v>
      </c>
      <c r="J3314" s="9" t="s">
        <v>195</v>
      </c>
      <c r="K3314" s="9">
        <v>6.8106762809599999E-3</v>
      </c>
      <c r="L3314" s="9">
        <v>3871.1081095999698</v>
      </c>
      <c r="M3314" s="9">
        <v>10.524669680960001</v>
      </c>
      <c r="N3314" s="9">
        <v>1.8429092526078199</v>
      </c>
      <c r="O3314" s="9">
        <v>7.1680118161129999E-2</v>
      </c>
      <c r="P3314" s="9">
        <v>1.2551458334710001E-2</v>
      </c>
      <c r="Q3314" s="9">
        <v>26.364864183115401</v>
      </c>
      <c r="R3314" s="9">
        <v>1410</v>
      </c>
      <c r="S3314" s="9" t="s">
        <v>299</v>
      </c>
      <c r="T3314" s="9">
        <v>1410</v>
      </c>
      <c r="U3314" s="9" t="s">
        <v>293</v>
      </c>
      <c r="V3314" s="9" t="s">
        <v>195</v>
      </c>
      <c r="Z3314" s="9">
        <v>0</v>
      </c>
      <c r="AA3314" s="9">
        <v>1</v>
      </c>
      <c r="AB3314" s="9">
        <v>7.1680118161129999E-2</v>
      </c>
      <c r="AC3314" s="9">
        <v>1.2551458334710001E-2</v>
      </c>
      <c r="AD3314" s="9">
        <v>30.619988304382701</v>
      </c>
      <c r="AF3314" s="9">
        <v>-1</v>
      </c>
      <c r="AG3314" s="9">
        <v>-1</v>
      </c>
      <c r="AH3314" s="9">
        <v>-1</v>
      </c>
      <c r="AI3314" s="9">
        <v>-1</v>
      </c>
      <c r="AJ3314" s="9">
        <v>0</v>
      </c>
      <c r="AM3314" s="9" t="s">
        <v>309</v>
      </c>
      <c r="AN3314" s="9">
        <v>-1</v>
      </c>
      <c r="AQ3314" s="9">
        <v>578</v>
      </c>
      <c r="AR3314" s="9" t="s">
        <v>303</v>
      </c>
      <c r="AS3314" s="9" t="s">
        <v>304</v>
      </c>
      <c r="AT3314" s="9" t="s">
        <v>195</v>
      </c>
      <c r="AU3314" s="9">
        <v>132.71029999999999</v>
      </c>
      <c r="AV3314" s="9">
        <v>27.195051709762101</v>
      </c>
      <c r="AW3314" s="9">
        <v>27.561829048524601</v>
      </c>
      <c r="AX3314" s="9">
        <v>2.4833729400000001E-2</v>
      </c>
    </row>
    <row r="3315" spans="1:50" x14ac:dyDescent="0.25">
      <c r="A3315" s="142">
        <v>550000</v>
      </c>
      <c r="B3315" s="142">
        <v>900000</v>
      </c>
      <c r="C3315" s="142">
        <v>910000</v>
      </c>
      <c r="D3315" s="9" t="s">
        <v>305</v>
      </c>
      <c r="E3315" s="9" t="s">
        <v>70</v>
      </c>
      <c r="F3315" s="9" t="s">
        <v>306</v>
      </c>
      <c r="G3315" s="9" t="s">
        <v>307</v>
      </c>
      <c r="H3315" s="9">
        <v>0.36</v>
      </c>
      <c r="I3315" s="9">
        <v>0.48</v>
      </c>
      <c r="J3315" s="9" t="s">
        <v>195</v>
      </c>
      <c r="K3315" s="9">
        <v>9.2642332374160002E-2</v>
      </c>
      <c r="L3315" s="9">
        <v>3871.1081095999698</v>
      </c>
      <c r="M3315" s="9">
        <v>10.524669680960001</v>
      </c>
      <c r="N3315" s="9">
        <v>1.8429092526078199</v>
      </c>
      <c r="O3315" s="9">
        <v>0.97502994671181997</v>
      </c>
      <c r="P3315" s="9">
        <v>0.17073141151551999</v>
      </c>
      <c r="Q3315" s="9">
        <v>358.628484145897</v>
      </c>
      <c r="R3315" s="9">
        <v>1330</v>
      </c>
      <c r="S3315" s="9" t="s">
        <v>311</v>
      </c>
      <c r="T3315" s="9">
        <v>1330</v>
      </c>
      <c r="U3315" s="9" t="s">
        <v>293</v>
      </c>
      <c r="V3315" s="9" t="s">
        <v>195</v>
      </c>
      <c r="Z3315" s="9">
        <v>0</v>
      </c>
      <c r="AA3315" s="9">
        <v>1</v>
      </c>
      <c r="AB3315" s="9">
        <v>0.97502994671181997</v>
      </c>
      <c r="AC3315" s="9">
        <v>0.17073141151551999</v>
      </c>
      <c r="AD3315" s="9">
        <v>358.62848414589598</v>
      </c>
      <c r="AF3315" s="9">
        <v>-1</v>
      </c>
      <c r="AG3315" s="9">
        <v>-1</v>
      </c>
      <c r="AH3315" s="9">
        <v>-1</v>
      </c>
      <c r="AI3315" s="9">
        <v>-1</v>
      </c>
      <c r="AJ3315" s="9">
        <v>0</v>
      </c>
      <c r="AM3315" s="9" t="s">
        <v>309</v>
      </c>
      <c r="AN3315" s="9">
        <v>-1</v>
      </c>
      <c r="AQ3315" s="9">
        <v>578</v>
      </c>
      <c r="AR3315" s="9" t="s">
        <v>303</v>
      </c>
      <c r="AS3315" s="9" t="s">
        <v>304</v>
      </c>
      <c r="AT3315" s="9" t="s">
        <v>195</v>
      </c>
      <c r="AU3315" s="9">
        <v>132.71029999999999</v>
      </c>
      <c r="AV3315" s="9">
        <v>80.859690127343896</v>
      </c>
      <c r="AW3315" s="9">
        <v>374.91021775451497</v>
      </c>
      <c r="AX3315" s="9">
        <v>0.29085846240000002</v>
      </c>
    </row>
    <row r="3316" spans="1:50" x14ac:dyDescent="0.25">
      <c r="A3316" s="142">
        <v>550000</v>
      </c>
      <c r="B3316" s="142">
        <v>900000</v>
      </c>
      <c r="C3316" s="142">
        <v>910000</v>
      </c>
      <c r="D3316" s="9" t="s">
        <v>305</v>
      </c>
      <c r="E3316" s="9" t="s">
        <v>70</v>
      </c>
      <c r="F3316" s="9" t="s">
        <v>306</v>
      </c>
      <c r="G3316" s="9" t="s">
        <v>307</v>
      </c>
      <c r="H3316" s="9">
        <v>0.36</v>
      </c>
      <c r="I3316" s="9">
        <v>0.48</v>
      </c>
      <c r="J3316" s="9" t="s">
        <v>195</v>
      </c>
      <c r="K3316" s="9">
        <v>9.8079942259000005E-2</v>
      </c>
      <c r="L3316" s="9">
        <v>3871.1081095999698</v>
      </c>
      <c r="M3316" s="9">
        <v>10.524669680960001</v>
      </c>
      <c r="N3316" s="9">
        <v>1.8429092526078199</v>
      </c>
      <c r="O3316" s="9">
        <v>1.0322589946036</v>
      </c>
      <c r="P3316" s="9">
        <v>0.18075243308434999</v>
      </c>
      <c r="Q3316" s="9">
        <v>379.678059867912</v>
      </c>
      <c r="R3316" s="9">
        <v>1330</v>
      </c>
      <c r="S3316" s="9" t="s">
        <v>311</v>
      </c>
      <c r="T3316" s="9">
        <v>1330</v>
      </c>
      <c r="U3316" s="9" t="s">
        <v>293</v>
      </c>
      <c r="V3316" s="9" t="s">
        <v>195</v>
      </c>
      <c r="Z3316" s="9">
        <v>0</v>
      </c>
      <c r="AA3316" s="9">
        <v>1</v>
      </c>
      <c r="AB3316" s="9">
        <v>1.0322589946036</v>
      </c>
      <c r="AC3316" s="9">
        <v>0.18075243308434999</v>
      </c>
      <c r="AD3316" s="9">
        <v>379.67805986791001</v>
      </c>
      <c r="AF3316" s="9">
        <v>-1</v>
      </c>
      <c r="AG3316" s="9">
        <v>-1</v>
      </c>
      <c r="AH3316" s="9">
        <v>-1</v>
      </c>
      <c r="AI3316" s="9">
        <v>-1</v>
      </c>
      <c r="AJ3316" s="9">
        <v>0</v>
      </c>
      <c r="AM3316" s="9" t="s">
        <v>309</v>
      </c>
      <c r="AN3316" s="9">
        <v>-1</v>
      </c>
      <c r="AQ3316" s="9">
        <v>578</v>
      </c>
      <c r="AR3316" s="9" t="s">
        <v>303</v>
      </c>
      <c r="AS3316" s="9" t="s">
        <v>304</v>
      </c>
      <c r="AT3316" s="9" t="s">
        <v>195</v>
      </c>
      <c r="AU3316" s="9">
        <v>132.71029999999999</v>
      </c>
      <c r="AV3316" s="9">
        <v>83.3700297092265</v>
      </c>
      <c r="AW3316" s="9">
        <v>396.915444239453</v>
      </c>
      <c r="AX3316" s="9">
        <v>0.30793029999999999</v>
      </c>
    </row>
    <row r="3317" spans="1:50" x14ac:dyDescent="0.25">
      <c r="A3317" s="142">
        <v>550000</v>
      </c>
      <c r="B3317" s="142">
        <v>900000</v>
      </c>
      <c r="C3317" s="142">
        <v>910000</v>
      </c>
      <c r="D3317" s="9" t="s">
        <v>305</v>
      </c>
      <c r="E3317" s="9" t="s">
        <v>70</v>
      </c>
      <c r="F3317" s="9" t="s">
        <v>306</v>
      </c>
      <c r="G3317" s="9" t="s">
        <v>307</v>
      </c>
      <c r="H3317" s="9">
        <v>0.36</v>
      </c>
      <c r="I3317" s="9">
        <v>0.48</v>
      </c>
      <c r="J3317" s="9" t="s">
        <v>195</v>
      </c>
      <c r="K3317" s="9">
        <v>0.13228389510854</v>
      </c>
      <c r="L3317" s="9">
        <v>3871.1081095999698</v>
      </c>
      <c r="M3317" s="9">
        <v>10.524669680960001</v>
      </c>
      <c r="N3317" s="9">
        <v>1.8429092526078199</v>
      </c>
      <c r="O3317" s="9">
        <v>1.3922443001281899</v>
      </c>
      <c r="P3317" s="9">
        <v>0.24378721426653999</v>
      </c>
      <c r="Q3317" s="9">
        <v>512.08525912415996</v>
      </c>
      <c r="R3317" s="9">
        <v>1330</v>
      </c>
      <c r="S3317" s="9" t="s">
        <v>311</v>
      </c>
      <c r="T3317" s="9">
        <v>1330</v>
      </c>
      <c r="U3317" s="9" t="s">
        <v>293</v>
      </c>
      <c r="V3317" s="9" t="s">
        <v>195</v>
      </c>
      <c r="Z3317" s="9">
        <v>0</v>
      </c>
      <c r="AA3317" s="9">
        <v>1</v>
      </c>
      <c r="AB3317" s="9">
        <v>1.3922443001281899</v>
      </c>
      <c r="AC3317" s="9">
        <v>0.24378721426653999</v>
      </c>
      <c r="AD3317" s="9">
        <v>512.08525912415996</v>
      </c>
      <c r="AF3317" s="9">
        <v>-1</v>
      </c>
      <c r="AG3317" s="9">
        <v>-1</v>
      </c>
      <c r="AH3317" s="9">
        <v>-1</v>
      </c>
      <c r="AI3317" s="9">
        <v>-1</v>
      </c>
      <c r="AJ3317" s="9">
        <v>0</v>
      </c>
      <c r="AM3317" s="9" t="s">
        <v>309</v>
      </c>
      <c r="AN3317" s="9">
        <v>-1</v>
      </c>
      <c r="AQ3317" s="9">
        <v>578</v>
      </c>
      <c r="AR3317" s="9" t="s">
        <v>303</v>
      </c>
      <c r="AS3317" s="9" t="s">
        <v>304</v>
      </c>
      <c r="AT3317" s="9" t="s">
        <v>195</v>
      </c>
      <c r="AU3317" s="9">
        <v>132.71029999999999</v>
      </c>
      <c r="AV3317" s="9">
        <v>98.104566010353096</v>
      </c>
      <c r="AW3317" s="9">
        <v>535.33393050010204</v>
      </c>
      <c r="AX3317" s="9">
        <v>0.41531651190000002</v>
      </c>
    </row>
    <row r="3318" spans="1:50" x14ac:dyDescent="0.25">
      <c r="A3318" s="142">
        <v>550000</v>
      </c>
      <c r="B3318" s="142">
        <v>900000</v>
      </c>
      <c r="C3318" s="142">
        <v>910000</v>
      </c>
      <c r="D3318" s="9" t="s">
        <v>305</v>
      </c>
      <c r="E3318" s="9" t="s">
        <v>70</v>
      </c>
      <c r="F3318" s="9" t="s">
        <v>306</v>
      </c>
      <c r="G3318" s="9" t="s">
        <v>307</v>
      </c>
      <c r="H3318" s="9">
        <v>0.36</v>
      </c>
      <c r="I3318" s="9">
        <v>0.48</v>
      </c>
      <c r="J3318" s="9" t="s">
        <v>195</v>
      </c>
      <c r="K3318" s="9">
        <v>4.0661412962990001E-2</v>
      </c>
      <c r="L3318" s="9">
        <v>3853.4581381551998</v>
      </c>
      <c r="M3318" s="9">
        <v>9.5741736737001695</v>
      </c>
      <c r="N3318" s="9">
        <v>1.4070385599095001</v>
      </c>
      <c r="O3318" s="9">
        <v>0.38929942952571001</v>
      </c>
      <c r="P3318" s="9">
        <v>5.721217593933E-2</v>
      </c>
      <c r="Q3318" s="9">
        <v>156.68705269112701</v>
      </c>
      <c r="R3318" s="9">
        <v>1210</v>
      </c>
      <c r="S3318" s="9" t="s">
        <v>310</v>
      </c>
      <c r="T3318" s="9">
        <v>1210</v>
      </c>
      <c r="U3318" s="9" t="s">
        <v>293</v>
      </c>
      <c r="V3318" s="9" t="s">
        <v>195</v>
      </c>
      <c r="Z3318" s="9">
        <v>0</v>
      </c>
      <c r="AA3318" s="9">
        <v>1</v>
      </c>
      <c r="AB3318" s="9">
        <v>0.38929942952571001</v>
      </c>
      <c r="AC3318" s="9">
        <v>5.721217593933E-2</v>
      </c>
      <c r="AD3318" s="9">
        <v>156.68705269112499</v>
      </c>
      <c r="AF3318" s="9">
        <v>-1</v>
      </c>
      <c r="AG3318" s="9">
        <v>-1</v>
      </c>
      <c r="AH3318" s="9">
        <v>-1</v>
      </c>
      <c r="AI3318" s="9">
        <v>-1</v>
      </c>
      <c r="AJ3318" s="9">
        <v>0</v>
      </c>
      <c r="AM3318" s="9" t="s">
        <v>309</v>
      </c>
      <c r="AN3318" s="9">
        <v>-1</v>
      </c>
      <c r="AQ3318" s="9">
        <v>578</v>
      </c>
      <c r="AR3318" s="9" t="s">
        <v>303</v>
      </c>
      <c r="AS3318" s="9" t="s">
        <v>304</v>
      </c>
      <c r="AT3318" s="9" t="s">
        <v>195</v>
      </c>
      <c r="AU3318" s="9">
        <v>132.71029999999999</v>
      </c>
      <c r="AV3318" s="9">
        <v>52.191045111322403</v>
      </c>
      <c r="AW3318" s="9">
        <v>164.55090019313701</v>
      </c>
      <c r="AX3318" s="9">
        <v>0.12707790159999999</v>
      </c>
    </row>
    <row r="3319" spans="1:50" x14ac:dyDescent="0.25">
      <c r="A3319" s="142">
        <v>550000</v>
      </c>
      <c r="B3319" s="142">
        <v>900000</v>
      </c>
      <c r="C3319" s="142">
        <v>910000</v>
      </c>
      <c r="D3319" s="9" t="s">
        <v>305</v>
      </c>
      <c r="E3319" s="9" t="s">
        <v>70</v>
      </c>
      <c r="F3319" s="9" t="s">
        <v>306</v>
      </c>
      <c r="G3319" s="9" t="s">
        <v>307</v>
      </c>
      <c r="H3319" s="9">
        <v>0.36</v>
      </c>
      <c r="I3319" s="9">
        <v>0.48</v>
      </c>
      <c r="J3319" s="9" t="s">
        <v>195</v>
      </c>
      <c r="K3319" s="9">
        <v>8.3564859648040002E-2</v>
      </c>
      <c r="L3319" s="9">
        <v>3853.4581381551998</v>
      </c>
      <c r="M3319" s="9">
        <v>9.5741736737001695</v>
      </c>
      <c r="N3319" s="9">
        <v>1.4070385599095001</v>
      </c>
      <c r="O3319" s="9">
        <v>0.80006447928872004</v>
      </c>
      <c r="P3319" s="9">
        <v>0.11757897977822</v>
      </c>
      <c r="Q3319" s="9">
        <v>322.01368847454103</v>
      </c>
      <c r="R3319" s="9">
        <v>1210</v>
      </c>
      <c r="S3319" s="9" t="s">
        <v>310</v>
      </c>
      <c r="T3319" s="9">
        <v>1210</v>
      </c>
      <c r="U3319" s="9" t="s">
        <v>293</v>
      </c>
      <c r="V3319" s="9" t="s">
        <v>195</v>
      </c>
      <c r="Z3319" s="9">
        <v>0</v>
      </c>
      <c r="AA3319" s="9">
        <v>1</v>
      </c>
      <c r="AB3319" s="9">
        <v>0.80006447928872004</v>
      </c>
      <c r="AC3319" s="9">
        <v>0.11757897977822</v>
      </c>
      <c r="AD3319" s="9">
        <v>322.01368847454</v>
      </c>
      <c r="AF3319" s="9">
        <v>-1</v>
      </c>
      <c r="AG3319" s="9">
        <v>-1</v>
      </c>
      <c r="AH3319" s="9">
        <v>-1</v>
      </c>
      <c r="AI3319" s="9">
        <v>-1</v>
      </c>
      <c r="AJ3319" s="9">
        <v>0</v>
      </c>
      <c r="AM3319" s="9" t="s">
        <v>309</v>
      </c>
      <c r="AN3319" s="9">
        <v>-1</v>
      </c>
      <c r="AQ3319" s="9">
        <v>578</v>
      </c>
      <c r="AR3319" s="9" t="s">
        <v>303</v>
      </c>
      <c r="AS3319" s="9" t="s">
        <v>304</v>
      </c>
      <c r="AT3319" s="9" t="s">
        <v>195</v>
      </c>
      <c r="AU3319" s="9">
        <v>132.71029999999999</v>
      </c>
      <c r="AV3319" s="9">
        <v>75.912120624596596</v>
      </c>
      <c r="AW3319" s="9">
        <v>338.17498895362797</v>
      </c>
      <c r="AX3319" s="9">
        <v>0.26116276440000002</v>
      </c>
    </row>
    <row r="3320" spans="1:50" x14ac:dyDescent="0.25">
      <c r="A3320" s="142">
        <v>550000</v>
      </c>
      <c r="B3320" s="142">
        <v>900000</v>
      </c>
      <c r="C3320" s="142">
        <v>910000</v>
      </c>
      <c r="D3320" s="9" t="s">
        <v>305</v>
      </c>
      <c r="E3320" s="9" t="s">
        <v>70</v>
      </c>
      <c r="F3320" s="9" t="s">
        <v>306</v>
      </c>
      <c r="G3320" s="9" t="s">
        <v>307</v>
      </c>
      <c r="H3320" s="9">
        <v>0.36</v>
      </c>
      <c r="I3320" s="9">
        <v>0.48</v>
      </c>
      <c r="J3320" s="9" t="s">
        <v>195</v>
      </c>
      <c r="K3320" s="9">
        <v>0.16702877136248001</v>
      </c>
      <c r="L3320" s="9">
        <v>3853.4581381551998</v>
      </c>
      <c r="M3320" s="9">
        <v>9.5741736737001695</v>
      </c>
      <c r="N3320" s="9">
        <v>1.4070385599095001</v>
      </c>
      <c r="O3320" s="9">
        <v>1.5991624655292001</v>
      </c>
      <c r="P3320" s="9">
        <v>0.23501592192132001</v>
      </c>
      <c r="Q3320" s="9">
        <v>643.63837831284002</v>
      </c>
      <c r="R3320" s="9">
        <v>1210</v>
      </c>
      <c r="S3320" s="9" t="s">
        <v>310</v>
      </c>
      <c r="T3320" s="9">
        <v>1210</v>
      </c>
      <c r="U3320" s="9" t="s">
        <v>293</v>
      </c>
      <c r="V3320" s="9" t="s">
        <v>195</v>
      </c>
      <c r="Z3320" s="9">
        <v>0</v>
      </c>
      <c r="AA3320" s="9">
        <v>1</v>
      </c>
      <c r="AB3320" s="9">
        <v>1.5991624655292001</v>
      </c>
      <c r="AC3320" s="9">
        <v>0.23501592192132001</v>
      </c>
      <c r="AD3320" s="9">
        <v>643.63837831284002</v>
      </c>
      <c r="AF3320" s="9">
        <v>-1</v>
      </c>
      <c r="AG3320" s="9">
        <v>-1</v>
      </c>
      <c r="AH3320" s="9">
        <v>-1</v>
      </c>
      <c r="AI3320" s="9">
        <v>-1</v>
      </c>
      <c r="AJ3320" s="9">
        <v>0</v>
      </c>
      <c r="AM3320" s="9" t="s">
        <v>309</v>
      </c>
      <c r="AN3320" s="9">
        <v>-1</v>
      </c>
      <c r="AQ3320" s="9">
        <v>578</v>
      </c>
      <c r="AR3320" s="9" t="s">
        <v>303</v>
      </c>
      <c r="AS3320" s="9" t="s">
        <v>304</v>
      </c>
      <c r="AT3320" s="9" t="s">
        <v>195</v>
      </c>
      <c r="AU3320" s="9">
        <v>132.71029999999999</v>
      </c>
      <c r="AV3320" s="9">
        <v>107.292440498912</v>
      </c>
      <c r="AW3320" s="9">
        <v>675.94145611386102</v>
      </c>
      <c r="AX3320" s="9">
        <v>0.5220100392</v>
      </c>
    </row>
    <row r="3321" spans="1:50" x14ac:dyDescent="0.25">
      <c r="A3321" s="142">
        <v>550000</v>
      </c>
      <c r="B3321" s="142">
        <v>900000</v>
      </c>
      <c r="C3321" s="142">
        <v>910000</v>
      </c>
      <c r="D3321" s="9" t="s">
        <v>305</v>
      </c>
      <c r="E3321" s="9" t="s">
        <v>70</v>
      </c>
      <c r="F3321" s="9" t="s">
        <v>306</v>
      </c>
      <c r="G3321" s="9" t="s">
        <v>307</v>
      </c>
      <c r="H3321" s="9">
        <v>0.36</v>
      </c>
      <c r="I3321" s="9">
        <v>0.48</v>
      </c>
      <c r="J3321" s="9" t="s">
        <v>195</v>
      </c>
      <c r="K3321" s="9">
        <v>0.23792506256911999</v>
      </c>
      <c r="L3321" s="9">
        <v>3853.4581381551998</v>
      </c>
      <c r="M3321" s="9">
        <v>9.5741736737001695</v>
      </c>
      <c r="N3321" s="9">
        <v>1.4070385599095001</v>
      </c>
      <c r="O3321" s="9">
        <v>2.2779358703627799</v>
      </c>
      <c r="P3321" s="9">
        <v>0.33476973740364002</v>
      </c>
      <c r="Q3321" s="9">
        <v>916.83426862808096</v>
      </c>
      <c r="R3321" s="9">
        <v>1210</v>
      </c>
      <c r="S3321" s="9" t="s">
        <v>310</v>
      </c>
      <c r="T3321" s="9">
        <v>1210</v>
      </c>
      <c r="U3321" s="9" t="s">
        <v>293</v>
      </c>
      <c r="V3321" s="9" t="s">
        <v>195</v>
      </c>
      <c r="Z3321" s="9">
        <v>0</v>
      </c>
      <c r="AA3321" s="9">
        <v>1</v>
      </c>
      <c r="AB3321" s="9">
        <v>2.2779358703627799</v>
      </c>
      <c r="AC3321" s="9">
        <v>0.33476973740364002</v>
      </c>
      <c r="AD3321" s="9">
        <v>916.83426862808096</v>
      </c>
      <c r="AF3321" s="9">
        <v>-1</v>
      </c>
      <c r="AG3321" s="9">
        <v>-1</v>
      </c>
      <c r="AH3321" s="9">
        <v>-1</v>
      </c>
      <c r="AI3321" s="9">
        <v>-1</v>
      </c>
      <c r="AJ3321" s="9">
        <v>0</v>
      </c>
      <c r="AM3321" s="9" t="s">
        <v>309</v>
      </c>
      <c r="AN3321" s="9">
        <v>-1</v>
      </c>
      <c r="AQ3321" s="9">
        <v>578</v>
      </c>
      <c r="AR3321" s="9" t="s">
        <v>303</v>
      </c>
      <c r="AS3321" s="9" t="s">
        <v>304</v>
      </c>
      <c r="AT3321" s="9" t="s">
        <v>195</v>
      </c>
      <c r="AU3321" s="9">
        <v>132.71029999999999</v>
      </c>
      <c r="AV3321" s="9">
        <v>123.90271969468</v>
      </c>
      <c r="AW3321" s="9">
        <v>962.84856750778499</v>
      </c>
      <c r="AX3321" s="9">
        <v>0.74358010429999999</v>
      </c>
    </row>
    <row r="3322" spans="1:50" x14ac:dyDescent="0.25">
      <c r="A3322" s="142">
        <v>550000</v>
      </c>
      <c r="B3322" s="142">
        <v>900000</v>
      </c>
      <c r="C3322" s="142">
        <v>910000</v>
      </c>
      <c r="D3322" s="9" t="s">
        <v>305</v>
      </c>
      <c r="E3322" s="9" t="s">
        <v>70</v>
      </c>
      <c r="F3322" s="9" t="s">
        <v>306</v>
      </c>
      <c r="G3322" s="9" t="s">
        <v>307</v>
      </c>
      <c r="H3322" s="9">
        <v>0.36</v>
      </c>
      <c r="I3322" s="9">
        <v>0.48</v>
      </c>
      <c r="J3322" s="9" t="s">
        <v>195</v>
      </c>
      <c r="K3322" s="9">
        <v>3.6819070591390002E-2</v>
      </c>
      <c r="L3322" s="9">
        <v>3853.4581381551998</v>
      </c>
      <c r="M3322" s="9">
        <v>9.5741736737001695</v>
      </c>
      <c r="N3322" s="9">
        <v>1.4070385599095001</v>
      </c>
      <c r="O3322" s="9">
        <v>0.35251217634625998</v>
      </c>
      <c r="P3322" s="9">
        <v>5.1805852062120003E-2</v>
      </c>
      <c r="Q3322" s="9">
        <v>141.88074720972901</v>
      </c>
      <c r="R3322" s="9">
        <v>1210</v>
      </c>
      <c r="S3322" s="9" t="s">
        <v>310</v>
      </c>
      <c r="T3322" s="9">
        <v>1210</v>
      </c>
      <c r="U3322" s="9" t="s">
        <v>293</v>
      </c>
      <c r="V3322" s="9" t="s">
        <v>195</v>
      </c>
      <c r="Z3322" s="9">
        <v>0</v>
      </c>
      <c r="AA3322" s="9">
        <v>1</v>
      </c>
      <c r="AB3322" s="9">
        <v>0.35251217634625998</v>
      </c>
      <c r="AC3322" s="9">
        <v>5.1805852062120003E-2</v>
      </c>
      <c r="AD3322" s="9">
        <v>141.88074720972901</v>
      </c>
      <c r="AF3322" s="9">
        <v>-1</v>
      </c>
      <c r="AG3322" s="9">
        <v>-1</v>
      </c>
      <c r="AH3322" s="9">
        <v>-1</v>
      </c>
      <c r="AI3322" s="9">
        <v>-1</v>
      </c>
      <c r="AJ3322" s="9">
        <v>0</v>
      </c>
      <c r="AM3322" s="9" t="s">
        <v>309</v>
      </c>
      <c r="AN3322" s="9">
        <v>-1</v>
      </c>
      <c r="AQ3322" s="9">
        <v>578</v>
      </c>
      <c r="AR3322" s="9" t="s">
        <v>303</v>
      </c>
      <c r="AS3322" s="9" t="s">
        <v>304</v>
      </c>
      <c r="AT3322" s="9" t="s">
        <v>195</v>
      </c>
      <c r="AU3322" s="9">
        <v>132.71029999999999</v>
      </c>
      <c r="AV3322" s="9">
        <v>72.375691285369101</v>
      </c>
      <c r="AW3322" s="9">
        <v>149.00149228959299</v>
      </c>
      <c r="AX3322" s="9">
        <v>0.1150695436</v>
      </c>
    </row>
    <row r="3323" spans="1:50" x14ac:dyDescent="0.25">
      <c r="A3323" s="142">
        <v>550000</v>
      </c>
      <c r="B3323" s="142">
        <v>900000</v>
      </c>
      <c r="C3323" s="142">
        <v>910000</v>
      </c>
      <c r="D3323" s="9" t="s">
        <v>305</v>
      </c>
      <c r="E3323" s="9" t="s">
        <v>70</v>
      </c>
      <c r="F3323" s="9" t="s">
        <v>306</v>
      </c>
      <c r="G3323" s="9" t="s">
        <v>307</v>
      </c>
      <c r="H3323" s="9">
        <v>0.36</v>
      </c>
      <c r="I3323" s="9">
        <v>0.48</v>
      </c>
      <c r="J3323" s="9" t="s">
        <v>195</v>
      </c>
      <c r="K3323" s="9">
        <v>5.1764276579900001E-2</v>
      </c>
      <c r="L3323" s="9">
        <v>3853.4581381551998</v>
      </c>
      <c r="M3323" s="9">
        <v>9.5741736737001695</v>
      </c>
      <c r="N3323" s="9">
        <v>1.4070385599095001</v>
      </c>
      <c r="O3323" s="9">
        <v>0.49560017406940998</v>
      </c>
      <c r="P3323" s="9">
        <v>7.2834333173739996E-2</v>
      </c>
      <c r="Q3323" s="9">
        <v>199.471472852532</v>
      </c>
      <c r="R3323" s="9">
        <v>1210</v>
      </c>
      <c r="S3323" s="9" t="s">
        <v>310</v>
      </c>
      <c r="T3323" s="9">
        <v>1210</v>
      </c>
      <c r="U3323" s="9" t="s">
        <v>293</v>
      </c>
      <c r="V3323" s="9" t="s">
        <v>195</v>
      </c>
      <c r="Z3323" s="9">
        <v>0</v>
      </c>
      <c r="AA3323" s="9">
        <v>1</v>
      </c>
      <c r="AB3323" s="9">
        <v>0.49560017406940998</v>
      </c>
      <c r="AC3323" s="9">
        <v>7.2834333173739996E-2</v>
      </c>
      <c r="AD3323" s="9">
        <v>199.471472852532</v>
      </c>
      <c r="AF3323" s="9">
        <v>-1</v>
      </c>
      <c r="AG3323" s="9">
        <v>-1</v>
      </c>
      <c r="AH3323" s="9">
        <v>-1</v>
      </c>
      <c r="AI3323" s="9">
        <v>-1</v>
      </c>
      <c r="AJ3323" s="9">
        <v>0</v>
      </c>
      <c r="AM3323" s="9" t="s">
        <v>309</v>
      </c>
      <c r="AN3323" s="9">
        <v>-1</v>
      </c>
      <c r="AQ3323" s="9">
        <v>578</v>
      </c>
      <c r="AR3323" s="9" t="s">
        <v>303</v>
      </c>
      <c r="AS3323" s="9" t="s">
        <v>304</v>
      </c>
      <c r="AT3323" s="9" t="s">
        <v>195</v>
      </c>
      <c r="AU3323" s="9">
        <v>132.71029999999999</v>
      </c>
      <c r="AV3323" s="9">
        <v>72.425657758549505</v>
      </c>
      <c r="AW3323" s="9">
        <v>209.482595128258</v>
      </c>
      <c r="AX3323" s="9">
        <v>0.1617773502</v>
      </c>
    </row>
    <row r="3324" spans="1:50" x14ac:dyDescent="0.25">
      <c r="A3324" s="142">
        <v>550000</v>
      </c>
      <c r="B3324" s="142">
        <v>910000</v>
      </c>
      <c r="C3324" s="142">
        <v>910000</v>
      </c>
      <c r="D3324" s="9" t="s">
        <v>305</v>
      </c>
      <c r="E3324" s="9" t="s">
        <v>70</v>
      </c>
      <c r="F3324" s="9" t="s">
        <v>306</v>
      </c>
      <c r="G3324" s="9" t="s">
        <v>307</v>
      </c>
      <c r="H3324" s="9">
        <v>0.36</v>
      </c>
      <c r="I3324" s="9">
        <v>0.48</v>
      </c>
      <c r="J3324" s="9" t="s">
        <v>195</v>
      </c>
      <c r="K3324" s="9">
        <v>0.19315012579511001</v>
      </c>
      <c r="L3324" s="9">
        <v>3903.4058798378901</v>
      </c>
      <c r="M3324" s="9">
        <v>11.808178734824899</v>
      </c>
      <c r="N3324" s="9">
        <v>1.5648286213312601</v>
      </c>
      <c r="O3324" s="9">
        <v>2.2807512080426702</v>
      </c>
      <c r="P3324" s="9">
        <v>0.30224684505792998</v>
      </c>
      <c r="Q3324" s="9">
        <v>753.94333672008804</v>
      </c>
      <c r="R3324" s="9">
        <v>1400</v>
      </c>
      <c r="S3324" s="9" t="s">
        <v>297</v>
      </c>
      <c r="T3324" s="9">
        <v>1400</v>
      </c>
      <c r="U3324" s="9" t="s">
        <v>293</v>
      </c>
      <c r="V3324" s="9" t="s">
        <v>195</v>
      </c>
      <c r="Z3324" s="9">
        <v>0</v>
      </c>
      <c r="AA3324" s="9">
        <v>1</v>
      </c>
      <c r="AB3324" s="9">
        <v>2.2807512080426702</v>
      </c>
      <c r="AC3324" s="9">
        <v>0.30224684505792998</v>
      </c>
      <c r="AD3324" s="9">
        <v>753.94333672008804</v>
      </c>
      <c r="AF3324" s="9">
        <v>-1</v>
      </c>
      <c r="AG3324" s="9">
        <v>-1</v>
      </c>
      <c r="AH3324" s="9">
        <v>-1</v>
      </c>
      <c r="AI3324" s="9">
        <v>-1</v>
      </c>
      <c r="AJ3324" s="9">
        <v>0</v>
      </c>
      <c r="AM3324" s="9" t="s">
        <v>309</v>
      </c>
      <c r="AN3324" s="9">
        <v>-1</v>
      </c>
      <c r="AQ3324" s="9">
        <v>578</v>
      </c>
      <c r="AR3324" s="9" t="s">
        <v>303</v>
      </c>
      <c r="AS3324" s="9" t="s">
        <v>304</v>
      </c>
      <c r="AT3324" s="9" t="s">
        <v>195</v>
      </c>
      <c r="AU3324" s="9">
        <v>132.71029999999999</v>
      </c>
      <c r="AV3324" s="9">
        <v>217.055590754625</v>
      </c>
      <c r="AW3324" s="9">
        <v>781.65082706133705</v>
      </c>
      <c r="AX3324" s="9">
        <v>0.61147067050000004</v>
      </c>
    </row>
    <row r="3325" spans="1:50" x14ac:dyDescent="0.25">
      <c r="A3325" s="142">
        <v>550000</v>
      </c>
      <c r="B3325" s="142">
        <v>910000</v>
      </c>
      <c r="C3325" s="142">
        <v>910000</v>
      </c>
      <c r="D3325" s="9" t="s">
        <v>305</v>
      </c>
      <c r="E3325" s="9" t="s">
        <v>70</v>
      </c>
      <c r="F3325" s="9" t="s">
        <v>306</v>
      </c>
      <c r="G3325" s="9" t="s">
        <v>307</v>
      </c>
      <c r="H3325" s="9">
        <v>0.36</v>
      </c>
      <c r="I3325" s="9">
        <v>0.48</v>
      </c>
      <c r="J3325" s="9" t="s">
        <v>195</v>
      </c>
      <c r="K3325" s="9">
        <v>2.312446548644E-2</v>
      </c>
      <c r="L3325" s="9">
        <v>3903.4058798378901</v>
      </c>
      <c r="M3325" s="9">
        <v>11.808178734824899</v>
      </c>
      <c r="N3325" s="9">
        <v>1.5648286213312601</v>
      </c>
      <c r="O3325" s="9">
        <v>0.27305782161119002</v>
      </c>
      <c r="P3325" s="9">
        <v>3.6185825446170002E-2</v>
      </c>
      <c r="Q3325" s="9">
        <v>90.2641745478861</v>
      </c>
      <c r="R3325" s="9">
        <v>1200</v>
      </c>
      <c r="S3325" s="9" t="s">
        <v>308</v>
      </c>
      <c r="T3325" s="9">
        <v>1200</v>
      </c>
      <c r="U3325" s="9" t="s">
        <v>293</v>
      </c>
      <c r="V3325" s="9" t="s">
        <v>195</v>
      </c>
      <c r="Z3325" s="9">
        <v>0</v>
      </c>
      <c r="AA3325" s="9">
        <v>1</v>
      </c>
      <c r="AB3325" s="9">
        <v>0.27305782161119002</v>
      </c>
      <c r="AC3325" s="9">
        <v>3.6185825446170002E-2</v>
      </c>
      <c r="AD3325" s="9">
        <v>90.264174547885304</v>
      </c>
      <c r="AF3325" s="9">
        <v>-1</v>
      </c>
      <c r="AG3325" s="9">
        <v>-1</v>
      </c>
      <c r="AH3325" s="9">
        <v>-1</v>
      </c>
      <c r="AI3325" s="9">
        <v>-1</v>
      </c>
      <c r="AJ3325" s="9">
        <v>0</v>
      </c>
      <c r="AM3325" s="9" t="s">
        <v>309</v>
      </c>
      <c r="AN3325" s="9">
        <v>-1</v>
      </c>
      <c r="AQ3325" s="9">
        <v>578</v>
      </c>
      <c r="AR3325" s="9" t="s">
        <v>303</v>
      </c>
      <c r="AS3325" s="9" t="s">
        <v>304</v>
      </c>
      <c r="AT3325" s="9" t="s">
        <v>195</v>
      </c>
      <c r="AU3325" s="9">
        <v>132.71029999999999</v>
      </c>
      <c r="AV3325" s="9">
        <v>64.207070821918506</v>
      </c>
      <c r="AW3325" s="9">
        <v>93.581391668373996</v>
      </c>
      <c r="AX3325" s="9">
        <v>7.3206954199999993E-2</v>
      </c>
    </row>
    <row r="3326" spans="1:50" x14ac:dyDescent="0.25">
      <c r="A3326" s="142">
        <v>550000</v>
      </c>
      <c r="B3326" s="142">
        <v>910000</v>
      </c>
      <c r="C3326" s="142">
        <v>910000</v>
      </c>
      <c r="D3326" s="9" t="s">
        <v>305</v>
      </c>
      <c r="E3326" s="9" t="s">
        <v>70</v>
      </c>
      <c r="F3326" s="9" t="s">
        <v>306</v>
      </c>
      <c r="G3326" s="9" t="s">
        <v>307</v>
      </c>
      <c r="H3326" s="9">
        <v>0.36</v>
      </c>
      <c r="I3326" s="9">
        <v>0.48</v>
      </c>
      <c r="J3326" s="9" t="s">
        <v>195</v>
      </c>
      <c r="K3326" s="9">
        <v>3.077640029697E-2</v>
      </c>
      <c r="L3326" s="9">
        <v>3903.4058798378901</v>
      </c>
      <c r="M3326" s="9">
        <v>11.808178734824899</v>
      </c>
      <c r="N3326" s="9">
        <v>1.5648286213312601</v>
      </c>
      <c r="O3326" s="9">
        <v>0.36341323552122001</v>
      </c>
      <c r="P3326" s="9">
        <v>4.8159792046249997E-2</v>
      </c>
      <c r="Q3326" s="9">
        <v>120.13278187946401</v>
      </c>
      <c r="R3326" s="9">
        <v>1410</v>
      </c>
      <c r="S3326" s="9" t="s">
        <v>299</v>
      </c>
      <c r="T3326" s="9">
        <v>1410</v>
      </c>
      <c r="U3326" s="9" t="s">
        <v>293</v>
      </c>
      <c r="V3326" s="9" t="s">
        <v>195</v>
      </c>
      <c r="Z3326" s="9">
        <v>0</v>
      </c>
      <c r="AA3326" s="9">
        <v>1</v>
      </c>
      <c r="AB3326" s="9">
        <v>0.36341323552122001</v>
      </c>
      <c r="AC3326" s="9">
        <v>4.8159792046249997E-2</v>
      </c>
      <c r="AD3326" s="9">
        <v>120.132781879465</v>
      </c>
      <c r="AF3326" s="9">
        <v>-1</v>
      </c>
      <c r="AG3326" s="9">
        <v>-1</v>
      </c>
      <c r="AH3326" s="9">
        <v>-1</v>
      </c>
      <c r="AI3326" s="9">
        <v>-1</v>
      </c>
      <c r="AJ3326" s="9">
        <v>0</v>
      </c>
      <c r="AM3326" s="9" t="s">
        <v>309</v>
      </c>
      <c r="AN3326" s="9">
        <v>-1</v>
      </c>
      <c r="AQ3326" s="9">
        <v>578</v>
      </c>
      <c r="AR3326" s="9" t="s">
        <v>303</v>
      </c>
      <c r="AS3326" s="9" t="s">
        <v>304</v>
      </c>
      <c r="AT3326" s="9" t="s">
        <v>195</v>
      </c>
      <c r="AU3326" s="9">
        <v>132.71029999999999</v>
      </c>
      <c r="AV3326" s="9">
        <v>45.742648540831397</v>
      </c>
      <c r="AW3326" s="9">
        <v>124.547673200175</v>
      </c>
      <c r="AX3326" s="9">
        <v>9.7431291099999998E-2</v>
      </c>
    </row>
    <row r="3327" spans="1:50" x14ac:dyDescent="0.25">
      <c r="A3327" s="142">
        <v>550000</v>
      </c>
      <c r="B3327" s="142">
        <v>910000</v>
      </c>
      <c r="C3327" s="142">
        <v>910000</v>
      </c>
      <c r="D3327" s="9" t="s">
        <v>305</v>
      </c>
      <c r="E3327" s="9" t="s">
        <v>70</v>
      </c>
      <c r="F3327" s="9" t="s">
        <v>306</v>
      </c>
      <c r="G3327" s="9" t="s">
        <v>307</v>
      </c>
      <c r="H3327" s="9">
        <v>0.36</v>
      </c>
      <c r="I3327" s="9">
        <v>0.48</v>
      </c>
      <c r="J3327" s="9" t="s">
        <v>195</v>
      </c>
      <c r="K3327" s="9">
        <v>0.11654313902672001</v>
      </c>
      <c r="L3327" s="9">
        <v>3903.4058798378901</v>
      </c>
      <c r="M3327" s="9">
        <v>11.808178734824899</v>
      </c>
      <c r="N3327" s="9">
        <v>1.5648286213312601</v>
      </c>
      <c r="O3327" s="9">
        <v>1.3761622159450899</v>
      </c>
      <c r="P3327" s="9">
        <v>0.18237003956879999</v>
      </c>
      <c r="Q3327" s="9">
        <v>454.91517413167099</v>
      </c>
      <c r="R3327" s="9">
        <v>1430</v>
      </c>
      <c r="S3327" s="9" t="s">
        <v>298</v>
      </c>
      <c r="T3327" s="9">
        <v>1430</v>
      </c>
      <c r="U3327" s="9" t="s">
        <v>293</v>
      </c>
      <c r="V3327" s="9" t="s">
        <v>195</v>
      </c>
      <c r="Z3327" s="9">
        <v>0</v>
      </c>
      <c r="AA3327" s="9">
        <v>1</v>
      </c>
      <c r="AB3327" s="9">
        <v>1.3761622159450899</v>
      </c>
      <c r="AC3327" s="9">
        <v>0.18237003956879999</v>
      </c>
      <c r="AD3327" s="9">
        <v>454.91517413167099</v>
      </c>
      <c r="AF3327" s="9">
        <v>-1</v>
      </c>
      <c r="AG3327" s="9">
        <v>-1</v>
      </c>
      <c r="AH3327" s="9">
        <v>-1</v>
      </c>
      <c r="AI3327" s="9">
        <v>-1</v>
      </c>
      <c r="AJ3327" s="9">
        <v>0</v>
      </c>
      <c r="AM3327" s="9" t="s">
        <v>309</v>
      </c>
      <c r="AN3327" s="9">
        <v>-1</v>
      </c>
      <c r="AQ3327" s="9">
        <v>578</v>
      </c>
      <c r="AR3327" s="9" t="s">
        <v>303</v>
      </c>
      <c r="AS3327" s="9" t="s">
        <v>304</v>
      </c>
      <c r="AT3327" s="9" t="s">
        <v>195</v>
      </c>
      <c r="AU3327" s="9">
        <v>132.71029999999999</v>
      </c>
      <c r="AV3327" s="9">
        <v>90.308925366880501</v>
      </c>
      <c r="AW3327" s="9">
        <v>471.63335065694503</v>
      </c>
      <c r="AX3327" s="9">
        <v>0.36894985740000003</v>
      </c>
    </row>
    <row r="3328" spans="1:50" x14ac:dyDescent="0.25">
      <c r="A3328" s="142">
        <v>550000</v>
      </c>
      <c r="B3328" s="142">
        <v>910000</v>
      </c>
      <c r="C3328" s="142">
        <v>910000</v>
      </c>
      <c r="D3328" s="9" t="s">
        <v>305</v>
      </c>
      <c r="E3328" s="9" t="s">
        <v>70</v>
      </c>
      <c r="F3328" s="9" t="s">
        <v>306</v>
      </c>
      <c r="G3328" s="9" t="s">
        <v>307</v>
      </c>
      <c r="H3328" s="9">
        <v>0.36</v>
      </c>
      <c r="I3328" s="9">
        <v>0.48</v>
      </c>
      <c r="J3328" s="9" t="s">
        <v>195</v>
      </c>
      <c r="K3328" s="9">
        <v>0.22324468489501001</v>
      </c>
      <c r="L3328" s="9">
        <v>3903.4058798378901</v>
      </c>
      <c r="M3328" s="9">
        <v>11.808178734824899</v>
      </c>
      <c r="N3328" s="9">
        <v>1.5648286213312601</v>
      </c>
      <c r="O3328" s="9">
        <v>2.6361131408400298</v>
      </c>
      <c r="P3328" s="9">
        <v>0.34933967248379999</v>
      </c>
      <c r="Q3328" s="9">
        <v>871.41461566176304</v>
      </c>
      <c r="R3328" s="9">
        <v>1430</v>
      </c>
      <c r="S3328" s="9" t="s">
        <v>298</v>
      </c>
      <c r="T3328" s="9">
        <v>1430</v>
      </c>
      <c r="U3328" s="9" t="s">
        <v>293</v>
      </c>
      <c r="V3328" s="9" t="s">
        <v>195</v>
      </c>
      <c r="Z3328" s="9">
        <v>0</v>
      </c>
      <c r="AA3328" s="9">
        <v>1</v>
      </c>
      <c r="AB3328" s="9">
        <v>2.6361131408400298</v>
      </c>
      <c r="AC3328" s="9">
        <v>0.34933967248379999</v>
      </c>
      <c r="AD3328" s="9">
        <v>871.41461566176304</v>
      </c>
      <c r="AF3328" s="9">
        <v>-1</v>
      </c>
      <c r="AG3328" s="9">
        <v>-1</v>
      </c>
      <c r="AH3328" s="9">
        <v>-1</v>
      </c>
      <c r="AI3328" s="9">
        <v>-1</v>
      </c>
      <c r="AJ3328" s="9">
        <v>0</v>
      </c>
      <c r="AM3328" s="9" t="s">
        <v>309</v>
      </c>
      <c r="AN3328" s="9">
        <v>-1</v>
      </c>
      <c r="AQ3328" s="9">
        <v>578</v>
      </c>
      <c r="AR3328" s="9" t="s">
        <v>303</v>
      </c>
      <c r="AS3328" s="9" t="s">
        <v>304</v>
      </c>
      <c r="AT3328" s="9" t="s">
        <v>195</v>
      </c>
      <c r="AU3328" s="9">
        <v>132.71029999999999</v>
      </c>
      <c r="AV3328" s="9">
        <v>119.915205086451</v>
      </c>
      <c r="AW3328" s="9">
        <v>903.43918683405798</v>
      </c>
      <c r="AX3328" s="9">
        <v>0.70674340280000003</v>
      </c>
    </row>
    <row r="3329" spans="1:50" x14ac:dyDescent="0.25">
      <c r="A3329" s="142">
        <v>550000</v>
      </c>
      <c r="B3329" s="142">
        <v>910000</v>
      </c>
      <c r="C3329" s="142">
        <v>910000</v>
      </c>
      <c r="D3329" s="9" t="s">
        <v>305</v>
      </c>
      <c r="E3329" s="9" t="s">
        <v>70</v>
      </c>
      <c r="F3329" s="9" t="s">
        <v>306</v>
      </c>
      <c r="G3329" s="9" t="s">
        <v>307</v>
      </c>
      <c r="H3329" s="9">
        <v>0.36</v>
      </c>
      <c r="I3329" s="9">
        <v>0.48</v>
      </c>
      <c r="J3329" s="9" t="s">
        <v>195</v>
      </c>
      <c r="K3329" s="9">
        <v>1.2977656397989999E-2</v>
      </c>
      <c r="L3329" s="9">
        <v>3903.4058798378901</v>
      </c>
      <c r="M3329" s="9">
        <v>11.808178734824899</v>
      </c>
      <c r="N3329" s="9">
        <v>1.5648286213312601</v>
      </c>
      <c r="O3329" s="9">
        <v>0.15324248630671</v>
      </c>
      <c r="P3329" s="9">
        <v>2.0307808169389999E-2</v>
      </c>
      <c r="Q3329" s="9">
        <v>50.657060290465097</v>
      </c>
      <c r="R3329" s="9">
        <v>1750</v>
      </c>
      <c r="S3329" s="9" t="s">
        <v>315</v>
      </c>
      <c r="T3329" s="9">
        <v>1750</v>
      </c>
      <c r="U3329" s="9" t="s">
        <v>293</v>
      </c>
      <c r="V3329" s="9" t="s">
        <v>195</v>
      </c>
      <c r="Z3329" s="9">
        <v>0</v>
      </c>
      <c r="AA3329" s="9">
        <v>1</v>
      </c>
      <c r="AB3329" s="9">
        <v>0.15324248630671</v>
      </c>
      <c r="AC3329" s="9">
        <v>2.0307808169389999E-2</v>
      </c>
      <c r="AD3329" s="9">
        <v>50.657060290463498</v>
      </c>
      <c r="AF3329" s="9">
        <v>-1</v>
      </c>
      <c r="AG3329" s="9">
        <v>-1</v>
      </c>
      <c r="AH3329" s="9">
        <v>-1</v>
      </c>
      <c r="AI3329" s="9">
        <v>-1</v>
      </c>
      <c r="AJ3329" s="9">
        <v>0</v>
      </c>
      <c r="AM3329" s="9" t="s">
        <v>309</v>
      </c>
      <c r="AN3329" s="9">
        <v>-1</v>
      </c>
      <c r="AQ3329" s="9">
        <v>578</v>
      </c>
      <c r="AR3329" s="9" t="s">
        <v>303</v>
      </c>
      <c r="AS3329" s="9" t="s">
        <v>304</v>
      </c>
      <c r="AT3329" s="9" t="s">
        <v>195</v>
      </c>
      <c r="AU3329" s="9">
        <v>132.71029999999999</v>
      </c>
      <c r="AV3329" s="9">
        <v>41.245084396194798</v>
      </c>
      <c r="AW3329" s="9">
        <v>52.518712141940902</v>
      </c>
      <c r="AX3329" s="9">
        <v>4.1084396000000002E-2</v>
      </c>
    </row>
    <row r="3330" spans="1:50" x14ac:dyDescent="0.25">
      <c r="A3330" s="142">
        <v>550000</v>
      </c>
      <c r="B3330" s="142">
        <v>910000</v>
      </c>
      <c r="C3330" s="142">
        <v>910000</v>
      </c>
      <c r="D3330" s="9" t="s">
        <v>305</v>
      </c>
      <c r="E3330" s="9" t="s">
        <v>70</v>
      </c>
      <c r="F3330" s="9" t="s">
        <v>306</v>
      </c>
      <c r="G3330" s="9" t="s">
        <v>307</v>
      </c>
      <c r="H3330" s="9">
        <v>0.36</v>
      </c>
      <c r="I3330" s="9">
        <v>0.48</v>
      </c>
      <c r="J3330" s="9" t="s">
        <v>195</v>
      </c>
      <c r="K3330" s="9">
        <v>1.794695967509E-2</v>
      </c>
      <c r="L3330" s="9">
        <v>3903.4058798378901</v>
      </c>
      <c r="M3330" s="9">
        <v>11.808178734824899</v>
      </c>
      <c r="N3330" s="9">
        <v>1.5648286213312601</v>
      </c>
      <c r="O3330" s="9">
        <v>0.21192090759016999</v>
      </c>
      <c r="P3330" s="9">
        <v>2.808391616546E-2</v>
      </c>
      <c r="Q3330" s="9">
        <v>70.054267920963696</v>
      </c>
      <c r="R3330" s="9">
        <v>1410</v>
      </c>
      <c r="S3330" s="9" t="s">
        <v>299</v>
      </c>
      <c r="T3330" s="9">
        <v>1410</v>
      </c>
      <c r="U3330" s="9" t="s">
        <v>293</v>
      </c>
      <c r="V3330" s="9" t="s">
        <v>195</v>
      </c>
      <c r="Z3330" s="9">
        <v>0</v>
      </c>
      <c r="AA3330" s="9">
        <v>1</v>
      </c>
      <c r="AB3330" s="9">
        <v>0.21192090759016999</v>
      </c>
      <c r="AC3330" s="9">
        <v>2.808391616546E-2</v>
      </c>
      <c r="AD3330" s="9">
        <v>70.054267920963696</v>
      </c>
      <c r="AF3330" s="9">
        <v>-1</v>
      </c>
      <c r="AG3330" s="9">
        <v>-1</v>
      </c>
      <c r="AH3330" s="9">
        <v>-1</v>
      </c>
      <c r="AI3330" s="9">
        <v>-1</v>
      </c>
      <c r="AJ3330" s="9">
        <v>0</v>
      </c>
      <c r="AM3330" s="9" t="s">
        <v>309</v>
      </c>
      <c r="AN3330" s="9">
        <v>-1</v>
      </c>
      <c r="AQ3330" s="9">
        <v>578</v>
      </c>
      <c r="AR3330" s="9" t="s">
        <v>303</v>
      </c>
      <c r="AS3330" s="9" t="s">
        <v>304</v>
      </c>
      <c r="AT3330" s="9" t="s">
        <v>195</v>
      </c>
      <c r="AU3330" s="9">
        <v>132.71029999999999</v>
      </c>
      <c r="AV3330" s="9">
        <v>40.023127297556996</v>
      </c>
      <c r="AW3330" s="9">
        <v>72.628769023695796</v>
      </c>
      <c r="AX3330" s="9">
        <v>5.6816113500000001E-2</v>
      </c>
    </row>
    <row r="3331" spans="1:50" x14ac:dyDescent="0.25">
      <c r="A3331" s="142">
        <v>550000</v>
      </c>
      <c r="B3331" s="142">
        <v>910000</v>
      </c>
      <c r="C3331" s="142">
        <v>910000</v>
      </c>
      <c r="D3331" s="9" t="s">
        <v>305</v>
      </c>
      <c r="E3331" s="9" t="s">
        <v>70</v>
      </c>
      <c r="F3331" s="9" t="s">
        <v>306</v>
      </c>
      <c r="G3331" s="9" t="s">
        <v>307</v>
      </c>
      <c r="H3331" s="9">
        <v>0.36</v>
      </c>
      <c r="I3331" s="9">
        <v>0.48</v>
      </c>
      <c r="J3331" s="9" t="s">
        <v>195</v>
      </c>
      <c r="K3331" s="9">
        <v>0.23054405892738</v>
      </c>
      <c r="L3331" s="9">
        <v>3866.8134012263299</v>
      </c>
      <c r="M3331" s="9">
        <v>10.335629996410701</v>
      </c>
      <c r="N3331" s="9">
        <v>1.76662458183602</v>
      </c>
      <c r="O3331" s="9">
        <v>2.3828180909441201</v>
      </c>
      <c r="P3331" s="9">
        <v>0.40728480169735998</v>
      </c>
      <c r="Q3331" s="9">
        <v>891.47085663351504</v>
      </c>
      <c r="R3331" s="9">
        <v>1200</v>
      </c>
      <c r="S3331" s="9" t="s">
        <v>308</v>
      </c>
      <c r="T3331" s="9">
        <v>1200</v>
      </c>
      <c r="U3331" s="9" t="s">
        <v>293</v>
      </c>
      <c r="V3331" s="9" t="s">
        <v>195</v>
      </c>
      <c r="Z3331" s="9">
        <v>0</v>
      </c>
      <c r="AA3331" s="9">
        <v>1</v>
      </c>
      <c r="AB3331" s="9">
        <v>2.3828180909441201</v>
      </c>
      <c r="AC3331" s="9">
        <v>0.40728480169735998</v>
      </c>
      <c r="AD3331" s="9">
        <v>891.47085663351504</v>
      </c>
      <c r="AF3331" s="9">
        <v>-1</v>
      </c>
      <c r="AG3331" s="9">
        <v>-1</v>
      </c>
      <c r="AH3331" s="9">
        <v>-1</v>
      </c>
      <c r="AI3331" s="9">
        <v>-1</v>
      </c>
      <c r="AJ3331" s="9">
        <v>0</v>
      </c>
      <c r="AM3331" s="9" t="s">
        <v>309</v>
      </c>
      <c r="AN3331" s="9">
        <v>-1</v>
      </c>
      <c r="AQ3331" s="9">
        <v>578</v>
      </c>
      <c r="AR3331" s="9" t="s">
        <v>303</v>
      </c>
      <c r="AS3331" s="9" t="s">
        <v>304</v>
      </c>
      <c r="AT3331" s="9" t="s">
        <v>195</v>
      </c>
      <c r="AU3331" s="9">
        <v>132.71029999999999</v>
      </c>
      <c r="AV3331" s="9">
        <v>138.54384448718801</v>
      </c>
      <c r="AW3331" s="9">
        <v>932.97870551643996</v>
      </c>
      <c r="AX3331" s="9">
        <v>0.72300961610000003</v>
      </c>
    </row>
    <row r="3332" spans="1:50" x14ac:dyDescent="0.25">
      <c r="A3332" s="142">
        <v>550000</v>
      </c>
      <c r="B3332" s="142">
        <v>910000</v>
      </c>
      <c r="C3332" s="142">
        <v>910000</v>
      </c>
      <c r="D3332" s="9" t="s">
        <v>305</v>
      </c>
      <c r="E3332" s="9" t="s">
        <v>70</v>
      </c>
      <c r="F3332" s="9" t="s">
        <v>306</v>
      </c>
      <c r="G3332" s="9" t="s">
        <v>307</v>
      </c>
      <c r="H3332" s="9">
        <v>0.36</v>
      </c>
      <c r="I3332" s="9">
        <v>0.48</v>
      </c>
      <c r="J3332" s="9" t="s">
        <v>195</v>
      </c>
      <c r="K3332" s="9">
        <v>1.992750168383E-2</v>
      </c>
      <c r="L3332" s="9">
        <v>3866.8134012263299</v>
      </c>
      <c r="M3332" s="9">
        <v>10.335629996410701</v>
      </c>
      <c r="N3332" s="9">
        <v>1.76662458183602</v>
      </c>
      <c r="O3332" s="9">
        <v>0.20596328415694001</v>
      </c>
      <c r="P3332" s="9">
        <v>3.5204414329230001E-2</v>
      </c>
      <c r="Q3332" s="9">
        <v>77.055930564005806</v>
      </c>
      <c r="R3332" s="9">
        <v>1330</v>
      </c>
      <c r="S3332" s="9" t="s">
        <v>311</v>
      </c>
      <c r="T3332" s="9">
        <v>1330</v>
      </c>
      <c r="U3332" s="9" t="s">
        <v>293</v>
      </c>
      <c r="V3332" s="9" t="s">
        <v>195</v>
      </c>
      <c r="Z3332" s="9">
        <v>0</v>
      </c>
      <c r="AA3332" s="9">
        <v>1</v>
      </c>
      <c r="AB3332" s="9">
        <v>0.20596328415694001</v>
      </c>
      <c r="AC3332" s="9">
        <v>3.5204414329230001E-2</v>
      </c>
      <c r="AD3332" s="9">
        <v>77.0559305640042</v>
      </c>
      <c r="AF3332" s="9">
        <v>-1</v>
      </c>
      <c r="AG3332" s="9">
        <v>-1</v>
      </c>
      <c r="AH3332" s="9">
        <v>-1</v>
      </c>
      <c r="AI3332" s="9">
        <v>-1</v>
      </c>
      <c r="AJ3332" s="9">
        <v>0</v>
      </c>
      <c r="AM3332" s="9" t="s">
        <v>309</v>
      </c>
      <c r="AN3332" s="9">
        <v>-1</v>
      </c>
      <c r="AQ3332" s="9">
        <v>578</v>
      </c>
      <c r="AR3332" s="9" t="s">
        <v>303</v>
      </c>
      <c r="AS3332" s="9" t="s">
        <v>304</v>
      </c>
      <c r="AT3332" s="9" t="s">
        <v>195</v>
      </c>
      <c r="AU3332" s="9">
        <v>132.71029999999999</v>
      </c>
      <c r="AV3332" s="9">
        <v>51.161570959181802</v>
      </c>
      <c r="AW3332" s="9">
        <v>80.643738171604795</v>
      </c>
      <c r="AX3332" s="9">
        <v>6.2494672000000001E-2</v>
      </c>
    </row>
    <row r="3333" spans="1:50" x14ac:dyDescent="0.25">
      <c r="A3333" s="142">
        <v>550000</v>
      </c>
      <c r="B3333" s="142">
        <v>910000</v>
      </c>
      <c r="C3333" s="142">
        <v>910000</v>
      </c>
      <c r="D3333" s="9" t="s">
        <v>305</v>
      </c>
      <c r="E3333" s="9" t="s">
        <v>70</v>
      </c>
      <c r="F3333" s="9" t="s">
        <v>306</v>
      </c>
      <c r="G3333" s="9" t="s">
        <v>307</v>
      </c>
      <c r="H3333" s="9">
        <v>0.36</v>
      </c>
      <c r="I3333" s="9">
        <v>0.48</v>
      </c>
      <c r="J3333" s="9" t="s">
        <v>195</v>
      </c>
      <c r="K3333" s="9">
        <v>1.84539192693E-3</v>
      </c>
      <c r="L3333" s="9">
        <v>3866.8134012263299</v>
      </c>
      <c r="M3333" s="9">
        <v>10.335629996410701</v>
      </c>
      <c r="N3333" s="9">
        <v>1.76662458183602</v>
      </c>
      <c r="O3333" s="9">
        <v>1.9073288155120001E-2</v>
      </c>
      <c r="P3333" s="9">
        <v>3.2601147412299998E-3</v>
      </c>
      <c r="Q3333" s="9">
        <v>7.1357862335716797</v>
      </c>
      <c r="R3333" s="9">
        <v>1330</v>
      </c>
      <c r="S3333" s="9" t="s">
        <v>311</v>
      </c>
      <c r="T3333" s="9">
        <v>1330</v>
      </c>
      <c r="U3333" s="9" t="s">
        <v>293</v>
      </c>
      <c r="V3333" s="9" t="s">
        <v>195</v>
      </c>
      <c r="Z3333" s="9">
        <v>0</v>
      </c>
      <c r="AA3333" s="9">
        <v>1</v>
      </c>
      <c r="AB3333" s="9">
        <v>1.9073288155120001E-2</v>
      </c>
      <c r="AC3333" s="9">
        <v>3.2601147412299998E-3</v>
      </c>
      <c r="AD3333" s="9">
        <v>7.1357862335729596</v>
      </c>
      <c r="AF3333" s="9">
        <v>-1</v>
      </c>
      <c r="AG3333" s="9">
        <v>-1</v>
      </c>
      <c r="AH3333" s="9">
        <v>-1</v>
      </c>
      <c r="AI3333" s="9">
        <v>-1</v>
      </c>
      <c r="AJ3333" s="9">
        <v>0</v>
      </c>
      <c r="AM3333" s="9" t="s">
        <v>309</v>
      </c>
      <c r="AN3333" s="9">
        <v>-1</v>
      </c>
      <c r="AQ3333" s="9">
        <v>578</v>
      </c>
      <c r="AR3333" s="9" t="s">
        <v>303</v>
      </c>
      <c r="AS3333" s="9" t="s">
        <v>304</v>
      </c>
      <c r="AT3333" s="9" t="s">
        <v>195</v>
      </c>
      <c r="AU3333" s="9">
        <v>132.71029999999999</v>
      </c>
      <c r="AV3333" s="9">
        <v>15.807279429072</v>
      </c>
      <c r="AW3333" s="9">
        <v>7.4680361713471504</v>
      </c>
      <c r="AX3333" s="9">
        <v>5.7873368E-3</v>
      </c>
    </row>
    <row r="3334" spans="1:50" x14ac:dyDescent="0.25">
      <c r="A3334" s="142">
        <v>550000</v>
      </c>
      <c r="B3334" s="142">
        <v>910000</v>
      </c>
      <c r="C3334" s="142">
        <v>910000</v>
      </c>
      <c r="D3334" s="9" t="s">
        <v>305</v>
      </c>
      <c r="E3334" s="9" t="s">
        <v>70</v>
      </c>
      <c r="F3334" s="9" t="s">
        <v>306</v>
      </c>
      <c r="G3334" s="9" t="s">
        <v>307</v>
      </c>
      <c r="H3334" s="9">
        <v>0.36</v>
      </c>
      <c r="I3334" s="9">
        <v>0.48</v>
      </c>
      <c r="J3334" s="9" t="s">
        <v>195</v>
      </c>
      <c r="K3334" s="9">
        <v>5.3765105980069998E-2</v>
      </c>
      <c r="L3334" s="9">
        <v>3866.8134012263299</v>
      </c>
      <c r="M3334" s="9">
        <v>10.335629996410701</v>
      </c>
      <c r="N3334" s="9">
        <v>1.76662458183602</v>
      </c>
      <c r="O3334" s="9">
        <v>0.55569624212780999</v>
      </c>
      <c r="P3334" s="9">
        <v>9.4982757869410003E-2</v>
      </c>
      <c r="Q3334" s="9">
        <v>207.899632322088</v>
      </c>
      <c r="R3334" s="9">
        <v>1330</v>
      </c>
      <c r="S3334" s="9" t="s">
        <v>311</v>
      </c>
      <c r="T3334" s="9">
        <v>1330</v>
      </c>
      <c r="U3334" s="9" t="s">
        <v>293</v>
      </c>
      <c r="V3334" s="9" t="s">
        <v>195</v>
      </c>
      <c r="Z3334" s="9">
        <v>0</v>
      </c>
      <c r="AA3334" s="9">
        <v>1</v>
      </c>
      <c r="AB3334" s="9">
        <v>0.55569624212780999</v>
      </c>
      <c r="AC3334" s="9">
        <v>9.4982757869410003E-2</v>
      </c>
      <c r="AD3334" s="9">
        <v>207.899632322088</v>
      </c>
      <c r="AF3334" s="9">
        <v>-1</v>
      </c>
      <c r="AG3334" s="9">
        <v>-1</v>
      </c>
      <c r="AH3334" s="9">
        <v>-1</v>
      </c>
      <c r="AI3334" s="9">
        <v>-1</v>
      </c>
      <c r="AJ3334" s="9">
        <v>0</v>
      </c>
      <c r="AM3334" s="9" t="s">
        <v>309</v>
      </c>
      <c r="AN3334" s="9">
        <v>-1</v>
      </c>
      <c r="AQ3334" s="9">
        <v>578</v>
      </c>
      <c r="AR3334" s="9" t="s">
        <v>303</v>
      </c>
      <c r="AS3334" s="9" t="s">
        <v>304</v>
      </c>
      <c r="AT3334" s="9" t="s">
        <v>195</v>
      </c>
      <c r="AU3334" s="9">
        <v>132.71029999999999</v>
      </c>
      <c r="AV3334" s="9">
        <v>61.478103790706797</v>
      </c>
      <c r="AW3334" s="9">
        <v>217.57966443646299</v>
      </c>
      <c r="AX3334" s="9">
        <v>0.1686128405</v>
      </c>
    </row>
    <row r="3335" spans="1:50" x14ac:dyDescent="0.25">
      <c r="A3335" s="142">
        <v>550000</v>
      </c>
      <c r="B3335" s="142">
        <v>910000</v>
      </c>
      <c r="C3335" s="142">
        <v>910000</v>
      </c>
      <c r="D3335" s="9" t="s">
        <v>305</v>
      </c>
      <c r="E3335" s="9" t="s">
        <v>70</v>
      </c>
      <c r="F3335" s="9" t="s">
        <v>306</v>
      </c>
      <c r="G3335" s="9" t="s">
        <v>307</v>
      </c>
      <c r="H3335" s="9">
        <v>0.36</v>
      </c>
      <c r="I3335" s="9">
        <v>0.48</v>
      </c>
      <c r="J3335" s="9" t="s">
        <v>195</v>
      </c>
      <c r="K3335" s="9">
        <v>0.19379951426708</v>
      </c>
      <c r="L3335" s="9">
        <v>3866.8134012263299</v>
      </c>
      <c r="M3335" s="9">
        <v>10.335629996410701</v>
      </c>
      <c r="N3335" s="9">
        <v>1.76662458183602</v>
      </c>
      <c r="O3335" s="9">
        <v>2.0030400729486999</v>
      </c>
      <c r="P3335" s="9">
        <v>0.34237098585211001</v>
      </c>
      <c r="Q3335" s="9">
        <v>749.38655891911799</v>
      </c>
      <c r="R3335" s="9">
        <v>1330</v>
      </c>
      <c r="S3335" s="9" t="s">
        <v>311</v>
      </c>
      <c r="T3335" s="9">
        <v>1330</v>
      </c>
      <c r="U3335" s="9" t="s">
        <v>293</v>
      </c>
      <c r="V3335" s="9" t="s">
        <v>195</v>
      </c>
      <c r="Z3335" s="9">
        <v>0</v>
      </c>
      <c r="AA3335" s="9">
        <v>1</v>
      </c>
      <c r="AB3335" s="9">
        <v>2.0030400729486999</v>
      </c>
      <c r="AC3335" s="9">
        <v>0.34237098585211001</v>
      </c>
      <c r="AD3335" s="9">
        <v>749.38655891911799</v>
      </c>
      <c r="AF3335" s="9">
        <v>-1</v>
      </c>
      <c r="AG3335" s="9">
        <v>-1</v>
      </c>
      <c r="AH3335" s="9">
        <v>-1</v>
      </c>
      <c r="AI3335" s="9">
        <v>-1</v>
      </c>
      <c r="AJ3335" s="9">
        <v>0</v>
      </c>
      <c r="AM3335" s="9" t="s">
        <v>309</v>
      </c>
      <c r="AN3335" s="9">
        <v>-1</v>
      </c>
      <c r="AQ3335" s="9">
        <v>578</v>
      </c>
      <c r="AR3335" s="9" t="s">
        <v>303</v>
      </c>
      <c r="AS3335" s="9" t="s">
        <v>304</v>
      </c>
      <c r="AT3335" s="9" t="s">
        <v>195</v>
      </c>
      <c r="AU3335" s="9">
        <v>132.71029999999999</v>
      </c>
      <c r="AV3335" s="9">
        <v>111.912116590472</v>
      </c>
      <c r="AW3335" s="9">
        <v>784.278808969755</v>
      </c>
      <c r="AX3335" s="9">
        <v>0.60777498699999999</v>
      </c>
    </row>
    <row r="3336" spans="1:50" x14ac:dyDescent="0.25">
      <c r="A3336" s="142">
        <v>550000</v>
      </c>
      <c r="B3336" s="142">
        <v>910000</v>
      </c>
      <c r="C3336" s="142">
        <v>910000</v>
      </c>
      <c r="D3336" s="9" t="s">
        <v>305</v>
      </c>
      <c r="E3336" s="9" t="s">
        <v>70</v>
      </c>
      <c r="F3336" s="9" t="s">
        <v>306</v>
      </c>
      <c r="G3336" s="9" t="s">
        <v>307</v>
      </c>
      <c r="H3336" s="9">
        <v>0.36</v>
      </c>
      <c r="I3336" s="9">
        <v>0.48</v>
      </c>
      <c r="J3336" s="9" t="s">
        <v>195</v>
      </c>
      <c r="K3336" s="9">
        <v>1.1059311709E-4</v>
      </c>
      <c r="L3336" s="9">
        <v>3866.8134012263299</v>
      </c>
      <c r="M3336" s="9">
        <v>10.335629996410701</v>
      </c>
      <c r="N3336" s="9">
        <v>1.76662458183602</v>
      </c>
      <c r="O3336" s="9">
        <v>1.14304953839E-3</v>
      </c>
      <c r="P3336" s="9">
        <v>1.9537651922999999E-4</v>
      </c>
      <c r="Q3336" s="9">
        <v>0.42764294724700003</v>
      </c>
      <c r="R3336" s="9">
        <v>1330</v>
      </c>
      <c r="S3336" s="9" t="s">
        <v>311</v>
      </c>
      <c r="T3336" s="9">
        <v>1330</v>
      </c>
      <c r="U3336" s="9" t="s">
        <v>293</v>
      </c>
      <c r="V3336" s="9" t="s">
        <v>195</v>
      </c>
      <c r="Z3336" s="9">
        <v>0</v>
      </c>
      <c r="AA3336" s="9">
        <v>1</v>
      </c>
      <c r="AB3336" s="9">
        <v>1.14304953839E-3</v>
      </c>
      <c r="AC3336" s="9">
        <v>1.9537651922999999E-4</v>
      </c>
      <c r="AD3336" s="9">
        <v>0.42764294724874002</v>
      </c>
      <c r="AF3336" s="9">
        <v>-1</v>
      </c>
      <c r="AG3336" s="9">
        <v>-1</v>
      </c>
      <c r="AH3336" s="9">
        <v>-1</v>
      </c>
      <c r="AI3336" s="9">
        <v>-1</v>
      </c>
      <c r="AJ3336" s="9">
        <v>0</v>
      </c>
      <c r="AM3336" s="9" t="s">
        <v>309</v>
      </c>
      <c r="AN3336" s="9">
        <v>-1</v>
      </c>
      <c r="AQ3336" s="9">
        <v>578</v>
      </c>
      <c r="AR3336" s="9" t="s">
        <v>303</v>
      </c>
      <c r="AS3336" s="9" t="s">
        <v>304</v>
      </c>
      <c r="AT3336" s="9" t="s">
        <v>195</v>
      </c>
      <c r="AU3336" s="9">
        <v>132.71029999999999</v>
      </c>
      <c r="AV3336" s="9">
        <v>3.9113458725724302</v>
      </c>
      <c r="AW3336" s="9">
        <v>0.44755446617071998</v>
      </c>
      <c r="AX3336" s="9">
        <v>3.4683130000000002E-4</v>
      </c>
    </row>
    <row r="3337" spans="1:50" x14ac:dyDescent="0.25">
      <c r="A3337" s="142">
        <v>550000</v>
      </c>
      <c r="B3337" s="142">
        <v>910000</v>
      </c>
      <c r="C3337" s="142">
        <v>910000</v>
      </c>
      <c r="D3337" s="9" t="s">
        <v>305</v>
      </c>
      <c r="E3337" s="9" t="s">
        <v>70</v>
      </c>
      <c r="F3337" s="9" t="s">
        <v>306</v>
      </c>
      <c r="G3337" s="9" t="s">
        <v>307</v>
      </c>
      <c r="H3337" s="9">
        <v>0.36</v>
      </c>
      <c r="I3337" s="9">
        <v>0.48</v>
      </c>
      <c r="J3337" s="9" t="s">
        <v>195</v>
      </c>
      <c r="K3337" s="9">
        <v>8.3898608393630003E-2</v>
      </c>
      <c r="L3337" s="9">
        <v>3866.8134012263299</v>
      </c>
      <c r="M3337" s="9">
        <v>10.335629996410701</v>
      </c>
      <c r="N3337" s="9">
        <v>1.76662458183602</v>
      </c>
      <c r="O3337" s="9">
        <v>0.86714497357035003</v>
      </c>
      <c r="P3337" s="9">
        <v>0.14821734397002001</v>
      </c>
      <c r="Q3337" s="9">
        <v>324.420263280744</v>
      </c>
      <c r="R3337" s="9">
        <v>1210</v>
      </c>
      <c r="S3337" s="9" t="s">
        <v>310</v>
      </c>
      <c r="T3337" s="9">
        <v>1210</v>
      </c>
      <c r="U3337" s="9" t="s">
        <v>293</v>
      </c>
      <c r="V3337" s="9" t="s">
        <v>195</v>
      </c>
      <c r="Z3337" s="9">
        <v>0</v>
      </c>
      <c r="AA3337" s="9">
        <v>1</v>
      </c>
      <c r="AB3337" s="9">
        <v>0.86714497357035003</v>
      </c>
      <c r="AC3337" s="9">
        <v>0.14821734397002001</v>
      </c>
      <c r="AD3337" s="9">
        <v>324.42026328074598</v>
      </c>
      <c r="AF3337" s="9">
        <v>-1</v>
      </c>
      <c r="AG3337" s="9">
        <v>-1</v>
      </c>
      <c r="AH3337" s="9">
        <v>-1</v>
      </c>
      <c r="AI3337" s="9">
        <v>-1</v>
      </c>
      <c r="AJ3337" s="9">
        <v>0</v>
      </c>
      <c r="AM3337" s="9" t="s">
        <v>309</v>
      </c>
      <c r="AN3337" s="9">
        <v>-1</v>
      </c>
      <c r="AQ3337" s="9">
        <v>578</v>
      </c>
      <c r="AR3337" s="9" t="s">
        <v>303</v>
      </c>
      <c r="AS3337" s="9" t="s">
        <v>304</v>
      </c>
      <c r="AT3337" s="9" t="s">
        <v>195</v>
      </c>
      <c r="AU3337" s="9">
        <v>132.71029999999999</v>
      </c>
      <c r="AV3337" s="9">
        <v>85.023697150848804</v>
      </c>
      <c r="AW3337" s="9">
        <v>339.52562220820198</v>
      </c>
      <c r="AX3337" s="9">
        <v>0.2631145688</v>
      </c>
    </row>
    <row r="3338" spans="1:50" x14ac:dyDescent="0.25">
      <c r="A3338" s="142">
        <v>550000</v>
      </c>
      <c r="B3338" s="142">
        <v>910000</v>
      </c>
      <c r="C3338" s="142">
        <v>910000</v>
      </c>
      <c r="D3338" s="9" t="s">
        <v>305</v>
      </c>
      <c r="E3338" s="9" t="s">
        <v>70</v>
      </c>
      <c r="F3338" s="9" t="s">
        <v>306</v>
      </c>
      <c r="G3338" s="9" t="s">
        <v>307</v>
      </c>
      <c r="H3338" s="9">
        <v>0.36</v>
      </c>
      <c r="I3338" s="9">
        <v>0.48</v>
      </c>
      <c r="J3338" s="9" t="s">
        <v>195</v>
      </c>
      <c r="K3338" s="9">
        <v>4.6969551806500002E-3</v>
      </c>
      <c r="L3338" s="9">
        <v>3866.8134012263299</v>
      </c>
      <c r="M3338" s="9">
        <v>10.335629996410701</v>
      </c>
      <c r="N3338" s="9">
        <v>1.76662458183602</v>
      </c>
      <c r="O3338" s="9">
        <v>4.8545990856919997E-2</v>
      </c>
      <c r="P3338" s="9">
        <v>8.2977564819099996E-3</v>
      </c>
      <c r="Q3338" s="9">
        <v>18.162249237496798</v>
      </c>
      <c r="R3338" s="9">
        <v>1330</v>
      </c>
      <c r="S3338" s="9" t="s">
        <v>311</v>
      </c>
      <c r="T3338" s="9">
        <v>1330</v>
      </c>
      <c r="U3338" s="9" t="s">
        <v>293</v>
      </c>
      <c r="V3338" s="9" t="s">
        <v>195</v>
      </c>
      <c r="Z3338" s="9">
        <v>0</v>
      </c>
      <c r="AA3338" s="9">
        <v>1</v>
      </c>
      <c r="AB3338" s="9">
        <v>4.8545990856919997E-2</v>
      </c>
      <c r="AC3338" s="9">
        <v>8.2977564819099996E-3</v>
      </c>
      <c r="AD3338" s="9">
        <v>18.1622492374978</v>
      </c>
      <c r="AF3338" s="9">
        <v>-1</v>
      </c>
      <c r="AG3338" s="9">
        <v>-1</v>
      </c>
      <c r="AH3338" s="9">
        <v>-1</v>
      </c>
      <c r="AI3338" s="9">
        <v>-1</v>
      </c>
      <c r="AJ3338" s="9">
        <v>0</v>
      </c>
      <c r="AM3338" s="9" t="s">
        <v>309</v>
      </c>
      <c r="AN3338" s="9">
        <v>-1</v>
      </c>
      <c r="AQ3338" s="9">
        <v>578</v>
      </c>
      <c r="AR3338" s="9" t="s">
        <v>303</v>
      </c>
      <c r="AS3338" s="9" t="s">
        <v>304</v>
      </c>
      <c r="AT3338" s="9" t="s">
        <v>195</v>
      </c>
      <c r="AU3338" s="9">
        <v>132.71029999999999</v>
      </c>
      <c r="AV3338" s="9">
        <v>24.4698111524396</v>
      </c>
      <c r="AW3338" s="9">
        <v>19.007903238539399</v>
      </c>
      <c r="AX3338" s="9">
        <v>1.4730129099999999E-2</v>
      </c>
    </row>
    <row r="3339" spans="1:50" x14ac:dyDescent="0.25">
      <c r="A3339" s="142">
        <v>550000</v>
      </c>
      <c r="B3339" s="142">
        <v>910000</v>
      </c>
      <c r="C3339" s="142">
        <v>910000</v>
      </c>
      <c r="D3339" s="9" t="s">
        <v>305</v>
      </c>
      <c r="E3339" s="9" t="s">
        <v>70</v>
      </c>
      <c r="F3339" s="9" t="s">
        <v>306</v>
      </c>
      <c r="G3339" s="9" t="s">
        <v>307</v>
      </c>
      <c r="H3339" s="9">
        <v>0.36</v>
      </c>
      <c r="I3339" s="9">
        <v>0.48</v>
      </c>
      <c r="J3339" s="9" t="s">
        <v>195</v>
      </c>
      <c r="K3339" s="9">
        <v>2.9175724099180001E-2</v>
      </c>
      <c r="L3339" s="9">
        <v>3866.8134012263299</v>
      </c>
      <c r="M3339" s="9">
        <v>10.335629996410701</v>
      </c>
      <c r="N3339" s="9">
        <v>1.76662458183602</v>
      </c>
      <c r="O3339" s="9">
        <v>0.30154948916650998</v>
      </c>
      <c r="P3339" s="9">
        <v>5.154255138648E-2</v>
      </c>
      <c r="Q3339" s="9">
        <v>112.817080937203</v>
      </c>
      <c r="R3339" s="9">
        <v>1330</v>
      </c>
      <c r="S3339" s="9" t="s">
        <v>311</v>
      </c>
      <c r="T3339" s="9">
        <v>1330</v>
      </c>
      <c r="U3339" s="9" t="s">
        <v>293</v>
      </c>
      <c r="V3339" s="9" t="s">
        <v>195</v>
      </c>
      <c r="Z3339" s="9">
        <v>0</v>
      </c>
      <c r="AA3339" s="9">
        <v>1</v>
      </c>
      <c r="AB3339" s="9">
        <v>0.30154948916650998</v>
      </c>
      <c r="AC3339" s="9">
        <v>5.154255138648E-2</v>
      </c>
      <c r="AD3339" s="9">
        <v>112.81708093720199</v>
      </c>
      <c r="AF3339" s="9">
        <v>-1</v>
      </c>
      <c r="AG3339" s="9">
        <v>-1</v>
      </c>
      <c r="AH3339" s="9">
        <v>-1</v>
      </c>
      <c r="AI3339" s="9">
        <v>-1</v>
      </c>
      <c r="AJ3339" s="9">
        <v>0</v>
      </c>
      <c r="AM3339" s="9" t="s">
        <v>309</v>
      </c>
      <c r="AN3339" s="9">
        <v>-1</v>
      </c>
      <c r="AQ3339" s="9">
        <v>578</v>
      </c>
      <c r="AR3339" s="9" t="s">
        <v>303</v>
      </c>
      <c r="AS3339" s="9" t="s">
        <v>304</v>
      </c>
      <c r="AT3339" s="9" t="s">
        <v>195</v>
      </c>
      <c r="AU3339" s="9">
        <v>132.71029999999999</v>
      </c>
      <c r="AV3339" s="9">
        <v>44.425656823878498</v>
      </c>
      <c r="AW3339" s="9">
        <v>118.06996644894799</v>
      </c>
      <c r="AX3339" s="9">
        <v>9.1498038099999998E-2</v>
      </c>
    </row>
    <row r="3340" spans="1:50" x14ac:dyDescent="0.25">
      <c r="A3340" s="142">
        <v>550000</v>
      </c>
      <c r="B3340" s="142">
        <v>910000</v>
      </c>
      <c r="C3340" s="142">
        <v>910000</v>
      </c>
      <c r="D3340" s="9" t="s">
        <v>305</v>
      </c>
      <c r="E3340" s="9" t="s">
        <v>70</v>
      </c>
      <c r="F3340" s="9" t="s">
        <v>306</v>
      </c>
      <c r="G3340" s="9" t="s">
        <v>307</v>
      </c>
      <c r="H3340" s="9">
        <v>0.36</v>
      </c>
      <c r="I3340" s="9">
        <v>0.48</v>
      </c>
      <c r="J3340" s="9" t="s">
        <v>195</v>
      </c>
      <c r="K3340" s="9">
        <v>3.9558967154900001E-3</v>
      </c>
      <c r="L3340" s="9">
        <v>3848.7050639391</v>
      </c>
      <c r="M3340" s="9">
        <v>9.5631105431828196</v>
      </c>
      <c r="N3340" s="9">
        <v>1.40543813869209</v>
      </c>
      <c r="O3340" s="9">
        <v>3.7830677587680002E-2</v>
      </c>
      <c r="P3340" s="9">
        <v>5.5597681166800004E-3</v>
      </c>
      <c r="Q3340" s="9">
        <v>15.2250797213418</v>
      </c>
      <c r="R3340" s="9">
        <v>1200</v>
      </c>
      <c r="S3340" s="9" t="s">
        <v>308</v>
      </c>
      <c r="T3340" s="9">
        <v>1200</v>
      </c>
      <c r="U3340" s="9" t="s">
        <v>293</v>
      </c>
      <c r="V3340" s="9" t="s">
        <v>195</v>
      </c>
      <c r="Z3340" s="9">
        <v>0</v>
      </c>
      <c r="AA3340" s="9">
        <v>1</v>
      </c>
      <c r="AB3340" s="9">
        <v>3.7830677587680002E-2</v>
      </c>
      <c r="AC3340" s="9">
        <v>5.5597681166800004E-3</v>
      </c>
      <c r="AD3340" s="9">
        <v>15.2250797213414</v>
      </c>
      <c r="AF3340" s="9">
        <v>-1</v>
      </c>
      <c r="AG3340" s="9">
        <v>-1</v>
      </c>
      <c r="AH3340" s="9">
        <v>-1</v>
      </c>
      <c r="AI3340" s="9">
        <v>-1</v>
      </c>
      <c r="AJ3340" s="9">
        <v>0</v>
      </c>
      <c r="AM3340" s="9" t="s">
        <v>309</v>
      </c>
      <c r="AN3340" s="9">
        <v>-1</v>
      </c>
      <c r="AQ3340" s="9">
        <v>578</v>
      </c>
      <c r="AR3340" s="9" t="s">
        <v>303</v>
      </c>
      <c r="AS3340" s="9" t="s">
        <v>304</v>
      </c>
      <c r="AT3340" s="9" t="s">
        <v>195</v>
      </c>
      <c r="AU3340" s="9">
        <v>132.71029999999999</v>
      </c>
      <c r="AV3340" s="9">
        <v>31.484868108682399</v>
      </c>
      <c r="AW3340" s="9">
        <v>16.0089460294475</v>
      </c>
      <c r="AX3340" s="9">
        <v>1.23479965E-2</v>
      </c>
    </row>
    <row r="3341" spans="1:50" x14ac:dyDescent="0.25">
      <c r="A3341" s="142">
        <v>550000</v>
      </c>
      <c r="B3341" s="142">
        <v>910000</v>
      </c>
      <c r="C3341" s="142">
        <v>910000</v>
      </c>
      <c r="D3341" s="9" t="s">
        <v>305</v>
      </c>
      <c r="E3341" s="9" t="s">
        <v>70</v>
      </c>
      <c r="F3341" s="9" t="s">
        <v>306</v>
      </c>
      <c r="G3341" s="9" t="s">
        <v>307</v>
      </c>
      <c r="H3341" s="9">
        <v>0.36</v>
      </c>
      <c r="I3341" s="9">
        <v>0.48</v>
      </c>
      <c r="J3341" s="9" t="s">
        <v>195</v>
      </c>
      <c r="K3341" s="9">
        <v>9.8117454701929993E-2</v>
      </c>
      <c r="L3341" s="9">
        <v>3848.7050639391</v>
      </c>
      <c r="M3341" s="9">
        <v>9.5631105431828196</v>
      </c>
      <c r="N3341" s="9">
        <v>1.40543813869209</v>
      </c>
      <c r="O3341" s="9">
        <v>0.93830806553031998</v>
      </c>
      <c r="P3341" s="9">
        <v>0.13789801290949</v>
      </c>
      <c r="Q3341" s="9">
        <v>377.62514477214899</v>
      </c>
      <c r="R3341" s="9">
        <v>1210</v>
      </c>
      <c r="S3341" s="9" t="s">
        <v>310</v>
      </c>
      <c r="T3341" s="9">
        <v>1210</v>
      </c>
      <c r="U3341" s="9" t="s">
        <v>293</v>
      </c>
      <c r="V3341" s="9" t="s">
        <v>195</v>
      </c>
      <c r="Z3341" s="9">
        <v>0</v>
      </c>
      <c r="AA3341" s="9">
        <v>1</v>
      </c>
      <c r="AB3341" s="9">
        <v>0.93830806553031998</v>
      </c>
      <c r="AC3341" s="9">
        <v>0.13789801290949</v>
      </c>
      <c r="AD3341" s="9">
        <v>377.625144772147</v>
      </c>
      <c r="AF3341" s="9">
        <v>-1</v>
      </c>
      <c r="AG3341" s="9">
        <v>-1</v>
      </c>
      <c r="AH3341" s="9">
        <v>-1</v>
      </c>
      <c r="AI3341" s="9">
        <v>-1</v>
      </c>
      <c r="AJ3341" s="9">
        <v>0</v>
      </c>
      <c r="AM3341" s="9" t="s">
        <v>309</v>
      </c>
      <c r="AN3341" s="9">
        <v>-1</v>
      </c>
      <c r="AQ3341" s="9">
        <v>578</v>
      </c>
      <c r="AR3341" s="9" t="s">
        <v>303</v>
      </c>
      <c r="AS3341" s="9" t="s">
        <v>304</v>
      </c>
      <c r="AT3341" s="9" t="s">
        <v>195</v>
      </c>
      <c r="AU3341" s="9">
        <v>132.71029999999999</v>
      </c>
      <c r="AV3341" s="9">
        <v>81.366433098654696</v>
      </c>
      <c r="AW3341" s="9">
        <v>397.06725171006002</v>
      </c>
      <c r="AX3341" s="9">
        <v>0.30626532420000002</v>
      </c>
    </row>
    <row r="3342" spans="1:50" x14ac:dyDescent="0.25">
      <c r="A3342" s="142">
        <v>550000</v>
      </c>
      <c r="B3342" s="142">
        <v>910000</v>
      </c>
      <c r="C3342" s="142">
        <v>910000</v>
      </c>
      <c r="D3342" s="9" t="s">
        <v>305</v>
      </c>
      <c r="E3342" s="9" t="s">
        <v>70</v>
      </c>
      <c r="F3342" s="9" t="s">
        <v>306</v>
      </c>
      <c r="G3342" s="9" t="s">
        <v>307</v>
      </c>
      <c r="H3342" s="9">
        <v>0.36</v>
      </c>
      <c r="I3342" s="9">
        <v>0.48</v>
      </c>
      <c r="J3342" s="9" t="s">
        <v>195</v>
      </c>
      <c r="K3342" s="9">
        <v>6.5267914408960001E-2</v>
      </c>
      <c r="L3342" s="9">
        <v>3848.7050639391</v>
      </c>
      <c r="M3342" s="9">
        <v>9.5631105431828196</v>
      </c>
      <c r="N3342" s="9">
        <v>1.40543813869209</v>
      </c>
      <c r="O3342" s="9">
        <v>0.62416428041594996</v>
      </c>
      <c r="P3342" s="9">
        <v>9.1730016143250007E-2</v>
      </c>
      <c r="Q3342" s="9">
        <v>251.19695269853901</v>
      </c>
      <c r="R3342" s="9">
        <v>1210</v>
      </c>
      <c r="S3342" s="9" t="s">
        <v>310</v>
      </c>
      <c r="T3342" s="9">
        <v>1210</v>
      </c>
      <c r="U3342" s="9" t="s">
        <v>293</v>
      </c>
      <c r="V3342" s="9" t="s">
        <v>195</v>
      </c>
      <c r="Z3342" s="9">
        <v>0</v>
      </c>
      <c r="AA3342" s="9">
        <v>1</v>
      </c>
      <c r="AB3342" s="9">
        <v>0.62416428041594996</v>
      </c>
      <c r="AC3342" s="9">
        <v>9.1730016143250007E-2</v>
      </c>
      <c r="AD3342" s="9">
        <v>251.19695269853699</v>
      </c>
      <c r="AF3342" s="9">
        <v>-1</v>
      </c>
      <c r="AG3342" s="9">
        <v>-1</v>
      </c>
      <c r="AH3342" s="9">
        <v>-1</v>
      </c>
      <c r="AI3342" s="9">
        <v>-1</v>
      </c>
      <c r="AJ3342" s="9">
        <v>0</v>
      </c>
      <c r="AM3342" s="9" t="s">
        <v>309</v>
      </c>
      <c r="AN3342" s="9">
        <v>-1</v>
      </c>
      <c r="AQ3342" s="9">
        <v>578</v>
      </c>
      <c r="AR3342" s="9" t="s">
        <v>303</v>
      </c>
      <c r="AS3342" s="9" t="s">
        <v>304</v>
      </c>
      <c r="AT3342" s="9" t="s">
        <v>195</v>
      </c>
      <c r="AU3342" s="9">
        <v>132.71029999999999</v>
      </c>
      <c r="AV3342" s="9">
        <v>95.059820135376697</v>
      </c>
      <c r="AW3342" s="9">
        <v>264.12987860258301</v>
      </c>
      <c r="AX3342" s="9">
        <v>0.20372826660000001</v>
      </c>
    </row>
    <row r="3343" spans="1:50" x14ac:dyDescent="0.25">
      <c r="A3343" s="142">
        <v>550000</v>
      </c>
      <c r="B3343" s="142">
        <v>910000</v>
      </c>
      <c r="C3343" s="142">
        <v>910000</v>
      </c>
      <c r="D3343" s="9" t="s">
        <v>305</v>
      </c>
      <c r="E3343" s="9" t="s">
        <v>70</v>
      </c>
      <c r="F3343" s="9" t="s">
        <v>306</v>
      </c>
      <c r="G3343" s="9" t="s">
        <v>307</v>
      </c>
      <c r="H3343" s="9">
        <v>0.36</v>
      </c>
      <c r="I3343" s="9">
        <v>0.48</v>
      </c>
      <c r="J3343" s="9" t="s">
        <v>195</v>
      </c>
      <c r="K3343" s="9">
        <v>0.38570834231317003</v>
      </c>
      <c r="L3343" s="9">
        <v>3848.7050639391</v>
      </c>
      <c r="M3343" s="9">
        <v>9.5631105431828196</v>
      </c>
      <c r="N3343" s="9">
        <v>1.40543813869209</v>
      </c>
      <c r="O3343" s="9">
        <v>3.6885715149686802</v>
      </c>
      <c r="P3343" s="9">
        <v>0.54208921469864002</v>
      </c>
      <c r="Q3343" s="9">
        <v>1484.4776502642701</v>
      </c>
      <c r="R3343" s="9">
        <v>1210</v>
      </c>
      <c r="S3343" s="9" t="s">
        <v>310</v>
      </c>
      <c r="T3343" s="9">
        <v>1210</v>
      </c>
      <c r="U3343" s="9" t="s">
        <v>293</v>
      </c>
      <c r="V3343" s="9" t="s">
        <v>195</v>
      </c>
      <c r="Z3343" s="9">
        <v>0</v>
      </c>
      <c r="AA3343" s="9">
        <v>1</v>
      </c>
      <c r="AB3343" s="9">
        <v>3.6885715149686802</v>
      </c>
      <c r="AC3343" s="9">
        <v>0.54208921469864002</v>
      </c>
      <c r="AD3343" s="9">
        <v>1484.4776502642701</v>
      </c>
      <c r="AF3343" s="9">
        <v>-1</v>
      </c>
      <c r="AG3343" s="9">
        <v>-1</v>
      </c>
      <c r="AH3343" s="9">
        <v>-1</v>
      </c>
      <c r="AI3343" s="9">
        <v>-1</v>
      </c>
      <c r="AJ3343" s="9">
        <v>0</v>
      </c>
      <c r="AM3343" s="9" t="s">
        <v>309</v>
      </c>
      <c r="AN3343" s="9">
        <v>-1</v>
      </c>
      <c r="AQ3343" s="9">
        <v>578</v>
      </c>
      <c r="AR3343" s="9" t="s">
        <v>303</v>
      </c>
      <c r="AS3343" s="9" t="s">
        <v>304</v>
      </c>
      <c r="AT3343" s="9" t="s">
        <v>195</v>
      </c>
      <c r="AU3343" s="9">
        <v>132.71029999999999</v>
      </c>
      <c r="AV3343" s="9">
        <v>157.11464671019101</v>
      </c>
      <c r="AW3343" s="9">
        <v>1560.90628226332</v>
      </c>
      <c r="AX3343" s="9">
        <v>1.2039559206999999</v>
      </c>
    </row>
    <row r="3344" spans="1:50" x14ac:dyDescent="0.25">
      <c r="A3344" s="142">
        <v>550000</v>
      </c>
      <c r="B3344" s="142">
        <v>910000</v>
      </c>
      <c r="C3344" s="142">
        <v>910000</v>
      </c>
      <c r="D3344" s="9" t="s">
        <v>305</v>
      </c>
      <c r="E3344" s="9" t="s">
        <v>70</v>
      </c>
      <c r="F3344" s="9" t="s">
        <v>306</v>
      </c>
      <c r="G3344" s="9" t="s">
        <v>307</v>
      </c>
      <c r="H3344" s="9">
        <v>0.36</v>
      </c>
      <c r="I3344" s="9">
        <v>0.48</v>
      </c>
      <c r="J3344" s="9" t="s">
        <v>195</v>
      </c>
      <c r="K3344" s="9">
        <v>6.4713845528340003E-2</v>
      </c>
      <c r="L3344" s="9">
        <v>3848.7050639391</v>
      </c>
      <c r="M3344" s="9">
        <v>9.5631105431828196</v>
      </c>
      <c r="N3344" s="9">
        <v>1.40543813869209</v>
      </c>
      <c r="O3344" s="9">
        <v>0.61886565846201003</v>
      </c>
      <c r="P3344" s="9">
        <v>9.0951306606960006E-2</v>
      </c>
      <c r="Q3344" s="9">
        <v>249.06450499191001</v>
      </c>
      <c r="R3344" s="9">
        <v>1210</v>
      </c>
      <c r="S3344" s="9" t="s">
        <v>310</v>
      </c>
      <c r="T3344" s="9">
        <v>1210</v>
      </c>
      <c r="U3344" s="9" t="s">
        <v>293</v>
      </c>
      <c r="V3344" s="9" t="s">
        <v>195</v>
      </c>
      <c r="Z3344" s="9">
        <v>0</v>
      </c>
      <c r="AA3344" s="9">
        <v>1</v>
      </c>
      <c r="AB3344" s="9">
        <v>0.61886565846201003</v>
      </c>
      <c r="AC3344" s="9">
        <v>9.0951306606960006E-2</v>
      </c>
      <c r="AD3344" s="9">
        <v>249.06450499191001</v>
      </c>
      <c r="AF3344" s="9">
        <v>-1</v>
      </c>
      <c r="AG3344" s="9">
        <v>-1</v>
      </c>
      <c r="AH3344" s="9">
        <v>-1</v>
      </c>
      <c r="AI3344" s="9">
        <v>-1</v>
      </c>
      <c r="AJ3344" s="9">
        <v>0</v>
      </c>
      <c r="AM3344" s="9" t="s">
        <v>309</v>
      </c>
      <c r="AN3344" s="9">
        <v>-1</v>
      </c>
      <c r="AQ3344" s="9">
        <v>578</v>
      </c>
      <c r="AR3344" s="9" t="s">
        <v>303</v>
      </c>
      <c r="AS3344" s="9" t="s">
        <v>304</v>
      </c>
      <c r="AT3344" s="9" t="s">
        <v>195</v>
      </c>
      <c r="AU3344" s="9">
        <v>132.71029999999999</v>
      </c>
      <c r="AV3344" s="9">
        <v>76.992743033303995</v>
      </c>
      <c r="AW3344" s="9">
        <v>261.88764139458101</v>
      </c>
      <c r="AX3344" s="9">
        <v>0.2019987875</v>
      </c>
    </row>
    <row r="3345" spans="1:50" x14ac:dyDescent="0.25">
      <c r="A3345" s="142">
        <v>550000</v>
      </c>
      <c r="B3345" s="142">
        <v>910000</v>
      </c>
      <c r="C3345" s="142">
        <v>910000</v>
      </c>
      <c r="D3345" s="9" t="s">
        <v>305</v>
      </c>
      <c r="E3345" s="9" t="s">
        <v>70</v>
      </c>
      <c r="F3345" s="9" t="s">
        <v>306</v>
      </c>
      <c r="G3345" s="9" t="s">
        <v>307</v>
      </c>
      <c r="H3345" s="9">
        <v>0.36</v>
      </c>
      <c r="I3345" s="9">
        <v>0.48</v>
      </c>
      <c r="J3345" s="9" t="s">
        <v>195</v>
      </c>
      <c r="K3345" s="9">
        <v>8.1323873564700007E-3</v>
      </c>
      <c r="L3345" s="9">
        <v>3854.78049424442</v>
      </c>
      <c r="M3345" s="9">
        <v>9.57749166613136</v>
      </c>
      <c r="N3345" s="9">
        <v>1.40752728656882</v>
      </c>
      <c r="O3345" s="9">
        <v>7.7887872132350003E-2</v>
      </c>
      <c r="P3345" s="9">
        <v>1.144655710918E-2</v>
      </c>
      <c r="Q3345" s="9">
        <v>31.348568153364301</v>
      </c>
      <c r="R3345" s="9">
        <v>1200</v>
      </c>
      <c r="S3345" s="9" t="s">
        <v>308</v>
      </c>
      <c r="T3345" s="9">
        <v>1200</v>
      </c>
      <c r="U3345" s="9" t="s">
        <v>293</v>
      </c>
      <c r="V3345" s="9" t="s">
        <v>195</v>
      </c>
      <c r="Z3345" s="9">
        <v>0</v>
      </c>
      <c r="AA3345" s="9">
        <v>1</v>
      </c>
      <c r="AB3345" s="9">
        <v>7.7887872132350003E-2</v>
      </c>
      <c r="AC3345" s="9">
        <v>1.144655710918E-2</v>
      </c>
      <c r="AD3345" s="9">
        <v>31.348568153362599</v>
      </c>
      <c r="AF3345" s="9">
        <v>-1</v>
      </c>
      <c r="AG3345" s="9">
        <v>-1</v>
      </c>
      <c r="AH3345" s="9">
        <v>-1</v>
      </c>
      <c r="AI3345" s="9">
        <v>-1</v>
      </c>
      <c r="AJ3345" s="9">
        <v>0</v>
      </c>
      <c r="AM3345" s="9" t="s">
        <v>309</v>
      </c>
      <c r="AN3345" s="9">
        <v>-1</v>
      </c>
      <c r="AQ3345" s="9">
        <v>578</v>
      </c>
      <c r="AR3345" s="9" t="s">
        <v>303</v>
      </c>
      <c r="AS3345" s="9" t="s">
        <v>304</v>
      </c>
      <c r="AT3345" s="9" t="s">
        <v>195</v>
      </c>
      <c r="AU3345" s="9">
        <v>132.71029999999999</v>
      </c>
      <c r="AV3345" s="9">
        <v>42.945775784347397</v>
      </c>
      <c r="AW3345" s="9">
        <v>32.910604002977401</v>
      </c>
      <c r="AX3345" s="9">
        <v>2.54246295E-2</v>
      </c>
    </row>
    <row r="3346" spans="1:50" x14ac:dyDescent="0.25">
      <c r="A3346" s="142">
        <v>550000</v>
      </c>
      <c r="B3346" s="142">
        <v>910000</v>
      </c>
      <c r="C3346" s="142">
        <v>910000</v>
      </c>
      <c r="D3346" s="9" t="s">
        <v>305</v>
      </c>
      <c r="E3346" s="9" t="s">
        <v>70</v>
      </c>
      <c r="F3346" s="9" t="s">
        <v>306</v>
      </c>
      <c r="G3346" s="9" t="s">
        <v>307</v>
      </c>
      <c r="H3346" s="9">
        <v>0.36</v>
      </c>
      <c r="I3346" s="9">
        <v>0.48</v>
      </c>
      <c r="J3346" s="9" t="s">
        <v>195</v>
      </c>
      <c r="K3346" s="9">
        <v>7.4397336509000002E-3</v>
      </c>
      <c r="L3346" s="9">
        <v>3854.78049424442</v>
      </c>
      <c r="M3346" s="9">
        <v>9.57749166613136</v>
      </c>
      <c r="N3346" s="9">
        <v>1.40752728656882</v>
      </c>
      <c r="O3346" s="9">
        <v>7.1253987039760006E-2</v>
      </c>
      <c r="P3346" s="9">
        <v>1.047162811845E-2</v>
      </c>
      <c r="Q3346" s="9">
        <v>28.6785401598747</v>
      </c>
      <c r="R3346" s="9">
        <v>1210</v>
      </c>
      <c r="S3346" s="9" t="s">
        <v>310</v>
      </c>
      <c r="T3346" s="9">
        <v>1210</v>
      </c>
      <c r="U3346" s="9" t="s">
        <v>293</v>
      </c>
      <c r="V3346" s="9" t="s">
        <v>195</v>
      </c>
      <c r="Z3346" s="9">
        <v>0</v>
      </c>
      <c r="AA3346" s="9">
        <v>1</v>
      </c>
      <c r="AB3346" s="9">
        <v>7.1253987039760006E-2</v>
      </c>
      <c r="AC3346" s="9">
        <v>1.047162811845E-2</v>
      </c>
      <c r="AD3346" s="9">
        <v>28.678540159875102</v>
      </c>
      <c r="AF3346" s="9">
        <v>-1</v>
      </c>
      <c r="AG3346" s="9">
        <v>-1</v>
      </c>
      <c r="AH3346" s="9">
        <v>-1</v>
      </c>
      <c r="AI3346" s="9">
        <v>-1</v>
      </c>
      <c r="AJ3346" s="9">
        <v>0</v>
      </c>
      <c r="AM3346" s="9" t="s">
        <v>309</v>
      </c>
      <c r="AN3346" s="9">
        <v>-1</v>
      </c>
      <c r="AQ3346" s="9">
        <v>578</v>
      </c>
      <c r="AR3346" s="9" t="s">
        <v>303</v>
      </c>
      <c r="AS3346" s="9" t="s">
        <v>304</v>
      </c>
      <c r="AT3346" s="9" t="s">
        <v>195</v>
      </c>
      <c r="AU3346" s="9">
        <v>132.71029999999999</v>
      </c>
      <c r="AV3346" s="9">
        <v>32.141903827259497</v>
      </c>
      <c r="AW3346" s="9">
        <v>30.107533906102599</v>
      </c>
      <c r="AX3346" s="9">
        <v>2.3259156699999999E-2</v>
      </c>
    </row>
    <row r="3347" spans="1:50" x14ac:dyDescent="0.25">
      <c r="A3347" s="142">
        <v>550000</v>
      </c>
      <c r="B3347" s="142">
        <v>910000</v>
      </c>
      <c r="C3347" s="142">
        <v>910000</v>
      </c>
      <c r="D3347" s="9" t="s">
        <v>305</v>
      </c>
      <c r="E3347" s="9" t="s">
        <v>70</v>
      </c>
      <c r="F3347" s="9" t="s">
        <v>306</v>
      </c>
      <c r="G3347" s="9" t="s">
        <v>307</v>
      </c>
      <c r="H3347" s="9">
        <v>0.36</v>
      </c>
      <c r="I3347" s="9">
        <v>0.48</v>
      </c>
      <c r="J3347" s="9" t="s">
        <v>195</v>
      </c>
      <c r="K3347" s="9">
        <v>0.17809836331272</v>
      </c>
      <c r="L3347" s="9">
        <v>3854.78049424442</v>
      </c>
      <c r="M3347" s="9">
        <v>9.57749166613136</v>
      </c>
      <c r="N3347" s="9">
        <v>1.40752728656882</v>
      </c>
      <c r="O3347" s="9">
        <v>1.7057355903792699</v>
      </c>
      <c r="P3347" s="9">
        <v>0.25067830605591002</v>
      </c>
      <c r="Q3347" s="9">
        <v>686.53009695475203</v>
      </c>
      <c r="R3347" s="9">
        <v>1210</v>
      </c>
      <c r="S3347" s="9" t="s">
        <v>310</v>
      </c>
      <c r="T3347" s="9">
        <v>1210</v>
      </c>
      <c r="U3347" s="9" t="s">
        <v>293</v>
      </c>
      <c r="V3347" s="9" t="s">
        <v>195</v>
      </c>
      <c r="Z3347" s="9">
        <v>0</v>
      </c>
      <c r="AA3347" s="9">
        <v>1</v>
      </c>
      <c r="AB3347" s="9">
        <v>1.7057355903792699</v>
      </c>
      <c r="AC3347" s="9">
        <v>0.25067830605591002</v>
      </c>
      <c r="AD3347" s="9">
        <v>686.53009695475203</v>
      </c>
      <c r="AF3347" s="9">
        <v>-1</v>
      </c>
      <c r="AG3347" s="9">
        <v>-1</v>
      </c>
      <c r="AH3347" s="9">
        <v>-1</v>
      </c>
      <c r="AI3347" s="9">
        <v>-1</v>
      </c>
      <c r="AJ3347" s="9">
        <v>0</v>
      </c>
      <c r="AM3347" s="9" t="s">
        <v>309</v>
      </c>
      <c r="AN3347" s="9">
        <v>-1</v>
      </c>
      <c r="AQ3347" s="9">
        <v>578</v>
      </c>
      <c r="AR3347" s="9" t="s">
        <v>303</v>
      </c>
      <c r="AS3347" s="9" t="s">
        <v>304</v>
      </c>
      <c r="AT3347" s="9" t="s">
        <v>195</v>
      </c>
      <c r="AU3347" s="9">
        <v>132.71029999999999</v>
      </c>
      <c r="AV3347" s="9">
        <v>109.36181634163501</v>
      </c>
      <c r="AW3347" s="9">
        <v>720.73850539103296</v>
      </c>
      <c r="AX3347" s="9">
        <v>0.55679651009999998</v>
      </c>
    </row>
    <row r="3348" spans="1:50" x14ac:dyDescent="0.25">
      <c r="A3348" s="142">
        <v>550000</v>
      </c>
      <c r="B3348" s="142">
        <v>910000</v>
      </c>
      <c r="C3348" s="142">
        <v>910000</v>
      </c>
      <c r="D3348" s="9" t="s">
        <v>305</v>
      </c>
      <c r="E3348" s="9" t="s">
        <v>70</v>
      </c>
      <c r="F3348" s="9" t="s">
        <v>306</v>
      </c>
      <c r="G3348" s="9" t="s">
        <v>307</v>
      </c>
      <c r="H3348" s="9">
        <v>0.36</v>
      </c>
      <c r="I3348" s="9">
        <v>0.48</v>
      </c>
      <c r="J3348" s="9" t="s">
        <v>195</v>
      </c>
      <c r="K3348" s="9">
        <v>0.13069356609075999</v>
      </c>
      <c r="L3348" s="9">
        <v>3854.78049424442</v>
      </c>
      <c r="M3348" s="9">
        <v>9.57749166613136</v>
      </c>
      <c r="N3348" s="9">
        <v>1.40752728656882</v>
      </c>
      <c r="O3348" s="9">
        <v>1.2517165400513</v>
      </c>
      <c r="P3348" s="9">
        <v>0.18395476045173001</v>
      </c>
      <c r="Q3348" s="9">
        <v>503.79500928992798</v>
      </c>
      <c r="R3348" s="9">
        <v>1210</v>
      </c>
      <c r="S3348" s="9" t="s">
        <v>310</v>
      </c>
      <c r="T3348" s="9">
        <v>1210</v>
      </c>
      <c r="U3348" s="9" t="s">
        <v>293</v>
      </c>
      <c r="V3348" s="9" t="s">
        <v>195</v>
      </c>
      <c r="Z3348" s="9">
        <v>0</v>
      </c>
      <c r="AA3348" s="9">
        <v>1</v>
      </c>
      <c r="AB3348" s="9">
        <v>1.2517165400513</v>
      </c>
      <c r="AC3348" s="9">
        <v>0.18395476045173001</v>
      </c>
      <c r="AD3348" s="9">
        <v>503.79500928992798</v>
      </c>
      <c r="AF3348" s="9">
        <v>-1</v>
      </c>
      <c r="AG3348" s="9">
        <v>-1</v>
      </c>
      <c r="AH3348" s="9">
        <v>-1</v>
      </c>
      <c r="AI3348" s="9">
        <v>-1</v>
      </c>
      <c r="AJ3348" s="9">
        <v>0</v>
      </c>
      <c r="AM3348" s="9" t="s">
        <v>309</v>
      </c>
      <c r="AN3348" s="9">
        <v>-1</v>
      </c>
      <c r="AQ3348" s="9">
        <v>578</v>
      </c>
      <c r="AR3348" s="9" t="s">
        <v>303</v>
      </c>
      <c r="AS3348" s="9" t="s">
        <v>304</v>
      </c>
      <c r="AT3348" s="9" t="s">
        <v>195</v>
      </c>
      <c r="AU3348" s="9">
        <v>132.71029999999999</v>
      </c>
      <c r="AV3348" s="9">
        <v>96.173794056875707</v>
      </c>
      <c r="AW3348" s="9">
        <v>528.89809730077695</v>
      </c>
      <c r="AX3348" s="9">
        <v>0.40859287049999998</v>
      </c>
    </row>
    <row r="3349" spans="1:50" x14ac:dyDescent="0.25">
      <c r="A3349" s="142">
        <v>550000</v>
      </c>
      <c r="B3349" s="142">
        <v>910000</v>
      </c>
      <c r="C3349" s="142">
        <v>910000</v>
      </c>
      <c r="D3349" s="9" t="s">
        <v>305</v>
      </c>
      <c r="E3349" s="9" t="s">
        <v>70</v>
      </c>
      <c r="F3349" s="9" t="s">
        <v>306</v>
      </c>
      <c r="G3349" s="9" t="s">
        <v>307</v>
      </c>
      <c r="H3349" s="9">
        <v>0.36</v>
      </c>
      <c r="I3349" s="9">
        <v>0.48</v>
      </c>
      <c r="J3349" s="9" t="s">
        <v>195</v>
      </c>
      <c r="K3349" s="9">
        <v>0.29339940291184002</v>
      </c>
      <c r="L3349" s="9">
        <v>3854.78049424442</v>
      </c>
      <c r="M3349" s="9">
        <v>9.57749166613136</v>
      </c>
      <c r="N3349" s="9">
        <v>1.40752728656882</v>
      </c>
      <c r="O3349" s="9">
        <v>2.8100303362361099</v>
      </c>
      <c r="P3349" s="9">
        <v>0.41296766546142</v>
      </c>
      <c r="Q3349" s="9">
        <v>1130.9902953675401</v>
      </c>
      <c r="R3349" s="9">
        <v>1210</v>
      </c>
      <c r="S3349" s="9" t="s">
        <v>310</v>
      </c>
      <c r="T3349" s="9">
        <v>1210</v>
      </c>
      <c r="U3349" s="9" t="s">
        <v>293</v>
      </c>
      <c r="V3349" s="9" t="s">
        <v>195</v>
      </c>
      <c r="Z3349" s="9">
        <v>0</v>
      </c>
      <c r="AA3349" s="9">
        <v>1</v>
      </c>
      <c r="AB3349" s="9">
        <v>2.8100303362361099</v>
      </c>
      <c r="AC3349" s="9">
        <v>0.41296766546142</v>
      </c>
      <c r="AD3349" s="9">
        <v>1130.9902953675401</v>
      </c>
      <c r="AF3349" s="9">
        <v>-1</v>
      </c>
      <c r="AG3349" s="9">
        <v>-1</v>
      </c>
      <c r="AH3349" s="9">
        <v>-1</v>
      </c>
      <c r="AI3349" s="9">
        <v>-1</v>
      </c>
      <c r="AJ3349" s="9">
        <v>0</v>
      </c>
      <c r="AM3349" s="9" t="s">
        <v>309</v>
      </c>
      <c r="AN3349" s="9">
        <v>-1</v>
      </c>
      <c r="AQ3349" s="9">
        <v>578</v>
      </c>
      <c r="AR3349" s="9" t="s">
        <v>303</v>
      </c>
      <c r="AS3349" s="9" t="s">
        <v>304</v>
      </c>
      <c r="AT3349" s="9" t="s">
        <v>195</v>
      </c>
      <c r="AU3349" s="9">
        <v>132.71029999999999</v>
      </c>
      <c r="AV3349" s="9">
        <v>147.85597121310099</v>
      </c>
      <c r="AW3349" s="9">
        <v>1187.3452580021201</v>
      </c>
      <c r="AX3349" s="9">
        <v>0.91726706840000005</v>
      </c>
    </row>
    <row r="3350" spans="1:50" x14ac:dyDescent="0.25">
      <c r="A3350" s="142">
        <v>550000</v>
      </c>
      <c r="B3350" s="142">
        <v>910000</v>
      </c>
      <c r="C3350" s="142">
        <v>910000</v>
      </c>
      <c r="D3350" s="9" t="s">
        <v>305</v>
      </c>
      <c r="E3350" s="9" t="s">
        <v>70</v>
      </c>
      <c r="F3350" s="9" t="s">
        <v>306</v>
      </c>
      <c r="G3350" s="9" t="s">
        <v>307</v>
      </c>
      <c r="H3350" s="9">
        <v>0.36</v>
      </c>
      <c r="I3350" s="9">
        <v>0.48</v>
      </c>
      <c r="J3350" s="9" t="s">
        <v>195</v>
      </c>
      <c r="K3350" s="9">
        <v>2.0822633512949999E-2</v>
      </c>
      <c r="L3350" s="9">
        <v>3903.12747503729</v>
      </c>
      <c r="M3350" s="9">
        <v>10.290256448487099</v>
      </c>
      <c r="N3350" s="9">
        <v>1.4553658551809601</v>
      </c>
      <c r="O3350" s="9">
        <v>0.21427023878120999</v>
      </c>
      <c r="P3350" s="9">
        <v>3.03045498297E-2</v>
      </c>
      <c r="Q3350" s="9">
        <v>81.273392967062605</v>
      </c>
      <c r="R3350" s="9">
        <v>8140</v>
      </c>
      <c r="S3350" s="9" t="s">
        <v>292</v>
      </c>
      <c r="T3350" s="9">
        <v>8140</v>
      </c>
      <c r="U3350" s="9" t="s">
        <v>293</v>
      </c>
      <c r="V3350" s="9" t="s">
        <v>195</v>
      </c>
      <c r="Z3350" s="9">
        <v>0</v>
      </c>
      <c r="AA3350" s="9">
        <v>1</v>
      </c>
      <c r="AB3350" s="9">
        <v>0.21427023878120999</v>
      </c>
      <c r="AC3350" s="9">
        <v>3.03045498297E-2</v>
      </c>
      <c r="AD3350" s="9">
        <v>85.652136262195597</v>
      </c>
      <c r="AF3350" s="9">
        <v>-1</v>
      </c>
      <c r="AG3350" s="9">
        <v>-1</v>
      </c>
      <c r="AH3350" s="9">
        <v>-1</v>
      </c>
      <c r="AI3350" s="9">
        <v>-1</v>
      </c>
      <c r="AJ3350" s="9">
        <v>0</v>
      </c>
      <c r="AM3350" s="9" t="s">
        <v>309</v>
      </c>
      <c r="AN3350" s="9">
        <v>-1</v>
      </c>
      <c r="AQ3350" s="9">
        <v>578</v>
      </c>
      <c r="AR3350" s="9" t="s">
        <v>303</v>
      </c>
      <c r="AS3350" s="9" t="s">
        <v>304</v>
      </c>
      <c r="AT3350" s="9" t="s">
        <v>195</v>
      </c>
      <c r="AU3350" s="9">
        <v>132.71029999999999</v>
      </c>
      <c r="AV3350" s="9">
        <v>109.395957625126</v>
      </c>
      <c r="AW3350" s="9">
        <v>84.266208163201398</v>
      </c>
      <c r="AX3350" s="9">
        <v>6.9466452799999995E-2</v>
      </c>
    </row>
    <row r="3351" spans="1:50" x14ac:dyDescent="0.25">
      <c r="A3351" s="142">
        <v>550000</v>
      </c>
      <c r="B3351" s="142">
        <v>910000</v>
      </c>
      <c r="C3351" s="142">
        <v>910000</v>
      </c>
      <c r="D3351" s="9" t="s">
        <v>305</v>
      </c>
      <c r="E3351" s="9" t="s">
        <v>70</v>
      </c>
      <c r="F3351" s="9" t="s">
        <v>306</v>
      </c>
      <c r="G3351" s="9" t="s">
        <v>307</v>
      </c>
      <c r="H3351" s="9">
        <v>0.36</v>
      </c>
      <c r="I3351" s="9">
        <v>0.48</v>
      </c>
      <c r="J3351" s="9" t="s">
        <v>195</v>
      </c>
      <c r="K3351" s="9">
        <v>0.11843539729776</v>
      </c>
      <c r="L3351" s="9">
        <v>3903.12747503729</v>
      </c>
      <c r="M3351" s="9">
        <v>10.290256448487099</v>
      </c>
      <c r="N3351" s="9">
        <v>1.4553658551809601</v>
      </c>
      <c r="O3351" s="9">
        <v>1.21873061077246</v>
      </c>
      <c r="P3351" s="9">
        <v>0.17236683327196001</v>
      </c>
      <c r="Q3351" s="9">
        <v>462.26845320986803</v>
      </c>
      <c r="R3351" s="9">
        <v>1410</v>
      </c>
      <c r="S3351" s="9" t="s">
        <v>299</v>
      </c>
      <c r="T3351" s="9">
        <v>1410</v>
      </c>
      <c r="U3351" s="9" t="s">
        <v>293</v>
      </c>
      <c r="V3351" s="9" t="s">
        <v>195</v>
      </c>
      <c r="Z3351" s="9">
        <v>0</v>
      </c>
      <c r="AA3351" s="9">
        <v>1</v>
      </c>
      <c r="AB3351" s="9">
        <v>1.21873061077246</v>
      </c>
      <c r="AC3351" s="9">
        <v>0.17236683327196001</v>
      </c>
      <c r="AD3351" s="9">
        <v>462.26845320986803</v>
      </c>
      <c r="AF3351" s="9">
        <v>-1</v>
      </c>
      <c r="AG3351" s="9">
        <v>-1</v>
      </c>
      <c r="AH3351" s="9">
        <v>-1</v>
      </c>
      <c r="AI3351" s="9">
        <v>-1</v>
      </c>
      <c r="AJ3351" s="9">
        <v>0</v>
      </c>
      <c r="AM3351" s="9" t="s">
        <v>309</v>
      </c>
      <c r="AN3351" s="9">
        <v>-1</v>
      </c>
      <c r="AQ3351" s="9">
        <v>578</v>
      </c>
      <c r="AR3351" s="9" t="s">
        <v>303</v>
      </c>
      <c r="AS3351" s="9" t="s">
        <v>304</v>
      </c>
      <c r="AT3351" s="9" t="s">
        <v>195</v>
      </c>
      <c r="AU3351" s="9">
        <v>132.71029999999999</v>
      </c>
      <c r="AV3351" s="9">
        <v>88.896071823936595</v>
      </c>
      <c r="AW3351" s="9">
        <v>479.291048193959</v>
      </c>
      <c r="AX3351" s="9">
        <v>0.37491358740000003</v>
      </c>
    </row>
    <row r="3352" spans="1:50" x14ac:dyDescent="0.25">
      <c r="A3352" s="142">
        <v>550000</v>
      </c>
      <c r="B3352" s="142">
        <v>910000</v>
      </c>
      <c r="C3352" s="142">
        <v>910000</v>
      </c>
      <c r="D3352" s="9" t="s">
        <v>305</v>
      </c>
      <c r="E3352" s="9" t="s">
        <v>70</v>
      </c>
      <c r="F3352" s="9" t="s">
        <v>306</v>
      </c>
      <c r="G3352" s="9" t="s">
        <v>307</v>
      </c>
      <c r="H3352" s="9">
        <v>0.36</v>
      </c>
      <c r="I3352" s="9">
        <v>0.48</v>
      </c>
      <c r="J3352" s="9" t="s">
        <v>195</v>
      </c>
      <c r="K3352" s="9">
        <v>9.4381029856840007E-2</v>
      </c>
      <c r="L3352" s="9">
        <v>3903.12747503729</v>
      </c>
      <c r="M3352" s="9">
        <v>10.290256448487099</v>
      </c>
      <c r="N3352" s="9">
        <v>1.4553658551809601</v>
      </c>
      <c r="O3352" s="9">
        <v>0.97120500109920005</v>
      </c>
      <c r="P3352" s="9">
        <v>0.13735892823046</v>
      </c>
      <c r="Q3352" s="9">
        <v>368.38119075654703</v>
      </c>
      <c r="R3352" s="9">
        <v>1300</v>
      </c>
      <c r="S3352" s="9" t="s">
        <v>296</v>
      </c>
      <c r="T3352" s="9">
        <v>1300</v>
      </c>
      <c r="U3352" s="9" t="s">
        <v>293</v>
      </c>
      <c r="V3352" s="9" t="s">
        <v>195</v>
      </c>
      <c r="Z3352" s="9">
        <v>0</v>
      </c>
      <c r="AA3352" s="9">
        <v>1</v>
      </c>
      <c r="AB3352" s="9">
        <v>0.97120500109920005</v>
      </c>
      <c r="AC3352" s="9">
        <v>0.13735892823046</v>
      </c>
      <c r="AD3352" s="9">
        <v>368.38119075654902</v>
      </c>
      <c r="AF3352" s="9">
        <v>-1</v>
      </c>
      <c r="AG3352" s="9">
        <v>-1</v>
      </c>
      <c r="AH3352" s="9">
        <v>-1</v>
      </c>
      <c r="AI3352" s="9">
        <v>-1</v>
      </c>
      <c r="AJ3352" s="9">
        <v>0</v>
      </c>
      <c r="AM3352" s="9" t="s">
        <v>309</v>
      </c>
      <c r="AN3352" s="9">
        <v>-1</v>
      </c>
      <c r="AQ3352" s="9">
        <v>578</v>
      </c>
      <c r="AR3352" s="9" t="s">
        <v>303</v>
      </c>
      <c r="AS3352" s="9" t="s">
        <v>304</v>
      </c>
      <c r="AT3352" s="9" t="s">
        <v>195</v>
      </c>
      <c r="AU3352" s="9">
        <v>132.71029999999999</v>
      </c>
      <c r="AV3352" s="9">
        <v>85.536199233268107</v>
      </c>
      <c r="AW3352" s="9">
        <v>381.94647682888001</v>
      </c>
      <c r="AX3352" s="9">
        <v>0.29876820009999999</v>
      </c>
    </row>
    <row r="3353" spans="1:50" x14ac:dyDescent="0.25">
      <c r="A3353" s="142">
        <v>550000</v>
      </c>
      <c r="B3353" s="142">
        <v>910000</v>
      </c>
      <c r="C3353" s="142">
        <v>910000</v>
      </c>
      <c r="D3353" s="9" t="s">
        <v>305</v>
      </c>
      <c r="E3353" s="9" t="s">
        <v>70</v>
      </c>
      <c r="F3353" s="9" t="s">
        <v>306</v>
      </c>
      <c r="G3353" s="9" t="s">
        <v>307</v>
      </c>
      <c r="H3353" s="9">
        <v>0.36</v>
      </c>
      <c r="I3353" s="9">
        <v>0.48</v>
      </c>
      <c r="J3353" s="9" t="s">
        <v>195</v>
      </c>
      <c r="K3353" s="9">
        <v>1.8006433730699999E-2</v>
      </c>
      <c r="L3353" s="9">
        <v>3910.3521194611099</v>
      </c>
      <c r="M3353" s="9">
        <v>11.107763382770701</v>
      </c>
      <c r="N3353" s="9">
        <v>1.463068660697</v>
      </c>
      <c r="O3353" s="9">
        <v>0.20001120524818999</v>
      </c>
      <c r="P3353" s="9">
        <v>2.6344648882299999E-2</v>
      </c>
      <c r="Q3353" s="9">
        <v>70.411496302790596</v>
      </c>
      <c r="R3353" s="9">
        <v>8140</v>
      </c>
      <c r="S3353" s="9" t="s">
        <v>292</v>
      </c>
      <c r="T3353" s="9">
        <v>8140</v>
      </c>
      <c r="U3353" s="9" t="s">
        <v>293</v>
      </c>
      <c r="V3353" s="9" t="s">
        <v>195</v>
      </c>
      <c r="Z3353" s="9">
        <v>0</v>
      </c>
      <c r="AA3353" s="9">
        <v>1</v>
      </c>
      <c r="AB3353" s="9">
        <v>0.20001120524818999</v>
      </c>
      <c r="AC3353" s="9">
        <v>2.6344648882299999E-2</v>
      </c>
      <c r="AD3353" s="9">
        <v>70.411266683369803</v>
      </c>
      <c r="AF3353" s="9">
        <v>-1</v>
      </c>
      <c r="AG3353" s="9">
        <v>-1</v>
      </c>
      <c r="AH3353" s="9">
        <v>-1</v>
      </c>
      <c r="AI3353" s="9">
        <v>-1</v>
      </c>
      <c r="AJ3353" s="9">
        <v>0</v>
      </c>
      <c r="AM3353" s="9" t="s">
        <v>309</v>
      </c>
      <c r="AN3353" s="9">
        <v>-1</v>
      </c>
      <c r="AQ3353" s="9">
        <v>578</v>
      </c>
      <c r="AR3353" s="9" t="s">
        <v>303</v>
      </c>
      <c r="AS3353" s="9" t="s">
        <v>304</v>
      </c>
      <c r="AT3353" s="9" t="s">
        <v>195</v>
      </c>
      <c r="AU3353" s="9">
        <v>132.71029999999999</v>
      </c>
      <c r="AV3353" s="9">
        <v>108.960165905434</v>
      </c>
      <c r="AW3353" s="9">
        <v>72.8694519876165</v>
      </c>
      <c r="AX3353" s="9">
        <v>5.7105650199999997E-2</v>
      </c>
    </row>
    <row r="3354" spans="1:50" x14ac:dyDescent="0.25">
      <c r="A3354" s="142">
        <v>550000</v>
      </c>
      <c r="B3354" s="142">
        <v>910000</v>
      </c>
      <c r="C3354" s="142">
        <v>910000</v>
      </c>
      <c r="D3354" s="9" t="s">
        <v>305</v>
      </c>
      <c r="E3354" s="9" t="s">
        <v>70</v>
      </c>
      <c r="F3354" s="9" t="s">
        <v>306</v>
      </c>
      <c r="G3354" s="9" t="s">
        <v>307</v>
      </c>
      <c r="H3354" s="9">
        <v>0.36</v>
      </c>
      <c r="I3354" s="9">
        <v>0.48</v>
      </c>
      <c r="J3354" s="9" t="s">
        <v>195</v>
      </c>
      <c r="K3354" s="9">
        <v>3.9200890245710003E-2</v>
      </c>
      <c r="L3354" s="9">
        <v>3910.3521194611099</v>
      </c>
      <c r="M3354" s="9">
        <v>11.107763382770701</v>
      </c>
      <c r="N3354" s="9">
        <v>1.463068660697</v>
      </c>
      <c r="O3354" s="9">
        <v>0.43543421324331999</v>
      </c>
      <c r="P3354" s="9">
        <v>5.7353593989920001E-2</v>
      </c>
      <c r="Q3354" s="9">
        <v>153.28928425707801</v>
      </c>
      <c r="R3354" s="9">
        <v>1410</v>
      </c>
      <c r="S3354" s="9" t="s">
        <v>299</v>
      </c>
      <c r="T3354" s="9">
        <v>1410</v>
      </c>
      <c r="U3354" s="9" t="s">
        <v>293</v>
      </c>
      <c r="V3354" s="9" t="s">
        <v>195</v>
      </c>
      <c r="Z3354" s="9">
        <v>0</v>
      </c>
      <c r="AA3354" s="9">
        <v>1</v>
      </c>
      <c r="AB3354" s="9">
        <v>0.43543421324331999</v>
      </c>
      <c r="AC3354" s="9">
        <v>5.7353593989920001E-2</v>
      </c>
      <c r="AD3354" s="9">
        <v>153.28928425708</v>
      </c>
      <c r="AF3354" s="9">
        <v>-1</v>
      </c>
      <c r="AG3354" s="9">
        <v>-1</v>
      </c>
      <c r="AH3354" s="9">
        <v>-1</v>
      </c>
      <c r="AI3354" s="9">
        <v>-1</v>
      </c>
      <c r="AJ3354" s="9">
        <v>0</v>
      </c>
      <c r="AM3354" s="9" t="s">
        <v>309</v>
      </c>
      <c r="AN3354" s="9">
        <v>-1</v>
      </c>
      <c r="AQ3354" s="9">
        <v>578</v>
      </c>
      <c r="AR3354" s="9" t="s">
        <v>303</v>
      </c>
      <c r="AS3354" s="9" t="s">
        <v>304</v>
      </c>
      <c r="AT3354" s="9" t="s">
        <v>195</v>
      </c>
      <c r="AU3354" s="9">
        <v>132.71029999999999</v>
      </c>
      <c r="AV3354" s="9">
        <v>72.385299410945606</v>
      </c>
      <c r="AW3354" s="9">
        <v>158.64037445465399</v>
      </c>
      <c r="AX3354" s="9">
        <v>0.1243222095</v>
      </c>
    </row>
    <row r="3355" spans="1:50" x14ac:dyDescent="0.25">
      <c r="A3355" s="142">
        <v>550000</v>
      </c>
      <c r="B3355" s="142">
        <v>910000</v>
      </c>
      <c r="C3355" s="142">
        <v>910000</v>
      </c>
      <c r="D3355" s="9" t="s">
        <v>305</v>
      </c>
      <c r="E3355" s="9" t="s">
        <v>70</v>
      </c>
      <c r="F3355" s="9" t="s">
        <v>306</v>
      </c>
      <c r="G3355" s="9" t="s">
        <v>307</v>
      </c>
      <c r="H3355" s="9">
        <v>0.36</v>
      </c>
      <c r="I3355" s="9">
        <v>0.48</v>
      </c>
      <c r="J3355" s="9" t="s">
        <v>195</v>
      </c>
      <c r="K3355" s="9">
        <v>0.39318076159817</v>
      </c>
      <c r="L3355" s="9">
        <v>3910.3521194611099</v>
      </c>
      <c r="M3355" s="9">
        <v>11.107763382770701</v>
      </c>
      <c r="N3355" s="9">
        <v>1.463068660697</v>
      </c>
      <c r="O3355" s="9">
        <v>4.36735886649012</v>
      </c>
      <c r="P3355" s="9">
        <v>0.57525045028327004</v>
      </c>
      <c r="Q3355" s="9">
        <v>1537.47522444676</v>
      </c>
      <c r="R3355" s="9">
        <v>1410</v>
      </c>
      <c r="S3355" s="9" t="s">
        <v>299</v>
      </c>
      <c r="T3355" s="9">
        <v>1410</v>
      </c>
      <c r="U3355" s="9" t="s">
        <v>293</v>
      </c>
      <c r="V3355" s="9" t="s">
        <v>195</v>
      </c>
      <c r="Z3355" s="9">
        <v>0</v>
      </c>
      <c r="AA3355" s="9">
        <v>1</v>
      </c>
      <c r="AB3355" s="9">
        <v>4.36735886649012</v>
      </c>
      <c r="AC3355" s="9">
        <v>0.57525045028327004</v>
      </c>
      <c r="AD3355" s="9">
        <v>1537.47522444676</v>
      </c>
      <c r="AF3355" s="9">
        <v>-1</v>
      </c>
      <c r="AG3355" s="9">
        <v>-1</v>
      </c>
      <c r="AH3355" s="9">
        <v>-1</v>
      </c>
      <c r="AI3355" s="9">
        <v>-1</v>
      </c>
      <c r="AJ3355" s="9">
        <v>0</v>
      </c>
      <c r="AM3355" s="9" t="s">
        <v>309</v>
      </c>
      <c r="AN3355" s="9">
        <v>-1</v>
      </c>
      <c r="AQ3355" s="9">
        <v>578</v>
      </c>
      <c r="AR3355" s="9" t="s">
        <v>303</v>
      </c>
      <c r="AS3355" s="9" t="s">
        <v>304</v>
      </c>
      <c r="AT3355" s="9" t="s">
        <v>195</v>
      </c>
      <c r="AU3355" s="9">
        <v>132.71029999999999</v>
      </c>
      <c r="AV3355" s="9">
        <v>160.63620814610599</v>
      </c>
      <c r="AW3355" s="9">
        <v>1591.1460902377</v>
      </c>
      <c r="AX3355" s="9">
        <v>1.2469385438</v>
      </c>
    </row>
    <row r="3356" spans="1:50" x14ac:dyDescent="0.25">
      <c r="A3356" s="142">
        <v>550000</v>
      </c>
      <c r="B3356" s="142">
        <v>910000</v>
      </c>
      <c r="C3356" s="142">
        <v>910000</v>
      </c>
      <c r="D3356" s="9" t="s">
        <v>305</v>
      </c>
      <c r="E3356" s="9" t="s">
        <v>70</v>
      </c>
      <c r="F3356" s="9" t="s">
        <v>306</v>
      </c>
      <c r="G3356" s="9" t="s">
        <v>307</v>
      </c>
      <c r="H3356" s="9">
        <v>0.36</v>
      </c>
      <c r="I3356" s="9">
        <v>0.48</v>
      </c>
      <c r="J3356" s="9" t="s">
        <v>195</v>
      </c>
      <c r="K3356" s="9">
        <v>0.21168693136496999</v>
      </c>
      <c r="L3356" s="9">
        <v>3850.7764038733699</v>
      </c>
      <c r="M3356" s="9">
        <v>9.6105422008137005</v>
      </c>
      <c r="N3356" s="9">
        <v>1.4090583146409701</v>
      </c>
      <c r="O3356" s="9">
        <v>2.03442618724385</v>
      </c>
      <c r="P3356" s="9">
        <v>0.29827923074064999</v>
      </c>
      <c r="Q3356" s="9">
        <v>815.159040308611</v>
      </c>
      <c r="R3356" s="9">
        <v>1200</v>
      </c>
      <c r="S3356" s="9" t="s">
        <v>308</v>
      </c>
      <c r="T3356" s="9">
        <v>1200</v>
      </c>
      <c r="U3356" s="9" t="s">
        <v>293</v>
      </c>
      <c r="V3356" s="9" t="s">
        <v>195</v>
      </c>
      <c r="Z3356" s="9">
        <v>0</v>
      </c>
      <c r="AA3356" s="9">
        <v>1</v>
      </c>
      <c r="AB3356" s="9">
        <v>2.03442618724385</v>
      </c>
      <c r="AC3356" s="9">
        <v>0.29827923074064999</v>
      </c>
      <c r="AD3356" s="9">
        <v>815.159040308611</v>
      </c>
      <c r="AF3356" s="9">
        <v>-1</v>
      </c>
      <c r="AG3356" s="9">
        <v>-1</v>
      </c>
      <c r="AH3356" s="9">
        <v>-1</v>
      </c>
      <c r="AI3356" s="9">
        <v>-1</v>
      </c>
      <c r="AJ3356" s="9">
        <v>0</v>
      </c>
      <c r="AM3356" s="9" t="s">
        <v>309</v>
      </c>
      <c r="AN3356" s="9">
        <v>-1</v>
      </c>
      <c r="AQ3356" s="9">
        <v>578</v>
      </c>
      <c r="AR3356" s="9" t="s">
        <v>303</v>
      </c>
      <c r="AS3356" s="9" t="s">
        <v>304</v>
      </c>
      <c r="AT3356" s="9" t="s">
        <v>195</v>
      </c>
      <c r="AU3356" s="9">
        <v>132.71029999999999</v>
      </c>
      <c r="AV3356" s="9">
        <v>134.24048338910501</v>
      </c>
      <c r="AW3356" s="9">
        <v>856.666617732502</v>
      </c>
      <c r="AX3356" s="9">
        <v>0.66111844310000001</v>
      </c>
    </row>
    <row r="3357" spans="1:50" x14ac:dyDescent="0.25">
      <c r="A3357" s="142">
        <v>550000</v>
      </c>
      <c r="B3357" s="142">
        <v>910000</v>
      </c>
      <c r="C3357" s="142">
        <v>910000</v>
      </c>
      <c r="D3357" s="9" t="s">
        <v>305</v>
      </c>
      <c r="E3357" s="9" t="s">
        <v>70</v>
      </c>
      <c r="F3357" s="9" t="s">
        <v>306</v>
      </c>
      <c r="G3357" s="9" t="s">
        <v>307</v>
      </c>
      <c r="H3357" s="9">
        <v>0.36</v>
      </c>
      <c r="I3357" s="9">
        <v>0.48</v>
      </c>
      <c r="J3357" s="9" t="s">
        <v>195</v>
      </c>
      <c r="K3357" s="9">
        <v>6.0833324933599999E-3</v>
      </c>
      <c r="L3357" s="9">
        <v>3850.7764038733699</v>
      </c>
      <c r="M3357" s="9">
        <v>9.6105422008137005</v>
      </c>
      <c r="N3357" s="9">
        <v>1.4090583146409701</v>
      </c>
      <c r="O3357" s="9">
        <v>5.8464123649100003E-2</v>
      </c>
      <c r="P3357" s="9">
        <v>8.5717702305000004E-3</v>
      </c>
      <c r="Q3357" s="9">
        <v>23.425553222381499</v>
      </c>
      <c r="R3357" s="9">
        <v>1210</v>
      </c>
      <c r="S3357" s="9" t="s">
        <v>310</v>
      </c>
      <c r="T3357" s="9">
        <v>1210</v>
      </c>
      <c r="U3357" s="9" t="s">
        <v>293</v>
      </c>
      <c r="V3357" s="9" t="s">
        <v>195</v>
      </c>
      <c r="Z3357" s="9">
        <v>0</v>
      </c>
      <c r="AA3357" s="9">
        <v>1</v>
      </c>
      <c r="AB3357" s="9">
        <v>5.8464123649100003E-2</v>
      </c>
      <c r="AC3357" s="9">
        <v>8.5717702305000004E-3</v>
      </c>
      <c r="AD3357" s="9">
        <v>23.4255532223833</v>
      </c>
      <c r="AF3357" s="9">
        <v>-1</v>
      </c>
      <c r="AG3357" s="9">
        <v>-1</v>
      </c>
      <c r="AH3357" s="9">
        <v>-1</v>
      </c>
      <c r="AI3357" s="9">
        <v>-1</v>
      </c>
      <c r="AJ3357" s="9">
        <v>0</v>
      </c>
      <c r="AM3357" s="9" t="s">
        <v>309</v>
      </c>
      <c r="AN3357" s="9">
        <v>-1</v>
      </c>
      <c r="AQ3357" s="9">
        <v>578</v>
      </c>
      <c r="AR3357" s="9" t="s">
        <v>303</v>
      </c>
      <c r="AS3357" s="9" t="s">
        <v>304</v>
      </c>
      <c r="AT3357" s="9" t="s">
        <v>195</v>
      </c>
      <c r="AU3357" s="9">
        <v>132.71029999999999</v>
      </c>
      <c r="AV3357" s="9">
        <v>28.094527986003701</v>
      </c>
      <c r="AW3357" s="9">
        <v>24.6183731703868</v>
      </c>
      <c r="AX3357" s="9">
        <v>1.8998826600000001E-2</v>
      </c>
    </row>
    <row r="3358" spans="1:50" x14ac:dyDescent="0.25">
      <c r="A3358" s="142">
        <v>550000</v>
      </c>
      <c r="B3358" s="142">
        <v>910000</v>
      </c>
      <c r="C3358" s="142">
        <v>910000</v>
      </c>
      <c r="D3358" s="9" t="s">
        <v>305</v>
      </c>
      <c r="E3358" s="9" t="s">
        <v>70</v>
      </c>
      <c r="F3358" s="9" t="s">
        <v>306</v>
      </c>
      <c r="G3358" s="9" t="s">
        <v>307</v>
      </c>
      <c r="H3358" s="9">
        <v>0.36</v>
      </c>
      <c r="I3358" s="9">
        <v>0.48</v>
      </c>
      <c r="J3358" s="9" t="s">
        <v>195</v>
      </c>
      <c r="K3358" s="9">
        <v>1.154888000533E-2</v>
      </c>
      <c r="L3358" s="9">
        <v>3850.7764038733699</v>
      </c>
      <c r="M3358" s="9">
        <v>9.6105422008137005</v>
      </c>
      <c r="N3358" s="9">
        <v>1.4090583146409701</v>
      </c>
      <c r="O3358" s="9">
        <v>0.11099099866334999</v>
      </c>
      <c r="P3358" s="9">
        <v>1.62730453963E-2</v>
      </c>
      <c r="Q3358" s="9">
        <v>44.472154615689703</v>
      </c>
      <c r="R3358" s="9">
        <v>1430</v>
      </c>
      <c r="S3358" s="9" t="s">
        <v>298</v>
      </c>
      <c r="T3358" s="9">
        <v>1430</v>
      </c>
      <c r="U3358" s="9" t="s">
        <v>293</v>
      </c>
      <c r="V3358" s="9" t="s">
        <v>195</v>
      </c>
      <c r="Z3358" s="9">
        <v>0</v>
      </c>
      <c r="AA3358" s="9">
        <v>1</v>
      </c>
      <c r="AB3358" s="9">
        <v>0.11099099866334999</v>
      </c>
      <c r="AC3358" s="9">
        <v>1.62730453963E-2</v>
      </c>
      <c r="AD3358" s="9">
        <v>44.472154615688197</v>
      </c>
      <c r="AF3358" s="9">
        <v>-1</v>
      </c>
      <c r="AG3358" s="9">
        <v>-1</v>
      </c>
      <c r="AH3358" s="9">
        <v>-1</v>
      </c>
      <c r="AI3358" s="9">
        <v>-1</v>
      </c>
      <c r="AJ3358" s="9">
        <v>0</v>
      </c>
      <c r="AM3358" s="9" t="s">
        <v>309</v>
      </c>
      <c r="AN3358" s="9">
        <v>-1</v>
      </c>
      <c r="AQ3358" s="9">
        <v>578</v>
      </c>
      <c r="AR3358" s="9" t="s">
        <v>303</v>
      </c>
      <c r="AS3358" s="9" t="s">
        <v>304</v>
      </c>
      <c r="AT3358" s="9" t="s">
        <v>195</v>
      </c>
      <c r="AU3358" s="9">
        <v>132.71029999999999</v>
      </c>
      <c r="AV3358" s="9">
        <v>28.265422709688899</v>
      </c>
      <c r="AW3358" s="9">
        <v>46.736659221095103</v>
      </c>
      <c r="AX3358" s="9">
        <v>3.6068251900000001E-2</v>
      </c>
    </row>
    <row r="3359" spans="1:50" x14ac:dyDescent="0.25">
      <c r="A3359" s="142">
        <v>550000</v>
      </c>
      <c r="B3359" s="142">
        <v>910000</v>
      </c>
      <c r="C3359" s="142">
        <v>910000</v>
      </c>
      <c r="D3359" s="9" t="s">
        <v>305</v>
      </c>
      <c r="E3359" s="9" t="s">
        <v>70</v>
      </c>
      <c r="F3359" s="9" t="s">
        <v>306</v>
      </c>
      <c r="G3359" s="9" t="s">
        <v>307</v>
      </c>
      <c r="H3359" s="9">
        <v>0.36</v>
      </c>
      <c r="I3359" s="9">
        <v>0.48</v>
      </c>
      <c r="J3359" s="9" t="s">
        <v>195</v>
      </c>
      <c r="K3359" s="9">
        <v>0.23378385335818999</v>
      </c>
      <c r="L3359" s="9">
        <v>3850.7764038733699</v>
      </c>
      <c r="M3359" s="9">
        <v>9.6105422008137005</v>
      </c>
      <c r="N3359" s="9">
        <v>1.4090583146409701</v>
      </c>
      <c r="O3359" s="9">
        <v>2.24678958856774</v>
      </c>
      <c r="P3359" s="9">
        <v>0.32941508240315998</v>
      </c>
      <c r="Q3359" s="9">
        <v>900.24934611831804</v>
      </c>
      <c r="R3359" s="9">
        <v>1210</v>
      </c>
      <c r="S3359" s="9" t="s">
        <v>310</v>
      </c>
      <c r="T3359" s="9">
        <v>1210</v>
      </c>
      <c r="U3359" s="9" t="s">
        <v>293</v>
      </c>
      <c r="V3359" s="9" t="s">
        <v>195</v>
      </c>
      <c r="Z3359" s="9">
        <v>0</v>
      </c>
      <c r="AA3359" s="9">
        <v>1</v>
      </c>
      <c r="AB3359" s="9">
        <v>2.24678958856774</v>
      </c>
      <c r="AC3359" s="9">
        <v>0.32941508240315998</v>
      </c>
      <c r="AD3359" s="9">
        <v>900.24934611831804</v>
      </c>
      <c r="AF3359" s="9">
        <v>-1</v>
      </c>
      <c r="AG3359" s="9">
        <v>-1</v>
      </c>
      <c r="AH3359" s="9">
        <v>-1</v>
      </c>
      <c r="AI3359" s="9">
        <v>-1</v>
      </c>
      <c r="AJ3359" s="9">
        <v>0</v>
      </c>
      <c r="AM3359" s="9" t="s">
        <v>309</v>
      </c>
      <c r="AN3359" s="9">
        <v>-1</v>
      </c>
      <c r="AQ3359" s="9">
        <v>578</v>
      </c>
      <c r="AR3359" s="9" t="s">
        <v>303</v>
      </c>
      <c r="AS3359" s="9" t="s">
        <v>304</v>
      </c>
      <c r="AT3359" s="9" t="s">
        <v>195</v>
      </c>
      <c r="AU3359" s="9">
        <v>132.71029999999999</v>
      </c>
      <c r="AV3359" s="9">
        <v>121.647867196701</v>
      </c>
      <c r="AW3359" s="9">
        <v>946.08968841601995</v>
      </c>
      <c r="AX3359" s="9">
        <v>0.7301292345</v>
      </c>
    </row>
    <row r="3360" spans="1:50" x14ac:dyDescent="0.25">
      <c r="A3360" s="142">
        <v>550000</v>
      </c>
      <c r="B3360" s="142">
        <v>910000</v>
      </c>
      <c r="C3360" s="142">
        <v>910000</v>
      </c>
      <c r="D3360" s="9" t="s">
        <v>305</v>
      </c>
      <c r="E3360" s="9" t="s">
        <v>70</v>
      </c>
      <c r="F3360" s="9" t="s">
        <v>306</v>
      </c>
      <c r="G3360" s="9" t="s">
        <v>307</v>
      </c>
      <c r="H3360" s="9">
        <v>0.36</v>
      </c>
      <c r="I3360" s="9">
        <v>0.48</v>
      </c>
      <c r="J3360" s="9" t="s">
        <v>195</v>
      </c>
      <c r="K3360" s="9">
        <v>2.5420819402910001E-2</v>
      </c>
      <c r="L3360" s="9">
        <v>3850.7764038733699</v>
      </c>
      <c r="M3360" s="9">
        <v>9.6105422008137005</v>
      </c>
      <c r="N3360" s="9">
        <v>1.4090583146409701</v>
      </c>
      <c r="O3360" s="9">
        <v>0.24430785765094001</v>
      </c>
      <c r="P3360" s="9">
        <v>3.5819416944649997E-2</v>
      </c>
      <c r="Q3360" s="9">
        <v>97.889891523855994</v>
      </c>
      <c r="R3360" s="9">
        <v>1210</v>
      </c>
      <c r="S3360" s="9" t="s">
        <v>310</v>
      </c>
      <c r="T3360" s="9">
        <v>1210</v>
      </c>
      <c r="U3360" s="9" t="s">
        <v>293</v>
      </c>
      <c r="V3360" s="9" t="s">
        <v>195</v>
      </c>
      <c r="Z3360" s="9">
        <v>0</v>
      </c>
      <c r="AA3360" s="9">
        <v>1</v>
      </c>
      <c r="AB3360" s="9">
        <v>0.24430785765094001</v>
      </c>
      <c r="AC3360" s="9">
        <v>3.5819416944649997E-2</v>
      </c>
      <c r="AD3360" s="9">
        <v>97.8898915238576</v>
      </c>
      <c r="AF3360" s="9">
        <v>-1</v>
      </c>
      <c r="AG3360" s="9">
        <v>-1</v>
      </c>
      <c r="AH3360" s="9">
        <v>-1</v>
      </c>
      <c r="AI3360" s="9">
        <v>-1</v>
      </c>
      <c r="AJ3360" s="9">
        <v>0</v>
      </c>
      <c r="AM3360" s="9" t="s">
        <v>309</v>
      </c>
      <c r="AN3360" s="9">
        <v>-1</v>
      </c>
      <c r="AQ3360" s="9">
        <v>578</v>
      </c>
      <c r="AR3360" s="9" t="s">
        <v>303</v>
      </c>
      <c r="AS3360" s="9" t="s">
        <v>304</v>
      </c>
      <c r="AT3360" s="9" t="s">
        <v>195</v>
      </c>
      <c r="AU3360" s="9">
        <v>132.71029999999999</v>
      </c>
      <c r="AV3360" s="9">
        <v>55.2082702379778</v>
      </c>
      <c r="AW3360" s="9">
        <v>102.874406263342</v>
      </c>
      <c r="AX3360" s="9">
        <v>7.93916395E-2</v>
      </c>
    </row>
    <row r="3361" spans="1:50" x14ac:dyDescent="0.25">
      <c r="A3361" s="142">
        <v>550000</v>
      </c>
      <c r="B3361" s="142">
        <v>910000</v>
      </c>
      <c r="C3361" s="142">
        <v>910000</v>
      </c>
      <c r="D3361" s="9" t="s">
        <v>305</v>
      </c>
      <c r="E3361" s="9" t="s">
        <v>70</v>
      </c>
      <c r="F3361" s="9" t="s">
        <v>306</v>
      </c>
      <c r="G3361" s="9" t="s">
        <v>307</v>
      </c>
      <c r="H3361" s="9">
        <v>0.36</v>
      </c>
      <c r="I3361" s="9">
        <v>0.48</v>
      </c>
      <c r="J3361" s="9" t="s">
        <v>195</v>
      </c>
      <c r="K3361" s="9">
        <v>1.9654125228459999E-2</v>
      </c>
      <c r="L3361" s="9">
        <v>3850.7764038733699</v>
      </c>
      <c r="M3361" s="9">
        <v>9.6105422008137005</v>
      </c>
      <c r="N3361" s="9">
        <v>1.4090583146409701</v>
      </c>
      <c r="O3361" s="9">
        <v>0.18888679992818999</v>
      </c>
      <c r="P3361" s="9">
        <v>2.769380857015E-2</v>
      </c>
      <c r="Q3361" s="9">
        <v>75.683641668526107</v>
      </c>
      <c r="R3361" s="9">
        <v>1210</v>
      </c>
      <c r="S3361" s="9" t="s">
        <v>310</v>
      </c>
      <c r="T3361" s="9">
        <v>1210</v>
      </c>
      <c r="U3361" s="9" t="s">
        <v>293</v>
      </c>
      <c r="V3361" s="9" t="s">
        <v>195</v>
      </c>
      <c r="Z3361" s="9">
        <v>0</v>
      </c>
      <c r="AA3361" s="9">
        <v>1</v>
      </c>
      <c r="AB3361" s="9">
        <v>0.18888679992818999</v>
      </c>
      <c r="AC3361" s="9">
        <v>2.769380857015E-2</v>
      </c>
      <c r="AD3361" s="9">
        <v>75.683641668525695</v>
      </c>
      <c r="AF3361" s="9">
        <v>-1</v>
      </c>
      <c r="AG3361" s="9">
        <v>-1</v>
      </c>
      <c r="AH3361" s="9">
        <v>-1</v>
      </c>
      <c r="AI3361" s="9">
        <v>-1</v>
      </c>
      <c r="AJ3361" s="9">
        <v>0</v>
      </c>
      <c r="AM3361" s="9" t="s">
        <v>309</v>
      </c>
      <c r="AN3361" s="9">
        <v>-1</v>
      </c>
      <c r="AQ3361" s="9">
        <v>578</v>
      </c>
      <c r="AR3361" s="9" t="s">
        <v>303</v>
      </c>
      <c r="AS3361" s="9" t="s">
        <v>304</v>
      </c>
      <c r="AT3361" s="9" t="s">
        <v>195</v>
      </c>
      <c r="AU3361" s="9">
        <v>132.71029999999999</v>
      </c>
      <c r="AV3361" s="9">
        <v>50.564968428706599</v>
      </c>
      <c r="AW3361" s="9">
        <v>79.537422907446597</v>
      </c>
      <c r="AX3361" s="9">
        <v>6.1381704500000002E-2</v>
      </c>
    </row>
    <row r="3362" spans="1:50" x14ac:dyDescent="0.25">
      <c r="A3362" s="142">
        <v>550000</v>
      </c>
      <c r="B3362" s="142">
        <v>910000</v>
      </c>
      <c r="C3362" s="142">
        <v>910000</v>
      </c>
      <c r="D3362" s="9" t="s">
        <v>305</v>
      </c>
      <c r="E3362" s="9" t="s">
        <v>70</v>
      </c>
      <c r="F3362" s="9" t="s">
        <v>306</v>
      </c>
      <c r="G3362" s="9" t="s">
        <v>307</v>
      </c>
      <c r="H3362" s="9">
        <v>0.36</v>
      </c>
      <c r="I3362" s="9">
        <v>0.48</v>
      </c>
      <c r="J3362" s="9" t="s">
        <v>195</v>
      </c>
      <c r="K3362" s="9">
        <v>0.10958551181466999</v>
      </c>
      <c r="L3362" s="9">
        <v>3850.7764038733699</v>
      </c>
      <c r="M3362" s="9">
        <v>9.6105422008137005</v>
      </c>
      <c r="N3362" s="9">
        <v>1.4090583146409701</v>
      </c>
      <c r="O3362" s="9">
        <v>1.05317618589269</v>
      </c>
      <c r="P3362" s="9">
        <v>0.15441237658665</v>
      </c>
      <c r="Q3362" s="9">
        <v>421.989303102333</v>
      </c>
      <c r="R3362" s="9">
        <v>1210</v>
      </c>
      <c r="S3362" s="9" t="s">
        <v>310</v>
      </c>
      <c r="T3362" s="9">
        <v>1210</v>
      </c>
      <c r="U3362" s="9" t="s">
        <v>293</v>
      </c>
      <c r="V3362" s="9" t="s">
        <v>195</v>
      </c>
      <c r="Z3362" s="9">
        <v>0</v>
      </c>
      <c r="AA3362" s="9">
        <v>1</v>
      </c>
      <c r="AB3362" s="9">
        <v>1.05317618589269</v>
      </c>
      <c r="AC3362" s="9">
        <v>0.15441237658665</v>
      </c>
      <c r="AD3362" s="9">
        <v>421.989303102333</v>
      </c>
      <c r="AF3362" s="9">
        <v>-1</v>
      </c>
      <c r="AG3362" s="9">
        <v>-1</v>
      </c>
      <c r="AH3362" s="9">
        <v>-1</v>
      </c>
      <c r="AI3362" s="9">
        <v>-1</v>
      </c>
      <c r="AJ3362" s="9">
        <v>0</v>
      </c>
      <c r="AM3362" s="9" t="s">
        <v>309</v>
      </c>
      <c r="AN3362" s="9">
        <v>-1</v>
      </c>
      <c r="AQ3362" s="9">
        <v>578</v>
      </c>
      <c r="AR3362" s="9" t="s">
        <v>303</v>
      </c>
      <c r="AS3362" s="9" t="s">
        <v>304</v>
      </c>
      <c r="AT3362" s="9" t="s">
        <v>195</v>
      </c>
      <c r="AU3362" s="9">
        <v>132.71029999999999</v>
      </c>
      <c r="AV3362" s="9">
        <v>92.780758594835305</v>
      </c>
      <c r="AW3362" s="9">
        <v>443.47683228920602</v>
      </c>
      <c r="AX3362" s="9">
        <v>0.34224598789999999</v>
      </c>
    </row>
    <row r="3363" spans="1:50" x14ac:dyDescent="0.25">
      <c r="A3363" s="142">
        <v>550000</v>
      </c>
      <c r="B3363" s="142">
        <v>910000</v>
      </c>
      <c r="C3363" s="142">
        <v>910000</v>
      </c>
      <c r="D3363" s="9" t="s">
        <v>305</v>
      </c>
      <c r="E3363" s="9" t="s">
        <v>70</v>
      </c>
      <c r="F3363" s="9" t="s">
        <v>306</v>
      </c>
      <c r="G3363" s="9" t="s">
        <v>307</v>
      </c>
      <c r="H3363" s="9">
        <v>0.36</v>
      </c>
      <c r="I3363" s="9">
        <v>0.48</v>
      </c>
      <c r="J3363" s="9" t="s">
        <v>195</v>
      </c>
      <c r="K3363" s="9">
        <v>0.22369311343316001</v>
      </c>
      <c r="L3363" s="9">
        <v>3875.0752197392999</v>
      </c>
      <c r="M3363" s="9">
        <v>10.573871113645801</v>
      </c>
      <c r="N3363" s="9">
        <v>1.87583063797836</v>
      </c>
      <c r="O3363" s="9">
        <v>2.3653021504524201</v>
      </c>
      <c r="P3363" s="9">
        <v>0.41961039568268999</v>
      </c>
      <c r="Q3363" s="9">
        <v>866.827640691179</v>
      </c>
      <c r="R3363" s="9">
        <v>1200</v>
      </c>
      <c r="S3363" s="9" t="s">
        <v>308</v>
      </c>
      <c r="T3363" s="9">
        <v>1200</v>
      </c>
      <c r="U3363" s="9" t="s">
        <v>293</v>
      </c>
      <c r="V3363" s="9" t="s">
        <v>195</v>
      </c>
      <c r="Z3363" s="9">
        <v>0</v>
      </c>
      <c r="AA3363" s="9">
        <v>1</v>
      </c>
      <c r="AB3363" s="9">
        <v>2.3653021504524201</v>
      </c>
      <c r="AC3363" s="9">
        <v>0.41961039568268999</v>
      </c>
      <c r="AD3363" s="9">
        <v>866.827640691179</v>
      </c>
      <c r="AF3363" s="9">
        <v>-1</v>
      </c>
      <c r="AG3363" s="9">
        <v>-1</v>
      </c>
      <c r="AH3363" s="9">
        <v>-1</v>
      </c>
      <c r="AI3363" s="9">
        <v>-1</v>
      </c>
      <c r="AJ3363" s="9">
        <v>0</v>
      </c>
      <c r="AM3363" s="9" t="s">
        <v>309</v>
      </c>
      <c r="AN3363" s="9">
        <v>-1</v>
      </c>
      <c r="AQ3363" s="9">
        <v>578</v>
      </c>
      <c r="AR3363" s="9" t="s">
        <v>303</v>
      </c>
      <c r="AS3363" s="9" t="s">
        <v>304</v>
      </c>
      <c r="AT3363" s="9" t="s">
        <v>195</v>
      </c>
      <c r="AU3363" s="9">
        <v>132.71029999999999</v>
      </c>
      <c r="AV3363" s="9">
        <v>202.969431612981</v>
      </c>
      <c r="AW3363" s="9">
        <v>905.25391274364301</v>
      </c>
      <c r="AX3363" s="9">
        <v>0.70302322849999999</v>
      </c>
    </row>
    <row r="3364" spans="1:50" x14ac:dyDescent="0.25">
      <c r="A3364" s="142">
        <v>550000</v>
      </c>
      <c r="B3364" s="142">
        <v>910000</v>
      </c>
      <c r="C3364" s="142">
        <v>910000</v>
      </c>
      <c r="D3364" s="9" t="s">
        <v>305</v>
      </c>
      <c r="E3364" s="9" t="s">
        <v>70</v>
      </c>
      <c r="F3364" s="9" t="s">
        <v>306</v>
      </c>
      <c r="G3364" s="9" t="s">
        <v>307</v>
      </c>
      <c r="H3364" s="9">
        <v>0.36</v>
      </c>
      <c r="I3364" s="9">
        <v>0.48</v>
      </c>
      <c r="J3364" s="9" t="s">
        <v>195</v>
      </c>
      <c r="K3364" s="9">
        <v>0.29149588844117003</v>
      </c>
      <c r="L3364" s="9">
        <v>3875.0752197392999</v>
      </c>
      <c r="M3364" s="9">
        <v>10.573871113645801</v>
      </c>
      <c r="N3364" s="9">
        <v>1.87583063797836</v>
      </c>
      <c r="O3364" s="9">
        <v>3.0822399545346899</v>
      </c>
      <c r="P3364" s="9">
        <v>0.54679691838267996</v>
      </c>
      <c r="Q3364" s="9">
        <v>1129.56849395429</v>
      </c>
      <c r="R3364" s="9">
        <v>1330</v>
      </c>
      <c r="S3364" s="9" t="s">
        <v>311</v>
      </c>
      <c r="T3364" s="9">
        <v>1330</v>
      </c>
      <c r="U3364" s="9" t="s">
        <v>293</v>
      </c>
      <c r="V3364" s="9" t="s">
        <v>195</v>
      </c>
      <c r="Z3364" s="9">
        <v>0</v>
      </c>
      <c r="AA3364" s="9">
        <v>1</v>
      </c>
      <c r="AB3364" s="9">
        <v>3.0822399545346899</v>
      </c>
      <c r="AC3364" s="9">
        <v>0.54679691838267996</v>
      </c>
      <c r="AD3364" s="9">
        <v>1129.56849395429</v>
      </c>
      <c r="AF3364" s="9">
        <v>-1</v>
      </c>
      <c r="AG3364" s="9">
        <v>-1</v>
      </c>
      <c r="AH3364" s="9">
        <v>-1</v>
      </c>
      <c r="AI3364" s="9">
        <v>-1</v>
      </c>
      <c r="AJ3364" s="9">
        <v>0</v>
      </c>
      <c r="AM3364" s="9" t="s">
        <v>309</v>
      </c>
      <c r="AN3364" s="9">
        <v>-1</v>
      </c>
      <c r="AQ3364" s="9">
        <v>578</v>
      </c>
      <c r="AR3364" s="9" t="s">
        <v>303</v>
      </c>
      <c r="AS3364" s="9" t="s">
        <v>304</v>
      </c>
      <c r="AT3364" s="9" t="s">
        <v>195</v>
      </c>
      <c r="AU3364" s="9">
        <v>132.71029999999999</v>
      </c>
      <c r="AV3364" s="9">
        <v>137.08599779369601</v>
      </c>
      <c r="AW3364" s="9">
        <v>1179.6420082413599</v>
      </c>
      <c r="AX3364" s="9">
        <v>0.91611394479999997</v>
      </c>
    </row>
    <row r="3365" spans="1:50" x14ac:dyDescent="0.25">
      <c r="A3365" s="142">
        <v>550000</v>
      </c>
      <c r="B3365" s="142">
        <v>910000</v>
      </c>
      <c r="C3365" s="142">
        <v>910000</v>
      </c>
      <c r="D3365" s="9" t="s">
        <v>305</v>
      </c>
      <c r="E3365" s="9" t="s">
        <v>70</v>
      </c>
      <c r="F3365" s="9" t="s">
        <v>306</v>
      </c>
      <c r="G3365" s="9" t="s">
        <v>307</v>
      </c>
      <c r="H3365" s="9">
        <v>0.36</v>
      </c>
      <c r="I3365" s="9">
        <v>0.48</v>
      </c>
      <c r="J3365" s="9" t="s">
        <v>195</v>
      </c>
      <c r="K3365" s="9">
        <v>8.0999728844929994E-2</v>
      </c>
      <c r="L3365" s="9">
        <v>3875.0752197392999</v>
      </c>
      <c r="M3365" s="9">
        <v>10.573871113645801</v>
      </c>
      <c r="N3365" s="9">
        <v>1.87583063797836</v>
      </c>
      <c r="O3365" s="9">
        <v>0.85648069304662</v>
      </c>
      <c r="P3365" s="9">
        <v>0.15194177303527001</v>
      </c>
      <c r="Q3365" s="9">
        <v>313.88004205261802</v>
      </c>
      <c r="R3365" s="9">
        <v>1330</v>
      </c>
      <c r="S3365" s="9" t="s">
        <v>311</v>
      </c>
      <c r="T3365" s="9">
        <v>1330</v>
      </c>
      <c r="U3365" s="9" t="s">
        <v>293</v>
      </c>
      <c r="V3365" s="9" t="s">
        <v>195</v>
      </c>
      <c r="Z3365" s="9">
        <v>0</v>
      </c>
      <c r="AA3365" s="9">
        <v>1</v>
      </c>
      <c r="AB3365" s="9">
        <v>0.85648069304662</v>
      </c>
      <c r="AC3365" s="9">
        <v>0.15194177303527001</v>
      </c>
      <c r="AD3365" s="9">
        <v>313.88004205261598</v>
      </c>
      <c r="AF3365" s="9">
        <v>-1</v>
      </c>
      <c r="AG3365" s="9">
        <v>-1</v>
      </c>
      <c r="AH3365" s="9">
        <v>-1</v>
      </c>
      <c r="AI3365" s="9">
        <v>-1</v>
      </c>
      <c r="AJ3365" s="9">
        <v>0</v>
      </c>
      <c r="AM3365" s="9" t="s">
        <v>309</v>
      </c>
      <c r="AN3365" s="9">
        <v>-1</v>
      </c>
      <c r="AQ3365" s="9">
        <v>578</v>
      </c>
      <c r="AR3365" s="9" t="s">
        <v>303</v>
      </c>
      <c r="AS3365" s="9" t="s">
        <v>304</v>
      </c>
      <c r="AT3365" s="9" t="s">
        <v>195</v>
      </c>
      <c r="AU3365" s="9">
        <v>132.71029999999999</v>
      </c>
      <c r="AV3365" s="9">
        <v>103.265962538034</v>
      </c>
      <c r="AW3365" s="9">
        <v>327.79427288878998</v>
      </c>
      <c r="AX3365" s="9">
        <v>0.25456613309999998</v>
      </c>
    </row>
    <row r="3366" spans="1:50" x14ac:dyDescent="0.25">
      <c r="A3366" s="142">
        <v>550000</v>
      </c>
      <c r="B3366" s="142">
        <v>910000</v>
      </c>
      <c r="C3366" s="142">
        <v>910000</v>
      </c>
      <c r="D3366" s="9" t="s">
        <v>305</v>
      </c>
      <c r="E3366" s="9" t="s">
        <v>70</v>
      </c>
      <c r="F3366" s="9" t="s">
        <v>306</v>
      </c>
      <c r="G3366" s="9" t="s">
        <v>307</v>
      </c>
      <c r="H3366" s="9">
        <v>0.36</v>
      </c>
      <c r="I3366" s="9">
        <v>0.48</v>
      </c>
      <c r="J3366" s="9" t="s">
        <v>195</v>
      </c>
      <c r="K3366" s="9">
        <v>2.1574722925619998E-2</v>
      </c>
      <c r="L3366" s="9">
        <v>3875.0752197392999</v>
      </c>
      <c r="M3366" s="9">
        <v>10.573871113645801</v>
      </c>
      <c r="N3366" s="9">
        <v>1.87583063797836</v>
      </c>
      <c r="O3366" s="9">
        <v>0.22812833952816999</v>
      </c>
      <c r="P3366" s="9">
        <v>4.0470526269779997E-2</v>
      </c>
      <c r="Q3366" s="9">
        <v>83.603674181830897</v>
      </c>
      <c r="R3366" s="9">
        <v>1330</v>
      </c>
      <c r="S3366" s="9" t="s">
        <v>311</v>
      </c>
      <c r="T3366" s="9">
        <v>1330</v>
      </c>
      <c r="U3366" s="9" t="s">
        <v>293</v>
      </c>
      <c r="V3366" s="9" t="s">
        <v>195</v>
      </c>
      <c r="Z3366" s="9">
        <v>0</v>
      </c>
      <c r="AA3366" s="9">
        <v>1</v>
      </c>
      <c r="AB3366" s="9">
        <v>0.22812833952816999</v>
      </c>
      <c r="AC3366" s="9">
        <v>4.0470526269779997E-2</v>
      </c>
      <c r="AD3366" s="9">
        <v>83.603674181831707</v>
      </c>
      <c r="AF3366" s="9">
        <v>-1</v>
      </c>
      <c r="AG3366" s="9">
        <v>-1</v>
      </c>
      <c r="AH3366" s="9">
        <v>-1</v>
      </c>
      <c r="AI3366" s="9">
        <v>-1</v>
      </c>
      <c r="AJ3366" s="9">
        <v>0</v>
      </c>
      <c r="AM3366" s="9" t="s">
        <v>309</v>
      </c>
      <c r="AN3366" s="9">
        <v>-1</v>
      </c>
      <c r="AQ3366" s="9">
        <v>578</v>
      </c>
      <c r="AR3366" s="9" t="s">
        <v>303</v>
      </c>
      <c r="AS3366" s="9" t="s">
        <v>304</v>
      </c>
      <c r="AT3366" s="9" t="s">
        <v>195</v>
      </c>
      <c r="AU3366" s="9">
        <v>132.71029999999999</v>
      </c>
      <c r="AV3366" s="9">
        <v>53.262427716333001</v>
      </c>
      <c r="AW3366" s="9">
        <v>87.309806033066707</v>
      </c>
      <c r="AX3366" s="9">
        <v>6.7805088499999999E-2</v>
      </c>
    </row>
    <row r="3367" spans="1:50" x14ac:dyDescent="0.25">
      <c r="A3367" s="142">
        <v>550000</v>
      </c>
      <c r="B3367" s="142">
        <v>910000</v>
      </c>
      <c r="C3367" s="142">
        <v>910000</v>
      </c>
      <c r="D3367" s="9" t="s">
        <v>305</v>
      </c>
      <c r="E3367" s="9" t="s">
        <v>70</v>
      </c>
      <c r="F3367" s="9" t="s">
        <v>306</v>
      </c>
      <c r="G3367" s="9" t="s">
        <v>307</v>
      </c>
      <c r="H3367" s="9">
        <v>0.36</v>
      </c>
      <c r="I3367" s="9">
        <v>0.48</v>
      </c>
      <c r="J3367" s="9" t="s">
        <v>195</v>
      </c>
      <c r="K3367" s="9">
        <v>8.0120884104219997E-2</v>
      </c>
      <c r="L3367" s="9">
        <v>3847.42469200289</v>
      </c>
      <c r="M3367" s="9">
        <v>9.5601531223170699</v>
      </c>
      <c r="N3367" s="9">
        <v>1.4050111379433099</v>
      </c>
      <c r="O3367" s="9">
        <v>0.76596792033179995</v>
      </c>
      <c r="P3367" s="9">
        <v>0.11257073454829999</v>
      </c>
      <c r="Q3367" s="9">
        <v>308.25906784769302</v>
      </c>
      <c r="R3367" s="9">
        <v>1200</v>
      </c>
      <c r="S3367" s="9" t="s">
        <v>308</v>
      </c>
      <c r="T3367" s="9">
        <v>1200</v>
      </c>
      <c r="U3367" s="9" t="s">
        <v>293</v>
      </c>
      <c r="V3367" s="9" t="s">
        <v>195</v>
      </c>
      <c r="Z3367" s="9">
        <v>0</v>
      </c>
      <c r="AA3367" s="9">
        <v>1</v>
      </c>
      <c r="AB3367" s="9">
        <v>0.76596792033179995</v>
      </c>
      <c r="AC3367" s="9">
        <v>0.11257073454829999</v>
      </c>
      <c r="AD3367" s="9">
        <v>308.25906784769302</v>
      </c>
      <c r="AF3367" s="9">
        <v>-1</v>
      </c>
      <c r="AG3367" s="9">
        <v>-1</v>
      </c>
      <c r="AH3367" s="9">
        <v>-1</v>
      </c>
      <c r="AI3367" s="9">
        <v>-1</v>
      </c>
      <c r="AJ3367" s="9">
        <v>0</v>
      </c>
      <c r="AM3367" s="9" t="s">
        <v>309</v>
      </c>
      <c r="AN3367" s="9">
        <v>-1</v>
      </c>
      <c r="AQ3367" s="9">
        <v>578</v>
      </c>
      <c r="AR3367" s="9" t="s">
        <v>303</v>
      </c>
      <c r="AS3367" s="9" t="s">
        <v>304</v>
      </c>
      <c r="AT3367" s="9" t="s">
        <v>195</v>
      </c>
      <c r="AU3367" s="9">
        <v>132.71029999999999</v>
      </c>
      <c r="AV3367" s="9">
        <v>102.352127772969</v>
      </c>
      <c r="AW3367" s="9">
        <v>324.23771440554498</v>
      </c>
      <c r="AX3367" s="9">
        <v>0.25000735429999998</v>
      </c>
    </row>
    <row r="3368" spans="1:50" x14ac:dyDescent="0.25">
      <c r="A3368" s="142">
        <v>550000</v>
      </c>
      <c r="B3368" s="142">
        <v>910000</v>
      </c>
      <c r="C3368" s="142">
        <v>910000</v>
      </c>
      <c r="D3368" s="9" t="s">
        <v>305</v>
      </c>
      <c r="E3368" s="9" t="s">
        <v>70</v>
      </c>
      <c r="F3368" s="9" t="s">
        <v>306</v>
      </c>
      <c r="G3368" s="9" t="s">
        <v>307</v>
      </c>
      <c r="H3368" s="9">
        <v>0.36</v>
      </c>
      <c r="I3368" s="9">
        <v>0.48</v>
      </c>
      <c r="J3368" s="9" t="s">
        <v>195</v>
      </c>
      <c r="K3368" s="9">
        <v>9.4884063304000003E-4</v>
      </c>
      <c r="L3368" s="9">
        <v>3847.42469200289</v>
      </c>
      <c r="M3368" s="9">
        <v>9.5601531223170699</v>
      </c>
      <c r="N3368" s="9">
        <v>1.4050111379433099</v>
      </c>
      <c r="O3368" s="9">
        <v>9.0710617406100005E-3</v>
      </c>
      <c r="P3368" s="9">
        <v>1.3331316575599999E-3</v>
      </c>
      <c r="Q3368" s="9">
        <v>3.65059288036452</v>
      </c>
      <c r="R3368" s="9">
        <v>1210</v>
      </c>
      <c r="S3368" s="9" t="s">
        <v>310</v>
      </c>
      <c r="T3368" s="9">
        <v>1210</v>
      </c>
      <c r="U3368" s="9" t="s">
        <v>293</v>
      </c>
      <c r="V3368" s="9" t="s">
        <v>195</v>
      </c>
      <c r="Z3368" s="9">
        <v>0</v>
      </c>
      <c r="AA3368" s="9">
        <v>1</v>
      </c>
      <c r="AB3368" s="9">
        <v>9.0710617406100005E-3</v>
      </c>
      <c r="AC3368" s="9">
        <v>1.3331316575599999E-3</v>
      </c>
      <c r="AD3368" s="9">
        <v>3.65059288036477</v>
      </c>
      <c r="AF3368" s="9">
        <v>-1</v>
      </c>
      <c r="AG3368" s="9">
        <v>-1</v>
      </c>
      <c r="AH3368" s="9">
        <v>-1</v>
      </c>
      <c r="AI3368" s="9">
        <v>-1</v>
      </c>
      <c r="AJ3368" s="9">
        <v>0</v>
      </c>
      <c r="AM3368" s="9" t="s">
        <v>309</v>
      </c>
      <c r="AN3368" s="9">
        <v>-1</v>
      </c>
      <c r="AQ3368" s="9">
        <v>578</v>
      </c>
      <c r="AR3368" s="9" t="s">
        <v>303</v>
      </c>
      <c r="AS3368" s="9" t="s">
        <v>304</v>
      </c>
      <c r="AT3368" s="9" t="s">
        <v>195</v>
      </c>
      <c r="AU3368" s="9">
        <v>132.71029999999999</v>
      </c>
      <c r="AV3368" s="9">
        <v>11.0921763501323</v>
      </c>
      <c r="AW3368" s="9">
        <v>3.8398218096846302</v>
      </c>
      <c r="AX3368" s="9">
        <v>2.9607404E-3</v>
      </c>
    </row>
    <row r="3369" spans="1:50" x14ac:dyDescent="0.25">
      <c r="A3369" s="142">
        <v>550000</v>
      </c>
      <c r="B3369" s="142">
        <v>910000</v>
      </c>
      <c r="C3369" s="142">
        <v>910000</v>
      </c>
      <c r="D3369" s="9" t="s">
        <v>305</v>
      </c>
      <c r="E3369" s="9" t="s">
        <v>70</v>
      </c>
      <c r="F3369" s="9" t="s">
        <v>306</v>
      </c>
      <c r="G3369" s="9" t="s">
        <v>307</v>
      </c>
      <c r="H3369" s="9">
        <v>0.36</v>
      </c>
      <c r="I3369" s="9">
        <v>0.48</v>
      </c>
      <c r="J3369" s="9" t="s">
        <v>195</v>
      </c>
      <c r="K3369" s="9">
        <v>1.7440583419E-3</v>
      </c>
      <c r="L3369" s="9">
        <v>3847.42469200289</v>
      </c>
      <c r="M3369" s="9">
        <v>9.5601531223170699</v>
      </c>
      <c r="N3369" s="9">
        <v>1.4050111379433099</v>
      </c>
      <c r="O3369" s="9">
        <v>1.6673464802869999E-2</v>
      </c>
      <c r="P3369" s="9">
        <v>2.4504213956000002E-3</v>
      </c>
      <c r="Q3369" s="9">
        <v>6.7101331289427604</v>
      </c>
      <c r="R3369" s="9">
        <v>1210</v>
      </c>
      <c r="S3369" s="9" t="s">
        <v>310</v>
      </c>
      <c r="T3369" s="9">
        <v>1210</v>
      </c>
      <c r="U3369" s="9" t="s">
        <v>293</v>
      </c>
      <c r="V3369" s="9" t="s">
        <v>195</v>
      </c>
      <c r="Z3369" s="9">
        <v>0</v>
      </c>
      <c r="AA3369" s="9">
        <v>1</v>
      </c>
      <c r="AB3369" s="9">
        <v>1.6673464802869999E-2</v>
      </c>
      <c r="AC3369" s="9">
        <v>2.4504213956000002E-3</v>
      </c>
      <c r="AD3369" s="9">
        <v>6.7101331289413002</v>
      </c>
      <c r="AF3369" s="9">
        <v>-1</v>
      </c>
      <c r="AG3369" s="9">
        <v>-1</v>
      </c>
      <c r="AH3369" s="9">
        <v>-1</v>
      </c>
      <c r="AI3369" s="9">
        <v>-1</v>
      </c>
      <c r="AJ3369" s="9">
        <v>0</v>
      </c>
      <c r="AM3369" s="9" t="s">
        <v>309</v>
      </c>
      <c r="AN3369" s="9">
        <v>-1</v>
      </c>
      <c r="AQ3369" s="9">
        <v>578</v>
      </c>
      <c r="AR3369" s="9" t="s">
        <v>303</v>
      </c>
      <c r="AS3369" s="9" t="s">
        <v>304</v>
      </c>
      <c r="AT3369" s="9" t="s">
        <v>195</v>
      </c>
      <c r="AU3369" s="9">
        <v>132.71029999999999</v>
      </c>
      <c r="AV3369" s="9">
        <v>15.220453203778501</v>
      </c>
      <c r="AW3369" s="9">
        <v>7.0579537019810497</v>
      </c>
      <c r="AX3369" s="9">
        <v>5.4421193000000001E-3</v>
      </c>
    </row>
    <row r="3370" spans="1:50" x14ac:dyDescent="0.25">
      <c r="A3370" s="142">
        <v>550000</v>
      </c>
      <c r="B3370" s="142">
        <v>910000</v>
      </c>
      <c r="C3370" s="142">
        <v>910000</v>
      </c>
      <c r="D3370" s="9" t="s">
        <v>305</v>
      </c>
      <c r="E3370" s="9" t="s">
        <v>70</v>
      </c>
      <c r="F3370" s="9" t="s">
        <v>306</v>
      </c>
      <c r="G3370" s="9" t="s">
        <v>307</v>
      </c>
      <c r="H3370" s="9">
        <v>0.36</v>
      </c>
      <c r="I3370" s="9">
        <v>0.48</v>
      </c>
      <c r="J3370" s="9" t="s">
        <v>195</v>
      </c>
      <c r="K3370" s="9">
        <v>0.47259588938885</v>
      </c>
      <c r="L3370" s="9">
        <v>3847.42469200289</v>
      </c>
      <c r="M3370" s="9">
        <v>9.5601531223170699</v>
      </c>
      <c r="N3370" s="9">
        <v>1.4050111379433099</v>
      </c>
      <c r="O3370" s="9">
        <v>4.5180890675351097</v>
      </c>
      <c r="P3370" s="9">
        <v>0.66400248833757003</v>
      </c>
      <c r="Q3370" s="9">
        <v>1818.2770941737599</v>
      </c>
      <c r="R3370" s="9">
        <v>1210</v>
      </c>
      <c r="S3370" s="9" t="s">
        <v>310</v>
      </c>
      <c r="T3370" s="9">
        <v>1210</v>
      </c>
      <c r="U3370" s="9" t="s">
        <v>293</v>
      </c>
      <c r="V3370" s="9" t="s">
        <v>195</v>
      </c>
      <c r="Z3370" s="9">
        <v>0</v>
      </c>
      <c r="AA3370" s="9">
        <v>1</v>
      </c>
      <c r="AB3370" s="9">
        <v>4.5180890675351097</v>
      </c>
      <c r="AC3370" s="9">
        <v>0.66400248833757003</v>
      </c>
      <c r="AD3370" s="9">
        <v>1818.2770941737599</v>
      </c>
      <c r="AF3370" s="9">
        <v>-1</v>
      </c>
      <c r="AG3370" s="9">
        <v>-1</v>
      </c>
      <c r="AH3370" s="9">
        <v>-1</v>
      </c>
      <c r="AI3370" s="9">
        <v>-1</v>
      </c>
      <c r="AJ3370" s="9">
        <v>0</v>
      </c>
      <c r="AM3370" s="9" t="s">
        <v>309</v>
      </c>
      <c r="AN3370" s="9">
        <v>-1</v>
      </c>
      <c r="AQ3370" s="9">
        <v>578</v>
      </c>
      <c r="AR3370" s="9" t="s">
        <v>303</v>
      </c>
      <c r="AS3370" s="9" t="s">
        <v>304</v>
      </c>
      <c r="AT3370" s="9" t="s">
        <v>195</v>
      </c>
      <c r="AU3370" s="9">
        <v>132.71029999999999</v>
      </c>
      <c r="AV3370" s="9">
        <v>173.50793617519901</v>
      </c>
      <c r="AW3370" s="9">
        <v>1912.5277101731399</v>
      </c>
      <c r="AX3370" s="9">
        <v>1.4746772864</v>
      </c>
    </row>
    <row r="3371" spans="1:50" x14ac:dyDescent="0.25">
      <c r="A3371" s="142">
        <v>550000</v>
      </c>
      <c r="B3371" s="142">
        <v>910000</v>
      </c>
      <c r="C3371" s="142">
        <v>910000</v>
      </c>
      <c r="D3371" s="9" t="s">
        <v>305</v>
      </c>
      <c r="E3371" s="9" t="s">
        <v>70</v>
      </c>
      <c r="F3371" s="9" t="s">
        <v>306</v>
      </c>
      <c r="G3371" s="9" t="s">
        <v>307</v>
      </c>
      <c r="H3371" s="9">
        <v>0.36</v>
      </c>
      <c r="I3371" s="9">
        <v>0.48</v>
      </c>
      <c r="J3371" s="9" t="s">
        <v>195</v>
      </c>
      <c r="K3371" s="9">
        <v>1.1640922444E-2</v>
      </c>
      <c r="L3371" s="9">
        <v>3847.42469200289</v>
      </c>
      <c r="M3371" s="9">
        <v>9.5601531223170699</v>
      </c>
      <c r="N3371" s="9">
        <v>1.4050111379433099</v>
      </c>
      <c r="O3371" s="9">
        <v>0.11128900104974</v>
      </c>
      <c r="P3371" s="9">
        <v>1.6355625689760001E-2</v>
      </c>
      <c r="Q3371" s="9">
        <v>44.787572448770803</v>
      </c>
      <c r="R3371" s="9">
        <v>1210</v>
      </c>
      <c r="S3371" s="9" t="s">
        <v>310</v>
      </c>
      <c r="T3371" s="9">
        <v>1210</v>
      </c>
      <c r="U3371" s="9" t="s">
        <v>293</v>
      </c>
      <c r="V3371" s="9" t="s">
        <v>195</v>
      </c>
      <c r="Z3371" s="9">
        <v>0</v>
      </c>
      <c r="AA3371" s="9">
        <v>1</v>
      </c>
      <c r="AB3371" s="9">
        <v>0.11128900104974</v>
      </c>
      <c r="AC3371" s="9">
        <v>1.6355625689760001E-2</v>
      </c>
      <c r="AD3371" s="9">
        <v>44.787572448771201</v>
      </c>
      <c r="AF3371" s="9">
        <v>-1</v>
      </c>
      <c r="AG3371" s="9">
        <v>-1</v>
      </c>
      <c r="AH3371" s="9">
        <v>-1</v>
      </c>
      <c r="AI3371" s="9">
        <v>-1</v>
      </c>
      <c r="AJ3371" s="9">
        <v>0</v>
      </c>
      <c r="AM3371" s="9" t="s">
        <v>309</v>
      </c>
      <c r="AN3371" s="9">
        <v>-1</v>
      </c>
      <c r="AQ3371" s="9">
        <v>578</v>
      </c>
      <c r="AR3371" s="9" t="s">
        <v>303</v>
      </c>
      <c r="AS3371" s="9" t="s">
        <v>304</v>
      </c>
      <c r="AT3371" s="9" t="s">
        <v>195</v>
      </c>
      <c r="AU3371" s="9">
        <v>132.71029999999999</v>
      </c>
      <c r="AV3371" s="9">
        <v>33.180818521188598</v>
      </c>
      <c r="AW3371" s="9">
        <v>47.1091417551986</v>
      </c>
      <c r="AX3371" s="9">
        <v>3.6324065199999998E-2</v>
      </c>
    </row>
    <row r="3372" spans="1:50" x14ac:dyDescent="0.25">
      <c r="A3372" s="142">
        <v>550000</v>
      </c>
      <c r="B3372" s="142">
        <v>910000</v>
      </c>
      <c r="C3372" s="142">
        <v>910000</v>
      </c>
      <c r="D3372" s="9" t="s">
        <v>305</v>
      </c>
      <c r="E3372" s="9" t="s">
        <v>70</v>
      </c>
      <c r="F3372" s="9" t="s">
        <v>306</v>
      </c>
      <c r="G3372" s="9" t="s">
        <v>307</v>
      </c>
      <c r="H3372" s="9">
        <v>0.36</v>
      </c>
      <c r="I3372" s="9">
        <v>0.48</v>
      </c>
      <c r="J3372" s="9" t="s">
        <v>195</v>
      </c>
      <c r="K3372" s="9">
        <v>5.0408200226480002E-2</v>
      </c>
      <c r="L3372" s="9">
        <v>3847.42469200289</v>
      </c>
      <c r="M3372" s="9">
        <v>9.5601531223170699</v>
      </c>
      <c r="N3372" s="9">
        <v>1.4050111379433099</v>
      </c>
      <c r="O3372" s="9">
        <v>0.48191011278564</v>
      </c>
      <c r="P3372" s="9">
        <v>7.0824082761890006E-2</v>
      </c>
      <c r="Q3372" s="9">
        <v>193.94175423081501</v>
      </c>
      <c r="R3372" s="9">
        <v>1210</v>
      </c>
      <c r="S3372" s="9" t="s">
        <v>310</v>
      </c>
      <c r="T3372" s="9">
        <v>1210</v>
      </c>
      <c r="U3372" s="9" t="s">
        <v>293</v>
      </c>
      <c r="V3372" s="9" t="s">
        <v>195</v>
      </c>
      <c r="Z3372" s="9">
        <v>0</v>
      </c>
      <c r="AA3372" s="9">
        <v>1</v>
      </c>
      <c r="AB3372" s="9">
        <v>0.48191011278564</v>
      </c>
      <c r="AC3372" s="9">
        <v>7.0824082761890006E-2</v>
      </c>
      <c r="AD3372" s="9">
        <v>193.941754230816</v>
      </c>
      <c r="AF3372" s="9">
        <v>-1</v>
      </c>
      <c r="AG3372" s="9">
        <v>-1</v>
      </c>
      <c r="AH3372" s="9">
        <v>-1</v>
      </c>
      <c r="AI3372" s="9">
        <v>-1</v>
      </c>
      <c r="AJ3372" s="9">
        <v>0</v>
      </c>
      <c r="AM3372" s="9" t="s">
        <v>309</v>
      </c>
      <c r="AN3372" s="9">
        <v>-1</v>
      </c>
      <c r="AQ3372" s="9">
        <v>578</v>
      </c>
      <c r="AR3372" s="9" t="s">
        <v>303</v>
      </c>
      <c r="AS3372" s="9" t="s">
        <v>304</v>
      </c>
      <c r="AT3372" s="9" t="s">
        <v>195</v>
      </c>
      <c r="AU3372" s="9">
        <v>132.71029999999999</v>
      </c>
      <c r="AV3372" s="9">
        <v>74.933644538236194</v>
      </c>
      <c r="AW3372" s="9">
        <v>203.99474882818799</v>
      </c>
      <c r="AX3372" s="9">
        <v>0.1572925825</v>
      </c>
    </row>
    <row r="3373" spans="1:50" x14ac:dyDescent="0.25">
      <c r="A3373" s="142">
        <v>550000</v>
      </c>
      <c r="B3373" s="142">
        <v>910000</v>
      </c>
      <c r="C3373" s="142">
        <v>910000</v>
      </c>
      <c r="D3373" s="9" t="s">
        <v>305</v>
      </c>
      <c r="E3373" s="9" t="s">
        <v>70</v>
      </c>
      <c r="F3373" s="9" t="s">
        <v>306</v>
      </c>
      <c r="G3373" s="9" t="s">
        <v>307</v>
      </c>
      <c r="H3373" s="9">
        <v>0.36</v>
      </c>
      <c r="I3373" s="9">
        <v>0.48</v>
      </c>
      <c r="J3373" s="9" t="s">
        <v>195</v>
      </c>
      <c r="K3373" s="9">
        <v>3.0465839128999999E-4</v>
      </c>
      <c r="L3373" s="9">
        <v>3847.42469200289</v>
      </c>
      <c r="M3373" s="9">
        <v>9.5601531223170699</v>
      </c>
      <c r="N3373" s="9">
        <v>1.4050111379433099</v>
      </c>
      <c r="O3373" s="9">
        <v>2.9125808707999999E-3</v>
      </c>
      <c r="P3373" s="9">
        <v>4.2804843304000001E-4</v>
      </c>
      <c r="Q3373" s="9">
        <v>1.1721502173058</v>
      </c>
      <c r="R3373" s="9">
        <v>1210</v>
      </c>
      <c r="S3373" s="9" t="s">
        <v>310</v>
      </c>
      <c r="T3373" s="9">
        <v>1210</v>
      </c>
      <c r="U3373" s="9" t="s">
        <v>293</v>
      </c>
      <c r="V3373" s="9" t="s">
        <v>195</v>
      </c>
      <c r="Z3373" s="9">
        <v>0</v>
      </c>
      <c r="AA3373" s="9">
        <v>1</v>
      </c>
      <c r="AB3373" s="9">
        <v>2.9125808707999999E-3</v>
      </c>
      <c r="AC3373" s="9">
        <v>4.2804843304000001E-4</v>
      </c>
      <c r="AD3373" s="9">
        <v>1.1721502173056499</v>
      </c>
      <c r="AF3373" s="9">
        <v>-1</v>
      </c>
      <c r="AG3373" s="9">
        <v>-1</v>
      </c>
      <c r="AH3373" s="9">
        <v>-1</v>
      </c>
      <c r="AI3373" s="9">
        <v>-1</v>
      </c>
      <c r="AJ3373" s="9">
        <v>0</v>
      </c>
      <c r="AM3373" s="9" t="s">
        <v>309</v>
      </c>
      <c r="AN3373" s="9">
        <v>-1</v>
      </c>
      <c r="AQ3373" s="9">
        <v>578</v>
      </c>
      <c r="AR3373" s="9" t="s">
        <v>303</v>
      </c>
      <c r="AS3373" s="9" t="s">
        <v>304</v>
      </c>
      <c r="AT3373" s="9" t="s">
        <v>195</v>
      </c>
      <c r="AU3373" s="9">
        <v>132.71029999999999</v>
      </c>
      <c r="AV3373" s="9">
        <v>6.3941379784972598</v>
      </c>
      <c r="AW3373" s="9">
        <v>1.2329087674621999</v>
      </c>
      <c r="AX3373" s="9">
        <v>9.5064900000000003E-4</v>
      </c>
    </row>
    <row r="3374" spans="1:50" x14ac:dyDescent="0.25">
      <c r="A3374" s="142">
        <v>550000</v>
      </c>
      <c r="B3374" s="142">
        <v>910000</v>
      </c>
      <c r="C3374" s="142">
        <v>910000</v>
      </c>
      <c r="D3374" s="9" t="s">
        <v>305</v>
      </c>
      <c r="E3374" s="9" t="s">
        <v>70</v>
      </c>
      <c r="F3374" s="9" t="s">
        <v>306</v>
      </c>
      <c r="G3374" s="9" t="s">
        <v>307</v>
      </c>
      <c r="H3374" s="9">
        <v>0.36</v>
      </c>
      <c r="I3374" s="9">
        <v>0.48</v>
      </c>
      <c r="J3374" s="9" t="s">
        <v>195</v>
      </c>
      <c r="K3374" s="9">
        <v>2.4471988810300001E-3</v>
      </c>
      <c r="L3374" s="9">
        <v>3860.0828652958398</v>
      </c>
      <c r="M3374" s="9">
        <v>9.5896964670744502</v>
      </c>
      <c r="N3374" s="9">
        <v>1.40928788474486</v>
      </c>
      <c r="O3374" s="9">
        <v>2.346789446365E-2</v>
      </c>
      <c r="P3374" s="9">
        <v>3.4488077345899999E-3</v>
      </c>
      <c r="Q3374" s="9">
        <v>9.4463904686389295</v>
      </c>
      <c r="R3374" s="9">
        <v>1200</v>
      </c>
      <c r="S3374" s="9" t="s">
        <v>308</v>
      </c>
      <c r="T3374" s="9">
        <v>1200</v>
      </c>
      <c r="U3374" s="9" t="s">
        <v>293</v>
      </c>
      <c r="V3374" s="9" t="s">
        <v>195</v>
      </c>
      <c r="Z3374" s="9">
        <v>0</v>
      </c>
      <c r="AA3374" s="9">
        <v>1</v>
      </c>
      <c r="AB3374" s="9">
        <v>2.346789446365E-2</v>
      </c>
      <c r="AC3374" s="9">
        <v>3.4488077345899999E-3</v>
      </c>
      <c r="AD3374" s="9">
        <v>354.58509520146902</v>
      </c>
      <c r="AF3374" s="9">
        <v>-1</v>
      </c>
      <c r="AG3374" s="9">
        <v>-1</v>
      </c>
      <c r="AH3374" s="9">
        <v>-1</v>
      </c>
      <c r="AI3374" s="9">
        <v>-1</v>
      </c>
      <c r="AJ3374" s="9">
        <v>0</v>
      </c>
      <c r="AM3374" s="9" t="s">
        <v>309</v>
      </c>
      <c r="AN3374" s="9">
        <v>-1</v>
      </c>
      <c r="AQ3374" s="9">
        <v>578</v>
      </c>
      <c r="AR3374" s="9" t="s">
        <v>303</v>
      </c>
      <c r="AS3374" s="9" t="s">
        <v>304</v>
      </c>
      <c r="AT3374" s="9" t="s">
        <v>195</v>
      </c>
      <c r="AU3374" s="9">
        <v>132.71029999999999</v>
      </c>
      <c r="AV3374" s="9">
        <v>52.386319151882901</v>
      </c>
      <c r="AW3374" s="9">
        <v>9.9034625085919998</v>
      </c>
      <c r="AX3374" s="9">
        <v>0.2875791526</v>
      </c>
    </row>
    <row r="3375" spans="1:50" x14ac:dyDescent="0.25">
      <c r="A3375" s="142">
        <v>550000</v>
      </c>
      <c r="B3375" s="142">
        <v>910000</v>
      </c>
      <c r="C3375" s="142">
        <v>910000</v>
      </c>
      <c r="D3375" s="9" t="s">
        <v>305</v>
      </c>
      <c r="E3375" s="9" t="s">
        <v>70</v>
      </c>
      <c r="F3375" s="9" t="s">
        <v>306</v>
      </c>
      <c r="G3375" s="9" t="s">
        <v>307</v>
      </c>
      <c r="H3375" s="9">
        <v>0.36</v>
      </c>
      <c r="I3375" s="9">
        <v>0.48</v>
      </c>
      <c r="J3375" s="9" t="s">
        <v>195</v>
      </c>
      <c r="K3375" s="9">
        <v>3.894615721097E-2</v>
      </c>
      <c r="L3375" s="9">
        <v>3850.4766351762501</v>
      </c>
      <c r="M3375" s="9">
        <v>9.5673638437771604</v>
      </c>
      <c r="N3375" s="9">
        <v>1.4060581568017501</v>
      </c>
      <c r="O3375" s="9">
        <v>0.3726120563543</v>
      </c>
      <c r="P3375" s="9">
        <v>5.4760562022560001E-2</v>
      </c>
      <c r="Q3375" s="9">
        <v>149.96126837074499</v>
      </c>
      <c r="R3375" s="9">
        <v>1200</v>
      </c>
      <c r="S3375" s="9" t="s">
        <v>308</v>
      </c>
      <c r="T3375" s="9">
        <v>1200</v>
      </c>
      <c r="U3375" s="9" t="s">
        <v>293</v>
      </c>
      <c r="V3375" s="9" t="s">
        <v>195</v>
      </c>
      <c r="Z3375" s="9">
        <v>0</v>
      </c>
      <c r="AA3375" s="9">
        <v>1</v>
      </c>
      <c r="AB3375" s="9">
        <v>0.3726120563543</v>
      </c>
      <c r="AC3375" s="9">
        <v>5.4760562022560001E-2</v>
      </c>
      <c r="AD3375" s="9">
        <v>149.961268370743</v>
      </c>
      <c r="AF3375" s="9">
        <v>-1</v>
      </c>
      <c r="AG3375" s="9">
        <v>-1</v>
      </c>
      <c r="AH3375" s="9">
        <v>-1</v>
      </c>
      <c r="AI3375" s="9">
        <v>-1</v>
      </c>
      <c r="AJ3375" s="9">
        <v>0</v>
      </c>
      <c r="AM3375" s="9" t="s">
        <v>309</v>
      </c>
      <c r="AN3375" s="9">
        <v>-1</v>
      </c>
      <c r="AQ3375" s="9">
        <v>578</v>
      </c>
      <c r="AR3375" s="9" t="s">
        <v>303</v>
      </c>
      <c r="AS3375" s="9" t="s">
        <v>304</v>
      </c>
      <c r="AT3375" s="9" t="s">
        <v>195</v>
      </c>
      <c r="AU3375" s="9">
        <v>132.71029999999999</v>
      </c>
      <c r="AV3375" s="9">
        <v>71.172034577793696</v>
      </c>
      <c r="AW3375" s="9">
        <v>157.60950643701599</v>
      </c>
      <c r="AX3375" s="9">
        <v>0.12162308870000001</v>
      </c>
    </row>
    <row r="3376" spans="1:50" x14ac:dyDescent="0.25">
      <c r="A3376" s="142">
        <v>550000</v>
      </c>
      <c r="B3376" s="142">
        <v>910000</v>
      </c>
      <c r="C3376" s="142">
        <v>910000</v>
      </c>
      <c r="D3376" s="9" t="s">
        <v>305</v>
      </c>
      <c r="E3376" s="9" t="s">
        <v>70</v>
      </c>
      <c r="F3376" s="9" t="s">
        <v>306</v>
      </c>
      <c r="G3376" s="9" t="s">
        <v>307</v>
      </c>
      <c r="H3376" s="9">
        <v>0.36</v>
      </c>
      <c r="I3376" s="9">
        <v>0.48</v>
      </c>
      <c r="J3376" s="9" t="s">
        <v>195</v>
      </c>
      <c r="K3376" s="9">
        <v>7.4967615957879999E-2</v>
      </c>
      <c r="L3376" s="9">
        <v>3850.4766351762501</v>
      </c>
      <c r="M3376" s="9">
        <v>9.5673638437771604</v>
      </c>
      <c r="N3376" s="9">
        <v>1.4060581568017501</v>
      </c>
      <c r="O3376" s="9">
        <v>0.71724245836966005</v>
      </c>
      <c r="P3376" s="9">
        <v>0.10540882791356</v>
      </c>
      <c r="Q3376" s="9">
        <v>288.66105364071001</v>
      </c>
      <c r="R3376" s="9">
        <v>1210</v>
      </c>
      <c r="S3376" s="9" t="s">
        <v>310</v>
      </c>
      <c r="T3376" s="9">
        <v>1210</v>
      </c>
      <c r="U3376" s="9" t="s">
        <v>293</v>
      </c>
      <c r="V3376" s="9" t="s">
        <v>195</v>
      </c>
      <c r="Z3376" s="9">
        <v>0</v>
      </c>
      <c r="AA3376" s="9">
        <v>1</v>
      </c>
      <c r="AB3376" s="9">
        <v>0.71724245836966005</v>
      </c>
      <c r="AC3376" s="9">
        <v>0.10540882791356</v>
      </c>
      <c r="AD3376" s="9">
        <v>288.66105364071097</v>
      </c>
      <c r="AF3376" s="9">
        <v>-1</v>
      </c>
      <c r="AG3376" s="9">
        <v>-1</v>
      </c>
      <c r="AH3376" s="9">
        <v>-1</v>
      </c>
      <c r="AI3376" s="9">
        <v>-1</v>
      </c>
      <c r="AJ3376" s="9">
        <v>0</v>
      </c>
      <c r="AM3376" s="9" t="s">
        <v>309</v>
      </c>
      <c r="AN3376" s="9">
        <v>-1</v>
      </c>
      <c r="AQ3376" s="9">
        <v>578</v>
      </c>
      <c r="AR3376" s="9" t="s">
        <v>303</v>
      </c>
      <c r="AS3376" s="9" t="s">
        <v>304</v>
      </c>
      <c r="AT3376" s="9" t="s">
        <v>195</v>
      </c>
      <c r="AU3376" s="9">
        <v>132.71029999999999</v>
      </c>
      <c r="AV3376" s="9">
        <v>73.951165172515601</v>
      </c>
      <c r="AW3376" s="9">
        <v>303.38317811119202</v>
      </c>
      <c r="AX3376" s="9">
        <v>0.2341127767</v>
      </c>
    </row>
    <row r="3377" spans="1:50" x14ac:dyDescent="0.25">
      <c r="A3377" s="142">
        <v>550000</v>
      </c>
      <c r="B3377" s="142">
        <v>910000</v>
      </c>
      <c r="C3377" s="142">
        <v>910000</v>
      </c>
      <c r="D3377" s="9" t="s">
        <v>305</v>
      </c>
      <c r="E3377" s="9" t="s">
        <v>70</v>
      </c>
      <c r="F3377" s="9" t="s">
        <v>306</v>
      </c>
      <c r="G3377" s="9" t="s">
        <v>307</v>
      </c>
      <c r="H3377" s="9">
        <v>0.36</v>
      </c>
      <c r="I3377" s="9">
        <v>0.48</v>
      </c>
      <c r="J3377" s="9" t="s">
        <v>195</v>
      </c>
      <c r="K3377" s="9">
        <v>0.13963757199804</v>
      </c>
      <c r="L3377" s="9">
        <v>3850.4766351762501</v>
      </c>
      <c r="M3377" s="9">
        <v>9.5673638437771604</v>
      </c>
      <c r="N3377" s="9">
        <v>1.4060581568017501</v>
      </c>
      <c r="O3377" s="9">
        <v>1.3359634575669199</v>
      </c>
      <c r="P3377" s="9">
        <v>0.19633854710383999</v>
      </c>
      <c r="Q3377" s="9">
        <v>537.67120837121399</v>
      </c>
      <c r="R3377" s="9">
        <v>1210</v>
      </c>
      <c r="S3377" s="9" t="s">
        <v>310</v>
      </c>
      <c r="T3377" s="9">
        <v>1210</v>
      </c>
      <c r="U3377" s="9" t="s">
        <v>293</v>
      </c>
      <c r="V3377" s="9" t="s">
        <v>195</v>
      </c>
      <c r="Z3377" s="9">
        <v>0</v>
      </c>
      <c r="AA3377" s="9">
        <v>1</v>
      </c>
      <c r="AB3377" s="9">
        <v>1.3359634575669199</v>
      </c>
      <c r="AC3377" s="9">
        <v>0.19633854710383999</v>
      </c>
      <c r="AD3377" s="9">
        <v>537.67120837121399</v>
      </c>
      <c r="AF3377" s="9">
        <v>-1</v>
      </c>
      <c r="AG3377" s="9">
        <v>-1</v>
      </c>
      <c r="AH3377" s="9">
        <v>-1</v>
      </c>
      <c r="AI3377" s="9">
        <v>-1</v>
      </c>
      <c r="AJ3377" s="9">
        <v>0</v>
      </c>
      <c r="AM3377" s="9" t="s">
        <v>309</v>
      </c>
      <c r="AN3377" s="9">
        <v>-1</v>
      </c>
      <c r="AQ3377" s="9">
        <v>578</v>
      </c>
      <c r="AR3377" s="9" t="s">
        <v>303</v>
      </c>
      <c r="AS3377" s="9" t="s">
        <v>304</v>
      </c>
      <c r="AT3377" s="9" t="s">
        <v>195</v>
      </c>
      <c r="AU3377" s="9">
        <v>132.71029999999999</v>
      </c>
      <c r="AV3377" s="9">
        <v>95.566986225227794</v>
      </c>
      <c r="AW3377" s="9">
        <v>565.09320504863103</v>
      </c>
      <c r="AX3377" s="9">
        <v>0.43606748449999999</v>
      </c>
    </row>
    <row r="3378" spans="1:50" x14ac:dyDescent="0.25">
      <c r="A3378" s="142">
        <v>550000</v>
      </c>
      <c r="B3378" s="142">
        <v>910000</v>
      </c>
      <c r="C3378" s="142">
        <v>910000</v>
      </c>
      <c r="D3378" s="9" t="s">
        <v>305</v>
      </c>
      <c r="E3378" s="9" t="s">
        <v>70</v>
      </c>
      <c r="F3378" s="9" t="s">
        <v>306</v>
      </c>
      <c r="G3378" s="9" t="s">
        <v>307</v>
      </c>
      <c r="H3378" s="9">
        <v>0.36</v>
      </c>
      <c r="I3378" s="9">
        <v>0.48</v>
      </c>
      <c r="J3378" s="9" t="s">
        <v>195</v>
      </c>
      <c r="K3378" s="9">
        <v>0.21410709392790001</v>
      </c>
      <c r="L3378" s="9">
        <v>3850.4766351762501</v>
      </c>
      <c r="M3378" s="9">
        <v>9.5673638437771604</v>
      </c>
      <c r="N3378" s="9">
        <v>1.4060581568017501</v>
      </c>
      <c r="O3378" s="9">
        <v>2.0484404691420401</v>
      </c>
      <c r="P3378" s="9">
        <v>0.30104702584644999</v>
      </c>
      <c r="Q3378" s="9">
        <v>824.41436259488898</v>
      </c>
      <c r="R3378" s="9">
        <v>1210</v>
      </c>
      <c r="S3378" s="9" t="s">
        <v>310</v>
      </c>
      <c r="T3378" s="9">
        <v>1210</v>
      </c>
      <c r="U3378" s="9" t="s">
        <v>293</v>
      </c>
      <c r="V3378" s="9" t="s">
        <v>195</v>
      </c>
      <c r="Z3378" s="9">
        <v>0</v>
      </c>
      <c r="AA3378" s="9">
        <v>1</v>
      </c>
      <c r="AB3378" s="9">
        <v>2.0484404691420401</v>
      </c>
      <c r="AC3378" s="9">
        <v>0.30104702584644999</v>
      </c>
      <c r="AD3378" s="9">
        <v>824.41436259488898</v>
      </c>
      <c r="AF3378" s="9">
        <v>-1</v>
      </c>
      <c r="AG3378" s="9">
        <v>-1</v>
      </c>
      <c r="AH3378" s="9">
        <v>-1</v>
      </c>
      <c r="AI3378" s="9">
        <v>-1</v>
      </c>
      <c r="AJ3378" s="9">
        <v>0</v>
      </c>
      <c r="AM3378" s="9" t="s">
        <v>309</v>
      </c>
      <c r="AN3378" s="9">
        <v>-1</v>
      </c>
      <c r="AQ3378" s="9">
        <v>578</v>
      </c>
      <c r="AR3378" s="9" t="s">
        <v>303</v>
      </c>
      <c r="AS3378" s="9" t="s">
        <v>304</v>
      </c>
      <c r="AT3378" s="9" t="s">
        <v>195</v>
      </c>
      <c r="AU3378" s="9">
        <v>132.71029999999999</v>
      </c>
      <c r="AV3378" s="9">
        <v>115.939784258053</v>
      </c>
      <c r="AW3378" s="9">
        <v>866.46066814354594</v>
      </c>
      <c r="AX3378" s="9">
        <v>0.66862478719999996</v>
      </c>
    </row>
    <row r="3379" spans="1:50" x14ac:dyDescent="0.25">
      <c r="A3379" s="142">
        <v>550000</v>
      </c>
      <c r="B3379" s="142">
        <v>910000</v>
      </c>
      <c r="C3379" s="142">
        <v>910000</v>
      </c>
      <c r="D3379" s="9" t="s">
        <v>305</v>
      </c>
      <c r="E3379" s="9" t="s">
        <v>70</v>
      </c>
      <c r="F3379" s="9" t="s">
        <v>306</v>
      </c>
      <c r="G3379" s="9" t="s">
        <v>307</v>
      </c>
      <c r="H3379" s="9">
        <v>0.36</v>
      </c>
      <c r="I3379" s="9">
        <v>0.48</v>
      </c>
      <c r="J3379" s="9" t="s">
        <v>195</v>
      </c>
      <c r="K3379" s="9">
        <v>1.233573154381E-2</v>
      </c>
      <c r="L3379" s="9">
        <v>3850.4766351762501</v>
      </c>
      <c r="M3379" s="9">
        <v>9.5673638437771604</v>
      </c>
      <c r="N3379" s="9">
        <v>1.4060581568017501</v>
      </c>
      <c r="O3379" s="9">
        <v>0.11802043195884999</v>
      </c>
      <c r="P3379" s="9">
        <v>1.73447559573E-2</v>
      </c>
      <c r="Q3379" s="9">
        <v>47.498446087273997</v>
      </c>
      <c r="R3379" s="9">
        <v>1210</v>
      </c>
      <c r="S3379" s="9" t="s">
        <v>310</v>
      </c>
      <c r="T3379" s="9">
        <v>1210</v>
      </c>
      <c r="U3379" s="9" t="s">
        <v>293</v>
      </c>
      <c r="V3379" s="9" t="s">
        <v>195</v>
      </c>
      <c r="Z3379" s="9">
        <v>0</v>
      </c>
      <c r="AA3379" s="9">
        <v>1</v>
      </c>
      <c r="AB3379" s="9">
        <v>0.11802043195884999</v>
      </c>
      <c r="AC3379" s="9">
        <v>1.73447559573E-2</v>
      </c>
      <c r="AD3379" s="9">
        <v>47.498446087272903</v>
      </c>
      <c r="AF3379" s="9">
        <v>-1</v>
      </c>
      <c r="AG3379" s="9">
        <v>-1</v>
      </c>
      <c r="AH3379" s="9">
        <v>-1</v>
      </c>
      <c r="AI3379" s="9">
        <v>-1</v>
      </c>
      <c r="AJ3379" s="9">
        <v>0</v>
      </c>
      <c r="AM3379" s="9" t="s">
        <v>309</v>
      </c>
      <c r="AN3379" s="9">
        <v>-1</v>
      </c>
      <c r="AQ3379" s="9">
        <v>578</v>
      </c>
      <c r="AR3379" s="9" t="s">
        <v>303</v>
      </c>
      <c r="AS3379" s="9" t="s">
        <v>304</v>
      </c>
      <c r="AT3379" s="9" t="s">
        <v>195</v>
      </c>
      <c r="AU3379" s="9">
        <v>132.71029999999999</v>
      </c>
      <c r="AV3379" s="9">
        <v>40.021261478576299</v>
      </c>
      <c r="AW3379" s="9">
        <v>49.920934423096803</v>
      </c>
      <c r="AX3379" s="9">
        <v>3.8522665099999999E-2</v>
      </c>
    </row>
    <row r="3380" spans="1:50" x14ac:dyDescent="0.25">
      <c r="A3380" s="142">
        <v>550000</v>
      </c>
      <c r="B3380" s="142">
        <v>910000</v>
      </c>
      <c r="C3380" s="142">
        <v>910000</v>
      </c>
      <c r="D3380" s="9" t="s">
        <v>305</v>
      </c>
      <c r="E3380" s="9" t="s">
        <v>70</v>
      </c>
      <c r="F3380" s="9" t="s">
        <v>306</v>
      </c>
      <c r="G3380" s="9" t="s">
        <v>307</v>
      </c>
      <c r="H3380" s="9">
        <v>0.36</v>
      </c>
      <c r="I3380" s="9">
        <v>0.48</v>
      </c>
      <c r="J3380" s="9" t="s">
        <v>195</v>
      </c>
      <c r="K3380" s="9">
        <v>0.12065444580776</v>
      </c>
      <c r="L3380" s="9">
        <v>3850.4766351762501</v>
      </c>
      <c r="M3380" s="9">
        <v>9.5673638437771604</v>
      </c>
      <c r="N3380" s="9">
        <v>1.4060581568017501</v>
      </c>
      <c r="O3380" s="9">
        <v>1.1543449824121399</v>
      </c>
      <c r="P3380" s="9">
        <v>0.16964716768238999</v>
      </c>
      <c r="Q3380" s="9">
        <v>464.57712451292298</v>
      </c>
      <c r="R3380" s="9">
        <v>1210</v>
      </c>
      <c r="S3380" s="9" t="s">
        <v>310</v>
      </c>
      <c r="T3380" s="9">
        <v>1210</v>
      </c>
      <c r="U3380" s="9" t="s">
        <v>293</v>
      </c>
      <c r="V3380" s="9" t="s">
        <v>195</v>
      </c>
      <c r="Z3380" s="9">
        <v>0</v>
      </c>
      <c r="AA3380" s="9">
        <v>1</v>
      </c>
      <c r="AB3380" s="9">
        <v>1.1543449824121399</v>
      </c>
      <c r="AC3380" s="9">
        <v>0.16964716768238999</v>
      </c>
      <c r="AD3380" s="9">
        <v>464.57712451292298</v>
      </c>
      <c r="AF3380" s="9">
        <v>-1</v>
      </c>
      <c r="AG3380" s="9">
        <v>-1</v>
      </c>
      <c r="AH3380" s="9">
        <v>-1</v>
      </c>
      <c r="AI3380" s="9">
        <v>-1</v>
      </c>
      <c r="AJ3380" s="9">
        <v>0</v>
      </c>
      <c r="AM3380" s="9" t="s">
        <v>309</v>
      </c>
      <c r="AN3380" s="9">
        <v>-1</v>
      </c>
      <c r="AQ3380" s="9">
        <v>578</v>
      </c>
      <c r="AR3380" s="9" t="s">
        <v>303</v>
      </c>
      <c r="AS3380" s="9" t="s">
        <v>304</v>
      </c>
      <c r="AT3380" s="9" t="s">
        <v>195</v>
      </c>
      <c r="AU3380" s="9">
        <v>132.71029999999999</v>
      </c>
      <c r="AV3380" s="9">
        <v>94.315697318324794</v>
      </c>
      <c r="AW3380" s="9">
        <v>488.271218908251</v>
      </c>
      <c r="AX3380" s="9">
        <v>0.3767859891</v>
      </c>
    </row>
    <row r="3381" spans="1:50" x14ac:dyDescent="0.25">
      <c r="A3381" s="142">
        <v>550000</v>
      </c>
      <c r="B3381" s="142">
        <v>910000</v>
      </c>
      <c r="C3381" s="142">
        <v>910000</v>
      </c>
      <c r="D3381" s="9" t="s">
        <v>305</v>
      </c>
      <c r="E3381" s="9" t="s">
        <v>70</v>
      </c>
      <c r="F3381" s="9" t="s">
        <v>306</v>
      </c>
      <c r="G3381" s="9" t="s">
        <v>307</v>
      </c>
      <c r="H3381" s="9">
        <v>0.36</v>
      </c>
      <c r="I3381" s="9">
        <v>0.48</v>
      </c>
      <c r="J3381" s="9" t="s">
        <v>195</v>
      </c>
      <c r="K3381" s="9">
        <v>1.711483733659E-2</v>
      </c>
      <c r="L3381" s="9">
        <v>3850.4766351762501</v>
      </c>
      <c r="M3381" s="9">
        <v>9.5673638437771604</v>
      </c>
      <c r="N3381" s="9">
        <v>1.4060581568017501</v>
      </c>
      <c r="O3381" s="9">
        <v>0.16374387592625</v>
      </c>
      <c r="P3381" s="9">
        <v>2.4064456639450001E-2</v>
      </c>
      <c r="Q3381" s="9">
        <v>65.900281279397404</v>
      </c>
      <c r="R3381" s="9">
        <v>1210</v>
      </c>
      <c r="S3381" s="9" t="s">
        <v>310</v>
      </c>
      <c r="T3381" s="9">
        <v>1210</v>
      </c>
      <c r="U3381" s="9" t="s">
        <v>293</v>
      </c>
      <c r="V3381" s="9" t="s">
        <v>195</v>
      </c>
      <c r="Z3381" s="9">
        <v>0</v>
      </c>
      <c r="AA3381" s="9">
        <v>1</v>
      </c>
      <c r="AB3381" s="9">
        <v>0.16374387592625</v>
      </c>
      <c r="AC3381" s="9">
        <v>2.4064456639450001E-2</v>
      </c>
      <c r="AD3381" s="9">
        <v>65.900281279397007</v>
      </c>
      <c r="AF3381" s="9">
        <v>-1</v>
      </c>
      <c r="AG3381" s="9">
        <v>-1</v>
      </c>
      <c r="AH3381" s="9">
        <v>-1</v>
      </c>
      <c r="AI3381" s="9">
        <v>-1</v>
      </c>
      <c r="AJ3381" s="9">
        <v>0</v>
      </c>
      <c r="AM3381" s="9" t="s">
        <v>309</v>
      </c>
      <c r="AN3381" s="9">
        <v>-1</v>
      </c>
      <c r="AQ3381" s="9">
        <v>578</v>
      </c>
      <c r="AR3381" s="9" t="s">
        <v>303</v>
      </c>
      <c r="AS3381" s="9" t="s">
        <v>304</v>
      </c>
      <c r="AT3381" s="9" t="s">
        <v>195</v>
      </c>
      <c r="AU3381" s="9">
        <v>132.71029999999999</v>
      </c>
      <c r="AV3381" s="9">
        <v>33.973033898681301</v>
      </c>
      <c r="AW3381" s="9">
        <v>69.261289393926504</v>
      </c>
      <c r="AX3381" s="9">
        <v>5.3447105699999997E-2</v>
      </c>
    </row>
    <row r="3382" spans="1:50" x14ac:dyDescent="0.25">
      <c r="A3382" s="142">
        <v>550000</v>
      </c>
      <c r="B3382" s="142">
        <v>910000</v>
      </c>
      <c r="C3382" s="142">
        <v>910000</v>
      </c>
      <c r="D3382" s="9" t="s">
        <v>305</v>
      </c>
      <c r="E3382" s="9" t="s">
        <v>70</v>
      </c>
      <c r="F3382" s="9" t="s">
        <v>306</v>
      </c>
      <c r="G3382" s="9" t="s">
        <v>307</v>
      </c>
      <c r="H3382" s="9">
        <v>0.36</v>
      </c>
      <c r="I3382" s="9">
        <v>0.48</v>
      </c>
      <c r="J3382" s="9" t="s">
        <v>195</v>
      </c>
      <c r="K3382" s="9">
        <v>2.9366827934239999E-2</v>
      </c>
      <c r="L3382" s="9">
        <v>3982.34170711458</v>
      </c>
      <c r="M3382" s="9">
        <v>9.1133902766509909</v>
      </c>
      <c r="N3382" s="9">
        <v>1.22659486212748</v>
      </c>
      <c r="O3382" s="9">
        <v>0.26763136415203997</v>
      </c>
      <c r="P3382" s="9">
        <v>3.6021200261119997E-2</v>
      </c>
      <c r="Q3382" s="9">
        <v>116.948743688205</v>
      </c>
      <c r="R3382" s="9">
        <v>1400</v>
      </c>
      <c r="S3382" s="9" t="s">
        <v>297</v>
      </c>
      <c r="T3382" s="9">
        <v>1400</v>
      </c>
      <c r="U3382" s="9" t="s">
        <v>293</v>
      </c>
      <c r="V3382" s="9" t="s">
        <v>195</v>
      </c>
      <c r="Z3382" s="9">
        <v>0</v>
      </c>
      <c r="AA3382" s="9">
        <v>1</v>
      </c>
      <c r="AB3382" s="9">
        <v>0.26763136415203997</v>
      </c>
      <c r="AC3382" s="9">
        <v>3.6021200261119997E-2</v>
      </c>
      <c r="AD3382" s="9">
        <v>128.727877646536</v>
      </c>
      <c r="AF3382" s="9">
        <v>-1</v>
      </c>
      <c r="AG3382" s="9">
        <v>-1</v>
      </c>
      <c r="AH3382" s="9">
        <v>-1</v>
      </c>
      <c r="AI3382" s="9">
        <v>-1</v>
      </c>
      <c r="AJ3382" s="9">
        <v>0</v>
      </c>
      <c r="AM3382" s="9" t="s">
        <v>309</v>
      </c>
      <c r="AN3382" s="9">
        <v>-1</v>
      </c>
      <c r="AQ3382" s="9">
        <v>578</v>
      </c>
      <c r="AR3382" s="9" t="s">
        <v>303</v>
      </c>
      <c r="AS3382" s="9" t="s">
        <v>304</v>
      </c>
      <c r="AT3382" s="9" t="s">
        <v>195</v>
      </c>
      <c r="AU3382" s="9">
        <v>132.71029999999999</v>
      </c>
      <c r="AV3382" s="9">
        <v>110.197118271683</v>
      </c>
      <c r="AW3382" s="9">
        <v>118.84333623121999</v>
      </c>
      <c r="AX3382" s="9">
        <v>0.1044021717</v>
      </c>
    </row>
    <row r="3383" spans="1:50" x14ac:dyDescent="0.25">
      <c r="A3383" s="142">
        <v>550000</v>
      </c>
      <c r="B3383" s="142">
        <v>910000</v>
      </c>
      <c r="C3383" s="142">
        <v>910000</v>
      </c>
      <c r="D3383" s="9" t="s">
        <v>305</v>
      </c>
      <c r="E3383" s="9" t="s">
        <v>70</v>
      </c>
      <c r="F3383" s="9" t="s">
        <v>306</v>
      </c>
      <c r="G3383" s="9" t="s">
        <v>307</v>
      </c>
      <c r="H3383" s="9">
        <v>0.36</v>
      </c>
      <c r="I3383" s="9">
        <v>0.48</v>
      </c>
      <c r="J3383" s="9" t="s">
        <v>195</v>
      </c>
      <c r="K3383" s="9">
        <v>1.08788647243E-3</v>
      </c>
      <c r="L3383" s="9">
        <v>3982.34170711458</v>
      </c>
      <c r="M3383" s="9">
        <v>9.1133902766509909</v>
      </c>
      <c r="N3383" s="9">
        <v>1.22659486212748</v>
      </c>
      <c r="O3383" s="9">
        <v>9.9143339999599994E-3</v>
      </c>
      <c r="P3383" s="9">
        <v>1.3343959576600001E-3</v>
      </c>
      <c r="Q3383" s="9">
        <v>4.3323356717717001</v>
      </c>
      <c r="R3383" s="9">
        <v>8140</v>
      </c>
      <c r="S3383" s="9" t="s">
        <v>292</v>
      </c>
      <c r="T3383" s="9">
        <v>8140</v>
      </c>
      <c r="U3383" s="9" t="s">
        <v>293</v>
      </c>
      <c r="V3383" s="9" t="s">
        <v>195</v>
      </c>
      <c r="Z3383" s="9">
        <v>0</v>
      </c>
      <c r="AA3383" s="9">
        <v>1</v>
      </c>
      <c r="AB3383" s="9">
        <v>9.9143339999599994E-3</v>
      </c>
      <c r="AC3383" s="9">
        <v>1.3343959576600001E-3</v>
      </c>
      <c r="AD3383" s="9">
        <v>5.4224583002998701</v>
      </c>
      <c r="AF3383" s="9">
        <v>-1</v>
      </c>
      <c r="AG3383" s="9">
        <v>-1</v>
      </c>
      <c r="AH3383" s="9">
        <v>-1</v>
      </c>
      <c r="AI3383" s="9">
        <v>-1</v>
      </c>
      <c r="AJ3383" s="9">
        <v>0</v>
      </c>
      <c r="AM3383" s="9" t="s">
        <v>309</v>
      </c>
      <c r="AN3383" s="9">
        <v>-1</v>
      </c>
      <c r="AQ3383" s="9">
        <v>578</v>
      </c>
      <c r="AR3383" s="9" t="s">
        <v>303</v>
      </c>
      <c r="AS3383" s="9" t="s">
        <v>304</v>
      </c>
      <c r="AT3383" s="9" t="s">
        <v>195</v>
      </c>
      <c r="AU3383" s="9">
        <v>132.71029999999999</v>
      </c>
      <c r="AV3383" s="9">
        <v>37.747567107375197</v>
      </c>
      <c r="AW3383" s="9">
        <v>4.4025203578049599</v>
      </c>
      <c r="AX3383" s="9">
        <v>4.3977764000000001E-3</v>
      </c>
    </row>
    <row r="3384" spans="1:50" x14ac:dyDescent="0.25">
      <c r="A3384" s="142">
        <v>550000</v>
      </c>
      <c r="B3384" s="142">
        <v>910000</v>
      </c>
      <c r="C3384" s="142">
        <v>910000</v>
      </c>
      <c r="D3384" s="9" t="s">
        <v>305</v>
      </c>
      <c r="E3384" s="9" t="s">
        <v>70</v>
      </c>
      <c r="F3384" s="9" t="s">
        <v>306</v>
      </c>
      <c r="G3384" s="9" t="s">
        <v>307</v>
      </c>
      <c r="H3384" s="9">
        <v>0.36</v>
      </c>
      <c r="I3384" s="9">
        <v>0.48</v>
      </c>
      <c r="J3384" s="9" t="s">
        <v>195</v>
      </c>
      <c r="K3384" s="9">
        <v>0.41654901778332998</v>
      </c>
      <c r="L3384" s="9">
        <v>3982.34170711458</v>
      </c>
      <c r="M3384" s="9">
        <v>9.1133902766509909</v>
      </c>
      <c r="N3384" s="9">
        <v>1.22659486212748</v>
      </c>
      <c r="O3384" s="9">
        <v>3.7961737684151999</v>
      </c>
      <c r="P3384" s="9">
        <v>0.51093688503728996</v>
      </c>
      <c r="Q3384" s="9">
        <v>1658.8405265762001</v>
      </c>
      <c r="R3384" s="9">
        <v>1410</v>
      </c>
      <c r="S3384" s="9" t="s">
        <v>299</v>
      </c>
      <c r="T3384" s="9">
        <v>1410</v>
      </c>
      <c r="U3384" s="9" t="s">
        <v>293</v>
      </c>
      <c r="V3384" s="9" t="s">
        <v>195</v>
      </c>
      <c r="Z3384" s="9">
        <v>0</v>
      </c>
      <c r="AA3384" s="9">
        <v>1</v>
      </c>
      <c r="AB3384" s="9">
        <v>3.7961737684151999</v>
      </c>
      <c r="AC3384" s="9">
        <v>0.51093688503728996</v>
      </c>
      <c r="AD3384" s="9">
        <v>1682.20992820692</v>
      </c>
      <c r="AF3384" s="9">
        <v>-1</v>
      </c>
      <c r="AG3384" s="9">
        <v>-1</v>
      </c>
      <c r="AH3384" s="9">
        <v>-1</v>
      </c>
      <c r="AI3384" s="9">
        <v>-1</v>
      </c>
      <c r="AJ3384" s="9">
        <v>0</v>
      </c>
      <c r="AM3384" s="9" t="s">
        <v>309</v>
      </c>
      <c r="AN3384" s="9">
        <v>-1</v>
      </c>
      <c r="AQ3384" s="9">
        <v>578</v>
      </c>
      <c r="AR3384" s="9" t="s">
        <v>303</v>
      </c>
      <c r="AS3384" s="9" t="s">
        <v>304</v>
      </c>
      <c r="AT3384" s="9" t="s">
        <v>195</v>
      </c>
      <c r="AU3384" s="9">
        <v>132.71029999999999</v>
      </c>
      <c r="AV3384" s="9">
        <v>168.972280023228</v>
      </c>
      <c r="AW3384" s="9">
        <v>1685.7140678609101</v>
      </c>
      <c r="AX3384" s="9">
        <v>1.3643227317</v>
      </c>
    </row>
    <row r="3385" spans="1:50" x14ac:dyDescent="0.25">
      <c r="A3385" s="142">
        <v>550000</v>
      </c>
      <c r="B3385" s="142">
        <v>910000</v>
      </c>
      <c r="C3385" s="142">
        <v>910000</v>
      </c>
      <c r="D3385" s="9" t="s">
        <v>305</v>
      </c>
      <c r="E3385" s="9" t="s">
        <v>70</v>
      </c>
      <c r="F3385" s="9" t="s">
        <v>306</v>
      </c>
      <c r="G3385" s="9" t="s">
        <v>307</v>
      </c>
      <c r="H3385" s="9">
        <v>0.36</v>
      </c>
      <c r="I3385" s="9">
        <v>0.48</v>
      </c>
      <c r="J3385" s="9" t="s">
        <v>195</v>
      </c>
      <c r="K3385" s="9">
        <v>0.34863483978608001</v>
      </c>
      <c r="L3385" s="9">
        <v>3848.7957917539702</v>
      </c>
      <c r="M3385" s="9">
        <v>9.5632603050280505</v>
      </c>
      <c r="N3385" s="9">
        <v>1.4054575688819799</v>
      </c>
      <c r="O3385" s="9">
        <v>3.33408572427606</v>
      </c>
      <c r="P3385" s="9">
        <v>0.48999147435329998</v>
      </c>
      <c r="Q3385" s="9">
        <v>1341.8243042274901</v>
      </c>
      <c r="R3385" s="9">
        <v>1200</v>
      </c>
      <c r="S3385" s="9" t="s">
        <v>308</v>
      </c>
      <c r="T3385" s="9">
        <v>1200</v>
      </c>
      <c r="U3385" s="9" t="s">
        <v>293</v>
      </c>
      <c r="V3385" s="9" t="s">
        <v>195</v>
      </c>
      <c r="Z3385" s="9">
        <v>0</v>
      </c>
      <c r="AA3385" s="9">
        <v>1</v>
      </c>
      <c r="AB3385" s="9">
        <v>3.33408572427606</v>
      </c>
      <c r="AC3385" s="9">
        <v>0.48999147435329998</v>
      </c>
      <c r="AD3385" s="9">
        <v>1341.8243042274901</v>
      </c>
      <c r="AF3385" s="9">
        <v>-1</v>
      </c>
      <c r="AG3385" s="9">
        <v>-1</v>
      </c>
      <c r="AH3385" s="9">
        <v>-1</v>
      </c>
      <c r="AI3385" s="9">
        <v>-1</v>
      </c>
      <c r="AJ3385" s="9">
        <v>0</v>
      </c>
      <c r="AM3385" s="9" t="s">
        <v>309</v>
      </c>
      <c r="AN3385" s="9">
        <v>-1</v>
      </c>
      <c r="AQ3385" s="9">
        <v>578</v>
      </c>
      <c r="AR3385" s="9" t="s">
        <v>303</v>
      </c>
      <c r="AS3385" s="9" t="s">
        <v>304</v>
      </c>
      <c r="AT3385" s="9" t="s">
        <v>195</v>
      </c>
      <c r="AU3385" s="9">
        <v>132.71029999999999</v>
      </c>
      <c r="AV3385" s="9">
        <v>178.84122107410499</v>
      </c>
      <c r="AW3385" s="9">
        <v>1410.8751404607001</v>
      </c>
      <c r="AX3385" s="9">
        <v>1.0882597762999999</v>
      </c>
    </row>
    <row r="3386" spans="1:50" x14ac:dyDescent="0.25">
      <c r="A3386" s="142">
        <v>550000</v>
      </c>
      <c r="B3386" s="142">
        <v>910000</v>
      </c>
      <c r="C3386" s="142">
        <v>910000</v>
      </c>
      <c r="D3386" s="9" t="s">
        <v>305</v>
      </c>
      <c r="E3386" s="9" t="s">
        <v>70</v>
      </c>
      <c r="F3386" s="9" t="s">
        <v>306</v>
      </c>
      <c r="G3386" s="9" t="s">
        <v>307</v>
      </c>
      <c r="H3386" s="9">
        <v>0.36</v>
      </c>
      <c r="I3386" s="9">
        <v>0.48</v>
      </c>
      <c r="J3386" s="9" t="s">
        <v>195</v>
      </c>
      <c r="K3386" s="9">
        <v>1.316427938885E-2</v>
      </c>
      <c r="L3386" s="9">
        <v>3848.7957917539702</v>
      </c>
      <c r="M3386" s="9">
        <v>9.5632603050280505</v>
      </c>
      <c r="N3386" s="9">
        <v>1.4054575688819799</v>
      </c>
      <c r="O3386" s="9">
        <v>0.1258934305237</v>
      </c>
      <c r="P3386" s="9">
        <v>1.8501836105930002E-2</v>
      </c>
      <c r="Q3386" s="9">
        <v>50.666623113287102</v>
      </c>
      <c r="R3386" s="9">
        <v>1210</v>
      </c>
      <c r="S3386" s="9" t="s">
        <v>310</v>
      </c>
      <c r="T3386" s="9">
        <v>1210</v>
      </c>
      <c r="U3386" s="9" t="s">
        <v>293</v>
      </c>
      <c r="V3386" s="9" t="s">
        <v>195</v>
      </c>
      <c r="Z3386" s="9">
        <v>0</v>
      </c>
      <c r="AA3386" s="9">
        <v>1</v>
      </c>
      <c r="AB3386" s="9">
        <v>0.1258934305237</v>
      </c>
      <c r="AC3386" s="9">
        <v>1.8501836105930002E-2</v>
      </c>
      <c r="AD3386" s="9">
        <v>50.666623113285901</v>
      </c>
      <c r="AF3386" s="9">
        <v>-1</v>
      </c>
      <c r="AG3386" s="9">
        <v>-1</v>
      </c>
      <c r="AH3386" s="9">
        <v>-1</v>
      </c>
      <c r="AI3386" s="9">
        <v>-1</v>
      </c>
      <c r="AJ3386" s="9">
        <v>0</v>
      </c>
      <c r="AM3386" s="9" t="s">
        <v>309</v>
      </c>
      <c r="AN3386" s="9">
        <v>-1</v>
      </c>
      <c r="AQ3386" s="9">
        <v>578</v>
      </c>
      <c r="AR3386" s="9" t="s">
        <v>303</v>
      </c>
      <c r="AS3386" s="9" t="s">
        <v>304</v>
      </c>
      <c r="AT3386" s="9" t="s">
        <v>195</v>
      </c>
      <c r="AU3386" s="9">
        <v>132.71029999999999</v>
      </c>
      <c r="AV3386" s="9">
        <v>33.375057731773403</v>
      </c>
      <c r="AW3386" s="9">
        <v>53.273948591042299</v>
      </c>
      <c r="AX3386" s="9">
        <v>4.1092151799999997E-2</v>
      </c>
    </row>
    <row r="3387" spans="1:50" x14ac:dyDescent="0.25">
      <c r="A3387" s="142">
        <v>550000</v>
      </c>
      <c r="B3387" s="142">
        <v>910000</v>
      </c>
      <c r="C3387" s="142">
        <v>910000</v>
      </c>
      <c r="D3387" s="9" t="s">
        <v>305</v>
      </c>
      <c r="E3387" s="9" t="s">
        <v>70</v>
      </c>
      <c r="F3387" s="9" t="s">
        <v>306</v>
      </c>
      <c r="G3387" s="9" t="s">
        <v>307</v>
      </c>
      <c r="H3387" s="9">
        <v>0.36</v>
      </c>
      <c r="I3387" s="9">
        <v>0.48</v>
      </c>
      <c r="J3387" s="9" t="s">
        <v>195</v>
      </c>
      <c r="K3387" s="9">
        <v>5.29449068797E-2</v>
      </c>
      <c r="L3387" s="9">
        <v>3848.7957917539702</v>
      </c>
      <c r="M3387" s="9">
        <v>9.5632603050280505</v>
      </c>
      <c r="N3387" s="9">
        <v>1.4054575688819799</v>
      </c>
      <c r="O3387" s="9">
        <v>0.50632592631611995</v>
      </c>
      <c r="P3387" s="9">
        <v>7.4411820107829998E-2</v>
      </c>
      <c r="Q3387" s="9">
        <v>203.774134793429</v>
      </c>
      <c r="R3387" s="9">
        <v>1210</v>
      </c>
      <c r="S3387" s="9" t="s">
        <v>310</v>
      </c>
      <c r="T3387" s="9">
        <v>1210</v>
      </c>
      <c r="U3387" s="9" t="s">
        <v>293</v>
      </c>
      <c r="V3387" s="9" t="s">
        <v>195</v>
      </c>
      <c r="Z3387" s="9">
        <v>0</v>
      </c>
      <c r="AA3387" s="9">
        <v>1</v>
      </c>
      <c r="AB3387" s="9">
        <v>0.50632592631611995</v>
      </c>
      <c r="AC3387" s="9">
        <v>7.4411820107829998E-2</v>
      </c>
      <c r="AD3387" s="9">
        <v>203.774134793429</v>
      </c>
      <c r="AF3387" s="9">
        <v>-1</v>
      </c>
      <c r="AG3387" s="9">
        <v>-1</v>
      </c>
      <c r="AH3387" s="9">
        <v>-1</v>
      </c>
      <c r="AI3387" s="9">
        <v>-1</v>
      </c>
      <c r="AJ3387" s="9">
        <v>0</v>
      </c>
      <c r="AM3387" s="9" t="s">
        <v>309</v>
      </c>
      <c r="AN3387" s="9">
        <v>-1</v>
      </c>
      <c r="AQ3387" s="9">
        <v>578</v>
      </c>
      <c r="AR3387" s="9" t="s">
        <v>303</v>
      </c>
      <c r="AS3387" s="9" t="s">
        <v>304</v>
      </c>
      <c r="AT3387" s="9" t="s">
        <v>195</v>
      </c>
      <c r="AU3387" s="9">
        <v>132.71029999999999</v>
      </c>
      <c r="AV3387" s="9">
        <v>70.646626640476697</v>
      </c>
      <c r="AW3387" s="9">
        <v>214.26043643951999</v>
      </c>
      <c r="AX3387" s="9">
        <v>0.16526693819999999</v>
      </c>
    </row>
    <row r="3388" spans="1:50" x14ac:dyDescent="0.25">
      <c r="A3388" s="142">
        <v>550000</v>
      </c>
      <c r="B3388" s="142">
        <v>910000</v>
      </c>
      <c r="C3388" s="142">
        <v>910000</v>
      </c>
      <c r="D3388" s="9" t="s">
        <v>305</v>
      </c>
      <c r="E3388" s="9" t="s">
        <v>70</v>
      </c>
      <c r="F3388" s="9" t="s">
        <v>306</v>
      </c>
      <c r="G3388" s="9" t="s">
        <v>307</v>
      </c>
      <c r="H3388" s="9">
        <v>0.36</v>
      </c>
      <c r="I3388" s="9">
        <v>0.48</v>
      </c>
      <c r="J3388" s="9" t="s">
        <v>195</v>
      </c>
      <c r="K3388" s="9">
        <v>9.9864794154760003E-2</v>
      </c>
      <c r="L3388" s="9">
        <v>3848.7957917539702</v>
      </c>
      <c r="M3388" s="9">
        <v>9.5632603050280505</v>
      </c>
      <c r="N3388" s="9">
        <v>1.4054575688819799</v>
      </c>
      <c r="O3388" s="9">
        <v>0.95503302181004002</v>
      </c>
      <c r="P3388" s="9">
        <v>0.14035573080965</v>
      </c>
      <c r="Q3388" s="9">
        <v>384.35919948722801</v>
      </c>
      <c r="R3388" s="9">
        <v>1200</v>
      </c>
      <c r="S3388" s="9" t="s">
        <v>308</v>
      </c>
      <c r="T3388" s="9">
        <v>1200</v>
      </c>
      <c r="U3388" s="9" t="s">
        <v>293</v>
      </c>
      <c r="V3388" s="9" t="s">
        <v>195</v>
      </c>
      <c r="Z3388" s="9">
        <v>0</v>
      </c>
      <c r="AA3388" s="9">
        <v>1</v>
      </c>
      <c r="AB3388" s="9">
        <v>0.95503302181004002</v>
      </c>
      <c r="AC3388" s="9">
        <v>0.14035573080965</v>
      </c>
      <c r="AD3388" s="9">
        <v>384.35919948722898</v>
      </c>
      <c r="AF3388" s="9">
        <v>-1</v>
      </c>
      <c r="AG3388" s="9">
        <v>-1</v>
      </c>
      <c r="AH3388" s="9">
        <v>-1</v>
      </c>
      <c r="AI3388" s="9">
        <v>-1</v>
      </c>
      <c r="AJ3388" s="9">
        <v>0</v>
      </c>
      <c r="AM3388" s="9" t="s">
        <v>309</v>
      </c>
      <c r="AN3388" s="9">
        <v>-1</v>
      </c>
      <c r="AQ3388" s="9">
        <v>578</v>
      </c>
      <c r="AR3388" s="9" t="s">
        <v>303</v>
      </c>
      <c r="AS3388" s="9" t="s">
        <v>304</v>
      </c>
      <c r="AT3388" s="9" t="s">
        <v>195</v>
      </c>
      <c r="AU3388" s="9">
        <v>132.71029999999999</v>
      </c>
      <c r="AV3388" s="9">
        <v>82.920934761736007</v>
      </c>
      <c r="AW3388" s="9">
        <v>404.13848359685699</v>
      </c>
      <c r="AX3388" s="9">
        <v>0.31172684470000001</v>
      </c>
    </row>
    <row r="3389" spans="1:50" x14ac:dyDescent="0.25">
      <c r="A3389" s="142">
        <v>550000</v>
      </c>
      <c r="B3389" s="142">
        <v>910000</v>
      </c>
      <c r="C3389" s="142">
        <v>910000</v>
      </c>
      <c r="D3389" s="9" t="s">
        <v>305</v>
      </c>
      <c r="E3389" s="9" t="s">
        <v>70</v>
      </c>
      <c r="F3389" s="9" t="s">
        <v>306</v>
      </c>
      <c r="G3389" s="9" t="s">
        <v>307</v>
      </c>
      <c r="H3389" s="9">
        <v>0.36</v>
      </c>
      <c r="I3389" s="9">
        <v>0.48</v>
      </c>
      <c r="J3389" s="9" t="s">
        <v>195</v>
      </c>
      <c r="K3389" s="9">
        <v>0.10315463361960001</v>
      </c>
      <c r="L3389" s="9">
        <v>3848.7957917539702</v>
      </c>
      <c r="M3389" s="9">
        <v>9.5632603050280505</v>
      </c>
      <c r="N3389" s="9">
        <v>1.4054575688819799</v>
      </c>
      <c r="O3389" s="9">
        <v>0.98649461297403995</v>
      </c>
      <c r="P3389" s="9">
        <v>0.14497946058590999</v>
      </c>
      <c r="Q3389" s="9">
        <v>397.02111977504302</v>
      </c>
      <c r="R3389" s="9">
        <v>1210</v>
      </c>
      <c r="S3389" s="9" t="s">
        <v>310</v>
      </c>
      <c r="T3389" s="9">
        <v>1210</v>
      </c>
      <c r="U3389" s="9" t="s">
        <v>293</v>
      </c>
      <c r="V3389" s="9" t="s">
        <v>195</v>
      </c>
      <c r="Z3389" s="9">
        <v>0</v>
      </c>
      <c r="AA3389" s="9">
        <v>1</v>
      </c>
      <c r="AB3389" s="9">
        <v>0.98649461297403995</v>
      </c>
      <c r="AC3389" s="9">
        <v>0.14497946058590999</v>
      </c>
      <c r="AD3389" s="9">
        <v>397.02111977504302</v>
      </c>
      <c r="AF3389" s="9">
        <v>-1</v>
      </c>
      <c r="AG3389" s="9">
        <v>-1</v>
      </c>
      <c r="AH3389" s="9">
        <v>-1</v>
      </c>
      <c r="AI3389" s="9">
        <v>-1</v>
      </c>
      <c r="AJ3389" s="9">
        <v>0</v>
      </c>
      <c r="AM3389" s="9" t="s">
        <v>309</v>
      </c>
      <c r="AN3389" s="9">
        <v>-1</v>
      </c>
      <c r="AQ3389" s="9">
        <v>578</v>
      </c>
      <c r="AR3389" s="9" t="s">
        <v>303</v>
      </c>
      <c r="AS3389" s="9" t="s">
        <v>304</v>
      </c>
      <c r="AT3389" s="9" t="s">
        <v>195</v>
      </c>
      <c r="AU3389" s="9">
        <v>132.71029999999999</v>
      </c>
      <c r="AV3389" s="9">
        <v>85.847135838130498</v>
      </c>
      <c r="AW3389" s="9">
        <v>417.45199156379999</v>
      </c>
      <c r="AX3389" s="9">
        <v>0.32199604199999998</v>
      </c>
    </row>
    <row r="3390" spans="1:50" x14ac:dyDescent="0.25">
      <c r="A3390" s="142">
        <v>550000</v>
      </c>
      <c r="B3390" s="142">
        <v>910000</v>
      </c>
      <c r="C3390" s="142">
        <v>910000</v>
      </c>
      <c r="D3390" s="9" t="s">
        <v>305</v>
      </c>
      <c r="E3390" s="9" t="s">
        <v>70</v>
      </c>
      <c r="F3390" s="9" t="s">
        <v>306</v>
      </c>
      <c r="G3390" s="9" t="s">
        <v>307</v>
      </c>
      <c r="H3390" s="9">
        <v>0.36</v>
      </c>
      <c r="I3390" s="9">
        <v>0.48</v>
      </c>
      <c r="J3390" s="9" t="s">
        <v>195</v>
      </c>
      <c r="K3390" s="9">
        <v>0.21359438294765001</v>
      </c>
      <c r="L3390" s="9">
        <v>3852.5613749304498</v>
      </c>
      <c r="M3390" s="9">
        <v>9.5721902004154096</v>
      </c>
      <c r="N3390" s="9">
        <v>1.40675540295418</v>
      </c>
      <c r="O3390" s="9">
        <v>2.0445660593152799</v>
      </c>
      <c r="P3390" s="9">
        <v>0.30047505225227</v>
      </c>
      <c r="Q3390" s="9">
        <v>822.88546964622401</v>
      </c>
      <c r="R3390" s="9">
        <v>1200</v>
      </c>
      <c r="S3390" s="9" t="s">
        <v>308</v>
      </c>
      <c r="T3390" s="9">
        <v>1200</v>
      </c>
      <c r="U3390" s="9" t="s">
        <v>293</v>
      </c>
      <c r="V3390" s="9" t="s">
        <v>195</v>
      </c>
      <c r="Z3390" s="9">
        <v>0</v>
      </c>
      <c r="AA3390" s="9">
        <v>1</v>
      </c>
      <c r="AB3390" s="9">
        <v>2.0445660593152799</v>
      </c>
      <c r="AC3390" s="9">
        <v>0.30047505225227</v>
      </c>
      <c r="AD3390" s="9">
        <v>822.88546964622401</v>
      </c>
      <c r="AF3390" s="9">
        <v>-1</v>
      </c>
      <c r="AG3390" s="9">
        <v>-1</v>
      </c>
      <c r="AH3390" s="9">
        <v>-1</v>
      </c>
      <c r="AI3390" s="9">
        <v>-1</v>
      </c>
      <c r="AJ3390" s="9">
        <v>0</v>
      </c>
      <c r="AM3390" s="9" t="s">
        <v>309</v>
      </c>
      <c r="AN3390" s="9">
        <v>-1</v>
      </c>
      <c r="AQ3390" s="9">
        <v>578</v>
      </c>
      <c r="AR3390" s="9" t="s">
        <v>303</v>
      </c>
      <c r="AS3390" s="9" t="s">
        <v>304</v>
      </c>
      <c r="AT3390" s="9" t="s">
        <v>195</v>
      </c>
      <c r="AU3390" s="9">
        <v>132.71029999999999</v>
      </c>
      <c r="AV3390" s="9">
        <v>134.69195926859501</v>
      </c>
      <c r="AW3390" s="9">
        <v>864.38580042026797</v>
      </c>
      <c r="AX3390" s="9">
        <v>0.66738480909999998</v>
      </c>
    </row>
    <row r="3391" spans="1:50" x14ac:dyDescent="0.25">
      <c r="A3391" s="142">
        <v>550000</v>
      </c>
      <c r="B3391" s="142">
        <v>910000</v>
      </c>
      <c r="C3391" s="142">
        <v>910000</v>
      </c>
      <c r="D3391" s="9" t="s">
        <v>305</v>
      </c>
      <c r="E3391" s="9" t="s">
        <v>70</v>
      </c>
      <c r="F3391" s="9" t="s">
        <v>306</v>
      </c>
      <c r="G3391" s="9" t="s">
        <v>307</v>
      </c>
      <c r="H3391" s="9">
        <v>0.36</v>
      </c>
      <c r="I3391" s="9">
        <v>0.48</v>
      </c>
      <c r="J3391" s="9" t="s">
        <v>195</v>
      </c>
      <c r="K3391" s="9">
        <v>5.3733714799700004E-3</v>
      </c>
      <c r="L3391" s="9">
        <v>3852.5613749304498</v>
      </c>
      <c r="M3391" s="9">
        <v>9.5721902004154096</v>
      </c>
      <c r="N3391" s="9">
        <v>1.40675540295418</v>
      </c>
      <c r="O3391" s="9">
        <v>5.1434933823789997E-2</v>
      </c>
      <c r="P3391" s="9">
        <v>7.5590193615299997E-3</v>
      </c>
      <c r="Q3391" s="9">
        <v>20.701243416900699</v>
      </c>
      <c r="R3391" s="9">
        <v>1210</v>
      </c>
      <c r="S3391" s="9" t="s">
        <v>310</v>
      </c>
      <c r="T3391" s="9">
        <v>1210</v>
      </c>
      <c r="U3391" s="9" t="s">
        <v>293</v>
      </c>
      <c r="V3391" s="9" t="s">
        <v>195</v>
      </c>
      <c r="Z3391" s="9">
        <v>0</v>
      </c>
      <c r="AA3391" s="9">
        <v>1</v>
      </c>
      <c r="AB3391" s="9">
        <v>5.1434933823789997E-2</v>
      </c>
      <c r="AC3391" s="9">
        <v>7.5590193615299997E-3</v>
      </c>
      <c r="AD3391" s="9">
        <v>20.7012434169012</v>
      </c>
      <c r="AF3391" s="9">
        <v>-1</v>
      </c>
      <c r="AG3391" s="9">
        <v>-1</v>
      </c>
      <c r="AH3391" s="9">
        <v>-1</v>
      </c>
      <c r="AI3391" s="9">
        <v>-1</v>
      </c>
      <c r="AJ3391" s="9">
        <v>0</v>
      </c>
      <c r="AM3391" s="9" t="s">
        <v>309</v>
      </c>
      <c r="AN3391" s="9">
        <v>-1</v>
      </c>
      <c r="AQ3391" s="9">
        <v>578</v>
      </c>
      <c r="AR3391" s="9" t="s">
        <v>303</v>
      </c>
      <c r="AS3391" s="9" t="s">
        <v>304</v>
      </c>
      <c r="AT3391" s="9" t="s">
        <v>195</v>
      </c>
      <c r="AU3391" s="9">
        <v>132.71029999999999</v>
      </c>
      <c r="AV3391" s="9">
        <v>26.383281996623101</v>
      </c>
      <c r="AW3391" s="9">
        <v>21.7452628836743</v>
      </c>
      <c r="AX3391" s="9">
        <v>1.67893296E-2</v>
      </c>
    </row>
    <row r="3392" spans="1:50" x14ac:dyDescent="0.25">
      <c r="A3392" s="142">
        <v>550000</v>
      </c>
      <c r="B3392" s="142">
        <v>910000</v>
      </c>
      <c r="C3392" s="142">
        <v>910000</v>
      </c>
      <c r="D3392" s="9" t="s">
        <v>305</v>
      </c>
      <c r="E3392" s="9" t="s">
        <v>70</v>
      </c>
      <c r="F3392" s="9" t="s">
        <v>306</v>
      </c>
      <c r="G3392" s="9" t="s">
        <v>307</v>
      </c>
      <c r="H3392" s="9">
        <v>0.36</v>
      </c>
      <c r="I3392" s="9">
        <v>0.48</v>
      </c>
      <c r="J3392" s="9" t="s">
        <v>195</v>
      </c>
      <c r="K3392" s="9">
        <v>1.5972096827270001E-2</v>
      </c>
      <c r="L3392" s="9">
        <v>3852.5613749304498</v>
      </c>
      <c r="M3392" s="9">
        <v>9.5721902004154096</v>
      </c>
      <c r="N3392" s="9">
        <v>1.40675540295418</v>
      </c>
      <c r="O3392" s="9">
        <v>0.15288794873016001</v>
      </c>
      <c r="P3392" s="9">
        <v>2.2468833508279999E-2</v>
      </c>
      <c r="Q3392" s="9">
        <v>61.533483313424298</v>
      </c>
      <c r="R3392" s="9">
        <v>1210</v>
      </c>
      <c r="S3392" s="9" t="s">
        <v>310</v>
      </c>
      <c r="T3392" s="9">
        <v>1210</v>
      </c>
      <c r="U3392" s="9" t="s">
        <v>293</v>
      </c>
      <c r="V3392" s="9" t="s">
        <v>195</v>
      </c>
      <c r="Z3392" s="9">
        <v>0</v>
      </c>
      <c r="AA3392" s="9">
        <v>1</v>
      </c>
      <c r="AB3392" s="9">
        <v>0.15288794873016001</v>
      </c>
      <c r="AC3392" s="9">
        <v>2.2468833508279999E-2</v>
      </c>
      <c r="AD3392" s="9">
        <v>61.533483313422799</v>
      </c>
      <c r="AF3392" s="9">
        <v>-1</v>
      </c>
      <c r="AG3392" s="9">
        <v>-1</v>
      </c>
      <c r="AH3392" s="9">
        <v>-1</v>
      </c>
      <c r="AI3392" s="9">
        <v>-1</v>
      </c>
      <c r="AJ3392" s="9">
        <v>0</v>
      </c>
      <c r="AM3392" s="9" t="s">
        <v>309</v>
      </c>
      <c r="AN3392" s="9">
        <v>-1</v>
      </c>
      <c r="AQ3392" s="9">
        <v>578</v>
      </c>
      <c r="AR3392" s="9" t="s">
        <v>303</v>
      </c>
      <c r="AS3392" s="9" t="s">
        <v>304</v>
      </c>
      <c r="AT3392" s="9" t="s">
        <v>195</v>
      </c>
      <c r="AU3392" s="9">
        <v>132.71029999999999</v>
      </c>
      <c r="AV3392" s="9">
        <v>34.165297430899599</v>
      </c>
      <c r="AW3392" s="9">
        <v>64.636782624666907</v>
      </c>
      <c r="AX3392" s="9">
        <v>4.9905501499999998E-2</v>
      </c>
    </row>
    <row r="3393" spans="1:50" x14ac:dyDescent="0.25">
      <c r="A3393" s="142">
        <v>550000</v>
      </c>
      <c r="B3393" s="142">
        <v>910000</v>
      </c>
      <c r="C3393" s="142">
        <v>910000</v>
      </c>
      <c r="D3393" s="9" t="s">
        <v>305</v>
      </c>
      <c r="E3393" s="9" t="s">
        <v>70</v>
      </c>
      <c r="F3393" s="9" t="s">
        <v>306</v>
      </c>
      <c r="G3393" s="9" t="s">
        <v>307</v>
      </c>
      <c r="H3393" s="9">
        <v>0.36</v>
      </c>
      <c r="I3393" s="9">
        <v>0.48</v>
      </c>
      <c r="J3393" s="9" t="s">
        <v>195</v>
      </c>
      <c r="K3393" s="9">
        <v>5.1734668279999999E-5</v>
      </c>
      <c r="L3393" s="9">
        <v>3852.5613749304498</v>
      </c>
      <c r="M3393" s="9">
        <v>9.5721902004154096</v>
      </c>
      <c r="N3393" s="9">
        <v>1.40675540295418</v>
      </c>
      <c r="O3393" s="9">
        <v>4.9521408480000004E-4</v>
      </c>
      <c r="P3393" s="9">
        <v>7.277802413E-5</v>
      </c>
      <c r="Q3393" s="9">
        <v>0.19931098479118001</v>
      </c>
      <c r="R3393" s="9">
        <v>1210</v>
      </c>
      <c r="S3393" s="9" t="s">
        <v>310</v>
      </c>
      <c r="T3393" s="9">
        <v>1210</v>
      </c>
      <c r="U3393" s="9" t="s">
        <v>293</v>
      </c>
      <c r="V3393" s="9" t="s">
        <v>195</v>
      </c>
      <c r="Z3393" s="9">
        <v>0</v>
      </c>
      <c r="AA3393" s="9">
        <v>1</v>
      </c>
      <c r="AB3393" s="9">
        <v>4.9521408480000004E-4</v>
      </c>
      <c r="AC3393" s="9">
        <v>7.277802413E-5</v>
      </c>
      <c r="AD3393" s="9">
        <v>0.19931098479122999</v>
      </c>
      <c r="AF3393" s="9">
        <v>-1</v>
      </c>
      <c r="AG3393" s="9">
        <v>-1</v>
      </c>
      <c r="AH3393" s="9">
        <v>-1</v>
      </c>
      <c r="AI3393" s="9">
        <v>-1</v>
      </c>
      <c r="AJ3393" s="9">
        <v>0</v>
      </c>
      <c r="AM3393" s="9" t="s">
        <v>309</v>
      </c>
      <c r="AN3393" s="9">
        <v>-1</v>
      </c>
      <c r="AQ3393" s="9">
        <v>578</v>
      </c>
      <c r="AR3393" s="9" t="s">
        <v>303</v>
      </c>
      <c r="AS3393" s="9" t="s">
        <v>304</v>
      </c>
      <c r="AT3393" s="9" t="s">
        <v>195</v>
      </c>
      <c r="AU3393" s="9">
        <v>132.71029999999999</v>
      </c>
      <c r="AV3393" s="9">
        <v>2.54939689143304</v>
      </c>
      <c r="AW3393" s="9">
        <v>0.20936277462207001</v>
      </c>
      <c r="AX3393" s="9">
        <v>1.6164719999999999E-4</v>
      </c>
    </row>
    <row r="3394" spans="1:50" x14ac:dyDescent="0.25">
      <c r="A3394" s="142">
        <v>550000</v>
      </c>
      <c r="B3394" s="142">
        <v>910000</v>
      </c>
      <c r="C3394" s="142">
        <v>910000</v>
      </c>
      <c r="D3394" s="9" t="s">
        <v>305</v>
      </c>
      <c r="E3394" s="9" t="s">
        <v>70</v>
      </c>
      <c r="F3394" s="9" t="s">
        <v>306</v>
      </c>
      <c r="G3394" s="9" t="s">
        <v>307</v>
      </c>
      <c r="H3394" s="9">
        <v>0.36</v>
      </c>
      <c r="I3394" s="9">
        <v>0.48</v>
      </c>
      <c r="J3394" s="9" t="s">
        <v>195</v>
      </c>
      <c r="K3394" s="9">
        <v>0.20946142490721001</v>
      </c>
      <c r="L3394" s="9">
        <v>3852.5613749304498</v>
      </c>
      <c r="M3394" s="9">
        <v>9.5721902004154096</v>
      </c>
      <c r="N3394" s="9">
        <v>1.40675540295418</v>
      </c>
      <c r="O3394" s="9">
        <v>2.0050045988619298</v>
      </c>
      <c r="P3394" s="9">
        <v>0.29466099119870998</v>
      </c>
      <c r="Q3394" s="9">
        <v>806.96299513544704</v>
      </c>
      <c r="R3394" s="9">
        <v>1210</v>
      </c>
      <c r="S3394" s="9" t="s">
        <v>310</v>
      </c>
      <c r="T3394" s="9">
        <v>1210</v>
      </c>
      <c r="U3394" s="9" t="s">
        <v>293</v>
      </c>
      <c r="V3394" s="9" t="s">
        <v>195</v>
      </c>
      <c r="Z3394" s="9">
        <v>0</v>
      </c>
      <c r="AA3394" s="9">
        <v>1</v>
      </c>
      <c r="AB3394" s="9">
        <v>2.0050045988619298</v>
      </c>
      <c r="AC3394" s="9">
        <v>0.29466099119870998</v>
      </c>
      <c r="AD3394" s="9">
        <v>806.96299513544704</v>
      </c>
      <c r="AF3394" s="9">
        <v>-1</v>
      </c>
      <c r="AG3394" s="9">
        <v>-1</v>
      </c>
      <c r="AH3394" s="9">
        <v>-1</v>
      </c>
      <c r="AI3394" s="9">
        <v>-1</v>
      </c>
      <c r="AJ3394" s="9">
        <v>0</v>
      </c>
      <c r="AM3394" s="9" t="s">
        <v>309</v>
      </c>
      <c r="AN3394" s="9">
        <v>-1</v>
      </c>
      <c r="AQ3394" s="9">
        <v>578</v>
      </c>
      <c r="AR3394" s="9" t="s">
        <v>303</v>
      </c>
      <c r="AS3394" s="9" t="s">
        <v>304</v>
      </c>
      <c r="AT3394" s="9" t="s">
        <v>195</v>
      </c>
      <c r="AU3394" s="9">
        <v>132.71029999999999</v>
      </c>
      <c r="AV3394" s="9">
        <v>120.02423515807</v>
      </c>
      <c r="AW3394" s="9">
        <v>847.66031263083505</v>
      </c>
      <c r="AX3394" s="9">
        <v>0.65447120449999996</v>
      </c>
    </row>
    <row r="3395" spans="1:50" x14ac:dyDescent="0.25">
      <c r="A3395" s="142">
        <v>550000</v>
      </c>
      <c r="B3395" s="142">
        <v>910000</v>
      </c>
      <c r="C3395" s="142">
        <v>910000</v>
      </c>
      <c r="D3395" s="9" t="s">
        <v>305</v>
      </c>
      <c r="E3395" s="9" t="s">
        <v>70</v>
      </c>
      <c r="F3395" s="9" t="s">
        <v>306</v>
      </c>
      <c r="G3395" s="9" t="s">
        <v>307</v>
      </c>
      <c r="H3395" s="9">
        <v>0.36</v>
      </c>
      <c r="I3395" s="9">
        <v>0.48</v>
      </c>
      <c r="J3395" s="9" t="s">
        <v>195</v>
      </c>
      <c r="K3395" s="9">
        <v>0.17331044295256001</v>
      </c>
      <c r="L3395" s="9">
        <v>3852.5613749304498</v>
      </c>
      <c r="M3395" s="9">
        <v>9.5721902004154096</v>
      </c>
      <c r="N3395" s="9">
        <v>1.40675540295418</v>
      </c>
      <c r="O3395" s="9">
        <v>1.6589605236602301</v>
      </c>
      <c r="P3395" s="9">
        <v>0.24380540201191001</v>
      </c>
      <c r="Q3395" s="9">
        <v>667.68911839115503</v>
      </c>
      <c r="R3395" s="9">
        <v>1210</v>
      </c>
      <c r="S3395" s="9" t="s">
        <v>310</v>
      </c>
      <c r="T3395" s="9">
        <v>1210</v>
      </c>
      <c r="U3395" s="9" t="s">
        <v>293</v>
      </c>
      <c r="V3395" s="9" t="s">
        <v>195</v>
      </c>
      <c r="Z3395" s="9">
        <v>0</v>
      </c>
      <c r="AA3395" s="9">
        <v>1</v>
      </c>
      <c r="AB3395" s="9">
        <v>1.6589605236602301</v>
      </c>
      <c r="AC3395" s="9">
        <v>0.24380540201191001</v>
      </c>
      <c r="AD3395" s="9">
        <v>667.68911839115503</v>
      </c>
      <c r="AF3395" s="9">
        <v>-1</v>
      </c>
      <c r="AG3395" s="9">
        <v>-1</v>
      </c>
      <c r="AH3395" s="9">
        <v>-1</v>
      </c>
      <c r="AI3395" s="9">
        <v>-1</v>
      </c>
      <c r="AJ3395" s="9">
        <v>0</v>
      </c>
      <c r="AM3395" s="9" t="s">
        <v>309</v>
      </c>
      <c r="AN3395" s="9">
        <v>-1</v>
      </c>
      <c r="AQ3395" s="9">
        <v>578</v>
      </c>
      <c r="AR3395" s="9" t="s">
        <v>303</v>
      </c>
      <c r="AS3395" s="9" t="s">
        <v>304</v>
      </c>
      <c r="AT3395" s="9" t="s">
        <v>195</v>
      </c>
      <c r="AU3395" s="9">
        <v>132.71029999999999</v>
      </c>
      <c r="AV3395" s="9">
        <v>107.580509098349</v>
      </c>
      <c r="AW3395" s="9">
        <v>701.362479131594</v>
      </c>
      <c r="AX3395" s="9">
        <v>0.54151591109999997</v>
      </c>
    </row>
    <row r="3396" spans="1:50" x14ac:dyDescent="0.25">
      <c r="A3396" s="142">
        <v>550000</v>
      </c>
      <c r="B3396" s="142">
        <v>910000</v>
      </c>
      <c r="C3396" s="142">
        <v>910000</v>
      </c>
      <c r="D3396" s="9" t="s">
        <v>305</v>
      </c>
      <c r="E3396" s="9" t="s">
        <v>70</v>
      </c>
      <c r="F3396" s="9" t="s">
        <v>306</v>
      </c>
      <c r="G3396" s="9" t="s">
        <v>307</v>
      </c>
      <c r="H3396" s="9">
        <v>0.36</v>
      </c>
      <c r="I3396" s="9">
        <v>0.48</v>
      </c>
      <c r="J3396" s="9" t="s">
        <v>195</v>
      </c>
      <c r="K3396" s="9">
        <v>0.22193879521529</v>
      </c>
      <c r="L3396" s="9">
        <v>3857.7690412583302</v>
      </c>
      <c r="M3396" s="9">
        <v>9.5843984299594496</v>
      </c>
      <c r="N3396" s="9">
        <v>1.4085246430464999</v>
      </c>
      <c r="O3396" s="9">
        <v>2.12714984040855</v>
      </c>
      <c r="P3396" s="9">
        <v>0.31260626230879002</v>
      </c>
      <c r="Q3396" s="9">
        <v>856.18861323573299</v>
      </c>
      <c r="R3396" s="9">
        <v>1200</v>
      </c>
      <c r="S3396" s="9" t="s">
        <v>308</v>
      </c>
      <c r="T3396" s="9">
        <v>1200</v>
      </c>
      <c r="U3396" s="9" t="s">
        <v>293</v>
      </c>
      <c r="V3396" s="9" t="s">
        <v>195</v>
      </c>
      <c r="Z3396" s="9">
        <v>0</v>
      </c>
      <c r="AA3396" s="9">
        <v>1</v>
      </c>
      <c r="AB3396" s="9">
        <v>2.12714984040855</v>
      </c>
      <c r="AC3396" s="9">
        <v>0.31260626230879002</v>
      </c>
      <c r="AD3396" s="9">
        <v>856.18861323573299</v>
      </c>
      <c r="AF3396" s="9">
        <v>-1</v>
      </c>
      <c r="AG3396" s="9">
        <v>-1</v>
      </c>
      <c r="AH3396" s="9">
        <v>-1</v>
      </c>
      <c r="AI3396" s="9">
        <v>-1</v>
      </c>
      <c r="AJ3396" s="9">
        <v>0</v>
      </c>
      <c r="AM3396" s="9" t="s">
        <v>309</v>
      </c>
      <c r="AN3396" s="9">
        <v>-1</v>
      </c>
      <c r="AQ3396" s="9">
        <v>578</v>
      </c>
      <c r="AR3396" s="9" t="s">
        <v>303</v>
      </c>
      <c r="AS3396" s="9" t="s">
        <v>304</v>
      </c>
      <c r="AT3396" s="9" t="s">
        <v>195</v>
      </c>
      <c r="AU3396" s="9">
        <v>132.71029999999999</v>
      </c>
      <c r="AV3396" s="9">
        <v>140.69730533050401</v>
      </c>
      <c r="AW3396" s="9">
        <v>898.15443879673103</v>
      </c>
      <c r="AX3396" s="9">
        <v>0.69439465789999999</v>
      </c>
    </row>
    <row r="3397" spans="1:50" x14ac:dyDescent="0.25">
      <c r="A3397" s="142">
        <v>550000</v>
      </c>
      <c r="B3397" s="142">
        <v>910000</v>
      </c>
      <c r="C3397" s="142">
        <v>910000</v>
      </c>
      <c r="D3397" s="9" t="s">
        <v>305</v>
      </c>
      <c r="E3397" s="9" t="s">
        <v>70</v>
      </c>
      <c r="F3397" s="9" t="s">
        <v>306</v>
      </c>
      <c r="G3397" s="9" t="s">
        <v>307</v>
      </c>
      <c r="H3397" s="9">
        <v>0.36</v>
      </c>
      <c r="I3397" s="9">
        <v>0.48</v>
      </c>
      <c r="J3397" s="9" t="s">
        <v>195</v>
      </c>
      <c r="K3397" s="9">
        <v>4.2708315742679998E-2</v>
      </c>
      <c r="L3397" s="9">
        <v>3857.7690412583302</v>
      </c>
      <c r="M3397" s="9">
        <v>9.5843984299594496</v>
      </c>
      <c r="N3397" s="9">
        <v>1.4085246430464999</v>
      </c>
      <c r="O3397" s="9">
        <v>0.40933351435034998</v>
      </c>
      <c r="P3397" s="9">
        <v>6.0155715186570001E-2</v>
      </c>
      <c r="Q3397" s="9">
        <v>164.758818276396</v>
      </c>
      <c r="R3397" s="9">
        <v>1210</v>
      </c>
      <c r="S3397" s="9" t="s">
        <v>310</v>
      </c>
      <c r="T3397" s="9">
        <v>1210</v>
      </c>
      <c r="U3397" s="9" t="s">
        <v>293</v>
      </c>
      <c r="V3397" s="9" t="s">
        <v>195</v>
      </c>
      <c r="Z3397" s="9">
        <v>0</v>
      </c>
      <c r="AA3397" s="9">
        <v>1</v>
      </c>
      <c r="AB3397" s="9">
        <v>0.40933351435034998</v>
      </c>
      <c r="AC3397" s="9">
        <v>6.0155715186570001E-2</v>
      </c>
      <c r="AD3397" s="9">
        <v>164.758818276396</v>
      </c>
      <c r="AF3397" s="9">
        <v>-1</v>
      </c>
      <c r="AG3397" s="9">
        <v>-1</v>
      </c>
      <c r="AH3397" s="9">
        <v>-1</v>
      </c>
      <c r="AI3397" s="9">
        <v>-1</v>
      </c>
      <c r="AJ3397" s="9">
        <v>0</v>
      </c>
      <c r="AM3397" s="9" t="s">
        <v>309</v>
      </c>
      <c r="AN3397" s="9">
        <v>-1</v>
      </c>
      <c r="AQ3397" s="9">
        <v>578</v>
      </c>
      <c r="AR3397" s="9" t="s">
        <v>303</v>
      </c>
      <c r="AS3397" s="9" t="s">
        <v>304</v>
      </c>
      <c r="AT3397" s="9" t="s">
        <v>195</v>
      </c>
      <c r="AU3397" s="9">
        <v>132.71029999999999</v>
      </c>
      <c r="AV3397" s="9">
        <v>54.927032396733097</v>
      </c>
      <c r="AW3397" s="9">
        <v>172.83442185315101</v>
      </c>
      <c r="AX3397" s="9">
        <v>0.13362434570000001</v>
      </c>
    </row>
    <row r="3398" spans="1:50" x14ac:dyDescent="0.25">
      <c r="A3398" s="142">
        <v>550000</v>
      </c>
      <c r="B3398" s="142">
        <v>910000</v>
      </c>
      <c r="C3398" s="142">
        <v>910000</v>
      </c>
      <c r="D3398" s="9" t="s">
        <v>305</v>
      </c>
      <c r="E3398" s="9" t="s">
        <v>70</v>
      </c>
      <c r="F3398" s="9" t="s">
        <v>306</v>
      </c>
      <c r="G3398" s="9" t="s">
        <v>307</v>
      </c>
      <c r="H3398" s="9">
        <v>0.36</v>
      </c>
      <c r="I3398" s="9">
        <v>0.48</v>
      </c>
      <c r="J3398" s="9" t="s">
        <v>195</v>
      </c>
      <c r="K3398" s="9">
        <v>0.24073358128465999</v>
      </c>
      <c r="L3398" s="9">
        <v>3857.7690412583302</v>
      </c>
      <c r="M3398" s="9">
        <v>9.5843984299594496</v>
      </c>
      <c r="N3398" s="9">
        <v>1.4085246430464999</v>
      </c>
      <c r="O3398" s="9">
        <v>2.3072865585032698</v>
      </c>
      <c r="P3398" s="9">
        <v>0.33907918164828998</v>
      </c>
      <c r="Q3398" s="9">
        <v>928.69455707123404</v>
      </c>
      <c r="R3398" s="9">
        <v>1210</v>
      </c>
      <c r="S3398" s="9" t="s">
        <v>310</v>
      </c>
      <c r="T3398" s="9">
        <v>1210</v>
      </c>
      <c r="U3398" s="9" t="s">
        <v>293</v>
      </c>
      <c r="V3398" s="9" t="s">
        <v>195</v>
      </c>
      <c r="Z3398" s="9">
        <v>0</v>
      </c>
      <c r="AA3398" s="9">
        <v>1</v>
      </c>
      <c r="AB3398" s="9">
        <v>2.3072865585032698</v>
      </c>
      <c r="AC3398" s="9">
        <v>0.33907918164828998</v>
      </c>
      <c r="AD3398" s="9">
        <v>928.69455707123404</v>
      </c>
      <c r="AF3398" s="9">
        <v>-1</v>
      </c>
      <c r="AG3398" s="9">
        <v>-1</v>
      </c>
      <c r="AH3398" s="9">
        <v>-1</v>
      </c>
      <c r="AI3398" s="9">
        <v>-1</v>
      </c>
      <c r="AJ3398" s="9">
        <v>0</v>
      </c>
      <c r="AM3398" s="9" t="s">
        <v>309</v>
      </c>
      <c r="AN3398" s="9">
        <v>-1</v>
      </c>
      <c r="AQ3398" s="9">
        <v>578</v>
      </c>
      <c r="AR3398" s="9" t="s">
        <v>303</v>
      </c>
      <c r="AS3398" s="9" t="s">
        <v>304</v>
      </c>
      <c r="AT3398" s="9" t="s">
        <v>195</v>
      </c>
      <c r="AU3398" s="9">
        <v>132.71029999999999</v>
      </c>
      <c r="AV3398" s="9">
        <v>126.611901263973</v>
      </c>
      <c r="AW3398" s="9">
        <v>974.21423950920496</v>
      </c>
      <c r="AX3398" s="9">
        <v>0.75319915420000005</v>
      </c>
    </row>
    <row r="3399" spans="1:50" x14ac:dyDescent="0.25">
      <c r="A3399" s="142">
        <v>550000</v>
      </c>
      <c r="B3399" s="142">
        <v>910000</v>
      </c>
      <c r="C3399" s="142">
        <v>910000</v>
      </c>
      <c r="D3399" s="9" t="s">
        <v>305</v>
      </c>
      <c r="E3399" s="9" t="s">
        <v>70</v>
      </c>
      <c r="F3399" s="9" t="s">
        <v>306</v>
      </c>
      <c r="G3399" s="9" t="s">
        <v>307</v>
      </c>
      <c r="H3399" s="9">
        <v>0.36</v>
      </c>
      <c r="I3399" s="9">
        <v>0.48</v>
      </c>
      <c r="J3399" s="9" t="s">
        <v>195</v>
      </c>
      <c r="K3399" s="9">
        <v>1.8869453139780001E-2</v>
      </c>
      <c r="L3399" s="9">
        <v>3857.7690412583302</v>
      </c>
      <c r="M3399" s="9">
        <v>9.5843984299594496</v>
      </c>
      <c r="N3399" s="9">
        <v>1.4085246430464999</v>
      </c>
      <c r="O3399" s="9">
        <v>0.18085235704711999</v>
      </c>
      <c r="P3399" s="9">
        <v>2.6578089748189999E-2</v>
      </c>
      <c r="Q3399" s="9">
        <v>72.793992148125795</v>
      </c>
      <c r="R3399" s="9">
        <v>1210</v>
      </c>
      <c r="S3399" s="9" t="s">
        <v>310</v>
      </c>
      <c r="T3399" s="9">
        <v>1210</v>
      </c>
      <c r="U3399" s="9" t="s">
        <v>293</v>
      </c>
      <c r="V3399" s="9" t="s">
        <v>195</v>
      </c>
      <c r="Z3399" s="9">
        <v>0</v>
      </c>
      <c r="AA3399" s="9">
        <v>1</v>
      </c>
      <c r="AB3399" s="9">
        <v>0.18085235704711999</v>
      </c>
      <c r="AC3399" s="9">
        <v>2.6578089748189999E-2</v>
      </c>
      <c r="AD3399" s="9">
        <v>72.793992148125</v>
      </c>
      <c r="AF3399" s="9">
        <v>-1</v>
      </c>
      <c r="AG3399" s="9">
        <v>-1</v>
      </c>
      <c r="AH3399" s="9">
        <v>-1</v>
      </c>
      <c r="AI3399" s="9">
        <v>-1</v>
      </c>
      <c r="AJ3399" s="9">
        <v>0</v>
      </c>
      <c r="AM3399" s="9" t="s">
        <v>309</v>
      </c>
      <c r="AN3399" s="9">
        <v>-1</v>
      </c>
      <c r="AQ3399" s="9">
        <v>578</v>
      </c>
      <c r="AR3399" s="9" t="s">
        <v>303</v>
      </c>
      <c r="AS3399" s="9" t="s">
        <v>304</v>
      </c>
      <c r="AT3399" s="9" t="s">
        <v>195</v>
      </c>
      <c r="AU3399" s="9">
        <v>132.71029999999999</v>
      </c>
      <c r="AV3399" s="9">
        <v>52.3412899833952</v>
      </c>
      <c r="AW3399" s="9">
        <v>76.361967625901698</v>
      </c>
      <c r="AX3399" s="9">
        <v>5.9038111999999997E-2</v>
      </c>
    </row>
    <row r="3400" spans="1:50" x14ac:dyDescent="0.25">
      <c r="A3400" s="142">
        <v>550000</v>
      </c>
      <c r="B3400" s="142">
        <v>910000</v>
      </c>
      <c r="C3400" s="142">
        <v>910000</v>
      </c>
      <c r="D3400" s="9" t="s">
        <v>305</v>
      </c>
      <c r="E3400" s="9" t="s">
        <v>70</v>
      </c>
      <c r="F3400" s="9" t="s">
        <v>306</v>
      </c>
      <c r="G3400" s="9" t="s">
        <v>307</v>
      </c>
      <c r="H3400" s="9">
        <v>0.36</v>
      </c>
      <c r="I3400" s="9">
        <v>0.48</v>
      </c>
      <c r="J3400" s="9" t="s">
        <v>195</v>
      </c>
      <c r="K3400" s="9">
        <v>8.0851586124119995E-2</v>
      </c>
      <c r="L3400" s="9">
        <v>3857.7690412583302</v>
      </c>
      <c r="M3400" s="9">
        <v>9.5843984299594496</v>
      </c>
      <c r="N3400" s="9">
        <v>1.4085246430464999</v>
      </c>
      <c r="O3400" s="9">
        <v>0.77491381510780999</v>
      </c>
      <c r="P3400" s="9">
        <v>0.11388145148523</v>
      </c>
      <c r="Q3400" s="9">
        <v>311.90674588628798</v>
      </c>
      <c r="R3400" s="9">
        <v>1210</v>
      </c>
      <c r="S3400" s="9" t="s">
        <v>310</v>
      </c>
      <c r="T3400" s="9">
        <v>1210</v>
      </c>
      <c r="U3400" s="9" t="s">
        <v>293</v>
      </c>
      <c r="V3400" s="9" t="s">
        <v>195</v>
      </c>
      <c r="Z3400" s="9">
        <v>0</v>
      </c>
      <c r="AA3400" s="9">
        <v>1</v>
      </c>
      <c r="AB3400" s="9">
        <v>0.77491381510780999</v>
      </c>
      <c r="AC3400" s="9">
        <v>0.11388145148523</v>
      </c>
      <c r="AD3400" s="9">
        <v>311.90674588628798</v>
      </c>
      <c r="AF3400" s="9">
        <v>-1</v>
      </c>
      <c r="AG3400" s="9">
        <v>-1</v>
      </c>
      <c r="AH3400" s="9">
        <v>-1</v>
      </c>
      <c r="AI3400" s="9">
        <v>-1</v>
      </c>
      <c r="AJ3400" s="9">
        <v>0</v>
      </c>
      <c r="AM3400" s="9" t="s">
        <v>309</v>
      </c>
      <c r="AN3400" s="9">
        <v>-1</v>
      </c>
      <c r="AQ3400" s="9">
        <v>578</v>
      </c>
      <c r="AR3400" s="9" t="s">
        <v>303</v>
      </c>
      <c r="AS3400" s="9" t="s">
        <v>304</v>
      </c>
      <c r="AT3400" s="9" t="s">
        <v>195</v>
      </c>
      <c r="AU3400" s="9">
        <v>132.71029999999999</v>
      </c>
      <c r="AV3400" s="9">
        <v>81.397252066383203</v>
      </c>
      <c r="AW3400" s="9">
        <v>327.19476056764898</v>
      </c>
      <c r="AX3400" s="9">
        <v>0.25296573059999999</v>
      </c>
    </row>
    <row r="3401" spans="1:50" x14ac:dyDescent="0.25">
      <c r="A3401" s="142">
        <v>550000</v>
      </c>
      <c r="B3401" s="142">
        <v>910000</v>
      </c>
      <c r="C3401" s="142">
        <v>910000</v>
      </c>
      <c r="D3401" s="9" t="s">
        <v>305</v>
      </c>
      <c r="E3401" s="9" t="s">
        <v>70</v>
      </c>
      <c r="F3401" s="9" t="s">
        <v>306</v>
      </c>
      <c r="G3401" s="9" t="s">
        <v>307</v>
      </c>
      <c r="H3401" s="9">
        <v>0.36</v>
      </c>
      <c r="I3401" s="9">
        <v>0.48</v>
      </c>
      <c r="J3401" s="9" t="s">
        <v>195</v>
      </c>
      <c r="K3401" s="9">
        <v>1.181258217089E-2</v>
      </c>
      <c r="L3401" s="9">
        <v>3857.7690412583302</v>
      </c>
      <c r="M3401" s="9">
        <v>9.5843984299594496</v>
      </c>
      <c r="N3401" s="9">
        <v>1.4085246430464999</v>
      </c>
      <c r="O3401" s="9">
        <v>0.11321649401245</v>
      </c>
      <c r="P3401" s="9">
        <v>1.663831308571E-2</v>
      </c>
      <c r="Q3401" s="9">
        <v>45.570213796183403</v>
      </c>
      <c r="R3401" s="9">
        <v>1210</v>
      </c>
      <c r="S3401" s="9" t="s">
        <v>310</v>
      </c>
      <c r="T3401" s="9">
        <v>1210</v>
      </c>
      <c r="U3401" s="9" t="s">
        <v>293</v>
      </c>
      <c r="V3401" s="9" t="s">
        <v>195</v>
      </c>
      <c r="Z3401" s="9">
        <v>0</v>
      </c>
      <c r="AA3401" s="9">
        <v>1</v>
      </c>
      <c r="AB3401" s="9">
        <v>0.11321649401245</v>
      </c>
      <c r="AC3401" s="9">
        <v>1.663831308571E-2</v>
      </c>
      <c r="AD3401" s="9">
        <v>45.570213796182998</v>
      </c>
      <c r="AF3401" s="9">
        <v>-1</v>
      </c>
      <c r="AG3401" s="9">
        <v>-1</v>
      </c>
      <c r="AH3401" s="9">
        <v>-1</v>
      </c>
      <c r="AI3401" s="9">
        <v>-1</v>
      </c>
      <c r="AJ3401" s="9">
        <v>0</v>
      </c>
      <c r="AM3401" s="9" t="s">
        <v>309</v>
      </c>
      <c r="AN3401" s="9">
        <v>-1</v>
      </c>
      <c r="AQ3401" s="9">
        <v>578</v>
      </c>
      <c r="AR3401" s="9" t="s">
        <v>303</v>
      </c>
      <c r="AS3401" s="9" t="s">
        <v>304</v>
      </c>
      <c r="AT3401" s="9" t="s">
        <v>195</v>
      </c>
      <c r="AU3401" s="9">
        <v>132.71029999999999</v>
      </c>
      <c r="AV3401" s="9">
        <v>39.304449676451597</v>
      </c>
      <c r="AW3401" s="9">
        <v>47.803824023397503</v>
      </c>
      <c r="AX3401" s="9">
        <v>3.69588109E-2</v>
      </c>
    </row>
    <row r="3402" spans="1:50" x14ac:dyDescent="0.25">
      <c r="A3402" s="142">
        <v>550000</v>
      </c>
      <c r="B3402" s="142">
        <v>910000</v>
      </c>
      <c r="C3402" s="142">
        <v>910000</v>
      </c>
      <c r="D3402" s="9" t="s">
        <v>305</v>
      </c>
      <c r="E3402" s="9" t="s">
        <v>70</v>
      </c>
      <c r="F3402" s="9" t="s">
        <v>306</v>
      </c>
      <c r="G3402" s="9" t="s">
        <v>307</v>
      </c>
      <c r="H3402" s="9">
        <v>0.36</v>
      </c>
      <c r="I3402" s="9">
        <v>0.48</v>
      </c>
      <c r="J3402" s="9" t="s">
        <v>195</v>
      </c>
      <c r="K3402" s="9">
        <v>8.4914003650000004E-4</v>
      </c>
      <c r="L3402" s="9">
        <v>3857.7690412583302</v>
      </c>
      <c r="M3402" s="9">
        <v>9.5843984299594496</v>
      </c>
      <c r="N3402" s="9">
        <v>1.4085246430464999</v>
      </c>
      <c r="O3402" s="9">
        <v>8.1384964326400005E-3</v>
      </c>
      <c r="P3402" s="9">
        <v>1.1960346668000001E-3</v>
      </c>
      <c r="Q3402" s="9">
        <v>3.2757861445026601</v>
      </c>
      <c r="R3402" s="9">
        <v>1210</v>
      </c>
      <c r="S3402" s="9" t="s">
        <v>310</v>
      </c>
      <c r="T3402" s="9">
        <v>1210</v>
      </c>
      <c r="U3402" s="9" t="s">
        <v>293</v>
      </c>
      <c r="V3402" s="9" t="s">
        <v>195</v>
      </c>
      <c r="Z3402" s="9">
        <v>0</v>
      </c>
      <c r="AA3402" s="9">
        <v>1</v>
      </c>
      <c r="AB3402" s="9">
        <v>8.1384964326400005E-3</v>
      </c>
      <c r="AC3402" s="9">
        <v>1.1960346668000001E-3</v>
      </c>
      <c r="AD3402" s="9">
        <v>3.2757861445042402</v>
      </c>
      <c r="AF3402" s="9">
        <v>-1</v>
      </c>
      <c r="AG3402" s="9">
        <v>-1</v>
      </c>
      <c r="AH3402" s="9">
        <v>-1</v>
      </c>
      <c r="AI3402" s="9">
        <v>-1</v>
      </c>
      <c r="AJ3402" s="9">
        <v>0</v>
      </c>
      <c r="AM3402" s="9" t="s">
        <v>309</v>
      </c>
      <c r="AN3402" s="9">
        <v>-1</v>
      </c>
      <c r="AQ3402" s="9">
        <v>578</v>
      </c>
      <c r="AR3402" s="9" t="s">
        <v>303</v>
      </c>
      <c r="AS3402" s="9" t="s">
        <v>304</v>
      </c>
      <c r="AT3402" s="9" t="s">
        <v>195</v>
      </c>
      <c r="AU3402" s="9">
        <v>132.71029999999999</v>
      </c>
      <c r="AV3402" s="9">
        <v>10.894822288316799</v>
      </c>
      <c r="AW3402" s="9">
        <v>3.4363478102286402</v>
      </c>
      <c r="AX3402" s="9">
        <v>2.6567609000000001E-3</v>
      </c>
    </row>
    <row r="3403" spans="1:50" x14ac:dyDescent="0.25">
      <c r="A3403" s="142">
        <v>550000</v>
      </c>
      <c r="B3403" s="142">
        <v>910000</v>
      </c>
      <c r="C3403" s="142">
        <v>910000</v>
      </c>
      <c r="D3403" s="9" t="s">
        <v>305</v>
      </c>
      <c r="E3403" s="9" t="s">
        <v>70</v>
      </c>
      <c r="F3403" s="9" t="s">
        <v>306</v>
      </c>
      <c r="G3403" s="9" t="s">
        <v>307</v>
      </c>
      <c r="H3403" s="9">
        <v>0.36</v>
      </c>
      <c r="I3403" s="9">
        <v>0.48</v>
      </c>
      <c r="J3403" s="9" t="s">
        <v>195</v>
      </c>
      <c r="K3403" s="9">
        <v>4.1100159724579997E-2</v>
      </c>
      <c r="L3403" s="9">
        <v>3861.94686106876</v>
      </c>
      <c r="M3403" s="9">
        <v>9.7363332266141498</v>
      </c>
      <c r="N3403" s="9">
        <v>1.38492767883728</v>
      </c>
      <c r="O3403" s="9">
        <v>0.40016485074562003</v>
      </c>
      <c r="P3403" s="9">
        <v>5.692074880721E-2</v>
      </c>
      <c r="Q3403" s="9">
        <v>158.72663283778499</v>
      </c>
      <c r="R3403" s="9">
        <v>1400</v>
      </c>
      <c r="S3403" s="9" t="s">
        <v>297</v>
      </c>
      <c r="T3403" s="9">
        <v>1400</v>
      </c>
      <c r="U3403" s="9" t="s">
        <v>293</v>
      </c>
      <c r="V3403" s="9" t="s">
        <v>195</v>
      </c>
      <c r="Z3403" s="9">
        <v>0</v>
      </c>
      <c r="AA3403" s="9">
        <v>1</v>
      </c>
      <c r="AB3403" s="9">
        <v>0.40016485074562003</v>
      </c>
      <c r="AC3403" s="9">
        <v>5.692074880721E-2</v>
      </c>
      <c r="AD3403" s="9">
        <v>158.72663283778601</v>
      </c>
      <c r="AF3403" s="9">
        <v>-1</v>
      </c>
      <c r="AG3403" s="9">
        <v>-1</v>
      </c>
      <c r="AH3403" s="9">
        <v>-1</v>
      </c>
      <c r="AI3403" s="9">
        <v>-1</v>
      </c>
      <c r="AJ3403" s="9">
        <v>0</v>
      </c>
      <c r="AM3403" s="9" t="s">
        <v>309</v>
      </c>
      <c r="AN3403" s="9">
        <v>-1</v>
      </c>
      <c r="AQ3403" s="9">
        <v>578</v>
      </c>
      <c r="AR3403" s="9" t="s">
        <v>303</v>
      </c>
      <c r="AS3403" s="9" t="s">
        <v>304</v>
      </c>
      <c r="AT3403" s="9" t="s">
        <v>195</v>
      </c>
      <c r="AU3403" s="9">
        <v>132.71029999999999</v>
      </c>
      <c r="AV3403" s="9">
        <v>73.941978799801305</v>
      </c>
      <c r="AW3403" s="9">
        <v>166.32644534310401</v>
      </c>
      <c r="AX3403" s="9">
        <v>0.12873206230000001</v>
      </c>
    </row>
    <row r="3404" spans="1:50" x14ac:dyDescent="0.25">
      <c r="A3404" s="142">
        <v>550000</v>
      </c>
      <c r="B3404" s="142">
        <v>910000</v>
      </c>
      <c r="C3404" s="142">
        <v>910000</v>
      </c>
      <c r="D3404" s="9" t="s">
        <v>305</v>
      </c>
      <c r="E3404" s="9" t="s">
        <v>70</v>
      </c>
      <c r="F3404" s="9" t="s">
        <v>306</v>
      </c>
      <c r="G3404" s="9" t="s">
        <v>307</v>
      </c>
      <c r="H3404" s="9">
        <v>0.36</v>
      </c>
      <c r="I3404" s="9">
        <v>0.48</v>
      </c>
      <c r="J3404" s="9" t="s">
        <v>195</v>
      </c>
      <c r="K3404" s="9">
        <v>7.0175829764449998E-2</v>
      </c>
      <c r="L3404" s="9">
        <v>3861.94686106876</v>
      </c>
      <c r="M3404" s="9">
        <v>9.7363332266141498</v>
      </c>
      <c r="N3404" s="9">
        <v>1.38492767883728</v>
      </c>
      <c r="O3404" s="9">
        <v>0.68325526304091999</v>
      </c>
      <c r="P3404" s="9">
        <v>9.7188449026170007E-2</v>
      </c>
      <c r="Q3404" s="9">
        <v>271.01532548174799</v>
      </c>
      <c r="R3404" s="9">
        <v>1200</v>
      </c>
      <c r="S3404" s="9" t="s">
        <v>308</v>
      </c>
      <c r="T3404" s="9">
        <v>1200</v>
      </c>
      <c r="U3404" s="9" t="s">
        <v>293</v>
      </c>
      <c r="V3404" s="9" t="s">
        <v>195</v>
      </c>
      <c r="Z3404" s="9">
        <v>0</v>
      </c>
      <c r="AA3404" s="9">
        <v>1</v>
      </c>
      <c r="AB3404" s="9">
        <v>0.68325526304091999</v>
      </c>
      <c r="AC3404" s="9">
        <v>9.7188449026170007E-2</v>
      </c>
      <c r="AD3404" s="9">
        <v>271.01532548174703</v>
      </c>
      <c r="AF3404" s="9">
        <v>-1</v>
      </c>
      <c r="AG3404" s="9">
        <v>-1</v>
      </c>
      <c r="AH3404" s="9">
        <v>-1</v>
      </c>
      <c r="AI3404" s="9">
        <v>-1</v>
      </c>
      <c r="AJ3404" s="9">
        <v>0</v>
      </c>
      <c r="AM3404" s="9" t="s">
        <v>309</v>
      </c>
      <c r="AN3404" s="9">
        <v>-1</v>
      </c>
      <c r="AQ3404" s="9">
        <v>578</v>
      </c>
      <c r="AR3404" s="9" t="s">
        <v>303</v>
      </c>
      <c r="AS3404" s="9" t="s">
        <v>304</v>
      </c>
      <c r="AT3404" s="9" t="s">
        <v>195</v>
      </c>
      <c r="AU3404" s="9">
        <v>132.71029999999999</v>
      </c>
      <c r="AV3404" s="9">
        <v>143.39869417817201</v>
      </c>
      <c r="AW3404" s="9">
        <v>283.99150737954898</v>
      </c>
      <c r="AX3404" s="9">
        <v>0.2198015616</v>
      </c>
    </row>
    <row r="3405" spans="1:50" x14ac:dyDescent="0.25">
      <c r="A3405" s="142">
        <v>550000</v>
      </c>
      <c r="B3405" s="142">
        <v>910000</v>
      </c>
      <c r="C3405" s="142">
        <v>910000</v>
      </c>
      <c r="D3405" s="9" t="s">
        <v>305</v>
      </c>
      <c r="E3405" s="9" t="s">
        <v>70</v>
      </c>
      <c r="F3405" s="9" t="s">
        <v>306</v>
      </c>
      <c r="G3405" s="9" t="s">
        <v>307</v>
      </c>
      <c r="H3405" s="9">
        <v>0.36</v>
      </c>
      <c r="I3405" s="9">
        <v>0.48</v>
      </c>
      <c r="J3405" s="9" t="s">
        <v>195</v>
      </c>
      <c r="K3405" s="9">
        <v>7.5300867617649994E-2</v>
      </c>
      <c r="L3405" s="9">
        <v>3861.94686106876</v>
      </c>
      <c r="M3405" s="9">
        <v>9.7363332266141498</v>
      </c>
      <c r="N3405" s="9">
        <v>1.38492767883728</v>
      </c>
      <c r="O3405" s="9">
        <v>0.73315433937861996</v>
      </c>
      <c r="P3405" s="9">
        <v>0.10428625580415</v>
      </c>
      <c r="Q3405" s="9">
        <v>290.807949331749</v>
      </c>
      <c r="R3405" s="9">
        <v>1430</v>
      </c>
      <c r="S3405" s="9" t="s">
        <v>298</v>
      </c>
      <c r="T3405" s="9">
        <v>1430</v>
      </c>
      <c r="U3405" s="9" t="s">
        <v>293</v>
      </c>
      <c r="V3405" s="9" t="s">
        <v>195</v>
      </c>
      <c r="Z3405" s="9">
        <v>0</v>
      </c>
      <c r="AA3405" s="9">
        <v>1</v>
      </c>
      <c r="AB3405" s="9">
        <v>0.73315433937861996</v>
      </c>
      <c r="AC3405" s="9">
        <v>0.10428625580415</v>
      </c>
      <c r="AD3405" s="9">
        <v>290.80794933174798</v>
      </c>
      <c r="AF3405" s="9">
        <v>-1</v>
      </c>
      <c r="AG3405" s="9">
        <v>-1</v>
      </c>
      <c r="AH3405" s="9">
        <v>-1</v>
      </c>
      <c r="AI3405" s="9">
        <v>-1</v>
      </c>
      <c r="AJ3405" s="9">
        <v>0</v>
      </c>
      <c r="AM3405" s="9" t="s">
        <v>309</v>
      </c>
      <c r="AN3405" s="9">
        <v>-1</v>
      </c>
      <c r="AQ3405" s="9">
        <v>578</v>
      </c>
      <c r="AR3405" s="9" t="s">
        <v>303</v>
      </c>
      <c r="AS3405" s="9" t="s">
        <v>304</v>
      </c>
      <c r="AT3405" s="9" t="s">
        <v>195</v>
      </c>
      <c r="AU3405" s="9">
        <v>132.71029999999999</v>
      </c>
      <c r="AV3405" s="9">
        <v>81.631876888921397</v>
      </c>
      <c r="AW3405" s="9">
        <v>304.73179973078999</v>
      </c>
      <c r="AX3405" s="9">
        <v>0.23585397350000001</v>
      </c>
    </row>
    <row r="3406" spans="1:50" x14ac:dyDescent="0.25">
      <c r="A3406" s="142">
        <v>550000</v>
      </c>
      <c r="B3406" s="142">
        <v>910000</v>
      </c>
      <c r="C3406" s="142">
        <v>910000</v>
      </c>
      <c r="D3406" s="9" t="s">
        <v>305</v>
      </c>
      <c r="E3406" s="9" t="s">
        <v>70</v>
      </c>
      <c r="F3406" s="9" t="s">
        <v>306</v>
      </c>
      <c r="G3406" s="9" t="s">
        <v>307</v>
      </c>
      <c r="H3406" s="9">
        <v>0.36</v>
      </c>
      <c r="I3406" s="9">
        <v>0.48</v>
      </c>
      <c r="J3406" s="9" t="s">
        <v>195</v>
      </c>
      <c r="K3406" s="9">
        <v>7.7420610373580001E-2</v>
      </c>
      <c r="L3406" s="9">
        <v>3861.94686106876</v>
      </c>
      <c r="M3406" s="9">
        <v>9.7363332266141498</v>
      </c>
      <c r="N3406" s="9">
        <v>1.38492767883728</v>
      </c>
      <c r="O3406" s="9">
        <v>0.75379286120503997</v>
      </c>
      <c r="P3406" s="9">
        <v>0.10722194621885001</v>
      </c>
      <c r="Q3406" s="9">
        <v>298.99428321427803</v>
      </c>
      <c r="R3406" s="9">
        <v>1210</v>
      </c>
      <c r="S3406" s="9" t="s">
        <v>310</v>
      </c>
      <c r="T3406" s="9">
        <v>1210</v>
      </c>
      <c r="U3406" s="9" t="s">
        <v>293</v>
      </c>
      <c r="V3406" s="9" t="s">
        <v>195</v>
      </c>
      <c r="Z3406" s="9">
        <v>0</v>
      </c>
      <c r="AA3406" s="9">
        <v>1</v>
      </c>
      <c r="AB3406" s="9">
        <v>0.75379286120503997</v>
      </c>
      <c r="AC3406" s="9">
        <v>0.10722194621885001</v>
      </c>
      <c r="AD3406" s="9">
        <v>298.994283214277</v>
      </c>
      <c r="AF3406" s="9">
        <v>-1</v>
      </c>
      <c r="AG3406" s="9">
        <v>-1</v>
      </c>
      <c r="AH3406" s="9">
        <v>-1</v>
      </c>
      <c r="AI3406" s="9">
        <v>-1</v>
      </c>
      <c r="AJ3406" s="9">
        <v>0</v>
      </c>
      <c r="AM3406" s="9" t="s">
        <v>309</v>
      </c>
      <c r="AN3406" s="9">
        <v>-1</v>
      </c>
      <c r="AQ3406" s="9">
        <v>578</v>
      </c>
      <c r="AR3406" s="9" t="s">
        <v>303</v>
      </c>
      <c r="AS3406" s="9" t="s">
        <v>304</v>
      </c>
      <c r="AT3406" s="9" t="s">
        <v>195</v>
      </c>
      <c r="AU3406" s="9">
        <v>132.71029999999999</v>
      </c>
      <c r="AV3406" s="9">
        <v>71.970631827491403</v>
      </c>
      <c r="AW3406" s="9">
        <v>313.31009431645202</v>
      </c>
      <c r="AX3406" s="9">
        <v>0.2424933359</v>
      </c>
    </row>
    <row r="3407" spans="1:50" x14ac:dyDescent="0.25">
      <c r="A3407" s="142">
        <v>550000</v>
      </c>
      <c r="B3407" s="142">
        <v>910000</v>
      </c>
      <c r="C3407" s="142">
        <v>910000</v>
      </c>
      <c r="D3407" s="9" t="s">
        <v>305</v>
      </c>
      <c r="E3407" s="9" t="s">
        <v>70</v>
      </c>
      <c r="F3407" s="9" t="s">
        <v>306</v>
      </c>
      <c r="G3407" s="9" t="s">
        <v>307</v>
      </c>
      <c r="H3407" s="9">
        <v>0.36</v>
      </c>
      <c r="I3407" s="9">
        <v>0.48</v>
      </c>
      <c r="J3407" s="9" t="s">
        <v>195</v>
      </c>
      <c r="K3407" s="9">
        <v>9.4523249959449995E-2</v>
      </c>
      <c r="L3407" s="9">
        <v>3861.94686106876</v>
      </c>
      <c r="M3407" s="9">
        <v>9.7363332266141498</v>
      </c>
      <c r="N3407" s="9">
        <v>1.38492767883728</v>
      </c>
      <c r="O3407" s="9">
        <v>0.92030985926782005</v>
      </c>
      <c r="P3407" s="9">
        <v>0.1309078651625</v>
      </c>
      <c r="Q3407" s="9">
        <v>365.04376847894599</v>
      </c>
      <c r="R3407" s="9">
        <v>1750</v>
      </c>
      <c r="S3407" s="9" t="s">
        <v>315</v>
      </c>
      <c r="T3407" s="9">
        <v>1750</v>
      </c>
      <c r="U3407" s="9" t="s">
        <v>293</v>
      </c>
      <c r="V3407" s="9" t="s">
        <v>195</v>
      </c>
      <c r="Z3407" s="9">
        <v>0</v>
      </c>
      <c r="AA3407" s="9">
        <v>1</v>
      </c>
      <c r="AB3407" s="9">
        <v>0.92030985926782005</v>
      </c>
      <c r="AC3407" s="9">
        <v>0.1309078651625</v>
      </c>
      <c r="AD3407" s="9">
        <v>365.04376847894702</v>
      </c>
      <c r="AF3407" s="9">
        <v>-1</v>
      </c>
      <c r="AG3407" s="9">
        <v>-1</v>
      </c>
      <c r="AH3407" s="9">
        <v>-1</v>
      </c>
      <c r="AI3407" s="9">
        <v>-1</v>
      </c>
      <c r="AJ3407" s="9">
        <v>0</v>
      </c>
      <c r="AM3407" s="9" t="s">
        <v>309</v>
      </c>
      <c r="AN3407" s="9">
        <v>-1</v>
      </c>
      <c r="AQ3407" s="9">
        <v>578</v>
      </c>
      <c r="AR3407" s="9" t="s">
        <v>303</v>
      </c>
      <c r="AS3407" s="9" t="s">
        <v>304</v>
      </c>
      <c r="AT3407" s="9" t="s">
        <v>195</v>
      </c>
      <c r="AU3407" s="9">
        <v>132.71029999999999</v>
      </c>
      <c r="AV3407" s="9">
        <v>84.907971787569707</v>
      </c>
      <c r="AW3407" s="9">
        <v>382.52202116455402</v>
      </c>
      <c r="AX3407" s="9">
        <v>0.29606145049999999</v>
      </c>
    </row>
    <row r="3408" spans="1:50" x14ac:dyDescent="0.25">
      <c r="A3408" s="142">
        <v>550000</v>
      </c>
      <c r="B3408" s="142">
        <v>910000</v>
      </c>
      <c r="C3408" s="142">
        <v>910000</v>
      </c>
      <c r="D3408" s="9" t="s">
        <v>305</v>
      </c>
      <c r="E3408" s="9" t="s">
        <v>70</v>
      </c>
      <c r="F3408" s="9" t="s">
        <v>306</v>
      </c>
      <c r="G3408" s="9" t="s">
        <v>307</v>
      </c>
      <c r="H3408" s="9">
        <v>0.36</v>
      </c>
      <c r="I3408" s="9">
        <v>0.48</v>
      </c>
      <c r="J3408" s="9" t="s">
        <v>195</v>
      </c>
      <c r="K3408" s="9">
        <v>9.7712693736030004E-2</v>
      </c>
      <c r="L3408" s="9">
        <v>3861.94686106876</v>
      </c>
      <c r="M3408" s="9">
        <v>9.7363332266141498</v>
      </c>
      <c r="N3408" s="9">
        <v>1.38492767883728</v>
      </c>
      <c r="O3408" s="9">
        <v>0.95136334668413003</v>
      </c>
      <c r="P3408" s="9">
        <v>0.13532501412878001</v>
      </c>
      <c r="Q3408" s="9">
        <v>377.36123086045302</v>
      </c>
      <c r="R3408" s="9">
        <v>1210</v>
      </c>
      <c r="S3408" s="9" t="s">
        <v>310</v>
      </c>
      <c r="T3408" s="9">
        <v>1210</v>
      </c>
      <c r="U3408" s="9" t="s">
        <v>293</v>
      </c>
      <c r="V3408" s="9" t="s">
        <v>195</v>
      </c>
      <c r="Z3408" s="9">
        <v>0</v>
      </c>
      <c r="AA3408" s="9">
        <v>1</v>
      </c>
      <c r="AB3408" s="9">
        <v>0.95136334668413003</v>
      </c>
      <c r="AC3408" s="9">
        <v>0.13532501412878001</v>
      </c>
      <c r="AD3408" s="9">
        <v>377.361230860452</v>
      </c>
      <c r="AF3408" s="9">
        <v>-1</v>
      </c>
      <c r="AG3408" s="9">
        <v>-1</v>
      </c>
      <c r="AH3408" s="9">
        <v>-1</v>
      </c>
      <c r="AI3408" s="9">
        <v>-1</v>
      </c>
      <c r="AJ3408" s="9">
        <v>0</v>
      </c>
      <c r="AM3408" s="9" t="s">
        <v>309</v>
      </c>
      <c r="AN3408" s="9">
        <v>-1</v>
      </c>
      <c r="AQ3408" s="9">
        <v>578</v>
      </c>
      <c r="AR3408" s="9" t="s">
        <v>303</v>
      </c>
      <c r="AS3408" s="9" t="s">
        <v>304</v>
      </c>
      <c r="AT3408" s="9" t="s">
        <v>195</v>
      </c>
      <c r="AU3408" s="9">
        <v>132.71029999999999</v>
      </c>
      <c r="AV3408" s="9">
        <v>85.672716259936607</v>
      </c>
      <c r="AW3408" s="9">
        <v>395.42924219567601</v>
      </c>
      <c r="AX3408" s="9">
        <v>0.30605128209999999</v>
      </c>
    </row>
    <row r="3409" spans="1:50" x14ac:dyDescent="0.25">
      <c r="A3409" s="142">
        <v>550000</v>
      </c>
      <c r="B3409" s="142">
        <v>910000</v>
      </c>
      <c r="C3409" s="142">
        <v>910000</v>
      </c>
      <c r="D3409" s="9" t="s">
        <v>305</v>
      </c>
      <c r="E3409" s="9" t="s">
        <v>70</v>
      </c>
      <c r="F3409" s="9" t="s">
        <v>306</v>
      </c>
      <c r="G3409" s="9" t="s">
        <v>307</v>
      </c>
      <c r="H3409" s="9">
        <v>0.36</v>
      </c>
      <c r="I3409" s="9">
        <v>0.48</v>
      </c>
      <c r="J3409" s="9" t="s">
        <v>195</v>
      </c>
      <c r="K3409" s="9">
        <v>0.1180540545261</v>
      </c>
      <c r="L3409" s="9">
        <v>3861.94686106876</v>
      </c>
      <c r="M3409" s="9">
        <v>9.7363332266141498</v>
      </c>
      <c r="N3409" s="9">
        <v>1.38492767883728</v>
      </c>
      <c r="O3409" s="9">
        <v>1.14941361361904</v>
      </c>
      <c r="P3409" s="9">
        <v>0.16349632771216999</v>
      </c>
      <c r="Q3409" s="9">
        <v>455.91848531353497</v>
      </c>
      <c r="R3409" s="9">
        <v>1210</v>
      </c>
      <c r="S3409" s="9" t="s">
        <v>310</v>
      </c>
      <c r="T3409" s="9">
        <v>1210</v>
      </c>
      <c r="U3409" s="9" t="s">
        <v>293</v>
      </c>
      <c r="V3409" s="9" t="s">
        <v>195</v>
      </c>
      <c r="Z3409" s="9">
        <v>0</v>
      </c>
      <c r="AA3409" s="9">
        <v>1</v>
      </c>
      <c r="AB3409" s="9">
        <v>1.14941361361904</v>
      </c>
      <c r="AC3409" s="9">
        <v>0.16349632771216999</v>
      </c>
      <c r="AD3409" s="9">
        <v>455.91848531353497</v>
      </c>
      <c r="AF3409" s="9">
        <v>-1</v>
      </c>
      <c r="AG3409" s="9">
        <v>-1</v>
      </c>
      <c r="AH3409" s="9">
        <v>-1</v>
      </c>
      <c r="AI3409" s="9">
        <v>-1</v>
      </c>
      <c r="AJ3409" s="9">
        <v>0</v>
      </c>
      <c r="AM3409" s="9" t="s">
        <v>309</v>
      </c>
      <c r="AN3409" s="9">
        <v>-1</v>
      </c>
      <c r="AQ3409" s="9">
        <v>578</v>
      </c>
      <c r="AR3409" s="9" t="s">
        <v>303</v>
      </c>
      <c r="AS3409" s="9" t="s">
        <v>304</v>
      </c>
      <c r="AT3409" s="9" t="s">
        <v>195</v>
      </c>
      <c r="AU3409" s="9">
        <v>132.71029999999999</v>
      </c>
      <c r="AV3409" s="9">
        <v>91.317705166928206</v>
      </c>
      <c r="AW3409" s="9">
        <v>477.747808749331</v>
      </c>
      <c r="AX3409" s="9">
        <v>0.3697635728</v>
      </c>
    </row>
    <row r="3410" spans="1:50" x14ac:dyDescent="0.25">
      <c r="A3410" s="142">
        <v>550000</v>
      </c>
      <c r="B3410" s="142">
        <v>910000</v>
      </c>
      <c r="C3410" s="142">
        <v>910000</v>
      </c>
      <c r="D3410" s="9" t="s">
        <v>305</v>
      </c>
      <c r="E3410" s="9" t="s">
        <v>70</v>
      </c>
      <c r="F3410" s="9" t="s">
        <v>306</v>
      </c>
      <c r="G3410" s="9" t="s">
        <v>307</v>
      </c>
      <c r="H3410" s="9">
        <v>0.36</v>
      </c>
      <c r="I3410" s="9">
        <v>0.48</v>
      </c>
      <c r="J3410" s="9" t="s">
        <v>195</v>
      </c>
      <c r="K3410" s="9">
        <v>4.3475962755679998E-2</v>
      </c>
      <c r="L3410" s="9">
        <v>3861.94686106876</v>
      </c>
      <c r="M3410" s="9">
        <v>9.7363332266141498</v>
      </c>
      <c r="N3410" s="9">
        <v>1.38492767883728</v>
      </c>
      <c r="O3410" s="9">
        <v>0.42329646073718002</v>
      </c>
      <c r="P3410" s="9">
        <v>6.021106418444E-2</v>
      </c>
      <c r="Q3410" s="9">
        <v>167.901857896248</v>
      </c>
      <c r="R3410" s="9">
        <v>1210</v>
      </c>
      <c r="S3410" s="9" t="s">
        <v>310</v>
      </c>
      <c r="T3410" s="9">
        <v>1210</v>
      </c>
      <c r="U3410" s="9" t="s">
        <v>293</v>
      </c>
      <c r="V3410" s="9" t="s">
        <v>195</v>
      </c>
      <c r="Z3410" s="9">
        <v>0</v>
      </c>
      <c r="AA3410" s="9">
        <v>1</v>
      </c>
      <c r="AB3410" s="9">
        <v>0.42329646073718002</v>
      </c>
      <c r="AC3410" s="9">
        <v>6.021106418444E-2</v>
      </c>
      <c r="AD3410" s="9">
        <v>167.90185789624999</v>
      </c>
      <c r="AF3410" s="9">
        <v>-1</v>
      </c>
      <c r="AG3410" s="9">
        <v>-1</v>
      </c>
      <c r="AH3410" s="9">
        <v>-1</v>
      </c>
      <c r="AI3410" s="9">
        <v>-1</v>
      </c>
      <c r="AJ3410" s="9">
        <v>0</v>
      </c>
      <c r="AM3410" s="9" t="s">
        <v>309</v>
      </c>
      <c r="AN3410" s="9">
        <v>-1</v>
      </c>
      <c r="AQ3410" s="9">
        <v>578</v>
      </c>
      <c r="AR3410" s="9" t="s">
        <v>303</v>
      </c>
      <c r="AS3410" s="9" t="s">
        <v>304</v>
      </c>
      <c r="AT3410" s="9" t="s">
        <v>195</v>
      </c>
      <c r="AU3410" s="9">
        <v>132.71029999999999</v>
      </c>
      <c r="AV3410" s="9">
        <v>55.018534711810197</v>
      </c>
      <c r="AW3410" s="9">
        <v>175.940979097856</v>
      </c>
      <c r="AX3410" s="9">
        <v>0.13617344519999999</v>
      </c>
    </row>
    <row r="3411" spans="1:50" x14ac:dyDescent="0.25">
      <c r="A3411" s="142">
        <v>550000</v>
      </c>
      <c r="B3411" s="142">
        <v>910000</v>
      </c>
      <c r="C3411" s="142">
        <v>910000</v>
      </c>
      <c r="D3411" s="9" t="s">
        <v>305</v>
      </c>
      <c r="E3411" s="9" t="s">
        <v>70</v>
      </c>
      <c r="F3411" s="9" t="s">
        <v>306</v>
      </c>
      <c r="G3411" s="9" t="s">
        <v>307</v>
      </c>
      <c r="H3411" s="9">
        <v>0.36</v>
      </c>
      <c r="I3411" s="9">
        <v>0.48</v>
      </c>
      <c r="J3411" s="9" t="s">
        <v>195</v>
      </c>
      <c r="K3411" s="9">
        <v>2.5006004560099999E-2</v>
      </c>
      <c r="L3411" s="9">
        <v>3894.8025330534001</v>
      </c>
      <c r="M3411" s="9">
        <v>10.503735582587501</v>
      </c>
      <c r="N3411" s="9">
        <v>1.49382829482012</v>
      </c>
      <c r="O3411" s="9">
        <v>0.26265645987628</v>
      </c>
      <c r="P3411" s="9">
        <v>3.7354677152279997E-2</v>
      </c>
      <c r="Q3411" s="9">
        <v>97.393449902230202</v>
      </c>
      <c r="R3411" s="9">
        <v>1400</v>
      </c>
      <c r="S3411" s="9" t="s">
        <v>297</v>
      </c>
      <c r="T3411" s="9">
        <v>1400</v>
      </c>
      <c r="U3411" s="9" t="s">
        <v>293</v>
      </c>
      <c r="V3411" s="9" t="s">
        <v>195</v>
      </c>
      <c r="Z3411" s="9">
        <v>0</v>
      </c>
      <c r="AA3411" s="9">
        <v>1</v>
      </c>
      <c r="AB3411" s="9">
        <v>0.26265645987628</v>
      </c>
      <c r="AC3411" s="9">
        <v>3.7354677152279997E-2</v>
      </c>
      <c r="AD3411" s="9">
        <v>97.393449902229406</v>
      </c>
      <c r="AF3411" s="9">
        <v>-1</v>
      </c>
      <c r="AG3411" s="9">
        <v>-1</v>
      </c>
      <c r="AH3411" s="9">
        <v>-1</v>
      </c>
      <c r="AI3411" s="9">
        <v>-1</v>
      </c>
      <c r="AJ3411" s="9">
        <v>0</v>
      </c>
      <c r="AM3411" s="9" t="s">
        <v>309</v>
      </c>
      <c r="AN3411" s="9">
        <v>-1</v>
      </c>
      <c r="AQ3411" s="9">
        <v>578</v>
      </c>
      <c r="AR3411" s="9" t="s">
        <v>303</v>
      </c>
      <c r="AS3411" s="9" t="s">
        <v>304</v>
      </c>
      <c r="AT3411" s="9" t="s">
        <v>195</v>
      </c>
      <c r="AU3411" s="9">
        <v>132.71029999999999</v>
      </c>
      <c r="AV3411" s="9">
        <v>109.927845827231</v>
      </c>
      <c r="AW3411" s="9">
        <v>101.195710152611</v>
      </c>
      <c r="AX3411" s="9">
        <v>7.8989010499999998E-2</v>
      </c>
    </row>
    <row r="3412" spans="1:50" x14ac:dyDescent="0.25">
      <c r="A3412" s="142">
        <v>550000</v>
      </c>
      <c r="B3412" s="142">
        <v>910000</v>
      </c>
      <c r="C3412" s="142">
        <v>910000</v>
      </c>
      <c r="D3412" s="9" t="s">
        <v>305</v>
      </c>
      <c r="E3412" s="9" t="s">
        <v>70</v>
      </c>
      <c r="F3412" s="9" t="s">
        <v>306</v>
      </c>
      <c r="G3412" s="9" t="s">
        <v>307</v>
      </c>
      <c r="H3412" s="9">
        <v>0.36</v>
      </c>
      <c r="I3412" s="9">
        <v>0.48</v>
      </c>
      <c r="J3412" s="9" t="s">
        <v>195</v>
      </c>
      <c r="K3412" s="9">
        <v>7.5752982651500003E-3</v>
      </c>
      <c r="L3412" s="9">
        <v>3894.8025330534001</v>
      </c>
      <c r="M3412" s="9">
        <v>10.503735582587501</v>
      </c>
      <c r="N3412" s="9">
        <v>1.49382829482012</v>
      </c>
      <c r="O3412" s="9">
        <v>7.9568929936390004E-2</v>
      </c>
      <c r="P3412" s="9">
        <v>1.1316194890180001E-2</v>
      </c>
      <c r="Q3412" s="9">
        <v>29.504290871748999</v>
      </c>
      <c r="R3412" s="9">
        <v>8140</v>
      </c>
      <c r="S3412" s="9" t="s">
        <v>292</v>
      </c>
      <c r="T3412" s="9">
        <v>8140</v>
      </c>
      <c r="U3412" s="9" t="s">
        <v>293</v>
      </c>
      <c r="V3412" s="9" t="s">
        <v>195</v>
      </c>
      <c r="Z3412" s="9">
        <v>0</v>
      </c>
      <c r="AA3412" s="9">
        <v>1</v>
      </c>
      <c r="AB3412" s="9">
        <v>7.9568929936390004E-2</v>
      </c>
      <c r="AC3412" s="9">
        <v>1.1316194890180001E-2</v>
      </c>
      <c r="AD3412" s="9">
        <v>31.705097563603999</v>
      </c>
      <c r="AF3412" s="9">
        <v>-1</v>
      </c>
      <c r="AG3412" s="9">
        <v>-1</v>
      </c>
      <c r="AH3412" s="9">
        <v>-1</v>
      </c>
      <c r="AI3412" s="9">
        <v>-1</v>
      </c>
      <c r="AJ3412" s="9">
        <v>0</v>
      </c>
      <c r="AM3412" s="9" t="s">
        <v>309</v>
      </c>
      <c r="AN3412" s="9">
        <v>-1</v>
      </c>
      <c r="AQ3412" s="9">
        <v>578</v>
      </c>
      <c r="AR3412" s="9" t="s">
        <v>303</v>
      </c>
      <c r="AS3412" s="9" t="s">
        <v>304</v>
      </c>
      <c r="AT3412" s="9" t="s">
        <v>195</v>
      </c>
      <c r="AU3412" s="9">
        <v>132.71029999999999</v>
      </c>
      <c r="AV3412" s="9">
        <v>106.970204884053</v>
      </c>
      <c r="AW3412" s="9">
        <v>30.6561444359244</v>
      </c>
      <c r="AX3412" s="9">
        <v>2.5713785499999999E-2</v>
      </c>
    </row>
    <row r="3413" spans="1:50" x14ac:dyDescent="0.25">
      <c r="A3413" s="142">
        <v>550000</v>
      </c>
      <c r="B3413" s="142">
        <v>910000</v>
      </c>
      <c r="C3413" s="142">
        <v>910000</v>
      </c>
      <c r="D3413" s="9" t="s">
        <v>305</v>
      </c>
      <c r="E3413" s="9" t="s">
        <v>70</v>
      </c>
      <c r="F3413" s="9" t="s">
        <v>306</v>
      </c>
      <c r="G3413" s="9" t="s">
        <v>307</v>
      </c>
      <c r="H3413" s="9">
        <v>0.36</v>
      </c>
      <c r="I3413" s="9">
        <v>0.48</v>
      </c>
      <c r="J3413" s="9" t="s">
        <v>195</v>
      </c>
      <c r="K3413" s="9">
        <v>1.3082419968E-4</v>
      </c>
      <c r="L3413" s="9">
        <v>3894.8025330534001</v>
      </c>
      <c r="M3413" s="9">
        <v>10.503735582587501</v>
      </c>
      <c r="N3413" s="9">
        <v>1.49382829482012</v>
      </c>
      <c r="O3413" s="9">
        <v>1.37414280131E-3</v>
      </c>
      <c r="P3413" s="9">
        <v>1.9542889113999999E-4</v>
      </c>
      <c r="Q3413" s="9">
        <v>0.50953442432561002</v>
      </c>
      <c r="R3413" s="9">
        <v>1410</v>
      </c>
      <c r="S3413" s="9" t="s">
        <v>299</v>
      </c>
      <c r="T3413" s="9">
        <v>1410</v>
      </c>
      <c r="U3413" s="9" t="s">
        <v>293</v>
      </c>
      <c r="V3413" s="9" t="s">
        <v>195</v>
      </c>
      <c r="Z3413" s="9">
        <v>0</v>
      </c>
      <c r="AA3413" s="9">
        <v>1</v>
      </c>
      <c r="AB3413" s="9">
        <v>1.37414280131E-3</v>
      </c>
      <c r="AC3413" s="9">
        <v>1.9542889113999999E-4</v>
      </c>
      <c r="AD3413" s="9">
        <v>0.50953442432471996</v>
      </c>
      <c r="AF3413" s="9">
        <v>-1</v>
      </c>
      <c r="AG3413" s="9">
        <v>-1</v>
      </c>
      <c r="AH3413" s="9">
        <v>-1</v>
      </c>
      <c r="AI3413" s="9">
        <v>-1</v>
      </c>
      <c r="AJ3413" s="9">
        <v>0</v>
      </c>
      <c r="AM3413" s="9" t="s">
        <v>309</v>
      </c>
      <c r="AN3413" s="9">
        <v>-1</v>
      </c>
      <c r="AQ3413" s="9">
        <v>578</v>
      </c>
      <c r="AR3413" s="9" t="s">
        <v>303</v>
      </c>
      <c r="AS3413" s="9" t="s">
        <v>304</v>
      </c>
      <c r="AT3413" s="9" t="s">
        <v>195</v>
      </c>
      <c r="AU3413" s="9">
        <v>132.71029999999999</v>
      </c>
      <c r="AV3413" s="9">
        <v>4.2304085000111504</v>
      </c>
      <c r="AW3413" s="9">
        <v>0.52942675270774997</v>
      </c>
      <c r="AX3413" s="9">
        <v>4.1324770000000002E-4</v>
      </c>
    </row>
    <row r="3414" spans="1:50" x14ac:dyDescent="0.25">
      <c r="A3414" s="142">
        <v>550000</v>
      </c>
      <c r="B3414" s="142">
        <v>910000</v>
      </c>
      <c r="C3414" s="142">
        <v>910000</v>
      </c>
      <c r="D3414" s="9" t="s">
        <v>305</v>
      </c>
      <c r="E3414" s="9" t="s">
        <v>70</v>
      </c>
      <c r="F3414" s="9" t="s">
        <v>306</v>
      </c>
      <c r="G3414" s="9" t="s">
        <v>307</v>
      </c>
      <c r="H3414" s="9">
        <v>0.36</v>
      </c>
      <c r="I3414" s="9">
        <v>0.48</v>
      </c>
      <c r="J3414" s="9" t="s">
        <v>195</v>
      </c>
      <c r="K3414" s="9">
        <v>6.497350001E-4</v>
      </c>
      <c r="L3414" s="9">
        <v>3894.8025330534001</v>
      </c>
      <c r="M3414" s="9">
        <v>10.503735582587501</v>
      </c>
      <c r="N3414" s="9">
        <v>1.49382829482012</v>
      </c>
      <c r="O3414" s="9">
        <v>6.8246446398600004E-3</v>
      </c>
      <c r="P3414" s="9">
        <v>9.7059252729000001E-4</v>
      </c>
      <c r="Q3414" s="9">
        <v>2.5305895242263001</v>
      </c>
      <c r="R3414" s="9">
        <v>1410</v>
      </c>
      <c r="S3414" s="9" t="s">
        <v>299</v>
      </c>
      <c r="T3414" s="9">
        <v>1410</v>
      </c>
      <c r="U3414" s="9" t="s">
        <v>293</v>
      </c>
      <c r="V3414" s="9" t="s">
        <v>195</v>
      </c>
      <c r="Z3414" s="9">
        <v>0</v>
      </c>
      <c r="AA3414" s="9">
        <v>1</v>
      </c>
      <c r="AB3414" s="9">
        <v>6.8246446398600004E-3</v>
      </c>
      <c r="AC3414" s="9">
        <v>9.7059252729000001E-4</v>
      </c>
      <c r="AD3414" s="9">
        <v>2.53058952422644</v>
      </c>
      <c r="AF3414" s="9">
        <v>-1</v>
      </c>
      <c r="AG3414" s="9">
        <v>-1</v>
      </c>
      <c r="AH3414" s="9">
        <v>-1</v>
      </c>
      <c r="AI3414" s="9">
        <v>-1</v>
      </c>
      <c r="AJ3414" s="9">
        <v>0</v>
      </c>
      <c r="AM3414" s="9" t="s">
        <v>309</v>
      </c>
      <c r="AN3414" s="9">
        <v>-1</v>
      </c>
      <c r="AQ3414" s="9">
        <v>578</v>
      </c>
      <c r="AR3414" s="9" t="s">
        <v>303</v>
      </c>
      <c r="AS3414" s="9" t="s">
        <v>304</v>
      </c>
      <c r="AT3414" s="9" t="s">
        <v>195</v>
      </c>
      <c r="AU3414" s="9">
        <v>132.71029999999999</v>
      </c>
      <c r="AV3414" s="9">
        <v>9.0181714277207305</v>
      </c>
      <c r="AW3414" s="9">
        <v>2.62938425803718</v>
      </c>
      <c r="AX3414" s="9">
        <v>2.052384E-3</v>
      </c>
    </row>
    <row r="3415" spans="1:50" x14ac:dyDescent="0.25">
      <c r="A3415" s="142">
        <v>550000</v>
      </c>
      <c r="B3415" s="142">
        <v>910000</v>
      </c>
      <c r="C3415" s="142">
        <v>910000</v>
      </c>
      <c r="D3415" s="9" t="s">
        <v>305</v>
      </c>
      <c r="E3415" s="9" t="s">
        <v>70</v>
      </c>
      <c r="F3415" s="9" t="s">
        <v>306</v>
      </c>
      <c r="G3415" s="9" t="s">
        <v>307</v>
      </c>
      <c r="H3415" s="9">
        <v>0.36</v>
      </c>
      <c r="I3415" s="9">
        <v>0.48</v>
      </c>
      <c r="J3415" s="9" t="s">
        <v>195</v>
      </c>
      <c r="K3415" s="9">
        <v>4.5569626167040002E-2</v>
      </c>
      <c r="L3415" s="9">
        <v>3894.8025330534001</v>
      </c>
      <c r="M3415" s="9">
        <v>10.503735582587501</v>
      </c>
      <c r="N3415" s="9">
        <v>1.49382829482012</v>
      </c>
      <c r="O3415" s="9">
        <v>0.47865130385603</v>
      </c>
      <c r="P3415" s="9">
        <v>6.8073196952709997E-2</v>
      </c>
      <c r="Q3415" s="9">
        <v>177.48469542571499</v>
      </c>
      <c r="R3415" s="9">
        <v>1410</v>
      </c>
      <c r="S3415" s="9" t="s">
        <v>299</v>
      </c>
      <c r="T3415" s="9">
        <v>1410</v>
      </c>
      <c r="U3415" s="9" t="s">
        <v>293</v>
      </c>
      <c r="V3415" s="9" t="s">
        <v>195</v>
      </c>
      <c r="Z3415" s="9">
        <v>0</v>
      </c>
      <c r="AA3415" s="9">
        <v>1</v>
      </c>
      <c r="AB3415" s="9">
        <v>0.47865130385603</v>
      </c>
      <c r="AC3415" s="9">
        <v>6.8073196952709997E-2</v>
      </c>
      <c r="AD3415" s="9">
        <v>177.48469542571399</v>
      </c>
      <c r="AF3415" s="9">
        <v>-1</v>
      </c>
      <c r="AG3415" s="9">
        <v>-1</v>
      </c>
      <c r="AH3415" s="9">
        <v>-1</v>
      </c>
      <c r="AI3415" s="9">
        <v>-1</v>
      </c>
      <c r="AJ3415" s="9">
        <v>0</v>
      </c>
      <c r="AM3415" s="9" t="s">
        <v>309</v>
      </c>
      <c r="AN3415" s="9">
        <v>-1</v>
      </c>
      <c r="AQ3415" s="9">
        <v>578</v>
      </c>
      <c r="AR3415" s="9" t="s">
        <v>303</v>
      </c>
      <c r="AS3415" s="9" t="s">
        <v>304</v>
      </c>
      <c r="AT3415" s="9" t="s">
        <v>195</v>
      </c>
      <c r="AU3415" s="9">
        <v>132.71029999999999</v>
      </c>
      <c r="AV3415" s="9">
        <v>75.202682966815701</v>
      </c>
      <c r="AW3415" s="9">
        <v>184.413734320483</v>
      </c>
      <c r="AX3415" s="9">
        <v>0.14394541399999999</v>
      </c>
    </row>
    <row r="3416" spans="1:50" x14ac:dyDescent="0.25">
      <c r="A3416" s="142">
        <v>550000</v>
      </c>
      <c r="B3416" s="142">
        <v>910000</v>
      </c>
      <c r="C3416" s="142">
        <v>910000</v>
      </c>
      <c r="D3416" s="9" t="s">
        <v>305</v>
      </c>
      <c r="E3416" s="9" t="s">
        <v>70</v>
      </c>
      <c r="F3416" s="9" t="s">
        <v>306</v>
      </c>
      <c r="G3416" s="9" t="s">
        <v>307</v>
      </c>
      <c r="H3416" s="9">
        <v>0.36</v>
      </c>
      <c r="I3416" s="9">
        <v>0.48</v>
      </c>
      <c r="J3416" s="9" t="s">
        <v>195</v>
      </c>
      <c r="K3416" s="9">
        <v>0.14704281503336</v>
      </c>
      <c r="L3416" s="9">
        <v>3894.8025330534001</v>
      </c>
      <c r="M3416" s="9">
        <v>10.503735582587501</v>
      </c>
      <c r="N3416" s="9">
        <v>1.49382829482012</v>
      </c>
      <c r="O3416" s="9">
        <v>1.5444988484298099</v>
      </c>
      <c r="P3416" s="9">
        <v>0.21965671764684</v>
      </c>
      <c r="Q3416" s="9">
        <v>572.70272845926104</v>
      </c>
      <c r="R3416" s="9">
        <v>1410</v>
      </c>
      <c r="S3416" s="9" t="s">
        <v>299</v>
      </c>
      <c r="T3416" s="9">
        <v>1410</v>
      </c>
      <c r="U3416" s="9" t="s">
        <v>293</v>
      </c>
      <c r="V3416" s="9" t="s">
        <v>195</v>
      </c>
      <c r="Z3416" s="9">
        <v>0</v>
      </c>
      <c r="AA3416" s="9">
        <v>1</v>
      </c>
      <c r="AB3416" s="9">
        <v>1.5444988484298099</v>
      </c>
      <c r="AC3416" s="9">
        <v>0.21965671764684</v>
      </c>
      <c r="AD3416" s="9">
        <v>572.70272845926104</v>
      </c>
      <c r="AF3416" s="9">
        <v>-1</v>
      </c>
      <c r="AG3416" s="9">
        <v>-1</v>
      </c>
      <c r="AH3416" s="9">
        <v>-1</v>
      </c>
      <c r="AI3416" s="9">
        <v>-1</v>
      </c>
      <c r="AJ3416" s="9">
        <v>0</v>
      </c>
      <c r="AM3416" s="9" t="s">
        <v>309</v>
      </c>
      <c r="AN3416" s="9">
        <v>-1</v>
      </c>
      <c r="AQ3416" s="9">
        <v>578</v>
      </c>
      <c r="AR3416" s="9" t="s">
        <v>303</v>
      </c>
      <c r="AS3416" s="9" t="s">
        <v>304</v>
      </c>
      <c r="AT3416" s="9" t="s">
        <v>195</v>
      </c>
      <c r="AU3416" s="9">
        <v>132.71029999999999</v>
      </c>
      <c r="AV3416" s="9">
        <v>97.743988520030001</v>
      </c>
      <c r="AW3416" s="9">
        <v>595.06116038555501</v>
      </c>
      <c r="AX3416" s="9">
        <v>0.46447909850000002</v>
      </c>
    </row>
    <row r="3417" spans="1:50" x14ac:dyDescent="0.25">
      <c r="A3417" s="142">
        <v>550000</v>
      </c>
      <c r="B3417" s="142">
        <v>910000</v>
      </c>
      <c r="C3417" s="142">
        <v>910000</v>
      </c>
      <c r="D3417" s="9" t="s">
        <v>305</v>
      </c>
      <c r="E3417" s="9" t="s">
        <v>70</v>
      </c>
      <c r="F3417" s="9" t="s">
        <v>306</v>
      </c>
      <c r="G3417" s="9" t="s">
        <v>307</v>
      </c>
      <c r="H3417" s="9">
        <v>0.36</v>
      </c>
      <c r="I3417" s="9">
        <v>0.48</v>
      </c>
      <c r="J3417" s="9" t="s">
        <v>195</v>
      </c>
      <c r="K3417" s="9">
        <v>0.10359695752792</v>
      </c>
      <c r="L3417" s="9">
        <v>3894.8025330534001</v>
      </c>
      <c r="M3417" s="9">
        <v>10.503735582587501</v>
      </c>
      <c r="N3417" s="9">
        <v>1.49382829482012</v>
      </c>
      <c r="O3417" s="9">
        <v>1.0881550490338601</v>
      </c>
      <c r="P3417" s="9">
        <v>0.15475606641249001</v>
      </c>
      <c r="Q3417" s="9">
        <v>403.48969259638397</v>
      </c>
      <c r="R3417" s="9">
        <v>1300</v>
      </c>
      <c r="S3417" s="9" t="s">
        <v>296</v>
      </c>
      <c r="T3417" s="9">
        <v>1300</v>
      </c>
      <c r="U3417" s="9" t="s">
        <v>293</v>
      </c>
      <c r="V3417" s="9" t="s">
        <v>195</v>
      </c>
      <c r="Z3417" s="9">
        <v>0</v>
      </c>
      <c r="AA3417" s="9">
        <v>1</v>
      </c>
      <c r="AB3417" s="9">
        <v>1.0881550490338601</v>
      </c>
      <c r="AC3417" s="9">
        <v>0.15475606641249001</v>
      </c>
      <c r="AD3417" s="9">
        <v>403.48969259638397</v>
      </c>
      <c r="AF3417" s="9">
        <v>-1</v>
      </c>
      <c r="AG3417" s="9">
        <v>-1</v>
      </c>
      <c r="AH3417" s="9">
        <v>-1</v>
      </c>
      <c r="AI3417" s="9">
        <v>-1</v>
      </c>
      <c r="AJ3417" s="9">
        <v>0</v>
      </c>
      <c r="AM3417" s="9" t="s">
        <v>309</v>
      </c>
      <c r="AN3417" s="9">
        <v>-1</v>
      </c>
      <c r="AQ3417" s="9">
        <v>578</v>
      </c>
      <c r="AR3417" s="9" t="s">
        <v>303</v>
      </c>
      <c r="AS3417" s="9" t="s">
        <v>304</v>
      </c>
      <c r="AT3417" s="9" t="s">
        <v>195</v>
      </c>
      <c r="AU3417" s="9">
        <v>132.71029999999999</v>
      </c>
      <c r="AV3417" s="9">
        <v>82.963838636386299</v>
      </c>
      <c r="AW3417" s="9">
        <v>419.242012912978</v>
      </c>
      <c r="AX3417" s="9">
        <v>0.32724224870000002</v>
      </c>
    </row>
    <row r="3418" spans="1:50" x14ac:dyDescent="0.25">
      <c r="A3418" s="142">
        <v>550000</v>
      </c>
      <c r="B3418" s="142">
        <v>910000</v>
      </c>
      <c r="C3418" s="142">
        <v>910000</v>
      </c>
      <c r="D3418" s="9" t="s">
        <v>305</v>
      </c>
      <c r="E3418" s="9" t="s">
        <v>70</v>
      </c>
      <c r="F3418" s="9" t="s">
        <v>306</v>
      </c>
      <c r="G3418" s="9" t="s">
        <v>307</v>
      </c>
      <c r="H3418" s="9">
        <v>0.36</v>
      </c>
      <c r="I3418" s="9">
        <v>0.48</v>
      </c>
      <c r="J3418" s="9" t="s">
        <v>195</v>
      </c>
      <c r="K3418" s="9">
        <v>0.18882076911057999</v>
      </c>
      <c r="L3418" s="9">
        <v>3847.42469128625</v>
      </c>
      <c r="M3418" s="9">
        <v>9.5601531205363504</v>
      </c>
      <c r="N3418" s="9">
        <v>1.4050111376816099</v>
      </c>
      <c r="O3418" s="9">
        <v>1.80515546503463</v>
      </c>
      <c r="P3418" s="9">
        <v>0.26529528362597998</v>
      </c>
      <c r="Q3418" s="9">
        <v>726.473689303725</v>
      </c>
      <c r="R3418" s="9">
        <v>1200</v>
      </c>
      <c r="S3418" s="9" t="s">
        <v>308</v>
      </c>
      <c r="T3418" s="9">
        <v>1200</v>
      </c>
      <c r="U3418" s="9" t="s">
        <v>293</v>
      </c>
      <c r="V3418" s="9" t="s">
        <v>195</v>
      </c>
      <c r="Z3418" s="9">
        <v>0</v>
      </c>
      <c r="AA3418" s="9">
        <v>1</v>
      </c>
      <c r="AB3418" s="9">
        <v>1.80515546503463</v>
      </c>
      <c r="AC3418" s="9">
        <v>0.26529528362597998</v>
      </c>
      <c r="AD3418" s="9">
        <v>726.473689303725</v>
      </c>
      <c r="AF3418" s="9">
        <v>-1</v>
      </c>
      <c r="AG3418" s="9">
        <v>-1</v>
      </c>
      <c r="AH3418" s="9">
        <v>-1</v>
      </c>
      <c r="AI3418" s="9">
        <v>-1</v>
      </c>
      <c r="AJ3418" s="9">
        <v>0</v>
      </c>
      <c r="AM3418" s="9" t="s">
        <v>309</v>
      </c>
      <c r="AN3418" s="9">
        <v>-1</v>
      </c>
      <c r="AQ3418" s="9">
        <v>578</v>
      </c>
      <c r="AR3418" s="9" t="s">
        <v>303</v>
      </c>
      <c r="AS3418" s="9" t="s">
        <v>304</v>
      </c>
      <c r="AT3418" s="9" t="s">
        <v>195</v>
      </c>
      <c r="AU3418" s="9">
        <v>132.71029999999999</v>
      </c>
      <c r="AV3418" s="9">
        <v>181.67120336001</v>
      </c>
      <c r="AW3418" s="9">
        <v>764.13054215767795</v>
      </c>
      <c r="AX3418" s="9">
        <v>0.58919196210000002</v>
      </c>
    </row>
    <row r="3419" spans="1:50" x14ac:dyDescent="0.25">
      <c r="A3419" s="142">
        <v>550000</v>
      </c>
      <c r="B3419" s="142">
        <v>910000</v>
      </c>
      <c r="C3419" s="142">
        <v>910000</v>
      </c>
      <c r="D3419" s="9" t="s">
        <v>305</v>
      </c>
      <c r="E3419" s="9" t="s">
        <v>70</v>
      </c>
      <c r="F3419" s="9" t="s">
        <v>306</v>
      </c>
      <c r="G3419" s="9" t="s">
        <v>307</v>
      </c>
      <c r="H3419" s="9">
        <v>0.36</v>
      </c>
      <c r="I3419" s="9">
        <v>0.48</v>
      </c>
      <c r="J3419" s="9" t="s">
        <v>195</v>
      </c>
      <c r="K3419" s="9">
        <v>0.15701096678699999</v>
      </c>
      <c r="L3419" s="9">
        <v>3847.42469128625</v>
      </c>
      <c r="M3419" s="9">
        <v>9.5601531205363504</v>
      </c>
      <c r="N3419" s="9">
        <v>1.4050111376816099</v>
      </c>
      <c r="O3419" s="9">
        <v>1.50104888408722</v>
      </c>
      <c r="P3419" s="9">
        <v>0.22060215707389999</v>
      </c>
      <c r="Q3419" s="9">
        <v>604.08787041905202</v>
      </c>
      <c r="R3419" s="9">
        <v>1210</v>
      </c>
      <c r="S3419" s="9" t="s">
        <v>310</v>
      </c>
      <c r="T3419" s="9">
        <v>1210</v>
      </c>
      <c r="U3419" s="9" t="s">
        <v>293</v>
      </c>
      <c r="V3419" s="9" t="s">
        <v>195</v>
      </c>
      <c r="Z3419" s="9">
        <v>0</v>
      </c>
      <c r="AA3419" s="9">
        <v>1</v>
      </c>
      <c r="AB3419" s="9">
        <v>1.50104888408722</v>
      </c>
      <c r="AC3419" s="9">
        <v>0.22060215707389999</v>
      </c>
      <c r="AD3419" s="9">
        <v>604.08787041905202</v>
      </c>
      <c r="AF3419" s="9">
        <v>-1</v>
      </c>
      <c r="AG3419" s="9">
        <v>-1</v>
      </c>
      <c r="AH3419" s="9">
        <v>-1</v>
      </c>
      <c r="AI3419" s="9">
        <v>-1</v>
      </c>
      <c r="AJ3419" s="9">
        <v>0</v>
      </c>
      <c r="AM3419" s="9" t="s">
        <v>309</v>
      </c>
      <c r="AN3419" s="9">
        <v>-1</v>
      </c>
      <c r="AQ3419" s="9">
        <v>578</v>
      </c>
      <c r="AR3419" s="9" t="s">
        <v>303</v>
      </c>
      <c r="AS3419" s="9" t="s">
        <v>304</v>
      </c>
      <c r="AT3419" s="9" t="s">
        <v>195</v>
      </c>
      <c r="AU3419" s="9">
        <v>132.71029999999999</v>
      </c>
      <c r="AV3419" s="9">
        <v>100.845238987898</v>
      </c>
      <c r="AW3419" s="9">
        <v>635.40083932922596</v>
      </c>
      <c r="AX3419" s="9">
        <v>0.4899333904</v>
      </c>
    </row>
    <row r="3420" spans="1:50" x14ac:dyDescent="0.25">
      <c r="A3420" s="142">
        <v>550000</v>
      </c>
      <c r="B3420" s="142">
        <v>910000</v>
      </c>
      <c r="C3420" s="142">
        <v>910000</v>
      </c>
      <c r="D3420" s="9" t="s">
        <v>305</v>
      </c>
      <c r="E3420" s="9" t="s">
        <v>70</v>
      </c>
      <c r="F3420" s="9" t="s">
        <v>306</v>
      </c>
      <c r="G3420" s="9" t="s">
        <v>307</v>
      </c>
      <c r="H3420" s="9">
        <v>0.36</v>
      </c>
      <c r="I3420" s="9">
        <v>0.48</v>
      </c>
      <c r="J3420" s="9" t="s">
        <v>195</v>
      </c>
      <c r="K3420" s="9">
        <v>5.6220985967099998E-3</v>
      </c>
      <c r="L3420" s="9">
        <v>3847.42469128625</v>
      </c>
      <c r="M3420" s="9">
        <v>9.5601531205363504</v>
      </c>
      <c r="N3420" s="9">
        <v>1.4050111376816099</v>
      </c>
      <c r="O3420" s="9">
        <v>5.3748123443320001E-2</v>
      </c>
      <c r="P3420" s="9">
        <v>7.8991111455199992E-3</v>
      </c>
      <c r="Q3420" s="9">
        <v>21.630600957839299</v>
      </c>
      <c r="R3420" s="9">
        <v>1210</v>
      </c>
      <c r="S3420" s="9" t="s">
        <v>310</v>
      </c>
      <c r="T3420" s="9">
        <v>1210</v>
      </c>
      <c r="U3420" s="9" t="s">
        <v>293</v>
      </c>
      <c r="V3420" s="9" t="s">
        <v>195</v>
      </c>
      <c r="Z3420" s="9">
        <v>0</v>
      </c>
      <c r="AA3420" s="9">
        <v>1</v>
      </c>
      <c r="AB3420" s="9">
        <v>5.3748123443320001E-2</v>
      </c>
      <c r="AC3420" s="9">
        <v>7.8991111455199992E-3</v>
      </c>
      <c r="AD3420" s="9">
        <v>21.6306009578398</v>
      </c>
      <c r="AF3420" s="9">
        <v>-1</v>
      </c>
      <c r="AG3420" s="9">
        <v>-1</v>
      </c>
      <c r="AH3420" s="9">
        <v>-1</v>
      </c>
      <c r="AI3420" s="9">
        <v>-1</v>
      </c>
      <c r="AJ3420" s="9">
        <v>0</v>
      </c>
      <c r="AM3420" s="9" t="s">
        <v>309</v>
      </c>
      <c r="AN3420" s="9">
        <v>-1</v>
      </c>
      <c r="AQ3420" s="9">
        <v>578</v>
      </c>
      <c r="AR3420" s="9" t="s">
        <v>303</v>
      </c>
      <c r="AS3420" s="9" t="s">
        <v>304</v>
      </c>
      <c r="AT3420" s="9" t="s">
        <v>195</v>
      </c>
      <c r="AU3420" s="9">
        <v>132.71029999999999</v>
      </c>
      <c r="AV3420" s="9">
        <v>25.9120891303889</v>
      </c>
      <c r="AW3420" s="9">
        <v>22.7518258134745</v>
      </c>
      <c r="AX3420" s="9">
        <v>1.7543066499999999E-2</v>
      </c>
    </row>
    <row r="3421" spans="1:50" x14ac:dyDescent="0.25">
      <c r="A3421" s="142">
        <v>550000</v>
      </c>
      <c r="B3421" s="142">
        <v>910000</v>
      </c>
      <c r="C3421" s="142">
        <v>910000</v>
      </c>
      <c r="D3421" s="9" t="s">
        <v>305</v>
      </c>
      <c r="E3421" s="9" t="s">
        <v>70</v>
      </c>
      <c r="F3421" s="9" t="s">
        <v>306</v>
      </c>
      <c r="G3421" s="9" t="s">
        <v>307</v>
      </c>
      <c r="H3421" s="9">
        <v>0.36</v>
      </c>
      <c r="I3421" s="9">
        <v>0.48</v>
      </c>
      <c r="J3421" s="9" t="s">
        <v>195</v>
      </c>
      <c r="K3421" s="9">
        <v>7.0027891139999994E-5</v>
      </c>
      <c r="L3421" s="9">
        <v>3847.42469128625</v>
      </c>
      <c r="M3421" s="9">
        <v>9.5601531205363504</v>
      </c>
      <c r="N3421" s="9">
        <v>1.4050111376816099</v>
      </c>
      <c r="O3421" s="9">
        <v>6.6947736208000002E-4</v>
      </c>
      <c r="P3421" s="9">
        <v>9.8389967009999998E-5</v>
      </c>
      <c r="Q3421" s="9">
        <v>0.26942703748152003</v>
      </c>
      <c r="R3421" s="9">
        <v>1210</v>
      </c>
      <c r="S3421" s="9" t="s">
        <v>310</v>
      </c>
      <c r="T3421" s="9">
        <v>1210</v>
      </c>
      <c r="U3421" s="9" t="s">
        <v>293</v>
      </c>
      <c r="V3421" s="9" t="s">
        <v>195</v>
      </c>
      <c r="Z3421" s="9">
        <v>0</v>
      </c>
      <c r="AA3421" s="9">
        <v>1</v>
      </c>
      <c r="AB3421" s="9">
        <v>6.6947736208000002E-4</v>
      </c>
      <c r="AC3421" s="9">
        <v>9.8389967009999998E-5</v>
      </c>
      <c r="AD3421" s="9">
        <v>0.26942703748032998</v>
      </c>
      <c r="AF3421" s="9">
        <v>-1</v>
      </c>
      <c r="AG3421" s="9">
        <v>-1</v>
      </c>
      <c r="AH3421" s="9">
        <v>-1</v>
      </c>
      <c r="AI3421" s="9">
        <v>-1</v>
      </c>
      <c r="AJ3421" s="9">
        <v>0</v>
      </c>
      <c r="AM3421" s="9" t="s">
        <v>309</v>
      </c>
      <c r="AN3421" s="9">
        <v>-1</v>
      </c>
      <c r="AQ3421" s="9">
        <v>578</v>
      </c>
      <c r="AR3421" s="9" t="s">
        <v>303</v>
      </c>
      <c r="AS3421" s="9" t="s">
        <v>304</v>
      </c>
      <c r="AT3421" s="9" t="s">
        <v>195</v>
      </c>
      <c r="AU3421" s="9">
        <v>132.71029999999999</v>
      </c>
      <c r="AV3421" s="9">
        <v>3.1341285020396099</v>
      </c>
      <c r="AW3421" s="9">
        <v>0.28339282103815999</v>
      </c>
      <c r="AX3421" s="9">
        <v>2.1851339999999999E-4</v>
      </c>
    </row>
    <row r="3422" spans="1:50" x14ac:dyDescent="0.25">
      <c r="A3422" s="142">
        <v>550000</v>
      </c>
      <c r="B3422" s="142">
        <v>910000</v>
      </c>
      <c r="C3422" s="142">
        <v>910000</v>
      </c>
      <c r="D3422" s="9" t="s">
        <v>305</v>
      </c>
      <c r="E3422" s="9" t="s">
        <v>70</v>
      </c>
      <c r="F3422" s="9" t="s">
        <v>306</v>
      </c>
      <c r="G3422" s="9" t="s">
        <v>307</v>
      </c>
      <c r="H3422" s="9">
        <v>0.36</v>
      </c>
      <c r="I3422" s="9">
        <v>0.48</v>
      </c>
      <c r="J3422" s="9" t="s">
        <v>195</v>
      </c>
      <c r="K3422" s="9">
        <v>4.6542382578410001E-2</v>
      </c>
      <c r="L3422" s="9">
        <v>3847.42469128625</v>
      </c>
      <c r="M3422" s="9">
        <v>9.5601531205363504</v>
      </c>
      <c r="N3422" s="9">
        <v>1.4050111376816099</v>
      </c>
      <c r="O3422" s="9">
        <v>0.44495230404426001</v>
      </c>
      <c r="P3422" s="9">
        <v>6.5392565896910004E-2</v>
      </c>
      <c r="Q3422" s="9">
        <v>179.068311923496</v>
      </c>
      <c r="R3422" s="9">
        <v>1210</v>
      </c>
      <c r="S3422" s="9" t="s">
        <v>310</v>
      </c>
      <c r="T3422" s="9">
        <v>1210</v>
      </c>
      <c r="U3422" s="9" t="s">
        <v>293</v>
      </c>
      <c r="V3422" s="9" t="s">
        <v>195</v>
      </c>
      <c r="Z3422" s="9">
        <v>0</v>
      </c>
      <c r="AA3422" s="9">
        <v>1</v>
      </c>
      <c r="AB3422" s="9">
        <v>0.44495230404426001</v>
      </c>
      <c r="AC3422" s="9">
        <v>6.5392565896910004E-2</v>
      </c>
      <c r="AD3422" s="9">
        <v>179.068311923496</v>
      </c>
      <c r="AF3422" s="9">
        <v>-1</v>
      </c>
      <c r="AG3422" s="9">
        <v>-1</v>
      </c>
      <c r="AH3422" s="9">
        <v>-1</v>
      </c>
      <c r="AI3422" s="9">
        <v>-1</v>
      </c>
      <c r="AJ3422" s="9">
        <v>0</v>
      </c>
      <c r="AM3422" s="9" t="s">
        <v>309</v>
      </c>
      <c r="AN3422" s="9">
        <v>-1</v>
      </c>
      <c r="AQ3422" s="9">
        <v>578</v>
      </c>
      <c r="AR3422" s="9" t="s">
        <v>303</v>
      </c>
      <c r="AS3422" s="9" t="s">
        <v>304</v>
      </c>
      <c r="AT3422" s="9" t="s">
        <v>195</v>
      </c>
      <c r="AU3422" s="9">
        <v>132.71029999999999</v>
      </c>
      <c r="AV3422" s="9">
        <v>63.821037951279997</v>
      </c>
      <c r="AW3422" s="9">
        <v>188.35033985126799</v>
      </c>
      <c r="AX3422" s="9">
        <v>0.14522977449999999</v>
      </c>
    </row>
    <row r="3423" spans="1:50" x14ac:dyDescent="0.25">
      <c r="A3423" s="142">
        <v>550000</v>
      </c>
      <c r="B3423" s="142">
        <v>910000</v>
      </c>
      <c r="C3423" s="142">
        <v>910000</v>
      </c>
      <c r="D3423" s="9" t="s">
        <v>305</v>
      </c>
      <c r="E3423" s="9" t="s">
        <v>70</v>
      </c>
      <c r="F3423" s="9" t="s">
        <v>306</v>
      </c>
      <c r="G3423" s="9" t="s">
        <v>307</v>
      </c>
      <c r="H3423" s="9">
        <v>0.36</v>
      </c>
      <c r="I3423" s="9">
        <v>0.48</v>
      </c>
      <c r="J3423" s="9" t="s">
        <v>195</v>
      </c>
      <c r="K3423" s="9">
        <v>0.21969720868102999</v>
      </c>
      <c r="L3423" s="9">
        <v>3847.42469128625</v>
      </c>
      <c r="M3423" s="9">
        <v>9.5601531205363504</v>
      </c>
      <c r="N3423" s="9">
        <v>1.4050111376816099</v>
      </c>
      <c r="O3423" s="9">
        <v>2.1003389551450802</v>
      </c>
      <c r="P3423" s="9">
        <v>0.30867702511440998</v>
      </c>
      <c r="Q3423" s="9">
        <v>845.26846528606598</v>
      </c>
      <c r="R3423" s="9">
        <v>1210</v>
      </c>
      <c r="S3423" s="9" t="s">
        <v>310</v>
      </c>
      <c r="T3423" s="9">
        <v>1210</v>
      </c>
      <c r="U3423" s="9" t="s">
        <v>293</v>
      </c>
      <c r="V3423" s="9" t="s">
        <v>195</v>
      </c>
      <c r="Z3423" s="9">
        <v>0</v>
      </c>
      <c r="AA3423" s="9">
        <v>1</v>
      </c>
      <c r="AB3423" s="9">
        <v>2.1003389551450802</v>
      </c>
      <c r="AC3423" s="9">
        <v>0.30867702511440998</v>
      </c>
      <c r="AD3423" s="9">
        <v>845.26846528606598</v>
      </c>
      <c r="AF3423" s="9">
        <v>-1</v>
      </c>
      <c r="AG3423" s="9">
        <v>-1</v>
      </c>
      <c r="AH3423" s="9">
        <v>-1</v>
      </c>
      <c r="AI3423" s="9">
        <v>-1</v>
      </c>
      <c r="AJ3423" s="9">
        <v>0</v>
      </c>
      <c r="AM3423" s="9" t="s">
        <v>309</v>
      </c>
      <c r="AN3423" s="9">
        <v>-1</v>
      </c>
      <c r="AQ3423" s="9">
        <v>578</v>
      </c>
      <c r="AR3423" s="9" t="s">
        <v>303</v>
      </c>
      <c r="AS3423" s="9" t="s">
        <v>304</v>
      </c>
      <c r="AT3423" s="9" t="s">
        <v>195</v>
      </c>
      <c r="AU3423" s="9">
        <v>132.71029999999999</v>
      </c>
      <c r="AV3423" s="9">
        <v>117.573350271628</v>
      </c>
      <c r="AW3423" s="9">
        <v>889.08305993418196</v>
      </c>
      <c r="AX3423" s="9">
        <v>0.68553809030000001</v>
      </c>
    </row>
    <row r="3424" spans="1:50" x14ac:dyDescent="0.25">
      <c r="A3424" s="142">
        <v>550000</v>
      </c>
      <c r="B3424" s="142">
        <v>910000</v>
      </c>
      <c r="C3424" s="142">
        <v>910000</v>
      </c>
      <c r="D3424" s="9" t="s">
        <v>305</v>
      </c>
      <c r="E3424" s="9" t="s">
        <v>70</v>
      </c>
      <c r="F3424" s="9" t="s">
        <v>306</v>
      </c>
      <c r="G3424" s="9" t="s">
        <v>307</v>
      </c>
      <c r="H3424" s="9">
        <v>0.36</v>
      </c>
      <c r="I3424" s="9">
        <v>0.48</v>
      </c>
      <c r="J3424" s="9" t="s">
        <v>195</v>
      </c>
      <c r="K3424" s="9">
        <v>0.33059140807748999</v>
      </c>
      <c r="L3424" s="9">
        <v>3852.5613760786</v>
      </c>
      <c r="M3424" s="9">
        <v>9.5721902032681392</v>
      </c>
      <c r="N3424" s="9">
        <v>1.40675540337343</v>
      </c>
      <c r="O3424" s="9">
        <v>3.1644838376840001</v>
      </c>
      <c r="P3424" s="9">
        <v>0.46506124962183998</v>
      </c>
      <c r="Q3424" s="9">
        <v>1273.62369002279</v>
      </c>
      <c r="R3424" s="9">
        <v>1200</v>
      </c>
      <c r="S3424" s="9" t="s">
        <v>308</v>
      </c>
      <c r="T3424" s="9">
        <v>1200</v>
      </c>
      <c r="U3424" s="9" t="s">
        <v>293</v>
      </c>
      <c r="V3424" s="9" t="s">
        <v>195</v>
      </c>
      <c r="Z3424" s="9">
        <v>0</v>
      </c>
      <c r="AA3424" s="9">
        <v>1</v>
      </c>
      <c r="AB3424" s="9">
        <v>3.1644838376840001</v>
      </c>
      <c r="AC3424" s="9">
        <v>0.46506124962183998</v>
      </c>
      <c r="AD3424" s="9">
        <v>1273.62369002279</v>
      </c>
      <c r="AF3424" s="9">
        <v>-1</v>
      </c>
      <c r="AG3424" s="9">
        <v>-1</v>
      </c>
      <c r="AH3424" s="9">
        <v>-1</v>
      </c>
      <c r="AI3424" s="9">
        <v>-1</v>
      </c>
      <c r="AJ3424" s="9">
        <v>0</v>
      </c>
      <c r="AM3424" s="9" t="s">
        <v>309</v>
      </c>
      <c r="AN3424" s="9">
        <v>-1</v>
      </c>
      <c r="AQ3424" s="9">
        <v>578</v>
      </c>
      <c r="AR3424" s="9" t="s">
        <v>303</v>
      </c>
      <c r="AS3424" s="9" t="s">
        <v>304</v>
      </c>
      <c r="AT3424" s="9" t="s">
        <v>195</v>
      </c>
      <c r="AU3424" s="9">
        <v>132.71029999999999</v>
      </c>
      <c r="AV3424" s="9">
        <v>205.23926406433699</v>
      </c>
      <c r="AW3424" s="9">
        <v>1337.8559629686599</v>
      </c>
      <c r="AX3424" s="9">
        <v>1.0329470316</v>
      </c>
    </row>
    <row r="3425" spans="1:50" x14ac:dyDescent="0.25">
      <c r="A3425" s="142">
        <v>550000</v>
      </c>
      <c r="B3425" s="142">
        <v>910000</v>
      </c>
      <c r="C3425" s="142">
        <v>910000</v>
      </c>
      <c r="D3425" s="9" t="s">
        <v>305</v>
      </c>
      <c r="E3425" s="9" t="s">
        <v>70</v>
      </c>
      <c r="F3425" s="9" t="s">
        <v>306</v>
      </c>
      <c r="G3425" s="9" t="s">
        <v>307</v>
      </c>
      <c r="H3425" s="9">
        <v>0.36</v>
      </c>
      <c r="I3425" s="9">
        <v>0.48</v>
      </c>
      <c r="J3425" s="9" t="s">
        <v>195</v>
      </c>
      <c r="K3425" s="9">
        <v>0.15713260762837</v>
      </c>
      <c r="L3425" s="9">
        <v>3852.5613760786</v>
      </c>
      <c r="M3425" s="9">
        <v>9.5721902032681392</v>
      </c>
      <c r="N3425" s="9">
        <v>1.40675540337343</v>
      </c>
      <c r="O3425" s="9">
        <v>1.5041032073543199</v>
      </c>
      <c r="P3425" s="9">
        <v>0.22104714482737001</v>
      </c>
      <c r="Q3425" s="9">
        <v>605.36301507159999</v>
      </c>
      <c r="R3425" s="9">
        <v>1210</v>
      </c>
      <c r="S3425" s="9" t="s">
        <v>310</v>
      </c>
      <c r="T3425" s="9">
        <v>1210</v>
      </c>
      <c r="U3425" s="9" t="s">
        <v>293</v>
      </c>
      <c r="V3425" s="9" t="s">
        <v>195</v>
      </c>
      <c r="Z3425" s="9">
        <v>0</v>
      </c>
      <c r="AA3425" s="9">
        <v>1</v>
      </c>
      <c r="AB3425" s="9">
        <v>1.5041032073543199</v>
      </c>
      <c r="AC3425" s="9">
        <v>0.22104714482737001</v>
      </c>
      <c r="AD3425" s="9">
        <v>605.36301507159999</v>
      </c>
      <c r="AF3425" s="9">
        <v>-1</v>
      </c>
      <c r="AG3425" s="9">
        <v>-1</v>
      </c>
      <c r="AH3425" s="9">
        <v>-1</v>
      </c>
      <c r="AI3425" s="9">
        <v>-1</v>
      </c>
      <c r="AJ3425" s="9">
        <v>0</v>
      </c>
      <c r="AM3425" s="9" t="s">
        <v>309</v>
      </c>
      <c r="AN3425" s="9">
        <v>-1</v>
      </c>
      <c r="AQ3425" s="9">
        <v>578</v>
      </c>
      <c r="AR3425" s="9" t="s">
        <v>303</v>
      </c>
      <c r="AS3425" s="9" t="s">
        <v>304</v>
      </c>
      <c r="AT3425" s="9" t="s">
        <v>195</v>
      </c>
      <c r="AU3425" s="9">
        <v>132.71029999999999</v>
      </c>
      <c r="AV3425" s="9">
        <v>103.43716252681899</v>
      </c>
      <c r="AW3425" s="9">
        <v>635.89310234935601</v>
      </c>
      <c r="AX3425" s="9">
        <v>0.49096757099999999</v>
      </c>
    </row>
    <row r="3426" spans="1:50" x14ac:dyDescent="0.25">
      <c r="A3426" s="142">
        <v>550000</v>
      </c>
      <c r="B3426" s="142">
        <v>910000</v>
      </c>
      <c r="C3426" s="142">
        <v>910000</v>
      </c>
      <c r="D3426" s="9" t="s">
        <v>305</v>
      </c>
      <c r="E3426" s="9" t="s">
        <v>70</v>
      </c>
      <c r="F3426" s="9" t="s">
        <v>306</v>
      </c>
      <c r="G3426" s="9" t="s">
        <v>307</v>
      </c>
      <c r="H3426" s="9">
        <v>0.36</v>
      </c>
      <c r="I3426" s="9">
        <v>0.48</v>
      </c>
      <c r="J3426" s="9" t="s">
        <v>195</v>
      </c>
      <c r="K3426" s="9">
        <v>0.12310507164027</v>
      </c>
      <c r="L3426" s="9">
        <v>3852.5613760786</v>
      </c>
      <c r="M3426" s="9">
        <v>9.5721902032681392</v>
      </c>
      <c r="N3426" s="9">
        <v>1.40675540337343</v>
      </c>
      <c r="O3426" s="9">
        <v>1.1783851607277001</v>
      </c>
      <c r="P3426" s="9">
        <v>0.17317872471262999</v>
      </c>
      <c r="Q3426" s="9">
        <v>474.26984420072802</v>
      </c>
      <c r="R3426" s="9">
        <v>1210</v>
      </c>
      <c r="S3426" s="9" t="s">
        <v>310</v>
      </c>
      <c r="T3426" s="9">
        <v>1210</v>
      </c>
      <c r="U3426" s="9" t="s">
        <v>293</v>
      </c>
      <c r="V3426" s="9" t="s">
        <v>195</v>
      </c>
      <c r="Z3426" s="9">
        <v>0</v>
      </c>
      <c r="AA3426" s="9">
        <v>1</v>
      </c>
      <c r="AB3426" s="9">
        <v>1.1783851607277001</v>
      </c>
      <c r="AC3426" s="9">
        <v>0.17317872471262999</v>
      </c>
      <c r="AD3426" s="9">
        <v>474.26984420072802</v>
      </c>
      <c r="AF3426" s="9">
        <v>-1</v>
      </c>
      <c r="AG3426" s="9">
        <v>-1</v>
      </c>
      <c r="AH3426" s="9">
        <v>-1</v>
      </c>
      <c r="AI3426" s="9">
        <v>-1</v>
      </c>
      <c r="AJ3426" s="9">
        <v>0</v>
      </c>
      <c r="AM3426" s="9" t="s">
        <v>309</v>
      </c>
      <c r="AN3426" s="9">
        <v>-1</v>
      </c>
      <c r="AQ3426" s="9">
        <v>578</v>
      </c>
      <c r="AR3426" s="9" t="s">
        <v>303</v>
      </c>
      <c r="AS3426" s="9" t="s">
        <v>304</v>
      </c>
      <c r="AT3426" s="9" t="s">
        <v>195</v>
      </c>
      <c r="AU3426" s="9">
        <v>132.71029999999999</v>
      </c>
      <c r="AV3426" s="9">
        <v>104.987274376803</v>
      </c>
      <c r="AW3426" s="9">
        <v>498.18854979747499</v>
      </c>
      <c r="AX3426" s="9">
        <v>0.3846470756</v>
      </c>
    </row>
    <row r="3427" spans="1:50" x14ac:dyDescent="0.25">
      <c r="A3427" s="142">
        <v>550000</v>
      </c>
      <c r="B3427" s="142">
        <v>910000</v>
      </c>
      <c r="C3427" s="142">
        <v>910000</v>
      </c>
      <c r="D3427" s="9" t="s">
        <v>305</v>
      </c>
      <c r="E3427" s="9" t="s">
        <v>70</v>
      </c>
      <c r="F3427" s="9" t="s">
        <v>306</v>
      </c>
      <c r="G3427" s="9" t="s">
        <v>307</v>
      </c>
      <c r="H3427" s="9">
        <v>0.36</v>
      </c>
      <c r="I3427" s="9">
        <v>0.48</v>
      </c>
      <c r="J3427" s="9" t="s">
        <v>195</v>
      </c>
      <c r="K3427" s="9">
        <v>3.1638704599999999E-3</v>
      </c>
      <c r="L3427" s="9">
        <v>3852.5613760786</v>
      </c>
      <c r="M3427" s="9">
        <v>9.5721902032681392</v>
      </c>
      <c r="N3427" s="9">
        <v>1.40675540337343</v>
      </c>
      <c r="O3427" s="9">
        <v>3.028516982167E-2</v>
      </c>
      <c r="P3427" s="9">
        <v>4.4507918651799996E-3</v>
      </c>
      <c r="Q3427" s="9">
        <v>12.189005133135099</v>
      </c>
      <c r="R3427" s="9">
        <v>1210</v>
      </c>
      <c r="S3427" s="9" t="s">
        <v>310</v>
      </c>
      <c r="T3427" s="9">
        <v>1210</v>
      </c>
      <c r="U3427" s="9" t="s">
        <v>293</v>
      </c>
      <c r="V3427" s="9" t="s">
        <v>195</v>
      </c>
      <c r="Z3427" s="9">
        <v>0</v>
      </c>
      <c r="AA3427" s="9">
        <v>1</v>
      </c>
      <c r="AB3427" s="9">
        <v>3.028516982167E-2</v>
      </c>
      <c r="AC3427" s="9">
        <v>4.4507918651799996E-3</v>
      </c>
      <c r="AD3427" s="9">
        <v>12.189005133135799</v>
      </c>
      <c r="AF3427" s="9">
        <v>-1</v>
      </c>
      <c r="AG3427" s="9">
        <v>-1</v>
      </c>
      <c r="AH3427" s="9">
        <v>-1</v>
      </c>
      <c r="AI3427" s="9">
        <v>-1</v>
      </c>
      <c r="AJ3427" s="9">
        <v>0</v>
      </c>
      <c r="AM3427" s="9" t="s">
        <v>309</v>
      </c>
      <c r="AN3427" s="9">
        <v>-1</v>
      </c>
      <c r="AQ3427" s="9">
        <v>578</v>
      </c>
      <c r="AR3427" s="9" t="s">
        <v>303</v>
      </c>
      <c r="AS3427" s="9" t="s">
        <v>304</v>
      </c>
      <c r="AT3427" s="9" t="s">
        <v>195</v>
      </c>
      <c r="AU3427" s="9">
        <v>132.71029999999999</v>
      </c>
      <c r="AV3427" s="9">
        <v>17.243983049344401</v>
      </c>
      <c r="AW3427" s="9">
        <v>12.8037294907176</v>
      </c>
      <c r="AX3427" s="9">
        <v>9.8856489000000002E-3</v>
      </c>
    </row>
    <row r="3428" spans="1:50" x14ac:dyDescent="0.25">
      <c r="A3428" s="142">
        <v>550000</v>
      </c>
      <c r="B3428" s="142">
        <v>910000</v>
      </c>
      <c r="C3428" s="142">
        <v>910000</v>
      </c>
      <c r="D3428" s="9" t="s">
        <v>305</v>
      </c>
      <c r="E3428" s="9" t="s">
        <v>70</v>
      </c>
      <c r="F3428" s="9" t="s">
        <v>306</v>
      </c>
      <c r="G3428" s="9" t="s">
        <v>307</v>
      </c>
      <c r="H3428" s="9">
        <v>0.36</v>
      </c>
      <c r="I3428" s="9">
        <v>0.48</v>
      </c>
      <c r="J3428" s="9" t="s">
        <v>195</v>
      </c>
      <c r="K3428" s="9">
        <v>3.77049565463E-3</v>
      </c>
      <c r="L3428" s="9">
        <v>3852.5613760786</v>
      </c>
      <c r="M3428" s="9">
        <v>9.5721902032681392</v>
      </c>
      <c r="N3428" s="9">
        <v>1.40675540337343</v>
      </c>
      <c r="O3428" s="9">
        <v>3.6091901566780001E-2</v>
      </c>
      <c r="P3428" s="9">
        <v>5.3041651355499996E-3</v>
      </c>
      <c r="Q3428" s="9">
        <v>14.5260659277267</v>
      </c>
      <c r="R3428" s="9">
        <v>1210</v>
      </c>
      <c r="S3428" s="9" t="s">
        <v>310</v>
      </c>
      <c r="T3428" s="9">
        <v>1210</v>
      </c>
      <c r="U3428" s="9" t="s">
        <v>293</v>
      </c>
      <c r="V3428" s="9" t="s">
        <v>195</v>
      </c>
      <c r="Z3428" s="9">
        <v>0</v>
      </c>
      <c r="AA3428" s="9">
        <v>1</v>
      </c>
      <c r="AB3428" s="9">
        <v>3.6091901566780001E-2</v>
      </c>
      <c r="AC3428" s="9">
        <v>5.3041651355499996E-3</v>
      </c>
      <c r="AD3428" s="9">
        <v>14.526065927726201</v>
      </c>
      <c r="AF3428" s="9">
        <v>-1</v>
      </c>
      <c r="AG3428" s="9">
        <v>-1</v>
      </c>
      <c r="AH3428" s="9">
        <v>-1</v>
      </c>
      <c r="AI3428" s="9">
        <v>-1</v>
      </c>
      <c r="AJ3428" s="9">
        <v>0</v>
      </c>
      <c r="AM3428" s="9" t="s">
        <v>309</v>
      </c>
      <c r="AN3428" s="9">
        <v>-1</v>
      </c>
      <c r="AQ3428" s="9">
        <v>578</v>
      </c>
      <c r="AR3428" s="9" t="s">
        <v>303</v>
      </c>
      <c r="AS3428" s="9" t="s">
        <v>304</v>
      </c>
      <c r="AT3428" s="9" t="s">
        <v>195</v>
      </c>
      <c r="AU3428" s="9">
        <v>132.71029999999999</v>
      </c>
      <c r="AV3428" s="9">
        <v>17.648867643146598</v>
      </c>
      <c r="AW3428" s="9">
        <v>15.2586545555985</v>
      </c>
      <c r="AX3428" s="9">
        <v>1.17810754E-2</v>
      </c>
    </row>
    <row r="3429" spans="1:50" x14ac:dyDescent="0.25">
      <c r="A3429" s="142">
        <v>550000</v>
      </c>
      <c r="B3429" s="142">
        <v>910000</v>
      </c>
      <c r="C3429" s="142">
        <v>910000</v>
      </c>
      <c r="D3429" s="9" t="s">
        <v>305</v>
      </c>
      <c r="E3429" s="9" t="s">
        <v>70</v>
      </c>
      <c r="F3429" s="9" t="s">
        <v>306</v>
      </c>
      <c r="G3429" s="9" t="s">
        <v>307</v>
      </c>
      <c r="H3429" s="9">
        <v>0.36</v>
      </c>
      <c r="I3429" s="9">
        <v>0.48</v>
      </c>
      <c r="J3429" s="9" t="s">
        <v>195</v>
      </c>
      <c r="K3429" s="9">
        <v>0.23624589697012</v>
      </c>
      <c r="L3429" s="9">
        <v>3848.9451513950498</v>
      </c>
      <c r="M3429" s="9">
        <v>9.5594772277647202</v>
      </c>
      <c r="N3429" s="9">
        <v>1.40472552674869</v>
      </c>
      <c r="O3429" s="9">
        <v>2.2583872722387701</v>
      </c>
      <c r="P3429" s="9">
        <v>0.33186064206357002</v>
      </c>
      <c r="Q3429" s="9">
        <v>909.29749968014198</v>
      </c>
      <c r="R3429" s="9">
        <v>1200</v>
      </c>
      <c r="S3429" s="9" t="s">
        <v>308</v>
      </c>
      <c r="T3429" s="9">
        <v>1200</v>
      </c>
      <c r="U3429" s="9" t="s">
        <v>293</v>
      </c>
      <c r="V3429" s="9" t="s">
        <v>195</v>
      </c>
      <c r="Z3429" s="9">
        <v>0</v>
      </c>
      <c r="AA3429" s="9">
        <v>1</v>
      </c>
      <c r="AB3429" s="9">
        <v>2.2583872722387701</v>
      </c>
      <c r="AC3429" s="9">
        <v>0.33186064206357002</v>
      </c>
      <c r="AD3429" s="9">
        <v>909.29749968014198</v>
      </c>
      <c r="AF3429" s="9">
        <v>-1</v>
      </c>
      <c r="AG3429" s="9">
        <v>-1</v>
      </c>
      <c r="AH3429" s="9">
        <v>-1</v>
      </c>
      <c r="AI3429" s="9">
        <v>-1</v>
      </c>
      <c r="AJ3429" s="9">
        <v>0</v>
      </c>
      <c r="AM3429" s="9" t="s">
        <v>309</v>
      </c>
      <c r="AN3429" s="9">
        <v>-1</v>
      </c>
      <c r="AQ3429" s="9">
        <v>578</v>
      </c>
      <c r="AR3429" s="9" t="s">
        <v>303</v>
      </c>
      <c r="AS3429" s="9" t="s">
        <v>304</v>
      </c>
      <c r="AT3429" s="9" t="s">
        <v>195</v>
      </c>
      <c r="AU3429" s="9">
        <v>132.71029999999999</v>
      </c>
      <c r="AV3429" s="9">
        <v>150.536005561152</v>
      </c>
      <c r="AW3429" s="9">
        <v>956.053225419201</v>
      </c>
      <c r="AX3429" s="9">
        <v>0.73746755850000001</v>
      </c>
    </row>
    <row r="3430" spans="1:50" x14ac:dyDescent="0.25">
      <c r="A3430" s="142">
        <v>550000</v>
      </c>
      <c r="B3430" s="142">
        <v>910000</v>
      </c>
      <c r="C3430" s="142">
        <v>910000</v>
      </c>
      <c r="D3430" s="9" t="s">
        <v>305</v>
      </c>
      <c r="E3430" s="9" t="s">
        <v>70</v>
      </c>
      <c r="F3430" s="9" t="s">
        <v>306</v>
      </c>
      <c r="G3430" s="9" t="s">
        <v>307</v>
      </c>
      <c r="H3430" s="9">
        <v>0.36</v>
      </c>
      <c r="I3430" s="9">
        <v>0.48</v>
      </c>
      <c r="J3430" s="9" t="s">
        <v>195</v>
      </c>
      <c r="K3430" s="9">
        <v>5.0344497461000004E-4</v>
      </c>
      <c r="L3430" s="9">
        <v>3848.9451513950498</v>
      </c>
      <c r="M3430" s="9">
        <v>9.5594772277647202</v>
      </c>
      <c r="N3430" s="9">
        <v>1.40472552674869</v>
      </c>
      <c r="O3430" s="9">
        <v>4.8126707702499999E-3</v>
      </c>
      <c r="P3430" s="9">
        <v>7.0720200714999998E-4</v>
      </c>
      <c r="Q3430" s="9">
        <v>1.93773209403476</v>
      </c>
      <c r="R3430" s="9">
        <v>1200</v>
      </c>
      <c r="S3430" s="9" t="s">
        <v>308</v>
      </c>
      <c r="T3430" s="9">
        <v>1200</v>
      </c>
      <c r="U3430" s="9" t="s">
        <v>293</v>
      </c>
      <c r="V3430" s="9" t="s">
        <v>195</v>
      </c>
      <c r="Z3430" s="9">
        <v>0</v>
      </c>
      <c r="AA3430" s="9">
        <v>1</v>
      </c>
      <c r="AB3430" s="9">
        <v>4.8126707702499999E-3</v>
      </c>
      <c r="AC3430" s="9">
        <v>7.0720200714999998E-4</v>
      </c>
      <c r="AD3430" s="9">
        <v>1.93773209403447</v>
      </c>
      <c r="AF3430" s="9">
        <v>-1</v>
      </c>
      <c r="AG3430" s="9">
        <v>-1</v>
      </c>
      <c r="AH3430" s="9">
        <v>-1</v>
      </c>
      <c r="AI3430" s="9">
        <v>-1</v>
      </c>
      <c r="AJ3430" s="9">
        <v>0</v>
      </c>
      <c r="AM3430" s="9" t="s">
        <v>309</v>
      </c>
      <c r="AN3430" s="9">
        <v>-1</v>
      </c>
      <c r="AQ3430" s="9">
        <v>578</v>
      </c>
      <c r="AR3430" s="9" t="s">
        <v>303</v>
      </c>
      <c r="AS3430" s="9" t="s">
        <v>304</v>
      </c>
      <c r="AT3430" s="9" t="s">
        <v>195</v>
      </c>
      <c r="AU3430" s="9">
        <v>132.71029999999999</v>
      </c>
      <c r="AV3430" s="9">
        <v>7.0175534799725998</v>
      </c>
      <c r="AW3430" s="9">
        <v>2.03736952884136</v>
      </c>
      <c r="AX3430" s="9">
        <v>1.5715588999999999E-3</v>
      </c>
    </row>
    <row r="3431" spans="1:50" x14ac:dyDescent="0.25">
      <c r="A3431" s="142">
        <v>550000</v>
      </c>
      <c r="B3431" s="142">
        <v>910000</v>
      </c>
      <c r="C3431" s="142">
        <v>910000</v>
      </c>
      <c r="D3431" s="9" t="s">
        <v>305</v>
      </c>
      <c r="E3431" s="9" t="s">
        <v>70</v>
      </c>
      <c r="F3431" s="9" t="s">
        <v>306</v>
      </c>
      <c r="G3431" s="9" t="s">
        <v>307</v>
      </c>
      <c r="H3431" s="9">
        <v>0.36</v>
      </c>
      <c r="I3431" s="9">
        <v>0.48</v>
      </c>
      <c r="J3431" s="9" t="s">
        <v>312</v>
      </c>
      <c r="K3431" s="9">
        <v>1.49927943598E-3</v>
      </c>
      <c r="L3431" s="9">
        <v>3848.9451513950498</v>
      </c>
      <c r="M3431" s="9">
        <v>9.5594772277647202</v>
      </c>
      <c r="N3431" s="9">
        <v>1.40472552674869</v>
      </c>
      <c r="O3431" s="9">
        <v>1.433232762634E-2</v>
      </c>
      <c r="P3431" s="9">
        <v>2.10607609545E-3</v>
      </c>
      <c r="Q3431" s="9">
        <v>5.7706443157169298</v>
      </c>
      <c r="R3431" s="9">
        <v>3100</v>
      </c>
      <c r="S3431" s="9" t="s">
        <v>313</v>
      </c>
      <c r="T3431" s="9">
        <v>3100</v>
      </c>
      <c r="U3431" s="9" t="s">
        <v>293</v>
      </c>
      <c r="V3431" s="9" t="s">
        <v>195</v>
      </c>
      <c r="Y3431" s="9" t="s">
        <v>312</v>
      </c>
      <c r="Z3431" s="9">
        <v>0</v>
      </c>
      <c r="AA3431" s="9">
        <v>1</v>
      </c>
      <c r="AB3431" s="9">
        <v>1.433232762634E-2</v>
      </c>
      <c r="AC3431" s="9">
        <v>2.10607609545E-3</v>
      </c>
      <c r="AD3431" s="9">
        <v>5.7706443157162397</v>
      </c>
      <c r="AF3431" s="9">
        <v>-1</v>
      </c>
      <c r="AG3431" s="9">
        <v>-1</v>
      </c>
      <c r="AH3431" s="9">
        <v>-1</v>
      </c>
      <c r="AI3431" s="9">
        <v>-1</v>
      </c>
      <c r="AJ3431" s="9">
        <v>0</v>
      </c>
      <c r="AM3431" s="9" t="s">
        <v>309</v>
      </c>
      <c r="AN3431" s="9">
        <v>-1</v>
      </c>
      <c r="AQ3431" s="9">
        <v>578</v>
      </c>
      <c r="AR3431" s="9" t="s">
        <v>303</v>
      </c>
      <c r="AS3431" s="9" t="s">
        <v>304</v>
      </c>
      <c r="AT3431" s="9" t="s">
        <v>195</v>
      </c>
      <c r="AU3431" s="9">
        <v>132.71029999999999</v>
      </c>
      <c r="AV3431" s="9">
        <v>10.603165853946299</v>
      </c>
      <c r="AW3431" s="9">
        <v>6.0673686144833496</v>
      </c>
      <c r="AX3431" s="9">
        <v>4.6801656999999998E-3</v>
      </c>
    </row>
    <row r="3432" spans="1:50" x14ac:dyDescent="0.25">
      <c r="A3432" s="142">
        <v>550000</v>
      </c>
      <c r="B3432" s="142">
        <v>910000</v>
      </c>
      <c r="C3432" s="142">
        <v>910000</v>
      </c>
      <c r="D3432" s="9" t="s">
        <v>305</v>
      </c>
      <c r="E3432" s="9" t="s">
        <v>70</v>
      </c>
      <c r="F3432" s="9" t="s">
        <v>306</v>
      </c>
      <c r="G3432" s="9" t="s">
        <v>307</v>
      </c>
      <c r="H3432" s="9">
        <v>0.36</v>
      </c>
      <c r="I3432" s="9">
        <v>0.48</v>
      </c>
      <c r="J3432" s="9" t="s">
        <v>195</v>
      </c>
      <c r="K3432" s="9">
        <v>4.090716621E-5</v>
      </c>
      <c r="L3432" s="9">
        <v>3848.9451513950498</v>
      </c>
      <c r="M3432" s="9">
        <v>9.5594772277647202</v>
      </c>
      <c r="N3432" s="9">
        <v>1.40472552674869</v>
      </c>
      <c r="O3432" s="9">
        <v>3.9105112391999997E-4</v>
      </c>
      <c r="P3432" s="9">
        <v>5.7463340609999998E-5</v>
      </c>
      <c r="Q3432" s="9">
        <v>0.15744943907593001</v>
      </c>
      <c r="R3432" s="9">
        <v>1210</v>
      </c>
      <c r="S3432" s="9" t="s">
        <v>310</v>
      </c>
      <c r="T3432" s="9">
        <v>1210</v>
      </c>
      <c r="U3432" s="9" t="s">
        <v>293</v>
      </c>
      <c r="V3432" s="9" t="s">
        <v>195</v>
      </c>
      <c r="Z3432" s="9">
        <v>0</v>
      </c>
      <c r="AA3432" s="9">
        <v>1</v>
      </c>
      <c r="AB3432" s="9">
        <v>3.9105112391999997E-4</v>
      </c>
      <c r="AC3432" s="9">
        <v>5.7463340609999998E-5</v>
      </c>
      <c r="AD3432" s="9">
        <v>0.15744943907646999</v>
      </c>
      <c r="AF3432" s="9">
        <v>-1</v>
      </c>
      <c r="AG3432" s="9">
        <v>-1</v>
      </c>
      <c r="AH3432" s="9">
        <v>-1</v>
      </c>
      <c r="AI3432" s="9">
        <v>-1</v>
      </c>
      <c r="AJ3432" s="9">
        <v>0</v>
      </c>
      <c r="AM3432" s="9" t="s">
        <v>309</v>
      </c>
      <c r="AN3432" s="9">
        <v>-1</v>
      </c>
      <c r="AQ3432" s="9">
        <v>578</v>
      </c>
      <c r="AR3432" s="9" t="s">
        <v>303</v>
      </c>
      <c r="AS3432" s="9" t="s">
        <v>304</v>
      </c>
      <c r="AT3432" s="9" t="s">
        <v>195</v>
      </c>
      <c r="AU3432" s="9">
        <v>132.71029999999999</v>
      </c>
      <c r="AV3432" s="9">
        <v>2.4019486517942599</v>
      </c>
      <c r="AW3432" s="9">
        <v>0.16554542833611</v>
      </c>
      <c r="AX3432" s="9">
        <v>1.2769619999999999E-4</v>
      </c>
    </row>
    <row r="3433" spans="1:50" x14ac:dyDescent="0.25">
      <c r="A3433" s="142">
        <v>550000</v>
      </c>
      <c r="B3433" s="142">
        <v>910000</v>
      </c>
      <c r="C3433" s="142">
        <v>910000</v>
      </c>
      <c r="D3433" s="9" t="s">
        <v>305</v>
      </c>
      <c r="E3433" s="9" t="s">
        <v>70</v>
      </c>
      <c r="F3433" s="9" t="s">
        <v>306</v>
      </c>
      <c r="G3433" s="9" t="s">
        <v>307</v>
      </c>
      <c r="H3433" s="9">
        <v>0.36</v>
      </c>
      <c r="I3433" s="9">
        <v>0.48</v>
      </c>
      <c r="J3433" s="9" t="s">
        <v>195</v>
      </c>
      <c r="K3433" s="9">
        <v>5.28184761884E-2</v>
      </c>
      <c r="L3433" s="9">
        <v>3848.9451513950498</v>
      </c>
      <c r="M3433" s="9">
        <v>9.5594772277647202</v>
      </c>
      <c r="N3433" s="9">
        <v>1.40472552674869</v>
      </c>
      <c r="O3433" s="9">
        <v>0.50491702032830998</v>
      </c>
      <c r="P3433" s="9">
        <v>7.4195461785819997E-2</v>
      </c>
      <c r="Q3433" s="9">
        <v>203.29541782944401</v>
      </c>
      <c r="R3433" s="9">
        <v>1210</v>
      </c>
      <c r="S3433" s="9" t="s">
        <v>310</v>
      </c>
      <c r="T3433" s="9">
        <v>1210</v>
      </c>
      <c r="U3433" s="9" t="s">
        <v>293</v>
      </c>
      <c r="V3433" s="9" t="s">
        <v>195</v>
      </c>
      <c r="Z3433" s="9">
        <v>0</v>
      </c>
      <c r="AA3433" s="9">
        <v>1</v>
      </c>
      <c r="AB3433" s="9">
        <v>0.50491702032830998</v>
      </c>
      <c r="AC3433" s="9">
        <v>7.4195461785819997E-2</v>
      </c>
      <c r="AD3433" s="9">
        <v>203.295417829445</v>
      </c>
      <c r="AF3433" s="9">
        <v>-1</v>
      </c>
      <c r="AG3433" s="9">
        <v>-1</v>
      </c>
      <c r="AH3433" s="9">
        <v>-1</v>
      </c>
      <c r="AI3433" s="9">
        <v>-1</v>
      </c>
      <c r="AJ3433" s="9">
        <v>0</v>
      </c>
      <c r="AM3433" s="9" t="s">
        <v>309</v>
      </c>
      <c r="AN3433" s="9">
        <v>-1</v>
      </c>
      <c r="AQ3433" s="9">
        <v>578</v>
      </c>
      <c r="AR3433" s="9" t="s">
        <v>303</v>
      </c>
      <c r="AS3433" s="9" t="s">
        <v>304</v>
      </c>
      <c r="AT3433" s="9" t="s">
        <v>195</v>
      </c>
      <c r="AU3433" s="9">
        <v>132.71029999999999</v>
      </c>
      <c r="AV3433" s="9">
        <v>69.314552089316706</v>
      </c>
      <c r="AW3433" s="9">
        <v>213.74878958443699</v>
      </c>
      <c r="AX3433" s="9">
        <v>0.1648786844</v>
      </c>
    </row>
    <row r="3434" spans="1:50" x14ac:dyDescent="0.25">
      <c r="A3434" s="142">
        <v>550000</v>
      </c>
      <c r="B3434" s="142">
        <v>910000</v>
      </c>
      <c r="C3434" s="142">
        <v>910000</v>
      </c>
      <c r="D3434" s="9" t="s">
        <v>305</v>
      </c>
      <c r="E3434" s="9" t="s">
        <v>70</v>
      </c>
      <c r="F3434" s="9" t="s">
        <v>306</v>
      </c>
      <c r="G3434" s="9" t="s">
        <v>307</v>
      </c>
      <c r="H3434" s="9">
        <v>0.36</v>
      </c>
      <c r="I3434" s="9">
        <v>0.48</v>
      </c>
      <c r="J3434" s="9" t="s">
        <v>195</v>
      </c>
      <c r="K3434" s="9">
        <v>0.22988406179859999</v>
      </c>
      <c r="L3434" s="9">
        <v>3848.9451513950498</v>
      </c>
      <c r="M3434" s="9">
        <v>9.5594772277647202</v>
      </c>
      <c r="N3434" s="9">
        <v>1.40472552674869</v>
      </c>
      <c r="O3434" s="9">
        <v>2.1975714537898199</v>
      </c>
      <c r="P3434" s="9">
        <v>0.32292400980116998</v>
      </c>
      <c r="Q3434" s="9">
        <v>884.81114504274206</v>
      </c>
      <c r="R3434" s="9">
        <v>1210</v>
      </c>
      <c r="S3434" s="9" t="s">
        <v>310</v>
      </c>
      <c r="T3434" s="9">
        <v>1210</v>
      </c>
      <c r="U3434" s="9" t="s">
        <v>293</v>
      </c>
      <c r="V3434" s="9" t="s">
        <v>195</v>
      </c>
      <c r="Z3434" s="9">
        <v>0</v>
      </c>
      <c r="AA3434" s="9">
        <v>1</v>
      </c>
      <c r="AB3434" s="9">
        <v>2.1975714537898199</v>
      </c>
      <c r="AC3434" s="9">
        <v>0.32292400980116998</v>
      </c>
      <c r="AD3434" s="9">
        <v>884.81114504274206</v>
      </c>
      <c r="AF3434" s="9">
        <v>-1</v>
      </c>
      <c r="AG3434" s="9">
        <v>-1</v>
      </c>
      <c r="AH3434" s="9">
        <v>-1</v>
      </c>
      <c r="AI3434" s="9">
        <v>-1</v>
      </c>
      <c r="AJ3434" s="9">
        <v>0</v>
      </c>
      <c r="AM3434" s="9" t="s">
        <v>309</v>
      </c>
      <c r="AN3434" s="9">
        <v>-1</v>
      </c>
      <c r="AQ3434" s="9">
        <v>578</v>
      </c>
      <c r="AR3434" s="9" t="s">
        <v>303</v>
      </c>
      <c r="AS3434" s="9" t="s">
        <v>304</v>
      </c>
      <c r="AT3434" s="9" t="s">
        <v>195</v>
      </c>
      <c r="AU3434" s="9">
        <v>132.71029999999999</v>
      </c>
      <c r="AV3434" s="9">
        <v>125.97840970414001</v>
      </c>
      <c r="AW3434" s="9">
        <v>930.30779189708198</v>
      </c>
      <c r="AX3434" s="9">
        <v>0.71760839009999999</v>
      </c>
    </row>
    <row r="3435" spans="1:50" x14ac:dyDescent="0.25">
      <c r="A3435" s="142">
        <v>550000</v>
      </c>
      <c r="B3435" s="142">
        <v>910000</v>
      </c>
      <c r="C3435" s="142">
        <v>910000</v>
      </c>
      <c r="D3435" s="9" t="s">
        <v>305</v>
      </c>
      <c r="E3435" s="9" t="s">
        <v>70</v>
      </c>
      <c r="F3435" s="9" t="s">
        <v>306</v>
      </c>
      <c r="G3435" s="9" t="s">
        <v>307</v>
      </c>
      <c r="H3435" s="9">
        <v>0.36</v>
      </c>
      <c r="I3435" s="9">
        <v>0.48</v>
      </c>
      <c r="J3435" s="9" t="s">
        <v>195</v>
      </c>
      <c r="K3435" s="9">
        <v>9.0467294199859993E-2</v>
      </c>
      <c r="L3435" s="9">
        <v>3848.9451513950498</v>
      </c>
      <c r="M3435" s="9">
        <v>9.5594772277647202</v>
      </c>
      <c r="N3435" s="9">
        <v>1.40472552674869</v>
      </c>
      <c r="O3435" s="9">
        <v>0.86482003876110003</v>
      </c>
      <c r="P3435" s="9">
        <v>0.12708171749843</v>
      </c>
      <c r="Q3435" s="9">
        <v>348.20365337039999</v>
      </c>
      <c r="R3435" s="9">
        <v>1210</v>
      </c>
      <c r="S3435" s="9" t="s">
        <v>310</v>
      </c>
      <c r="T3435" s="9">
        <v>1210</v>
      </c>
      <c r="U3435" s="9" t="s">
        <v>293</v>
      </c>
      <c r="V3435" s="9" t="s">
        <v>195</v>
      </c>
      <c r="Z3435" s="9">
        <v>0</v>
      </c>
      <c r="AA3435" s="9">
        <v>1</v>
      </c>
      <c r="AB3435" s="9">
        <v>0.86482003876110003</v>
      </c>
      <c r="AC3435" s="9">
        <v>0.12708171749843</v>
      </c>
      <c r="AD3435" s="9">
        <v>348.20365337039999</v>
      </c>
      <c r="AF3435" s="9">
        <v>-1</v>
      </c>
      <c r="AG3435" s="9">
        <v>-1</v>
      </c>
      <c r="AH3435" s="9">
        <v>-1</v>
      </c>
      <c r="AI3435" s="9">
        <v>-1</v>
      </c>
      <c r="AJ3435" s="9">
        <v>0</v>
      </c>
      <c r="AM3435" s="9" t="s">
        <v>309</v>
      </c>
      <c r="AN3435" s="9">
        <v>-1</v>
      </c>
      <c r="AQ3435" s="9">
        <v>578</v>
      </c>
      <c r="AR3435" s="9" t="s">
        <v>303</v>
      </c>
      <c r="AS3435" s="9" t="s">
        <v>304</v>
      </c>
      <c r="AT3435" s="9" t="s">
        <v>195</v>
      </c>
      <c r="AU3435" s="9">
        <v>132.71029999999999</v>
      </c>
      <c r="AV3435" s="9">
        <v>86.480496015009805</v>
      </c>
      <c r="AW3435" s="9">
        <v>366.10815054987302</v>
      </c>
      <c r="AX3435" s="9">
        <v>0.28240361180000001</v>
      </c>
    </row>
    <row r="3436" spans="1:50" x14ac:dyDescent="0.25">
      <c r="A3436" s="142">
        <v>550000</v>
      </c>
      <c r="B3436" s="142">
        <v>910000</v>
      </c>
      <c r="C3436" s="142">
        <v>910000</v>
      </c>
      <c r="D3436" s="9" t="s">
        <v>305</v>
      </c>
      <c r="E3436" s="9" t="s">
        <v>70</v>
      </c>
      <c r="F3436" s="9" t="s">
        <v>306</v>
      </c>
      <c r="G3436" s="9" t="s">
        <v>307</v>
      </c>
      <c r="H3436" s="9">
        <v>0.36</v>
      </c>
      <c r="I3436" s="9">
        <v>0.48</v>
      </c>
      <c r="J3436" s="9" t="s">
        <v>195</v>
      </c>
      <c r="K3436" s="9">
        <v>6.3040930031299999E-3</v>
      </c>
      <c r="L3436" s="9">
        <v>3848.9451513950498</v>
      </c>
      <c r="M3436" s="9">
        <v>9.5594772277647202</v>
      </c>
      <c r="N3436" s="9">
        <v>1.40472552674869</v>
      </c>
      <c r="O3436" s="9">
        <v>6.0263833505169999E-2</v>
      </c>
      <c r="P3436" s="9">
        <v>8.8555203645E-3</v>
      </c>
      <c r="Q3436" s="9">
        <v>24.264108198356102</v>
      </c>
      <c r="R3436" s="9">
        <v>1210</v>
      </c>
      <c r="S3436" s="9" t="s">
        <v>310</v>
      </c>
      <c r="T3436" s="9">
        <v>1210</v>
      </c>
      <c r="U3436" s="9" t="s">
        <v>293</v>
      </c>
      <c r="V3436" s="9" t="s">
        <v>195</v>
      </c>
      <c r="Z3436" s="9">
        <v>0</v>
      </c>
      <c r="AA3436" s="9">
        <v>1</v>
      </c>
      <c r="AB3436" s="9">
        <v>6.0263833505169999E-2</v>
      </c>
      <c r="AC3436" s="9">
        <v>8.8555203645E-3</v>
      </c>
      <c r="AD3436" s="9">
        <v>24.264108198357398</v>
      </c>
      <c r="AF3436" s="9">
        <v>-1</v>
      </c>
      <c r="AG3436" s="9">
        <v>-1</v>
      </c>
      <c r="AH3436" s="9">
        <v>-1</v>
      </c>
      <c r="AI3436" s="9">
        <v>-1</v>
      </c>
      <c r="AJ3436" s="9">
        <v>0</v>
      </c>
      <c r="AM3436" s="9" t="s">
        <v>309</v>
      </c>
      <c r="AN3436" s="9">
        <v>-1</v>
      </c>
      <c r="AQ3436" s="9">
        <v>578</v>
      </c>
      <c r="AR3436" s="9" t="s">
        <v>303</v>
      </c>
      <c r="AS3436" s="9" t="s">
        <v>304</v>
      </c>
      <c r="AT3436" s="9" t="s">
        <v>195</v>
      </c>
      <c r="AU3436" s="9">
        <v>132.71029999999999</v>
      </c>
      <c r="AV3436" s="9">
        <v>29.829731624847501</v>
      </c>
      <c r="AW3436" s="9">
        <v>25.511759257141101</v>
      </c>
      <c r="AX3436" s="9">
        <v>1.9678919900000001E-2</v>
      </c>
    </row>
    <row r="3437" spans="1:50" x14ac:dyDescent="0.25">
      <c r="A3437" s="142">
        <v>550000</v>
      </c>
      <c r="B3437" s="142">
        <v>910000</v>
      </c>
      <c r="C3437" s="142">
        <v>910000</v>
      </c>
      <c r="D3437" s="9" t="s">
        <v>305</v>
      </c>
      <c r="E3437" s="9" t="s">
        <v>70</v>
      </c>
      <c r="F3437" s="9" t="s">
        <v>306</v>
      </c>
      <c r="G3437" s="9" t="s">
        <v>307</v>
      </c>
      <c r="H3437" s="9">
        <v>0.36</v>
      </c>
      <c r="I3437" s="9">
        <v>0.48</v>
      </c>
      <c r="J3437" s="9" t="s">
        <v>195</v>
      </c>
      <c r="K3437" s="9">
        <v>3.1595679719380002E-2</v>
      </c>
      <c r="L3437" s="9">
        <v>3851.8267512140601</v>
      </c>
      <c r="M3437" s="9">
        <v>9.4702073399562607</v>
      </c>
      <c r="N3437" s="9">
        <v>1.34987138070108</v>
      </c>
      <c r="O3437" s="9">
        <v>0.29921763798945999</v>
      </c>
      <c r="P3437" s="9">
        <v>4.2650103807000003E-2</v>
      </c>
      <c r="Q3437" s="9">
        <v>121.70108436593399</v>
      </c>
      <c r="R3437" s="9">
        <v>1200</v>
      </c>
      <c r="S3437" s="9" t="s">
        <v>308</v>
      </c>
      <c r="T3437" s="9">
        <v>1200</v>
      </c>
      <c r="U3437" s="9" t="s">
        <v>293</v>
      </c>
      <c r="V3437" s="9" t="s">
        <v>195</v>
      </c>
      <c r="Z3437" s="9">
        <v>0</v>
      </c>
      <c r="AA3437" s="9">
        <v>1</v>
      </c>
      <c r="AB3437" s="9">
        <v>0.29921763798945999</v>
      </c>
      <c r="AC3437" s="9">
        <v>4.2650103807000003E-2</v>
      </c>
      <c r="AD3437" s="9">
        <v>121.70108436593399</v>
      </c>
      <c r="AF3437" s="9">
        <v>-1</v>
      </c>
      <c r="AG3437" s="9">
        <v>-1</v>
      </c>
      <c r="AH3437" s="9">
        <v>-1</v>
      </c>
      <c r="AI3437" s="9">
        <v>-1</v>
      </c>
      <c r="AJ3437" s="9">
        <v>0</v>
      </c>
      <c r="AM3437" s="9" t="s">
        <v>309</v>
      </c>
      <c r="AN3437" s="9">
        <v>-1</v>
      </c>
      <c r="AQ3437" s="9">
        <v>578</v>
      </c>
      <c r="AR3437" s="9" t="s">
        <v>303</v>
      </c>
      <c r="AS3437" s="9" t="s">
        <v>304</v>
      </c>
      <c r="AT3437" s="9" t="s">
        <v>195</v>
      </c>
      <c r="AU3437" s="9">
        <v>132.71029999999999</v>
      </c>
      <c r="AV3437" s="9">
        <v>64.312940273127197</v>
      </c>
      <c r="AW3437" s="9">
        <v>127.863179392502</v>
      </c>
      <c r="AX3437" s="9">
        <v>9.8703231399999994E-2</v>
      </c>
    </row>
    <row r="3438" spans="1:50" x14ac:dyDescent="0.25">
      <c r="A3438" s="142">
        <v>550000</v>
      </c>
      <c r="B3438" s="142">
        <v>910000</v>
      </c>
      <c r="C3438" s="142">
        <v>910000</v>
      </c>
      <c r="D3438" s="9" t="s">
        <v>305</v>
      </c>
      <c r="E3438" s="9" t="s">
        <v>70</v>
      </c>
      <c r="F3438" s="9" t="s">
        <v>306</v>
      </c>
      <c r="G3438" s="9" t="s">
        <v>307</v>
      </c>
      <c r="H3438" s="9">
        <v>0.36</v>
      </c>
      <c r="I3438" s="9">
        <v>0.48</v>
      </c>
      <c r="J3438" s="9" t="s">
        <v>195</v>
      </c>
      <c r="K3438" s="9">
        <v>5.6358121202989997E-2</v>
      </c>
      <c r="L3438" s="9">
        <v>3851.8267512140601</v>
      </c>
      <c r="M3438" s="9">
        <v>9.4702073399562607</v>
      </c>
      <c r="N3438" s="9">
        <v>1.34987138070108</v>
      </c>
      <c r="O3438" s="9">
        <v>0.53372309308274002</v>
      </c>
      <c r="P3438" s="9">
        <v>7.6076214882000004E-2</v>
      </c>
      <c r="Q3438" s="9">
        <v>217.08171889786101</v>
      </c>
      <c r="R3438" s="9">
        <v>1430</v>
      </c>
      <c r="S3438" s="9" t="s">
        <v>298</v>
      </c>
      <c r="T3438" s="9">
        <v>1430</v>
      </c>
      <c r="U3438" s="9" t="s">
        <v>293</v>
      </c>
      <c r="V3438" s="9" t="s">
        <v>195</v>
      </c>
      <c r="Z3438" s="9">
        <v>0</v>
      </c>
      <c r="AA3438" s="9">
        <v>1</v>
      </c>
      <c r="AB3438" s="9">
        <v>0.53372309308274002</v>
      </c>
      <c r="AC3438" s="9">
        <v>7.6076214882000004E-2</v>
      </c>
      <c r="AD3438" s="9">
        <v>217.08171889785899</v>
      </c>
      <c r="AF3438" s="9">
        <v>-1</v>
      </c>
      <c r="AG3438" s="9">
        <v>-1</v>
      </c>
      <c r="AH3438" s="9">
        <v>-1</v>
      </c>
      <c r="AI3438" s="9">
        <v>-1</v>
      </c>
      <c r="AJ3438" s="9">
        <v>0</v>
      </c>
      <c r="AM3438" s="9" t="s">
        <v>309</v>
      </c>
      <c r="AN3438" s="9">
        <v>-1</v>
      </c>
      <c r="AQ3438" s="9">
        <v>578</v>
      </c>
      <c r="AR3438" s="9" t="s">
        <v>303</v>
      </c>
      <c r="AS3438" s="9" t="s">
        <v>304</v>
      </c>
      <c r="AT3438" s="9" t="s">
        <v>195</v>
      </c>
      <c r="AU3438" s="9">
        <v>132.71029999999999</v>
      </c>
      <c r="AV3438" s="9">
        <v>64.828319036757193</v>
      </c>
      <c r="AW3438" s="9">
        <v>228.073224744736</v>
      </c>
      <c r="AX3438" s="9">
        <v>0.17605978820000001</v>
      </c>
    </row>
    <row r="3439" spans="1:50" x14ac:dyDescent="0.25">
      <c r="A3439" s="142">
        <v>550000</v>
      </c>
      <c r="B3439" s="142">
        <v>910000</v>
      </c>
      <c r="C3439" s="142">
        <v>910000</v>
      </c>
      <c r="D3439" s="9" t="s">
        <v>305</v>
      </c>
      <c r="E3439" s="9" t="s">
        <v>70</v>
      </c>
      <c r="F3439" s="9" t="s">
        <v>306</v>
      </c>
      <c r="G3439" s="9" t="s">
        <v>307</v>
      </c>
      <c r="H3439" s="9">
        <v>0.36</v>
      </c>
      <c r="I3439" s="9">
        <v>0.48</v>
      </c>
      <c r="J3439" s="9" t="s">
        <v>195</v>
      </c>
      <c r="K3439" s="9">
        <v>0.16827096375854</v>
      </c>
      <c r="L3439" s="9">
        <v>3851.8267512140601</v>
      </c>
      <c r="M3439" s="9">
        <v>9.4702073399562607</v>
      </c>
      <c r="N3439" s="9">
        <v>1.34987138070108</v>
      </c>
      <c r="O3439" s="9">
        <v>1.5935609160877</v>
      </c>
      <c r="P3439" s="9">
        <v>0.22714415818065001</v>
      </c>
      <c r="Q3439" s="9">
        <v>648.15059965774401</v>
      </c>
      <c r="R3439" s="9">
        <v>1210</v>
      </c>
      <c r="S3439" s="9" t="s">
        <v>310</v>
      </c>
      <c r="T3439" s="9">
        <v>1210</v>
      </c>
      <c r="U3439" s="9" t="s">
        <v>293</v>
      </c>
      <c r="V3439" s="9" t="s">
        <v>195</v>
      </c>
      <c r="Z3439" s="9">
        <v>0</v>
      </c>
      <c r="AA3439" s="9">
        <v>1</v>
      </c>
      <c r="AB3439" s="9">
        <v>1.5935609160877</v>
      </c>
      <c r="AC3439" s="9">
        <v>0.22714415818065001</v>
      </c>
      <c r="AD3439" s="9">
        <v>648.15059965774401</v>
      </c>
      <c r="AF3439" s="9">
        <v>-1</v>
      </c>
      <c r="AG3439" s="9">
        <v>-1</v>
      </c>
      <c r="AH3439" s="9">
        <v>-1</v>
      </c>
      <c r="AI3439" s="9">
        <v>-1</v>
      </c>
      <c r="AJ3439" s="9">
        <v>0</v>
      </c>
      <c r="AM3439" s="9" t="s">
        <v>309</v>
      </c>
      <c r="AN3439" s="9">
        <v>-1</v>
      </c>
      <c r="AQ3439" s="9">
        <v>578</v>
      </c>
      <c r="AR3439" s="9" t="s">
        <v>303</v>
      </c>
      <c r="AS3439" s="9" t="s">
        <v>304</v>
      </c>
      <c r="AT3439" s="9" t="s">
        <v>195</v>
      </c>
      <c r="AU3439" s="9">
        <v>132.71029999999999</v>
      </c>
      <c r="AV3439" s="9">
        <v>104.51037680411</v>
      </c>
      <c r="AW3439" s="9">
        <v>680.96843038971497</v>
      </c>
      <c r="AX3439" s="9">
        <v>0.52566958610000003</v>
      </c>
    </row>
    <row r="3440" spans="1:50" x14ac:dyDescent="0.25">
      <c r="A3440" s="142">
        <v>550000</v>
      </c>
      <c r="B3440" s="142">
        <v>910000</v>
      </c>
      <c r="C3440" s="142">
        <v>910000</v>
      </c>
      <c r="D3440" s="9" t="s">
        <v>305</v>
      </c>
      <c r="E3440" s="9" t="s">
        <v>70</v>
      </c>
      <c r="F3440" s="9" t="s">
        <v>306</v>
      </c>
      <c r="G3440" s="9" t="s">
        <v>307</v>
      </c>
      <c r="H3440" s="9">
        <v>0.36</v>
      </c>
      <c r="I3440" s="9">
        <v>0.48</v>
      </c>
      <c r="J3440" s="9" t="s">
        <v>195</v>
      </c>
      <c r="K3440" s="9">
        <v>0.14322864195853</v>
      </c>
      <c r="L3440" s="9">
        <v>3851.8267512140601</v>
      </c>
      <c r="M3440" s="9">
        <v>9.4702073399562607</v>
      </c>
      <c r="N3440" s="9">
        <v>1.34987138070108</v>
      </c>
      <c r="O3440" s="9">
        <v>1.3564049363677</v>
      </c>
      <c r="P3440" s="9">
        <v>0.19334024467651001</v>
      </c>
      <c r="Q3440" s="9">
        <v>551.69191463595405</v>
      </c>
      <c r="R3440" s="9">
        <v>1750</v>
      </c>
      <c r="S3440" s="9" t="s">
        <v>315</v>
      </c>
      <c r="T3440" s="9">
        <v>1750</v>
      </c>
      <c r="U3440" s="9" t="s">
        <v>293</v>
      </c>
      <c r="V3440" s="9" t="s">
        <v>195</v>
      </c>
      <c r="Z3440" s="9">
        <v>0</v>
      </c>
      <c r="AA3440" s="9">
        <v>1</v>
      </c>
      <c r="AB3440" s="9">
        <v>1.3564049363677</v>
      </c>
      <c r="AC3440" s="9">
        <v>0.19334024467651001</v>
      </c>
      <c r="AD3440" s="9">
        <v>551.69191463595405</v>
      </c>
      <c r="AF3440" s="9">
        <v>-1</v>
      </c>
      <c r="AG3440" s="9">
        <v>-1</v>
      </c>
      <c r="AH3440" s="9">
        <v>-1</v>
      </c>
      <c r="AI3440" s="9">
        <v>-1</v>
      </c>
      <c r="AJ3440" s="9">
        <v>0</v>
      </c>
      <c r="AM3440" s="9" t="s">
        <v>309</v>
      </c>
      <c r="AN3440" s="9">
        <v>-1</v>
      </c>
      <c r="AQ3440" s="9">
        <v>578</v>
      </c>
      <c r="AR3440" s="9" t="s">
        <v>303</v>
      </c>
      <c r="AS3440" s="9" t="s">
        <v>304</v>
      </c>
      <c r="AT3440" s="9" t="s">
        <v>195</v>
      </c>
      <c r="AU3440" s="9">
        <v>132.71029999999999</v>
      </c>
      <c r="AV3440" s="9">
        <v>99.994430703115398</v>
      </c>
      <c r="AW3440" s="9">
        <v>579.62574958153505</v>
      </c>
      <c r="AX3440" s="9">
        <v>0.44743869800000002</v>
      </c>
    </row>
    <row r="3441" spans="1:50" x14ac:dyDescent="0.25">
      <c r="A3441" s="142">
        <v>550000</v>
      </c>
      <c r="B3441" s="142">
        <v>910000</v>
      </c>
      <c r="C3441" s="142">
        <v>910000</v>
      </c>
      <c r="D3441" s="9" t="s">
        <v>305</v>
      </c>
      <c r="E3441" s="9" t="s">
        <v>70</v>
      </c>
      <c r="F3441" s="9" t="s">
        <v>306</v>
      </c>
      <c r="G3441" s="9" t="s">
        <v>307</v>
      </c>
      <c r="H3441" s="9">
        <v>0.36</v>
      </c>
      <c r="I3441" s="9">
        <v>0.48</v>
      </c>
      <c r="J3441" s="9" t="s">
        <v>195</v>
      </c>
      <c r="K3441" s="9">
        <v>0.11288481236582</v>
      </c>
      <c r="L3441" s="9">
        <v>3851.8267512140601</v>
      </c>
      <c r="M3441" s="9">
        <v>9.4702073399562607</v>
      </c>
      <c r="N3441" s="9">
        <v>1.34987138070108</v>
      </c>
      <c r="O3441" s="9">
        <v>1.0690425786364599</v>
      </c>
      <c r="P3441" s="9">
        <v>0.15237997752844001</v>
      </c>
      <c r="Q3441" s="9">
        <v>434.81274007648</v>
      </c>
      <c r="R3441" s="9">
        <v>1210</v>
      </c>
      <c r="S3441" s="9" t="s">
        <v>310</v>
      </c>
      <c r="T3441" s="9">
        <v>1210</v>
      </c>
      <c r="U3441" s="9" t="s">
        <v>293</v>
      </c>
      <c r="V3441" s="9" t="s">
        <v>195</v>
      </c>
      <c r="Z3441" s="9">
        <v>0</v>
      </c>
      <c r="AA3441" s="9">
        <v>1</v>
      </c>
      <c r="AB3441" s="9">
        <v>1.0690425786364599</v>
      </c>
      <c r="AC3441" s="9">
        <v>0.15237997752844001</v>
      </c>
      <c r="AD3441" s="9">
        <v>434.81274007648</v>
      </c>
      <c r="AF3441" s="9">
        <v>-1</v>
      </c>
      <c r="AG3441" s="9">
        <v>-1</v>
      </c>
      <c r="AH3441" s="9">
        <v>-1</v>
      </c>
      <c r="AI3441" s="9">
        <v>-1</v>
      </c>
      <c r="AJ3441" s="9">
        <v>0</v>
      </c>
      <c r="AM3441" s="9" t="s">
        <v>309</v>
      </c>
      <c r="AN3441" s="9">
        <v>-1</v>
      </c>
      <c r="AQ3441" s="9">
        <v>578</v>
      </c>
      <c r="AR3441" s="9" t="s">
        <v>303</v>
      </c>
      <c r="AS3441" s="9" t="s">
        <v>304</v>
      </c>
      <c r="AT3441" s="9" t="s">
        <v>195</v>
      </c>
      <c r="AU3441" s="9">
        <v>132.71029999999999</v>
      </c>
      <c r="AV3441" s="9">
        <v>93.706010125258601</v>
      </c>
      <c r="AW3441" s="9">
        <v>456.82862791407302</v>
      </c>
      <c r="AX3441" s="9">
        <v>0.35264618009999998</v>
      </c>
    </row>
    <row r="3442" spans="1:50" x14ac:dyDescent="0.25">
      <c r="A3442" s="142">
        <v>550000</v>
      </c>
      <c r="B3442" s="142">
        <v>910000</v>
      </c>
      <c r="C3442" s="142">
        <v>910000</v>
      </c>
      <c r="D3442" s="9" t="s">
        <v>305</v>
      </c>
      <c r="E3442" s="9" t="s">
        <v>70</v>
      </c>
      <c r="F3442" s="9" t="s">
        <v>306</v>
      </c>
      <c r="G3442" s="9" t="s">
        <v>307</v>
      </c>
      <c r="H3442" s="9">
        <v>0.36</v>
      </c>
      <c r="I3442" s="9">
        <v>0.48</v>
      </c>
      <c r="J3442" s="9" t="s">
        <v>195</v>
      </c>
      <c r="K3442" s="9">
        <v>0.10542546872123</v>
      </c>
      <c r="L3442" s="9">
        <v>3851.8267512140601</v>
      </c>
      <c r="M3442" s="9">
        <v>9.4702073399562607</v>
      </c>
      <c r="N3442" s="9">
        <v>1.34987138070108</v>
      </c>
      <c r="O3442" s="9">
        <v>0.99840104770216997</v>
      </c>
      <c r="P3442" s="9">
        <v>0.14231082302379</v>
      </c>
      <c r="Q3442" s="9">
        <v>406.08064067973498</v>
      </c>
      <c r="R3442" s="9">
        <v>1210</v>
      </c>
      <c r="S3442" s="9" t="s">
        <v>310</v>
      </c>
      <c r="T3442" s="9">
        <v>1210</v>
      </c>
      <c r="U3442" s="9" t="s">
        <v>293</v>
      </c>
      <c r="V3442" s="9" t="s">
        <v>195</v>
      </c>
      <c r="Z3442" s="9">
        <v>0</v>
      </c>
      <c r="AA3442" s="9">
        <v>1</v>
      </c>
      <c r="AB3442" s="9">
        <v>0.99840104770216997</v>
      </c>
      <c r="AC3442" s="9">
        <v>0.14231082302379</v>
      </c>
      <c r="AD3442" s="9">
        <v>406.08064067973498</v>
      </c>
      <c r="AF3442" s="9">
        <v>-1</v>
      </c>
      <c r="AG3442" s="9">
        <v>-1</v>
      </c>
      <c r="AH3442" s="9">
        <v>-1</v>
      </c>
      <c r="AI3442" s="9">
        <v>-1</v>
      </c>
      <c r="AJ3442" s="9">
        <v>0</v>
      </c>
      <c r="AM3442" s="9" t="s">
        <v>309</v>
      </c>
      <c r="AN3442" s="9">
        <v>-1</v>
      </c>
      <c r="AQ3442" s="9">
        <v>578</v>
      </c>
      <c r="AR3442" s="9" t="s">
        <v>303</v>
      </c>
      <c r="AS3442" s="9" t="s">
        <v>304</v>
      </c>
      <c r="AT3442" s="9" t="s">
        <v>195</v>
      </c>
      <c r="AU3442" s="9">
        <v>132.71029999999999</v>
      </c>
      <c r="AV3442" s="9">
        <v>89.9121619433364</v>
      </c>
      <c r="AW3442" s="9">
        <v>426.64173517906102</v>
      </c>
      <c r="AX3442" s="9">
        <v>0.32934358530000002</v>
      </c>
    </row>
    <row r="3443" spans="1:50" x14ac:dyDescent="0.25">
      <c r="A3443" s="142">
        <v>550000</v>
      </c>
      <c r="B3443" s="142">
        <v>910000</v>
      </c>
      <c r="C3443" s="142">
        <v>910000</v>
      </c>
      <c r="D3443" s="9" t="s">
        <v>305</v>
      </c>
      <c r="E3443" s="9" t="s">
        <v>70</v>
      </c>
      <c r="F3443" s="9" t="s">
        <v>306</v>
      </c>
      <c r="G3443" s="9" t="s">
        <v>307</v>
      </c>
      <c r="H3443" s="9">
        <v>0.36</v>
      </c>
      <c r="I3443" s="9">
        <v>0.48</v>
      </c>
      <c r="J3443" s="9" t="s">
        <v>195</v>
      </c>
      <c r="K3443" s="9">
        <v>5.7982429666E-4</v>
      </c>
      <c r="L3443" s="9">
        <v>3857.7690405397602</v>
      </c>
      <c r="M3443" s="9">
        <v>9.5843984281742092</v>
      </c>
      <c r="N3443" s="9">
        <v>1.40852464278414</v>
      </c>
      <c r="O3443" s="9">
        <v>5.5572670776100003E-3</v>
      </c>
      <c r="P3443" s="9">
        <v>8.1669681033999996E-4</v>
      </c>
      <c r="Q3443" s="9">
        <v>2.2368282206424102</v>
      </c>
      <c r="R3443" s="9">
        <v>1200</v>
      </c>
      <c r="S3443" s="9" t="s">
        <v>308</v>
      </c>
      <c r="T3443" s="9">
        <v>1200</v>
      </c>
      <c r="U3443" s="9" t="s">
        <v>293</v>
      </c>
      <c r="V3443" s="9" t="s">
        <v>195</v>
      </c>
      <c r="Z3443" s="9">
        <v>0</v>
      </c>
      <c r="AA3443" s="9">
        <v>1</v>
      </c>
      <c r="AB3443" s="9">
        <v>5.5572670776100003E-3</v>
      </c>
      <c r="AC3443" s="9">
        <v>8.1669681033999996E-4</v>
      </c>
      <c r="AD3443" s="9">
        <v>2.23682822064375</v>
      </c>
      <c r="AF3443" s="9">
        <v>-1</v>
      </c>
      <c r="AG3443" s="9">
        <v>-1</v>
      </c>
      <c r="AH3443" s="9">
        <v>-1</v>
      </c>
      <c r="AI3443" s="9">
        <v>-1</v>
      </c>
      <c r="AJ3443" s="9">
        <v>0</v>
      </c>
      <c r="AM3443" s="9" t="s">
        <v>309</v>
      </c>
      <c r="AN3443" s="9">
        <v>-1</v>
      </c>
      <c r="AQ3443" s="9">
        <v>578</v>
      </c>
      <c r="AR3443" s="9" t="s">
        <v>303</v>
      </c>
      <c r="AS3443" s="9" t="s">
        <v>304</v>
      </c>
      <c r="AT3443" s="9" t="s">
        <v>195</v>
      </c>
      <c r="AU3443" s="9">
        <v>132.71029999999999</v>
      </c>
      <c r="AV3443" s="9">
        <v>8.7334343832761405</v>
      </c>
      <c r="AW3443" s="9">
        <v>2.3464656788399099</v>
      </c>
      <c r="AX3443" s="9">
        <v>1.8141348000000001E-3</v>
      </c>
    </row>
    <row r="3444" spans="1:50" x14ac:dyDescent="0.25">
      <c r="A3444" s="142">
        <v>550000</v>
      </c>
      <c r="B3444" s="142">
        <v>910000</v>
      </c>
      <c r="C3444" s="142">
        <v>910000</v>
      </c>
      <c r="D3444" s="9" t="s">
        <v>305</v>
      </c>
      <c r="E3444" s="9" t="s">
        <v>70</v>
      </c>
      <c r="F3444" s="9" t="s">
        <v>306</v>
      </c>
      <c r="G3444" s="9" t="s">
        <v>307</v>
      </c>
      <c r="H3444" s="9">
        <v>0.36</v>
      </c>
      <c r="I3444" s="9">
        <v>0.48</v>
      </c>
      <c r="J3444" s="9" t="s">
        <v>195</v>
      </c>
      <c r="K3444" s="9">
        <v>9.7115920748619994E-2</v>
      </c>
      <c r="L3444" s="9">
        <v>3857.7690405397602</v>
      </c>
      <c r="M3444" s="9">
        <v>9.5843984281742092</v>
      </c>
      <c r="N3444" s="9">
        <v>1.40852464278414</v>
      </c>
      <c r="O3444" s="9">
        <v>0.93079767817382997</v>
      </c>
      <c r="P3444" s="9">
        <v>0.13679016758111001</v>
      </c>
      <c r="Q3444" s="9">
        <v>374.65079240756597</v>
      </c>
      <c r="R3444" s="9">
        <v>1210</v>
      </c>
      <c r="S3444" s="9" t="s">
        <v>310</v>
      </c>
      <c r="T3444" s="9">
        <v>1210</v>
      </c>
      <c r="U3444" s="9" t="s">
        <v>293</v>
      </c>
      <c r="V3444" s="9" t="s">
        <v>195</v>
      </c>
      <c r="Z3444" s="9">
        <v>0</v>
      </c>
      <c r="AA3444" s="9">
        <v>1</v>
      </c>
      <c r="AB3444" s="9">
        <v>0.93079767817382997</v>
      </c>
      <c r="AC3444" s="9">
        <v>0.13679016758111001</v>
      </c>
      <c r="AD3444" s="9">
        <v>374.65079240756597</v>
      </c>
      <c r="AF3444" s="9">
        <v>-1</v>
      </c>
      <c r="AG3444" s="9">
        <v>-1</v>
      </c>
      <c r="AH3444" s="9">
        <v>-1</v>
      </c>
      <c r="AI3444" s="9">
        <v>-1</v>
      </c>
      <c r="AJ3444" s="9">
        <v>0</v>
      </c>
      <c r="AM3444" s="9" t="s">
        <v>309</v>
      </c>
      <c r="AN3444" s="9">
        <v>-1</v>
      </c>
      <c r="AQ3444" s="9">
        <v>578</v>
      </c>
      <c r="AR3444" s="9" t="s">
        <v>303</v>
      </c>
      <c r="AS3444" s="9" t="s">
        <v>304</v>
      </c>
      <c r="AT3444" s="9" t="s">
        <v>195</v>
      </c>
      <c r="AU3444" s="9">
        <v>132.71029999999999</v>
      </c>
      <c r="AV3444" s="9">
        <v>93.073267110619298</v>
      </c>
      <c r="AW3444" s="9">
        <v>393.01418759887002</v>
      </c>
      <c r="AX3444" s="9">
        <v>0.30385303520000001</v>
      </c>
    </row>
    <row r="3445" spans="1:50" x14ac:dyDescent="0.25">
      <c r="A3445" s="142">
        <v>550000</v>
      </c>
      <c r="B3445" s="142">
        <v>910000</v>
      </c>
      <c r="C3445" s="142">
        <v>910000</v>
      </c>
      <c r="D3445" s="9" t="s">
        <v>305</v>
      </c>
      <c r="E3445" s="9" t="s">
        <v>70</v>
      </c>
      <c r="F3445" s="9" t="s">
        <v>306</v>
      </c>
      <c r="G3445" s="9" t="s">
        <v>307</v>
      </c>
      <c r="H3445" s="9">
        <v>0.36</v>
      </c>
      <c r="I3445" s="9">
        <v>0.48</v>
      </c>
      <c r="J3445" s="9" t="s">
        <v>195</v>
      </c>
      <c r="K3445" s="9">
        <v>0.25833619098589999</v>
      </c>
      <c r="L3445" s="9">
        <v>3857.7690405397602</v>
      </c>
      <c r="M3445" s="9">
        <v>9.5843984281742092</v>
      </c>
      <c r="N3445" s="9">
        <v>1.40852464278414</v>
      </c>
      <c r="O3445" s="9">
        <v>2.4759969828258299</v>
      </c>
      <c r="P3445" s="9">
        <v>0.36387289112664001</v>
      </c>
      <c r="Q3445" s="9">
        <v>996.60135963639596</v>
      </c>
      <c r="R3445" s="9">
        <v>1210</v>
      </c>
      <c r="S3445" s="9" t="s">
        <v>310</v>
      </c>
      <c r="T3445" s="9">
        <v>1210</v>
      </c>
      <c r="U3445" s="9" t="s">
        <v>293</v>
      </c>
      <c r="V3445" s="9" t="s">
        <v>195</v>
      </c>
      <c r="Z3445" s="9">
        <v>0</v>
      </c>
      <c r="AA3445" s="9">
        <v>1</v>
      </c>
      <c r="AB3445" s="9">
        <v>2.4759969828258299</v>
      </c>
      <c r="AC3445" s="9">
        <v>0.36387289112664001</v>
      </c>
      <c r="AD3445" s="9">
        <v>996.60135963639596</v>
      </c>
      <c r="AF3445" s="9">
        <v>-1</v>
      </c>
      <c r="AG3445" s="9">
        <v>-1</v>
      </c>
      <c r="AH3445" s="9">
        <v>-1</v>
      </c>
      <c r="AI3445" s="9">
        <v>-1</v>
      </c>
      <c r="AJ3445" s="9">
        <v>0</v>
      </c>
      <c r="AM3445" s="9" t="s">
        <v>309</v>
      </c>
      <c r="AN3445" s="9">
        <v>-1</v>
      </c>
      <c r="AQ3445" s="9">
        <v>578</v>
      </c>
      <c r="AR3445" s="9" t="s">
        <v>303</v>
      </c>
      <c r="AS3445" s="9" t="s">
        <v>304</v>
      </c>
      <c r="AT3445" s="9" t="s">
        <v>195</v>
      </c>
      <c r="AU3445" s="9">
        <v>132.71029999999999</v>
      </c>
      <c r="AV3445" s="9">
        <v>148.05272639077199</v>
      </c>
      <c r="AW3445" s="9">
        <v>1045.4494736296599</v>
      </c>
      <c r="AX3445" s="9">
        <v>0.80827360879999999</v>
      </c>
    </row>
    <row r="3446" spans="1:50" x14ac:dyDescent="0.25">
      <c r="A3446" s="142">
        <v>550000</v>
      </c>
      <c r="B3446" s="142">
        <v>910000</v>
      </c>
      <c r="C3446" s="142">
        <v>910000</v>
      </c>
      <c r="D3446" s="9" t="s">
        <v>305</v>
      </c>
      <c r="E3446" s="9" t="s">
        <v>70</v>
      </c>
      <c r="F3446" s="9" t="s">
        <v>306</v>
      </c>
      <c r="G3446" s="9" t="s">
        <v>307</v>
      </c>
      <c r="H3446" s="9">
        <v>0.36</v>
      </c>
      <c r="I3446" s="9">
        <v>0.48</v>
      </c>
      <c r="J3446" s="9" t="s">
        <v>195</v>
      </c>
      <c r="K3446" s="9">
        <v>0.11946836344703</v>
      </c>
      <c r="L3446" s="9">
        <v>3857.7690405397602</v>
      </c>
      <c r="M3446" s="9">
        <v>9.5843984281742092</v>
      </c>
      <c r="N3446" s="9">
        <v>1.40852464278414</v>
      </c>
      <c r="O3446" s="9">
        <v>1.1450323948382899</v>
      </c>
      <c r="P3446" s="9">
        <v>0.16827413394824001</v>
      </c>
      <c r="Q3446" s="9">
        <v>460.88135382991999</v>
      </c>
      <c r="R3446" s="9">
        <v>1210</v>
      </c>
      <c r="S3446" s="9" t="s">
        <v>310</v>
      </c>
      <c r="T3446" s="9">
        <v>1210</v>
      </c>
      <c r="U3446" s="9" t="s">
        <v>293</v>
      </c>
      <c r="V3446" s="9" t="s">
        <v>195</v>
      </c>
      <c r="Z3446" s="9">
        <v>0</v>
      </c>
      <c r="AA3446" s="9">
        <v>1</v>
      </c>
      <c r="AB3446" s="9">
        <v>1.1450323948382899</v>
      </c>
      <c r="AC3446" s="9">
        <v>0.16827413394824001</v>
      </c>
      <c r="AD3446" s="9">
        <v>460.88135382991999</v>
      </c>
      <c r="AF3446" s="9">
        <v>-1</v>
      </c>
      <c r="AG3446" s="9">
        <v>-1</v>
      </c>
      <c r="AH3446" s="9">
        <v>-1</v>
      </c>
      <c r="AI3446" s="9">
        <v>-1</v>
      </c>
      <c r="AJ3446" s="9">
        <v>0</v>
      </c>
      <c r="AM3446" s="9" t="s">
        <v>309</v>
      </c>
      <c r="AN3446" s="9">
        <v>-1</v>
      </c>
      <c r="AQ3446" s="9">
        <v>578</v>
      </c>
      <c r="AR3446" s="9" t="s">
        <v>303</v>
      </c>
      <c r="AS3446" s="9" t="s">
        <v>304</v>
      </c>
      <c r="AT3446" s="9" t="s">
        <v>195</v>
      </c>
      <c r="AU3446" s="9">
        <v>132.71029999999999</v>
      </c>
      <c r="AV3446" s="9">
        <v>112.326897815058</v>
      </c>
      <c r="AW3446" s="9">
        <v>483.47131388924498</v>
      </c>
      <c r="AX3446" s="9">
        <v>0.37378860809999997</v>
      </c>
    </row>
    <row r="3447" spans="1:50" x14ac:dyDescent="0.25">
      <c r="A3447" s="142">
        <v>550000</v>
      </c>
      <c r="B3447" s="142">
        <v>910000</v>
      </c>
      <c r="C3447" s="142">
        <v>910000</v>
      </c>
      <c r="D3447" s="9" t="s">
        <v>305</v>
      </c>
      <c r="E3447" s="9" t="s">
        <v>70</v>
      </c>
      <c r="F3447" s="9" t="s">
        <v>306</v>
      </c>
      <c r="G3447" s="9" t="s">
        <v>307</v>
      </c>
      <c r="H3447" s="9">
        <v>0.36</v>
      </c>
      <c r="I3447" s="9">
        <v>0.48</v>
      </c>
      <c r="J3447" s="9" t="s">
        <v>195</v>
      </c>
      <c r="K3447" s="9">
        <v>9.3703497171389996E-2</v>
      </c>
      <c r="L3447" s="9">
        <v>3857.7690405397602</v>
      </c>
      <c r="M3447" s="9">
        <v>9.5843984281742092</v>
      </c>
      <c r="N3447" s="9">
        <v>1.40852464278414</v>
      </c>
      <c r="O3447" s="9">
        <v>0.89809165100392996</v>
      </c>
      <c r="P3447" s="9">
        <v>0.13198368488095999</v>
      </c>
      <c r="Q3447" s="9">
        <v>361.486450378109</v>
      </c>
      <c r="R3447" s="9">
        <v>1210</v>
      </c>
      <c r="S3447" s="9" t="s">
        <v>310</v>
      </c>
      <c r="T3447" s="9">
        <v>1210</v>
      </c>
      <c r="U3447" s="9" t="s">
        <v>293</v>
      </c>
      <c r="V3447" s="9" t="s">
        <v>195</v>
      </c>
      <c r="Z3447" s="9">
        <v>0</v>
      </c>
      <c r="AA3447" s="9">
        <v>1</v>
      </c>
      <c r="AB3447" s="9">
        <v>0.89809165100392996</v>
      </c>
      <c r="AC3447" s="9">
        <v>0.13198368488095999</v>
      </c>
      <c r="AD3447" s="9">
        <v>361.48645037810797</v>
      </c>
      <c r="AF3447" s="9">
        <v>-1</v>
      </c>
      <c r="AG3447" s="9">
        <v>-1</v>
      </c>
      <c r="AH3447" s="9">
        <v>-1</v>
      </c>
      <c r="AI3447" s="9">
        <v>-1</v>
      </c>
      <c r="AJ3447" s="9">
        <v>0</v>
      </c>
      <c r="AM3447" s="9" t="s">
        <v>309</v>
      </c>
      <c r="AN3447" s="9">
        <v>-1</v>
      </c>
      <c r="AQ3447" s="9">
        <v>578</v>
      </c>
      <c r="AR3447" s="9" t="s">
        <v>303</v>
      </c>
      <c r="AS3447" s="9" t="s">
        <v>304</v>
      </c>
      <c r="AT3447" s="9" t="s">
        <v>195</v>
      </c>
      <c r="AU3447" s="9">
        <v>132.71029999999999</v>
      </c>
      <c r="AV3447" s="9">
        <v>98.592541580349604</v>
      </c>
      <c r="AW3447" s="9">
        <v>379.204599329394</v>
      </c>
      <c r="AX3447" s="9">
        <v>0.29317635879999998</v>
      </c>
    </row>
    <row r="3448" spans="1:50" x14ac:dyDescent="0.25">
      <c r="A3448" s="142">
        <v>550000</v>
      </c>
      <c r="B3448" s="142">
        <v>910000</v>
      </c>
      <c r="C3448" s="142">
        <v>910000</v>
      </c>
      <c r="D3448" s="9" t="s">
        <v>305</v>
      </c>
      <c r="E3448" s="9" t="s">
        <v>70</v>
      </c>
      <c r="F3448" s="9" t="s">
        <v>306</v>
      </c>
      <c r="G3448" s="9" t="s">
        <v>307</v>
      </c>
      <c r="H3448" s="9">
        <v>0.36</v>
      </c>
      <c r="I3448" s="9">
        <v>0.48</v>
      </c>
      <c r="J3448" s="9" t="s">
        <v>195</v>
      </c>
      <c r="K3448" s="9">
        <v>4.8559657179369997E-2</v>
      </c>
      <c r="L3448" s="9">
        <v>3857.7690405397602</v>
      </c>
      <c r="M3448" s="9">
        <v>9.5843984281742092</v>
      </c>
      <c r="N3448" s="9">
        <v>1.40852464278414</v>
      </c>
      <c r="O3448" s="9">
        <v>0.46541510194270003</v>
      </c>
      <c r="P3448" s="9">
        <v>6.8397473782300003E-2</v>
      </c>
      <c r="Q3448" s="9">
        <v>187.33194208582901</v>
      </c>
      <c r="R3448" s="9">
        <v>1210</v>
      </c>
      <c r="S3448" s="9" t="s">
        <v>310</v>
      </c>
      <c r="T3448" s="9">
        <v>1210</v>
      </c>
      <c r="U3448" s="9" t="s">
        <v>293</v>
      </c>
      <c r="V3448" s="9" t="s">
        <v>195</v>
      </c>
      <c r="Z3448" s="9">
        <v>0</v>
      </c>
      <c r="AA3448" s="9">
        <v>1</v>
      </c>
      <c r="AB3448" s="9">
        <v>0.46541510194270003</v>
      </c>
      <c r="AC3448" s="9">
        <v>6.8397473782300003E-2</v>
      </c>
      <c r="AD3448" s="9">
        <v>187.331942085827</v>
      </c>
      <c r="AF3448" s="9">
        <v>-1</v>
      </c>
      <c r="AG3448" s="9">
        <v>-1</v>
      </c>
      <c r="AH3448" s="9">
        <v>-1</v>
      </c>
      <c r="AI3448" s="9">
        <v>-1</v>
      </c>
      <c r="AJ3448" s="9">
        <v>0</v>
      </c>
      <c r="AM3448" s="9" t="s">
        <v>309</v>
      </c>
      <c r="AN3448" s="9">
        <v>-1</v>
      </c>
      <c r="AQ3448" s="9">
        <v>578</v>
      </c>
      <c r="AR3448" s="9" t="s">
        <v>303</v>
      </c>
      <c r="AS3448" s="9" t="s">
        <v>304</v>
      </c>
      <c r="AT3448" s="9" t="s">
        <v>195</v>
      </c>
      <c r="AU3448" s="9">
        <v>132.71029999999999</v>
      </c>
      <c r="AV3448" s="9">
        <v>58.399888327361097</v>
      </c>
      <c r="AW3448" s="9">
        <v>196.51396052590701</v>
      </c>
      <c r="AX3448" s="9">
        <v>0.15193182650000001</v>
      </c>
    </row>
    <row r="3449" spans="1:50" x14ac:dyDescent="0.25">
      <c r="A3449" s="142">
        <v>550000</v>
      </c>
      <c r="B3449" s="142">
        <v>910000</v>
      </c>
      <c r="C3449" s="142">
        <v>910000</v>
      </c>
      <c r="D3449" s="9" t="s">
        <v>305</v>
      </c>
      <c r="E3449" s="9" t="s">
        <v>70</v>
      </c>
      <c r="F3449" s="9" t="s">
        <v>306</v>
      </c>
      <c r="G3449" s="9" t="s">
        <v>307</v>
      </c>
      <c r="H3449" s="9">
        <v>0.36</v>
      </c>
      <c r="I3449" s="9">
        <v>0.48</v>
      </c>
      <c r="J3449" s="9" t="s">
        <v>195</v>
      </c>
      <c r="K3449" s="9">
        <v>0.10012280719140999</v>
      </c>
      <c r="L3449" s="9">
        <v>3852.5613756480502</v>
      </c>
      <c r="M3449" s="9">
        <v>9.5721902021983691</v>
      </c>
      <c r="N3449" s="9">
        <v>1.40675540321621</v>
      </c>
      <c r="O3449" s="9">
        <v>0.95839455401426998</v>
      </c>
      <c r="P3449" s="9">
        <v>0.14084830000170001</v>
      </c>
      <c r="Q3449" s="9">
        <v>385.72925980711</v>
      </c>
      <c r="R3449" s="9">
        <v>1200</v>
      </c>
      <c r="S3449" s="9" t="s">
        <v>308</v>
      </c>
      <c r="T3449" s="9">
        <v>1200</v>
      </c>
      <c r="U3449" s="9" t="s">
        <v>293</v>
      </c>
      <c r="V3449" s="9" t="s">
        <v>195</v>
      </c>
      <c r="Z3449" s="9">
        <v>0</v>
      </c>
      <c r="AA3449" s="9">
        <v>1</v>
      </c>
      <c r="AB3449" s="9">
        <v>0.95839455401426998</v>
      </c>
      <c r="AC3449" s="9">
        <v>0.14084830000170001</v>
      </c>
      <c r="AD3449" s="9">
        <v>385.72925980711</v>
      </c>
      <c r="AF3449" s="9">
        <v>-1</v>
      </c>
      <c r="AG3449" s="9">
        <v>-1</v>
      </c>
      <c r="AH3449" s="9">
        <v>-1</v>
      </c>
      <c r="AI3449" s="9">
        <v>-1</v>
      </c>
      <c r="AJ3449" s="9">
        <v>0</v>
      </c>
      <c r="AM3449" s="9" t="s">
        <v>309</v>
      </c>
      <c r="AN3449" s="9">
        <v>-1</v>
      </c>
      <c r="AQ3449" s="9">
        <v>578</v>
      </c>
      <c r="AR3449" s="9" t="s">
        <v>303</v>
      </c>
      <c r="AS3449" s="9" t="s">
        <v>304</v>
      </c>
      <c r="AT3449" s="9" t="s">
        <v>195</v>
      </c>
      <c r="AU3449" s="9">
        <v>132.71029999999999</v>
      </c>
      <c r="AV3449" s="9">
        <v>153.20855475653599</v>
      </c>
      <c r="AW3449" s="9">
        <v>405.18262531130199</v>
      </c>
      <c r="AX3449" s="9">
        <v>0.31283800470000001</v>
      </c>
    </row>
    <row r="3450" spans="1:50" x14ac:dyDescent="0.25">
      <c r="A3450" s="142">
        <v>550000</v>
      </c>
      <c r="B3450" s="142">
        <v>910000</v>
      </c>
      <c r="C3450" s="142">
        <v>910000</v>
      </c>
      <c r="D3450" s="9" t="s">
        <v>305</v>
      </c>
      <c r="E3450" s="9" t="s">
        <v>70</v>
      </c>
      <c r="F3450" s="9" t="s">
        <v>306</v>
      </c>
      <c r="G3450" s="9" t="s">
        <v>307</v>
      </c>
      <c r="H3450" s="9">
        <v>0.36</v>
      </c>
      <c r="I3450" s="9">
        <v>0.48</v>
      </c>
      <c r="J3450" s="9" t="s">
        <v>195</v>
      </c>
      <c r="K3450" s="9">
        <v>1.5722834144300001E-2</v>
      </c>
      <c r="L3450" s="9">
        <v>3852.5613756480502</v>
      </c>
      <c r="M3450" s="9">
        <v>9.5721902021983691</v>
      </c>
      <c r="N3450" s="9">
        <v>1.40675540321621</v>
      </c>
      <c r="O3450" s="9">
        <v>0.15050195894689999</v>
      </c>
      <c r="P3450" s="9">
        <v>2.2118181886369999E-2</v>
      </c>
      <c r="Q3450" s="9">
        <v>60.573183540069799</v>
      </c>
      <c r="R3450" s="9">
        <v>1210</v>
      </c>
      <c r="S3450" s="9" t="s">
        <v>310</v>
      </c>
      <c r="T3450" s="9">
        <v>1210</v>
      </c>
      <c r="U3450" s="9" t="s">
        <v>293</v>
      </c>
      <c r="V3450" s="9" t="s">
        <v>195</v>
      </c>
      <c r="Z3450" s="9">
        <v>0</v>
      </c>
      <c r="AA3450" s="9">
        <v>1</v>
      </c>
      <c r="AB3450" s="9">
        <v>0.15050195894689999</v>
      </c>
      <c r="AC3450" s="9">
        <v>2.2118181886369999E-2</v>
      </c>
      <c r="AD3450" s="9">
        <v>60.573183540069003</v>
      </c>
      <c r="AF3450" s="9">
        <v>-1</v>
      </c>
      <c r="AG3450" s="9">
        <v>-1</v>
      </c>
      <c r="AH3450" s="9">
        <v>-1</v>
      </c>
      <c r="AI3450" s="9">
        <v>-1</v>
      </c>
      <c r="AJ3450" s="9">
        <v>0</v>
      </c>
      <c r="AM3450" s="9" t="s">
        <v>309</v>
      </c>
      <c r="AN3450" s="9">
        <v>-1</v>
      </c>
      <c r="AQ3450" s="9">
        <v>578</v>
      </c>
      <c r="AR3450" s="9" t="s">
        <v>303</v>
      </c>
      <c r="AS3450" s="9" t="s">
        <v>304</v>
      </c>
      <c r="AT3450" s="9" t="s">
        <v>195</v>
      </c>
      <c r="AU3450" s="9">
        <v>132.71029999999999</v>
      </c>
      <c r="AV3450" s="9">
        <v>42.710513530782201</v>
      </c>
      <c r="AW3450" s="9">
        <v>63.628052335209901</v>
      </c>
      <c r="AX3450" s="9">
        <v>4.9126669499999998E-2</v>
      </c>
    </row>
    <row r="3451" spans="1:50" x14ac:dyDescent="0.25">
      <c r="A3451" s="142">
        <v>550000</v>
      </c>
      <c r="B3451" s="142">
        <v>910000</v>
      </c>
      <c r="C3451" s="142">
        <v>910000</v>
      </c>
      <c r="D3451" s="9" t="s">
        <v>305</v>
      </c>
      <c r="E3451" s="9" t="s">
        <v>70</v>
      </c>
      <c r="F3451" s="9" t="s">
        <v>306</v>
      </c>
      <c r="G3451" s="9" t="s">
        <v>307</v>
      </c>
      <c r="H3451" s="9">
        <v>0.36</v>
      </c>
      <c r="I3451" s="9">
        <v>0.48</v>
      </c>
      <c r="J3451" s="9" t="s">
        <v>195</v>
      </c>
      <c r="K3451" s="9">
        <v>0.10352894583942999</v>
      </c>
      <c r="L3451" s="9">
        <v>3852.5613756480502</v>
      </c>
      <c r="M3451" s="9">
        <v>9.5721902021983691</v>
      </c>
      <c r="N3451" s="9">
        <v>1.40675540321621</v>
      </c>
      <c r="O3451" s="9">
        <v>0.99099876100812001</v>
      </c>
      <c r="P3451" s="9">
        <v>0.14563990394889001</v>
      </c>
      <c r="Q3451" s="9">
        <v>398.85161800255003</v>
      </c>
      <c r="R3451" s="9">
        <v>1210</v>
      </c>
      <c r="S3451" s="9" t="s">
        <v>310</v>
      </c>
      <c r="T3451" s="9">
        <v>1210</v>
      </c>
      <c r="U3451" s="9" t="s">
        <v>293</v>
      </c>
      <c r="V3451" s="9" t="s">
        <v>195</v>
      </c>
      <c r="Z3451" s="9">
        <v>0</v>
      </c>
      <c r="AA3451" s="9">
        <v>1</v>
      </c>
      <c r="AB3451" s="9">
        <v>0.99099876100812001</v>
      </c>
      <c r="AC3451" s="9">
        <v>0.14563990394889001</v>
      </c>
      <c r="AD3451" s="9">
        <v>398.85161800255003</v>
      </c>
      <c r="AF3451" s="9">
        <v>-1</v>
      </c>
      <c r="AG3451" s="9">
        <v>-1</v>
      </c>
      <c r="AH3451" s="9">
        <v>-1</v>
      </c>
      <c r="AI3451" s="9">
        <v>-1</v>
      </c>
      <c r="AJ3451" s="9">
        <v>0</v>
      </c>
      <c r="AM3451" s="9" t="s">
        <v>309</v>
      </c>
      <c r="AN3451" s="9">
        <v>-1</v>
      </c>
      <c r="AQ3451" s="9">
        <v>578</v>
      </c>
      <c r="AR3451" s="9" t="s">
        <v>303</v>
      </c>
      <c r="AS3451" s="9" t="s">
        <v>304</v>
      </c>
      <c r="AT3451" s="9" t="s">
        <v>195</v>
      </c>
      <c r="AU3451" s="9">
        <v>132.71029999999999</v>
      </c>
      <c r="AV3451" s="9">
        <v>103.221546631908</v>
      </c>
      <c r="AW3451" s="9">
        <v>418.96677937460299</v>
      </c>
      <c r="AX3451" s="9">
        <v>0.32348063100000002</v>
      </c>
    </row>
    <row r="3452" spans="1:50" x14ac:dyDescent="0.25">
      <c r="A3452" s="142">
        <v>550000</v>
      </c>
      <c r="B3452" s="142">
        <v>910000</v>
      </c>
      <c r="C3452" s="142">
        <v>910000</v>
      </c>
      <c r="D3452" s="9" t="s">
        <v>305</v>
      </c>
      <c r="E3452" s="9" t="s">
        <v>70</v>
      </c>
      <c r="F3452" s="9" t="s">
        <v>306</v>
      </c>
      <c r="G3452" s="9" t="s">
        <v>307</v>
      </c>
      <c r="H3452" s="9">
        <v>0.36</v>
      </c>
      <c r="I3452" s="9">
        <v>0.48</v>
      </c>
      <c r="J3452" s="9" t="s">
        <v>195</v>
      </c>
      <c r="K3452" s="9">
        <v>0.30004259810207001</v>
      </c>
      <c r="L3452" s="9">
        <v>3852.5613756480502</v>
      </c>
      <c r="M3452" s="9">
        <v>9.5721902021983691</v>
      </c>
      <c r="N3452" s="9">
        <v>1.40675540321621</v>
      </c>
      <c r="O3452" s="9">
        <v>2.87206481779483</v>
      </c>
      <c r="P3452" s="9">
        <v>0.42208654607511997</v>
      </c>
      <c r="Q3452" s="9">
        <v>1155.9325244971401</v>
      </c>
      <c r="R3452" s="9">
        <v>1210</v>
      </c>
      <c r="S3452" s="9" t="s">
        <v>310</v>
      </c>
      <c r="T3452" s="9">
        <v>1210</v>
      </c>
      <c r="U3452" s="9" t="s">
        <v>293</v>
      </c>
      <c r="V3452" s="9" t="s">
        <v>195</v>
      </c>
      <c r="Z3452" s="9">
        <v>0</v>
      </c>
      <c r="AA3452" s="9">
        <v>1</v>
      </c>
      <c r="AB3452" s="9">
        <v>2.87206481779483</v>
      </c>
      <c r="AC3452" s="9">
        <v>0.42208654607511997</v>
      </c>
      <c r="AD3452" s="9">
        <v>1155.9325244971401</v>
      </c>
      <c r="AF3452" s="9">
        <v>-1</v>
      </c>
      <c r="AG3452" s="9">
        <v>-1</v>
      </c>
      <c r="AH3452" s="9">
        <v>-1</v>
      </c>
      <c r="AI3452" s="9">
        <v>-1</v>
      </c>
      <c r="AJ3452" s="9">
        <v>0</v>
      </c>
      <c r="AM3452" s="9" t="s">
        <v>309</v>
      </c>
      <c r="AN3452" s="9">
        <v>-1</v>
      </c>
      <c r="AQ3452" s="9">
        <v>578</v>
      </c>
      <c r="AR3452" s="9" t="s">
        <v>303</v>
      </c>
      <c r="AS3452" s="9" t="s">
        <v>304</v>
      </c>
      <c r="AT3452" s="9" t="s">
        <v>195</v>
      </c>
      <c r="AU3452" s="9">
        <v>132.71029999999999</v>
      </c>
      <c r="AV3452" s="9">
        <v>138.019040248072</v>
      </c>
      <c r="AW3452" s="9">
        <v>1214.2293151229701</v>
      </c>
      <c r="AX3452" s="9">
        <v>0.93749596469999996</v>
      </c>
    </row>
    <row r="3453" spans="1:50" x14ac:dyDescent="0.25">
      <c r="A3453" s="142">
        <v>550000</v>
      </c>
      <c r="B3453" s="142">
        <v>910000</v>
      </c>
      <c r="C3453" s="142">
        <v>910000</v>
      </c>
      <c r="D3453" s="9" t="s">
        <v>305</v>
      </c>
      <c r="E3453" s="9" t="s">
        <v>70</v>
      </c>
      <c r="F3453" s="9" t="s">
        <v>306</v>
      </c>
      <c r="G3453" s="9" t="s">
        <v>307</v>
      </c>
      <c r="H3453" s="9">
        <v>0.36</v>
      </c>
      <c r="I3453" s="9">
        <v>0.48</v>
      </c>
      <c r="J3453" s="9" t="s">
        <v>195</v>
      </c>
      <c r="K3453" s="9">
        <v>9.8346268390680003E-2</v>
      </c>
      <c r="L3453" s="9">
        <v>3852.5613756480502</v>
      </c>
      <c r="M3453" s="9">
        <v>9.5721902021983691</v>
      </c>
      <c r="N3453" s="9">
        <v>1.40675540321621</v>
      </c>
      <c r="O3453" s="9">
        <v>0.94138918671206995</v>
      </c>
      <c r="P3453" s="9">
        <v>0.13834914444474</v>
      </c>
      <c r="Q3453" s="9">
        <v>378.88503504106501</v>
      </c>
      <c r="R3453" s="9">
        <v>1210</v>
      </c>
      <c r="S3453" s="9" t="s">
        <v>310</v>
      </c>
      <c r="T3453" s="9">
        <v>1210</v>
      </c>
      <c r="U3453" s="9" t="s">
        <v>293</v>
      </c>
      <c r="V3453" s="9" t="s">
        <v>195</v>
      </c>
      <c r="Z3453" s="9">
        <v>0</v>
      </c>
      <c r="AA3453" s="9">
        <v>1</v>
      </c>
      <c r="AB3453" s="9">
        <v>0.94138918671206995</v>
      </c>
      <c r="AC3453" s="9">
        <v>0.13834914444474</v>
      </c>
      <c r="AD3453" s="9">
        <v>378.88503504106598</v>
      </c>
      <c r="AF3453" s="9">
        <v>-1</v>
      </c>
      <c r="AG3453" s="9">
        <v>-1</v>
      </c>
      <c r="AH3453" s="9">
        <v>-1</v>
      </c>
      <c r="AI3453" s="9">
        <v>-1</v>
      </c>
      <c r="AJ3453" s="9">
        <v>0</v>
      </c>
      <c r="AM3453" s="9" t="s">
        <v>309</v>
      </c>
      <c r="AN3453" s="9">
        <v>-1</v>
      </c>
      <c r="AQ3453" s="9">
        <v>578</v>
      </c>
      <c r="AR3453" s="9" t="s">
        <v>303</v>
      </c>
      <c r="AS3453" s="9" t="s">
        <v>304</v>
      </c>
      <c r="AT3453" s="9" t="s">
        <v>195</v>
      </c>
      <c r="AU3453" s="9">
        <v>132.71029999999999</v>
      </c>
      <c r="AV3453" s="9">
        <v>88.659018450426402</v>
      </c>
      <c r="AW3453" s="9">
        <v>397.99322785591397</v>
      </c>
      <c r="AX3453" s="9">
        <v>0.30728713299999999</v>
      </c>
    </row>
    <row r="3454" spans="1:50" x14ac:dyDescent="0.25">
      <c r="A3454" s="142">
        <v>550000</v>
      </c>
      <c r="B3454" s="142">
        <v>910000</v>
      </c>
      <c r="C3454" s="142">
        <v>910000</v>
      </c>
      <c r="D3454" s="9" t="s">
        <v>305</v>
      </c>
      <c r="E3454" s="9" t="s">
        <v>70</v>
      </c>
      <c r="F3454" s="9" t="s">
        <v>306</v>
      </c>
      <c r="G3454" s="9" t="s">
        <v>307</v>
      </c>
      <c r="H3454" s="9">
        <v>0.36</v>
      </c>
      <c r="I3454" s="9">
        <v>0.48</v>
      </c>
      <c r="J3454" s="9" t="s">
        <v>195</v>
      </c>
      <c r="K3454" s="9">
        <v>0.13147024538853</v>
      </c>
      <c r="L3454" s="9">
        <v>3858.6945977180299</v>
      </c>
      <c r="M3454" s="9">
        <v>9.5865176976162907</v>
      </c>
      <c r="N3454" s="9">
        <v>1.4088299470136401</v>
      </c>
      <c r="O3454" s="9">
        <v>1.26034183412715</v>
      </c>
      <c r="P3454" s="9">
        <v>0.18521921884459999</v>
      </c>
      <c r="Q3454" s="9">
        <v>507.30352564140799</v>
      </c>
      <c r="R3454" s="9">
        <v>1200</v>
      </c>
      <c r="S3454" s="9" t="s">
        <v>308</v>
      </c>
      <c r="T3454" s="9">
        <v>1200</v>
      </c>
      <c r="U3454" s="9" t="s">
        <v>293</v>
      </c>
      <c r="V3454" s="9" t="s">
        <v>195</v>
      </c>
      <c r="Z3454" s="9">
        <v>0</v>
      </c>
      <c r="AA3454" s="9">
        <v>1</v>
      </c>
      <c r="AB3454" s="9">
        <v>1.26034183412715</v>
      </c>
      <c r="AC3454" s="9">
        <v>0.18521921884459999</v>
      </c>
      <c r="AD3454" s="9">
        <v>507.30352564140799</v>
      </c>
      <c r="AF3454" s="9">
        <v>-1</v>
      </c>
      <c r="AG3454" s="9">
        <v>-1</v>
      </c>
      <c r="AH3454" s="9">
        <v>-1</v>
      </c>
      <c r="AI3454" s="9">
        <v>-1</v>
      </c>
      <c r="AJ3454" s="9">
        <v>0</v>
      </c>
      <c r="AM3454" s="9" t="s">
        <v>309</v>
      </c>
      <c r="AN3454" s="9">
        <v>-1</v>
      </c>
      <c r="AQ3454" s="9">
        <v>578</v>
      </c>
      <c r="AR3454" s="9" t="s">
        <v>303</v>
      </c>
      <c r="AS3454" s="9" t="s">
        <v>304</v>
      </c>
      <c r="AT3454" s="9" t="s">
        <v>195</v>
      </c>
      <c r="AU3454" s="9">
        <v>132.71029999999999</v>
      </c>
      <c r="AV3454" s="9">
        <v>122.934272375579</v>
      </c>
      <c r="AW3454" s="9">
        <v>532.04120690509899</v>
      </c>
      <c r="AX3454" s="9">
        <v>0.41143838249999998</v>
      </c>
    </row>
    <row r="3455" spans="1:50" x14ac:dyDescent="0.25">
      <c r="A3455" s="142">
        <v>550000</v>
      </c>
      <c r="B3455" s="142">
        <v>910000</v>
      </c>
      <c r="C3455" s="142">
        <v>910000</v>
      </c>
      <c r="D3455" s="9" t="s">
        <v>305</v>
      </c>
      <c r="E3455" s="9" t="s">
        <v>70</v>
      </c>
      <c r="F3455" s="9" t="s">
        <v>306</v>
      </c>
      <c r="G3455" s="9" t="s">
        <v>307</v>
      </c>
      <c r="H3455" s="9">
        <v>0.36</v>
      </c>
      <c r="I3455" s="9">
        <v>0.48</v>
      </c>
      <c r="J3455" s="9" t="s">
        <v>195</v>
      </c>
      <c r="K3455" s="9">
        <v>1.316423069399E-2</v>
      </c>
      <c r="L3455" s="9">
        <v>3858.6945977180299</v>
      </c>
      <c r="M3455" s="9">
        <v>9.5865176976162907</v>
      </c>
      <c r="N3455" s="9">
        <v>1.4088299470136401</v>
      </c>
      <c r="O3455" s="9">
        <v>0.12619913052344001</v>
      </c>
      <c r="P3455" s="9">
        <v>1.8546162431089998E-2</v>
      </c>
      <c r="Q3455" s="9">
        <v>50.796745862016998</v>
      </c>
      <c r="R3455" s="9">
        <v>1210</v>
      </c>
      <c r="S3455" s="9" t="s">
        <v>310</v>
      </c>
      <c r="T3455" s="9">
        <v>1210</v>
      </c>
      <c r="U3455" s="9" t="s">
        <v>293</v>
      </c>
      <c r="V3455" s="9" t="s">
        <v>195</v>
      </c>
      <c r="Z3455" s="9">
        <v>0</v>
      </c>
      <c r="AA3455" s="9">
        <v>1</v>
      </c>
      <c r="AB3455" s="9">
        <v>0.12619913052344001</v>
      </c>
      <c r="AC3455" s="9">
        <v>1.8546162431089998E-2</v>
      </c>
      <c r="AD3455" s="9">
        <v>50.796745862018199</v>
      </c>
      <c r="AF3455" s="9">
        <v>-1</v>
      </c>
      <c r="AG3455" s="9">
        <v>-1</v>
      </c>
      <c r="AH3455" s="9">
        <v>-1</v>
      </c>
      <c r="AI3455" s="9">
        <v>-1</v>
      </c>
      <c r="AJ3455" s="9">
        <v>0</v>
      </c>
      <c r="AM3455" s="9" t="s">
        <v>309</v>
      </c>
      <c r="AN3455" s="9">
        <v>-1</v>
      </c>
      <c r="AQ3455" s="9">
        <v>578</v>
      </c>
      <c r="AR3455" s="9" t="s">
        <v>303</v>
      </c>
      <c r="AS3455" s="9" t="s">
        <v>304</v>
      </c>
      <c r="AT3455" s="9" t="s">
        <v>195</v>
      </c>
      <c r="AU3455" s="9">
        <v>132.71029999999999</v>
      </c>
      <c r="AV3455" s="9">
        <v>31.925074594282702</v>
      </c>
      <c r="AW3455" s="9">
        <v>53.273751529933698</v>
      </c>
      <c r="AX3455" s="9">
        <v>4.11976852E-2</v>
      </c>
    </row>
    <row r="3456" spans="1:50" x14ac:dyDescent="0.25">
      <c r="A3456" s="142">
        <v>550000</v>
      </c>
      <c r="B3456" s="142">
        <v>910000</v>
      </c>
      <c r="C3456" s="142">
        <v>910000</v>
      </c>
      <c r="D3456" s="9" t="s">
        <v>305</v>
      </c>
      <c r="E3456" s="9" t="s">
        <v>70</v>
      </c>
      <c r="F3456" s="9" t="s">
        <v>306</v>
      </c>
      <c r="G3456" s="9" t="s">
        <v>307</v>
      </c>
      <c r="H3456" s="9">
        <v>0.36</v>
      </c>
      <c r="I3456" s="9">
        <v>0.48</v>
      </c>
      <c r="J3456" s="9" t="s">
        <v>195</v>
      </c>
      <c r="K3456" s="9">
        <v>3.1230107279599999E-3</v>
      </c>
      <c r="L3456" s="9">
        <v>3858.6945977180299</v>
      </c>
      <c r="M3456" s="9">
        <v>9.5865176976162907</v>
      </c>
      <c r="N3456" s="9">
        <v>1.4088299470136401</v>
      </c>
      <c r="O3456" s="9">
        <v>2.993879761347E-2</v>
      </c>
      <c r="P3456" s="9">
        <v>4.3997910384000003E-3</v>
      </c>
      <c r="Q3456" s="9">
        <v>12.0507446246101</v>
      </c>
      <c r="R3456" s="9">
        <v>1210</v>
      </c>
      <c r="S3456" s="9" t="s">
        <v>310</v>
      </c>
      <c r="T3456" s="9">
        <v>1210</v>
      </c>
      <c r="U3456" s="9" t="s">
        <v>293</v>
      </c>
      <c r="V3456" s="9" t="s">
        <v>195</v>
      </c>
      <c r="Z3456" s="9">
        <v>0</v>
      </c>
      <c r="AA3456" s="9">
        <v>1</v>
      </c>
      <c r="AB3456" s="9">
        <v>2.993879761347E-2</v>
      </c>
      <c r="AC3456" s="9">
        <v>4.3997910384000003E-3</v>
      </c>
      <c r="AD3456" s="9">
        <v>12.050744624611101</v>
      </c>
      <c r="AF3456" s="9">
        <v>-1</v>
      </c>
      <c r="AG3456" s="9">
        <v>-1</v>
      </c>
      <c r="AH3456" s="9">
        <v>-1</v>
      </c>
      <c r="AI3456" s="9">
        <v>-1</v>
      </c>
      <c r="AJ3456" s="9">
        <v>0</v>
      </c>
      <c r="AM3456" s="9" t="s">
        <v>309</v>
      </c>
      <c r="AN3456" s="9">
        <v>-1</v>
      </c>
      <c r="AQ3456" s="9">
        <v>578</v>
      </c>
      <c r="AR3456" s="9" t="s">
        <v>303</v>
      </c>
      <c r="AS3456" s="9" t="s">
        <v>304</v>
      </c>
      <c r="AT3456" s="9" t="s">
        <v>195</v>
      </c>
      <c r="AU3456" s="9">
        <v>132.71029999999999</v>
      </c>
      <c r="AV3456" s="9">
        <v>20.142159709249501</v>
      </c>
      <c r="AW3456" s="9">
        <v>12.6383760216862</v>
      </c>
      <c r="AX3456" s="9">
        <v>9.7735154999999997E-3</v>
      </c>
    </row>
    <row r="3457" spans="1:50" x14ac:dyDescent="0.25">
      <c r="A3457" s="142">
        <v>550000</v>
      </c>
      <c r="B3457" s="142">
        <v>910000</v>
      </c>
      <c r="C3457" s="142">
        <v>910000</v>
      </c>
      <c r="D3457" s="9" t="s">
        <v>305</v>
      </c>
      <c r="E3457" s="9" t="s">
        <v>70</v>
      </c>
      <c r="F3457" s="9" t="s">
        <v>306</v>
      </c>
      <c r="G3457" s="9" t="s">
        <v>307</v>
      </c>
      <c r="H3457" s="9">
        <v>0.36</v>
      </c>
      <c r="I3457" s="9">
        <v>0.48</v>
      </c>
      <c r="J3457" s="9" t="s">
        <v>195</v>
      </c>
      <c r="K3457" s="9">
        <v>1.77911446832E-3</v>
      </c>
      <c r="L3457" s="9">
        <v>3858.6945977180299</v>
      </c>
      <c r="M3457" s="9">
        <v>9.5865176976162907</v>
      </c>
      <c r="N3457" s="9">
        <v>1.4088299470136401</v>
      </c>
      <c r="O3457" s="9">
        <v>1.7055512336690001E-2</v>
      </c>
      <c r="P3457" s="9">
        <v>2.5064697421399999E-3</v>
      </c>
      <c r="Q3457" s="9">
        <v>6.86505938765153</v>
      </c>
      <c r="R3457" s="9">
        <v>1210</v>
      </c>
      <c r="S3457" s="9" t="s">
        <v>310</v>
      </c>
      <c r="T3457" s="9">
        <v>1210</v>
      </c>
      <c r="U3457" s="9" t="s">
        <v>293</v>
      </c>
      <c r="V3457" s="9" t="s">
        <v>195</v>
      </c>
      <c r="Z3457" s="9">
        <v>0</v>
      </c>
      <c r="AA3457" s="9">
        <v>1</v>
      </c>
      <c r="AB3457" s="9">
        <v>1.7055512336690001E-2</v>
      </c>
      <c r="AC3457" s="9">
        <v>2.5064697421399999E-3</v>
      </c>
      <c r="AD3457" s="9">
        <v>6.86505938764983</v>
      </c>
      <c r="AF3457" s="9">
        <v>-1</v>
      </c>
      <c r="AG3457" s="9">
        <v>-1</v>
      </c>
      <c r="AH3457" s="9">
        <v>-1</v>
      </c>
      <c r="AI3457" s="9">
        <v>-1</v>
      </c>
      <c r="AJ3457" s="9">
        <v>0</v>
      </c>
      <c r="AM3457" s="9" t="s">
        <v>309</v>
      </c>
      <c r="AN3457" s="9">
        <v>-1</v>
      </c>
      <c r="AQ3457" s="9">
        <v>578</v>
      </c>
      <c r="AR3457" s="9" t="s">
        <v>303</v>
      </c>
      <c r="AS3457" s="9" t="s">
        <v>304</v>
      </c>
      <c r="AT3457" s="9" t="s">
        <v>195</v>
      </c>
      <c r="AU3457" s="9">
        <v>132.71029999999999</v>
      </c>
      <c r="AV3457" s="9">
        <v>15.1709039630019</v>
      </c>
      <c r="AW3457" s="9">
        <v>7.1998208123280696</v>
      </c>
      <c r="AX3457" s="9">
        <v>5.5677692000000003E-3</v>
      </c>
    </row>
    <row r="3458" spans="1:50" x14ac:dyDescent="0.25">
      <c r="A3458" s="142">
        <v>550000</v>
      </c>
      <c r="B3458" s="142">
        <v>910000</v>
      </c>
      <c r="C3458" s="142">
        <v>910000</v>
      </c>
      <c r="D3458" s="9" t="s">
        <v>305</v>
      </c>
      <c r="E3458" s="9" t="s">
        <v>70</v>
      </c>
      <c r="F3458" s="9" t="s">
        <v>306</v>
      </c>
      <c r="G3458" s="9" t="s">
        <v>307</v>
      </c>
      <c r="H3458" s="9">
        <v>0.36</v>
      </c>
      <c r="I3458" s="9">
        <v>0.48</v>
      </c>
      <c r="J3458" s="9" t="s">
        <v>195</v>
      </c>
      <c r="K3458" s="9">
        <v>2.9735385091689999E-2</v>
      </c>
      <c r="L3458" s="9">
        <v>3858.6945977180299</v>
      </c>
      <c r="M3458" s="9">
        <v>9.5865176976162907</v>
      </c>
      <c r="N3458" s="9">
        <v>1.4088299470136401</v>
      </c>
      <c r="O3458" s="9">
        <v>0.28505879542700002</v>
      </c>
      <c r="P3458" s="9">
        <v>4.1892101003160001E-2</v>
      </c>
      <c r="Q3458" s="9">
        <v>114.739769814404</v>
      </c>
      <c r="R3458" s="9">
        <v>1210</v>
      </c>
      <c r="S3458" s="9" t="s">
        <v>310</v>
      </c>
      <c r="T3458" s="9">
        <v>1210</v>
      </c>
      <c r="U3458" s="9" t="s">
        <v>293</v>
      </c>
      <c r="V3458" s="9" t="s">
        <v>195</v>
      </c>
      <c r="Z3458" s="9">
        <v>0</v>
      </c>
      <c r="AA3458" s="9">
        <v>1</v>
      </c>
      <c r="AB3458" s="9">
        <v>0.28505879542700002</v>
      </c>
      <c r="AC3458" s="9">
        <v>4.1892101003160001E-2</v>
      </c>
      <c r="AD3458" s="9">
        <v>114.739769814402</v>
      </c>
      <c r="AF3458" s="9">
        <v>-1</v>
      </c>
      <c r="AG3458" s="9">
        <v>-1</v>
      </c>
      <c r="AH3458" s="9">
        <v>-1</v>
      </c>
      <c r="AI3458" s="9">
        <v>-1</v>
      </c>
      <c r="AJ3458" s="9">
        <v>0</v>
      </c>
      <c r="AM3458" s="9" t="s">
        <v>309</v>
      </c>
      <c r="AN3458" s="9">
        <v>-1</v>
      </c>
      <c r="AQ3458" s="9">
        <v>578</v>
      </c>
      <c r="AR3458" s="9" t="s">
        <v>303</v>
      </c>
      <c r="AS3458" s="9" t="s">
        <v>304</v>
      </c>
      <c r="AT3458" s="9" t="s">
        <v>195</v>
      </c>
      <c r="AU3458" s="9">
        <v>132.71029999999999</v>
      </c>
      <c r="AV3458" s="9">
        <v>64.490108034635497</v>
      </c>
      <c r="AW3458" s="9">
        <v>120.334834130877</v>
      </c>
      <c r="AX3458" s="9">
        <v>9.3057396400000006E-2</v>
      </c>
    </row>
    <row r="3459" spans="1:50" x14ac:dyDescent="0.25">
      <c r="A3459" s="142">
        <v>550000</v>
      </c>
      <c r="B3459" s="142">
        <v>910000</v>
      </c>
      <c r="C3459" s="142">
        <v>910000</v>
      </c>
      <c r="D3459" s="9" t="s">
        <v>305</v>
      </c>
      <c r="E3459" s="9" t="s">
        <v>70</v>
      </c>
      <c r="F3459" s="9" t="s">
        <v>306</v>
      </c>
      <c r="G3459" s="9" t="s">
        <v>307</v>
      </c>
      <c r="H3459" s="9">
        <v>0.36</v>
      </c>
      <c r="I3459" s="9">
        <v>0.48</v>
      </c>
      <c r="J3459" s="9" t="s">
        <v>195</v>
      </c>
      <c r="K3459" s="9">
        <v>0.29433107031935002</v>
      </c>
      <c r="L3459" s="9">
        <v>3858.6945977180299</v>
      </c>
      <c r="M3459" s="9">
        <v>9.5865176976162907</v>
      </c>
      <c r="N3459" s="9">
        <v>1.4088299470136401</v>
      </c>
      <c r="O3459" s="9">
        <v>2.82161001457483</v>
      </c>
      <c r="P3459" s="9">
        <v>0.41466242620248001</v>
      </c>
      <c r="Q3459" s="9">
        <v>1135.73371098185</v>
      </c>
      <c r="R3459" s="9">
        <v>1210</v>
      </c>
      <c r="S3459" s="9" t="s">
        <v>310</v>
      </c>
      <c r="T3459" s="9">
        <v>1210</v>
      </c>
      <c r="U3459" s="9" t="s">
        <v>293</v>
      </c>
      <c r="V3459" s="9" t="s">
        <v>195</v>
      </c>
      <c r="Z3459" s="9">
        <v>0</v>
      </c>
      <c r="AA3459" s="9">
        <v>1</v>
      </c>
      <c r="AB3459" s="9">
        <v>2.82161001457483</v>
      </c>
      <c r="AC3459" s="9">
        <v>0.41466242620248001</v>
      </c>
      <c r="AD3459" s="9">
        <v>1135.73371098185</v>
      </c>
      <c r="AF3459" s="9">
        <v>-1</v>
      </c>
      <c r="AG3459" s="9">
        <v>-1</v>
      </c>
      <c r="AH3459" s="9">
        <v>-1</v>
      </c>
      <c r="AI3459" s="9">
        <v>-1</v>
      </c>
      <c r="AJ3459" s="9">
        <v>0</v>
      </c>
      <c r="AM3459" s="9" t="s">
        <v>309</v>
      </c>
      <c r="AN3459" s="9">
        <v>-1</v>
      </c>
      <c r="AQ3459" s="9">
        <v>578</v>
      </c>
      <c r="AR3459" s="9" t="s">
        <v>303</v>
      </c>
      <c r="AS3459" s="9" t="s">
        <v>304</v>
      </c>
      <c r="AT3459" s="9" t="s">
        <v>195</v>
      </c>
      <c r="AU3459" s="9">
        <v>132.71029999999999</v>
      </c>
      <c r="AV3459" s="9">
        <v>135.216738292656</v>
      </c>
      <c r="AW3459" s="9">
        <v>1191.11558223374</v>
      </c>
      <c r="AX3459" s="9">
        <v>0.92111412079999999</v>
      </c>
    </row>
    <row r="3460" spans="1:50" x14ac:dyDescent="0.25">
      <c r="A3460" s="142">
        <v>550000</v>
      </c>
      <c r="B3460" s="142">
        <v>910000</v>
      </c>
      <c r="C3460" s="142">
        <v>910000</v>
      </c>
      <c r="D3460" s="9" t="s">
        <v>305</v>
      </c>
      <c r="E3460" s="9" t="s">
        <v>70</v>
      </c>
      <c r="F3460" s="9" t="s">
        <v>306</v>
      </c>
      <c r="G3460" s="9" t="s">
        <v>307</v>
      </c>
      <c r="H3460" s="9">
        <v>0.36</v>
      </c>
      <c r="I3460" s="9">
        <v>0.48</v>
      </c>
      <c r="J3460" s="9" t="s">
        <v>195</v>
      </c>
      <c r="K3460" s="9">
        <v>0.14416039674789999</v>
      </c>
      <c r="L3460" s="9">
        <v>3858.6945977180299</v>
      </c>
      <c r="M3460" s="9">
        <v>9.5865176976162907</v>
      </c>
      <c r="N3460" s="9">
        <v>1.4088299470136401</v>
      </c>
      <c r="O3460" s="9">
        <v>1.3819961947192101</v>
      </c>
      <c r="P3460" s="9">
        <v>0.20309748411181999</v>
      </c>
      <c r="Q3460" s="9">
        <v>556.27094413604505</v>
      </c>
      <c r="R3460" s="9">
        <v>1210</v>
      </c>
      <c r="S3460" s="9" t="s">
        <v>310</v>
      </c>
      <c r="T3460" s="9">
        <v>1210</v>
      </c>
      <c r="U3460" s="9" t="s">
        <v>293</v>
      </c>
      <c r="V3460" s="9" t="s">
        <v>195</v>
      </c>
      <c r="Z3460" s="9">
        <v>0</v>
      </c>
      <c r="AA3460" s="9">
        <v>1</v>
      </c>
      <c r="AB3460" s="9">
        <v>1.3819961947192101</v>
      </c>
      <c r="AC3460" s="9">
        <v>0.20309748411181999</v>
      </c>
      <c r="AD3460" s="9">
        <v>556.27094413604505</v>
      </c>
      <c r="AF3460" s="9">
        <v>-1</v>
      </c>
      <c r="AG3460" s="9">
        <v>-1</v>
      </c>
      <c r="AH3460" s="9">
        <v>-1</v>
      </c>
      <c r="AI3460" s="9">
        <v>-1</v>
      </c>
      <c r="AJ3460" s="9">
        <v>0</v>
      </c>
      <c r="AM3460" s="9" t="s">
        <v>309</v>
      </c>
      <c r="AN3460" s="9">
        <v>-1</v>
      </c>
      <c r="AQ3460" s="9">
        <v>578</v>
      </c>
      <c r="AR3460" s="9" t="s">
        <v>303</v>
      </c>
      <c r="AS3460" s="9" t="s">
        <v>304</v>
      </c>
      <c r="AT3460" s="9" t="s">
        <v>195</v>
      </c>
      <c r="AU3460" s="9">
        <v>132.71029999999999</v>
      </c>
      <c r="AV3460" s="9">
        <v>102.38341432227899</v>
      </c>
      <c r="AW3460" s="9">
        <v>583.39642743500804</v>
      </c>
      <c r="AX3460" s="9">
        <v>0.45115242830000002</v>
      </c>
    </row>
    <row r="3461" spans="1:50" x14ac:dyDescent="0.25">
      <c r="A3461" s="142">
        <v>550000</v>
      </c>
      <c r="B3461" s="142">
        <v>910000</v>
      </c>
      <c r="C3461" s="142">
        <v>910000</v>
      </c>
      <c r="D3461" s="9" t="s">
        <v>305</v>
      </c>
      <c r="E3461" s="9" t="s">
        <v>70</v>
      </c>
      <c r="F3461" s="9" t="s">
        <v>306</v>
      </c>
      <c r="G3461" s="9" t="s">
        <v>307</v>
      </c>
      <c r="H3461" s="9">
        <v>0.36</v>
      </c>
      <c r="I3461" s="9">
        <v>0.48</v>
      </c>
      <c r="J3461" s="9" t="s">
        <v>195</v>
      </c>
      <c r="K3461" s="9">
        <v>0.29940979421186997</v>
      </c>
      <c r="L3461" s="9">
        <v>3955.91651574661</v>
      </c>
      <c r="M3461" s="9">
        <v>10.6903894198981</v>
      </c>
      <c r="N3461" s="9">
        <v>1.4359943084946201</v>
      </c>
      <c r="O3461" s="9">
        <v>3.2008072962564702</v>
      </c>
      <c r="P3461" s="9">
        <v>0.42995076039579</v>
      </c>
      <c r="Q3461" s="9">
        <v>1184.4401498990401</v>
      </c>
      <c r="R3461" s="9">
        <v>1400</v>
      </c>
      <c r="S3461" s="9" t="s">
        <v>297</v>
      </c>
      <c r="T3461" s="9">
        <v>1400</v>
      </c>
      <c r="U3461" s="9" t="s">
        <v>293</v>
      </c>
      <c r="V3461" s="9" t="s">
        <v>195</v>
      </c>
      <c r="Z3461" s="9">
        <v>0</v>
      </c>
      <c r="AA3461" s="9">
        <v>1</v>
      </c>
      <c r="AB3461" s="9">
        <v>3.2008072962564702</v>
      </c>
      <c r="AC3461" s="9">
        <v>0.42995076039579</v>
      </c>
      <c r="AD3461" s="9">
        <v>1184.4401498990401</v>
      </c>
      <c r="AF3461" s="9">
        <v>-1</v>
      </c>
      <c r="AG3461" s="9">
        <v>-1</v>
      </c>
      <c r="AH3461" s="9">
        <v>-1</v>
      </c>
      <c r="AI3461" s="9">
        <v>-1</v>
      </c>
      <c r="AJ3461" s="9">
        <v>0</v>
      </c>
      <c r="AM3461" s="9" t="s">
        <v>309</v>
      </c>
      <c r="AN3461" s="9">
        <v>-1</v>
      </c>
      <c r="AQ3461" s="9">
        <v>578</v>
      </c>
      <c r="AR3461" s="9" t="s">
        <v>303</v>
      </c>
      <c r="AS3461" s="9" t="s">
        <v>304</v>
      </c>
      <c r="AT3461" s="9" t="s">
        <v>195</v>
      </c>
      <c r="AU3461" s="9">
        <v>132.71029999999999</v>
      </c>
      <c r="AV3461" s="9">
        <v>185.448850971659</v>
      </c>
      <c r="AW3461" s="9">
        <v>1211.6684486357699</v>
      </c>
      <c r="AX3461" s="9">
        <v>0.96061650440000002</v>
      </c>
    </row>
    <row r="3462" spans="1:50" x14ac:dyDescent="0.25">
      <c r="A3462" s="142">
        <v>550000</v>
      </c>
      <c r="B3462" s="142">
        <v>910000</v>
      </c>
      <c r="C3462" s="142">
        <v>910000</v>
      </c>
      <c r="D3462" s="9" t="s">
        <v>305</v>
      </c>
      <c r="E3462" s="9" t="s">
        <v>70</v>
      </c>
      <c r="F3462" s="9" t="s">
        <v>306</v>
      </c>
      <c r="G3462" s="9" t="s">
        <v>307</v>
      </c>
      <c r="H3462" s="9">
        <v>0.36</v>
      </c>
      <c r="I3462" s="9">
        <v>0.48</v>
      </c>
      <c r="J3462" s="9" t="s">
        <v>195</v>
      </c>
      <c r="K3462" s="9">
        <v>4.9134577986010002E-2</v>
      </c>
      <c r="L3462" s="9">
        <v>3955.91651574661</v>
      </c>
      <c r="M3462" s="9">
        <v>10.6903894198981</v>
      </c>
      <c r="N3462" s="9">
        <v>1.4359943084946201</v>
      </c>
      <c r="O3462" s="9">
        <v>0.52526777265286995</v>
      </c>
      <c r="P3462" s="9">
        <v>7.0556974338200004E-2</v>
      </c>
      <c r="Q3462" s="9">
        <v>194.37228854912399</v>
      </c>
      <c r="R3462" s="9">
        <v>1200</v>
      </c>
      <c r="S3462" s="9" t="s">
        <v>308</v>
      </c>
      <c r="T3462" s="9">
        <v>1200</v>
      </c>
      <c r="U3462" s="9" t="s">
        <v>293</v>
      </c>
      <c r="V3462" s="9" t="s">
        <v>195</v>
      </c>
      <c r="Z3462" s="9">
        <v>0</v>
      </c>
      <c r="AA3462" s="9">
        <v>1</v>
      </c>
      <c r="AB3462" s="9">
        <v>0.52526777265286995</v>
      </c>
      <c r="AC3462" s="9">
        <v>7.0556974338200004E-2</v>
      </c>
      <c r="AD3462" s="9">
        <v>194.37228854912499</v>
      </c>
      <c r="AF3462" s="9">
        <v>-1</v>
      </c>
      <c r="AG3462" s="9">
        <v>-1</v>
      </c>
      <c r="AH3462" s="9">
        <v>-1</v>
      </c>
      <c r="AI3462" s="9">
        <v>-1</v>
      </c>
      <c r="AJ3462" s="9">
        <v>0</v>
      </c>
      <c r="AM3462" s="9" t="s">
        <v>309</v>
      </c>
      <c r="AN3462" s="9">
        <v>-1</v>
      </c>
      <c r="AQ3462" s="9">
        <v>578</v>
      </c>
      <c r="AR3462" s="9" t="s">
        <v>303</v>
      </c>
      <c r="AS3462" s="9" t="s">
        <v>304</v>
      </c>
      <c r="AT3462" s="9" t="s">
        <v>195</v>
      </c>
      <c r="AU3462" s="9">
        <v>132.71029999999999</v>
      </c>
      <c r="AV3462" s="9">
        <v>97.0226257990021</v>
      </c>
      <c r="AW3462" s="9">
        <v>198.84058248462699</v>
      </c>
      <c r="AX3462" s="9">
        <v>0.1576417588</v>
      </c>
    </row>
    <row r="3463" spans="1:50" x14ac:dyDescent="0.25">
      <c r="A3463" s="142">
        <v>550000</v>
      </c>
      <c r="B3463" s="142">
        <v>910000</v>
      </c>
      <c r="C3463" s="142">
        <v>910000</v>
      </c>
      <c r="D3463" s="9" t="s">
        <v>305</v>
      </c>
      <c r="E3463" s="9" t="s">
        <v>70</v>
      </c>
      <c r="F3463" s="9" t="s">
        <v>306</v>
      </c>
      <c r="G3463" s="9" t="s">
        <v>307</v>
      </c>
      <c r="H3463" s="9">
        <v>0.36</v>
      </c>
      <c r="I3463" s="9">
        <v>0.48</v>
      </c>
      <c r="J3463" s="9" t="s">
        <v>195</v>
      </c>
      <c r="K3463" s="9">
        <v>1.402801755391E-2</v>
      </c>
      <c r="L3463" s="9">
        <v>3955.91651574661</v>
      </c>
      <c r="M3463" s="9">
        <v>10.6903894198981</v>
      </c>
      <c r="N3463" s="9">
        <v>1.4359943084946201</v>
      </c>
      <c r="O3463" s="9">
        <v>0.14996497044050999</v>
      </c>
      <c r="P3463" s="9">
        <v>2.014415336688E-2</v>
      </c>
      <c r="Q3463" s="9">
        <v>55.493666324715797</v>
      </c>
      <c r="R3463" s="9">
        <v>1410</v>
      </c>
      <c r="S3463" s="9" t="s">
        <v>299</v>
      </c>
      <c r="T3463" s="9">
        <v>1410</v>
      </c>
      <c r="U3463" s="9" t="s">
        <v>293</v>
      </c>
      <c r="V3463" s="9" t="s">
        <v>195</v>
      </c>
      <c r="Z3463" s="9">
        <v>0</v>
      </c>
      <c r="AA3463" s="9">
        <v>1</v>
      </c>
      <c r="AB3463" s="9">
        <v>0.14996497044050999</v>
      </c>
      <c r="AC3463" s="9">
        <v>2.014415336688E-2</v>
      </c>
      <c r="AD3463" s="9">
        <v>55.493666324717303</v>
      </c>
      <c r="AF3463" s="9">
        <v>-1</v>
      </c>
      <c r="AG3463" s="9">
        <v>-1</v>
      </c>
      <c r="AH3463" s="9">
        <v>-1</v>
      </c>
      <c r="AI3463" s="9">
        <v>-1</v>
      </c>
      <c r="AJ3463" s="9">
        <v>0</v>
      </c>
      <c r="AM3463" s="9" t="s">
        <v>309</v>
      </c>
      <c r="AN3463" s="9">
        <v>-1</v>
      </c>
      <c r="AQ3463" s="9">
        <v>578</v>
      </c>
      <c r="AR3463" s="9" t="s">
        <v>303</v>
      </c>
      <c r="AS3463" s="9" t="s">
        <v>304</v>
      </c>
      <c r="AT3463" s="9" t="s">
        <v>195</v>
      </c>
      <c r="AU3463" s="9">
        <v>132.71029999999999</v>
      </c>
      <c r="AV3463" s="9">
        <v>43.095883522808897</v>
      </c>
      <c r="AW3463" s="9">
        <v>56.769372931602298</v>
      </c>
      <c r="AX3463" s="9">
        <v>4.5007028599999999E-2</v>
      </c>
    </row>
    <row r="3464" spans="1:50" x14ac:dyDescent="0.25">
      <c r="A3464" s="142">
        <v>550000</v>
      </c>
      <c r="B3464" s="142">
        <v>910000</v>
      </c>
      <c r="C3464" s="142">
        <v>910000</v>
      </c>
      <c r="D3464" s="9" t="s">
        <v>305</v>
      </c>
      <c r="E3464" s="9" t="s">
        <v>70</v>
      </c>
      <c r="F3464" s="9" t="s">
        <v>306</v>
      </c>
      <c r="G3464" s="9" t="s">
        <v>307</v>
      </c>
      <c r="H3464" s="9">
        <v>0.36</v>
      </c>
      <c r="I3464" s="9">
        <v>0.48</v>
      </c>
      <c r="J3464" s="9" t="s">
        <v>195</v>
      </c>
      <c r="K3464" s="9">
        <v>1.5480071658069999E-2</v>
      </c>
      <c r="L3464" s="9">
        <v>3955.91651574661</v>
      </c>
      <c r="M3464" s="9">
        <v>10.6903894198981</v>
      </c>
      <c r="N3464" s="9">
        <v>1.4359943084946201</v>
      </c>
      <c r="O3464" s="9">
        <v>0.1654879942727</v>
      </c>
      <c r="P3464" s="9">
        <v>2.2229294796070002E-2</v>
      </c>
      <c r="Q3464" s="9">
        <v>61.237871137104101</v>
      </c>
      <c r="R3464" s="9">
        <v>1430</v>
      </c>
      <c r="S3464" s="9" t="s">
        <v>298</v>
      </c>
      <c r="T3464" s="9">
        <v>1430</v>
      </c>
      <c r="U3464" s="9" t="s">
        <v>293</v>
      </c>
      <c r="V3464" s="9" t="s">
        <v>195</v>
      </c>
      <c r="Z3464" s="9">
        <v>0</v>
      </c>
      <c r="AA3464" s="9">
        <v>1</v>
      </c>
      <c r="AB3464" s="9">
        <v>0.1654879942727</v>
      </c>
      <c r="AC3464" s="9">
        <v>2.2229294796070002E-2</v>
      </c>
      <c r="AD3464" s="9">
        <v>61.237871137105699</v>
      </c>
      <c r="AF3464" s="9">
        <v>-1</v>
      </c>
      <c r="AG3464" s="9">
        <v>-1</v>
      </c>
      <c r="AH3464" s="9">
        <v>-1</v>
      </c>
      <c r="AI3464" s="9">
        <v>-1</v>
      </c>
      <c r="AJ3464" s="9">
        <v>0</v>
      </c>
      <c r="AM3464" s="9" t="s">
        <v>309</v>
      </c>
      <c r="AN3464" s="9">
        <v>-1</v>
      </c>
      <c r="AQ3464" s="9">
        <v>578</v>
      </c>
      <c r="AR3464" s="9" t="s">
        <v>303</v>
      </c>
      <c r="AS3464" s="9" t="s">
        <v>304</v>
      </c>
      <c r="AT3464" s="9" t="s">
        <v>195</v>
      </c>
      <c r="AU3464" s="9">
        <v>132.71029999999999</v>
      </c>
      <c r="AV3464" s="9">
        <v>41.019647326453999</v>
      </c>
      <c r="AW3464" s="9">
        <v>62.645627408678301</v>
      </c>
      <c r="AX3464" s="9">
        <v>4.9665751100000002E-2</v>
      </c>
    </row>
    <row r="3465" spans="1:50" x14ac:dyDescent="0.25">
      <c r="A3465" s="142">
        <v>550000</v>
      </c>
      <c r="B3465" s="142">
        <v>910000</v>
      </c>
      <c r="C3465" s="142">
        <v>910000</v>
      </c>
      <c r="D3465" s="9" t="s">
        <v>305</v>
      </c>
      <c r="E3465" s="9" t="s">
        <v>70</v>
      </c>
      <c r="F3465" s="9" t="s">
        <v>306</v>
      </c>
      <c r="G3465" s="9" t="s">
        <v>307</v>
      </c>
      <c r="H3465" s="9">
        <v>0.36</v>
      </c>
      <c r="I3465" s="9">
        <v>0.48</v>
      </c>
      <c r="J3465" s="9" t="s">
        <v>195</v>
      </c>
      <c r="K3465" s="9">
        <v>1.088774920503E-2</v>
      </c>
      <c r="L3465" s="9">
        <v>3955.91651574661</v>
      </c>
      <c r="M3465" s="9">
        <v>10.6903894198981</v>
      </c>
      <c r="N3465" s="9">
        <v>1.4359943084946201</v>
      </c>
      <c r="O3465" s="9">
        <v>0.116394278908</v>
      </c>
      <c r="P3465" s="9">
        <v>1.5634745890740001E-2</v>
      </c>
      <c r="Q3465" s="9">
        <v>43.071026899501</v>
      </c>
      <c r="R3465" s="9">
        <v>1430</v>
      </c>
      <c r="S3465" s="9" t="s">
        <v>298</v>
      </c>
      <c r="T3465" s="9">
        <v>1430</v>
      </c>
      <c r="U3465" s="9" t="s">
        <v>293</v>
      </c>
      <c r="V3465" s="9" t="s">
        <v>195</v>
      </c>
      <c r="Z3465" s="9">
        <v>0</v>
      </c>
      <c r="AA3465" s="9">
        <v>1</v>
      </c>
      <c r="AB3465" s="9">
        <v>0.116394278908</v>
      </c>
      <c r="AC3465" s="9">
        <v>1.5634745890740001E-2</v>
      </c>
      <c r="AD3465" s="9">
        <v>43.071026899502201</v>
      </c>
      <c r="AF3465" s="9">
        <v>-1</v>
      </c>
      <c r="AG3465" s="9">
        <v>-1</v>
      </c>
      <c r="AH3465" s="9">
        <v>-1</v>
      </c>
      <c r="AI3465" s="9">
        <v>-1</v>
      </c>
      <c r="AJ3465" s="9">
        <v>0</v>
      </c>
      <c r="AM3465" s="9" t="s">
        <v>309</v>
      </c>
      <c r="AN3465" s="9">
        <v>-1</v>
      </c>
      <c r="AQ3465" s="9">
        <v>578</v>
      </c>
      <c r="AR3465" s="9" t="s">
        <v>303</v>
      </c>
      <c r="AS3465" s="9" t="s">
        <v>304</v>
      </c>
      <c r="AT3465" s="9" t="s">
        <v>195</v>
      </c>
      <c r="AU3465" s="9">
        <v>132.71029999999999</v>
      </c>
      <c r="AV3465" s="9">
        <v>38.145219973365101</v>
      </c>
      <c r="AW3465" s="9">
        <v>44.061157795873399</v>
      </c>
      <c r="AX3465" s="9">
        <v>3.4931895300000002E-2</v>
      </c>
    </row>
    <row r="3466" spans="1:50" x14ac:dyDescent="0.25">
      <c r="A3466" s="142">
        <v>550000</v>
      </c>
      <c r="B3466" s="142">
        <v>910000</v>
      </c>
      <c r="C3466" s="142">
        <v>910000</v>
      </c>
      <c r="D3466" s="9" t="s">
        <v>305</v>
      </c>
      <c r="E3466" s="9" t="s">
        <v>70</v>
      </c>
      <c r="F3466" s="9" t="s">
        <v>306</v>
      </c>
      <c r="G3466" s="9" t="s">
        <v>307</v>
      </c>
      <c r="H3466" s="9">
        <v>0.36</v>
      </c>
      <c r="I3466" s="9">
        <v>0.48</v>
      </c>
      <c r="J3466" s="9" t="s">
        <v>195</v>
      </c>
      <c r="K3466" s="9">
        <v>1.392632713445E-2</v>
      </c>
      <c r="L3466" s="9">
        <v>3955.91651574661</v>
      </c>
      <c r="M3466" s="9">
        <v>10.6903894198981</v>
      </c>
      <c r="N3466" s="9">
        <v>1.4359943084946201</v>
      </c>
      <c r="O3466" s="9">
        <v>0.14887786025617999</v>
      </c>
      <c r="P3466" s="9">
        <v>1.99981265033E-2</v>
      </c>
      <c r="Q3466" s="9">
        <v>55.091387514868899</v>
      </c>
      <c r="R3466" s="9">
        <v>1410</v>
      </c>
      <c r="S3466" s="9" t="s">
        <v>299</v>
      </c>
      <c r="T3466" s="9">
        <v>1410</v>
      </c>
      <c r="U3466" s="9" t="s">
        <v>293</v>
      </c>
      <c r="V3466" s="9" t="s">
        <v>195</v>
      </c>
      <c r="Z3466" s="9">
        <v>0</v>
      </c>
      <c r="AA3466" s="9">
        <v>1</v>
      </c>
      <c r="AB3466" s="9">
        <v>0.14887786025617999</v>
      </c>
      <c r="AC3466" s="9">
        <v>1.99981265033E-2</v>
      </c>
      <c r="AD3466" s="9">
        <v>55.091387514869297</v>
      </c>
      <c r="AF3466" s="9">
        <v>-1</v>
      </c>
      <c r="AG3466" s="9">
        <v>-1</v>
      </c>
      <c r="AH3466" s="9">
        <v>-1</v>
      </c>
      <c r="AI3466" s="9">
        <v>-1</v>
      </c>
      <c r="AJ3466" s="9">
        <v>0</v>
      </c>
      <c r="AM3466" s="9" t="s">
        <v>309</v>
      </c>
      <c r="AN3466" s="9">
        <v>-1</v>
      </c>
      <c r="AQ3466" s="9">
        <v>578</v>
      </c>
      <c r="AR3466" s="9" t="s">
        <v>303</v>
      </c>
      <c r="AS3466" s="9" t="s">
        <v>304</v>
      </c>
      <c r="AT3466" s="9" t="s">
        <v>195</v>
      </c>
      <c r="AU3466" s="9">
        <v>132.71029999999999</v>
      </c>
      <c r="AV3466" s="9">
        <v>30.461770738520102</v>
      </c>
      <c r="AW3466" s="9">
        <v>56.357846404500897</v>
      </c>
      <c r="AX3466" s="9">
        <v>4.4680768500000002E-2</v>
      </c>
    </row>
    <row r="3467" spans="1:50" x14ac:dyDescent="0.25">
      <c r="A3467" s="142">
        <v>550000</v>
      </c>
      <c r="B3467" s="142">
        <v>910000</v>
      </c>
      <c r="C3467" s="142">
        <v>910000</v>
      </c>
      <c r="D3467" s="9" t="s">
        <v>305</v>
      </c>
      <c r="E3467" s="9" t="s">
        <v>70</v>
      </c>
      <c r="F3467" s="9" t="s">
        <v>306</v>
      </c>
      <c r="G3467" s="9" t="s">
        <v>307</v>
      </c>
      <c r="H3467" s="9">
        <v>0.36</v>
      </c>
      <c r="I3467" s="9">
        <v>0.48</v>
      </c>
      <c r="J3467" s="9" t="s">
        <v>195</v>
      </c>
      <c r="K3467" s="9">
        <v>0.21228542565974001</v>
      </c>
      <c r="L3467" s="9">
        <v>3955.91651574661</v>
      </c>
      <c r="M3467" s="9">
        <v>10.6903894198981</v>
      </c>
      <c r="N3467" s="9">
        <v>1.4359943084946201</v>
      </c>
      <c r="O3467" s="9">
        <v>2.2694138684715002</v>
      </c>
      <c r="P3467" s="9">
        <v>0.30484066302375001</v>
      </c>
      <c r="Q3467" s="9">
        <v>839.78342141968096</v>
      </c>
      <c r="R3467" s="9">
        <v>1430</v>
      </c>
      <c r="S3467" s="9" t="s">
        <v>298</v>
      </c>
      <c r="T3467" s="9">
        <v>1430</v>
      </c>
      <c r="U3467" s="9" t="s">
        <v>293</v>
      </c>
      <c r="V3467" s="9" t="s">
        <v>195</v>
      </c>
      <c r="Z3467" s="9">
        <v>0</v>
      </c>
      <c r="AA3467" s="9">
        <v>1</v>
      </c>
      <c r="AB3467" s="9">
        <v>2.2694138684715002</v>
      </c>
      <c r="AC3467" s="9">
        <v>0.30484066302375001</v>
      </c>
      <c r="AD3467" s="9">
        <v>839.78342141968096</v>
      </c>
      <c r="AF3467" s="9">
        <v>-1</v>
      </c>
      <c r="AG3467" s="9">
        <v>-1</v>
      </c>
      <c r="AH3467" s="9">
        <v>-1</v>
      </c>
      <c r="AI3467" s="9">
        <v>-1</v>
      </c>
      <c r="AJ3467" s="9">
        <v>0</v>
      </c>
      <c r="AM3467" s="9" t="s">
        <v>309</v>
      </c>
      <c r="AN3467" s="9">
        <v>-1</v>
      </c>
      <c r="AQ3467" s="9">
        <v>578</v>
      </c>
      <c r="AR3467" s="9" t="s">
        <v>303</v>
      </c>
      <c r="AS3467" s="9" t="s">
        <v>304</v>
      </c>
      <c r="AT3467" s="9" t="s">
        <v>195</v>
      </c>
      <c r="AU3467" s="9">
        <v>132.71029999999999</v>
      </c>
      <c r="AV3467" s="9">
        <v>116.52397292926599</v>
      </c>
      <c r="AW3467" s="9">
        <v>859.08863821305204</v>
      </c>
      <c r="AX3467" s="9">
        <v>0.68108955510000002</v>
      </c>
    </row>
    <row r="3468" spans="1:50" x14ac:dyDescent="0.25">
      <c r="A3468" s="142">
        <v>550000</v>
      </c>
      <c r="B3468" s="142">
        <v>910000</v>
      </c>
      <c r="C3468" s="142">
        <v>910000</v>
      </c>
      <c r="D3468" s="9" t="s">
        <v>305</v>
      </c>
      <c r="E3468" s="9" t="s">
        <v>70</v>
      </c>
      <c r="F3468" s="9" t="s">
        <v>306</v>
      </c>
      <c r="G3468" s="9" t="s">
        <v>307</v>
      </c>
      <c r="H3468" s="9">
        <v>0.36</v>
      </c>
      <c r="I3468" s="9">
        <v>0.48</v>
      </c>
      <c r="J3468" s="9" t="s">
        <v>195</v>
      </c>
      <c r="K3468" s="9">
        <v>2.6114903278400001E-3</v>
      </c>
      <c r="L3468" s="9">
        <v>3955.91651574661</v>
      </c>
      <c r="M3468" s="9">
        <v>10.6903894198981</v>
      </c>
      <c r="N3468" s="9">
        <v>1.4359943084946201</v>
      </c>
      <c r="O3468" s="9">
        <v>2.791784857099E-2</v>
      </c>
      <c r="P3468" s="9">
        <v>3.75008524747E-3</v>
      </c>
      <c r="Q3468" s="9">
        <v>10.3308377186464</v>
      </c>
      <c r="R3468" s="9">
        <v>1210</v>
      </c>
      <c r="S3468" s="9" t="s">
        <v>310</v>
      </c>
      <c r="T3468" s="9">
        <v>1210</v>
      </c>
      <c r="U3468" s="9" t="s">
        <v>293</v>
      </c>
      <c r="V3468" s="9" t="s">
        <v>195</v>
      </c>
      <c r="Z3468" s="9">
        <v>0</v>
      </c>
      <c r="AA3468" s="9">
        <v>1</v>
      </c>
      <c r="AB3468" s="9">
        <v>2.791784857099E-2</v>
      </c>
      <c r="AC3468" s="9">
        <v>3.75008524747E-3</v>
      </c>
      <c r="AD3468" s="9">
        <v>10.330837718646301</v>
      </c>
      <c r="AF3468" s="9">
        <v>-1</v>
      </c>
      <c r="AG3468" s="9">
        <v>-1</v>
      </c>
      <c r="AH3468" s="9">
        <v>-1</v>
      </c>
      <c r="AI3468" s="9">
        <v>-1</v>
      </c>
      <c r="AJ3468" s="9">
        <v>0</v>
      </c>
      <c r="AM3468" s="9" t="s">
        <v>309</v>
      </c>
      <c r="AN3468" s="9">
        <v>-1</v>
      </c>
      <c r="AQ3468" s="9">
        <v>578</v>
      </c>
      <c r="AR3468" s="9" t="s">
        <v>303</v>
      </c>
      <c r="AS3468" s="9" t="s">
        <v>304</v>
      </c>
      <c r="AT3468" s="9" t="s">
        <v>195</v>
      </c>
      <c r="AU3468" s="9">
        <v>132.71029999999999</v>
      </c>
      <c r="AV3468" s="9">
        <v>18.888554536223602</v>
      </c>
      <c r="AW3468" s="9">
        <v>10.568326405286999</v>
      </c>
      <c r="AX3468" s="9">
        <v>8.3786194000000005E-3</v>
      </c>
    </row>
    <row r="3469" spans="1:50" x14ac:dyDescent="0.25">
      <c r="A3469" s="142">
        <v>550000</v>
      </c>
      <c r="B3469" s="142">
        <v>910000</v>
      </c>
      <c r="C3469" s="142">
        <v>910000</v>
      </c>
      <c r="D3469" s="9" t="s">
        <v>305</v>
      </c>
      <c r="E3469" s="9" t="s">
        <v>70</v>
      </c>
      <c r="F3469" s="9" t="s">
        <v>306</v>
      </c>
      <c r="G3469" s="9" t="s">
        <v>307</v>
      </c>
      <c r="H3469" s="9">
        <v>0.36</v>
      </c>
      <c r="I3469" s="9">
        <v>0.48</v>
      </c>
      <c r="J3469" s="9" t="s">
        <v>195</v>
      </c>
      <c r="K3469" s="9">
        <v>0.10000630574491</v>
      </c>
      <c r="L3469" s="9">
        <v>3502.7487114137102</v>
      </c>
      <c r="M3469" s="9">
        <v>7.8983492134901701</v>
      </c>
      <c r="N3469" s="9">
        <v>1.12620792520881</v>
      </c>
      <c r="O3469" s="9">
        <v>0.78988472632439</v>
      </c>
      <c r="P3469" s="9">
        <v>0.11262789410077</v>
      </c>
      <c r="Q3469" s="9">
        <v>350.29695858124302</v>
      </c>
      <c r="R3469" s="9">
        <v>1200</v>
      </c>
      <c r="S3469" s="9" t="s">
        <v>308</v>
      </c>
      <c r="T3469" s="9">
        <v>1200</v>
      </c>
      <c r="U3469" s="9" t="s">
        <v>293</v>
      </c>
      <c r="V3469" s="9" t="s">
        <v>195</v>
      </c>
      <c r="Z3469" s="9">
        <v>0</v>
      </c>
      <c r="AA3469" s="9">
        <v>1</v>
      </c>
      <c r="AB3469" s="9">
        <v>0.78988472632439</v>
      </c>
      <c r="AC3469" s="9">
        <v>0.11262789410077</v>
      </c>
      <c r="AD3469" s="9">
        <v>350.29695858124302</v>
      </c>
      <c r="AF3469" s="9">
        <v>-1</v>
      </c>
      <c r="AG3469" s="9">
        <v>-1</v>
      </c>
      <c r="AH3469" s="9">
        <v>-1</v>
      </c>
      <c r="AI3469" s="9">
        <v>-1</v>
      </c>
      <c r="AJ3469" s="9">
        <v>0</v>
      </c>
      <c r="AM3469" s="9" t="s">
        <v>309</v>
      </c>
      <c r="AN3469" s="9">
        <v>-1</v>
      </c>
      <c r="AQ3469" s="9">
        <v>578</v>
      </c>
      <c r="AR3469" s="9" t="s">
        <v>303</v>
      </c>
      <c r="AS3469" s="9" t="s">
        <v>304</v>
      </c>
      <c r="AT3469" s="9" t="s">
        <v>195</v>
      </c>
      <c r="AU3469" s="9">
        <v>132.71029999999999</v>
      </c>
      <c r="AV3469" s="9">
        <v>131.19384696629399</v>
      </c>
      <c r="AW3469" s="9">
        <v>404.71116068430399</v>
      </c>
      <c r="AX3469" s="9">
        <v>0.28410134520000002</v>
      </c>
    </row>
    <row r="3470" spans="1:50" x14ac:dyDescent="0.25">
      <c r="A3470" s="142">
        <v>550000</v>
      </c>
      <c r="B3470" s="142">
        <v>910000</v>
      </c>
      <c r="C3470" s="142">
        <v>910000</v>
      </c>
      <c r="D3470" s="9" t="s">
        <v>305</v>
      </c>
      <c r="E3470" s="9" t="s">
        <v>70</v>
      </c>
      <c r="F3470" s="9" t="s">
        <v>306</v>
      </c>
      <c r="G3470" s="9" t="s">
        <v>307</v>
      </c>
      <c r="H3470" s="9">
        <v>0.36</v>
      </c>
      <c r="I3470" s="9">
        <v>0.48</v>
      </c>
      <c r="J3470" s="9" t="s">
        <v>312</v>
      </c>
      <c r="K3470" s="9">
        <v>0.30997158435108002</v>
      </c>
      <c r="L3470" s="9">
        <v>3502.7487114137102</v>
      </c>
      <c r="M3470" s="9">
        <v>7.8983492134901701</v>
      </c>
      <c r="N3470" s="9">
        <v>1.12620792520881</v>
      </c>
      <c r="O3470" s="9">
        <v>2.4482638194636501</v>
      </c>
      <c r="P3470" s="9">
        <v>0.34909245488571</v>
      </c>
      <c r="Q3470" s="9">
        <v>1085.7525676606101</v>
      </c>
      <c r="R3470" s="9">
        <v>3100</v>
      </c>
      <c r="S3470" s="9" t="s">
        <v>313</v>
      </c>
      <c r="T3470" s="9">
        <v>3100</v>
      </c>
      <c r="U3470" s="9" t="s">
        <v>293</v>
      </c>
      <c r="V3470" s="9" t="s">
        <v>195</v>
      </c>
      <c r="Y3470" s="9" t="s">
        <v>312</v>
      </c>
      <c r="Z3470" s="9">
        <v>0</v>
      </c>
      <c r="AA3470" s="9">
        <v>1</v>
      </c>
      <c r="AB3470" s="9">
        <v>2.4482638194636501</v>
      </c>
      <c r="AC3470" s="9">
        <v>0.34909245488571</v>
      </c>
      <c r="AD3470" s="9">
        <v>1085.7525676606101</v>
      </c>
      <c r="AF3470" s="9">
        <v>-1</v>
      </c>
      <c r="AG3470" s="9">
        <v>-1</v>
      </c>
      <c r="AH3470" s="9">
        <v>-1</v>
      </c>
      <c r="AI3470" s="9">
        <v>-1</v>
      </c>
      <c r="AJ3470" s="9">
        <v>0</v>
      </c>
      <c r="AM3470" s="9" t="s">
        <v>309</v>
      </c>
      <c r="AN3470" s="9">
        <v>-1</v>
      </c>
      <c r="AQ3470" s="9">
        <v>578</v>
      </c>
      <c r="AR3470" s="9" t="s">
        <v>303</v>
      </c>
      <c r="AS3470" s="9" t="s">
        <v>304</v>
      </c>
      <c r="AT3470" s="9" t="s">
        <v>195</v>
      </c>
      <c r="AU3470" s="9">
        <v>132.71029999999999</v>
      </c>
      <c r="AV3470" s="9">
        <v>204.60449441962501</v>
      </c>
      <c r="AW3470" s="9">
        <v>1254.4104968926699</v>
      </c>
      <c r="AX3470" s="9">
        <v>0.88057791379999995</v>
      </c>
    </row>
    <row r="3471" spans="1:50" x14ac:dyDescent="0.25">
      <c r="A3471" s="142">
        <v>550000</v>
      </c>
      <c r="B3471" s="142">
        <v>910000</v>
      </c>
      <c r="C3471" s="142">
        <v>910000</v>
      </c>
      <c r="D3471" s="9" t="s">
        <v>305</v>
      </c>
      <c r="E3471" s="9" t="s">
        <v>70</v>
      </c>
      <c r="F3471" s="9" t="s">
        <v>306</v>
      </c>
      <c r="G3471" s="9" t="s">
        <v>307</v>
      </c>
      <c r="H3471" s="9">
        <v>0.36</v>
      </c>
      <c r="I3471" s="9">
        <v>0.48</v>
      </c>
      <c r="J3471" s="9" t="s">
        <v>195</v>
      </c>
      <c r="K3471" s="9">
        <v>0.20778556352589</v>
      </c>
      <c r="L3471" s="9">
        <v>3502.7487114137102</v>
      </c>
      <c r="M3471" s="9">
        <v>7.8983492134901701</v>
      </c>
      <c r="N3471" s="9">
        <v>1.12620792520881</v>
      </c>
      <c r="O3471" s="9">
        <v>1.6411629422493399</v>
      </c>
      <c r="P3471" s="9">
        <v>0.23400974838683</v>
      </c>
      <c r="Q3471" s="9">
        <v>727.82061489068997</v>
      </c>
      <c r="R3471" s="9">
        <v>1210</v>
      </c>
      <c r="S3471" s="9" t="s">
        <v>310</v>
      </c>
      <c r="T3471" s="9">
        <v>1210</v>
      </c>
      <c r="U3471" s="9" t="s">
        <v>293</v>
      </c>
      <c r="V3471" s="9" t="s">
        <v>195</v>
      </c>
      <c r="Z3471" s="9">
        <v>0</v>
      </c>
      <c r="AA3471" s="9">
        <v>1</v>
      </c>
      <c r="AB3471" s="9">
        <v>1.6411629422493399</v>
      </c>
      <c r="AC3471" s="9">
        <v>0.23400974838683</v>
      </c>
      <c r="AD3471" s="9">
        <v>727.82061489068997</v>
      </c>
      <c r="AF3471" s="9">
        <v>-1</v>
      </c>
      <c r="AG3471" s="9">
        <v>-1</v>
      </c>
      <c r="AH3471" s="9">
        <v>-1</v>
      </c>
      <c r="AI3471" s="9">
        <v>-1</v>
      </c>
      <c r="AJ3471" s="9">
        <v>0</v>
      </c>
      <c r="AM3471" s="9" t="s">
        <v>309</v>
      </c>
      <c r="AN3471" s="9">
        <v>-1</v>
      </c>
      <c r="AQ3471" s="9">
        <v>578</v>
      </c>
      <c r="AR3471" s="9" t="s">
        <v>303</v>
      </c>
      <c r="AS3471" s="9" t="s">
        <v>304</v>
      </c>
      <c r="AT3471" s="9" t="s">
        <v>195</v>
      </c>
      <c r="AU3471" s="9">
        <v>132.71029999999999</v>
      </c>
      <c r="AV3471" s="9">
        <v>117.70936475836901</v>
      </c>
      <c r="AW3471" s="9">
        <v>840.87834223675895</v>
      </c>
      <c r="AX3471" s="9">
        <v>0.5902843592</v>
      </c>
    </row>
    <row r="3472" spans="1:50" x14ac:dyDescent="0.25">
      <c r="A3472" s="142">
        <v>550000</v>
      </c>
      <c r="B3472" s="142">
        <v>910000</v>
      </c>
      <c r="C3472" s="142">
        <v>910000</v>
      </c>
      <c r="D3472" s="9" t="s">
        <v>305</v>
      </c>
      <c r="E3472" s="9" t="s">
        <v>70</v>
      </c>
      <c r="F3472" s="9" t="s">
        <v>306</v>
      </c>
      <c r="G3472" s="9" t="s">
        <v>307</v>
      </c>
      <c r="H3472" s="9">
        <v>0.36</v>
      </c>
      <c r="I3472" s="9">
        <v>0.48</v>
      </c>
      <c r="J3472" s="9" t="s">
        <v>195</v>
      </c>
      <c r="K3472" s="9">
        <v>0.14839962056605999</v>
      </c>
      <c r="L3472" s="9">
        <v>3860.08286601484</v>
      </c>
      <c r="M3472" s="9">
        <v>9.5896964688606605</v>
      </c>
      <c r="N3472" s="9">
        <v>1.40928788500736</v>
      </c>
      <c r="O3472" s="9">
        <v>1.4231073173226001</v>
      </c>
      <c r="P3472" s="9">
        <v>0.20913778740343</v>
      </c>
      <c r="Q3472" s="9">
        <v>572.83483267015197</v>
      </c>
      <c r="R3472" s="9">
        <v>1200</v>
      </c>
      <c r="S3472" s="9" t="s">
        <v>308</v>
      </c>
      <c r="T3472" s="9">
        <v>1200</v>
      </c>
      <c r="U3472" s="9" t="s">
        <v>293</v>
      </c>
      <c r="V3472" s="9" t="s">
        <v>195</v>
      </c>
      <c r="Z3472" s="9">
        <v>0</v>
      </c>
      <c r="AA3472" s="9">
        <v>1</v>
      </c>
      <c r="AB3472" s="9">
        <v>1.4231073173226001</v>
      </c>
      <c r="AC3472" s="9">
        <v>0.20913778740343</v>
      </c>
      <c r="AD3472" s="9">
        <v>572.83483267015197</v>
      </c>
      <c r="AF3472" s="9">
        <v>-1</v>
      </c>
      <c r="AG3472" s="9">
        <v>-1</v>
      </c>
      <c r="AH3472" s="9">
        <v>-1</v>
      </c>
      <c r="AI3472" s="9">
        <v>-1</v>
      </c>
      <c r="AJ3472" s="9">
        <v>0</v>
      </c>
      <c r="AM3472" s="9" t="s">
        <v>309</v>
      </c>
      <c r="AN3472" s="9">
        <v>-1</v>
      </c>
      <c r="AQ3472" s="9">
        <v>578</v>
      </c>
      <c r="AR3472" s="9" t="s">
        <v>303</v>
      </c>
      <c r="AS3472" s="9" t="s">
        <v>304</v>
      </c>
      <c r="AT3472" s="9" t="s">
        <v>195</v>
      </c>
      <c r="AU3472" s="9">
        <v>132.71029999999999</v>
      </c>
      <c r="AV3472" s="9">
        <v>124.827094979585</v>
      </c>
      <c r="AW3472" s="9">
        <v>600.55195756948206</v>
      </c>
      <c r="AX3472" s="9">
        <v>0.46458623900000001</v>
      </c>
    </row>
    <row r="3473" spans="1:50" x14ac:dyDescent="0.25">
      <c r="A3473" s="142">
        <v>550000</v>
      </c>
      <c r="B3473" s="142">
        <v>910000</v>
      </c>
      <c r="C3473" s="142">
        <v>910000</v>
      </c>
      <c r="D3473" s="9" t="s">
        <v>305</v>
      </c>
      <c r="E3473" s="9" t="s">
        <v>70</v>
      </c>
      <c r="F3473" s="9" t="s">
        <v>306</v>
      </c>
      <c r="G3473" s="9" t="s">
        <v>307</v>
      </c>
      <c r="H3473" s="9">
        <v>0.36</v>
      </c>
      <c r="I3473" s="9">
        <v>0.48</v>
      </c>
      <c r="J3473" s="9" t="s">
        <v>195</v>
      </c>
      <c r="K3473" s="9">
        <v>3.0137926343280001E-2</v>
      </c>
      <c r="L3473" s="9">
        <v>3860.08286601484</v>
      </c>
      <c r="M3473" s="9">
        <v>9.5896964688606605</v>
      </c>
      <c r="N3473" s="9">
        <v>1.40928788500736</v>
      </c>
      <c r="O3473" s="9">
        <v>0.28901356583298998</v>
      </c>
      <c r="P3473" s="9">
        <v>4.2473014474829998E-2</v>
      </c>
      <c r="Q3473" s="9">
        <v>116.334893094935</v>
      </c>
      <c r="R3473" s="9">
        <v>1210</v>
      </c>
      <c r="S3473" s="9" t="s">
        <v>310</v>
      </c>
      <c r="T3473" s="9">
        <v>1210</v>
      </c>
      <c r="U3473" s="9" t="s">
        <v>293</v>
      </c>
      <c r="V3473" s="9" t="s">
        <v>195</v>
      </c>
      <c r="Z3473" s="9">
        <v>0</v>
      </c>
      <c r="AA3473" s="9">
        <v>1</v>
      </c>
      <c r="AB3473" s="9">
        <v>0.28901356583298998</v>
      </c>
      <c r="AC3473" s="9">
        <v>4.2473014474829998E-2</v>
      </c>
      <c r="AD3473" s="9">
        <v>116.334893094935</v>
      </c>
      <c r="AF3473" s="9">
        <v>-1</v>
      </c>
      <c r="AG3473" s="9">
        <v>-1</v>
      </c>
      <c r="AH3473" s="9">
        <v>-1</v>
      </c>
      <c r="AI3473" s="9">
        <v>-1</v>
      </c>
      <c r="AJ3473" s="9">
        <v>0</v>
      </c>
      <c r="AM3473" s="9" t="s">
        <v>309</v>
      </c>
      <c r="AN3473" s="9">
        <v>-1</v>
      </c>
      <c r="AQ3473" s="9">
        <v>578</v>
      </c>
      <c r="AR3473" s="9" t="s">
        <v>303</v>
      </c>
      <c r="AS3473" s="9" t="s">
        <v>304</v>
      </c>
      <c r="AT3473" s="9" t="s">
        <v>195</v>
      </c>
      <c r="AU3473" s="9">
        <v>132.71029999999999</v>
      </c>
      <c r="AV3473" s="9">
        <v>65.028954265687503</v>
      </c>
      <c r="AW3473" s="9">
        <v>121.963860780144</v>
      </c>
      <c r="AX3473" s="9">
        <v>9.4351089299999996E-2</v>
      </c>
    </row>
    <row r="3474" spans="1:50" x14ac:dyDescent="0.25">
      <c r="A3474" s="142">
        <v>550000</v>
      </c>
      <c r="B3474" s="142">
        <v>910000</v>
      </c>
      <c r="C3474" s="142">
        <v>910000</v>
      </c>
      <c r="D3474" s="9" t="s">
        <v>305</v>
      </c>
      <c r="E3474" s="9" t="s">
        <v>70</v>
      </c>
      <c r="F3474" s="9" t="s">
        <v>306</v>
      </c>
      <c r="G3474" s="9" t="s">
        <v>307</v>
      </c>
      <c r="H3474" s="9">
        <v>0.36</v>
      </c>
      <c r="I3474" s="9">
        <v>0.48</v>
      </c>
      <c r="J3474" s="9" t="s">
        <v>195</v>
      </c>
      <c r="K3474" s="9">
        <v>7.1437277160100003E-3</v>
      </c>
      <c r="L3474" s="9">
        <v>3860.08286601484</v>
      </c>
      <c r="M3474" s="9">
        <v>9.5896964688606605</v>
      </c>
      <c r="N3474" s="9">
        <v>1.40928788500736</v>
      </c>
      <c r="O3474" s="9">
        <v>6.8506180452779994E-2</v>
      </c>
      <c r="P3474" s="9">
        <v>1.006756892397E-2</v>
      </c>
      <c r="Q3474" s="9">
        <v>27.575380956068699</v>
      </c>
      <c r="R3474" s="9">
        <v>1210</v>
      </c>
      <c r="S3474" s="9" t="s">
        <v>310</v>
      </c>
      <c r="T3474" s="9">
        <v>1210</v>
      </c>
      <c r="U3474" s="9" t="s">
        <v>293</v>
      </c>
      <c r="V3474" s="9" t="s">
        <v>195</v>
      </c>
      <c r="Z3474" s="9">
        <v>0</v>
      </c>
      <c r="AA3474" s="9">
        <v>1</v>
      </c>
      <c r="AB3474" s="9">
        <v>6.8506180452779994E-2</v>
      </c>
      <c r="AC3474" s="9">
        <v>1.006756892397E-2</v>
      </c>
      <c r="AD3474" s="9">
        <v>27.575380956067399</v>
      </c>
      <c r="AF3474" s="9">
        <v>-1</v>
      </c>
      <c r="AG3474" s="9">
        <v>-1</v>
      </c>
      <c r="AH3474" s="9">
        <v>-1</v>
      </c>
      <c r="AI3474" s="9">
        <v>-1</v>
      </c>
      <c r="AJ3474" s="9">
        <v>0</v>
      </c>
      <c r="AM3474" s="9" t="s">
        <v>309</v>
      </c>
      <c r="AN3474" s="9">
        <v>-1</v>
      </c>
      <c r="AQ3474" s="9">
        <v>578</v>
      </c>
      <c r="AR3474" s="9" t="s">
        <v>303</v>
      </c>
      <c r="AS3474" s="9" t="s">
        <v>304</v>
      </c>
      <c r="AT3474" s="9" t="s">
        <v>195</v>
      </c>
      <c r="AU3474" s="9">
        <v>132.71029999999999</v>
      </c>
      <c r="AV3474" s="9">
        <v>30.734386809044199</v>
      </c>
      <c r="AW3474" s="9">
        <v>28.909640387434798</v>
      </c>
      <c r="AX3474" s="9">
        <v>2.2364461400000001E-2</v>
      </c>
    </row>
    <row r="3475" spans="1:50" x14ac:dyDescent="0.25">
      <c r="A3475" s="142">
        <v>550000</v>
      </c>
      <c r="B3475" s="142">
        <v>910000</v>
      </c>
      <c r="C3475" s="142">
        <v>910000</v>
      </c>
      <c r="D3475" s="9" t="s">
        <v>305</v>
      </c>
      <c r="E3475" s="9" t="s">
        <v>70</v>
      </c>
      <c r="F3475" s="9" t="s">
        <v>306</v>
      </c>
      <c r="G3475" s="9" t="s">
        <v>307</v>
      </c>
      <c r="H3475" s="9">
        <v>0.36</v>
      </c>
      <c r="I3475" s="9">
        <v>0.48</v>
      </c>
      <c r="J3475" s="9" t="s">
        <v>195</v>
      </c>
      <c r="K3475" s="9">
        <v>0.16188893634765</v>
      </c>
      <c r="L3475" s="9">
        <v>3860.08286601484</v>
      </c>
      <c r="M3475" s="9">
        <v>9.5896964688606605</v>
      </c>
      <c r="N3475" s="9">
        <v>1.40928788500736</v>
      </c>
      <c r="O3475" s="9">
        <v>1.55246576124068</v>
      </c>
      <c r="P3475" s="9">
        <v>0.22814811671147001</v>
      </c>
      <c r="Q3475" s="9">
        <v>624.90470939293903</v>
      </c>
      <c r="R3475" s="9">
        <v>1210</v>
      </c>
      <c r="S3475" s="9" t="s">
        <v>310</v>
      </c>
      <c r="T3475" s="9">
        <v>1210</v>
      </c>
      <c r="U3475" s="9" t="s">
        <v>293</v>
      </c>
      <c r="V3475" s="9" t="s">
        <v>195</v>
      </c>
      <c r="Z3475" s="9">
        <v>0</v>
      </c>
      <c r="AA3475" s="9">
        <v>1</v>
      </c>
      <c r="AB3475" s="9">
        <v>1.55246576124068</v>
      </c>
      <c r="AC3475" s="9">
        <v>0.22814811671147001</v>
      </c>
      <c r="AD3475" s="9">
        <v>624.90470939293903</v>
      </c>
      <c r="AF3475" s="9">
        <v>-1</v>
      </c>
      <c r="AG3475" s="9">
        <v>-1</v>
      </c>
      <c r="AH3475" s="9">
        <v>-1</v>
      </c>
      <c r="AI3475" s="9">
        <v>-1</v>
      </c>
      <c r="AJ3475" s="9">
        <v>0</v>
      </c>
      <c r="AM3475" s="9" t="s">
        <v>309</v>
      </c>
      <c r="AN3475" s="9">
        <v>-1</v>
      </c>
      <c r="AQ3475" s="9">
        <v>578</v>
      </c>
      <c r="AR3475" s="9" t="s">
        <v>303</v>
      </c>
      <c r="AS3475" s="9" t="s">
        <v>304</v>
      </c>
      <c r="AT3475" s="9" t="s">
        <v>195</v>
      </c>
      <c r="AU3475" s="9">
        <v>132.71029999999999</v>
      </c>
      <c r="AV3475" s="9">
        <v>114.781673871028</v>
      </c>
      <c r="AW3475" s="9">
        <v>655.14128177399903</v>
      </c>
      <c r="AX3475" s="9">
        <v>0.50681647149999998</v>
      </c>
    </row>
    <row r="3476" spans="1:50" x14ac:dyDescent="0.25">
      <c r="A3476" s="142">
        <v>550000</v>
      </c>
      <c r="B3476" s="142">
        <v>910000</v>
      </c>
      <c r="C3476" s="142">
        <v>910000</v>
      </c>
      <c r="D3476" s="9" t="s">
        <v>305</v>
      </c>
      <c r="E3476" s="9" t="s">
        <v>70</v>
      </c>
      <c r="F3476" s="9" t="s">
        <v>306</v>
      </c>
      <c r="G3476" s="9" t="s">
        <v>307</v>
      </c>
      <c r="H3476" s="9">
        <v>0.36</v>
      </c>
      <c r="I3476" s="9">
        <v>0.48</v>
      </c>
      <c r="J3476" s="9" t="s">
        <v>195</v>
      </c>
      <c r="K3476" s="9">
        <v>5.5808417306000002E-3</v>
      </c>
      <c r="L3476" s="9">
        <v>3860.08286601484</v>
      </c>
      <c r="M3476" s="9">
        <v>9.5896964688606605</v>
      </c>
      <c r="N3476" s="9">
        <v>1.40928788500736</v>
      </c>
      <c r="O3476" s="9">
        <v>5.3518578237289997E-2</v>
      </c>
      <c r="P3476" s="9">
        <v>7.8650126390900008E-3</v>
      </c>
      <c r="Q3476" s="9">
        <v>21.5425115422644</v>
      </c>
      <c r="R3476" s="9">
        <v>1210</v>
      </c>
      <c r="S3476" s="9" t="s">
        <v>310</v>
      </c>
      <c r="T3476" s="9">
        <v>1210</v>
      </c>
      <c r="U3476" s="9" t="s">
        <v>293</v>
      </c>
      <c r="V3476" s="9" t="s">
        <v>195</v>
      </c>
      <c r="Z3476" s="9">
        <v>0</v>
      </c>
      <c r="AA3476" s="9">
        <v>1</v>
      </c>
      <c r="AB3476" s="9">
        <v>5.3518578237289997E-2</v>
      </c>
      <c r="AC3476" s="9">
        <v>7.8650126390900008E-3</v>
      </c>
      <c r="AD3476" s="9">
        <v>21.542511542264702</v>
      </c>
      <c r="AF3476" s="9">
        <v>-1</v>
      </c>
      <c r="AG3476" s="9">
        <v>-1</v>
      </c>
      <c r="AH3476" s="9">
        <v>-1</v>
      </c>
      <c r="AI3476" s="9">
        <v>-1</v>
      </c>
      <c r="AJ3476" s="9">
        <v>0</v>
      </c>
      <c r="AM3476" s="9" t="s">
        <v>309</v>
      </c>
      <c r="AN3476" s="9">
        <v>-1</v>
      </c>
      <c r="AQ3476" s="9">
        <v>578</v>
      </c>
      <c r="AR3476" s="9" t="s">
        <v>303</v>
      </c>
      <c r="AS3476" s="9" t="s">
        <v>304</v>
      </c>
      <c r="AT3476" s="9" t="s">
        <v>195</v>
      </c>
      <c r="AU3476" s="9">
        <v>132.71029999999999</v>
      </c>
      <c r="AV3476" s="9">
        <v>27.094803211513</v>
      </c>
      <c r="AW3476" s="9">
        <v>22.5848651999132</v>
      </c>
      <c r="AX3476" s="9">
        <v>1.7471623299999999E-2</v>
      </c>
    </row>
    <row r="3477" spans="1:50" x14ac:dyDescent="0.25">
      <c r="A3477" s="142">
        <v>550000</v>
      </c>
      <c r="B3477" s="142">
        <v>910000</v>
      </c>
      <c r="C3477" s="142">
        <v>910000</v>
      </c>
      <c r="D3477" s="9" t="s">
        <v>305</v>
      </c>
      <c r="E3477" s="9" t="s">
        <v>70</v>
      </c>
      <c r="F3477" s="9" t="s">
        <v>306</v>
      </c>
      <c r="G3477" s="9" t="s">
        <v>307</v>
      </c>
      <c r="H3477" s="9">
        <v>0.36</v>
      </c>
      <c r="I3477" s="9">
        <v>0.48</v>
      </c>
      <c r="J3477" s="9" t="s">
        <v>195</v>
      </c>
      <c r="K3477" s="9">
        <v>0.26461240080318998</v>
      </c>
      <c r="L3477" s="9">
        <v>3860.08286601484</v>
      </c>
      <c r="M3477" s="9">
        <v>9.5896964688606605</v>
      </c>
      <c r="N3477" s="9">
        <v>1.40928788500736</v>
      </c>
      <c r="O3477" s="9">
        <v>2.53755260559916</v>
      </c>
      <c r="P3477" s="9">
        <v>0.37291505067464997</v>
      </c>
      <c r="Q3477" s="9">
        <v>1021.42579447547</v>
      </c>
      <c r="R3477" s="9">
        <v>1210</v>
      </c>
      <c r="S3477" s="9" t="s">
        <v>310</v>
      </c>
      <c r="T3477" s="9">
        <v>1210</v>
      </c>
      <c r="U3477" s="9" t="s">
        <v>293</v>
      </c>
      <c r="V3477" s="9" t="s">
        <v>195</v>
      </c>
      <c r="Z3477" s="9">
        <v>0</v>
      </c>
      <c r="AA3477" s="9">
        <v>1</v>
      </c>
      <c r="AB3477" s="9">
        <v>2.53755260559916</v>
      </c>
      <c r="AC3477" s="9">
        <v>0.37291505067464997</v>
      </c>
      <c r="AD3477" s="9">
        <v>1021.42579447547</v>
      </c>
      <c r="AF3477" s="9">
        <v>-1</v>
      </c>
      <c r="AG3477" s="9">
        <v>-1</v>
      </c>
      <c r="AH3477" s="9">
        <v>-1</v>
      </c>
      <c r="AI3477" s="9">
        <v>-1</v>
      </c>
      <c r="AJ3477" s="9">
        <v>0</v>
      </c>
      <c r="AM3477" s="9" t="s">
        <v>309</v>
      </c>
      <c r="AN3477" s="9">
        <v>-1</v>
      </c>
      <c r="AQ3477" s="9">
        <v>578</v>
      </c>
      <c r="AR3477" s="9" t="s">
        <v>303</v>
      </c>
      <c r="AS3477" s="9" t="s">
        <v>304</v>
      </c>
      <c r="AT3477" s="9" t="s">
        <v>195</v>
      </c>
      <c r="AU3477" s="9">
        <v>132.71029999999999</v>
      </c>
      <c r="AV3477" s="9">
        <v>131.30596982403901</v>
      </c>
      <c r="AW3477" s="9">
        <v>1070.8483936370901</v>
      </c>
      <c r="AX3477" s="9">
        <v>0.8284069704</v>
      </c>
    </row>
    <row r="3478" spans="1:50" x14ac:dyDescent="0.25">
      <c r="A3478" s="142">
        <v>550000</v>
      </c>
      <c r="B3478" s="142">
        <v>910000</v>
      </c>
      <c r="C3478" s="142">
        <v>910000</v>
      </c>
      <c r="D3478" s="9" t="s">
        <v>305</v>
      </c>
      <c r="E3478" s="9" t="s">
        <v>70</v>
      </c>
      <c r="F3478" s="9" t="s">
        <v>306</v>
      </c>
      <c r="G3478" s="9" t="s">
        <v>307</v>
      </c>
      <c r="H3478" s="9">
        <v>0.36</v>
      </c>
      <c r="I3478" s="9">
        <v>0.48</v>
      </c>
      <c r="J3478" s="9" t="s">
        <v>195</v>
      </c>
      <c r="K3478" s="9">
        <v>8.7785587634859996E-2</v>
      </c>
      <c r="L3478" s="9">
        <v>3858.1883496876799</v>
      </c>
      <c r="M3478" s="9">
        <v>9.5852546227418909</v>
      </c>
      <c r="N3478" s="9">
        <v>1.40864414357844</v>
      </c>
      <c r="O3478" s="9">
        <v>0.84144720968719</v>
      </c>
      <c r="P3478" s="9">
        <v>0.12365865391244001</v>
      </c>
      <c r="Q3478" s="9">
        <v>338.69333148331901</v>
      </c>
      <c r="R3478" s="9">
        <v>1200</v>
      </c>
      <c r="S3478" s="9" t="s">
        <v>308</v>
      </c>
      <c r="T3478" s="9">
        <v>1200</v>
      </c>
      <c r="U3478" s="9" t="s">
        <v>293</v>
      </c>
      <c r="V3478" s="9" t="s">
        <v>195</v>
      </c>
      <c r="Z3478" s="9">
        <v>0</v>
      </c>
      <c r="AA3478" s="9">
        <v>1</v>
      </c>
      <c r="AB3478" s="9">
        <v>0.84144720968719</v>
      </c>
      <c r="AC3478" s="9">
        <v>0.12365865391244001</v>
      </c>
      <c r="AD3478" s="9">
        <v>338.69333148331998</v>
      </c>
      <c r="AF3478" s="9">
        <v>-1</v>
      </c>
      <c r="AG3478" s="9">
        <v>-1</v>
      </c>
      <c r="AH3478" s="9">
        <v>-1</v>
      </c>
      <c r="AI3478" s="9">
        <v>-1</v>
      </c>
      <c r="AJ3478" s="9">
        <v>0</v>
      </c>
      <c r="AM3478" s="9" t="s">
        <v>309</v>
      </c>
      <c r="AN3478" s="9">
        <v>-1</v>
      </c>
      <c r="AQ3478" s="9">
        <v>578</v>
      </c>
      <c r="AR3478" s="9" t="s">
        <v>303</v>
      </c>
      <c r="AS3478" s="9" t="s">
        <v>304</v>
      </c>
      <c r="AT3478" s="9" t="s">
        <v>195</v>
      </c>
      <c r="AU3478" s="9">
        <v>132.71029999999999</v>
      </c>
      <c r="AV3478" s="9">
        <v>163.05660833712099</v>
      </c>
      <c r="AW3478" s="9">
        <v>355.25566911430701</v>
      </c>
      <c r="AX3478" s="9">
        <v>0.27469045539999998</v>
      </c>
    </row>
    <row r="3479" spans="1:50" x14ac:dyDescent="0.25">
      <c r="A3479" s="142">
        <v>550000</v>
      </c>
      <c r="B3479" s="142">
        <v>910000</v>
      </c>
      <c r="C3479" s="142">
        <v>910000</v>
      </c>
      <c r="D3479" s="9" t="s">
        <v>305</v>
      </c>
      <c r="E3479" s="9" t="s">
        <v>70</v>
      </c>
      <c r="F3479" s="9" t="s">
        <v>306</v>
      </c>
      <c r="G3479" s="9" t="s">
        <v>307</v>
      </c>
      <c r="H3479" s="9">
        <v>0.36</v>
      </c>
      <c r="I3479" s="9">
        <v>0.48</v>
      </c>
      <c r="J3479" s="9" t="s">
        <v>195</v>
      </c>
      <c r="K3479" s="9">
        <v>0.18332347432293999</v>
      </c>
      <c r="L3479" s="9">
        <v>3858.1883496876799</v>
      </c>
      <c r="M3479" s="9">
        <v>9.5852546227418909</v>
      </c>
      <c r="N3479" s="9">
        <v>1.40864414357844</v>
      </c>
      <c r="O3479" s="9">
        <v>1.7572021797111399</v>
      </c>
      <c r="P3479" s="9">
        <v>0.25823753848546999</v>
      </c>
      <c r="Q3479" s="9">
        <v>707.29649285706796</v>
      </c>
      <c r="R3479" s="9">
        <v>1210</v>
      </c>
      <c r="S3479" s="9" t="s">
        <v>310</v>
      </c>
      <c r="T3479" s="9">
        <v>1210</v>
      </c>
      <c r="U3479" s="9" t="s">
        <v>293</v>
      </c>
      <c r="V3479" s="9" t="s">
        <v>195</v>
      </c>
      <c r="Z3479" s="9">
        <v>0</v>
      </c>
      <c r="AA3479" s="9">
        <v>1</v>
      </c>
      <c r="AB3479" s="9">
        <v>1.7572021797111399</v>
      </c>
      <c r="AC3479" s="9">
        <v>0.25823753848546999</v>
      </c>
      <c r="AD3479" s="9">
        <v>707.29649285706796</v>
      </c>
      <c r="AF3479" s="9">
        <v>-1</v>
      </c>
      <c r="AG3479" s="9">
        <v>-1</v>
      </c>
      <c r="AH3479" s="9">
        <v>-1</v>
      </c>
      <c r="AI3479" s="9">
        <v>-1</v>
      </c>
      <c r="AJ3479" s="9">
        <v>0</v>
      </c>
      <c r="AM3479" s="9" t="s">
        <v>309</v>
      </c>
      <c r="AN3479" s="9">
        <v>-1</v>
      </c>
      <c r="AQ3479" s="9">
        <v>578</v>
      </c>
      <c r="AR3479" s="9" t="s">
        <v>303</v>
      </c>
      <c r="AS3479" s="9" t="s">
        <v>304</v>
      </c>
      <c r="AT3479" s="9" t="s">
        <v>195</v>
      </c>
      <c r="AU3479" s="9">
        <v>132.71029999999999</v>
      </c>
      <c r="AV3479" s="9">
        <v>123.866474518936</v>
      </c>
      <c r="AW3479" s="9">
        <v>741.88377944050296</v>
      </c>
      <c r="AX3479" s="9">
        <v>0.57363868029999998</v>
      </c>
    </row>
    <row r="3480" spans="1:50" x14ac:dyDescent="0.25">
      <c r="A3480" s="142">
        <v>550000</v>
      </c>
      <c r="B3480" s="142">
        <v>910000</v>
      </c>
      <c r="C3480" s="142">
        <v>910000</v>
      </c>
      <c r="D3480" s="9" t="s">
        <v>305</v>
      </c>
      <c r="E3480" s="9" t="s">
        <v>70</v>
      </c>
      <c r="F3480" s="9" t="s">
        <v>306</v>
      </c>
      <c r="G3480" s="9" t="s">
        <v>307</v>
      </c>
      <c r="H3480" s="9">
        <v>0.36</v>
      </c>
      <c r="I3480" s="9">
        <v>0.48</v>
      </c>
      <c r="J3480" s="9" t="s">
        <v>195</v>
      </c>
      <c r="K3480" s="9">
        <v>0.31222496714063003</v>
      </c>
      <c r="L3480" s="9">
        <v>3858.1883496876799</v>
      </c>
      <c r="M3480" s="9">
        <v>9.5852546227418909</v>
      </c>
      <c r="N3480" s="9">
        <v>1.40864414357844</v>
      </c>
      <c r="O3480" s="9">
        <v>2.9927558096201898</v>
      </c>
      <c r="P3480" s="9">
        <v>0.43981387144161999</v>
      </c>
      <c r="Q3480" s="9">
        <v>1204.6227307036099</v>
      </c>
      <c r="R3480" s="9">
        <v>1210</v>
      </c>
      <c r="S3480" s="9" t="s">
        <v>310</v>
      </c>
      <c r="T3480" s="9">
        <v>1210</v>
      </c>
      <c r="U3480" s="9" t="s">
        <v>293</v>
      </c>
      <c r="V3480" s="9" t="s">
        <v>195</v>
      </c>
      <c r="Z3480" s="9">
        <v>0</v>
      </c>
      <c r="AA3480" s="9">
        <v>1</v>
      </c>
      <c r="AB3480" s="9">
        <v>2.9927558096201898</v>
      </c>
      <c r="AC3480" s="9">
        <v>0.43981387144161999</v>
      </c>
      <c r="AD3480" s="9">
        <v>1204.6227307036099</v>
      </c>
      <c r="AF3480" s="9">
        <v>-1</v>
      </c>
      <c r="AG3480" s="9">
        <v>-1</v>
      </c>
      <c r="AH3480" s="9">
        <v>-1</v>
      </c>
      <c r="AI3480" s="9">
        <v>-1</v>
      </c>
      <c r="AJ3480" s="9">
        <v>0</v>
      </c>
      <c r="AM3480" s="9" t="s">
        <v>309</v>
      </c>
      <c r="AN3480" s="9">
        <v>-1</v>
      </c>
      <c r="AQ3480" s="9">
        <v>578</v>
      </c>
      <c r="AR3480" s="9" t="s">
        <v>303</v>
      </c>
      <c r="AS3480" s="9" t="s">
        <v>304</v>
      </c>
      <c r="AT3480" s="9" t="s">
        <v>195</v>
      </c>
      <c r="AU3480" s="9">
        <v>132.71029999999999</v>
      </c>
      <c r="AV3480" s="9">
        <v>143.22258859407501</v>
      </c>
      <c r="AW3480" s="9">
        <v>1263.5296135066999</v>
      </c>
      <c r="AX3480" s="9">
        <v>0.97698518310000004</v>
      </c>
    </row>
    <row r="3481" spans="1:50" x14ac:dyDescent="0.25">
      <c r="A3481" s="142">
        <v>550000</v>
      </c>
      <c r="B3481" s="142">
        <v>910000</v>
      </c>
      <c r="C3481" s="142">
        <v>910000</v>
      </c>
      <c r="D3481" s="9" t="s">
        <v>305</v>
      </c>
      <c r="E3481" s="9" t="s">
        <v>70</v>
      </c>
      <c r="F3481" s="9" t="s">
        <v>306</v>
      </c>
      <c r="G3481" s="9" t="s">
        <v>307</v>
      </c>
      <c r="H3481" s="9">
        <v>0.36</v>
      </c>
      <c r="I3481" s="9">
        <v>0.48</v>
      </c>
      <c r="J3481" s="9" t="s">
        <v>195</v>
      </c>
      <c r="K3481" s="9">
        <v>3.4429424615489999E-2</v>
      </c>
      <c r="L3481" s="9">
        <v>3858.1883496876799</v>
      </c>
      <c r="M3481" s="9">
        <v>9.5852546227418909</v>
      </c>
      <c r="N3481" s="9">
        <v>1.40864414357844</v>
      </c>
      <c r="O3481" s="9">
        <v>0.33001480145399997</v>
      </c>
      <c r="P3481" s="9">
        <v>4.8498807351389998E-2</v>
      </c>
      <c r="Q3481" s="9">
        <v>132.83520493794899</v>
      </c>
      <c r="R3481" s="9">
        <v>1210</v>
      </c>
      <c r="S3481" s="9" t="s">
        <v>310</v>
      </c>
      <c r="T3481" s="9">
        <v>1210</v>
      </c>
      <c r="U3481" s="9" t="s">
        <v>293</v>
      </c>
      <c r="V3481" s="9" t="s">
        <v>195</v>
      </c>
      <c r="Z3481" s="9">
        <v>0</v>
      </c>
      <c r="AA3481" s="9">
        <v>1</v>
      </c>
      <c r="AB3481" s="9">
        <v>0.33001480145399997</v>
      </c>
      <c r="AC3481" s="9">
        <v>4.8498807351389998E-2</v>
      </c>
      <c r="AD3481" s="9">
        <v>132.83520493794799</v>
      </c>
      <c r="AF3481" s="9">
        <v>-1</v>
      </c>
      <c r="AG3481" s="9">
        <v>-1</v>
      </c>
      <c r="AH3481" s="9">
        <v>-1</v>
      </c>
      <c r="AI3481" s="9">
        <v>-1</v>
      </c>
      <c r="AJ3481" s="9">
        <v>0</v>
      </c>
      <c r="AM3481" s="9" t="s">
        <v>309</v>
      </c>
      <c r="AN3481" s="9">
        <v>-1</v>
      </c>
      <c r="AQ3481" s="9">
        <v>578</v>
      </c>
      <c r="AR3481" s="9" t="s">
        <v>303</v>
      </c>
      <c r="AS3481" s="9" t="s">
        <v>304</v>
      </c>
      <c r="AT3481" s="9" t="s">
        <v>195</v>
      </c>
      <c r="AU3481" s="9">
        <v>132.71029999999999</v>
      </c>
      <c r="AV3481" s="9">
        <v>68.940970782479098</v>
      </c>
      <c r="AW3481" s="9">
        <v>139.33093812474701</v>
      </c>
      <c r="AX3481" s="9">
        <v>0.1077333373</v>
      </c>
    </row>
    <row r="3482" spans="1:50" x14ac:dyDescent="0.25">
      <c r="A3482" s="142">
        <v>550000</v>
      </c>
      <c r="B3482" s="142">
        <v>910000</v>
      </c>
      <c r="C3482" s="142">
        <v>910000</v>
      </c>
      <c r="D3482" s="9" t="s">
        <v>305</v>
      </c>
      <c r="E3482" s="9" t="s">
        <v>70</v>
      </c>
      <c r="F3482" s="9" t="s">
        <v>306</v>
      </c>
      <c r="G3482" s="9" t="s">
        <v>307</v>
      </c>
      <c r="H3482" s="9">
        <v>0.36</v>
      </c>
      <c r="I3482" s="9">
        <v>0.48</v>
      </c>
      <c r="J3482" s="9" t="s">
        <v>195</v>
      </c>
      <c r="K3482" s="9">
        <v>0.16843803593348</v>
      </c>
      <c r="L3482" s="9">
        <v>3864.8748673155301</v>
      </c>
      <c r="M3482" s="9">
        <v>9.6009378304260302</v>
      </c>
      <c r="N3482" s="9">
        <v>1.4109172781347801</v>
      </c>
      <c r="O3482" s="9">
        <v>1.61716311127644</v>
      </c>
      <c r="P3482" s="9">
        <v>0.23765213519364001</v>
      </c>
      <c r="Q3482" s="9">
        <v>650.99193177931295</v>
      </c>
      <c r="R3482" s="9">
        <v>1200</v>
      </c>
      <c r="S3482" s="9" t="s">
        <v>308</v>
      </c>
      <c r="T3482" s="9">
        <v>1200</v>
      </c>
      <c r="U3482" s="9" t="s">
        <v>293</v>
      </c>
      <c r="V3482" s="9" t="s">
        <v>195</v>
      </c>
      <c r="Z3482" s="9">
        <v>0</v>
      </c>
      <c r="AA3482" s="9">
        <v>1</v>
      </c>
      <c r="AB3482" s="9">
        <v>1.61716311127644</v>
      </c>
      <c r="AC3482" s="9">
        <v>0.23765213519364001</v>
      </c>
      <c r="AD3482" s="9">
        <v>1162.19887479864</v>
      </c>
      <c r="AF3482" s="9">
        <v>-1</v>
      </c>
      <c r="AG3482" s="9">
        <v>-1</v>
      </c>
      <c r="AH3482" s="9">
        <v>-1</v>
      </c>
      <c r="AI3482" s="9">
        <v>-1</v>
      </c>
      <c r="AJ3482" s="9">
        <v>0</v>
      </c>
      <c r="AM3482" s="9" t="s">
        <v>309</v>
      </c>
      <c r="AN3482" s="9">
        <v>-1</v>
      </c>
      <c r="AQ3482" s="9">
        <v>578</v>
      </c>
      <c r="AR3482" s="9" t="s">
        <v>303</v>
      </c>
      <c r="AS3482" s="9" t="s">
        <v>304</v>
      </c>
      <c r="AT3482" s="9" t="s">
        <v>195</v>
      </c>
      <c r="AU3482" s="9">
        <v>132.71029999999999</v>
      </c>
      <c r="AV3482" s="9">
        <v>195.363198857757</v>
      </c>
      <c r="AW3482" s="9">
        <v>681.64454749386096</v>
      </c>
      <c r="AX3482" s="9">
        <v>0.94257816289999996</v>
      </c>
    </row>
    <row r="3483" spans="1:50" x14ac:dyDescent="0.25">
      <c r="A3483" s="142">
        <v>550000</v>
      </c>
      <c r="B3483" s="142">
        <v>910000</v>
      </c>
      <c r="C3483" s="142">
        <v>910000</v>
      </c>
      <c r="D3483" s="9" t="s">
        <v>305</v>
      </c>
      <c r="E3483" s="9" t="s">
        <v>70</v>
      </c>
      <c r="F3483" s="9" t="s">
        <v>306</v>
      </c>
      <c r="G3483" s="9" t="s">
        <v>307</v>
      </c>
      <c r="H3483" s="9">
        <v>0.36</v>
      </c>
      <c r="I3483" s="9">
        <v>0.48</v>
      </c>
      <c r="J3483" s="9" t="s">
        <v>195</v>
      </c>
      <c r="K3483" s="9">
        <v>0.12970738016989999</v>
      </c>
      <c r="L3483" s="9">
        <v>3864.8748673155301</v>
      </c>
      <c r="M3483" s="9">
        <v>9.6009378304260302</v>
      </c>
      <c r="N3483" s="9">
        <v>1.4109172781347801</v>
      </c>
      <c r="O3483" s="9">
        <v>1.2453124931587201</v>
      </c>
      <c r="P3483" s="9">
        <v>0.18300638378331999</v>
      </c>
      <c r="Q3483" s="9">
        <v>501.30279372401901</v>
      </c>
      <c r="R3483" s="9">
        <v>1210</v>
      </c>
      <c r="S3483" s="9" t="s">
        <v>310</v>
      </c>
      <c r="T3483" s="9">
        <v>1210</v>
      </c>
      <c r="U3483" s="9" t="s">
        <v>293</v>
      </c>
      <c r="V3483" s="9" t="s">
        <v>195</v>
      </c>
      <c r="Z3483" s="9">
        <v>0</v>
      </c>
      <c r="AA3483" s="9">
        <v>1</v>
      </c>
      <c r="AB3483" s="9">
        <v>1.2453124931587201</v>
      </c>
      <c r="AC3483" s="9">
        <v>0.18300638378331999</v>
      </c>
      <c r="AD3483" s="9">
        <v>501.30279372401901</v>
      </c>
      <c r="AF3483" s="9">
        <v>-1</v>
      </c>
      <c r="AG3483" s="9">
        <v>-1</v>
      </c>
      <c r="AH3483" s="9">
        <v>-1</v>
      </c>
      <c r="AI3483" s="9">
        <v>-1</v>
      </c>
      <c r="AJ3483" s="9">
        <v>0</v>
      </c>
      <c r="AM3483" s="9" t="s">
        <v>309</v>
      </c>
      <c r="AN3483" s="9">
        <v>-1</v>
      </c>
      <c r="AQ3483" s="9">
        <v>578</v>
      </c>
      <c r="AR3483" s="9" t="s">
        <v>303</v>
      </c>
      <c r="AS3483" s="9" t="s">
        <v>304</v>
      </c>
      <c r="AT3483" s="9" t="s">
        <v>195</v>
      </c>
      <c r="AU3483" s="9">
        <v>132.71029999999999</v>
      </c>
      <c r="AV3483" s="9">
        <v>136.52614752409499</v>
      </c>
      <c r="AW3483" s="9">
        <v>524.90714447327002</v>
      </c>
      <c r="AX3483" s="9">
        <v>0.40657160889999999</v>
      </c>
    </row>
    <row r="3484" spans="1:50" x14ac:dyDescent="0.25">
      <c r="A3484" s="142">
        <v>550000</v>
      </c>
      <c r="B3484" s="142">
        <v>910000</v>
      </c>
      <c r="C3484" s="142">
        <v>910000</v>
      </c>
      <c r="D3484" s="9" t="s">
        <v>305</v>
      </c>
      <c r="E3484" s="9" t="s">
        <v>70</v>
      </c>
      <c r="F3484" s="9" t="s">
        <v>306</v>
      </c>
      <c r="G3484" s="9" t="s">
        <v>307</v>
      </c>
      <c r="H3484" s="9">
        <v>0.36</v>
      </c>
      <c r="I3484" s="9">
        <v>0.48</v>
      </c>
      <c r="J3484" s="9" t="s">
        <v>195</v>
      </c>
      <c r="K3484" s="9">
        <v>0.18734805183323999</v>
      </c>
      <c r="L3484" s="9">
        <v>3864.8748673155301</v>
      </c>
      <c r="M3484" s="9">
        <v>9.6009378304260302</v>
      </c>
      <c r="N3484" s="9">
        <v>1.4109172781347801</v>
      </c>
      <c r="O3484" s="9">
        <v>1.7987169983024101</v>
      </c>
      <c r="P3484" s="9">
        <v>0.26433260335641001</v>
      </c>
      <c r="Q3484" s="9">
        <v>724.07677697083705</v>
      </c>
      <c r="R3484" s="9">
        <v>1210</v>
      </c>
      <c r="S3484" s="9" t="s">
        <v>310</v>
      </c>
      <c r="T3484" s="9">
        <v>1210</v>
      </c>
      <c r="U3484" s="9" t="s">
        <v>293</v>
      </c>
      <c r="V3484" s="9" t="s">
        <v>195</v>
      </c>
      <c r="Z3484" s="9">
        <v>0</v>
      </c>
      <c r="AA3484" s="9">
        <v>1</v>
      </c>
      <c r="AB3484" s="9">
        <v>1.7987169983024101</v>
      </c>
      <c r="AC3484" s="9">
        <v>0.26433260335641001</v>
      </c>
      <c r="AD3484" s="9">
        <v>724.07677697083705</v>
      </c>
      <c r="AF3484" s="9">
        <v>-1</v>
      </c>
      <c r="AG3484" s="9">
        <v>-1</v>
      </c>
      <c r="AH3484" s="9">
        <v>-1</v>
      </c>
      <c r="AI3484" s="9">
        <v>-1</v>
      </c>
      <c r="AJ3484" s="9">
        <v>0</v>
      </c>
      <c r="AM3484" s="9" t="s">
        <v>309</v>
      </c>
      <c r="AN3484" s="9">
        <v>-1</v>
      </c>
      <c r="AQ3484" s="9">
        <v>578</v>
      </c>
      <c r="AR3484" s="9" t="s">
        <v>303</v>
      </c>
      <c r="AS3484" s="9" t="s">
        <v>304</v>
      </c>
      <c r="AT3484" s="9" t="s">
        <v>195</v>
      </c>
      <c r="AU3484" s="9">
        <v>132.71029999999999</v>
      </c>
      <c r="AV3484" s="9">
        <v>113.38881558875499</v>
      </c>
      <c r="AW3484" s="9">
        <v>758.17066678549702</v>
      </c>
      <c r="AX3484" s="9">
        <v>0.58724799429999996</v>
      </c>
    </row>
    <row r="3485" spans="1:50" x14ac:dyDescent="0.25">
      <c r="A3485" s="142">
        <v>550000</v>
      </c>
      <c r="B3485" s="142">
        <v>910000</v>
      </c>
      <c r="C3485" s="142">
        <v>910000</v>
      </c>
      <c r="D3485" s="9" t="s">
        <v>305</v>
      </c>
      <c r="E3485" s="9" t="s">
        <v>70</v>
      </c>
      <c r="F3485" s="9" t="s">
        <v>306</v>
      </c>
      <c r="G3485" s="9" t="s">
        <v>307</v>
      </c>
      <c r="H3485" s="9">
        <v>0.36</v>
      </c>
      <c r="I3485" s="9">
        <v>0.48</v>
      </c>
      <c r="J3485" s="9" t="s">
        <v>195</v>
      </c>
      <c r="K3485" s="9">
        <v>0.19141126953762999</v>
      </c>
      <c r="L3485" s="9">
        <v>3852.56137521749</v>
      </c>
      <c r="M3485" s="9">
        <v>9.5721902011285902</v>
      </c>
      <c r="N3485" s="9">
        <v>1.4067554030589899</v>
      </c>
      <c r="O3485" s="9">
        <v>1.83222507865372</v>
      </c>
      <c r="P3485" s="9">
        <v>0.26926883762844001</v>
      </c>
      <c r="Q3485" s="9">
        <v>737.42366380203305</v>
      </c>
      <c r="R3485" s="9">
        <v>1200</v>
      </c>
      <c r="S3485" s="9" t="s">
        <v>308</v>
      </c>
      <c r="T3485" s="9">
        <v>1200</v>
      </c>
      <c r="U3485" s="9" t="s">
        <v>293</v>
      </c>
      <c r="V3485" s="9" t="s">
        <v>195</v>
      </c>
      <c r="Z3485" s="9">
        <v>0</v>
      </c>
      <c r="AA3485" s="9">
        <v>1</v>
      </c>
      <c r="AB3485" s="9">
        <v>1.83222507865372</v>
      </c>
      <c r="AC3485" s="9">
        <v>0.26926883762844001</v>
      </c>
      <c r="AD3485" s="9">
        <v>737.42366380203305</v>
      </c>
      <c r="AF3485" s="9">
        <v>-1</v>
      </c>
      <c r="AG3485" s="9">
        <v>-1</v>
      </c>
      <c r="AH3485" s="9">
        <v>-1</v>
      </c>
      <c r="AI3485" s="9">
        <v>-1</v>
      </c>
      <c r="AJ3485" s="9">
        <v>0</v>
      </c>
      <c r="AM3485" s="9" t="s">
        <v>309</v>
      </c>
      <c r="AN3485" s="9">
        <v>-1</v>
      </c>
      <c r="AQ3485" s="9">
        <v>578</v>
      </c>
      <c r="AR3485" s="9" t="s">
        <v>303</v>
      </c>
      <c r="AS3485" s="9" t="s">
        <v>304</v>
      </c>
      <c r="AT3485" s="9" t="s">
        <v>195</v>
      </c>
      <c r="AU3485" s="9">
        <v>132.71029999999999</v>
      </c>
      <c r="AV3485" s="9">
        <v>131.16343007061101</v>
      </c>
      <c r="AW3485" s="9">
        <v>774.61392544811099</v>
      </c>
      <c r="AX3485" s="9">
        <v>0.59807272</v>
      </c>
    </row>
    <row r="3486" spans="1:50" x14ac:dyDescent="0.25">
      <c r="A3486" s="142">
        <v>550000</v>
      </c>
      <c r="B3486" s="142">
        <v>910000</v>
      </c>
      <c r="C3486" s="142">
        <v>910000</v>
      </c>
      <c r="D3486" s="9" t="s">
        <v>305</v>
      </c>
      <c r="E3486" s="9" t="s">
        <v>70</v>
      </c>
      <c r="F3486" s="9" t="s">
        <v>306</v>
      </c>
      <c r="G3486" s="9" t="s">
        <v>307</v>
      </c>
      <c r="H3486" s="9">
        <v>0.36</v>
      </c>
      <c r="I3486" s="9">
        <v>0.48</v>
      </c>
      <c r="J3486" s="9" t="s">
        <v>195</v>
      </c>
      <c r="K3486" s="9">
        <v>1.720606270547E-2</v>
      </c>
      <c r="L3486" s="9">
        <v>3852.56137521749</v>
      </c>
      <c r="M3486" s="9">
        <v>9.5721902011285902</v>
      </c>
      <c r="N3486" s="9">
        <v>1.4067554030589899</v>
      </c>
      <c r="O3486" s="9">
        <v>0.16469970482931001</v>
      </c>
      <c r="P3486" s="9">
        <v>2.4204721676290002E-2</v>
      </c>
      <c r="Q3486" s="9">
        <v>66.2874125986677</v>
      </c>
      <c r="R3486" s="9">
        <v>1210</v>
      </c>
      <c r="S3486" s="9" t="s">
        <v>310</v>
      </c>
      <c r="T3486" s="9">
        <v>1210</v>
      </c>
      <c r="U3486" s="9" t="s">
        <v>293</v>
      </c>
      <c r="V3486" s="9" t="s">
        <v>195</v>
      </c>
      <c r="Z3486" s="9">
        <v>0</v>
      </c>
      <c r="AA3486" s="9">
        <v>1</v>
      </c>
      <c r="AB3486" s="9">
        <v>0.16469970482931001</v>
      </c>
      <c r="AC3486" s="9">
        <v>2.4204721676290002E-2</v>
      </c>
      <c r="AD3486" s="9">
        <v>66.287412598666194</v>
      </c>
      <c r="AF3486" s="9">
        <v>-1</v>
      </c>
      <c r="AG3486" s="9">
        <v>-1</v>
      </c>
      <c r="AH3486" s="9">
        <v>-1</v>
      </c>
      <c r="AI3486" s="9">
        <v>-1</v>
      </c>
      <c r="AJ3486" s="9">
        <v>0</v>
      </c>
      <c r="AM3486" s="9" t="s">
        <v>309</v>
      </c>
      <c r="AN3486" s="9">
        <v>-1</v>
      </c>
      <c r="AQ3486" s="9">
        <v>578</v>
      </c>
      <c r="AR3486" s="9" t="s">
        <v>303</v>
      </c>
      <c r="AS3486" s="9" t="s">
        <v>304</v>
      </c>
      <c r="AT3486" s="9" t="s">
        <v>195</v>
      </c>
      <c r="AU3486" s="9">
        <v>132.71029999999999</v>
      </c>
      <c r="AV3486" s="9">
        <v>47.829776685221098</v>
      </c>
      <c r="AW3486" s="9">
        <v>69.630465363850803</v>
      </c>
      <c r="AX3486" s="9">
        <v>5.37610808E-2</v>
      </c>
    </row>
    <row r="3487" spans="1:50" x14ac:dyDescent="0.25">
      <c r="A3487" s="142">
        <v>550000</v>
      </c>
      <c r="B3487" s="142">
        <v>910000</v>
      </c>
      <c r="C3487" s="142">
        <v>910000</v>
      </c>
      <c r="D3487" s="9" t="s">
        <v>305</v>
      </c>
      <c r="E3487" s="9" t="s">
        <v>70</v>
      </c>
      <c r="F3487" s="9" t="s">
        <v>306</v>
      </c>
      <c r="G3487" s="9" t="s">
        <v>307</v>
      </c>
      <c r="H3487" s="9">
        <v>0.36</v>
      </c>
      <c r="I3487" s="9">
        <v>0.48</v>
      </c>
      <c r="J3487" s="9" t="s">
        <v>195</v>
      </c>
      <c r="K3487" s="9">
        <v>0.22178016973698</v>
      </c>
      <c r="L3487" s="9">
        <v>3852.56137521749</v>
      </c>
      <c r="M3487" s="9">
        <v>9.5721902011285902</v>
      </c>
      <c r="N3487" s="9">
        <v>1.4067554030589899</v>
      </c>
      <c r="O3487" s="9">
        <v>2.1229219675610298</v>
      </c>
      <c r="P3487" s="9">
        <v>0.31199045206884002</v>
      </c>
      <c r="Q3487" s="9">
        <v>854.42171571789902</v>
      </c>
      <c r="R3487" s="9">
        <v>1210</v>
      </c>
      <c r="S3487" s="9" t="s">
        <v>310</v>
      </c>
      <c r="T3487" s="9">
        <v>1210</v>
      </c>
      <c r="U3487" s="9" t="s">
        <v>293</v>
      </c>
      <c r="V3487" s="9" t="s">
        <v>195</v>
      </c>
      <c r="Z3487" s="9">
        <v>0</v>
      </c>
      <c r="AA3487" s="9">
        <v>1</v>
      </c>
      <c r="AB3487" s="9">
        <v>2.1229219675610298</v>
      </c>
      <c r="AC3487" s="9">
        <v>0.31199045206884002</v>
      </c>
      <c r="AD3487" s="9">
        <v>854.42171571789902</v>
      </c>
      <c r="AF3487" s="9">
        <v>-1</v>
      </c>
      <c r="AG3487" s="9">
        <v>-1</v>
      </c>
      <c r="AH3487" s="9">
        <v>-1</v>
      </c>
      <c r="AI3487" s="9">
        <v>-1</v>
      </c>
      <c r="AJ3487" s="9">
        <v>0</v>
      </c>
      <c r="AM3487" s="9" t="s">
        <v>309</v>
      </c>
      <c r="AN3487" s="9">
        <v>-1</v>
      </c>
      <c r="AQ3487" s="9">
        <v>578</v>
      </c>
      <c r="AR3487" s="9" t="s">
        <v>303</v>
      </c>
      <c r="AS3487" s="9" t="s">
        <v>304</v>
      </c>
      <c r="AT3487" s="9" t="s">
        <v>195</v>
      </c>
      <c r="AU3487" s="9">
        <v>132.71029999999999</v>
      </c>
      <c r="AV3487" s="9">
        <v>121.56924404418901</v>
      </c>
      <c r="AW3487" s="9">
        <v>897.512504261093</v>
      </c>
      <c r="AX3487" s="9">
        <v>0.69296165099999996</v>
      </c>
    </row>
    <row r="3488" spans="1:50" x14ac:dyDescent="0.25">
      <c r="A3488" s="142">
        <v>550000</v>
      </c>
      <c r="B3488" s="142">
        <v>910000</v>
      </c>
      <c r="C3488" s="142">
        <v>910000</v>
      </c>
      <c r="D3488" s="9" t="s">
        <v>305</v>
      </c>
      <c r="E3488" s="9" t="s">
        <v>70</v>
      </c>
      <c r="F3488" s="9" t="s">
        <v>306</v>
      </c>
      <c r="G3488" s="9" t="s">
        <v>307</v>
      </c>
      <c r="H3488" s="9">
        <v>0.36</v>
      </c>
      <c r="I3488" s="9">
        <v>0.48</v>
      </c>
      <c r="J3488" s="9" t="s">
        <v>195</v>
      </c>
      <c r="K3488" s="9">
        <v>0.14242334442084001</v>
      </c>
      <c r="L3488" s="9">
        <v>3852.56137521749</v>
      </c>
      <c r="M3488" s="9">
        <v>9.5721902011285902</v>
      </c>
      <c r="N3488" s="9">
        <v>1.4067554030589899</v>
      </c>
      <c r="O3488" s="9">
        <v>1.3633033418771501</v>
      </c>
      <c r="P3488" s="9">
        <v>0.20035480928575</v>
      </c>
      <c r="Q3488" s="9">
        <v>548.69467564503702</v>
      </c>
      <c r="R3488" s="9">
        <v>1210</v>
      </c>
      <c r="S3488" s="9" t="s">
        <v>310</v>
      </c>
      <c r="T3488" s="9">
        <v>1210</v>
      </c>
      <c r="U3488" s="9" t="s">
        <v>293</v>
      </c>
      <c r="V3488" s="9" t="s">
        <v>195</v>
      </c>
      <c r="Z3488" s="9">
        <v>0</v>
      </c>
      <c r="AA3488" s="9">
        <v>1</v>
      </c>
      <c r="AB3488" s="9">
        <v>1.3633033418771501</v>
      </c>
      <c r="AC3488" s="9">
        <v>0.20035480928575</v>
      </c>
      <c r="AD3488" s="9">
        <v>548.69467564503702</v>
      </c>
      <c r="AF3488" s="9">
        <v>-1</v>
      </c>
      <c r="AG3488" s="9">
        <v>-1</v>
      </c>
      <c r="AH3488" s="9">
        <v>-1</v>
      </c>
      <c r="AI3488" s="9">
        <v>-1</v>
      </c>
      <c r="AJ3488" s="9">
        <v>0</v>
      </c>
      <c r="AM3488" s="9" t="s">
        <v>309</v>
      </c>
      <c r="AN3488" s="9">
        <v>-1</v>
      </c>
      <c r="AQ3488" s="9">
        <v>578</v>
      </c>
      <c r="AR3488" s="9" t="s">
        <v>303</v>
      </c>
      <c r="AS3488" s="9" t="s">
        <v>304</v>
      </c>
      <c r="AT3488" s="9" t="s">
        <v>195</v>
      </c>
      <c r="AU3488" s="9">
        <v>132.71029999999999</v>
      </c>
      <c r="AV3488" s="9">
        <v>95.762469835450304</v>
      </c>
      <c r="AW3488" s="9">
        <v>576.366826069176</v>
      </c>
      <c r="AX3488" s="9">
        <v>0.44500784719999997</v>
      </c>
    </row>
    <row r="3489" spans="1:50" x14ac:dyDescent="0.25">
      <c r="A3489" s="142">
        <v>550000</v>
      </c>
      <c r="B3489" s="142">
        <v>910000</v>
      </c>
      <c r="C3489" s="142">
        <v>910000</v>
      </c>
      <c r="D3489" s="9" t="s">
        <v>305</v>
      </c>
      <c r="E3489" s="9" t="s">
        <v>70</v>
      </c>
      <c r="F3489" s="9" t="s">
        <v>306</v>
      </c>
      <c r="G3489" s="9" t="s">
        <v>307</v>
      </c>
      <c r="H3489" s="9">
        <v>0.36</v>
      </c>
      <c r="I3489" s="9">
        <v>0.48</v>
      </c>
      <c r="J3489" s="9" t="s">
        <v>195</v>
      </c>
      <c r="K3489" s="9">
        <v>1.8979431516330001E-2</v>
      </c>
      <c r="L3489" s="9">
        <v>3852.56137521749</v>
      </c>
      <c r="M3489" s="9">
        <v>9.5721902011285902</v>
      </c>
      <c r="N3489" s="9">
        <v>1.4067554030589899</v>
      </c>
      <c r="O3489" s="9">
        <v>0.18167472838359999</v>
      </c>
      <c r="P3489" s="9">
        <v>2.6699417832580001E-2</v>
      </c>
      <c r="Q3489" s="9">
        <v>73.1194247833985</v>
      </c>
      <c r="R3489" s="9">
        <v>1210</v>
      </c>
      <c r="S3489" s="9" t="s">
        <v>310</v>
      </c>
      <c r="T3489" s="9">
        <v>1210</v>
      </c>
      <c r="U3489" s="9" t="s">
        <v>293</v>
      </c>
      <c r="V3489" s="9" t="s">
        <v>195</v>
      </c>
      <c r="Z3489" s="9">
        <v>0</v>
      </c>
      <c r="AA3489" s="9">
        <v>1</v>
      </c>
      <c r="AB3489" s="9">
        <v>0.18167472838359999</v>
      </c>
      <c r="AC3489" s="9">
        <v>2.6699417832580001E-2</v>
      </c>
      <c r="AD3489" s="9">
        <v>73.119424783398898</v>
      </c>
      <c r="AF3489" s="9">
        <v>-1</v>
      </c>
      <c r="AG3489" s="9">
        <v>-1</v>
      </c>
      <c r="AH3489" s="9">
        <v>-1</v>
      </c>
      <c r="AI3489" s="9">
        <v>-1</v>
      </c>
      <c r="AJ3489" s="9">
        <v>0</v>
      </c>
      <c r="AM3489" s="9" t="s">
        <v>309</v>
      </c>
      <c r="AN3489" s="9">
        <v>-1</v>
      </c>
      <c r="AQ3489" s="9">
        <v>578</v>
      </c>
      <c r="AR3489" s="9" t="s">
        <v>303</v>
      </c>
      <c r="AS3489" s="9" t="s">
        <v>304</v>
      </c>
      <c r="AT3489" s="9" t="s">
        <v>195</v>
      </c>
      <c r="AU3489" s="9">
        <v>132.71029999999999</v>
      </c>
      <c r="AV3489" s="9">
        <v>35.740319919968996</v>
      </c>
      <c r="AW3489" s="9">
        <v>76.8070343253614</v>
      </c>
      <c r="AX3489" s="9">
        <v>5.9302047699999999E-2</v>
      </c>
    </row>
    <row r="3490" spans="1:50" x14ac:dyDescent="0.25">
      <c r="A3490" s="142">
        <v>550000</v>
      </c>
      <c r="B3490" s="142">
        <v>910000</v>
      </c>
      <c r="C3490" s="142">
        <v>910000</v>
      </c>
      <c r="D3490" s="9" t="s">
        <v>305</v>
      </c>
      <c r="E3490" s="9" t="s">
        <v>70</v>
      </c>
      <c r="F3490" s="9" t="s">
        <v>306</v>
      </c>
      <c r="G3490" s="9" t="s">
        <v>307</v>
      </c>
      <c r="H3490" s="9">
        <v>0.36</v>
      </c>
      <c r="I3490" s="9">
        <v>0.48</v>
      </c>
      <c r="J3490" s="9" t="s">
        <v>195</v>
      </c>
      <c r="K3490" s="9">
        <v>2.5963175819679999E-2</v>
      </c>
      <c r="L3490" s="9">
        <v>3852.56137521749</v>
      </c>
      <c r="M3490" s="9">
        <v>9.5721902011285902</v>
      </c>
      <c r="N3490" s="9">
        <v>1.4067554030589899</v>
      </c>
      <c r="O3490" s="9">
        <v>0.24852445717138999</v>
      </c>
      <c r="P3490" s="9">
        <v>3.6523837864910001E-2</v>
      </c>
      <c r="Q3490" s="9">
        <v>100.02472834091</v>
      </c>
      <c r="R3490" s="9">
        <v>1210</v>
      </c>
      <c r="S3490" s="9" t="s">
        <v>310</v>
      </c>
      <c r="T3490" s="9">
        <v>1210</v>
      </c>
      <c r="U3490" s="9" t="s">
        <v>293</v>
      </c>
      <c r="V3490" s="9" t="s">
        <v>195</v>
      </c>
      <c r="Z3490" s="9">
        <v>0</v>
      </c>
      <c r="AA3490" s="9">
        <v>1</v>
      </c>
      <c r="AB3490" s="9">
        <v>0.24852445717138999</v>
      </c>
      <c r="AC3490" s="9">
        <v>3.6523837864910001E-2</v>
      </c>
      <c r="AD3490" s="9">
        <v>100.02472834090899</v>
      </c>
      <c r="AF3490" s="9">
        <v>-1</v>
      </c>
      <c r="AG3490" s="9">
        <v>-1</v>
      </c>
      <c r="AH3490" s="9">
        <v>-1</v>
      </c>
      <c r="AI3490" s="9">
        <v>-1</v>
      </c>
      <c r="AJ3490" s="9">
        <v>0</v>
      </c>
      <c r="AM3490" s="9" t="s">
        <v>309</v>
      </c>
      <c r="AN3490" s="9">
        <v>-1</v>
      </c>
      <c r="AQ3490" s="9">
        <v>578</v>
      </c>
      <c r="AR3490" s="9" t="s">
        <v>303</v>
      </c>
      <c r="AS3490" s="9" t="s">
        <v>304</v>
      </c>
      <c r="AT3490" s="9" t="s">
        <v>195</v>
      </c>
      <c r="AU3490" s="9">
        <v>132.71029999999999</v>
      </c>
      <c r="AV3490" s="9">
        <v>58.628789901340802</v>
      </c>
      <c r="AW3490" s="9">
        <v>105.069244811803</v>
      </c>
      <c r="AX3490" s="9">
        <v>8.1123056200000002E-2</v>
      </c>
    </row>
    <row r="3491" spans="1:50" x14ac:dyDescent="0.25">
      <c r="A3491" s="142">
        <v>550000</v>
      </c>
      <c r="B3491" s="142">
        <v>910000</v>
      </c>
      <c r="C3491" s="142">
        <v>910000</v>
      </c>
      <c r="D3491" s="9" t="s">
        <v>305</v>
      </c>
      <c r="E3491" s="9" t="s">
        <v>70</v>
      </c>
      <c r="F3491" s="9" t="s">
        <v>306</v>
      </c>
      <c r="G3491" s="9" t="s">
        <v>307</v>
      </c>
      <c r="H3491" s="9">
        <v>0.36</v>
      </c>
      <c r="I3491" s="9">
        <v>0.48</v>
      </c>
      <c r="J3491" s="9" t="s">
        <v>195</v>
      </c>
      <c r="K3491" s="9">
        <v>0.32671496204707001</v>
      </c>
      <c r="L3491" s="9">
        <v>3854.7804929519998</v>
      </c>
      <c r="M3491" s="9">
        <v>9.5774916629202593</v>
      </c>
      <c r="N3491" s="9">
        <v>1.4075272860969099</v>
      </c>
      <c r="O3491" s="9">
        <v>3.1291098251571698</v>
      </c>
      <c r="P3491" s="9">
        <v>0.45986022385737002</v>
      </c>
      <c r="Q3491" s="9">
        <v>1259.41446245461</v>
      </c>
      <c r="R3491" s="9">
        <v>1200</v>
      </c>
      <c r="S3491" s="9" t="s">
        <v>308</v>
      </c>
      <c r="T3491" s="9">
        <v>1200</v>
      </c>
      <c r="U3491" s="9" t="s">
        <v>293</v>
      </c>
      <c r="V3491" s="9" t="s">
        <v>195</v>
      </c>
      <c r="Z3491" s="9">
        <v>0</v>
      </c>
      <c r="AA3491" s="9">
        <v>1</v>
      </c>
      <c r="AB3491" s="9">
        <v>3.1291098251571698</v>
      </c>
      <c r="AC3491" s="9">
        <v>0.45986022385737002</v>
      </c>
      <c r="AD3491" s="9">
        <v>1259.41446245461</v>
      </c>
      <c r="AF3491" s="9">
        <v>-1</v>
      </c>
      <c r="AG3491" s="9">
        <v>-1</v>
      </c>
      <c r="AH3491" s="9">
        <v>-1</v>
      </c>
      <c r="AI3491" s="9">
        <v>-1</v>
      </c>
      <c r="AJ3491" s="9">
        <v>0</v>
      </c>
      <c r="AM3491" s="9" t="s">
        <v>309</v>
      </c>
      <c r="AN3491" s="9">
        <v>-1</v>
      </c>
      <c r="AQ3491" s="9">
        <v>578</v>
      </c>
      <c r="AR3491" s="9" t="s">
        <v>303</v>
      </c>
      <c r="AS3491" s="9" t="s">
        <v>304</v>
      </c>
      <c r="AT3491" s="9" t="s">
        <v>195</v>
      </c>
      <c r="AU3491" s="9">
        <v>132.71029999999999</v>
      </c>
      <c r="AV3491" s="9">
        <v>196.49486559905</v>
      </c>
      <c r="AW3491" s="9">
        <v>1322.16854245437</v>
      </c>
      <c r="AX3491" s="9">
        <v>1.0214229216999999</v>
      </c>
    </row>
    <row r="3492" spans="1:50" x14ac:dyDescent="0.25">
      <c r="A3492" s="142">
        <v>550000</v>
      </c>
      <c r="B3492" s="142">
        <v>910000</v>
      </c>
      <c r="C3492" s="142">
        <v>910000</v>
      </c>
      <c r="D3492" s="9" t="s">
        <v>305</v>
      </c>
      <c r="E3492" s="9" t="s">
        <v>70</v>
      </c>
      <c r="F3492" s="9" t="s">
        <v>306</v>
      </c>
      <c r="G3492" s="9" t="s">
        <v>307</v>
      </c>
      <c r="H3492" s="9">
        <v>0.36</v>
      </c>
      <c r="I3492" s="9">
        <v>0.48</v>
      </c>
      <c r="J3492" s="9" t="s">
        <v>195</v>
      </c>
      <c r="K3492" s="9">
        <v>3.3222785270000001E-5</v>
      </c>
      <c r="L3492" s="9">
        <v>3854.7804929519998</v>
      </c>
      <c r="M3492" s="9">
        <v>9.5774916629202593</v>
      </c>
      <c r="N3492" s="9">
        <v>1.4075272860969099</v>
      </c>
      <c r="O3492" s="9">
        <v>3.1819094897000001E-4</v>
      </c>
      <c r="P3492" s="9">
        <v>4.6761976790000001E-5</v>
      </c>
      <c r="Q3492" s="9">
        <v>0.12806654459189001</v>
      </c>
      <c r="R3492" s="9">
        <v>1210</v>
      </c>
      <c r="S3492" s="9" t="s">
        <v>310</v>
      </c>
      <c r="T3492" s="9">
        <v>1210</v>
      </c>
      <c r="U3492" s="9" t="s">
        <v>293</v>
      </c>
      <c r="V3492" s="9" t="s">
        <v>195</v>
      </c>
      <c r="Z3492" s="9">
        <v>0</v>
      </c>
      <c r="AA3492" s="9">
        <v>1</v>
      </c>
      <c r="AB3492" s="9">
        <v>3.1819094897000001E-4</v>
      </c>
      <c r="AC3492" s="9">
        <v>4.6761976790000001E-5</v>
      </c>
      <c r="AD3492" s="9">
        <v>0.12806654459019001</v>
      </c>
      <c r="AF3492" s="9">
        <v>-1</v>
      </c>
      <c r="AG3492" s="9">
        <v>-1</v>
      </c>
      <c r="AH3492" s="9">
        <v>-1</v>
      </c>
      <c r="AI3492" s="9">
        <v>-1</v>
      </c>
      <c r="AJ3492" s="9">
        <v>0</v>
      </c>
      <c r="AM3492" s="9" t="s">
        <v>309</v>
      </c>
      <c r="AN3492" s="9">
        <v>-1</v>
      </c>
      <c r="AQ3492" s="9">
        <v>578</v>
      </c>
      <c r="AR3492" s="9" t="s">
        <v>303</v>
      </c>
      <c r="AS3492" s="9" t="s">
        <v>304</v>
      </c>
      <c r="AT3492" s="9" t="s">
        <v>195</v>
      </c>
      <c r="AU3492" s="9">
        <v>132.71029999999999</v>
      </c>
      <c r="AV3492" s="9">
        <v>2.1162904167547101</v>
      </c>
      <c r="AW3492" s="9">
        <v>0.13444784195026999</v>
      </c>
      <c r="AX3492" s="9">
        <v>1.038658E-4</v>
      </c>
    </row>
    <row r="3493" spans="1:50" x14ac:dyDescent="0.25">
      <c r="A3493" s="142">
        <v>550000</v>
      </c>
      <c r="B3493" s="142">
        <v>910000</v>
      </c>
      <c r="C3493" s="142">
        <v>910000</v>
      </c>
      <c r="D3493" s="9" t="s">
        <v>305</v>
      </c>
      <c r="E3493" s="9" t="s">
        <v>70</v>
      </c>
      <c r="F3493" s="9" t="s">
        <v>306</v>
      </c>
      <c r="G3493" s="9" t="s">
        <v>307</v>
      </c>
      <c r="H3493" s="9">
        <v>0.36</v>
      </c>
      <c r="I3493" s="9">
        <v>0.48</v>
      </c>
      <c r="J3493" s="9" t="s">
        <v>195</v>
      </c>
      <c r="K3493" s="9">
        <v>3.0915378495020001E-2</v>
      </c>
      <c r="L3493" s="9">
        <v>3854.7804929519998</v>
      </c>
      <c r="M3493" s="9">
        <v>9.5774916629202593</v>
      </c>
      <c r="N3493" s="9">
        <v>1.4075272860969099</v>
      </c>
      <c r="O3493" s="9">
        <v>0.29609177979207002</v>
      </c>
      <c r="P3493" s="9">
        <v>4.3514238791750003E-2</v>
      </c>
      <c r="Q3493" s="9">
        <v>119.171997954831</v>
      </c>
      <c r="R3493" s="9">
        <v>1210</v>
      </c>
      <c r="S3493" s="9" t="s">
        <v>310</v>
      </c>
      <c r="T3493" s="9">
        <v>1210</v>
      </c>
      <c r="U3493" s="9" t="s">
        <v>293</v>
      </c>
      <c r="V3493" s="9" t="s">
        <v>195</v>
      </c>
      <c r="Z3493" s="9">
        <v>0</v>
      </c>
      <c r="AA3493" s="9">
        <v>1</v>
      </c>
      <c r="AB3493" s="9">
        <v>0.29609177979207002</v>
      </c>
      <c r="AC3493" s="9">
        <v>4.3514238791750003E-2</v>
      </c>
      <c r="AD3493" s="9">
        <v>119.171997954831</v>
      </c>
      <c r="AF3493" s="9">
        <v>-1</v>
      </c>
      <c r="AG3493" s="9">
        <v>-1</v>
      </c>
      <c r="AH3493" s="9">
        <v>-1</v>
      </c>
      <c r="AI3493" s="9">
        <v>-1</v>
      </c>
      <c r="AJ3493" s="9">
        <v>0</v>
      </c>
      <c r="AM3493" s="9" t="s">
        <v>309</v>
      </c>
      <c r="AN3493" s="9">
        <v>-1</v>
      </c>
      <c r="AQ3493" s="9">
        <v>578</v>
      </c>
      <c r="AR3493" s="9" t="s">
        <v>303</v>
      </c>
      <c r="AS3493" s="9" t="s">
        <v>304</v>
      </c>
      <c r="AT3493" s="9" t="s">
        <v>195</v>
      </c>
      <c r="AU3493" s="9">
        <v>132.71029999999999</v>
      </c>
      <c r="AV3493" s="9">
        <v>64.445027655722399</v>
      </c>
      <c r="AW3493" s="9">
        <v>125.110098013498</v>
      </c>
      <c r="AX3493" s="9">
        <v>9.6652066499999995E-2</v>
      </c>
    </row>
    <row r="3494" spans="1:50" x14ac:dyDescent="0.25">
      <c r="A3494" s="142">
        <v>550000</v>
      </c>
      <c r="B3494" s="142">
        <v>910000</v>
      </c>
      <c r="C3494" s="142">
        <v>910000</v>
      </c>
      <c r="D3494" s="9" t="s">
        <v>305</v>
      </c>
      <c r="E3494" s="9" t="s">
        <v>70</v>
      </c>
      <c r="F3494" s="9" t="s">
        <v>306</v>
      </c>
      <c r="G3494" s="9" t="s">
        <v>307</v>
      </c>
      <c r="H3494" s="9">
        <v>0.36</v>
      </c>
      <c r="I3494" s="9">
        <v>0.48</v>
      </c>
      <c r="J3494" s="9" t="s">
        <v>195</v>
      </c>
      <c r="K3494" s="9">
        <v>8.1615577787500004E-2</v>
      </c>
      <c r="L3494" s="9">
        <v>3854.7804929519998</v>
      </c>
      <c r="M3494" s="9">
        <v>9.5774916629202593</v>
      </c>
      <c r="N3494" s="9">
        <v>1.4075272860969099</v>
      </c>
      <c r="O3494" s="9">
        <v>0.78167251582426001</v>
      </c>
      <c r="P3494" s="9">
        <v>0.11487615270647999</v>
      </c>
      <c r="Q3494" s="9">
        <v>314.61013717628902</v>
      </c>
      <c r="R3494" s="9">
        <v>1210</v>
      </c>
      <c r="S3494" s="9" t="s">
        <v>310</v>
      </c>
      <c r="T3494" s="9">
        <v>1210</v>
      </c>
      <c r="U3494" s="9" t="s">
        <v>293</v>
      </c>
      <c r="V3494" s="9" t="s">
        <v>195</v>
      </c>
      <c r="Z3494" s="9">
        <v>0</v>
      </c>
      <c r="AA3494" s="9">
        <v>1</v>
      </c>
      <c r="AB3494" s="9">
        <v>0.78167251582426001</v>
      </c>
      <c r="AC3494" s="9">
        <v>0.11487615270647999</v>
      </c>
      <c r="AD3494" s="9">
        <v>314.61013717628703</v>
      </c>
      <c r="AF3494" s="9">
        <v>-1</v>
      </c>
      <c r="AG3494" s="9">
        <v>-1</v>
      </c>
      <c r="AH3494" s="9">
        <v>-1</v>
      </c>
      <c r="AI3494" s="9">
        <v>-1</v>
      </c>
      <c r="AJ3494" s="9">
        <v>0</v>
      </c>
      <c r="AM3494" s="9" t="s">
        <v>309</v>
      </c>
      <c r="AN3494" s="9">
        <v>-1</v>
      </c>
      <c r="AQ3494" s="9">
        <v>578</v>
      </c>
      <c r="AR3494" s="9" t="s">
        <v>303</v>
      </c>
      <c r="AS3494" s="9" t="s">
        <v>304</v>
      </c>
      <c r="AT3494" s="9" t="s">
        <v>195</v>
      </c>
      <c r="AU3494" s="9">
        <v>132.71029999999999</v>
      </c>
      <c r="AV3494" s="9">
        <v>82.902436594338994</v>
      </c>
      <c r="AW3494" s="9">
        <v>330.28652513725802</v>
      </c>
      <c r="AX3494" s="9">
        <v>0.25515826209999998</v>
      </c>
    </row>
    <row r="3495" spans="1:50" x14ac:dyDescent="0.25">
      <c r="A3495" s="142">
        <v>550000</v>
      </c>
      <c r="B3495" s="142">
        <v>910000</v>
      </c>
      <c r="C3495" s="142">
        <v>910000</v>
      </c>
      <c r="D3495" s="9" t="s">
        <v>305</v>
      </c>
      <c r="E3495" s="9" t="s">
        <v>70</v>
      </c>
      <c r="F3495" s="9" t="s">
        <v>306</v>
      </c>
      <c r="G3495" s="9" t="s">
        <v>307</v>
      </c>
      <c r="H3495" s="9">
        <v>0.36</v>
      </c>
      <c r="I3495" s="9">
        <v>0.48</v>
      </c>
      <c r="J3495" s="9" t="s">
        <v>195</v>
      </c>
      <c r="K3495" s="9">
        <v>0.13372464370527001</v>
      </c>
      <c r="L3495" s="9">
        <v>3854.7804929519998</v>
      </c>
      <c r="M3495" s="9">
        <v>9.5774916629202593</v>
      </c>
      <c r="N3495" s="9">
        <v>1.4075272860969099</v>
      </c>
      <c r="O3495" s="9">
        <v>1.2807466602142701</v>
      </c>
      <c r="P3495" s="9">
        <v>0.18822108483875999</v>
      </c>
      <c r="Q3495" s="9">
        <v>515.47914798205898</v>
      </c>
      <c r="R3495" s="9">
        <v>1210</v>
      </c>
      <c r="S3495" s="9" t="s">
        <v>310</v>
      </c>
      <c r="T3495" s="9">
        <v>1210</v>
      </c>
      <c r="U3495" s="9" t="s">
        <v>293</v>
      </c>
      <c r="V3495" s="9" t="s">
        <v>195</v>
      </c>
      <c r="Z3495" s="9">
        <v>0</v>
      </c>
      <c r="AA3495" s="9">
        <v>1</v>
      </c>
      <c r="AB3495" s="9">
        <v>1.2807466602142701</v>
      </c>
      <c r="AC3495" s="9">
        <v>0.18822108483875999</v>
      </c>
      <c r="AD3495" s="9">
        <v>515.47914798205898</v>
      </c>
      <c r="AF3495" s="9">
        <v>-1</v>
      </c>
      <c r="AG3495" s="9">
        <v>-1</v>
      </c>
      <c r="AH3495" s="9">
        <v>-1</v>
      </c>
      <c r="AI3495" s="9">
        <v>-1</v>
      </c>
      <c r="AJ3495" s="9">
        <v>0</v>
      </c>
      <c r="AM3495" s="9" t="s">
        <v>309</v>
      </c>
      <c r="AN3495" s="9">
        <v>-1</v>
      </c>
      <c r="AQ3495" s="9">
        <v>578</v>
      </c>
      <c r="AR3495" s="9" t="s">
        <v>303</v>
      </c>
      <c r="AS3495" s="9" t="s">
        <v>304</v>
      </c>
      <c r="AT3495" s="9" t="s">
        <v>195</v>
      </c>
      <c r="AU3495" s="9">
        <v>132.71029999999999</v>
      </c>
      <c r="AV3495" s="9">
        <v>94.476483558512399</v>
      </c>
      <c r="AW3495" s="9">
        <v>541.16443321185204</v>
      </c>
      <c r="AX3495" s="9">
        <v>0.41806905760000002</v>
      </c>
    </row>
    <row r="3496" spans="1:50" x14ac:dyDescent="0.25">
      <c r="A3496" s="142">
        <v>550000</v>
      </c>
      <c r="B3496" s="142">
        <v>910000</v>
      </c>
      <c r="C3496" s="142">
        <v>910000</v>
      </c>
      <c r="D3496" s="9" t="s">
        <v>305</v>
      </c>
      <c r="E3496" s="9" t="s">
        <v>70</v>
      </c>
      <c r="F3496" s="9" t="s">
        <v>306</v>
      </c>
      <c r="G3496" s="9" t="s">
        <v>307</v>
      </c>
      <c r="H3496" s="9">
        <v>0.36</v>
      </c>
      <c r="I3496" s="9">
        <v>0.48</v>
      </c>
      <c r="J3496" s="9" t="s">
        <v>195</v>
      </c>
      <c r="K3496" s="9">
        <v>2.0497915782299999E-3</v>
      </c>
      <c r="L3496" s="9">
        <v>3854.7804929519998</v>
      </c>
      <c r="M3496" s="9">
        <v>9.5774916629202593</v>
      </c>
      <c r="N3496" s="9">
        <v>1.4075272860969099</v>
      </c>
      <c r="O3496" s="9">
        <v>1.9631861751270002E-2</v>
      </c>
      <c r="P3496" s="9">
        <v>2.88513757717E-3</v>
      </c>
      <c r="Q3496" s="9">
        <v>7.9014965903975796</v>
      </c>
      <c r="R3496" s="9">
        <v>1210</v>
      </c>
      <c r="S3496" s="9" t="s">
        <v>310</v>
      </c>
      <c r="T3496" s="9">
        <v>1210</v>
      </c>
      <c r="U3496" s="9" t="s">
        <v>293</v>
      </c>
      <c r="V3496" s="9" t="s">
        <v>195</v>
      </c>
      <c r="Z3496" s="9">
        <v>0</v>
      </c>
      <c r="AA3496" s="9">
        <v>1</v>
      </c>
      <c r="AB3496" s="9">
        <v>1.9631861751270002E-2</v>
      </c>
      <c r="AC3496" s="9">
        <v>2.88513757717E-3</v>
      </c>
      <c r="AD3496" s="9">
        <v>7.9014965903991996</v>
      </c>
      <c r="AF3496" s="9">
        <v>-1</v>
      </c>
      <c r="AG3496" s="9">
        <v>-1</v>
      </c>
      <c r="AH3496" s="9">
        <v>-1</v>
      </c>
      <c r="AI3496" s="9">
        <v>-1</v>
      </c>
      <c r="AJ3496" s="9">
        <v>0</v>
      </c>
      <c r="AM3496" s="9" t="s">
        <v>309</v>
      </c>
      <c r="AN3496" s="9">
        <v>-1</v>
      </c>
      <c r="AQ3496" s="9">
        <v>578</v>
      </c>
      <c r="AR3496" s="9" t="s">
        <v>303</v>
      </c>
      <c r="AS3496" s="9" t="s">
        <v>304</v>
      </c>
      <c r="AT3496" s="9" t="s">
        <v>195</v>
      </c>
      <c r="AU3496" s="9">
        <v>132.71029999999999</v>
      </c>
      <c r="AV3496" s="9">
        <v>16.715795778507498</v>
      </c>
      <c r="AW3496" s="9">
        <v>8.2952122129634294</v>
      </c>
      <c r="AX3496" s="9">
        <v>6.4083508000000004E-3</v>
      </c>
    </row>
    <row r="3497" spans="1:50" x14ac:dyDescent="0.25">
      <c r="A3497" s="142">
        <v>550000</v>
      </c>
      <c r="B3497" s="142">
        <v>910000</v>
      </c>
      <c r="C3497" s="142">
        <v>910000</v>
      </c>
      <c r="D3497" s="9" t="s">
        <v>305</v>
      </c>
      <c r="E3497" s="9" t="s">
        <v>70</v>
      </c>
      <c r="F3497" s="9" t="s">
        <v>306</v>
      </c>
      <c r="G3497" s="9" t="s">
        <v>307</v>
      </c>
      <c r="H3497" s="9">
        <v>0.36</v>
      </c>
      <c r="I3497" s="9">
        <v>0.48</v>
      </c>
      <c r="J3497" s="9" t="s">
        <v>195</v>
      </c>
      <c r="K3497" s="9">
        <v>1.5482505781099999E-3</v>
      </c>
      <c r="L3497" s="9">
        <v>3854.7804929519998</v>
      </c>
      <c r="M3497" s="9">
        <v>9.5774916629202593</v>
      </c>
      <c r="N3497" s="9">
        <v>1.4075272860969099</v>
      </c>
      <c r="O3497" s="9">
        <v>1.482835700397E-2</v>
      </c>
      <c r="P3497" s="9">
        <v>2.1792049344000002E-3</v>
      </c>
      <c r="Q3497" s="9">
        <v>5.9681661267077999</v>
      </c>
      <c r="R3497" s="9">
        <v>1210</v>
      </c>
      <c r="S3497" s="9" t="s">
        <v>310</v>
      </c>
      <c r="T3497" s="9">
        <v>1210</v>
      </c>
      <c r="U3497" s="9" t="s">
        <v>293</v>
      </c>
      <c r="V3497" s="9" t="s">
        <v>195</v>
      </c>
      <c r="Z3497" s="9">
        <v>0</v>
      </c>
      <c r="AA3497" s="9">
        <v>1</v>
      </c>
      <c r="AB3497" s="9">
        <v>1.482835700397E-2</v>
      </c>
      <c r="AC3497" s="9">
        <v>2.1792049344000002E-3</v>
      </c>
      <c r="AD3497" s="9">
        <v>5.9681661267078399</v>
      </c>
      <c r="AF3497" s="9">
        <v>-1</v>
      </c>
      <c r="AG3497" s="9">
        <v>-1</v>
      </c>
      <c r="AH3497" s="9">
        <v>-1</v>
      </c>
      <c r="AI3497" s="9">
        <v>-1</v>
      </c>
      <c r="AJ3497" s="9">
        <v>0</v>
      </c>
      <c r="AM3497" s="9" t="s">
        <v>309</v>
      </c>
      <c r="AN3497" s="9">
        <v>-1</v>
      </c>
      <c r="AQ3497" s="9">
        <v>578</v>
      </c>
      <c r="AR3497" s="9" t="s">
        <v>303</v>
      </c>
      <c r="AS3497" s="9" t="s">
        <v>304</v>
      </c>
      <c r="AT3497" s="9" t="s">
        <v>195</v>
      </c>
      <c r="AU3497" s="9">
        <v>132.71029999999999</v>
      </c>
      <c r="AV3497" s="9">
        <v>13.322580492813801</v>
      </c>
      <c r="AW3497" s="9">
        <v>6.2655477955170902</v>
      </c>
      <c r="AX3497" s="9">
        <v>4.8403617999999999E-3</v>
      </c>
    </row>
    <row r="3498" spans="1:50" x14ac:dyDescent="0.25">
      <c r="A3498" s="142">
        <v>550000</v>
      </c>
      <c r="B3498" s="142">
        <v>910000</v>
      </c>
      <c r="C3498" s="142">
        <v>910000</v>
      </c>
      <c r="D3498" s="9" t="s">
        <v>305</v>
      </c>
      <c r="E3498" s="9" t="s">
        <v>70</v>
      </c>
      <c r="F3498" s="9" t="s">
        <v>306</v>
      </c>
      <c r="G3498" s="9" t="s">
        <v>307</v>
      </c>
      <c r="H3498" s="9">
        <v>0.36</v>
      </c>
      <c r="I3498" s="9">
        <v>0.48</v>
      </c>
      <c r="J3498" s="9" t="s">
        <v>195</v>
      </c>
      <c r="K3498" s="9">
        <v>4.1161626691409998E-2</v>
      </c>
      <c r="L3498" s="9">
        <v>3854.7804929519998</v>
      </c>
      <c r="M3498" s="9">
        <v>9.5774916629202593</v>
      </c>
      <c r="N3498" s="9">
        <v>1.4075272860969099</v>
      </c>
      <c r="O3498" s="9">
        <v>0.39422513646926</v>
      </c>
      <c r="P3498" s="9">
        <v>5.79361127083E-2</v>
      </c>
      <c r="Q3498" s="9">
        <v>158.66903562823899</v>
      </c>
      <c r="R3498" s="9">
        <v>1210</v>
      </c>
      <c r="S3498" s="9" t="s">
        <v>310</v>
      </c>
      <c r="T3498" s="9">
        <v>1210</v>
      </c>
      <c r="U3498" s="9" t="s">
        <v>293</v>
      </c>
      <c r="V3498" s="9" t="s">
        <v>195</v>
      </c>
      <c r="Z3498" s="9">
        <v>0</v>
      </c>
      <c r="AA3498" s="9">
        <v>1</v>
      </c>
      <c r="AB3498" s="9">
        <v>0.39422513646926</v>
      </c>
      <c r="AC3498" s="9">
        <v>5.79361127083E-2</v>
      </c>
      <c r="AD3498" s="9">
        <v>158.669035628237</v>
      </c>
      <c r="AF3498" s="9">
        <v>-1</v>
      </c>
      <c r="AG3498" s="9">
        <v>-1</v>
      </c>
      <c r="AH3498" s="9">
        <v>-1</v>
      </c>
      <c r="AI3498" s="9">
        <v>-1</v>
      </c>
      <c r="AJ3498" s="9">
        <v>0</v>
      </c>
      <c r="AM3498" s="9" t="s">
        <v>309</v>
      </c>
      <c r="AN3498" s="9">
        <v>-1</v>
      </c>
      <c r="AQ3498" s="9">
        <v>578</v>
      </c>
      <c r="AR3498" s="9" t="s">
        <v>303</v>
      </c>
      <c r="AS3498" s="9" t="s">
        <v>304</v>
      </c>
      <c r="AT3498" s="9" t="s">
        <v>195</v>
      </c>
      <c r="AU3498" s="9">
        <v>132.71029999999999</v>
      </c>
      <c r="AV3498" s="9">
        <v>52.743015809960902</v>
      </c>
      <c r="AW3498" s="9">
        <v>166.57519333258199</v>
      </c>
      <c r="AX3498" s="9">
        <v>0.1286853493</v>
      </c>
    </row>
    <row r="3499" spans="1:50" x14ac:dyDescent="0.25">
      <c r="A3499" s="142">
        <v>550000</v>
      </c>
      <c r="B3499" s="142">
        <v>910000</v>
      </c>
      <c r="C3499" s="142">
        <v>910000</v>
      </c>
      <c r="D3499" s="9" t="s">
        <v>305</v>
      </c>
      <c r="E3499" s="9" t="s">
        <v>70</v>
      </c>
      <c r="F3499" s="9" t="s">
        <v>306</v>
      </c>
      <c r="G3499" s="9" t="s">
        <v>307</v>
      </c>
      <c r="H3499" s="9">
        <v>0.36</v>
      </c>
      <c r="I3499" s="9">
        <v>0.48</v>
      </c>
      <c r="J3499" s="9" t="s">
        <v>195</v>
      </c>
      <c r="K3499" s="9">
        <v>2.6606020711680001E-2</v>
      </c>
      <c r="L3499" s="9">
        <v>3904.2166495630299</v>
      </c>
      <c r="M3499" s="9">
        <v>11.346696099940299</v>
      </c>
      <c r="N3499" s="9">
        <v>1.49936126234871</v>
      </c>
      <c r="O3499" s="9">
        <v>0.30189043144424998</v>
      </c>
      <c r="P3499" s="9">
        <v>3.989203680035E-2</v>
      </c>
      <c r="Q3499" s="9">
        <v>103.875669041195</v>
      </c>
      <c r="R3499" s="9">
        <v>1400</v>
      </c>
      <c r="S3499" s="9" t="s">
        <v>297</v>
      </c>
      <c r="T3499" s="9">
        <v>1400</v>
      </c>
      <c r="U3499" s="9" t="s">
        <v>293</v>
      </c>
      <c r="V3499" s="9" t="s">
        <v>195</v>
      </c>
      <c r="Z3499" s="9">
        <v>0</v>
      </c>
      <c r="AA3499" s="9">
        <v>1</v>
      </c>
      <c r="AB3499" s="9">
        <v>0.30189043144424998</v>
      </c>
      <c r="AC3499" s="9">
        <v>3.989203680035E-2</v>
      </c>
      <c r="AD3499" s="9">
        <v>103.875669041194</v>
      </c>
      <c r="AF3499" s="9">
        <v>-1</v>
      </c>
      <c r="AG3499" s="9">
        <v>-1</v>
      </c>
      <c r="AH3499" s="9">
        <v>-1</v>
      </c>
      <c r="AI3499" s="9">
        <v>-1</v>
      </c>
      <c r="AJ3499" s="9">
        <v>0</v>
      </c>
      <c r="AM3499" s="9" t="s">
        <v>309</v>
      </c>
      <c r="AN3499" s="9">
        <v>-1</v>
      </c>
      <c r="AQ3499" s="9">
        <v>578</v>
      </c>
      <c r="AR3499" s="9" t="s">
        <v>303</v>
      </c>
      <c r="AS3499" s="9" t="s">
        <v>304</v>
      </c>
      <c r="AT3499" s="9" t="s">
        <v>195</v>
      </c>
      <c r="AU3499" s="9">
        <v>132.71029999999999</v>
      </c>
      <c r="AV3499" s="9">
        <v>100.96775917956499</v>
      </c>
      <c r="AW3499" s="9">
        <v>107.670745791605</v>
      </c>
      <c r="AX3499" s="9">
        <v>8.4246284699999993E-2</v>
      </c>
    </row>
    <row r="3500" spans="1:50" x14ac:dyDescent="0.25">
      <c r="A3500" s="142">
        <v>550000</v>
      </c>
      <c r="B3500" s="142">
        <v>910000</v>
      </c>
      <c r="C3500" s="142">
        <v>910000</v>
      </c>
      <c r="D3500" s="9" t="s">
        <v>305</v>
      </c>
      <c r="E3500" s="9" t="s">
        <v>70</v>
      </c>
      <c r="F3500" s="9" t="s">
        <v>306</v>
      </c>
      <c r="G3500" s="9" t="s">
        <v>307</v>
      </c>
      <c r="H3500" s="9">
        <v>0.36</v>
      </c>
      <c r="I3500" s="9">
        <v>0.48</v>
      </c>
      <c r="J3500" s="9" t="s">
        <v>195</v>
      </c>
      <c r="K3500" s="9">
        <v>1.107657679279E-2</v>
      </c>
      <c r="L3500" s="9">
        <v>3904.2166495630299</v>
      </c>
      <c r="M3500" s="9">
        <v>11.346696099940299</v>
      </c>
      <c r="N3500" s="9">
        <v>1.49936126234871</v>
      </c>
      <c r="O3500" s="9">
        <v>0.12568255069549</v>
      </c>
      <c r="P3500" s="9">
        <v>1.660779016254E-2</v>
      </c>
      <c r="Q3500" s="9">
        <v>43.245355534593699</v>
      </c>
      <c r="R3500" s="9">
        <v>8140</v>
      </c>
      <c r="S3500" s="9" t="s">
        <v>292</v>
      </c>
      <c r="T3500" s="9">
        <v>8140</v>
      </c>
      <c r="U3500" s="9" t="s">
        <v>293</v>
      </c>
      <c r="V3500" s="9" t="s">
        <v>195</v>
      </c>
      <c r="Z3500" s="9">
        <v>0</v>
      </c>
      <c r="AA3500" s="9">
        <v>1</v>
      </c>
      <c r="AB3500" s="9">
        <v>0.12568255069549</v>
      </c>
      <c r="AC3500" s="9">
        <v>1.660779016254E-2</v>
      </c>
      <c r="AD3500" s="9">
        <v>43.2452683686748</v>
      </c>
      <c r="AF3500" s="9">
        <v>-1</v>
      </c>
      <c r="AG3500" s="9">
        <v>-1</v>
      </c>
      <c r="AH3500" s="9">
        <v>-1</v>
      </c>
      <c r="AI3500" s="9">
        <v>-1</v>
      </c>
      <c r="AJ3500" s="9">
        <v>0</v>
      </c>
      <c r="AM3500" s="9" t="s">
        <v>309</v>
      </c>
      <c r="AN3500" s="9">
        <v>-1</v>
      </c>
      <c r="AQ3500" s="9">
        <v>578</v>
      </c>
      <c r="AR3500" s="9" t="s">
        <v>303</v>
      </c>
      <c r="AS3500" s="9" t="s">
        <v>304</v>
      </c>
      <c r="AT3500" s="9" t="s">
        <v>195</v>
      </c>
      <c r="AU3500" s="9">
        <v>132.71029999999999</v>
      </c>
      <c r="AV3500" s="9">
        <v>87.147356315970598</v>
      </c>
      <c r="AW3500" s="9">
        <v>44.825315932127602</v>
      </c>
      <c r="AX3500" s="9">
        <v>3.5073210399999999E-2</v>
      </c>
    </row>
    <row r="3501" spans="1:50" x14ac:dyDescent="0.25">
      <c r="A3501" s="142">
        <v>550000</v>
      </c>
      <c r="B3501" s="142">
        <v>910000</v>
      </c>
      <c r="C3501" s="142">
        <v>910000</v>
      </c>
      <c r="D3501" s="9" t="s">
        <v>305</v>
      </c>
      <c r="E3501" s="9" t="s">
        <v>70</v>
      </c>
      <c r="F3501" s="9" t="s">
        <v>306</v>
      </c>
      <c r="G3501" s="9" t="s">
        <v>307</v>
      </c>
      <c r="H3501" s="9">
        <v>0.36</v>
      </c>
      <c r="I3501" s="9">
        <v>0.48</v>
      </c>
      <c r="J3501" s="9" t="s">
        <v>195</v>
      </c>
      <c r="K3501" s="9">
        <v>0.16533750452849999</v>
      </c>
      <c r="L3501" s="9">
        <v>3904.2166495630299</v>
      </c>
      <c r="M3501" s="9">
        <v>11.346696099940299</v>
      </c>
      <c r="N3501" s="9">
        <v>1.49936126234871</v>
      </c>
      <c r="O3501" s="9">
        <v>1.8760344178074599</v>
      </c>
      <c r="P3501" s="9">
        <v>0.24790064950344001</v>
      </c>
      <c r="Q3501" s="9">
        <v>645.51343797739605</v>
      </c>
      <c r="R3501" s="9">
        <v>1430</v>
      </c>
      <c r="S3501" s="9" t="s">
        <v>298</v>
      </c>
      <c r="T3501" s="9">
        <v>1430</v>
      </c>
      <c r="U3501" s="9" t="s">
        <v>293</v>
      </c>
      <c r="V3501" s="9" t="s">
        <v>195</v>
      </c>
      <c r="Z3501" s="9">
        <v>0</v>
      </c>
      <c r="AA3501" s="9">
        <v>1</v>
      </c>
      <c r="AB3501" s="9">
        <v>1.8760344178074599</v>
      </c>
      <c r="AC3501" s="9">
        <v>0.24790064950344001</v>
      </c>
      <c r="AD3501" s="9">
        <v>645.51343797739605</v>
      </c>
      <c r="AF3501" s="9">
        <v>-1</v>
      </c>
      <c r="AG3501" s="9">
        <v>-1</v>
      </c>
      <c r="AH3501" s="9">
        <v>-1</v>
      </c>
      <c r="AI3501" s="9">
        <v>-1</v>
      </c>
      <c r="AJ3501" s="9">
        <v>0</v>
      </c>
      <c r="AM3501" s="9" t="s">
        <v>309</v>
      </c>
      <c r="AN3501" s="9">
        <v>-1</v>
      </c>
      <c r="AQ3501" s="9">
        <v>578</v>
      </c>
      <c r="AR3501" s="9" t="s">
        <v>303</v>
      </c>
      <c r="AS3501" s="9" t="s">
        <v>304</v>
      </c>
      <c r="AT3501" s="9" t="s">
        <v>195</v>
      </c>
      <c r="AU3501" s="9">
        <v>132.71029999999999</v>
      </c>
      <c r="AV3501" s="9">
        <v>106.422069578334</v>
      </c>
      <c r="AW3501" s="9">
        <v>669.09714206477497</v>
      </c>
      <c r="AX3501" s="9">
        <v>0.52353076880000005</v>
      </c>
    </row>
    <row r="3502" spans="1:50" x14ac:dyDescent="0.25">
      <c r="A3502" s="142">
        <v>550000</v>
      </c>
      <c r="B3502" s="142">
        <v>910000</v>
      </c>
      <c r="C3502" s="142">
        <v>910000</v>
      </c>
      <c r="D3502" s="9" t="s">
        <v>305</v>
      </c>
      <c r="E3502" s="9" t="s">
        <v>70</v>
      </c>
      <c r="F3502" s="9" t="s">
        <v>306</v>
      </c>
      <c r="G3502" s="9" t="s">
        <v>307</v>
      </c>
      <c r="H3502" s="9">
        <v>0.36</v>
      </c>
      <c r="I3502" s="9">
        <v>0.48</v>
      </c>
      <c r="J3502" s="9" t="s">
        <v>195</v>
      </c>
      <c r="K3502" s="9">
        <v>4.3097947193210001E-2</v>
      </c>
      <c r="L3502" s="9">
        <v>3904.2166495630299</v>
      </c>
      <c r="M3502" s="9">
        <v>11.346696099940299</v>
      </c>
      <c r="N3502" s="9">
        <v>1.49936126234871</v>
      </c>
      <c r="O3502" s="9">
        <v>0.48901930933262999</v>
      </c>
      <c r="P3502" s="9">
        <v>6.4619392508240003E-2</v>
      </c>
      <c r="Q3502" s="9">
        <v>168.26372299371801</v>
      </c>
      <c r="R3502" s="9">
        <v>1750</v>
      </c>
      <c r="S3502" s="9" t="s">
        <v>315</v>
      </c>
      <c r="T3502" s="9">
        <v>1750</v>
      </c>
      <c r="U3502" s="9" t="s">
        <v>293</v>
      </c>
      <c r="V3502" s="9" t="s">
        <v>195</v>
      </c>
      <c r="Z3502" s="9">
        <v>0</v>
      </c>
      <c r="AA3502" s="9">
        <v>1</v>
      </c>
      <c r="AB3502" s="9">
        <v>0.48901930933262999</v>
      </c>
      <c r="AC3502" s="9">
        <v>6.4619392508240003E-2</v>
      </c>
      <c r="AD3502" s="9">
        <v>168.26372299371801</v>
      </c>
      <c r="AF3502" s="9">
        <v>-1</v>
      </c>
      <c r="AG3502" s="9">
        <v>-1</v>
      </c>
      <c r="AH3502" s="9">
        <v>-1</v>
      </c>
      <c r="AI3502" s="9">
        <v>-1</v>
      </c>
      <c r="AJ3502" s="9">
        <v>0</v>
      </c>
      <c r="AM3502" s="9" t="s">
        <v>309</v>
      </c>
      <c r="AN3502" s="9">
        <v>-1</v>
      </c>
      <c r="AQ3502" s="9">
        <v>578</v>
      </c>
      <c r="AR3502" s="9" t="s">
        <v>303</v>
      </c>
      <c r="AS3502" s="9" t="s">
        <v>304</v>
      </c>
      <c r="AT3502" s="9" t="s">
        <v>195</v>
      </c>
      <c r="AU3502" s="9">
        <v>132.71029999999999</v>
      </c>
      <c r="AV3502" s="9">
        <v>69.423574805506902</v>
      </c>
      <c r="AW3502" s="9">
        <v>174.41120439109699</v>
      </c>
      <c r="AX3502" s="9">
        <v>0.13646692860000001</v>
      </c>
    </row>
    <row r="3503" spans="1:50" x14ac:dyDescent="0.25">
      <c r="A3503" s="142">
        <v>550000</v>
      </c>
      <c r="B3503" s="142">
        <v>910000</v>
      </c>
      <c r="C3503" s="142">
        <v>910000</v>
      </c>
      <c r="D3503" s="9" t="s">
        <v>305</v>
      </c>
      <c r="E3503" s="9" t="s">
        <v>70</v>
      </c>
      <c r="F3503" s="9" t="s">
        <v>306</v>
      </c>
      <c r="G3503" s="9" t="s">
        <v>307</v>
      </c>
      <c r="H3503" s="9">
        <v>0.36</v>
      </c>
      <c r="I3503" s="9">
        <v>0.48</v>
      </c>
      <c r="J3503" s="9" t="s">
        <v>195</v>
      </c>
      <c r="K3503" s="9">
        <v>0.31226435803022001</v>
      </c>
      <c r="L3503" s="9">
        <v>3904.2166495630299</v>
      </c>
      <c r="M3503" s="9">
        <v>11.346696099940299</v>
      </c>
      <c r="N3503" s="9">
        <v>1.49936126234871</v>
      </c>
      <c r="O3503" s="9">
        <v>3.5431687734118702</v>
      </c>
      <c r="P3503" s="9">
        <v>0.4681970820427</v>
      </c>
      <c r="Q3503" s="9">
        <v>1219.14770568669</v>
      </c>
      <c r="R3503" s="9">
        <v>1430</v>
      </c>
      <c r="S3503" s="9" t="s">
        <v>298</v>
      </c>
      <c r="T3503" s="9">
        <v>1430</v>
      </c>
      <c r="U3503" s="9" t="s">
        <v>293</v>
      </c>
      <c r="V3503" s="9" t="s">
        <v>195</v>
      </c>
      <c r="Z3503" s="9">
        <v>0</v>
      </c>
      <c r="AA3503" s="9">
        <v>1</v>
      </c>
      <c r="AB3503" s="9">
        <v>3.5431687734118702</v>
      </c>
      <c r="AC3503" s="9">
        <v>0.4681970820427</v>
      </c>
      <c r="AD3503" s="9">
        <v>1219.14770568669</v>
      </c>
      <c r="AF3503" s="9">
        <v>-1</v>
      </c>
      <c r="AG3503" s="9">
        <v>-1</v>
      </c>
      <c r="AH3503" s="9">
        <v>-1</v>
      </c>
      <c r="AI3503" s="9">
        <v>-1</v>
      </c>
      <c r="AJ3503" s="9">
        <v>0</v>
      </c>
      <c r="AM3503" s="9" t="s">
        <v>309</v>
      </c>
      <c r="AN3503" s="9">
        <v>-1</v>
      </c>
      <c r="AQ3503" s="9">
        <v>578</v>
      </c>
      <c r="AR3503" s="9" t="s">
        <v>303</v>
      </c>
      <c r="AS3503" s="9" t="s">
        <v>304</v>
      </c>
      <c r="AT3503" s="9" t="s">
        <v>195</v>
      </c>
      <c r="AU3503" s="9">
        <v>132.71029999999999</v>
      </c>
      <c r="AV3503" s="9">
        <v>147.366747702634</v>
      </c>
      <c r="AW3503" s="9">
        <v>1263.68902278121</v>
      </c>
      <c r="AX3503" s="9">
        <v>0.98876537360000005</v>
      </c>
    </row>
    <row r="3504" spans="1:50" x14ac:dyDescent="0.25">
      <c r="A3504" s="142">
        <v>550000</v>
      </c>
      <c r="B3504" s="142">
        <v>910000</v>
      </c>
      <c r="C3504" s="142">
        <v>910000</v>
      </c>
      <c r="D3504" s="9" t="s">
        <v>305</v>
      </c>
      <c r="E3504" s="9" t="s">
        <v>70</v>
      </c>
      <c r="F3504" s="9" t="s">
        <v>306</v>
      </c>
      <c r="G3504" s="9" t="s">
        <v>307</v>
      </c>
      <c r="H3504" s="9">
        <v>0.36</v>
      </c>
      <c r="I3504" s="9">
        <v>0.48</v>
      </c>
      <c r="J3504" s="9" t="s">
        <v>195</v>
      </c>
      <c r="K3504" s="9">
        <v>4.3850621064900001E-2</v>
      </c>
      <c r="L3504" s="9">
        <v>3862.0123550827998</v>
      </c>
      <c r="M3504" s="9">
        <v>9.2434743072591505</v>
      </c>
      <c r="N3504" s="9">
        <v>1.34328105455081</v>
      </c>
      <c r="O3504" s="9">
        <v>0.40533208917080998</v>
      </c>
      <c r="P3504" s="9">
        <v>5.890370850677E-2</v>
      </c>
      <c r="Q3504" s="9">
        <v>169.35164033072101</v>
      </c>
      <c r="R3504" s="9">
        <v>1200</v>
      </c>
      <c r="S3504" s="9" t="s">
        <v>308</v>
      </c>
      <c r="T3504" s="9">
        <v>1200</v>
      </c>
      <c r="U3504" s="9" t="s">
        <v>293</v>
      </c>
      <c r="V3504" s="9" t="s">
        <v>195</v>
      </c>
      <c r="Z3504" s="9">
        <v>0</v>
      </c>
      <c r="AA3504" s="9">
        <v>1</v>
      </c>
      <c r="AB3504" s="9">
        <v>0.40533208917080998</v>
      </c>
      <c r="AC3504" s="9">
        <v>5.890370850677E-2</v>
      </c>
      <c r="AD3504" s="9">
        <v>848.79544577526406</v>
      </c>
      <c r="AF3504" s="9">
        <v>-1</v>
      </c>
      <c r="AG3504" s="9">
        <v>-1</v>
      </c>
      <c r="AH3504" s="9">
        <v>-1</v>
      </c>
      <c r="AI3504" s="9">
        <v>-1</v>
      </c>
      <c r="AJ3504" s="9">
        <v>0</v>
      </c>
      <c r="AM3504" s="9" t="s">
        <v>309</v>
      </c>
      <c r="AN3504" s="9">
        <v>-1</v>
      </c>
      <c r="AQ3504" s="9">
        <v>578</v>
      </c>
      <c r="AR3504" s="9" t="s">
        <v>303</v>
      </c>
      <c r="AS3504" s="9" t="s">
        <v>304</v>
      </c>
      <c r="AT3504" s="9" t="s">
        <v>195</v>
      </c>
      <c r="AU3504" s="9">
        <v>132.71029999999999</v>
      </c>
      <c r="AV3504" s="9">
        <v>70.803212488444998</v>
      </c>
      <c r="AW3504" s="9">
        <v>177.45716748274401</v>
      </c>
      <c r="AX3504" s="9">
        <v>0.68839857729999998</v>
      </c>
    </row>
    <row r="3505" spans="1:50" x14ac:dyDescent="0.25">
      <c r="A3505" s="142">
        <v>550000</v>
      </c>
      <c r="B3505" s="142">
        <v>910000</v>
      </c>
      <c r="C3505" s="142">
        <v>910000</v>
      </c>
      <c r="D3505" s="9" t="s">
        <v>305</v>
      </c>
      <c r="E3505" s="9" t="s">
        <v>70</v>
      </c>
      <c r="F3505" s="9" t="s">
        <v>306</v>
      </c>
      <c r="G3505" s="9" t="s">
        <v>307</v>
      </c>
      <c r="H3505" s="9">
        <v>0.36</v>
      </c>
      <c r="I3505" s="9">
        <v>0.48</v>
      </c>
      <c r="J3505" s="9" t="s">
        <v>195</v>
      </c>
      <c r="K3505" s="9">
        <v>3.6508358914000001E-4</v>
      </c>
      <c r="L3505" s="9">
        <v>3432.0431720690699</v>
      </c>
      <c r="M3505" s="9">
        <v>7.1866430341281404</v>
      </c>
      <c r="N3505" s="9">
        <v>1.05664402673438</v>
      </c>
      <c r="O3505" s="9">
        <v>2.62372543281E-3</v>
      </c>
      <c r="P3505" s="9">
        <v>3.8576339373000001E-4</v>
      </c>
      <c r="Q3505" s="9">
        <v>1.2529826393664301</v>
      </c>
      <c r="R3505" s="9">
        <v>1200</v>
      </c>
      <c r="S3505" s="9" t="s">
        <v>308</v>
      </c>
      <c r="T3505" s="9">
        <v>1200</v>
      </c>
      <c r="U3505" s="9" t="s">
        <v>293</v>
      </c>
      <c r="V3505" s="9" t="s">
        <v>195</v>
      </c>
      <c r="Z3505" s="9">
        <v>0</v>
      </c>
      <c r="AA3505" s="9">
        <v>1</v>
      </c>
      <c r="AB3505" s="9">
        <v>2.62372543281E-3</v>
      </c>
      <c r="AC3505" s="9">
        <v>3.8576339373000001E-4</v>
      </c>
      <c r="AD3505" s="9">
        <v>1.2529826393661501</v>
      </c>
      <c r="AF3505" s="9">
        <v>-1</v>
      </c>
      <c r="AG3505" s="9">
        <v>-1</v>
      </c>
      <c r="AH3505" s="9">
        <v>-1</v>
      </c>
      <c r="AI3505" s="9">
        <v>-1</v>
      </c>
      <c r="AJ3505" s="9">
        <v>0</v>
      </c>
      <c r="AM3505" s="9" t="s">
        <v>309</v>
      </c>
      <c r="AN3505" s="9">
        <v>-1</v>
      </c>
      <c r="AQ3505" s="9">
        <v>578</v>
      </c>
      <c r="AR3505" s="9" t="s">
        <v>303</v>
      </c>
      <c r="AS3505" s="9" t="s">
        <v>304</v>
      </c>
      <c r="AT3505" s="9" t="s">
        <v>195</v>
      </c>
      <c r="AU3505" s="9">
        <v>132.71029999999999</v>
      </c>
      <c r="AV3505" s="9">
        <v>5.1579005933343298</v>
      </c>
      <c r="AW3505" s="9">
        <v>1.4774408674520501</v>
      </c>
      <c r="AX3505" s="9">
        <v>1.0162064999999999E-3</v>
      </c>
    </row>
    <row r="3506" spans="1:50" x14ac:dyDescent="0.25">
      <c r="A3506" s="142">
        <v>550000</v>
      </c>
      <c r="B3506" s="142">
        <v>910000</v>
      </c>
      <c r="C3506" s="142">
        <v>910000</v>
      </c>
      <c r="D3506" s="9" t="s">
        <v>305</v>
      </c>
      <c r="E3506" s="9" t="s">
        <v>70</v>
      </c>
      <c r="F3506" s="9" t="s">
        <v>306</v>
      </c>
      <c r="G3506" s="9" t="s">
        <v>307</v>
      </c>
      <c r="H3506" s="9">
        <v>0.36</v>
      </c>
      <c r="I3506" s="9">
        <v>0.48</v>
      </c>
      <c r="J3506" s="9" t="s">
        <v>312</v>
      </c>
      <c r="K3506" s="9">
        <v>0.18093236060532</v>
      </c>
      <c r="L3506" s="9">
        <v>3432.0431720690699</v>
      </c>
      <c r="M3506" s="9">
        <v>7.1866430341281404</v>
      </c>
      <c r="N3506" s="9">
        <v>1.05664402673438</v>
      </c>
      <c r="O3506" s="9">
        <v>1.3002962889926399</v>
      </c>
      <c r="P3506" s="9">
        <v>0.19118109807656999</v>
      </c>
      <c r="Q3506" s="9">
        <v>620.96767282185499</v>
      </c>
      <c r="R3506" s="9">
        <v>3100</v>
      </c>
      <c r="S3506" s="9" t="s">
        <v>313</v>
      </c>
      <c r="T3506" s="9">
        <v>3100</v>
      </c>
      <c r="U3506" s="9" t="s">
        <v>293</v>
      </c>
      <c r="V3506" s="9" t="s">
        <v>195</v>
      </c>
      <c r="Y3506" s="9" t="s">
        <v>312</v>
      </c>
      <c r="Z3506" s="9">
        <v>0</v>
      </c>
      <c r="AA3506" s="9">
        <v>1</v>
      </c>
      <c r="AB3506" s="9">
        <v>1.3002962889926399</v>
      </c>
      <c r="AC3506" s="9">
        <v>0.19118109807656999</v>
      </c>
      <c r="AD3506" s="9">
        <v>1300.94814306849</v>
      </c>
      <c r="AF3506" s="9">
        <v>-1</v>
      </c>
      <c r="AG3506" s="9">
        <v>-1</v>
      </c>
      <c r="AH3506" s="9">
        <v>-1</v>
      </c>
      <c r="AI3506" s="9">
        <v>-1</v>
      </c>
      <c r="AJ3506" s="9">
        <v>0</v>
      </c>
      <c r="AM3506" s="9" t="s">
        <v>309</v>
      </c>
      <c r="AN3506" s="9">
        <v>-1</v>
      </c>
      <c r="AQ3506" s="9">
        <v>578</v>
      </c>
      <c r="AR3506" s="9" t="s">
        <v>303</v>
      </c>
      <c r="AS3506" s="9" t="s">
        <v>304</v>
      </c>
      <c r="AT3506" s="9" t="s">
        <v>195</v>
      </c>
      <c r="AU3506" s="9">
        <v>132.71029999999999</v>
      </c>
      <c r="AV3506" s="9">
        <v>145.683400222232</v>
      </c>
      <c r="AW3506" s="9">
        <v>732.20728553566403</v>
      </c>
      <c r="AX3506" s="9">
        <v>1.0551079830000001</v>
      </c>
    </row>
    <row r="3507" spans="1:50" x14ac:dyDescent="0.25">
      <c r="A3507" s="142">
        <v>550000</v>
      </c>
      <c r="B3507" s="142">
        <v>910000</v>
      </c>
      <c r="C3507" s="142">
        <v>910000</v>
      </c>
      <c r="D3507" s="9" t="s">
        <v>305</v>
      </c>
      <c r="E3507" s="9" t="s">
        <v>70</v>
      </c>
      <c r="F3507" s="9" t="s">
        <v>306</v>
      </c>
      <c r="G3507" s="9" t="s">
        <v>307</v>
      </c>
      <c r="H3507" s="9">
        <v>0.36</v>
      </c>
      <c r="I3507" s="9">
        <v>0.48</v>
      </c>
      <c r="J3507" s="9" t="s">
        <v>195</v>
      </c>
      <c r="K3507" s="9">
        <v>5.7897652364989997E-2</v>
      </c>
      <c r="L3507" s="9">
        <v>3432.0431720690699</v>
      </c>
      <c r="M3507" s="9">
        <v>7.1866430341281404</v>
      </c>
      <c r="N3507" s="9">
        <v>1.05664402673438</v>
      </c>
      <c r="O3507" s="9">
        <v>0.41608976006128001</v>
      </c>
      <c r="P3507" s="9">
        <v>6.117720853341E-2</v>
      </c>
      <c r="Q3507" s="9">
        <v>198.70724247812001</v>
      </c>
      <c r="R3507" s="9">
        <v>1330</v>
      </c>
      <c r="S3507" s="9" t="s">
        <v>311</v>
      </c>
      <c r="T3507" s="9">
        <v>1330</v>
      </c>
      <c r="U3507" s="9" t="s">
        <v>293</v>
      </c>
      <c r="V3507" s="9" t="s">
        <v>195</v>
      </c>
      <c r="Z3507" s="9">
        <v>0</v>
      </c>
      <c r="AA3507" s="9">
        <v>1</v>
      </c>
      <c r="AB3507" s="9">
        <v>0.41608976006128001</v>
      </c>
      <c r="AC3507" s="9">
        <v>6.117720853341E-2</v>
      </c>
      <c r="AD3507" s="9">
        <v>198.70724247811901</v>
      </c>
      <c r="AF3507" s="9">
        <v>-1</v>
      </c>
      <c r="AG3507" s="9">
        <v>-1</v>
      </c>
      <c r="AH3507" s="9">
        <v>-1</v>
      </c>
      <c r="AI3507" s="9">
        <v>-1</v>
      </c>
      <c r="AJ3507" s="9">
        <v>0</v>
      </c>
      <c r="AM3507" s="9" t="s">
        <v>309</v>
      </c>
      <c r="AN3507" s="9">
        <v>-1</v>
      </c>
      <c r="AQ3507" s="9">
        <v>578</v>
      </c>
      <c r="AR3507" s="9" t="s">
        <v>303</v>
      </c>
      <c r="AS3507" s="9" t="s">
        <v>304</v>
      </c>
      <c r="AT3507" s="9" t="s">
        <v>195</v>
      </c>
      <c r="AU3507" s="9">
        <v>132.71029999999999</v>
      </c>
      <c r="AV3507" s="9">
        <v>70.483777742176699</v>
      </c>
      <c r="AW3507" s="9">
        <v>234.30348631517299</v>
      </c>
      <c r="AX3507" s="9">
        <v>0.1611575365</v>
      </c>
    </row>
    <row r="3508" spans="1:50" x14ac:dyDescent="0.25">
      <c r="A3508" s="142">
        <v>550000</v>
      </c>
      <c r="B3508" s="142">
        <v>910000</v>
      </c>
      <c r="C3508" s="142">
        <v>910000</v>
      </c>
      <c r="D3508" s="9" t="s">
        <v>305</v>
      </c>
      <c r="E3508" s="9" t="s">
        <v>70</v>
      </c>
      <c r="F3508" s="9" t="s">
        <v>306</v>
      </c>
      <c r="G3508" s="9" t="s">
        <v>307</v>
      </c>
      <c r="H3508" s="9">
        <v>0.36</v>
      </c>
      <c r="I3508" s="9">
        <v>0.48</v>
      </c>
      <c r="J3508" s="9" t="s">
        <v>195</v>
      </c>
      <c r="K3508" s="9">
        <v>1.4985926665699999E-3</v>
      </c>
      <c r="L3508" s="9">
        <v>3863.06695574182</v>
      </c>
      <c r="M3508" s="9">
        <v>9.5968072628980607</v>
      </c>
      <c r="N3508" s="9">
        <v>1.4103225588649599</v>
      </c>
      <c r="O3508" s="9">
        <v>1.438170498667E-2</v>
      </c>
      <c r="P3508" s="9">
        <v>2.1134990442099998E-3</v>
      </c>
      <c r="Q3508" s="9">
        <v>5.7891638103474596</v>
      </c>
      <c r="R3508" s="9">
        <v>1200</v>
      </c>
      <c r="S3508" s="9" t="s">
        <v>308</v>
      </c>
      <c r="T3508" s="9">
        <v>1200</v>
      </c>
      <c r="U3508" s="9" t="s">
        <v>293</v>
      </c>
      <c r="V3508" s="9" t="s">
        <v>195</v>
      </c>
      <c r="Z3508" s="9">
        <v>0</v>
      </c>
      <c r="AA3508" s="9">
        <v>1</v>
      </c>
      <c r="AB3508" s="9">
        <v>1.438170498667E-2</v>
      </c>
      <c r="AC3508" s="9">
        <v>2.1134990442099998E-3</v>
      </c>
      <c r="AD3508" s="9">
        <v>437.12286192071599</v>
      </c>
      <c r="AF3508" s="9">
        <v>-1</v>
      </c>
      <c r="AG3508" s="9">
        <v>-1</v>
      </c>
      <c r="AH3508" s="9">
        <v>-1</v>
      </c>
      <c r="AI3508" s="9">
        <v>-1</v>
      </c>
      <c r="AJ3508" s="9">
        <v>0</v>
      </c>
      <c r="AM3508" s="9" t="s">
        <v>309</v>
      </c>
      <c r="AN3508" s="9">
        <v>-1</v>
      </c>
      <c r="AQ3508" s="9">
        <v>578</v>
      </c>
      <c r="AR3508" s="9" t="s">
        <v>303</v>
      </c>
      <c r="AS3508" s="9" t="s">
        <v>304</v>
      </c>
      <c r="AT3508" s="9" t="s">
        <v>195</v>
      </c>
      <c r="AU3508" s="9">
        <v>132.71029999999999</v>
      </c>
      <c r="AV3508" s="9">
        <v>13.121257647565301</v>
      </c>
      <c r="AW3508" s="9">
        <v>6.0645893572759997</v>
      </c>
      <c r="AX3508" s="9">
        <v>0.35451975819999998</v>
      </c>
    </row>
    <row r="3509" spans="1:50" x14ac:dyDescent="0.25">
      <c r="A3509" s="142">
        <v>550000</v>
      </c>
      <c r="B3509" s="142">
        <v>910000</v>
      </c>
      <c r="C3509" s="142">
        <v>910000</v>
      </c>
      <c r="D3509" s="9" t="s">
        <v>305</v>
      </c>
      <c r="E3509" s="9" t="s">
        <v>70</v>
      </c>
      <c r="F3509" s="9" t="s">
        <v>306</v>
      </c>
      <c r="G3509" s="9" t="s">
        <v>307</v>
      </c>
      <c r="H3509" s="9">
        <v>0.36</v>
      </c>
      <c r="I3509" s="9">
        <v>0.48</v>
      </c>
      <c r="J3509" s="9" t="s">
        <v>195</v>
      </c>
      <c r="K3509" s="9">
        <v>0.36801348097535003</v>
      </c>
      <c r="L3509" s="9">
        <v>3860.9478641642399</v>
      </c>
      <c r="M3509" s="9">
        <v>9.5918438745603005</v>
      </c>
      <c r="N3509" s="9">
        <v>1.4096034124747501</v>
      </c>
      <c r="O3509" s="9">
        <v>3.5299278532490299</v>
      </c>
      <c r="P3509" s="9">
        <v>0.51875305861956</v>
      </c>
      <c r="Q3509" s="9">
        <v>1420.8808633554299</v>
      </c>
      <c r="R3509" s="9">
        <v>1200</v>
      </c>
      <c r="S3509" s="9" t="s">
        <v>308</v>
      </c>
      <c r="T3509" s="9">
        <v>1200</v>
      </c>
      <c r="U3509" s="9" t="s">
        <v>293</v>
      </c>
      <c r="V3509" s="9" t="s">
        <v>195</v>
      </c>
      <c r="Z3509" s="9">
        <v>0</v>
      </c>
      <c r="AA3509" s="9">
        <v>1</v>
      </c>
      <c r="AB3509" s="9">
        <v>3.5299278532490299</v>
      </c>
      <c r="AC3509" s="9">
        <v>0.51875305861956</v>
      </c>
      <c r="AD3509" s="9">
        <v>1866.8841489947999</v>
      </c>
      <c r="AF3509" s="9">
        <v>-1</v>
      </c>
      <c r="AG3509" s="9">
        <v>-1</v>
      </c>
      <c r="AH3509" s="9">
        <v>-1</v>
      </c>
      <c r="AI3509" s="9">
        <v>-1</v>
      </c>
      <c r="AJ3509" s="9">
        <v>0</v>
      </c>
      <c r="AM3509" s="9" t="s">
        <v>309</v>
      </c>
      <c r="AN3509" s="9">
        <v>-1</v>
      </c>
      <c r="AQ3509" s="9">
        <v>578</v>
      </c>
      <c r="AR3509" s="9" t="s">
        <v>303</v>
      </c>
      <c r="AS3509" s="9" t="s">
        <v>304</v>
      </c>
      <c r="AT3509" s="9" t="s">
        <v>195</v>
      </c>
      <c r="AU3509" s="9">
        <v>132.71029999999999</v>
      </c>
      <c r="AV3509" s="9">
        <v>198.57655592215099</v>
      </c>
      <c r="AW3509" s="9">
        <v>1489.2977190148799</v>
      </c>
      <c r="AX3509" s="9">
        <v>1.5140990665</v>
      </c>
    </row>
    <row r="3510" spans="1:50" x14ac:dyDescent="0.25">
      <c r="A3510" s="142">
        <v>550000</v>
      </c>
      <c r="B3510" s="142">
        <v>910000</v>
      </c>
      <c r="C3510" s="142">
        <v>910000</v>
      </c>
      <c r="D3510" s="9" t="s">
        <v>305</v>
      </c>
      <c r="E3510" s="9" t="s">
        <v>70</v>
      </c>
      <c r="F3510" s="9" t="s">
        <v>306</v>
      </c>
      <c r="G3510" s="9" t="s">
        <v>307</v>
      </c>
      <c r="H3510" s="9">
        <v>0.36</v>
      </c>
      <c r="I3510" s="9">
        <v>0.48</v>
      </c>
      <c r="J3510" s="9" t="s">
        <v>195</v>
      </c>
      <c r="K3510" s="9">
        <v>7.8885556521299995E-3</v>
      </c>
      <c r="L3510" s="9">
        <v>3860.9478641642399</v>
      </c>
      <c r="M3510" s="9">
        <v>9.5918438745603005</v>
      </c>
      <c r="N3510" s="9">
        <v>1.4096034124747501</v>
      </c>
      <c r="O3510" s="9">
        <v>7.5665794211050005E-2</v>
      </c>
      <c r="P3510" s="9">
        <v>1.111973496674E-2</v>
      </c>
      <c r="Q3510" s="9">
        <v>30.457302096447499</v>
      </c>
      <c r="R3510" s="9">
        <v>1210</v>
      </c>
      <c r="S3510" s="9" t="s">
        <v>310</v>
      </c>
      <c r="T3510" s="9">
        <v>1210</v>
      </c>
      <c r="U3510" s="9" t="s">
        <v>293</v>
      </c>
      <c r="V3510" s="9" t="s">
        <v>195</v>
      </c>
      <c r="Z3510" s="9">
        <v>0</v>
      </c>
      <c r="AA3510" s="9">
        <v>1</v>
      </c>
      <c r="AB3510" s="9">
        <v>7.5665794211050005E-2</v>
      </c>
      <c r="AC3510" s="9">
        <v>1.111973496674E-2</v>
      </c>
      <c r="AD3510" s="9">
        <v>30.457302096446199</v>
      </c>
      <c r="AF3510" s="9">
        <v>-1</v>
      </c>
      <c r="AG3510" s="9">
        <v>-1</v>
      </c>
      <c r="AH3510" s="9">
        <v>-1</v>
      </c>
      <c r="AI3510" s="9">
        <v>-1</v>
      </c>
      <c r="AJ3510" s="9">
        <v>0</v>
      </c>
      <c r="AM3510" s="9" t="s">
        <v>309</v>
      </c>
      <c r="AN3510" s="9">
        <v>-1</v>
      </c>
      <c r="AQ3510" s="9">
        <v>578</v>
      </c>
      <c r="AR3510" s="9" t="s">
        <v>303</v>
      </c>
      <c r="AS3510" s="9" t="s">
        <v>304</v>
      </c>
      <c r="AT3510" s="9" t="s">
        <v>195</v>
      </c>
      <c r="AU3510" s="9">
        <v>132.71029999999999</v>
      </c>
      <c r="AV3510" s="9">
        <v>23.559728020591798</v>
      </c>
      <c r="AW3510" s="9">
        <v>31.923852104296799</v>
      </c>
      <c r="AX3510" s="9">
        <v>2.4701786E-2</v>
      </c>
    </row>
    <row r="3511" spans="1:50" x14ac:dyDescent="0.25">
      <c r="A3511" s="142">
        <v>550000</v>
      </c>
      <c r="B3511" s="142">
        <v>910000</v>
      </c>
      <c r="C3511" s="142">
        <v>910000</v>
      </c>
      <c r="D3511" s="9" t="s">
        <v>305</v>
      </c>
      <c r="E3511" s="9" t="s">
        <v>70</v>
      </c>
      <c r="F3511" s="9" t="s">
        <v>306</v>
      </c>
      <c r="G3511" s="9" t="s">
        <v>307</v>
      </c>
      <c r="H3511" s="9">
        <v>0.36</v>
      </c>
      <c r="I3511" s="9">
        <v>0.48</v>
      </c>
      <c r="J3511" s="9" t="s">
        <v>195</v>
      </c>
      <c r="K3511" s="9">
        <v>0.12634489077172001</v>
      </c>
      <c r="L3511" s="9">
        <v>3860.9478641642399</v>
      </c>
      <c r="M3511" s="9">
        <v>9.5918438745603005</v>
      </c>
      <c r="N3511" s="9">
        <v>1.4096034124747501</v>
      </c>
      <c r="O3511" s="9">
        <v>1.2118804666307801</v>
      </c>
      <c r="P3511" s="9">
        <v>0.17809618918056999</v>
      </c>
      <c r="Q3511" s="9">
        <v>487.81103617316398</v>
      </c>
      <c r="R3511" s="9">
        <v>1210</v>
      </c>
      <c r="S3511" s="9" t="s">
        <v>310</v>
      </c>
      <c r="T3511" s="9">
        <v>1210</v>
      </c>
      <c r="U3511" s="9" t="s">
        <v>293</v>
      </c>
      <c r="V3511" s="9" t="s">
        <v>195</v>
      </c>
      <c r="Z3511" s="9">
        <v>0</v>
      </c>
      <c r="AA3511" s="9">
        <v>1</v>
      </c>
      <c r="AB3511" s="9">
        <v>1.2118804666307801</v>
      </c>
      <c r="AC3511" s="9">
        <v>0.17809618918056999</v>
      </c>
      <c r="AD3511" s="9">
        <v>487.81103617316398</v>
      </c>
      <c r="AF3511" s="9">
        <v>-1</v>
      </c>
      <c r="AG3511" s="9">
        <v>-1</v>
      </c>
      <c r="AH3511" s="9">
        <v>-1</v>
      </c>
      <c r="AI3511" s="9">
        <v>-1</v>
      </c>
      <c r="AJ3511" s="9">
        <v>0</v>
      </c>
      <c r="AM3511" s="9" t="s">
        <v>309</v>
      </c>
      <c r="AN3511" s="9">
        <v>-1</v>
      </c>
      <c r="AQ3511" s="9">
        <v>578</v>
      </c>
      <c r="AR3511" s="9" t="s">
        <v>303</v>
      </c>
      <c r="AS3511" s="9" t="s">
        <v>304</v>
      </c>
      <c r="AT3511" s="9" t="s">
        <v>195</v>
      </c>
      <c r="AU3511" s="9">
        <v>132.71029999999999</v>
      </c>
      <c r="AV3511" s="9">
        <v>103.62557216578</v>
      </c>
      <c r="AW3511" s="9">
        <v>511.29963265699098</v>
      </c>
      <c r="AX3511" s="9">
        <v>0.39562938860000002</v>
      </c>
    </row>
    <row r="3512" spans="1:50" x14ac:dyDescent="0.25">
      <c r="A3512" s="142">
        <v>550000</v>
      </c>
      <c r="B3512" s="142">
        <v>910000</v>
      </c>
      <c r="C3512" s="142">
        <v>910000</v>
      </c>
      <c r="D3512" s="9" t="s">
        <v>305</v>
      </c>
      <c r="E3512" s="9" t="s">
        <v>70</v>
      </c>
      <c r="F3512" s="9" t="s">
        <v>306</v>
      </c>
      <c r="G3512" s="9" t="s">
        <v>307</v>
      </c>
      <c r="H3512" s="9">
        <v>0.36</v>
      </c>
      <c r="I3512" s="9">
        <v>0.48</v>
      </c>
      <c r="J3512" s="9" t="s">
        <v>195</v>
      </c>
      <c r="K3512" s="9">
        <v>9.5402060772399998E-3</v>
      </c>
      <c r="L3512" s="9">
        <v>3545.2354142409099</v>
      </c>
      <c r="M3512" s="9">
        <v>8.1201429310741506</v>
      </c>
      <c r="N3512" s="9">
        <v>1.16959130902266</v>
      </c>
      <c r="O3512" s="9">
        <v>7.7467836939089998E-2</v>
      </c>
      <c r="P3512" s="9">
        <v>1.1158142114219999E-2</v>
      </c>
      <c r="Q3512" s="9">
        <v>33.822276444191097</v>
      </c>
      <c r="R3512" s="9">
        <v>1200</v>
      </c>
      <c r="S3512" s="9" t="s">
        <v>308</v>
      </c>
      <c r="T3512" s="9">
        <v>1200</v>
      </c>
      <c r="U3512" s="9" t="s">
        <v>293</v>
      </c>
      <c r="V3512" s="9" t="s">
        <v>195</v>
      </c>
      <c r="Z3512" s="9">
        <v>0</v>
      </c>
      <c r="AA3512" s="9">
        <v>1</v>
      </c>
      <c r="AB3512" s="9">
        <v>7.7467836939089998E-2</v>
      </c>
      <c r="AC3512" s="9">
        <v>1.1158142114219999E-2</v>
      </c>
      <c r="AD3512" s="9">
        <v>33.822276444192802</v>
      </c>
      <c r="AF3512" s="9">
        <v>-1</v>
      </c>
      <c r="AG3512" s="9">
        <v>-1</v>
      </c>
      <c r="AH3512" s="9">
        <v>-1</v>
      </c>
      <c r="AI3512" s="9">
        <v>-1</v>
      </c>
      <c r="AJ3512" s="9">
        <v>0</v>
      </c>
      <c r="AM3512" s="9" t="s">
        <v>309</v>
      </c>
      <c r="AN3512" s="9">
        <v>-1</v>
      </c>
      <c r="AQ3512" s="9">
        <v>578</v>
      </c>
      <c r="AR3512" s="9" t="s">
        <v>303</v>
      </c>
      <c r="AS3512" s="9" t="s">
        <v>304</v>
      </c>
      <c r="AT3512" s="9" t="s">
        <v>195</v>
      </c>
      <c r="AU3512" s="9">
        <v>132.71029999999999</v>
      </c>
      <c r="AV3512" s="9">
        <v>41.771249733001099</v>
      </c>
      <c r="AW3512" s="9">
        <v>38.607844234704103</v>
      </c>
      <c r="AX3512" s="9">
        <v>2.7430881099999999E-2</v>
      </c>
    </row>
    <row r="3513" spans="1:50" x14ac:dyDescent="0.25">
      <c r="A3513" s="142">
        <v>550000</v>
      </c>
      <c r="B3513" s="142">
        <v>910000</v>
      </c>
      <c r="C3513" s="142">
        <v>910000</v>
      </c>
      <c r="D3513" s="9" t="s">
        <v>305</v>
      </c>
      <c r="E3513" s="9" t="s">
        <v>70</v>
      </c>
      <c r="F3513" s="9" t="s">
        <v>306</v>
      </c>
      <c r="G3513" s="9" t="s">
        <v>307</v>
      </c>
      <c r="H3513" s="9">
        <v>0.36</v>
      </c>
      <c r="I3513" s="9">
        <v>0.48</v>
      </c>
      <c r="J3513" s="9" t="s">
        <v>312</v>
      </c>
      <c r="K3513" s="9">
        <v>0.27269942202248998</v>
      </c>
      <c r="L3513" s="9">
        <v>3545.2354142409099</v>
      </c>
      <c r="M3513" s="9">
        <v>8.1201429310741506</v>
      </c>
      <c r="N3513" s="9">
        <v>1.16959130902266</v>
      </c>
      <c r="O3513" s="9">
        <v>2.21435828404395</v>
      </c>
      <c r="P3513" s="9">
        <v>0.31894687397301003</v>
      </c>
      <c r="Q3513" s="9">
        <v>966.78364839717005</v>
      </c>
      <c r="R3513" s="9">
        <v>3100</v>
      </c>
      <c r="S3513" s="9" t="s">
        <v>313</v>
      </c>
      <c r="T3513" s="9">
        <v>3100</v>
      </c>
      <c r="U3513" s="9" t="s">
        <v>293</v>
      </c>
      <c r="V3513" s="9" t="s">
        <v>195</v>
      </c>
      <c r="Y3513" s="9" t="s">
        <v>312</v>
      </c>
      <c r="Z3513" s="9">
        <v>0</v>
      </c>
      <c r="AA3513" s="9">
        <v>1</v>
      </c>
      <c r="AB3513" s="9">
        <v>2.21435828404395</v>
      </c>
      <c r="AC3513" s="9">
        <v>0.31894687397301003</v>
      </c>
      <c r="AD3513" s="9">
        <v>966.78364839717005</v>
      </c>
      <c r="AF3513" s="9">
        <v>-1</v>
      </c>
      <c r="AG3513" s="9">
        <v>-1</v>
      </c>
      <c r="AH3513" s="9">
        <v>-1</v>
      </c>
      <c r="AI3513" s="9">
        <v>-1</v>
      </c>
      <c r="AJ3513" s="9">
        <v>0</v>
      </c>
      <c r="AM3513" s="9" t="s">
        <v>309</v>
      </c>
      <c r="AN3513" s="9">
        <v>-1</v>
      </c>
      <c r="AQ3513" s="9">
        <v>578</v>
      </c>
      <c r="AR3513" s="9" t="s">
        <v>303</v>
      </c>
      <c r="AS3513" s="9" t="s">
        <v>304</v>
      </c>
      <c r="AT3513" s="9" t="s">
        <v>195</v>
      </c>
      <c r="AU3513" s="9">
        <v>132.71029999999999</v>
      </c>
      <c r="AV3513" s="9">
        <v>176.14751731528901</v>
      </c>
      <c r="AW3513" s="9">
        <v>1103.5754073964899</v>
      </c>
      <c r="AX3513" s="9">
        <v>0.78409055019999996</v>
      </c>
    </row>
    <row r="3514" spans="1:50" x14ac:dyDescent="0.25">
      <c r="A3514" s="142">
        <v>550000</v>
      </c>
      <c r="B3514" s="142">
        <v>910000</v>
      </c>
      <c r="C3514" s="142">
        <v>910000</v>
      </c>
      <c r="D3514" s="9" t="s">
        <v>305</v>
      </c>
      <c r="E3514" s="9" t="s">
        <v>70</v>
      </c>
      <c r="F3514" s="9" t="s">
        <v>306</v>
      </c>
      <c r="G3514" s="9" t="s">
        <v>307</v>
      </c>
      <c r="H3514" s="9">
        <v>0.36</v>
      </c>
      <c r="I3514" s="9">
        <v>0.48</v>
      </c>
      <c r="J3514" s="9" t="s">
        <v>195</v>
      </c>
      <c r="K3514" s="9">
        <v>7.11416383162E-3</v>
      </c>
      <c r="L3514" s="9">
        <v>3545.2354142409099</v>
      </c>
      <c r="M3514" s="9">
        <v>8.1201429310741506</v>
      </c>
      <c r="N3514" s="9">
        <v>1.16959130902266</v>
      </c>
      <c r="O3514" s="9">
        <v>5.7768027147839997E-2</v>
      </c>
      <c r="P3514" s="9">
        <v>8.3206641884200003E-3</v>
      </c>
      <c r="Q3514" s="9">
        <v>25.221385558578099</v>
      </c>
      <c r="R3514" s="9">
        <v>1210</v>
      </c>
      <c r="S3514" s="9" t="s">
        <v>310</v>
      </c>
      <c r="T3514" s="9">
        <v>1210</v>
      </c>
      <c r="U3514" s="9" t="s">
        <v>293</v>
      </c>
      <c r="V3514" s="9" t="s">
        <v>195</v>
      </c>
      <c r="Z3514" s="9">
        <v>0</v>
      </c>
      <c r="AA3514" s="9">
        <v>1</v>
      </c>
      <c r="AB3514" s="9">
        <v>5.7768027147839997E-2</v>
      </c>
      <c r="AC3514" s="9">
        <v>8.3206641884200003E-3</v>
      </c>
      <c r="AD3514" s="9">
        <v>25.221385558577499</v>
      </c>
      <c r="AF3514" s="9">
        <v>-1</v>
      </c>
      <c r="AG3514" s="9">
        <v>-1</v>
      </c>
      <c r="AH3514" s="9">
        <v>-1</v>
      </c>
      <c r="AI3514" s="9">
        <v>-1</v>
      </c>
      <c r="AJ3514" s="9">
        <v>0</v>
      </c>
      <c r="AM3514" s="9" t="s">
        <v>309</v>
      </c>
      <c r="AN3514" s="9">
        <v>-1</v>
      </c>
      <c r="AQ3514" s="9">
        <v>578</v>
      </c>
      <c r="AR3514" s="9" t="s">
        <v>303</v>
      </c>
      <c r="AS3514" s="9" t="s">
        <v>304</v>
      </c>
      <c r="AT3514" s="9" t="s">
        <v>195</v>
      </c>
      <c r="AU3514" s="9">
        <v>132.71029999999999</v>
      </c>
      <c r="AV3514" s="9">
        <v>30.376390990689099</v>
      </c>
      <c r="AW3514" s="9">
        <v>28.789999592004602</v>
      </c>
      <c r="AX3514" s="9">
        <v>2.0455300499999999E-2</v>
      </c>
    </row>
    <row r="3515" spans="1:50" x14ac:dyDescent="0.25">
      <c r="A3515" s="142">
        <v>550000</v>
      </c>
      <c r="B3515" s="142">
        <v>910000</v>
      </c>
      <c r="C3515" s="142">
        <v>910000</v>
      </c>
      <c r="D3515" s="9" t="s">
        <v>305</v>
      </c>
      <c r="E3515" s="9" t="s">
        <v>70</v>
      </c>
      <c r="F3515" s="9" t="s">
        <v>306</v>
      </c>
      <c r="G3515" s="9" t="s">
        <v>307</v>
      </c>
      <c r="H3515" s="9">
        <v>0.36</v>
      </c>
      <c r="I3515" s="9">
        <v>0.48</v>
      </c>
      <c r="J3515" s="9" t="s">
        <v>195</v>
      </c>
      <c r="K3515" s="9">
        <v>0.27602241948685002</v>
      </c>
      <c r="L3515" s="9">
        <v>3545.2354142409099</v>
      </c>
      <c r="M3515" s="9">
        <v>8.1201429310741506</v>
      </c>
      <c r="N3515" s="9">
        <v>1.16959130902266</v>
      </c>
      <c r="O3515" s="9">
        <v>2.24134149841418</v>
      </c>
      <c r="P3515" s="9">
        <v>0.32283342292723</v>
      </c>
      <c r="Q3515" s="9">
        <v>978.56445668926597</v>
      </c>
      <c r="R3515" s="9">
        <v>1210</v>
      </c>
      <c r="S3515" s="9" t="s">
        <v>310</v>
      </c>
      <c r="T3515" s="9">
        <v>1210</v>
      </c>
      <c r="U3515" s="9" t="s">
        <v>293</v>
      </c>
      <c r="V3515" s="9" t="s">
        <v>195</v>
      </c>
      <c r="Z3515" s="9">
        <v>0</v>
      </c>
      <c r="AA3515" s="9">
        <v>1</v>
      </c>
      <c r="AB3515" s="9">
        <v>2.24134149841418</v>
      </c>
      <c r="AC3515" s="9">
        <v>0.32283342292723</v>
      </c>
      <c r="AD3515" s="9">
        <v>978.56445668926597</v>
      </c>
      <c r="AF3515" s="9">
        <v>-1</v>
      </c>
      <c r="AG3515" s="9">
        <v>-1</v>
      </c>
      <c r="AH3515" s="9">
        <v>-1</v>
      </c>
      <c r="AI3515" s="9">
        <v>-1</v>
      </c>
      <c r="AJ3515" s="9">
        <v>0</v>
      </c>
      <c r="AM3515" s="9" t="s">
        <v>309</v>
      </c>
      <c r="AN3515" s="9">
        <v>-1</v>
      </c>
      <c r="AQ3515" s="9">
        <v>578</v>
      </c>
      <c r="AR3515" s="9" t="s">
        <v>303</v>
      </c>
      <c r="AS3515" s="9" t="s">
        <v>304</v>
      </c>
      <c r="AT3515" s="9" t="s">
        <v>195</v>
      </c>
      <c r="AU3515" s="9">
        <v>132.71029999999999</v>
      </c>
      <c r="AV3515" s="9">
        <v>132.05209505822299</v>
      </c>
      <c r="AW3515" s="9">
        <v>1117.0231010267701</v>
      </c>
      <c r="AX3515" s="9">
        <v>0.79364513920000002</v>
      </c>
    </row>
    <row r="3516" spans="1:50" x14ac:dyDescent="0.25">
      <c r="A3516" s="142">
        <v>550000</v>
      </c>
      <c r="B3516" s="142">
        <v>910000</v>
      </c>
      <c r="C3516" s="142">
        <v>910000</v>
      </c>
      <c r="D3516" s="9" t="s">
        <v>305</v>
      </c>
      <c r="E3516" s="9" t="s">
        <v>70</v>
      </c>
      <c r="F3516" s="9" t="s">
        <v>306</v>
      </c>
      <c r="G3516" s="9" t="s">
        <v>307</v>
      </c>
      <c r="H3516" s="9">
        <v>0.36</v>
      </c>
      <c r="I3516" s="9">
        <v>0.48</v>
      </c>
      <c r="J3516" s="9" t="s">
        <v>195</v>
      </c>
      <c r="K3516" s="9">
        <v>8.1130811876299995E-3</v>
      </c>
      <c r="L3516" s="9">
        <v>3545.2354142409099</v>
      </c>
      <c r="M3516" s="9">
        <v>8.1201429310741506</v>
      </c>
      <c r="N3516" s="9">
        <v>1.16959130902266</v>
      </c>
      <c r="O3516" s="9">
        <v>6.5879378855029994E-2</v>
      </c>
      <c r="P3516" s="9">
        <v>9.4889892464500008E-3</v>
      </c>
      <c r="Q3516" s="9">
        <v>28.762782745029501</v>
      </c>
      <c r="R3516" s="9">
        <v>1330</v>
      </c>
      <c r="S3516" s="9" t="s">
        <v>311</v>
      </c>
      <c r="T3516" s="9">
        <v>1330</v>
      </c>
      <c r="U3516" s="9" t="s">
        <v>293</v>
      </c>
      <c r="V3516" s="9" t="s">
        <v>195</v>
      </c>
      <c r="Z3516" s="9">
        <v>0</v>
      </c>
      <c r="AA3516" s="9">
        <v>1</v>
      </c>
      <c r="AB3516" s="9">
        <v>6.5879378855029994E-2</v>
      </c>
      <c r="AC3516" s="9">
        <v>9.4889892464500008E-3</v>
      </c>
      <c r="AD3516" s="9">
        <v>28.7627827450289</v>
      </c>
      <c r="AF3516" s="9">
        <v>-1</v>
      </c>
      <c r="AG3516" s="9">
        <v>-1</v>
      </c>
      <c r="AH3516" s="9">
        <v>-1</v>
      </c>
      <c r="AI3516" s="9">
        <v>-1</v>
      </c>
      <c r="AJ3516" s="9">
        <v>0</v>
      </c>
      <c r="AM3516" s="9" t="s">
        <v>309</v>
      </c>
      <c r="AN3516" s="9">
        <v>-1</v>
      </c>
      <c r="AQ3516" s="9">
        <v>578</v>
      </c>
      <c r="AR3516" s="9" t="s">
        <v>303</v>
      </c>
      <c r="AS3516" s="9" t="s">
        <v>304</v>
      </c>
      <c r="AT3516" s="9" t="s">
        <v>195</v>
      </c>
      <c r="AU3516" s="9">
        <v>132.71029999999999</v>
      </c>
      <c r="AV3516" s="9">
        <v>33.787475448060803</v>
      </c>
      <c r="AW3516" s="9">
        <v>32.8324747096488</v>
      </c>
      <c r="AX3516" s="9">
        <v>2.33274799E-2</v>
      </c>
    </row>
    <row r="3517" spans="1:50" x14ac:dyDescent="0.25">
      <c r="A3517" s="142">
        <v>550000</v>
      </c>
      <c r="B3517" s="142">
        <v>910000</v>
      </c>
      <c r="C3517" s="142">
        <v>910000</v>
      </c>
      <c r="D3517" s="9" t="s">
        <v>305</v>
      </c>
      <c r="E3517" s="9" t="s">
        <v>70</v>
      </c>
      <c r="F3517" s="9" t="s">
        <v>306</v>
      </c>
      <c r="G3517" s="9" t="s">
        <v>307</v>
      </c>
      <c r="H3517" s="9">
        <v>0.36</v>
      </c>
      <c r="I3517" s="9">
        <v>0.48</v>
      </c>
      <c r="J3517" s="9" t="s">
        <v>195</v>
      </c>
      <c r="K3517" s="9">
        <v>4.4274161062060002E-2</v>
      </c>
      <c r="L3517" s="9">
        <v>3545.2354142409099</v>
      </c>
      <c r="M3517" s="9">
        <v>8.1201429310741506</v>
      </c>
      <c r="N3517" s="9">
        <v>1.16959130902266</v>
      </c>
      <c r="O3517" s="9">
        <v>0.35951251597733003</v>
      </c>
      <c r="P3517" s="9">
        <v>5.1782673992449998E-2</v>
      </c>
      <c r="Q3517" s="9">
        <v>156.96232373302399</v>
      </c>
      <c r="R3517" s="9">
        <v>1210</v>
      </c>
      <c r="S3517" s="9" t="s">
        <v>310</v>
      </c>
      <c r="T3517" s="9">
        <v>1210</v>
      </c>
      <c r="U3517" s="9" t="s">
        <v>293</v>
      </c>
      <c r="V3517" s="9" t="s">
        <v>195</v>
      </c>
      <c r="Z3517" s="9">
        <v>0</v>
      </c>
      <c r="AA3517" s="9">
        <v>1</v>
      </c>
      <c r="AB3517" s="9">
        <v>0.35951251597733003</v>
      </c>
      <c r="AC3517" s="9">
        <v>5.1782673992449998E-2</v>
      </c>
      <c r="AD3517" s="9">
        <v>156.962323733023</v>
      </c>
      <c r="AF3517" s="9">
        <v>-1</v>
      </c>
      <c r="AG3517" s="9">
        <v>-1</v>
      </c>
      <c r="AH3517" s="9">
        <v>-1</v>
      </c>
      <c r="AI3517" s="9">
        <v>-1</v>
      </c>
      <c r="AJ3517" s="9">
        <v>0</v>
      </c>
      <c r="AM3517" s="9" t="s">
        <v>309</v>
      </c>
      <c r="AN3517" s="9">
        <v>-1</v>
      </c>
      <c r="AQ3517" s="9">
        <v>578</v>
      </c>
      <c r="AR3517" s="9" t="s">
        <v>303</v>
      </c>
      <c r="AS3517" s="9" t="s">
        <v>304</v>
      </c>
      <c r="AT3517" s="9" t="s">
        <v>195</v>
      </c>
      <c r="AU3517" s="9">
        <v>132.71029999999999</v>
      </c>
      <c r="AV3517" s="9">
        <v>60.5202905042403</v>
      </c>
      <c r="AW3517" s="9">
        <v>179.171173040372</v>
      </c>
      <c r="AX3517" s="9">
        <v>0.1273011547</v>
      </c>
    </row>
    <row r="3518" spans="1:50" x14ac:dyDescent="0.25">
      <c r="A3518" s="142">
        <v>550000</v>
      </c>
      <c r="B3518" s="142">
        <v>910000</v>
      </c>
      <c r="C3518" s="142">
        <v>910000</v>
      </c>
      <c r="D3518" s="9" t="s">
        <v>305</v>
      </c>
      <c r="E3518" s="9" t="s">
        <v>70</v>
      </c>
      <c r="F3518" s="9" t="s">
        <v>306</v>
      </c>
      <c r="G3518" s="9" t="s">
        <v>307</v>
      </c>
      <c r="H3518" s="9">
        <v>0.36</v>
      </c>
      <c r="I3518" s="9">
        <v>0.48</v>
      </c>
      <c r="J3518" s="9" t="s">
        <v>195</v>
      </c>
      <c r="K3518" s="9">
        <v>3.5614594551889998E-2</v>
      </c>
      <c r="L3518" s="9">
        <v>3853.67543569185</v>
      </c>
      <c r="M3518" s="9">
        <v>9.5747508243389401</v>
      </c>
      <c r="N3518" s="9">
        <v>1.40712464922532</v>
      </c>
      <c r="O3518" s="9">
        <v>0.34100086854419998</v>
      </c>
      <c r="P3518" s="9">
        <v>5.0114173866129999E-2</v>
      </c>
      <c r="Q3518" s="9">
        <v>137.24708817674301</v>
      </c>
      <c r="R3518" s="9">
        <v>1200</v>
      </c>
      <c r="S3518" s="9" t="s">
        <v>308</v>
      </c>
      <c r="T3518" s="9">
        <v>1200</v>
      </c>
      <c r="U3518" s="9" t="s">
        <v>293</v>
      </c>
      <c r="V3518" s="9" t="s">
        <v>195</v>
      </c>
      <c r="Z3518" s="9">
        <v>0</v>
      </c>
      <c r="AA3518" s="9">
        <v>1</v>
      </c>
      <c r="AB3518" s="9">
        <v>0.34100086854419998</v>
      </c>
      <c r="AC3518" s="9">
        <v>5.0114173866129999E-2</v>
      </c>
      <c r="AD3518" s="9">
        <v>137.247088176744</v>
      </c>
      <c r="AF3518" s="9">
        <v>-1</v>
      </c>
      <c r="AG3518" s="9">
        <v>-1</v>
      </c>
      <c r="AH3518" s="9">
        <v>-1</v>
      </c>
      <c r="AI3518" s="9">
        <v>-1</v>
      </c>
      <c r="AJ3518" s="9">
        <v>0</v>
      </c>
      <c r="AM3518" s="9" t="s">
        <v>309</v>
      </c>
      <c r="AN3518" s="9">
        <v>-1</v>
      </c>
      <c r="AQ3518" s="9">
        <v>578</v>
      </c>
      <c r="AR3518" s="9" t="s">
        <v>303</v>
      </c>
      <c r="AS3518" s="9" t="s">
        <v>304</v>
      </c>
      <c r="AT3518" s="9" t="s">
        <v>195</v>
      </c>
      <c r="AU3518" s="9">
        <v>132.71029999999999</v>
      </c>
      <c r="AV3518" s="9">
        <v>68.441558174997098</v>
      </c>
      <c r="AW3518" s="9">
        <v>144.127150693489</v>
      </c>
      <c r="AX3518" s="9">
        <v>0.111311507</v>
      </c>
    </row>
    <row r="3519" spans="1:50" x14ac:dyDescent="0.25">
      <c r="A3519" s="142">
        <v>550000</v>
      </c>
      <c r="B3519" s="142">
        <v>910000</v>
      </c>
      <c r="C3519" s="142">
        <v>910000</v>
      </c>
      <c r="D3519" s="9" t="s">
        <v>305</v>
      </c>
      <c r="E3519" s="9" t="s">
        <v>70</v>
      </c>
      <c r="F3519" s="9" t="s">
        <v>306</v>
      </c>
      <c r="G3519" s="9" t="s">
        <v>307</v>
      </c>
      <c r="H3519" s="9">
        <v>0.36</v>
      </c>
      <c r="I3519" s="9">
        <v>0.48</v>
      </c>
      <c r="J3519" s="9" t="s">
        <v>195</v>
      </c>
      <c r="K3519" s="9">
        <v>6.9987671232339996E-2</v>
      </c>
      <c r="L3519" s="9">
        <v>3853.67543569185</v>
      </c>
      <c r="M3519" s="9">
        <v>9.5747508243389401</v>
      </c>
      <c r="N3519" s="9">
        <v>1.40712464922532</v>
      </c>
      <c r="O3519" s="9">
        <v>0.67011451282543999</v>
      </c>
      <c r="P3519" s="9">
        <v>9.8481377332899994E-2</v>
      </c>
      <c r="Q3519" s="9">
        <v>269.70976942936102</v>
      </c>
      <c r="R3519" s="9">
        <v>1210</v>
      </c>
      <c r="S3519" s="9" t="s">
        <v>310</v>
      </c>
      <c r="T3519" s="9">
        <v>1210</v>
      </c>
      <c r="U3519" s="9" t="s">
        <v>293</v>
      </c>
      <c r="V3519" s="9" t="s">
        <v>195</v>
      </c>
      <c r="Z3519" s="9">
        <v>0</v>
      </c>
      <c r="AA3519" s="9">
        <v>1</v>
      </c>
      <c r="AB3519" s="9">
        <v>0.67011451282543999</v>
      </c>
      <c r="AC3519" s="9">
        <v>9.8481377332899994E-2</v>
      </c>
      <c r="AD3519" s="9">
        <v>269.70976942936198</v>
      </c>
      <c r="AF3519" s="9">
        <v>-1</v>
      </c>
      <c r="AG3519" s="9">
        <v>-1</v>
      </c>
      <c r="AH3519" s="9">
        <v>-1</v>
      </c>
      <c r="AI3519" s="9">
        <v>-1</v>
      </c>
      <c r="AJ3519" s="9">
        <v>0</v>
      </c>
      <c r="AM3519" s="9" t="s">
        <v>309</v>
      </c>
      <c r="AN3519" s="9">
        <v>-1</v>
      </c>
      <c r="AQ3519" s="9">
        <v>578</v>
      </c>
      <c r="AR3519" s="9" t="s">
        <v>303</v>
      </c>
      <c r="AS3519" s="9" t="s">
        <v>304</v>
      </c>
      <c r="AT3519" s="9" t="s">
        <v>195</v>
      </c>
      <c r="AU3519" s="9">
        <v>132.71029999999999</v>
      </c>
      <c r="AV3519" s="9">
        <v>93.263019605859398</v>
      </c>
      <c r="AW3519" s="9">
        <v>283.230056815431</v>
      </c>
      <c r="AX3519" s="9">
        <v>0.21874271649999999</v>
      </c>
    </row>
    <row r="3520" spans="1:50" x14ac:dyDescent="0.25">
      <c r="A3520" s="142">
        <v>550000</v>
      </c>
      <c r="B3520" s="142">
        <v>910000</v>
      </c>
      <c r="C3520" s="142">
        <v>910000</v>
      </c>
      <c r="D3520" s="9" t="s">
        <v>305</v>
      </c>
      <c r="E3520" s="9" t="s">
        <v>70</v>
      </c>
      <c r="F3520" s="9" t="s">
        <v>306</v>
      </c>
      <c r="G3520" s="9" t="s">
        <v>307</v>
      </c>
      <c r="H3520" s="9">
        <v>0.36</v>
      </c>
      <c r="I3520" s="9">
        <v>0.48</v>
      </c>
      <c r="J3520" s="9" t="s">
        <v>195</v>
      </c>
      <c r="K3520" s="9">
        <v>2.065086913144E-2</v>
      </c>
      <c r="L3520" s="9">
        <v>3853.67543569185</v>
      </c>
      <c r="M3520" s="9">
        <v>9.5747508243389401</v>
      </c>
      <c r="N3520" s="9">
        <v>1.40712464922532</v>
      </c>
      <c r="O3520" s="9">
        <v>0.19772692623963001</v>
      </c>
      <c r="P3520" s="9">
        <v>2.9058346982779999E-2</v>
      </c>
      <c r="Q3520" s="9">
        <v>79.581747097544493</v>
      </c>
      <c r="R3520" s="9">
        <v>1210</v>
      </c>
      <c r="S3520" s="9" t="s">
        <v>310</v>
      </c>
      <c r="T3520" s="9">
        <v>1210</v>
      </c>
      <c r="U3520" s="9" t="s">
        <v>293</v>
      </c>
      <c r="V3520" s="9" t="s">
        <v>195</v>
      </c>
      <c r="Z3520" s="9">
        <v>0</v>
      </c>
      <c r="AA3520" s="9">
        <v>1</v>
      </c>
      <c r="AB3520" s="9">
        <v>0.19772692623963001</v>
      </c>
      <c r="AC3520" s="9">
        <v>2.9058346982779999E-2</v>
      </c>
      <c r="AD3520" s="9">
        <v>79.581747097544095</v>
      </c>
      <c r="AF3520" s="9">
        <v>-1</v>
      </c>
      <c r="AG3520" s="9">
        <v>-1</v>
      </c>
      <c r="AH3520" s="9">
        <v>-1</v>
      </c>
      <c r="AI3520" s="9">
        <v>-1</v>
      </c>
      <c r="AJ3520" s="9">
        <v>0</v>
      </c>
      <c r="AM3520" s="9" t="s">
        <v>309</v>
      </c>
      <c r="AN3520" s="9">
        <v>-1</v>
      </c>
      <c r="AQ3520" s="9">
        <v>578</v>
      </c>
      <c r="AR3520" s="9" t="s">
        <v>303</v>
      </c>
      <c r="AS3520" s="9" t="s">
        <v>304</v>
      </c>
      <c r="AT3520" s="9" t="s">
        <v>195</v>
      </c>
      <c r="AU3520" s="9">
        <v>132.71029999999999</v>
      </c>
      <c r="AV3520" s="9">
        <v>42.0092869784649</v>
      </c>
      <c r="AW3520" s="9">
        <v>83.571102372737599</v>
      </c>
      <c r="AX3520" s="9">
        <v>6.4543185000000003E-2</v>
      </c>
    </row>
    <row r="3521" spans="1:50" x14ac:dyDescent="0.25">
      <c r="A3521" s="142">
        <v>550000</v>
      </c>
      <c r="B3521" s="142">
        <v>910000</v>
      </c>
      <c r="C3521" s="142">
        <v>910000</v>
      </c>
      <c r="D3521" s="9" t="s">
        <v>305</v>
      </c>
      <c r="E3521" s="9" t="s">
        <v>70</v>
      </c>
      <c r="F3521" s="9" t="s">
        <v>306</v>
      </c>
      <c r="G3521" s="9" t="s">
        <v>307</v>
      </c>
      <c r="H3521" s="9">
        <v>0.36</v>
      </c>
      <c r="I3521" s="9">
        <v>0.48</v>
      </c>
      <c r="J3521" s="9" t="s">
        <v>195</v>
      </c>
      <c r="K3521" s="9">
        <v>0.30432013126274998</v>
      </c>
      <c r="L3521" s="9">
        <v>3853.67543569185</v>
      </c>
      <c r="M3521" s="9">
        <v>9.5747508243389401</v>
      </c>
      <c r="N3521" s="9">
        <v>1.40712464922532</v>
      </c>
      <c r="O3521" s="9">
        <v>2.9137894276709702</v>
      </c>
      <c r="P3521" s="9">
        <v>0.4282163579553</v>
      </c>
      <c r="Q3521" s="9">
        <v>1172.75101443378</v>
      </c>
      <c r="R3521" s="9">
        <v>1210</v>
      </c>
      <c r="S3521" s="9" t="s">
        <v>310</v>
      </c>
      <c r="T3521" s="9">
        <v>1210</v>
      </c>
      <c r="U3521" s="9" t="s">
        <v>293</v>
      </c>
      <c r="V3521" s="9" t="s">
        <v>195</v>
      </c>
      <c r="Z3521" s="9">
        <v>0</v>
      </c>
      <c r="AA3521" s="9">
        <v>1</v>
      </c>
      <c r="AB3521" s="9">
        <v>2.9137894276709702</v>
      </c>
      <c r="AC3521" s="9">
        <v>0.4282163579553</v>
      </c>
      <c r="AD3521" s="9">
        <v>1172.75101443378</v>
      </c>
      <c r="AF3521" s="9">
        <v>-1</v>
      </c>
      <c r="AG3521" s="9">
        <v>-1</v>
      </c>
      <c r="AH3521" s="9">
        <v>-1</v>
      </c>
      <c r="AI3521" s="9">
        <v>-1</v>
      </c>
      <c r="AJ3521" s="9">
        <v>0</v>
      </c>
      <c r="AM3521" s="9" t="s">
        <v>309</v>
      </c>
      <c r="AN3521" s="9">
        <v>-1</v>
      </c>
      <c r="AQ3521" s="9">
        <v>578</v>
      </c>
      <c r="AR3521" s="9" t="s">
        <v>303</v>
      </c>
      <c r="AS3521" s="9" t="s">
        <v>304</v>
      </c>
      <c r="AT3521" s="9" t="s">
        <v>195</v>
      </c>
      <c r="AU3521" s="9">
        <v>132.71029999999999</v>
      </c>
      <c r="AV3521" s="9">
        <v>140.41453514192901</v>
      </c>
      <c r="AW3521" s="9">
        <v>1231.5398776662801</v>
      </c>
      <c r="AX3521" s="9">
        <v>0.95113626470000001</v>
      </c>
    </row>
    <row r="3522" spans="1:50" x14ac:dyDescent="0.25">
      <c r="A3522" s="142">
        <v>550000</v>
      </c>
      <c r="B3522" s="142">
        <v>910000</v>
      </c>
      <c r="C3522" s="142">
        <v>910000</v>
      </c>
      <c r="D3522" s="9" t="s">
        <v>305</v>
      </c>
      <c r="E3522" s="9" t="s">
        <v>70</v>
      </c>
      <c r="F3522" s="9" t="s">
        <v>306</v>
      </c>
      <c r="G3522" s="9" t="s">
        <v>307</v>
      </c>
      <c r="H3522" s="9">
        <v>0.36</v>
      </c>
      <c r="I3522" s="9">
        <v>0.48</v>
      </c>
      <c r="J3522" s="9" t="s">
        <v>195</v>
      </c>
      <c r="K3522" s="9">
        <v>0.11608762740479001</v>
      </c>
      <c r="L3522" s="9">
        <v>3853.67543569185</v>
      </c>
      <c r="M3522" s="9">
        <v>9.5747508243389401</v>
      </c>
      <c r="N3522" s="9">
        <v>1.40712464922532</v>
      </c>
      <c r="O3522" s="9">
        <v>1.11151010618958</v>
      </c>
      <c r="P3522" s="9">
        <v>0.16334976199136</v>
      </c>
      <c r="Q3522" s="9">
        <v>447.36403811759601</v>
      </c>
      <c r="R3522" s="9">
        <v>1210</v>
      </c>
      <c r="S3522" s="9" t="s">
        <v>310</v>
      </c>
      <c r="T3522" s="9">
        <v>1210</v>
      </c>
      <c r="U3522" s="9" t="s">
        <v>293</v>
      </c>
      <c r="V3522" s="9" t="s">
        <v>195</v>
      </c>
      <c r="Z3522" s="9">
        <v>0</v>
      </c>
      <c r="AA3522" s="9">
        <v>1</v>
      </c>
      <c r="AB3522" s="9">
        <v>1.11151010618958</v>
      </c>
      <c r="AC3522" s="9">
        <v>0.16334976199136</v>
      </c>
      <c r="AD3522" s="9">
        <v>447.36403811759601</v>
      </c>
      <c r="AF3522" s="9">
        <v>-1</v>
      </c>
      <c r="AG3522" s="9">
        <v>-1</v>
      </c>
      <c r="AH3522" s="9">
        <v>-1</v>
      </c>
      <c r="AI3522" s="9">
        <v>-1</v>
      </c>
      <c r="AJ3522" s="9">
        <v>0</v>
      </c>
      <c r="AM3522" s="9" t="s">
        <v>309</v>
      </c>
      <c r="AN3522" s="9">
        <v>-1</v>
      </c>
      <c r="AQ3522" s="9">
        <v>578</v>
      </c>
      <c r="AR3522" s="9" t="s">
        <v>303</v>
      </c>
      <c r="AS3522" s="9" t="s">
        <v>304</v>
      </c>
      <c r="AT3522" s="9" t="s">
        <v>195</v>
      </c>
      <c r="AU3522" s="9">
        <v>132.71029999999999</v>
      </c>
      <c r="AV3522" s="9">
        <v>98.501916281826993</v>
      </c>
      <c r="AW3522" s="9">
        <v>469.78996052425902</v>
      </c>
      <c r="AX3522" s="9">
        <v>0.36282565950000001</v>
      </c>
    </row>
    <row r="3523" spans="1:50" x14ac:dyDescent="0.25">
      <c r="A3523" s="142">
        <v>550000</v>
      </c>
      <c r="B3523" s="142">
        <v>910000</v>
      </c>
      <c r="C3523" s="142">
        <v>910000</v>
      </c>
      <c r="D3523" s="9" t="s">
        <v>305</v>
      </c>
      <c r="E3523" s="9" t="s">
        <v>70</v>
      </c>
      <c r="F3523" s="9" t="s">
        <v>306</v>
      </c>
      <c r="G3523" s="9" t="s">
        <v>307</v>
      </c>
      <c r="H3523" s="9">
        <v>0.36</v>
      </c>
      <c r="I3523" s="9">
        <v>0.48</v>
      </c>
      <c r="J3523" s="9" t="s">
        <v>195</v>
      </c>
      <c r="K3523" s="9">
        <v>6.7975087579169993E-2</v>
      </c>
      <c r="L3523" s="9">
        <v>3853.67543569185</v>
      </c>
      <c r="M3523" s="9">
        <v>9.5747508243389401</v>
      </c>
      <c r="N3523" s="9">
        <v>1.40712464922532</v>
      </c>
      <c r="O3523" s="9">
        <v>0.65084452583317998</v>
      </c>
      <c r="P3523" s="9">
        <v>9.5649421265899995E-2</v>
      </c>
      <c r="Q3523" s="9">
        <v>261.953925242857</v>
      </c>
      <c r="R3523" s="9">
        <v>1210</v>
      </c>
      <c r="S3523" s="9" t="s">
        <v>310</v>
      </c>
      <c r="T3523" s="9">
        <v>1210</v>
      </c>
      <c r="U3523" s="9" t="s">
        <v>293</v>
      </c>
      <c r="V3523" s="9" t="s">
        <v>195</v>
      </c>
      <c r="Z3523" s="9">
        <v>0</v>
      </c>
      <c r="AA3523" s="9">
        <v>1</v>
      </c>
      <c r="AB3523" s="9">
        <v>0.65084452583317998</v>
      </c>
      <c r="AC3523" s="9">
        <v>9.5649421265899995E-2</v>
      </c>
      <c r="AD3523" s="9">
        <v>261.95392524285597</v>
      </c>
      <c r="AF3523" s="9">
        <v>-1</v>
      </c>
      <c r="AG3523" s="9">
        <v>-1</v>
      </c>
      <c r="AH3523" s="9">
        <v>-1</v>
      </c>
      <c r="AI3523" s="9">
        <v>-1</v>
      </c>
      <c r="AJ3523" s="9">
        <v>0</v>
      </c>
      <c r="AM3523" s="9" t="s">
        <v>309</v>
      </c>
      <c r="AN3523" s="9">
        <v>-1</v>
      </c>
      <c r="AQ3523" s="9">
        <v>578</v>
      </c>
      <c r="AR3523" s="9" t="s">
        <v>303</v>
      </c>
      <c r="AS3523" s="9" t="s">
        <v>304</v>
      </c>
      <c r="AT3523" s="9" t="s">
        <v>195</v>
      </c>
      <c r="AU3523" s="9">
        <v>132.71029999999999</v>
      </c>
      <c r="AV3523" s="9">
        <v>82.255012860843294</v>
      </c>
      <c r="AW3523" s="9">
        <v>275.08541973297298</v>
      </c>
      <c r="AX3523" s="9">
        <v>0.2124524941</v>
      </c>
    </row>
    <row r="3524" spans="1:50" x14ac:dyDescent="0.25">
      <c r="A3524" s="142">
        <v>550000</v>
      </c>
      <c r="B3524" s="142">
        <v>910000</v>
      </c>
      <c r="C3524" s="142">
        <v>910000</v>
      </c>
      <c r="D3524" s="9" t="s">
        <v>305</v>
      </c>
      <c r="E3524" s="9" t="s">
        <v>70</v>
      </c>
      <c r="F3524" s="9" t="s">
        <v>306</v>
      </c>
      <c r="G3524" s="9" t="s">
        <v>307</v>
      </c>
      <c r="H3524" s="9">
        <v>0.36</v>
      </c>
      <c r="I3524" s="9">
        <v>0.48</v>
      </c>
      <c r="J3524" s="9" t="s">
        <v>195</v>
      </c>
      <c r="K3524" s="9">
        <v>3.1274725055099998E-3</v>
      </c>
      <c r="L3524" s="9">
        <v>3853.67543569185</v>
      </c>
      <c r="M3524" s="9">
        <v>9.5747508243389401</v>
      </c>
      <c r="N3524" s="9">
        <v>1.40712464922532</v>
      </c>
      <c r="O3524" s="9">
        <v>2.9944769950289999E-2</v>
      </c>
      <c r="P3524" s="9">
        <v>4.4007436522800003E-3</v>
      </c>
      <c r="Q3524" s="9">
        <v>12.052263970312501</v>
      </c>
      <c r="R3524" s="9">
        <v>1210</v>
      </c>
      <c r="S3524" s="9" t="s">
        <v>310</v>
      </c>
      <c r="T3524" s="9">
        <v>1210</v>
      </c>
      <c r="U3524" s="9" t="s">
        <v>293</v>
      </c>
      <c r="V3524" s="9" t="s">
        <v>195</v>
      </c>
      <c r="Z3524" s="9">
        <v>0</v>
      </c>
      <c r="AA3524" s="9">
        <v>1</v>
      </c>
      <c r="AB3524" s="9">
        <v>2.9944769950289999E-2</v>
      </c>
      <c r="AC3524" s="9">
        <v>4.4007436522800003E-3</v>
      </c>
      <c r="AD3524" s="9">
        <v>12.052263970311101</v>
      </c>
      <c r="AF3524" s="9">
        <v>-1</v>
      </c>
      <c r="AG3524" s="9">
        <v>-1</v>
      </c>
      <c r="AH3524" s="9">
        <v>-1</v>
      </c>
      <c r="AI3524" s="9">
        <v>-1</v>
      </c>
      <c r="AJ3524" s="9">
        <v>0</v>
      </c>
      <c r="AM3524" s="9" t="s">
        <v>309</v>
      </c>
      <c r="AN3524" s="9">
        <v>-1</v>
      </c>
      <c r="AQ3524" s="9">
        <v>578</v>
      </c>
      <c r="AR3524" s="9" t="s">
        <v>303</v>
      </c>
      <c r="AS3524" s="9" t="s">
        <v>304</v>
      </c>
      <c r="AT3524" s="9" t="s">
        <v>195</v>
      </c>
      <c r="AU3524" s="9">
        <v>132.71029999999999</v>
      </c>
      <c r="AV3524" s="9">
        <v>20.044339339681201</v>
      </c>
      <c r="AW3524" s="9">
        <v>12.656432194829399</v>
      </c>
      <c r="AX3524" s="9">
        <v>9.7747476999999992E-3</v>
      </c>
    </row>
    <row r="3525" spans="1:50" x14ac:dyDescent="0.25">
      <c r="A3525" s="142">
        <v>550000</v>
      </c>
      <c r="B3525" s="142">
        <v>910000</v>
      </c>
      <c r="C3525" s="142">
        <v>910000</v>
      </c>
      <c r="D3525" s="9" t="s">
        <v>305</v>
      </c>
      <c r="E3525" s="9" t="s">
        <v>70</v>
      </c>
      <c r="F3525" s="9" t="s">
        <v>306</v>
      </c>
      <c r="G3525" s="9" t="s">
        <v>307</v>
      </c>
      <c r="H3525" s="9">
        <v>0.36</v>
      </c>
      <c r="I3525" s="9">
        <v>0.48</v>
      </c>
      <c r="J3525" s="9" t="s">
        <v>195</v>
      </c>
      <c r="K3525" s="9">
        <v>0.11789042735489</v>
      </c>
      <c r="L3525" s="9">
        <v>3857.7690414020399</v>
      </c>
      <c r="M3525" s="9">
        <v>9.5843984303164902</v>
      </c>
      <c r="N3525" s="9">
        <v>1.40852464309897</v>
      </c>
      <c r="O3525" s="9">
        <v>1.12990882688963</v>
      </c>
      <c r="P3525" s="9">
        <v>0.16605157211484001</v>
      </c>
      <c r="Q3525" s="9">
        <v>454.79404092738599</v>
      </c>
      <c r="R3525" s="9">
        <v>1200</v>
      </c>
      <c r="S3525" s="9" t="s">
        <v>308</v>
      </c>
      <c r="T3525" s="9">
        <v>1200</v>
      </c>
      <c r="U3525" s="9" t="s">
        <v>293</v>
      </c>
      <c r="V3525" s="9" t="s">
        <v>195</v>
      </c>
      <c r="Z3525" s="9">
        <v>0</v>
      </c>
      <c r="AA3525" s="9">
        <v>1</v>
      </c>
      <c r="AB3525" s="9">
        <v>1.12990882688963</v>
      </c>
      <c r="AC3525" s="9">
        <v>0.16605157211484001</v>
      </c>
      <c r="AD3525" s="9">
        <v>454.79404092738599</v>
      </c>
      <c r="AF3525" s="9">
        <v>-1</v>
      </c>
      <c r="AG3525" s="9">
        <v>-1</v>
      </c>
      <c r="AH3525" s="9">
        <v>-1</v>
      </c>
      <c r="AI3525" s="9">
        <v>-1</v>
      </c>
      <c r="AJ3525" s="9">
        <v>0</v>
      </c>
      <c r="AM3525" s="9" t="s">
        <v>309</v>
      </c>
      <c r="AN3525" s="9">
        <v>-1</v>
      </c>
      <c r="AQ3525" s="9">
        <v>578</v>
      </c>
      <c r="AR3525" s="9" t="s">
        <v>303</v>
      </c>
      <c r="AS3525" s="9" t="s">
        <v>304</v>
      </c>
      <c r="AT3525" s="9" t="s">
        <v>195</v>
      </c>
      <c r="AU3525" s="9">
        <v>132.71029999999999</v>
      </c>
      <c r="AV3525" s="9">
        <v>120.753177111616</v>
      </c>
      <c r="AW3525" s="9">
        <v>477.08563308065499</v>
      </c>
      <c r="AX3525" s="9">
        <v>0.3688516147</v>
      </c>
    </row>
    <row r="3526" spans="1:50" x14ac:dyDescent="0.25">
      <c r="A3526" s="142">
        <v>550000</v>
      </c>
      <c r="B3526" s="142">
        <v>910000</v>
      </c>
      <c r="C3526" s="142">
        <v>910000</v>
      </c>
      <c r="D3526" s="9" t="s">
        <v>305</v>
      </c>
      <c r="E3526" s="9" t="s">
        <v>70</v>
      </c>
      <c r="F3526" s="9" t="s">
        <v>306</v>
      </c>
      <c r="G3526" s="9" t="s">
        <v>307</v>
      </c>
      <c r="H3526" s="9">
        <v>0.36</v>
      </c>
      <c r="I3526" s="9">
        <v>0.48</v>
      </c>
      <c r="J3526" s="9" t="s">
        <v>195</v>
      </c>
      <c r="K3526" s="9">
        <v>0.1942052516484</v>
      </c>
      <c r="L3526" s="9">
        <v>3857.7690414020399</v>
      </c>
      <c r="M3526" s="9">
        <v>9.5843984303164902</v>
      </c>
      <c r="N3526" s="9">
        <v>1.40852464309897</v>
      </c>
      <c r="O3526" s="9">
        <v>1.8613405090582</v>
      </c>
      <c r="P3526" s="9">
        <v>0.27354288276601002</v>
      </c>
      <c r="Q3526" s="9">
        <v>749.19900748691305</v>
      </c>
      <c r="R3526" s="9">
        <v>1210</v>
      </c>
      <c r="S3526" s="9" t="s">
        <v>310</v>
      </c>
      <c r="T3526" s="9">
        <v>1210</v>
      </c>
      <c r="U3526" s="9" t="s">
        <v>293</v>
      </c>
      <c r="V3526" s="9" t="s">
        <v>195</v>
      </c>
      <c r="Z3526" s="9">
        <v>0</v>
      </c>
      <c r="AA3526" s="9">
        <v>1</v>
      </c>
      <c r="AB3526" s="9">
        <v>1.8613405090582</v>
      </c>
      <c r="AC3526" s="9">
        <v>0.27354288276601002</v>
      </c>
      <c r="AD3526" s="9">
        <v>749.19900748691305</v>
      </c>
      <c r="AF3526" s="9">
        <v>-1</v>
      </c>
      <c r="AG3526" s="9">
        <v>-1</v>
      </c>
      <c r="AH3526" s="9">
        <v>-1</v>
      </c>
      <c r="AI3526" s="9">
        <v>-1</v>
      </c>
      <c r="AJ3526" s="9">
        <v>0</v>
      </c>
      <c r="AM3526" s="9" t="s">
        <v>309</v>
      </c>
      <c r="AN3526" s="9">
        <v>-1</v>
      </c>
      <c r="AQ3526" s="9">
        <v>578</v>
      </c>
      <c r="AR3526" s="9" t="s">
        <v>303</v>
      </c>
      <c r="AS3526" s="9" t="s">
        <v>304</v>
      </c>
      <c r="AT3526" s="9" t="s">
        <v>195</v>
      </c>
      <c r="AU3526" s="9">
        <v>132.71029999999999</v>
      </c>
      <c r="AV3526" s="9">
        <v>122.03261122377199</v>
      </c>
      <c r="AW3526" s="9">
        <v>785.92076989715895</v>
      </c>
      <c r="AX3526" s="9">
        <v>0.60762287709999996</v>
      </c>
    </row>
    <row r="3527" spans="1:50" x14ac:dyDescent="0.25">
      <c r="A3527" s="142">
        <v>550000</v>
      </c>
      <c r="B3527" s="142">
        <v>910000</v>
      </c>
      <c r="C3527" s="142">
        <v>910000</v>
      </c>
      <c r="D3527" s="9" t="s">
        <v>305</v>
      </c>
      <c r="E3527" s="9" t="s">
        <v>70</v>
      </c>
      <c r="F3527" s="9" t="s">
        <v>306</v>
      </c>
      <c r="G3527" s="9" t="s">
        <v>307</v>
      </c>
      <c r="H3527" s="9">
        <v>0.36</v>
      </c>
      <c r="I3527" s="9">
        <v>0.48</v>
      </c>
      <c r="J3527" s="9" t="s">
        <v>195</v>
      </c>
      <c r="K3527" s="9">
        <v>0.26402727478732002</v>
      </c>
      <c r="L3527" s="9">
        <v>3857.7690414020399</v>
      </c>
      <c r="M3527" s="9">
        <v>9.5843984303164902</v>
      </c>
      <c r="N3527" s="9">
        <v>1.40852464309897</v>
      </c>
      <c r="O3527" s="9">
        <v>2.5305425980323601</v>
      </c>
      <c r="P3527" s="9">
        <v>0.37188892298819998</v>
      </c>
      <c r="Q3527" s="9">
        <v>1018.55624676028</v>
      </c>
      <c r="R3527" s="9">
        <v>1210</v>
      </c>
      <c r="S3527" s="9" t="s">
        <v>310</v>
      </c>
      <c r="T3527" s="9">
        <v>1210</v>
      </c>
      <c r="U3527" s="9" t="s">
        <v>293</v>
      </c>
      <c r="V3527" s="9" t="s">
        <v>195</v>
      </c>
      <c r="Z3527" s="9">
        <v>0</v>
      </c>
      <c r="AA3527" s="9">
        <v>1</v>
      </c>
      <c r="AB3527" s="9">
        <v>2.5305425980323601</v>
      </c>
      <c r="AC3527" s="9">
        <v>0.37188892298819998</v>
      </c>
      <c r="AD3527" s="9">
        <v>1018.55624676028</v>
      </c>
      <c r="AF3527" s="9">
        <v>-1</v>
      </c>
      <c r="AG3527" s="9">
        <v>-1</v>
      </c>
      <c r="AH3527" s="9">
        <v>-1</v>
      </c>
      <c r="AI3527" s="9">
        <v>-1</v>
      </c>
      <c r="AJ3527" s="9">
        <v>0</v>
      </c>
      <c r="AM3527" s="9" t="s">
        <v>309</v>
      </c>
      <c r="AN3527" s="9">
        <v>-1</v>
      </c>
      <c r="AQ3527" s="9">
        <v>578</v>
      </c>
      <c r="AR3527" s="9" t="s">
        <v>303</v>
      </c>
      <c r="AS3527" s="9" t="s">
        <v>304</v>
      </c>
      <c r="AT3527" s="9" t="s">
        <v>195</v>
      </c>
      <c r="AU3527" s="9">
        <v>132.71029999999999</v>
      </c>
      <c r="AV3527" s="9">
        <v>129.68676354550999</v>
      </c>
      <c r="AW3527" s="9">
        <v>1068.4804726618399</v>
      </c>
      <c r="AX3527" s="9">
        <v>0.82607968109999996</v>
      </c>
    </row>
    <row r="3528" spans="1:50" x14ac:dyDescent="0.25">
      <c r="A3528" s="142">
        <v>550000</v>
      </c>
      <c r="B3528" s="142">
        <v>910000</v>
      </c>
      <c r="C3528" s="142">
        <v>910000</v>
      </c>
      <c r="D3528" s="9" t="s">
        <v>305</v>
      </c>
      <c r="E3528" s="9" t="s">
        <v>70</v>
      </c>
      <c r="F3528" s="9" t="s">
        <v>306</v>
      </c>
      <c r="G3528" s="9" t="s">
        <v>307</v>
      </c>
      <c r="H3528" s="9">
        <v>0.36</v>
      </c>
      <c r="I3528" s="9">
        <v>0.48</v>
      </c>
      <c r="J3528" s="9" t="s">
        <v>195</v>
      </c>
      <c r="K3528" s="9">
        <v>5.6950150955899998E-3</v>
      </c>
      <c r="L3528" s="9">
        <v>3857.7690414020399</v>
      </c>
      <c r="M3528" s="9">
        <v>9.5843984303164902</v>
      </c>
      <c r="N3528" s="9">
        <v>1.40852464309897</v>
      </c>
      <c r="O3528" s="9">
        <v>5.4583293742829997E-2</v>
      </c>
      <c r="P3528" s="9">
        <v>8.02156910496E-3</v>
      </c>
      <c r="Q3528" s="9">
        <v>21.970052926095899</v>
      </c>
      <c r="R3528" s="9">
        <v>1210</v>
      </c>
      <c r="S3528" s="9" t="s">
        <v>310</v>
      </c>
      <c r="T3528" s="9">
        <v>1210</v>
      </c>
      <c r="U3528" s="9" t="s">
        <v>293</v>
      </c>
      <c r="V3528" s="9" t="s">
        <v>195</v>
      </c>
      <c r="Z3528" s="9">
        <v>0</v>
      </c>
      <c r="AA3528" s="9">
        <v>1</v>
      </c>
      <c r="AB3528" s="9">
        <v>5.4583293742829997E-2</v>
      </c>
      <c r="AC3528" s="9">
        <v>8.02156910496E-3</v>
      </c>
      <c r="AD3528" s="9">
        <v>21.970052926097601</v>
      </c>
      <c r="AF3528" s="9">
        <v>-1</v>
      </c>
      <c r="AG3528" s="9">
        <v>-1</v>
      </c>
      <c r="AH3528" s="9">
        <v>-1</v>
      </c>
      <c r="AI3528" s="9">
        <v>-1</v>
      </c>
      <c r="AJ3528" s="9">
        <v>0</v>
      </c>
      <c r="AM3528" s="9" t="s">
        <v>309</v>
      </c>
      <c r="AN3528" s="9">
        <v>-1</v>
      </c>
      <c r="AQ3528" s="9">
        <v>578</v>
      </c>
      <c r="AR3528" s="9" t="s">
        <v>303</v>
      </c>
      <c r="AS3528" s="9" t="s">
        <v>304</v>
      </c>
      <c r="AT3528" s="9" t="s">
        <v>195</v>
      </c>
      <c r="AU3528" s="9">
        <v>132.71029999999999</v>
      </c>
      <c r="AV3528" s="9">
        <v>19.781443472348101</v>
      </c>
      <c r="AW3528" s="9">
        <v>23.0469084152672</v>
      </c>
      <c r="AX3528" s="9">
        <v>1.7818372200000002E-2</v>
      </c>
    </row>
    <row r="3529" spans="1:50" x14ac:dyDescent="0.25">
      <c r="A3529" s="142">
        <v>550000</v>
      </c>
      <c r="B3529" s="142">
        <v>910000</v>
      </c>
      <c r="C3529" s="142">
        <v>910000</v>
      </c>
      <c r="D3529" s="9" t="s">
        <v>305</v>
      </c>
      <c r="E3529" s="9" t="s">
        <v>70</v>
      </c>
      <c r="F3529" s="9" t="s">
        <v>306</v>
      </c>
      <c r="G3529" s="9" t="s">
        <v>307</v>
      </c>
      <c r="H3529" s="9">
        <v>0.36</v>
      </c>
      <c r="I3529" s="9">
        <v>0.48</v>
      </c>
      <c r="J3529" s="9" t="s">
        <v>195</v>
      </c>
      <c r="K3529" s="9">
        <v>9.4330597562299993E-3</v>
      </c>
      <c r="L3529" s="9">
        <v>3857.7690414020399</v>
      </c>
      <c r="M3529" s="9">
        <v>9.5843984303164902</v>
      </c>
      <c r="N3529" s="9">
        <v>1.40852464309897</v>
      </c>
      <c r="O3529" s="9">
        <v>9.0410203120710006E-2</v>
      </c>
      <c r="P3529" s="9">
        <v>1.3286697126469999E-2</v>
      </c>
      <c r="Q3529" s="9">
        <v>36.390565893287302</v>
      </c>
      <c r="R3529" s="9">
        <v>1210</v>
      </c>
      <c r="S3529" s="9" t="s">
        <v>310</v>
      </c>
      <c r="T3529" s="9">
        <v>1210</v>
      </c>
      <c r="U3529" s="9" t="s">
        <v>293</v>
      </c>
      <c r="V3529" s="9" t="s">
        <v>195</v>
      </c>
      <c r="Z3529" s="9">
        <v>0</v>
      </c>
      <c r="AA3529" s="9">
        <v>1</v>
      </c>
      <c r="AB3529" s="9">
        <v>9.0410203120710006E-2</v>
      </c>
      <c r="AC3529" s="9">
        <v>1.3286697126469999E-2</v>
      </c>
      <c r="AD3529" s="9">
        <v>36.3905658932877</v>
      </c>
      <c r="AF3529" s="9">
        <v>-1</v>
      </c>
      <c r="AG3529" s="9">
        <v>-1</v>
      </c>
      <c r="AH3529" s="9">
        <v>-1</v>
      </c>
      <c r="AI3529" s="9">
        <v>-1</v>
      </c>
      <c r="AJ3529" s="9">
        <v>0</v>
      </c>
      <c r="AM3529" s="9" t="s">
        <v>309</v>
      </c>
      <c r="AN3529" s="9">
        <v>-1</v>
      </c>
      <c r="AQ3529" s="9">
        <v>578</v>
      </c>
      <c r="AR3529" s="9" t="s">
        <v>303</v>
      </c>
      <c r="AS3529" s="9" t="s">
        <v>304</v>
      </c>
      <c r="AT3529" s="9" t="s">
        <v>195</v>
      </c>
      <c r="AU3529" s="9">
        <v>132.71029999999999</v>
      </c>
      <c r="AV3529" s="9">
        <v>35.388684464234998</v>
      </c>
      <c r="AW3529" s="9">
        <v>38.174238457390899</v>
      </c>
      <c r="AX3529" s="9">
        <v>2.9513840999999999E-2</v>
      </c>
    </row>
    <row r="3530" spans="1:50" x14ac:dyDescent="0.25">
      <c r="A3530" s="142">
        <v>550000</v>
      </c>
      <c r="B3530" s="142">
        <v>910000</v>
      </c>
      <c r="C3530" s="142">
        <v>910000</v>
      </c>
      <c r="D3530" s="9" t="s">
        <v>305</v>
      </c>
      <c r="E3530" s="9" t="s">
        <v>70</v>
      </c>
      <c r="F3530" s="9" t="s">
        <v>306</v>
      </c>
      <c r="G3530" s="9" t="s">
        <v>307</v>
      </c>
      <c r="H3530" s="9">
        <v>0.36</v>
      </c>
      <c r="I3530" s="9">
        <v>0.48</v>
      </c>
      <c r="J3530" s="9" t="s">
        <v>195</v>
      </c>
      <c r="K3530" s="9">
        <v>1.68997443246E-3</v>
      </c>
      <c r="L3530" s="9">
        <v>3857.7690414020399</v>
      </c>
      <c r="M3530" s="9">
        <v>9.5843984303164902</v>
      </c>
      <c r="N3530" s="9">
        <v>1.40852464309897</v>
      </c>
      <c r="O3530" s="9">
        <v>1.6197388297790001E-2</v>
      </c>
      <c r="P3530" s="9">
        <v>2.3803706343300001E-3</v>
      </c>
      <c r="Q3530" s="9">
        <v>6.5195310463244596</v>
      </c>
      <c r="R3530" s="9">
        <v>1210</v>
      </c>
      <c r="S3530" s="9" t="s">
        <v>310</v>
      </c>
      <c r="T3530" s="9">
        <v>1210</v>
      </c>
      <c r="U3530" s="9" t="s">
        <v>293</v>
      </c>
      <c r="V3530" s="9" t="s">
        <v>195</v>
      </c>
      <c r="Z3530" s="9">
        <v>0</v>
      </c>
      <c r="AA3530" s="9">
        <v>1</v>
      </c>
      <c r="AB3530" s="9">
        <v>1.6197388297790001E-2</v>
      </c>
      <c r="AC3530" s="9">
        <v>2.3803706343300001E-3</v>
      </c>
      <c r="AD3530" s="9">
        <v>6.5195310463248104</v>
      </c>
      <c r="AF3530" s="9">
        <v>-1</v>
      </c>
      <c r="AG3530" s="9">
        <v>-1</v>
      </c>
      <c r="AH3530" s="9">
        <v>-1</v>
      </c>
      <c r="AI3530" s="9">
        <v>-1</v>
      </c>
      <c r="AJ3530" s="9">
        <v>0</v>
      </c>
      <c r="AM3530" s="9" t="s">
        <v>309</v>
      </c>
      <c r="AN3530" s="9">
        <v>-1</v>
      </c>
      <c r="AQ3530" s="9">
        <v>578</v>
      </c>
      <c r="AR3530" s="9" t="s">
        <v>303</v>
      </c>
      <c r="AS3530" s="9" t="s">
        <v>304</v>
      </c>
      <c r="AT3530" s="9" t="s">
        <v>195</v>
      </c>
      <c r="AU3530" s="9">
        <v>132.71029999999999</v>
      </c>
      <c r="AV3530" s="9">
        <v>14.8868227155279</v>
      </c>
      <c r="AW3530" s="9">
        <v>6.83908388571313</v>
      </c>
      <c r="AX3530" s="9">
        <v>5.2875353E-3</v>
      </c>
    </row>
    <row r="3531" spans="1:50" x14ac:dyDescent="0.25">
      <c r="A3531" s="142">
        <v>550000</v>
      </c>
      <c r="B3531" s="142">
        <v>910000</v>
      </c>
      <c r="C3531" s="142">
        <v>910000</v>
      </c>
      <c r="D3531" s="9" t="s">
        <v>305</v>
      </c>
      <c r="E3531" s="9" t="s">
        <v>70</v>
      </c>
      <c r="F3531" s="9" t="s">
        <v>306</v>
      </c>
      <c r="G3531" s="9" t="s">
        <v>307</v>
      </c>
      <c r="H3531" s="9">
        <v>0.36</v>
      </c>
      <c r="I3531" s="9">
        <v>0.48</v>
      </c>
      <c r="J3531" s="9" t="s">
        <v>195</v>
      </c>
      <c r="K3531" s="9">
        <v>2.4822450431900001E-2</v>
      </c>
      <c r="L3531" s="9">
        <v>3857.7690414020399</v>
      </c>
      <c r="M3531" s="9">
        <v>9.5843984303164902</v>
      </c>
      <c r="N3531" s="9">
        <v>1.40852464309897</v>
      </c>
      <c r="O3531" s="9">
        <v>0.23790825495612</v>
      </c>
      <c r="P3531" s="9">
        <v>3.4963033135429998E-2</v>
      </c>
      <c r="Q3531" s="9">
        <v>95.759280807924398</v>
      </c>
      <c r="R3531" s="9">
        <v>1210</v>
      </c>
      <c r="S3531" s="9" t="s">
        <v>310</v>
      </c>
      <c r="T3531" s="9">
        <v>1210</v>
      </c>
      <c r="U3531" s="9" t="s">
        <v>293</v>
      </c>
      <c r="V3531" s="9" t="s">
        <v>195</v>
      </c>
      <c r="Z3531" s="9">
        <v>0</v>
      </c>
      <c r="AA3531" s="9">
        <v>1</v>
      </c>
      <c r="AB3531" s="9">
        <v>0.23790825495612</v>
      </c>
      <c r="AC3531" s="9">
        <v>3.4963033135429998E-2</v>
      </c>
      <c r="AD3531" s="9">
        <v>95.759280807922906</v>
      </c>
      <c r="AF3531" s="9">
        <v>-1</v>
      </c>
      <c r="AG3531" s="9">
        <v>-1</v>
      </c>
      <c r="AH3531" s="9">
        <v>-1</v>
      </c>
      <c r="AI3531" s="9">
        <v>-1</v>
      </c>
      <c r="AJ3531" s="9">
        <v>0</v>
      </c>
      <c r="AM3531" s="9" t="s">
        <v>309</v>
      </c>
      <c r="AN3531" s="9">
        <v>-1</v>
      </c>
      <c r="AQ3531" s="9">
        <v>578</v>
      </c>
      <c r="AR3531" s="9" t="s">
        <v>303</v>
      </c>
      <c r="AS3531" s="9" t="s">
        <v>304</v>
      </c>
      <c r="AT3531" s="9" t="s">
        <v>195</v>
      </c>
      <c r="AU3531" s="9">
        <v>132.71029999999999</v>
      </c>
      <c r="AV3531" s="9">
        <v>58.965617999963897</v>
      </c>
      <c r="AW3531" s="9">
        <v>100.452892950042</v>
      </c>
      <c r="AX3531" s="9">
        <v>7.7663650299999998E-2</v>
      </c>
    </row>
    <row r="3532" spans="1:50" x14ac:dyDescent="0.25">
      <c r="A3532" s="142">
        <v>550000</v>
      </c>
      <c r="B3532" s="142">
        <v>910000</v>
      </c>
      <c r="C3532" s="142">
        <v>910000</v>
      </c>
      <c r="D3532" s="9" t="s">
        <v>305</v>
      </c>
      <c r="E3532" s="9" t="s">
        <v>70</v>
      </c>
      <c r="F3532" s="9" t="s">
        <v>306</v>
      </c>
      <c r="G3532" s="9" t="s">
        <v>307</v>
      </c>
      <c r="H3532" s="9">
        <v>0.36</v>
      </c>
      <c r="I3532" s="9">
        <v>0.48</v>
      </c>
      <c r="J3532" s="9" t="s">
        <v>195</v>
      </c>
      <c r="K3532" s="9">
        <v>0.50386389156741995</v>
      </c>
      <c r="L3532" s="9">
        <v>3850.6255307596998</v>
      </c>
      <c r="M3532" s="9">
        <v>9.5675464969183395</v>
      </c>
      <c r="N3532" s="9">
        <v>1.4060786153817699</v>
      </c>
      <c r="O3532" s="9">
        <v>4.8207412106895502</v>
      </c>
      <c r="P3532" s="9">
        <v>0.70847224299598999</v>
      </c>
      <c r="Q3532" s="9">
        <v>1940.1911648974601</v>
      </c>
      <c r="R3532" s="9">
        <v>1200</v>
      </c>
      <c r="S3532" s="9" t="s">
        <v>308</v>
      </c>
      <c r="T3532" s="9">
        <v>1200</v>
      </c>
      <c r="U3532" s="9" t="s">
        <v>293</v>
      </c>
      <c r="V3532" s="9" t="s">
        <v>195</v>
      </c>
      <c r="Z3532" s="9">
        <v>0</v>
      </c>
      <c r="AA3532" s="9">
        <v>1</v>
      </c>
      <c r="AB3532" s="9">
        <v>4.8207412106895502</v>
      </c>
      <c r="AC3532" s="9">
        <v>0.70847224299598999</v>
      </c>
      <c r="AD3532" s="9">
        <v>1940.1911648974601</v>
      </c>
      <c r="AF3532" s="9">
        <v>-1</v>
      </c>
      <c r="AG3532" s="9">
        <v>-1</v>
      </c>
      <c r="AH3532" s="9">
        <v>-1</v>
      </c>
      <c r="AI3532" s="9">
        <v>-1</v>
      </c>
      <c r="AJ3532" s="9">
        <v>0</v>
      </c>
      <c r="AM3532" s="9" t="s">
        <v>309</v>
      </c>
      <c r="AN3532" s="9">
        <v>-1</v>
      </c>
      <c r="AQ3532" s="9">
        <v>578</v>
      </c>
      <c r="AR3532" s="9" t="s">
        <v>303</v>
      </c>
      <c r="AS3532" s="9" t="s">
        <v>304</v>
      </c>
      <c r="AT3532" s="9" t="s">
        <v>195</v>
      </c>
      <c r="AU3532" s="9">
        <v>132.71029999999999</v>
      </c>
      <c r="AV3532" s="9">
        <v>211.12188199983299</v>
      </c>
      <c r="AW3532" s="9">
        <v>2039.0648256050799</v>
      </c>
      <c r="AX3532" s="9">
        <v>1.5735532562000001</v>
      </c>
    </row>
    <row r="3533" spans="1:50" x14ac:dyDescent="0.25">
      <c r="A3533" s="142">
        <v>550000</v>
      </c>
      <c r="B3533" s="142">
        <v>910000</v>
      </c>
      <c r="C3533" s="142">
        <v>910000</v>
      </c>
      <c r="D3533" s="9" t="s">
        <v>305</v>
      </c>
      <c r="E3533" s="9" t="s">
        <v>70</v>
      </c>
      <c r="F3533" s="9" t="s">
        <v>306</v>
      </c>
      <c r="G3533" s="9" t="s">
        <v>307</v>
      </c>
      <c r="H3533" s="9">
        <v>0.36</v>
      </c>
      <c r="I3533" s="9">
        <v>0.48</v>
      </c>
      <c r="J3533" s="9" t="s">
        <v>195</v>
      </c>
      <c r="K3533" s="9">
        <v>4.7433868861659997E-2</v>
      </c>
      <c r="L3533" s="9">
        <v>3850.6255307596998</v>
      </c>
      <c r="M3533" s="9">
        <v>9.5675464969183395</v>
      </c>
      <c r="N3533" s="9">
        <v>1.4060786153817699</v>
      </c>
      <c r="O3533" s="9">
        <v>0.45382574586266999</v>
      </c>
      <c r="P3533" s="9">
        <v>6.6695748651199996E-2</v>
      </c>
      <c r="Q3533" s="9">
        <v>182.65006646142299</v>
      </c>
      <c r="R3533" s="9">
        <v>1210</v>
      </c>
      <c r="S3533" s="9" t="s">
        <v>310</v>
      </c>
      <c r="T3533" s="9">
        <v>1210</v>
      </c>
      <c r="U3533" s="9" t="s">
        <v>293</v>
      </c>
      <c r="V3533" s="9" t="s">
        <v>195</v>
      </c>
      <c r="Z3533" s="9">
        <v>0</v>
      </c>
      <c r="AA3533" s="9">
        <v>1</v>
      </c>
      <c r="AB3533" s="9">
        <v>0.45382574586266999</v>
      </c>
      <c r="AC3533" s="9">
        <v>6.6695748651199996E-2</v>
      </c>
      <c r="AD3533" s="9">
        <v>182.65006646142501</v>
      </c>
      <c r="AF3533" s="9">
        <v>-1</v>
      </c>
      <c r="AG3533" s="9">
        <v>-1</v>
      </c>
      <c r="AH3533" s="9">
        <v>-1</v>
      </c>
      <c r="AI3533" s="9">
        <v>-1</v>
      </c>
      <c r="AJ3533" s="9">
        <v>0</v>
      </c>
      <c r="AM3533" s="9" t="s">
        <v>309</v>
      </c>
      <c r="AN3533" s="9">
        <v>-1</v>
      </c>
      <c r="AQ3533" s="9">
        <v>578</v>
      </c>
      <c r="AR3533" s="9" t="s">
        <v>303</v>
      </c>
      <c r="AS3533" s="9" t="s">
        <v>304</v>
      </c>
      <c r="AT3533" s="9" t="s">
        <v>195</v>
      </c>
      <c r="AU3533" s="9">
        <v>132.71029999999999</v>
      </c>
      <c r="AV3533" s="9">
        <v>56.378317755917998</v>
      </c>
      <c r="AW3533" s="9">
        <v>191.95805684209699</v>
      </c>
      <c r="AX3533" s="9">
        <v>0.14813468490000001</v>
      </c>
    </row>
    <row r="3534" spans="1:50" x14ac:dyDescent="0.25">
      <c r="A3534" s="142">
        <v>550000</v>
      </c>
      <c r="B3534" s="142">
        <v>910000</v>
      </c>
      <c r="C3534" s="142">
        <v>910000</v>
      </c>
      <c r="D3534" s="9" t="s">
        <v>305</v>
      </c>
      <c r="E3534" s="9" t="s">
        <v>70</v>
      </c>
      <c r="F3534" s="9" t="s">
        <v>306</v>
      </c>
      <c r="G3534" s="9" t="s">
        <v>307</v>
      </c>
      <c r="H3534" s="9">
        <v>0.36</v>
      </c>
      <c r="I3534" s="9">
        <v>0.48</v>
      </c>
      <c r="J3534" s="9" t="s">
        <v>195</v>
      </c>
      <c r="K3534" s="9">
        <v>5.8957672625970001E-2</v>
      </c>
      <c r="L3534" s="9">
        <v>3850.6255307596998</v>
      </c>
      <c r="M3534" s="9">
        <v>9.5675464969183395</v>
      </c>
      <c r="N3534" s="9">
        <v>1.4060786153817699</v>
      </c>
      <c r="O3534" s="9">
        <v>0.56408027419909001</v>
      </c>
      <c r="P3534" s="9">
        <v>8.2899122692059998E-2</v>
      </c>
      <c r="Q3534" s="9">
        <v>227.023919447748</v>
      </c>
      <c r="R3534" s="9">
        <v>1210</v>
      </c>
      <c r="S3534" s="9" t="s">
        <v>310</v>
      </c>
      <c r="T3534" s="9">
        <v>1210</v>
      </c>
      <c r="U3534" s="9" t="s">
        <v>293</v>
      </c>
      <c r="V3534" s="9" t="s">
        <v>195</v>
      </c>
      <c r="Z3534" s="9">
        <v>0</v>
      </c>
      <c r="AA3534" s="9">
        <v>1</v>
      </c>
      <c r="AB3534" s="9">
        <v>0.56408027419909001</v>
      </c>
      <c r="AC3534" s="9">
        <v>8.2899122692059998E-2</v>
      </c>
      <c r="AD3534" s="9">
        <v>227.02391944774601</v>
      </c>
      <c r="AF3534" s="9">
        <v>-1</v>
      </c>
      <c r="AG3534" s="9">
        <v>-1</v>
      </c>
      <c r="AH3534" s="9">
        <v>-1</v>
      </c>
      <c r="AI3534" s="9">
        <v>-1</v>
      </c>
      <c r="AJ3534" s="9">
        <v>0</v>
      </c>
      <c r="AM3534" s="9" t="s">
        <v>309</v>
      </c>
      <c r="AN3534" s="9">
        <v>-1</v>
      </c>
      <c r="AQ3534" s="9">
        <v>578</v>
      </c>
      <c r="AR3534" s="9" t="s">
        <v>303</v>
      </c>
      <c r="AS3534" s="9" t="s">
        <v>304</v>
      </c>
      <c r="AT3534" s="9" t="s">
        <v>195</v>
      </c>
      <c r="AU3534" s="9">
        <v>132.71029999999999</v>
      </c>
      <c r="AV3534" s="9">
        <v>82.429705197951293</v>
      </c>
      <c r="AW3534" s="9">
        <v>238.593236116177</v>
      </c>
      <c r="AX3534" s="9">
        <v>0.1841232112</v>
      </c>
    </row>
    <row r="3535" spans="1:50" x14ac:dyDescent="0.25">
      <c r="A3535" s="142">
        <v>550000</v>
      </c>
      <c r="B3535" s="142">
        <v>910000</v>
      </c>
      <c r="C3535" s="142">
        <v>910000</v>
      </c>
      <c r="D3535" s="9" t="s">
        <v>305</v>
      </c>
      <c r="E3535" s="9" t="s">
        <v>70</v>
      </c>
      <c r="F3535" s="9" t="s">
        <v>306</v>
      </c>
      <c r="G3535" s="9" t="s">
        <v>307</v>
      </c>
      <c r="H3535" s="9">
        <v>0.36</v>
      </c>
      <c r="I3535" s="9">
        <v>0.48</v>
      </c>
      <c r="J3535" s="9" t="s">
        <v>195</v>
      </c>
      <c r="K3535" s="9">
        <v>7.5080205668199996E-3</v>
      </c>
      <c r="L3535" s="9">
        <v>3850.6255307596998</v>
      </c>
      <c r="M3535" s="9">
        <v>9.5675464969183395</v>
      </c>
      <c r="N3535" s="9">
        <v>1.4060786153817699</v>
      </c>
      <c r="O3535" s="9">
        <v>7.1833335872919998E-2</v>
      </c>
      <c r="P3535" s="9">
        <v>1.0556867162860001E-2</v>
      </c>
      <c r="Q3535" s="9">
        <v>28.910575680089099</v>
      </c>
      <c r="R3535" s="9">
        <v>1210</v>
      </c>
      <c r="S3535" s="9" t="s">
        <v>310</v>
      </c>
      <c r="T3535" s="9">
        <v>1210</v>
      </c>
      <c r="U3535" s="9" t="s">
        <v>293</v>
      </c>
      <c r="V3535" s="9" t="s">
        <v>195</v>
      </c>
      <c r="Z3535" s="9">
        <v>0</v>
      </c>
      <c r="AA3535" s="9">
        <v>1</v>
      </c>
      <c r="AB3535" s="9">
        <v>7.1833335872919998E-2</v>
      </c>
      <c r="AC3535" s="9">
        <v>1.0556867162860001E-2</v>
      </c>
      <c r="AD3535" s="9">
        <v>28.910575680089</v>
      </c>
      <c r="AF3535" s="9">
        <v>-1</v>
      </c>
      <c r="AG3535" s="9">
        <v>-1</v>
      </c>
      <c r="AH3535" s="9">
        <v>-1</v>
      </c>
      <c r="AI3535" s="9">
        <v>-1</v>
      </c>
      <c r="AJ3535" s="9">
        <v>0</v>
      </c>
      <c r="AM3535" s="9" t="s">
        <v>309</v>
      </c>
      <c r="AN3535" s="9">
        <v>-1</v>
      </c>
      <c r="AQ3535" s="9">
        <v>578</v>
      </c>
      <c r="AR3535" s="9" t="s">
        <v>303</v>
      </c>
      <c r="AS3535" s="9" t="s">
        <v>304</v>
      </c>
      <c r="AT3535" s="9" t="s">
        <v>195</v>
      </c>
      <c r="AU3535" s="9">
        <v>132.71029999999999</v>
      </c>
      <c r="AV3535" s="9">
        <v>31.206282020073498</v>
      </c>
      <c r="AW3535" s="9">
        <v>30.383881250371001</v>
      </c>
      <c r="AX3535" s="9">
        <v>2.34473444E-2</v>
      </c>
    </row>
    <row r="3536" spans="1:50" x14ac:dyDescent="0.25">
      <c r="A3536" s="142">
        <v>550000</v>
      </c>
      <c r="B3536" s="142">
        <v>910000</v>
      </c>
      <c r="C3536" s="142">
        <v>910000</v>
      </c>
      <c r="D3536" s="9" t="s">
        <v>305</v>
      </c>
      <c r="E3536" s="9" t="s">
        <v>70</v>
      </c>
      <c r="F3536" s="9" t="s">
        <v>306</v>
      </c>
      <c r="G3536" s="9" t="s">
        <v>307</v>
      </c>
      <c r="H3536" s="9">
        <v>0.36</v>
      </c>
      <c r="I3536" s="9">
        <v>0.48</v>
      </c>
      <c r="J3536" s="9" t="s">
        <v>195</v>
      </c>
      <c r="K3536" s="9">
        <v>0.21284071734231</v>
      </c>
      <c r="L3536" s="9">
        <v>3869.40425286034</v>
      </c>
      <c r="M3536" s="9">
        <v>10.003063245956101</v>
      </c>
      <c r="N3536" s="9">
        <v>1.44797433893934</v>
      </c>
      <c r="O3536" s="9">
        <v>2.12905915688988</v>
      </c>
      <c r="P3536" s="9">
        <v>0.30818789699311</v>
      </c>
      <c r="Q3536" s="9">
        <v>823.56677686621197</v>
      </c>
      <c r="R3536" s="9">
        <v>1200</v>
      </c>
      <c r="S3536" s="9" t="s">
        <v>308</v>
      </c>
      <c r="T3536" s="9">
        <v>1200</v>
      </c>
      <c r="U3536" s="9" t="s">
        <v>293</v>
      </c>
      <c r="V3536" s="9" t="s">
        <v>195</v>
      </c>
      <c r="Z3536" s="9">
        <v>0</v>
      </c>
      <c r="AA3536" s="9">
        <v>1</v>
      </c>
      <c r="AB3536" s="9">
        <v>2.12905915688988</v>
      </c>
      <c r="AC3536" s="9">
        <v>0.30818789699311</v>
      </c>
      <c r="AD3536" s="9">
        <v>823.56677686621197</v>
      </c>
      <c r="AF3536" s="9">
        <v>-1</v>
      </c>
      <c r="AG3536" s="9">
        <v>-1</v>
      </c>
      <c r="AH3536" s="9">
        <v>-1</v>
      </c>
      <c r="AI3536" s="9">
        <v>-1</v>
      </c>
      <c r="AJ3536" s="9">
        <v>0</v>
      </c>
      <c r="AM3536" s="9" t="s">
        <v>309</v>
      </c>
      <c r="AN3536" s="9">
        <v>-1</v>
      </c>
      <c r="AQ3536" s="9">
        <v>578</v>
      </c>
      <c r="AR3536" s="9" t="s">
        <v>303</v>
      </c>
      <c r="AS3536" s="9" t="s">
        <v>304</v>
      </c>
      <c r="AT3536" s="9" t="s">
        <v>195</v>
      </c>
      <c r="AU3536" s="9">
        <v>132.71029999999999</v>
      </c>
      <c r="AV3536" s="9">
        <v>176.541749047352</v>
      </c>
      <c r="AW3536" s="9">
        <v>861.33582392498397</v>
      </c>
      <c r="AX3536" s="9">
        <v>0.66793736969999995</v>
      </c>
    </row>
    <row r="3537" spans="1:50" x14ac:dyDescent="0.25">
      <c r="A3537" s="142">
        <v>550000</v>
      </c>
      <c r="B3537" s="142">
        <v>910000</v>
      </c>
      <c r="C3537" s="142">
        <v>910000</v>
      </c>
      <c r="D3537" s="9" t="s">
        <v>305</v>
      </c>
      <c r="E3537" s="9" t="s">
        <v>70</v>
      </c>
      <c r="F3537" s="9" t="s">
        <v>306</v>
      </c>
      <c r="G3537" s="9" t="s">
        <v>307</v>
      </c>
      <c r="H3537" s="9">
        <v>0.36</v>
      </c>
      <c r="I3537" s="9">
        <v>0.48</v>
      </c>
      <c r="J3537" s="9" t="s">
        <v>195</v>
      </c>
      <c r="K3537" s="9">
        <v>7.2275226815519997E-2</v>
      </c>
      <c r="L3537" s="9">
        <v>3869.40425286034</v>
      </c>
      <c r="M3537" s="9">
        <v>10.003063245956101</v>
      </c>
      <c r="N3537" s="9">
        <v>1.44797433893934</v>
      </c>
      <c r="O3537" s="9">
        <v>0.72297366495149995</v>
      </c>
      <c r="P3537" s="9">
        <v>0.10465267376989</v>
      </c>
      <c r="Q3537" s="9">
        <v>279.66207001642999</v>
      </c>
      <c r="R3537" s="9">
        <v>1430</v>
      </c>
      <c r="S3537" s="9" t="s">
        <v>298</v>
      </c>
      <c r="T3537" s="9">
        <v>1430</v>
      </c>
      <c r="U3537" s="9" t="s">
        <v>293</v>
      </c>
      <c r="V3537" s="9" t="s">
        <v>195</v>
      </c>
      <c r="Z3537" s="9">
        <v>0</v>
      </c>
      <c r="AA3537" s="9">
        <v>1</v>
      </c>
      <c r="AB3537" s="9">
        <v>0.72297366495149995</v>
      </c>
      <c r="AC3537" s="9">
        <v>0.10465267376989</v>
      </c>
      <c r="AD3537" s="9">
        <v>279.66207001642903</v>
      </c>
      <c r="AF3537" s="9">
        <v>-1</v>
      </c>
      <c r="AG3537" s="9">
        <v>-1</v>
      </c>
      <c r="AH3537" s="9">
        <v>-1</v>
      </c>
      <c r="AI3537" s="9">
        <v>-1</v>
      </c>
      <c r="AJ3537" s="9">
        <v>0</v>
      </c>
      <c r="AM3537" s="9" t="s">
        <v>309</v>
      </c>
      <c r="AN3537" s="9">
        <v>-1</v>
      </c>
      <c r="AQ3537" s="9">
        <v>578</v>
      </c>
      <c r="AR3537" s="9" t="s">
        <v>303</v>
      </c>
      <c r="AS3537" s="9" t="s">
        <v>304</v>
      </c>
      <c r="AT3537" s="9" t="s">
        <v>195</v>
      </c>
      <c r="AU3537" s="9">
        <v>132.71029999999999</v>
      </c>
      <c r="AV3537" s="9">
        <v>72.225606724974099</v>
      </c>
      <c r="AW3537" s="9">
        <v>292.48746581881397</v>
      </c>
      <c r="AX3537" s="9">
        <v>0.2268143309</v>
      </c>
    </row>
    <row r="3538" spans="1:50" x14ac:dyDescent="0.25">
      <c r="A3538" s="142">
        <v>550000</v>
      </c>
      <c r="B3538" s="142">
        <v>910000</v>
      </c>
      <c r="C3538" s="142">
        <v>910000</v>
      </c>
      <c r="D3538" s="9" t="s">
        <v>305</v>
      </c>
      <c r="E3538" s="9" t="s">
        <v>70</v>
      </c>
      <c r="F3538" s="9" t="s">
        <v>306</v>
      </c>
      <c r="G3538" s="9" t="s">
        <v>307</v>
      </c>
      <c r="H3538" s="9">
        <v>0.36</v>
      </c>
      <c r="I3538" s="9">
        <v>0.48</v>
      </c>
      <c r="J3538" s="9" t="s">
        <v>195</v>
      </c>
      <c r="K3538" s="9">
        <v>2.8301021164209999E-2</v>
      </c>
      <c r="L3538" s="9">
        <v>3869.40425286034</v>
      </c>
      <c r="M3538" s="9">
        <v>10.003063245956101</v>
      </c>
      <c r="N3538" s="9">
        <v>1.44797433893934</v>
      </c>
      <c r="O3538" s="9">
        <v>0.28309690463075998</v>
      </c>
      <c r="P3538" s="9">
        <v>4.0979152411559999E-2</v>
      </c>
      <c r="Q3538" s="9">
        <v>109.508091653096</v>
      </c>
      <c r="R3538" s="9">
        <v>1430</v>
      </c>
      <c r="S3538" s="9" t="s">
        <v>298</v>
      </c>
      <c r="T3538" s="9">
        <v>1430</v>
      </c>
      <c r="U3538" s="9" t="s">
        <v>293</v>
      </c>
      <c r="V3538" s="9" t="s">
        <v>195</v>
      </c>
      <c r="Z3538" s="9">
        <v>0</v>
      </c>
      <c r="AA3538" s="9">
        <v>1</v>
      </c>
      <c r="AB3538" s="9">
        <v>0.28309690463075998</v>
      </c>
      <c r="AC3538" s="9">
        <v>4.0979152411559999E-2</v>
      </c>
      <c r="AD3538" s="9">
        <v>109.508091653096</v>
      </c>
      <c r="AF3538" s="9">
        <v>-1</v>
      </c>
      <c r="AG3538" s="9">
        <v>-1</v>
      </c>
      <c r="AH3538" s="9">
        <v>-1</v>
      </c>
      <c r="AI3538" s="9">
        <v>-1</v>
      </c>
      <c r="AJ3538" s="9">
        <v>0</v>
      </c>
      <c r="AM3538" s="9" t="s">
        <v>309</v>
      </c>
      <c r="AN3538" s="9">
        <v>-1</v>
      </c>
      <c r="AQ3538" s="9">
        <v>578</v>
      </c>
      <c r="AR3538" s="9" t="s">
        <v>303</v>
      </c>
      <c r="AS3538" s="9" t="s">
        <v>304</v>
      </c>
      <c r="AT3538" s="9" t="s">
        <v>195</v>
      </c>
      <c r="AU3538" s="9">
        <v>132.71029999999999</v>
      </c>
      <c r="AV3538" s="9">
        <v>61.514085817076896</v>
      </c>
      <c r="AW3538" s="9">
        <v>114.530169258873</v>
      </c>
      <c r="AX3538" s="9">
        <v>8.8814348500000001E-2</v>
      </c>
    </row>
    <row r="3539" spans="1:50" x14ac:dyDescent="0.25">
      <c r="A3539" s="142">
        <v>550000</v>
      </c>
      <c r="B3539" s="142">
        <v>910000</v>
      </c>
      <c r="C3539" s="142">
        <v>910000</v>
      </c>
      <c r="D3539" s="9" t="s">
        <v>305</v>
      </c>
      <c r="E3539" s="9" t="s">
        <v>70</v>
      </c>
      <c r="F3539" s="9" t="s">
        <v>306</v>
      </c>
      <c r="G3539" s="9" t="s">
        <v>307</v>
      </c>
      <c r="H3539" s="9">
        <v>0.36</v>
      </c>
      <c r="I3539" s="9">
        <v>0.48</v>
      </c>
      <c r="J3539" s="9" t="s">
        <v>195</v>
      </c>
      <c r="K3539" s="9">
        <v>0.23919184693702999</v>
      </c>
      <c r="L3539" s="9">
        <v>3869.40425286034</v>
      </c>
      <c r="M3539" s="9">
        <v>10.003063245956101</v>
      </c>
      <c r="N3539" s="9">
        <v>1.44797433893934</v>
      </c>
      <c r="O3539" s="9">
        <v>2.3926511728282098</v>
      </c>
      <c r="P3539" s="9">
        <v>0.34634365644832998</v>
      </c>
      <c r="Q3539" s="9">
        <v>925.52994978768004</v>
      </c>
      <c r="R3539" s="9">
        <v>1210</v>
      </c>
      <c r="S3539" s="9" t="s">
        <v>310</v>
      </c>
      <c r="T3539" s="9">
        <v>1210</v>
      </c>
      <c r="U3539" s="9" t="s">
        <v>293</v>
      </c>
      <c r="V3539" s="9" t="s">
        <v>195</v>
      </c>
      <c r="Z3539" s="9">
        <v>0</v>
      </c>
      <c r="AA3539" s="9">
        <v>1</v>
      </c>
      <c r="AB3539" s="9">
        <v>2.3926511728282098</v>
      </c>
      <c r="AC3539" s="9">
        <v>0.34634365644832998</v>
      </c>
      <c r="AD3539" s="9">
        <v>925.52994978768004</v>
      </c>
      <c r="AF3539" s="9">
        <v>-1</v>
      </c>
      <c r="AG3539" s="9">
        <v>-1</v>
      </c>
      <c r="AH3539" s="9">
        <v>-1</v>
      </c>
      <c r="AI3539" s="9">
        <v>-1</v>
      </c>
      <c r="AJ3539" s="9">
        <v>0</v>
      </c>
      <c r="AM3539" s="9" t="s">
        <v>309</v>
      </c>
      <c r="AN3539" s="9">
        <v>-1</v>
      </c>
      <c r="AQ3539" s="9">
        <v>578</v>
      </c>
      <c r="AR3539" s="9" t="s">
        <v>303</v>
      </c>
      <c r="AS3539" s="9" t="s">
        <v>304</v>
      </c>
      <c r="AT3539" s="9" t="s">
        <v>195</v>
      </c>
      <c r="AU3539" s="9">
        <v>132.71029999999999</v>
      </c>
      <c r="AV3539" s="9">
        <v>124.268286468285</v>
      </c>
      <c r="AW3539" s="9">
        <v>967.97506196285201</v>
      </c>
      <c r="AX3539" s="9">
        <v>0.75063256270000001</v>
      </c>
    </row>
    <row r="3540" spans="1:50" x14ac:dyDescent="0.25">
      <c r="A3540" s="142">
        <v>550000</v>
      </c>
      <c r="B3540" s="142">
        <v>910000</v>
      </c>
      <c r="C3540" s="142">
        <v>910000</v>
      </c>
      <c r="D3540" s="9" t="s">
        <v>305</v>
      </c>
      <c r="E3540" s="9" t="s">
        <v>70</v>
      </c>
      <c r="F3540" s="9" t="s">
        <v>306</v>
      </c>
      <c r="G3540" s="9" t="s">
        <v>307</v>
      </c>
      <c r="H3540" s="9">
        <v>0.36</v>
      </c>
      <c r="I3540" s="9">
        <v>0.48</v>
      </c>
      <c r="J3540" s="9" t="s">
        <v>195</v>
      </c>
      <c r="K3540" s="9">
        <v>5.6445696748469998E-2</v>
      </c>
      <c r="L3540" s="9">
        <v>3869.40425286034</v>
      </c>
      <c r="M3540" s="9">
        <v>10.003063245956101</v>
      </c>
      <c r="N3540" s="9">
        <v>1.44797433893934</v>
      </c>
      <c r="O3540" s="9">
        <v>0.56462987453704006</v>
      </c>
      <c r="P3540" s="9">
        <v>8.173192043534E-2</v>
      </c>
      <c r="Q3540" s="9">
        <v>218.41121905420999</v>
      </c>
      <c r="R3540" s="9">
        <v>1210</v>
      </c>
      <c r="S3540" s="9" t="s">
        <v>310</v>
      </c>
      <c r="T3540" s="9">
        <v>1210</v>
      </c>
      <c r="U3540" s="9" t="s">
        <v>293</v>
      </c>
      <c r="V3540" s="9" t="s">
        <v>195</v>
      </c>
      <c r="Z3540" s="9">
        <v>0</v>
      </c>
      <c r="AA3540" s="9">
        <v>1</v>
      </c>
      <c r="AB3540" s="9">
        <v>0.56462987453704006</v>
      </c>
      <c r="AC3540" s="9">
        <v>8.173192043534E-2</v>
      </c>
      <c r="AD3540" s="9">
        <v>218.41121905420999</v>
      </c>
      <c r="AF3540" s="9">
        <v>-1</v>
      </c>
      <c r="AG3540" s="9">
        <v>-1</v>
      </c>
      <c r="AH3540" s="9">
        <v>-1</v>
      </c>
      <c r="AI3540" s="9">
        <v>-1</v>
      </c>
      <c r="AJ3540" s="9">
        <v>0</v>
      </c>
      <c r="AM3540" s="9" t="s">
        <v>309</v>
      </c>
      <c r="AN3540" s="9">
        <v>-1</v>
      </c>
      <c r="AQ3540" s="9">
        <v>578</v>
      </c>
      <c r="AR3540" s="9" t="s">
        <v>303</v>
      </c>
      <c r="AS3540" s="9" t="s">
        <v>304</v>
      </c>
      <c r="AT3540" s="9" t="s">
        <v>195</v>
      </c>
      <c r="AU3540" s="9">
        <v>132.71029999999999</v>
      </c>
      <c r="AV3540" s="9">
        <v>78.351027093314897</v>
      </c>
      <c r="AW3540" s="9">
        <v>228.42763040340401</v>
      </c>
      <c r="AX3540" s="9">
        <v>0.1771380528</v>
      </c>
    </row>
    <row r="3541" spans="1:50" x14ac:dyDescent="0.25">
      <c r="A3541" s="142">
        <v>550000</v>
      </c>
      <c r="B3541" s="142">
        <v>910000</v>
      </c>
      <c r="C3541" s="142">
        <v>910000</v>
      </c>
      <c r="D3541" s="9" t="s">
        <v>305</v>
      </c>
      <c r="E3541" s="9" t="s">
        <v>70</v>
      </c>
      <c r="F3541" s="9" t="s">
        <v>306</v>
      </c>
      <c r="G3541" s="9" t="s">
        <v>307</v>
      </c>
      <c r="H3541" s="9">
        <v>0.36</v>
      </c>
      <c r="I3541" s="9">
        <v>0.48</v>
      </c>
      <c r="J3541" s="9" t="s">
        <v>195</v>
      </c>
      <c r="K3541" s="9">
        <v>8.7089447754099998E-3</v>
      </c>
      <c r="L3541" s="9">
        <v>3869.40425286034</v>
      </c>
      <c r="M3541" s="9">
        <v>10.003063245956101</v>
      </c>
      <c r="N3541" s="9">
        <v>1.44797433893934</v>
      </c>
      <c r="O3541" s="9">
        <v>8.7116125394050004E-2</v>
      </c>
      <c r="P3541" s="9">
        <v>1.261032855404E-2</v>
      </c>
      <c r="Q3541" s="9">
        <v>33.698427951932103</v>
      </c>
      <c r="R3541" s="9">
        <v>1330</v>
      </c>
      <c r="S3541" s="9" t="s">
        <v>311</v>
      </c>
      <c r="T3541" s="9">
        <v>1330</v>
      </c>
      <c r="U3541" s="9" t="s">
        <v>293</v>
      </c>
      <c r="V3541" s="9" t="s">
        <v>195</v>
      </c>
      <c r="Z3541" s="9">
        <v>0</v>
      </c>
      <c r="AA3541" s="9">
        <v>1</v>
      </c>
      <c r="AB3541" s="9">
        <v>8.7116125394050004E-2</v>
      </c>
      <c r="AC3541" s="9">
        <v>1.261032855404E-2</v>
      </c>
      <c r="AD3541" s="9">
        <v>33.6984279519327</v>
      </c>
      <c r="AF3541" s="9">
        <v>-1</v>
      </c>
      <c r="AG3541" s="9">
        <v>-1</v>
      </c>
      <c r="AH3541" s="9">
        <v>-1</v>
      </c>
      <c r="AI3541" s="9">
        <v>-1</v>
      </c>
      <c r="AJ3541" s="9">
        <v>0</v>
      </c>
      <c r="AM3541" s="9" t="s">
        <v>309</v>
      </c>
      <c r="AN3541" s="9">
        <v>-1</v>
      </c>
      <c r="AQ3541" s="9">
        <v>578</v>
      </c>
      <c r="AR3541" s="9" t="s">
        <v>303</v>
      </c>
      <c r="AS3541" s="9" t="s">
        <v>304</v>
      </c>
      <c r="AT3541" s="9" t="s">
        <v>195</v>
      </c>
      <c r="AU3541" s="9">
        <v>132.71029999999999</v>
      </c>
      <c r="AV3541" s="9">
        <v>35.472146740926803</v>
      </c>
      <c r="AW3541" s="9">
        <v>35.2438490967318</v>
      </c>
      <c r="AX3541" s="9">
        <v>2.73304363E-2</v>
      </c>
    </row>
    <row r="3542" spans="1:50" x14ac:dyDescent="0.25">
      <c r="A3542" s="142">
        <v>550000</v>
      </c>
      <c r="B3542" s="142">
        <v>910000</v>
      </c>
      <c r="C3542" s="142">
        <v>910000</v>
      </c>
      <c r="D3542" s="9" t="s">
        <v>305</v>
      </c>
      <c r="E3542" s="9" t="s">
        <v>70</v>
      </c>
      <c r="F3542" s="9" t="s">
        <v>306</v>
      </c>
      <c r="G3542" s="9" t="s">
        <v>307</v>
      </c>
      <c r="H3542" s="9">
        <v>0.36</v>
      </c>
      <c r="I3542" s="9">
        <v>0.48</v>
      </c>
      <c r="J3542" s="9" t="s">
        <v>195</v>
      </c>
      <c r="K3542" s="9">
        <v>0.20394014108964001</v>
      </c>
      <c r="L3542" s="9">
        <v>3852.56137521749</v>
      </c>
      <c r="M3542" s="9">
        <v>9.5721902011285902</v>
      </c>
      <c r="N3542" s="9">
        <v>1.4067554030589899</v>
      </c>
      <c r="O3542" s="9">
        <v>1.9521538201550499</v>
      </c>
      <c r="P3542" s="9">
        <v>0.28689389537846</v>
      </c>
      <c r="Q3542" s="9">
        <v>785.69191041835995</v>
      </c>
      <c r="R3542" s="9">
        <v>1200</v>
      </c>
      <c r="S3542" s="9" t="s">
        <v>308</v>
      </c>
      <c r="T3542" s="9">
        <v>1200</v>
      </c>
      <c r="U3542" s="9" t="s">
        <v>293</v>
      </c>
      <c r="V3542" s="9" t="s">
        <v>195</v>
      </c>
      <c r="Z3542" s="9">
        <v>0</v>
      </c>
      <c r="AA3542" s="9">
        <v>1</v>
      </c>
      <c r="AB3542" s="9">
        <v>1.9521538201550499</v>
      </c>
      <c r="AC3542" s="9">
        <v>0.28689389537846</v>
      </c>
      <c r="AD3542" s="9">
        <v>785.69191041835995</v>
      </c>
      <c r="AF3542" s="9">
        <v>-1</v>
      </c>
      <c r="AG3542" s="9">
        <v>-1</v>
      </c>
      <c r="AH3542" s="9">
        <v>-1</v>
      </c>
      <c r="AI3542" s="9">
        <v>-1</v>
      </c>
      <c r="AJ3542" s="9">
        <v>0</v>
      </c>
      <c r="AM3542" s="9" t="s">
        <v>309</v>
      </c>
      <c r="AN3542" s="9">
        <v>-1</v>
      </c>
      <c r="AQ3542" s="9">
        <v>578</v>
      </c>
      <c r="AR3542" s="9" t="s">
        <v>303</v>
      </c>
      <c r="AS3542" s="9" t="s">
        <v>304</v>
      </c>
      <c r="AT3542" s="9" t="s">
        <v>195</v>
      </c>
      <c r="AU3542" s="9">
        <v>132.71029999999999</v>
      </c>
      <c r="AV3542" s="9">
        <v>167.34794129511101</v>
      </c>
      <c r="AW3542" s="9">
        <v>825.31646975377998</v>
      </c>
      <c r="AX3542" s="9">
        <v>0.63721971649999998</v>
      </c>
    </row>
    <row r="3543" spans="1:50" x14ac:dyDescent="0.25">
      <c r="A3543" s="142">
        <v>550000</v>
      </c>
      <c r="B3543" s="142">
        <v>910000</v>
      </c>
      <c r="C3543" s="142">
        <v>910000</v>
      </c>
      <c r="D3543" s="9" t="s">
        <v>305</v>
      </c>
      <c r="E3543" s="9" t="s">
        <v>70</v>
      </c>
      <c r="F3543" s="9" t="s">
        <v>306</v>
      </c>
      <c r="G3543" s="9" t="s">
        <v>307</v>
      </c>
      <c r="H3543" s="9">
        <v>0.36</v>
      </c>
      <c r="I3543" s="9">
        <v>0.48</v>
      </c>
      <c r="J3543" s="9" t="s">
        <v>195</v>
      </c>
      <c r="K3543" s="9">
        <v>6.1094215197679998E-2</v>
      </c>
      <c r="L3543" s="9">
        <v>3852.56137521749</v>
      </c>
      <c r="M3543" s="9">
        <v>9.5721902011285902</v>
      </c>
      <c r="N3543" s="9">
        <v>1.4067554030589899</v>
      </c>
      <c r="O3543" s="9">
        <v>0.58480544806095003</v>
      </c>
      <c r="P3543" s="9">
        <v>8.5944617324989994E-2</v>
      </c>
      <c r="Q3543" s="9">
        <v>235.369213719838</v>
      </c>
      <c r="R3543" s="9">
        <v>1210</v>
      </c>
      <c r="S3543" s="9" t="s">
        <v>310</v>
      </c>
      <c r="T3543" s="9">
        <v>1210</v>
      </c>
      <c r="U3543" s="9" t="s">
        <v>293</v>
      </c>
      <c r="V3543" s="9" t="s">
        <v>195</v>
      </c>
      <c r="Z3543" s="9">
        <v>0</v>
      </c>
      <c r="AA3543" s="9">
        <v>1</v>
      </c>
      <c r="AB3543" s="9">
        <v>0.58480544806095003</v>
      </c>
      <c r="AC3543" s="9">
        <v>8.5944617324989994E-2</v>
      </c>
      <c r="AD3543" s="9">
        <v>235.369213719839</v>
      </c>
      <c r="AF3543" s="9">
        <v>-1</v>
      </c>
      <c r="AG3543" s="9">
        <v>-1</v>
      </c>
      <c r="AH3543" s="9">
        <v>-1</v>
      </c>
      <c r="AI3543" s="9">
        <v>-1</v>
      </c>
      <c r="AJ3543" s="9">
        <v>0</v>
      </c>
      <c r="AM3543" s="9" t="s">
        <v>309</v>
      </c>
      <c r="AN3543" s="9">
        <v>-1</v>
      </c>
      <c r="AQ3543" s="9">
        <v>578</v>
      </c>
      <c r="AR3543" s="9" t="s">
        <v>303</v>
      </c>
      <c r="AS3543" s="9" t="s">
        <v>304</v>
      </c>
      <c r="AT3543" s="9" t="s">
        <v>195</v>
      </c>
      <c r="AU3543" s="9">
        <v>132.71029999999999</v>
      </c>
      <c r="AV3543" s="9">
        <v>73.941142198414397</v>
      </c>
      <c r="AW3543" s="9">
        <v>247.23951714425201</v>
      </c>
      <c r="AX3543" s="9">
        <v>0.19089149529999999</v>
      </c>
    </row>
    <row r="3544" spans="1:50" x14ac:dyDescent="0.25">
      <c r="A3544" s="142">
        <v>550000</v>
      </c>
      <c r="B3544" s="142">
        <v>910000</v>
      </c>
      <c r="C3544" s="142">
        <v>910000</v>
      </c>
      <c r="D3544" s="9" t="s">
        <v>305</v>
      </c>
      <c r="E3544" s="9" t="s">
        <v>70</v>
      </c>
      <c r="F3544" s="9" t="s">
        <v>306</v>
      </c>
      <c r="G3544" s="9" t="s">
        <v>307</v>
      </c>
      <c r="H3544" s="9">
        <v>0.36</v>
      </c>
      <c r="I3544" s="9">
        <v>0.48</v>
      </c>
      <c r="J3544" s="9" t="s">
        <v>195</v>
      </c>
      <c r="K3544" s="9">
        <v>4.2231194373739997E-2</v>
      </c>
      <c r="L3544" s="9">
        <v>3852.56137521749</v>
      </c>
      <c r="M3544" s="9">
        <v>9.5721902011285902</v>
      </c>
      <c r="N3544" s="9">
        <v>1.4067554030589899</v>
      </c>
      <c r="O3544" s="9">
        <v>0.40424502496631998</v>
      </c>
      <c r="P3544" s="9">
        <v>5.9408960862899998E-2</v>
      </c>
      <c r="Q3544" s="9">
        <v>162.698268273596</v>
      </c>
      <c r="R3544" s="9">
        <v>1210</v>
      </c>
      <c r="S3544" s="9" t="s">
        <v>310</v>
      </c>
      <c r="T3544" s="9">
        <v>1210</v>
      </c>
      <c r="U3544" s="9" t="s">
        <v>293</v>
      </c>
      <c r="V3544" s="9" t="s">
        <v>195</v>
      </c>
      <c r="Z3544" s="9">
        <v>0</v>
      </c>
      <c r="AA3544" s="9">
        <v>1</v>
      </c>
      <c r="AB3544" s="9">
        <v>0.40424502496631998</v>
      </c>
      <c r="AC3544" s="9">
        <v>5.9408960862899998E-2</v>
      </c>
      <c r="AD3544" s="9">
        <v>162.69826827359401</v>
      </c>
      <c r="AF3544" s="9">
        <v>-1</v>
      </c>
      <c r="AG3544" s="9">
        <v>-1</v>
      </c>
      <c r="AH3544" s="9">
        <v>-1</v>
      </c>
      <c r="AI3544" s="9">
        <v>-1</v>
      </c>
      <c r="AJ3544" s="9">
        <v>0</v>
      </c>
      <c r="AM3544" s="9" t="s">
        <v>309</v>
      </c>
      <c r="AN3544" s="9">
        <v>-1</v>
      </c>
      <c r="AQ3544" s="9">
        <v>578</v>
      </c>
      <c r="AR3544" s="9" t="s">
        <v>303</v>
      </c>
      <c r="AS3544" s="9" t="s">
        <v>304</v>
      </c>
      <c r="AT3544" s="9" t="s">
        <v>195</v>
      </c>
      <c r="AU3544" s="9">
        <v>132.71029999999999</v>
      </c>
      <c r="AV3544" s="9">
        <v>75.590463416604194</v>
      </c>
      <c r="AW3544" s="9">
        <v>170.90358017701399</v>
      </c>
      <c r="AX3544" s="9">
        <v>0.13195317779999999</v>
      </c>
    </row>
    <row r="3545" spans="1:50" x14ac:dyDescent="0.25">
      <c r="A3545" s="142">
        <v>550000</v>
      </c>
      <c r="B3545" s="142">
        <v>910000</v>
      </c>
      <c r="C3545" s="142">
        <v>910000</v>
      </c>
      <c r="D3545" s="9" t="s">
        <v>305</v>
      </c>
      <c r="E3545" s="9" t="s">
        <v>70</v>
      </c>
      <c r="F3545" s="9" t="s">
        <v>306</v>
      </c>
      <c r="G3545" s="9" t="s">
        <v>307</v>
      </c>
      <c r="H3545" s="9">
        <v>0.36</v>
      </c>
      <c r="I3545" s="9">
        <v>0.48</v>
      </c>
      <c r="J3545" s="9" t="s">
        <v>195</v>
      </c>
      <c r="K3545" s="9">
        <v>1.340144047663E-2</v>
      </c>
      <c r="L3545" s="9">
        <v>3852.56137521749</v>
      </c>
      <c r="M3545" s="9">
        <v>9.5721902011285902</v>
      </c>
      <c r="N3545" s="9">
        <v>1.4067554030589899</v>
      </c>
      <c r="O3545" s="9">
        <v>0.12828113721143999</v>
      </c>
      <c r="P3545" s="9">
        <v>1.8852548799270001E-2</v>
      </c>
      <c r="Q3545" s="9">
        <v>51.6298719525564</v>
      </c>
      <c r="R3545" s="9">
        <v>1210</v>
      </c>
      <c r="S3545" s="9" t="s">
        <v>310</v>
      </c>
      <c r="T3545" s="9">
        <v>1210</v>
      </c>
      <c r="U3545" s="9" t="s">
        <v>293</v>
      </c>
      <c r="V3545" s="9" t="s">
        <v>195</v>
      </c>
      <c r="Z3545" s="9">
        <v>0</v>
      </c>
      <c r="AA3545" s="9">
        <v>1</v>
      </c>
      <c r="AB3545" s="9">
        <v>0.12828113721143999</v>
      </c>
      <c r="AC3545" s="9">
        <v>1.8852548799270001E-2</v>
      </c>
      <c r="AD3545" s="9">
        <v>51.629871952555703</v>
      </c>
      <c r="AF3545" s="9">
        <v>-1</v>
      </c>
      <c r="AG3545" s="9">
        <v>-1</v>
      </c>
      <c r="AH3545" s="9">
        <v>-1</v>
      </c>
      <c r="AI3545" s="9">
        <v>-1</v>
      </c>
      <c r="AJ3545" s="9">
        <v>0</v>
      </c>
      <c r="AM3545" s="9" t="s">
        <v>309</v>
      </c>
      <c r="AN3545" s="9">
        <v>-1</v>
      </c>
      <c r="AQ3545" s="9">
        <v>578</v>
      </c>
      <c r="AR3545" s="9" t="s">
        <v>303</v>
      </c>
      <c r="AS3545" s="9" t="s">
        <v>304</v>
      </c>
      <c r="AT3545" s="9" t="s">
        <v>195</v>
      </c>
      <c r="AU3545" s="9">
        <v>132.71029999999999</v>
      </c>
      <c r="AV3545" s="9">
        <v>43.4300615016733</v>
      </c>
      <c r="AW3545" s="9">
        <v>54.233705462276703</v>
      </c>
      <c r="AX3545" s="9">
        <v>4.1873375499999997E-2</v>
      </c>
    </row>
    <row r="3546" spans="1:50" x14ac:dyDescent="0.25">
      <c r="A3546" s="142">
        <v>550000</v>
      </c>
      <c r="B3546" s="142">
        <v>910000</v>
      </c>
      <c r="C3546" s="142">
        <v>910000</v>
      </c>
      <c r="D3546" s="9" t="s">
        <v>305</v>
      </c>
      <c r="E3546" s="9" t="s">
        <v>70</v>
      </c>
      <c r="F3546" s="9" t="s">
        <v>306</v>
      </c>
      <c r="G3546" s="9" t="s">
        <v>307</v>
      </c>
      <c r="H3546" s="9">
        <v>0.36</v>
      </c>
      <c r="I3546" s="9">
        <v>0.48</v>
      </c>
      <c r="J3546" s="9" t="s">
        <v>195</v>
      </c>
      <c r="K3546" s="9">
        <v>0.29709646250719002</v>
      </c>
      <c r="L3546" s="9">
        <v>3852.56137521749</v>
      </c>
      <c r="M3546" s="9">
        <v>9.5721902011285902</v>
      </c>
      <c r="N3546" s="9">
        <v>1.4067554030589899</v>
      </c>
      <c r="O3546" s="9">
        <v>2.8438638472012898</v>
      </c>
      <c r="P3546" s="9">
        <v>0.41794205386170002</v>
      </c>
      <c r="Q3546" s="9">
        <v>1144.5823561689499</v>
      </c>
      <c r="R3546" s="9">
        <v>1210</v>
      </c>
      <c r="S3546" s="9" t="s">
        <v>310</v>
      </c>
      <c r="T3546" s="9">
        <v>1210</v>
      </c>
      <c r="U3546" s="9" t="s">
        <v>293</v>
      </c>
      <c r="V3546" s="9" t="s">
        <v>195</v>
      </c>
      <c r="Z3546" s="9">
        <v>0</v>
      </c>
      <c r="AA3546" s="9">
        <v>1</v>
      </c>
      <c r="AB3546" s="9">
        <v>2.8438638472012898</v>
      </c>
      <c r="AC3546" s="9">
        <v>0.41794205386170002</v>
      </c>
      <c r="AD3546" s="9">
        <v>1144.5823561689499</v>
      </c>
      <c r="AF3546" s="9">
        <v>-1</v>
      </c>
      <c r="AG3546" s="9">
        <v>-1</v>
      </c>
      <c r="AH3546" s="9">
        <v>-1</v>
      </c>
      <c r="AI3546" s="9">
        <v>-1</v>
      </c>
      <c r="AJ3546" s="9">
        <v>0</v>
      </c>
      <c r="AM3546" s="9" t="s">
        <v>309</v>
      </c>
      <c r="AN3546" s="9">
        <v>-1</v>
      </c>
      <c r="AQ3546" s="9">
        <v>578</v>
      </c>
      <c r="AR3546" s="9" t="s">
        <v>303</v>
      </c>
      <c r="AS3546" s="9" t="s">
        <v>304</v>
      </c>
      <c r="AT3546" s="9" t="s">
        <v>195</v>
      </c>
      <c r="AU3546" s="9">
        <v>132.71029999999999</v>
      </c>
      <c r="AV3546" s="9">
        <v>137.43949017959599</v>
      </c>
      <c r="AW3546" s="9">
        <v>1202.3067273695401</v>
      </c>
      <c r="AX3546" s="9">
        <v>0.92829063759999997</v>
      </c>
    </row>
    <row r="3547" spans="1:50" x14ac:dyDescent="0.25">
      <c r="A3547" s="142">
        <v>550000</v>
      </c>
      <c r="B3547" s="142">
        <v>910000</v>
      </c>
      <c r="C3547" s="142">
        <v>920000</v>
      </c>
      <c r="D3547" s="9" t="s">
        <v>305</v>
      </c>
      <c r="E3547" s="9" t="s">
        <v>70</v>
      </c>
      <c r="F3547" s="9" t="s">
        <v>306</v>
      </c>
      <c r="G3547" s="9" t="s">
        <v>307</v>
      </c>
      <c r="H3547" s="9">
        <v>0.36</v>
      </c>
      <c r="I3547" s="9">
        <v>0.48</v>
      </c>
      <c r="J3547" s="9" t="s">
        <v>195</v>
      </c>
      <c r="K3547" s="9">
        <v>0.24618687366674</v>
      </c>
      <c r="L3547" s="9">
        <v>3855.3464395690798</v>
      </c>
      <c r="M3547" s="9">
        <v>9.57859158916939</v>
      </c>
      <c r="N3547" s="9">
        <v>1.40767849505342</v>
      </c>
      <c r="O3547" s="9">
        <v>2.35812351746821</v>
      </c>
      <c r="P3547" s="9">
        <v>0.34655196782511</v>
      </c>
      <c r="Q3547" s="9">
        <v>949.13568685973905</v>
      </c>
      <c r="R3547" s="9">
        <v>1200</v>
      </c>
      <c r="S3547" s="9" t="s">
        <v>308</v>
      </c>
      <c r="T3547" s="9">
        <v>1200</v>
      </c>
      <c r="U3547" s="9" t="s">
        <v>293</v>
      </c>
      <c r="V3547" s="9" t="s">
        <v>195</v>
      </c>
      <c r="Z3547" s="9">
        <v>0</v>
      </c>
      <c r="AA3547" s="9">
        <v>1</v>
      </c>
      <c r="AB3547" s="9">
        <v>2.35812351746821</v>
      </c>
      <c r="AC3547" s="9">
        <v>0.34655196782511</v>
      </c>
      <c r="AD3547" s="9">
        <v>949.13568685973905</v>
      </c>
      <c r="AF3547" s="9">
        <v>-1</v>
      </c>
      <c r="AG3547" s="9">
        <v>-1</v>
      </c>
      <c r="AH3547" s="9">
        <v>-1</v>
      </c>
      <c r="AI3547" s="9">
        <v>-1</v>
      </c>
      <c r="AJ3547" s="9">
        <v>0</v>
      </c>
      <c r="AM3547" s="9" t="s">
        <v>309</v>
      </c>
      <c r="AN3547" s="9">
        <v>-1</v>
      </c>
      <c r="AQ3547" s="9">
        <v>578</v>
      </c>
      <c r="AR3547" s="9" t="s">
        <v>303</v>
      </c>
      <c r="AS3547" s="9" t="s">
        <v>304</v>
      </c>
      <c r="AT3547" s="9" t="s">
        <v>195</v>
      </c>
      <c r="AU3547" s="9">
        <v>132.71029999999999</v>
      </c>
      <c r="AV3547" s="9">
        <v>150.69088724551099</v>
      </c>
      <c r="AW3547" s="9">
        <v>996.28293080885805</v>
      </c>
      <c r="AX3547" s="9">
        <v>0.76977752379999997</v>
      </c>
    </row>
    <row r="3548" spans="1:50" x14ac:dyDescent="0.25">
      <c r="A3548" s="142">
        <v>550000</v>
      </c>
      <c r="B3548" s="142">
        <v>910000</v>
      </c>
      <c r="C3548" s="142">
        <v>920000</v>
      </c>
      <c r="D3548" s="9" t="s">
        <v>305</v>
      </c>
      <c r="E3548" s="9" t="s">
        <v>70</v>
      </c>
      <c r="F3548" s="9" t="s">
        <v>306</v>
      </c>
      <c r="G3548" s="9" t="s">
        <v>307</v>
      </c>
      <c r="H3548" s="9">
        <v>0.36</v>
      </c>
      <c r="I3548" s="9">
        <v>0.48</v>
      </c>
      <c r="J3548" s="9" t="s">
        <v>195</v>
      </c>
      <c r="K3548" s="9">
        <v>2.1941097341740001E-2</v>
      </c>
      <c r="L3548" s="9">
        <v>3855.3464395690798</v>
      </c>
      <c r="M3548" s="9">
        <v>9.57859158916939</v>
      </c>
      <c r="N3548" s="9">
        <v>1.40767849505342</v>
      </c>
      <c r="O3548" s="9">
        <v>0.21016481045474</v>
      </c>
      <c r="P3548" s="9">
        <v>3.0886010885840001E-2</v>
      </c>
      <c r="Q3548" s="9">
        <v>84.590531516719693</v>
      </c>
      <c r="R3548" s="9">
        <v>1210</v>
      </c>
      <c r="S3548" s="9" t="s">
        <v>310</v>
      </c>
      <c r="T3548" s="9">
        <v>1210</v>
      </c>
      <c r="U3548" s="9" t="s">
        <v>293</v>
      </c>
      <c r="V3548" s="9" t="s">
        <v>195</v>
      </c>
      <c r="Z3548" s="9">
        <v>0</v>
      </c>
      <c r="AA3548" s="9">
        <v>1</v>
      </c>
      <c r="AB3548" s="9">
        <v>0.21016481045474</v>
      </c>
      <c r="AC3548" s="9">
        <v>3.0886010885840001E-2</v>
      </c>
      <c r="AD3548" s="9">
        <v>84.590531516721697</v>
      </c>
      <c r="AF3548" s="9">
        <v>-1</v>
      </c>
      <c r="AG3548" s="9">
        <v>-1</v>
      </c>
      <c r="AH3548" s="9">
        <v>-1</v>
      </c>
      <c r="AI3548" s="9">
        <v>-1</v>
      </c>
      <c r="AJ3548" s="9">
        <v>0</v>
      </c>
      <c r="AM3548" s="9" t="s">
        <v>309</v>
      </c>
      <c r="AN3548" s="9">
        <v>-1</v>
      </c>
      <c r="AQ3548" s="9">
        <v>578</v>
      </c>
      <c r="AR3548" s="9" t="s">
        <v>303</v>
      </c>
      <c r="AS3548" s="9" t="s">
        <v>304</v>
      </c>
      <c r="AT3548" s="9" t="s">
        <v>195</v>
      </c>
      <c r="AU3548" s="9">
        <v>132.71029999999999</v>
      </c>
      <c r="AV3548" s="9">
        <v>45.999035682368003</v>
      </c>
      <c r="AW3548" s="9">
        <v>88.792470691930106</v>
      </c>
      <c r="AX3548" s="9">
        <v>6.8605459499999993E-2</v>
      </c>
    </row>
    <row r="3549" spans="1:50" x14ac:dyDescent="0.25">
      <c r="A3549" s="142">
        <v>550000</v>
      </c>
      <c r="B3549" s="142">
        <v>910000</v>
      </c>
      <c r="C3549" s="142">
        <v>920000</v>
      </c>
      <c r="D3549" s="9" t="s">
        <v>305</v>
      </c>
      <c r="E3549" s="9" t="s">
        <v>70</v>
      </c>
      <c r="F3549" s="9" t="s">
        <v>306</v>
      </c>
      <c r="G3549" s="9" t="s">
        <v>307</v>
      </c>
      <c r="H3549" s="9">
        <v>0.36</v>
      </c>
      <c r="I3549" s="9">
        <v>0.48</v>
      </c>
      <c r="J3549" s="9" t="s">
        <v>195</v>
      </c>
      <c r="K3549" s="9">
        <v>6.1444130723599999E-2</v>
      </c>
      <c r="L3549" s="9">
        <v>3855.3464395690798</v>
      </c>
      <c r="M3549" s="9">
        <v>9.57859158916939</v>
      </c>
      <c r="N3549" s="9">
        <v>1.40767849505342</v>
      </c>
      <c r="O3549" s="9">
        <v>0.58854823375292997</v>
      </c>
      <c r="P3549" s="9">
        <v>8.6493581466859995E-2</v>
      </c>
      <c r="Q3549" s="9">
        <v>236.888410617663</v>
      </c>
      <c r="R3549" s="9">
        <v>1210</v>
      </c>
      <c r="S3549" s="9" t="s">
        <v>310</v>
      </c>
      <c r="T3549" s="9">
        <v>1210</v>
      </c>
      <c r="U3549" s="9" t="s">
        <v>293</v>
      </c>
      <c r="V3549" s="9" t="s">
        <v>195</v>
      </c>
      <c r="Z3549" s="9">
        <v>0</v>
      </c>
      <c r="AA3549" s="9">
        <v>1</v>
      </c>
      <c r="AB3549" s="9">
        <v>0.58854823375292997</v>
      </c>
      <c r="AC3549" s="9">
        <v>8.6493581466859995E-2</v>
      </c>
      <c r="AD3549" s="9">
        <v>236.888410617662</v>
      </c>
      <c r="AF3549" s="9">
        <v>-1</v>
      </c>
      <c r="AG3549" s="9">
        <v>-1</v>
      </c>
      <c r="AH3549" s="9">
        <v>-1</v>
      </c>
      <c r="AI3549" s="9">
        <v>-1</v>
      </c>
      <c r="AJ3549" s="9">
        <v>0</v>
      </c>
      <c r="AM3549" s="9" t="s">
        <v>309</v>
      </c>
      <c r="AN3549" s="9">
        <v>-1</v>
      </c>
      <c r="AQ3549" s="9">
        <v>578</v>
      </c>
      <c r="AR3549" s="9" t="s">
        <v>303</v>
      </c>
      <c r="AS3549" s="9" t="s">
        <v>304</v>
      </c>
      <c r="AT3549" s="9" t="s">
        <v>195</v>
      </c>
      <c r="AU3549" s="9">
        <v>132.71029999999999</v>
      </c>
      <c r="AV3549" s="9">
        <v>64.187632620461201</v>
      </c>
      <c r="AW3549" s="9">
        <v>248.65557503759999</v>
      </c>
      <c r="AX3549" s="9">
        <v>0.19212360959999999</v>
      </c>
    </row>
    <row r="3550" spans="1:50" x14ac:dyDescent="0.25">
      <c r="A3550" s="142">
        <v>550000</v>
      </c>
      <c r="B3550" s="142">
        <v>910000</v>
      </c>
      <c r="C3550" s="142">
        <v>920000</v>
      </c>
      <c r="D3550" s="9" t="s">
        <v>305</v>
      </c>
      <c r="E3550" s="9" t="s">
        <v>70</v>
      </c>
      <c r="F3550" s="9" t="s">
        <v>306</v>
      </c>
      <c r="G3550" s="9" t="s">
        <v>307</v>
      </c>
      <c r="H3550" s="9">
        <v>0.36</v>
      </c>
      <c r="I3550" s="9">
        <v>0.48</v>
      </c>
      <c r="J3550" s="9" t="s">
        <v>195</v>
      </c>
      <c r="K3550" s="9">
        <v>0.10084898419804</v>
      </c>
      <c r="L3550" s="9">
        <v>3855.3464395690798</v>
      </c>
      <c r="M3550" s="9">
        <v>9.57859158916939</v>
      </c>
      <c r="N3550" s="9">
        <v>1.40767849505342</v>
      </c>
      <c r="O3550" s="9">
        <v>0.96599123181569002</v>
      </c>
      <c r="P3550" s="9">
        <v>0.14196294630357001</v>
      </c>
      <c r="Q3550" s="9">
        <v>388.80777216209901</v>
      </c>
      <c r="R3550" s="9">
        <v>1210</v>
      </c>
      <c r="S3550" s="9" t="s">
        <v>310</v>
      </c>
      <c r="T3550" s="9">
        <v>1210</v>
      </c>
      <c r="U3550" s="9" t="s">
        <v>293</v>
      </c>
      <c r="V3550" s="9" t="s">
        <v>195</v>
      </c>
      <c r="Z3550" s="9">
        <v>0</v>
      </c>
      <c r="AA3550" s="9">
        <v>1</v>
      </c>
      <c r="AB3550" s="9">
        <v>0.96599123181569002</v>
      </c>
      <c r="AC3550" s="9">
        <v>0.14196294630357001</v>
      </c>
      <c r="AD3550" s="9">
        <v>388.80777216209901</v>
      </c>
      <c r="AF3550" s="9">
        <v>-1</v>
      </c>
      <c r="AG3550" s="9">
        <v>-1</v>
      </c>
      <c r="AH3550" s="9">
        <v>-1</v>
      </c>
      <c r="AI3550" s="9">
        <v>-1</v>
      </c>
      <c r="AJ3550" s="9">
        <v>0</v>
      </c>
      <c r="AM3550" s="9" t="s">
        <v>309</v>
      </c>
      <c r="AN3550" s="9">
        <v>-1</v>
      </c>
      <c r="AQ3550" s="9">
        <v>578</v>
      </c>
      <c r="AR3550" s="9" t="s">
        <v>303</v>
      </c>
      <c r="AS3550" s="9" t="s">
        <v>304</v>
      </c>
      <c r="AT3550" s="9" t="s">
        <v>195</v>
      </c>
      <c r="AU3550" s="9">
        <v>132.71029999999999</v>
      </c>
      <c r="AV3550" s="9">
        <v>103.105456693454</v>
      </c>
      <c r="AW3550" s="9">
        <v>408.12135939438201</v>
      </c>
      <c r="AX3550" s="9">
        <v>0.31533477059999998</v>
      </c>
    </row>
    <row r="3551" spans="1:50" x14ac:dyDescent="0.25">
      <c r="A3551" s="142">
        <v>550000</v>
      </c>
      <c r="B3551" s="142">
        <v>910000</v>
      </c>
      <c r="C3551" s="142">
        <v>920000</v>
      </c>
      <c r="D3551" s="9" t="s">
        <v>305</v>
      </c>
      <c r="E3551" s="9" t="s">
        <v>70</v>
      </c>
      <c r="F3551" s="9" t="s">
        <v>306</v>
      </c>
      <c r="G3551" s="9" t="s">
        <v>307</v>
      </c>
      <c r="H3551" s="9">
        <v>0.36</v>
      </c>
      <c r="I3551" s="9">
        <v>0.48</v>
      </c>
      <c r="J3551" s="9" t="s">
        <v>195</v>
      </c>
      <c r="K3551" s="9">
        <v>0.18734236773776999</v>
      </c>
      <c r="L3551" s="9">
        <v>3855.3464395690798</v>
      </c>
      <c r="M3551" s="9">
        <v>9.57859158916939</v>
      </c>
      <c r="N3551" s="9">
        <v>1.40767849505342</v>
      </c>
      <c r="O3551" s="9">
        <v>1.79447602790811</v>
      </c>
      <c r="P3551" s="9">
        <v>0.26371782227684998</v>
      </c>
      <c r="Q3551" s="9">
        <v>722.26973043826399</v>
      </c>
      <c r="R3551" s="9">
        <v>1210</v>
      </c>
      <c r="S3551" s="9" t="s">
        <v>310</v>
      </c>
      <c r="T3551" s="9">
        <v>1210</v>
      </c>
      <c r="U3551" s="9" t="s">
        <v>293</v>
      </c>
      <c r="V3551" s="9" t="s">
        <v>195</v>
      </c>
      <c r="Z3551" s="9">
        <v>0</v>
      </c>
      <c r="AA3551" s="9">
        <v>1</v>
      </c>
      <c r="AB3551" s="9">
        <v>1.79447602790811</v>
      </c>
      <c r="AC3551" s="9">
        <v>0.26371782227684998</v>
      </c>
      <c r="AD3551" s="9">
        <v>722.26973043826399</v>
      </c>
      <c r="AF3551" s="9">
        <v>-1</v>
      </c>
      <c r="AG3551" s="9">
        <v>-1</v>
      </c>
      <c r="AH3551" s="9">
        <v>-1</v>
      </c>
      <c r="AI3551" s="9">
        <v>-1</v>
      </c>
      <c r="AJ3551" s="9">
        <v>0</v>
      </c>
      <c r="AM3551" s="9" t="s">
        <v>309</v>
      </c>
      <c r="AN3551" s="9">
        <v>-1</v>
      </c>
      <c r="AQ3551" s="9">
        <v>578</v>
      </c>
      <c r="AR3551" s="9" t="s">
        <v>303</v>
      </c>
      <c r="AS3551" s="9" t="s">
        <v>304</v>
      </c>
      <c r="AT3551" s="9" t="s">
        <v>195</v>
      </c>
      <c r="AU3551" s="9">
        <v>132.71029999999999</v>
      </c>
      <c r="AV3551" s="9">
        <v>113.83919345617601</v>
      </c>
      <c r="AW3551" s="9">
        <v>758.14766406722799</v>
      </c>
      <c r="AX3551" s="9">
        <v>0.58578242530000002</v>
      </c>
    </row>
    <row r="3552" spans="1:50" x14ac:dyDescent="0.25">
      <c r="A3552" s="142">
        <v>550000</v>
      </c>
      <c r="B3552" s="142">
        <v>910000</v>
      </c>
      <c r="C3552" s="142">
        <v>920000</v>
      </c>
      <c r="D3552" s="9" t="s">
        <v>305</v>
      </c>
      <c r="E3552" s="9" t="s">
        <v>70</v>
      </c>
      <c r="F3552" s="9" t="s">
        <v>306</v>
      </c>
      <c r="G3552" s="9" t="s">
        <v>307</v>
      </c>
      <c r="H3552" s="9">
        <v>0.36</v>
      </c>
      <c r="I3552" s="9">
        <v>0.48</v>
      </c>
      <c r="J3552" s="9" t="s">
        <v>195</v>
      </c>
      <c r="K3552" s="9">
        <v>3.6948035758469999E-2</v>
      </c>
      <c r="L3552" s="9">
        <v>3852.5613757915598</v>
      </c>
      <c r="M3552" s="9">
        <v>9.5721902025549603</v>
      </c>
      <c r="N3552" s="9">
        <v>1.40675540326862</v>
      </c>
      <c r="O3552" s="9">
        <v>0.35367362589096002</v>
      </c>
      <c r="P3552" s="9">
        <v>5.1976848943400003E-2</v>
      </c>
      <c r="Q3552" s="9">
        <v>142.34457547448099</v>
      </c>
      <c r="R3552" s="9">
        <v>1200</v>
      </c>
      <c r="S3552" s="9" t="s">
        <v>308</v>
      </c>
      <c r="T3552" s="9">
        <v>1200</v>
      </c>
      <c r="U3552" s="9" t="s">
        <v>293</v>
      </c>
      <c r="V3552" s="9" t="s">
        <v>195</v>
      </c>
      <c r="Z3552" s="9">
        <v>0</v>
      </c>
      <c r="AA3552" s="9">
        <v>1</v>
      </c>
      <c r="AB3552" s="9">
        <v>0.35367362589096002</v>
      </c>
      <c r="AC3552" s="9">
        <v>5.1976848943400003E-2</v>
      </c>
      <c r="AD3552" s="9">
        <v>142.34457547448099</v>
      </c>
      <c r="AF3552" s="9">
        <v>-1</v>
      </c>
      <c r="AG3552" s="9">
        <v>-1</v>
      </c>
      <c r="AH3552" s="9">
        <v>-1</v>
      </c>
      <c r="AI3552" s="9">
        <v>-1</v>
      </c>
      <c r="AJ3552" s="9">
        <v>0</v>
      </c>
      <c r="AM3552" s="9" t="s">
        <v>309</v>
      </c>
      <c r="AN3552" s="9">
        <v>-1</v>
      </c>
      <c r="AQ3552" s="9">
        <v>578</v>
      </c>
      <c r="AR3552" s="9" t="s">
        <v>303</v>
      </c>
      <c r="AS3552" s="9" t="s">
        <v>304</v>
      </c>
      <c r="AT3552" s="9" t="s">
        <v>195</v>
      </c>
      <c r="AU3552" s="9">
        <v>132.71029999999999</v>
      </c>
      <c r="AV3552" s="9">
        <v>69.309501742005395</v>
      </c>
      <c r="AW3552" s="9">
        <v>149.52339580426499</v>
      </c>
      <c r="AX3552" s="9">
        <v>0.1154457222</v>
      </c>
    </row>
    <row r="3553" spans="1:50" x14ac:dyDescent="0.25">
      <c r="A3553" s="142">
        <v>550000</v>
      </c>
      <c r="B3553" s="142">
        <v>910000</v>
      </c>
      <c r="C3553" s="142">
        <v>920000</v>
      </c>
      <c r="D3553" s="9" t="s">
        <v>305</v>
      </c>
      <c r="E3553" s="9" t="s">
        <v>70</v>
      </c>
      <c r="F3553" s="9" t="s">
        <v>306</v>
      </c>
      <c r="G3553" s="9" t="s">
        <v>307</v>
      </c>
      <c r="H3553" s="9">
        <v>0.36</v>
      </c>
      <c r="I3553" s="9">
        <v>0.48</v>
      </c>
      <c r="J3553" s="9" t="s">
        <v>195</v>
      </c>
      <c r="K3553" s="9">
        <v>0.11871870069031</v>
      </c>
      <c r="L3553" s="9">
        <v>3852.5613757915598</v>
      </c>
      <c r="M3553" s="9">
        <v>9.5721902025549603</v>
      </c>
      <c r="N3553" s="9">
        <v>1.40675540326862</v>
      </c>
      <c r="O3553" s="9">
        <v>1.1363979836078699</v>
      </c>
      <c r="P3553" s="9">
        <v>0.16700817366512</v>
      </c>
      <c r="Q3553" s="9">
        <v>457.371080863663</v>
      </c>
      <c r="R3553" s="9">
        <v>1210</v>
      </c>
      <c r="S3553" s="9" t="s">
        <v>310</v>
      </c>
      <c r="T3553" s="9">
        <v>1210</v>
      </c>
      <c r="U3553" s="9" t="s">
        <v>293</v>
      </c>
      <c r="V3553" s="9" t="s">
        <v>195</v>
      </c>
      <c r="Z3553" s="9">
        <v>0</v>
      </c>
      <c r="AA3553" s="9">
        <v>1</v>
      </c>
      <c r="AB3553" s="9">
        <v>1.1363979836078699</v>
      </c>
      <c r="AC3553" s="9">
        <v>0.16700817366512</v>
      </c>
      <c r="AD3553" s="9">
        <v>457.371080863663</v>
      </c>
      <c r="AF3553" s="9">
        <v>-1</v>
      </c>
      <c r="AG3553" s="9">
        <v>-1</v>
      </c>
      <c r="AH3553" s="9">
        <v>-1</v>
      </c>
      <c r="AI3553" s="9">
        <v>-1</v>
      </c>
      <c r="AJ3553" s="9">
        <v>0</v>
      </c>
      <c r="AM3553" s="9" t="s">
        <v>309</v>
      </c>
      <c r="AN3553" s="9">
        <v>-1</v>
      </c>
      <c r="AQ3553" s="9">
        <v>578</v>
      </c>
      <c r="AR3553" s="9" t="s">
        <v>303</v>
      </c>
      <c r="AS3553" s="9" t="s">
        <v>304</v>
      </c>
      <c r="AT3553" s="9" t="s">
        <v>195</v>
      </c>
      <c r="AU3553" s="9">
        <v>132.71029999999999</v>
      </c>
      <c r="AV3553" s="9">
        <v>95.175817331784998</v>
      </c>
      <c r="AW3553" s="9">
        <v>480.43753634758002</v>
      </c>
      <c r="AX3553" s="9">
        <v>0.37094167140000001</v>
      </c>
    </row>
    <row r="3554" spans="1:50" x14ac:dyDescent="0.25">
      <c r="A3554" s="142">
        <v>550000</v>
      </c>
      <c r="B3554" s="142">
        <v>910000</v>
      </c>
      <c r="C3554" s="142">
        <v>920000</v>
      </c>
      <c r="D3554" s="9" t="s">
        <v>305</v>
      </c>
      <c r="E3554" s="9" t="s">
        <v>70</v>
      </c>
      <c r="F3554" s="9" t="s">
        <v>306</v>
      </c>
      <c r="G3554" s="9" t="s">
        <v>307</v>
      </c>
      <c r="H3554" s="9">
        <v>0.36</v>
      </c>
      <c r="I3554" s="9">
        <v>0.48</v>
      </c>
      <c r="J3554" s="9" t="s">
        <v>195</v>
      </c>
      <c r="K3554" s="9">
        <v>1.286457198851E-2</v>
      </c>
      <c r="L3554" s="9">
        <v>3852.5613757915598</v>
      </c>
      <c r="M3554" s="9">
        <v>9.5721902025549603</v>
      </c>
      <c r="N3554" s="9">
        <v>1.40675540326862</v>
      </c>
      <c r="O3554" s="9">
        <v>0.12314212994852999</v>
      </c>
      <c r="P3554" s="9">
        <v>1.8097306155580001E-2</v>
      </c>
      <c r="Q3554" s="9">
        <v>49.561553159046802</v>
      </c>
      <c r="R3554" s="9">
        <v>1210</v>
      </c>
      <c r="S3554" s="9" t="s">
        <v>310</v>
      </c>
      <c r="T3554" s="9">
        <v>1210</v>
      </c>
      <c r="U3554" s="9" t="s">
        <v>293</v>
      </c>
      <c r="V3554" s="9" t="s">
        <v>195</v>
      </c>
      <c r="Z3554" s="9">
        <v>0</v>
      </c>
      <c r="AA3554" s="9">
        <v>1</v>
      </c>
      <c r="AB3554" s="9">
        <v>0.12314212994852999</v>
      </c>
      <c r="AC3554" s="9">
        <v>1.8097306155580001E-2</v>
      </c>
      <c r="AD3554" s="9">
        <v>49.561553159046099</v>
      </c>
      <c r="AF3554" s="9">
        <v>-1</v>
      </c>
      <c r="AG3554" s="9">
        <v>-1</v>
      </c>
      <c r="AH3554" s="9">
        <v>-1</v>
      </c>
      <c r="AI3554" s="9">
        <v>-1</v>
      </c>
      <c r="AJ3554" s="9">
        <v>0</v>
      </c>
      <c r="AM3554" s="9" t="s">
        <v>309</v>
      </c>
      <c r="AN3554" s="9">
        <v>-1</v>
      </c>
      <c r="AQ3554" s="9">
        <v>578</v>
      </c>
      <c r="AR3554" s="9" t="s">
        <v>303</v>
      </c>
      <c r="AS3554" s="9" t="s">
        <v>304</v>
      </c>
      <c r="AT3554" s="9" t="s">
        <v>195</v>
      </c>
      <c r="AU3554" s="9">
        <v>132.71029999999999</v>
      </c>
      <c r="AV3554" s="9">
        <v>29.265372556136001</v>
      </c>
      <c r="AW3554" s="9">
        <v>52.061075773152098</v>
      </c>
      <c r="AX3554" s="9">
        <v>4.0195906900000002E-2</v>
      </c>
    </row>
    <row r="3555" spans="1:50" x14ac:dyDescent="0.25">
      <c r="A3555" s="142">
        <v>550000</v>
      </c>
      <c r="B3555" s="142">
        <v>910000</v>
      </c>
      <c r="C3555" s="142">
        <v>920000</v>
      </c>
      <c r="D3555" s="9" t="s">
        <v>305</v>
      </c>
      <c r="E3555" s="9" t="s">
        <v>70</v>
      </c>
      <c r="F3555" s="9" t="s">
        <v>306</v>
      </c>
      <c r="G3555" s="9" t="s">
        <v>307</v>
      </c>
      <c r="H3555" s="9">
        <v>0.36</v>
      </c>
      <c r="I3555" s="9">
        <v>0.48</v>
      </c>
      <c r="J3555" s="9" t="s">
        <v>195</v>
      </c>
      <c r="K3555" s="9">
        <v>0.23112402685141001</v>
      </c>
      <c r="L3555" s="9">
        <v>3852.5613757915598</v>
      </c>
      <c r="M3555" s="9">
        <v>9.5721902025549603</v>
      </c>
      <c r="N3555" s="9">
        <v>1.40675540326862</v>
      </c>
      <c r="O3555" s="9">
        <v>2.21236314540214</v>
      </c>
      <c r="P3555" s="9">
        <v>0.32513497359841997</v>
      </c>
      <c r="Q3555" s="9">
        <v>890.41949886516704</v>
      </c>
      <c r="R3555" s="9">
        <v>1210</v>
      </c>
      <c r="S3555" s="9" t="s">
        <v>310</v>
      </c>
      <c r="T3555" s="9">
        <v>1210</v>
      </c>
      <c r="U3555" s="9" t="s">
        <v>293</v>
      </c>
      <c r="V3555" s="9" t="s">
        <v>195</v>
      </c>
      <c r="Z3555" s="9">
        <v>0</v>
      </c>
      <c r="AA3555" s="9">
        <v>1</v>
      </c>
      <c r="AB3555" s="9">
        <v>2.21236314540214</v>
      </c>
      <c r="AC3555" s="9">
        <v>0.32513497359841997</v>
      </c>
      <c r="AD3555" s="9">
        <v>890.41949886516704</v>
      </c>
      <c r="AF3555" s="9">
        <v>-1</v>
      </c>
      <c r="AG3555" s="9">
        <v>-1</v>
      </c>
      <c r="AH3555" s="9">
        <v>-1</v>
      </c>
      <c r="AI3555" s="9">
        <v>-1</v>
      </c>
      <c r="AJ3555" s="9">
        <v>0</v>
      </c>
      <c r="AM3555" s="9" t="s">
        <v>309</v>
      </c>
      <c r="AN3555" s="9">
        <v>-1</v>
      </c>
      <c r="AQ3555" s="9">
        <v>578</v>
      </c>
      <c r="AR3555" s="9" t="s">
        <v>303</v>
      </c>
      <c r="AS3555" s="9" t="s">
        <v>304</v>
      </c>
      <c r="AT3555" s="9" t="s">
        <v>195</v>
      </c>
      <c r="AU3555" s="9">
        <v>132.71029999999999</v>
      </c>
      <c r="AV3555" s="9">
        <v>120.29991821565</v>
      </c>
      <c r="AW3555" s="9">
        <v>935.32575243458996</v>
      </c>
      <c r="AX3555" s="9">
        <v>0.72215693339999998</v>
      </c>
    </row>
    <row r="3556" spans="1:50" x14ac:dyDescent="0.25">
      <c r="A3556" s="142">
        <v>550000</v>
      </c>
      <c r="B3556" s="142">
        <v>910000</v>
      </c>
      <c r="C3556" s="142">
        <v>920000</v>
      </c>
      <c r="D3556" s="9" t="s">
        <v>305</v>
      </c>
      <c r="E3556" s="9" t="s">
        <v>70</v>
      </c>
      <c r="F3556" s="9" t="s">
        <v>306</v>
      </c>
      <c r="G3556" s="9" t="s">
        <v>307</v>
      </c>
      <c r="H3556" s="9">
        <v>0.36</v>
      </c>
      <c r="I3556" s="9">
        <v>0.48</v>
      </c>
      <c r="J3556" s="9" t="s">
        <v>195</v>
      </c>
      <c r="K3556" s="9">
        <v>0.17442015061704</v>
      </c>
      <c r="L3556" s="9">
        <v>3852.5613757915598</v>
      </c>
      <c r="M3556" s="9">
        <v>9.5721902025549603</v>
      </c>
      <c r="N3556" s="9">
        <v>1.40675540326862</v>
      </c>
      <c r="O3556" s="9">
        <v>1.66958285686463</v>
      </c>
      <c r="P3556" s="9">
        <v>0.24536648931944999</v>
      </c>
      <c r="Q3556" s="9">
        <v>671.96433542697105</v>
      </c>
      <c r="R3556" s="9">
        <v>1210</v>
      </c>
      <c r="S3556" s="9" t="s">
        <v>310</v>
      </c>
      <c r="T3556" s="9">
        <v>1210</v>
      </c>
      <c r="U3556" s="9" t="s">
        <v>293</v>
      </c>
      <c r="V3556" s="9" t="s">
        <v>195</v>
      </c>
      <c r="Z3556" s="9">
        <v>0</v>
      </c>
      <c r="AA3556" s="9">
        <v>1</v>
      </c>
      <c r="AB3556" s="9">
        <v>1.66958285686463</v>
      </c>
      <c r="AC3556" s="9">
        <v>0.24536648931944999</v>
      </c>
      <c r="AD3556" s="9">
        <v>671.96433542697105</v>
      </c>
      <c r="AF3556" s="9">
        <v>-1</v>
      </c>
      <c r="AG3556" s="9">
        <v>-1</v>
      </c>
      <c r="AH3556" s="9">
        <v>-1</v>
      </c>
      <c r="AI3556" s="9">
        <v>-1</v>
      </c>
      <c r="AJ3556" s="9">
        <v>0</v>
      </c>
      <c r="AM3556" s="9" t="s">
        <v>309</v>
      </c>
      <c r="AN3556" s="9">
        <v>-1</v>
      </c>
      <c r="AQ3556" s="9">
        <v>578</v>
      </c>
      <c r="AR3556" s="9" t="s">
        <v>303</v>
      </c>
      <c r="AS3556" s="9" t="s">
        <v>304</v>
      </c>
      <c r="AT3556" s="9" t="s">
        <v>195</v>
      </c>
      <c r="AU3556" s="9">
        <v>132.71029999999999</v>
      </c>
      <c r="AV3556" s="9">
        <v>119.082084322527</v>
      </c>
      <c r="AW3556" s="9">
        <v>705.85330672055898</v>
      </c>
      <c r="AX3556" s="9">
        <v>0.54498324040000001</v>
      </c>
    </row>
    <row r="3557" spans="1:50" x14ac:dyDescent="0.25">
      <c r="A3557" s="142">
        <v>550000</v>
      </c>
      <c r="B3557" s="142">
        <v>910000</v>
      </c>
      <c r="C3557" s="142">
        <v>920000</v>
      </c>
      <c r="D3557" s="9" t="s">
        <v>305</v>
      </c>
      <c r="E3557" s="9" t="s">
        <v>70</v>
      </c>
      <c r="F3557" s="9" t="s">
        <v>306</v>
      </c>
      <c r="G3557" s="9" t="s">
        <v>307</v>
      </c>
      <c r="H3557" s="9">
        <v>0.36</v>
      </c>
      <c r="I3557" s="9">
        <v>0.48</v>
      </c>
      <c r="J3557" s="9" t="s">
        <v>195</v>
      </c>
      <c r="K3557" s="9">
        <v>2.5291339323E-3</v>
      </c>
      <c r="L3557" s="9">
        <v>3852.5613757915598</v>
      </c>
      <c r="M3557" s="9">
        <v>9.5721902025549603</v>
      </c>
      <c r="N3557" s="9">
        <v>1.40675540326862</v>
      </c>
      <c r="O3557" s="9">
        <v>2.420935104774E-2</v>
      </c>
      <c r="P3557" s="9">
        <v>3.5578728248500001E-3</v>
      </c>
      <c r="Q3557" s="9">
        <v>9.7436437017943796</v>
      </c>
      <c r="R3557" s="9">
        <v>1210</v>
      </c>
      <c r="S3557" s="9" t="s">
        <v>310</v>
      </c>
      <c r="T3557" s="9">
        <v>1210</v>
      </c>
      <c r="U3557" s="9" t="s">
        <v>293</v>
      </c>
      <c r="V3557" s="9" t="s">
        <v>195</v>
      </c>
      <c r="Z3557" s="9">
        <v>0</v>
      </c>
      <c r="AA3557" s="9">
        <v>1</v>
      </c>
      <c r="AB3557" s="9">
        <v>2.420935104774E-2</v>
      </c>
      <c r="AC3557" s="9">
        <v>3.5578728248500001E-3</v>
      </c>
      <c r="AD3557" s="9">
        <v>9.7436437017937294</v>
      </c>
      <c r="AF3557" s="9">
        <v>-1</v>
      </c>
      <c r="AG3557" s="9">
        <v>-1</v>
      </c>
      <c r="AH3557" s="9">
        <v>-1</v>
      </c>
      <c r="AI3557" s="9">
        <v>-1</v>
      </c>
      <c r="AJ3557" s="9">
        <v>0</v>
      </c>
      <c r="AM3557" s="9" t="s">
        <v>309</v>
      </c>
      <c r="AN3557" s="9">
        <v>-1</v>
      </c>
      <c r="AQ3557" s="9">
        <v>578</v>
      </c>
      <c r="AR3557" s="9" t="s">
        <v>303</v>
      </c>
      <c r="AS3557" s="9" t="s">
        <v>304</v>
      </c>
      <c r="AT3557" s="9" t="s">
        <v>195</v>
      </c>
      <c r="AU3557" s="9">
        <v>132.71029999999999</v>
      </c>
      <c r="AV3557" s="9">
        <v>18.344476065824001</v>
      </c>
      <c r="AW3557" s="9">
        <v>10.235041897049401</v>
      </c>
      <c r="AX3557" s="9">
        <v>7.9023874000000004E-3</v>
      </c>
    </row>
    <row r="3558" spans="1:50" x14ac:dyDescent="0.25">
      <c r="A3558" s="142">
        <v>550000</v>
      </c>
      <c r="B3558" s="142">
        <v>910000</v>
      </c>
      <c r="C3558" s="142">
        <v>920000</v>
      </c>
      <c r="D3558" s="9" t="s">
        <v>305</v>
      </c>
      <c r="E3558" s="9" t="s">
        <v>70</v>
      </c>
      <c r="F3558" s="9" t="s">
        <v>306</v>
      </c>
      <c r="G3558" s="9" t="s">
        <v>307</v>
      </c>
      <c r="H3558" s="9">
        <v>0.36</v>
      </c>
      <c r="I3558" s="9">
        <v>0.48</v>
      </c>
      <c r="J3558" s="9" t="s">
        <v>195</v>
      </c>
      <c r="K3558" s="9">
        <v>4.1158833760799998E-2</v>
      </c>
      <c r="L3558" s="9">
        <v>3852.5613757915598</v>
      </c>
      <c r="M3558" s="9">
        <v>9.5721902025549603</v>
      </c>
      <c r="N3558" s="9">
        <v>1.40675540326862</v>
      </c>
      <c r="O3558" s="9">
        <v>0.39398018527376</v>
      </c>
      <c r="P3558" s="9">
        <v>5.7900411785239997E-2</v>
      </c>
      <c r="Q3558" s="9">
        <v>158.566933219503</v>
      </c>
      <c r="R3558" s="9">
        <v>1210</v>
      </c>
      <c r="S3558" s="9" t="s">
        <v>310</v>
      </c>
      <c r="T3558" s="9">
        <v>1210</v>
      </c>
      <c r="U3558" s="9" t="s">
        <v>293</v>
      </c>
      <c r="V3558" s="9" t="s">
        <v>195</v>
      </c>
      <c r="Z3558" s="9">
        <v>0</v>
      </c>
      <c r="AA3558" s="9">
        <v>1</v>
      </c>
      <c r="AB3558" s="9">
        <v>0.39398018527376</v>
      </c>
      <c r="AC3558" s="9">
        <v>5.7900411785239997E-2</v>
      </c>
      <c r="AD3558" s="9">
        <v>158.56693321950101</v>
      </c>
      <c r="AF3558" s="9">
        <v>-1</v>
      </c>
      <c r="AG3558" s="9">
        <v>-1</v>
      </c>
      <c r="AH3558" s="9">
        <v>-1</v>
      </c>
      <c r="AI3558" s="9">
        <v>-1</v>
      </c>
      <c r="AJ3558" s="9">
        <v>0</v>
      </c>
      <c r="AM3558" s="9" t="s">
        <v>309</v>
      </c>
      <c r="AN3558" s="9">
        <v>-1</v>
      </c>
      <c r="AQ3558" s="9">
        <v>578</v>
      </c>
      <c r="AR3558" s="9" t="s">
        <v>303</v>
      </c>
      <c r="AS3558" s="9" t="s">
        <v>304</v>
      </c>
      <c r="AT3558" s="9" t="s">
        <v>195</v>
      </c>
      <c r="AU3558" s="9">
        <v>132.71029999999999</v>
      </c>
      <c r="AV3558" s="9">
        <v>66.014902387345103</v>
      </c>
      <c r="AW3558" s="9">
        <v>166.56389074340601</v>
      </c>
      <c r="AX3558" s="9">
        <v>0.1286025411</v>
      </c>
    </row>
    <row r="3559" spans="1:50" x14ac:dyDescent="0.25">
      <c r="A3559" s="142">
        <v>550000</v>
      </c>
      <c r="B3559" s="142">
        <v>910000</v>
      </c>
      <c r="C3559" s="142">
        <v>920000</v>
      </c>
      <c r="D3559" s="9" t="s">
        <v>305</v>
      </c>
      <c r="E3559" s="9" t="s">
        <v>70</v>
      </c>
      <c r="F3559" s="9" t="s">
        <v>306</v>
      </c>
      <c r="G3559" s="9" t="s">
        <v>307</v>
      </c>
      <c r="H3559" s="9">
        <v>0.36</v>
      </c>
      <c r="I3559" s="9">
        <v>0.48</v>
      </c>
      <c r="J3559" s="9" t="s">
        <v>195</v>
      </c>
      <c r="K3559" s="9">
        <v>0.10248141831929</v>
      </c>
      <c r="L3559" s="9">
        <v>3862.9581217249101</v>
      </c>
      <c r="M3559" s="9">
        <v>9.5964413931121904</v>
      </c>
      <c r="N3559" s="9">
        <v>1.4102655356604601</v>
      </c>
      <c r="O3559" s="9">
        <v>0.98345692478408997</v>
      </c>
      <c r="P3559" s="9">
        <v>0.14452601230129</v>
      </c>
      <c r="Q3559" s="9">
        <v>395.88142722239297</v>
      </c>
      <c r="R3559" s="9">
        <v>1200</v>
      </c>
      <c r="S3559" s="9" t="s">
        <v>308</v>
      </c>
      <c r="T3559" s="9">
        <v>1200</v>
      </c>
      <c r="U3559" s="9" t="s">
        <v>293</v>
      </c>
      <c r="V3559" s="9" t="s">
        <v>195</v>
      </c>
      <c r="Z3559" s="9">
        <v>0</v>
      </c>
      <c r="AA3559" s="9">
        <v>1</v>
      </c>
      <c r="AB3559" s="9">
        <v>0.98345692478408997</v>
      </c>
      <c r="AC3559" s="9">
        <v>0.14452601230129</v>
      </c>
      <c r="AD3559" s="9">
        <v>395.88142722239297</v>
      </c>
      <c r="AF3559" s="9">
        <v>-1</v>
      </c>
      <c r="AG3559" s="9">
        <v>-1</v>
      </c>
      <c r="AH3559" s="9">
        <v>-1</v>
      </c>
      <c r="AI3559" s="9">
        <v>-1</v>
      </c>
      <c r="AJ3559" s="9">
        <v>0</v>
      </c>
      <c r="AM3559" s="9" t="s">
        <v>309</v>
      </c>
      <c r="AN3559" s="9">
        <v>-1</v>
      </c>
      <c r="AQ3559" s="9">
        <v>578</v>
      </c>
      <c r="AR3559" s="9" t="s">
        <v>303</v>
      </c>
      <c r="AS3559" s="9" t="s">
        <v>304</v>
      </c>
      <c r="AT3559" s="9" t="s">
        <v>195</v>
      </c>
      <c r="AU3559" s="9">
        <v>132.71029999999999</v>
      </c>
      <c r="AV3559" s="9">
        <v>123.066080854752</v>
      </c>
      <c r="AW3559" s="9">
        <v>414.72758590208201</v>
      </c>
      <c r="AX3559" s="9">
        <v>0.32107171709999999</v>
      </c>
    </row>
    <row r="3560" spans="1:50" x14ac:dyDescent="0.25">
      <c r="A3560" s="142">
        <v>550000</v>
      </c>
      <c r="B3560" s="142">
        <v>910000</v>
      </c>
      <c r="C3560" s="142">
        <v>920000</v>
      </c>
      <c r="D3560" s="9" t="s">
        <v>305</v>
      </c>
      <c r="E3560" s="9" t="s">
        <v>70</v>
      </c>
      <c r="F3560" s="9" t="s">
        <v>306</v>
      </c>
      <c r="G3560" s="9" t="s">
        <v>307</v>
      </c>
      <c r="H3560" s="9">
        <v>0.36</v>
      </c>
      <c r="I3560" s="9">
        <v>0.48</v>
      </c>
      <c r="J3560" s="9" t="s">
        <v>195</v>
      </c>
      <c r="K3560" s="9">
        <v>0.10357449794782</v>
      </c>
      <c r="L3560" s="9">
        <v>3862.9581217249101</v>
      </c>
      <c r="M3560" s="9">
        <v>9.5964413931121904</v>
      </c>
      <c r="N3560" s="9">
        <v>1.4102655356604601</v>
      </c>
      <c r="O3560" s="9">
        <v>0.99394659937734997</v>
      </c>
      <c r="P3560" s="9">
        <v>0.14606754482914999</v>
      </c>
      <c r="Q3560" s="9">
        <v>400.10394805114203</v>
      </c>
      <c r="R3560" s="9">
        <v>1210</v>
      </c>
      <c r="S3560" s="9" t="s">
        <v>310</v>
      </c>
      <c r="T3560" s="9">
        <v>1210</v>
      </c>
      <c r="U3560" s="9" t="s">
        <v>293</v>
      </c>
      <c r="V3560" s="9" t="s">
        <v>195</v>
      </c>
      <c r="Z3560" s="9">
        <v>0</v>
      </c>
      <c r="AA3560" s="9">
        <v>1</v>
      </c>
      <c r="AB3560" s="9">
        <v>0.99394659937734997</v>
      </c>
      <c r="AC3560" s="9">
        <v>0.14606754482914999</v>
      </c>
      <c r="AD3560" s="9">
        <v>400.10394805114203</v>
      </c>
      <c r="AF3560" s="9">
        <v>-1</v>
      </c>
      <c r="AG3560" s="9">
        <v>-1</v>
      </c>
      <c r="AH3560" s="9">
        <v>-1</v>
      </c>
      <c r="AI3560" s="9">
        <v>-1</v>
      </c>
      <c r="AJ3560" s="9">
        <v>0</v>
      </c>
      <c r="AM3560" s="9" t="s">
        <v>309</v>
      </c>
      <c r="AN3560" s="9">
        <v>-1</v>
      </c>
      <c r="AQ3560" s="9">
        <v>578</v>
      </c>
      <c r="AR3560" s="9" t="s">
        <v>303</v>
      </c>
      <c r="AS3560" s="9" t="s">
        <v>304</v>
      </c>
      <c r="AT3560" s="9" t="s">
        <v>195</v>
      </c>
      <c r="AU3560" s="9">
        <v>132.71029999999999</v>
      </c>
      <c r="AV3560" s="9">
        <v>103.42740228504</v>
      </c>
      <c r="AW3560" s="9">
        <v>419.15112221702401</v>
      </c>
      <c r="AX3560" s="9">
        <v>0.32449630820000003</v>
      </c>
    </row>
    <row r="3561" spans="1:50" x14ac:dyDescent="0.25">
      <c r="A3561" s="142">
        <v>550000</v>
      </c>
      <c r="B3561" s="142">
        <v>910000</v>
      </c>
      <c r="C3561" s="142">
        <v>920000</v>
      </c>
      <c r="D3561" s="9" t="s">
        <v>305</v>
      </c>
      <c r="E3561" s="9" t="s">
        <v>70</v>
      </c>
      <c r="F3561" s="9" t="s">
        <v>306</v>
      </c>
      <c r="G3561" s="9" t="s">
        <v>307</v>
      </c>
      <c r="H3561" s="9">
        <v>0.36</v>
      </c>
      <c r="I3561" s="9">
        <v>0.48</v>
      </c>
      <c r="J3561" s="9" t="s">
        <v>195</v>
      </c>
      <c r="K3561" s="9">
        <v>0.39071169150211998</v>
      </c>
      <c r="L3561" s="9">
        <v>3862.9581217249101</v>
      </c>
      <c r="M3561" s="9">
        <v>9.5964413931121904</v>
      </c>
      <c r="N3561" s="9">
        <v>1.4102655356604601</v>
      </c>
      <c r="O3561" s="9">
        <v>3.7494418491038402</v>
      </c>
      <c r="P3561" s="9">
        <v>0.55100723290503995</v>
      </c>
      <c r="Q3561" s="9">
        <v>1509.3029019410001</v>
      </c>
      <c r="R3561" s="9">
        <v>1210</v>
      </c>
      <c r="S3561" s="9" t="s">
        <v>310</v>
      </c>
      <c r="T3561" s="9">
        <v>1210</v>
      </c>
      <c r="U3561" s="9" t="s">
        <v>293</v>
      </c>
      <c r="V3561" s="9" t="s">
        <v>195</v>
      </c>
      <c r="Z3561" s="9">
        <v>0</v>
      </c>
      <c r="AA3561" s="9">
        <v>1</v>
      </c>
      <c r="AB3561" s="9">
        <v>3.7494418491038402</v>
      </c>
      <c r="AC3561" s="9">
        <v>0.55100723290503995</v>
      </c>
      <c r="AD3561" s="9">
        <v>1509.3029019410001</v>
      </c>
      <c r="AF3561" s="9">
        <v>-1</v>
      </c>
      <c r="AG3561" s="9">
        <v>-1</v>
      </c>
      <c r="AH3561" s="9">
        <v>-1</v>
      </c>
      <c r="AI3561" s="9">
        <v>-1</v>
      </c>
      <c r="AJ3561" s="9">
        <v>0</v>
      </c>
      <c r="AM3561" s="9" t="s">
        <v>309</v>
      </c>
      <c r="AN3561" s="9">
        <v>-1</v>
      </c>
      <c r="AQ3561" s="9">
        <v>578</v>
      </c>
      <c r="AR3561" s="9" t="s">
        <v>303</v>
      </c>
      <c r="AS3561" s="9" t="s">
        <v>304</v>
      </c>
      <c r="AT3561" s="9" t="s">
        <v>195</v>
      </c>
      <c r="AU3561" s="9">
        <v>132.71029999999999</v>
      </c>
      <c r="AV3561" s="9">
        <v>159.07718898585401</v>
      </c>
      <c r="AW3561" s="9">
        <v>1581.15411806212</v>
      </c>
      <c r="AX3561" s="9">
        <v>1.2240899448</v>
      </c>
    </row>
    <row r="3562" spans="1:50" x14ac:dyDescent="0.25">
      <c r="A3562" s="142">
        <v>550000</v>
      </c>
      <c r="B3562" s="142">
        <v>910000</v>
      </c>
      <c r="C3562" s="142">
        <v>920000</v>
      </c>
      <c r="D3562" s="9" t="s">
        <v>305</v>
      </c>
      <c r="E3562" s="9" t="s">
        <v>70</v>
      </c>
      <c r="F3562" s="9" t="s">
        <v>306</v>
      </c>
      <c r="G3562" s="9" t="s">
        <v>307</v>
      </c>
      <c r="H3562" s="9">
        <v>0.36</v>
      </c>
      <c r="I3562" s="9">
        <v>0.48</v>
      </c>
      <c r="J3562" s="9" t="s">
        <v>195</v>
      </c>
      <c r="K3562" s="9">
        <v>8.3523708206999995E-4</v>
      </c>
      <c r="L3562" s="9">
        <v>3862.9581217249101</v>
      </c>
      <c r="M3562" s="9">
        <v>9.5964413931121904</v>
      </c>
      <c r="N3562" s="9">
        <v>1.4102655356604601</v>
      </c>
      <c r="O3562" s="9">
        <v>8.0153037074499993E-3</v>
      </c>
      <c r="P3562" s="9">
        <v>1.17790607095E-3</v>
      </c>
      <c r="Q3562" s="9">
        <v>3.2264858697558498</v>
      </c>
      <c r="R3562" s="9">
        <v>1210</v>
      </c>
      <c r="S3562" s="9" t="s">
        <v>310</v>
      </c>
      <c r="T3562" s="9">
        <v>1210</v>
      </c>
      <c r="U3562" s="9" t="s">
        <v>293</v>
      </c>
      <c r="V3562" s="9" t="s">
        <v>195</v>
      </c>
      <c r="Z3562" s="9">
        <v>0</v>
      </c>
      <c r="AA3562" s="9">
        <v>1</v>
      </c>
      <c r="AB3562" s="9">
        <v>8.0153037074499993E-3</v>
      </c>
      <c r="AC3562" s="9">
        <v>1.17790607095E-3</v>
      </c>
      <c r="AD3562" s="9">
        <v>3.2264858697564098</v>
      </c>
      <c r="AF3562" s="9">
        <v>-1</v>
      </c>
      <c r="AG3562" s="9">
        <v>-1</v>
      </c>
      <c r="AH3562" s="9">
        <v>-1</v>
      </c>
      <c r="AI3562" s="9">
        <v>-1</v>
      </c>
      <c r="AJ3562" s="9">
        <v>0</v>
      </c>
      <c r="AM3562" s="9" t="s">
        <v>309</v>
      </c>
      <c r="AN3562" s="9">
        <v>-1</v>
      </c>
      <c r="AQ3562" s="9">
        <v>578</v>
      </c>
      <c r="AR3562" s="9" t="s">
        <v>303</v>
      </c>
      <c r="AS3562" s="9" t="s">
        <v>304</v>
      </c>
      <c r="AT3562" s="9" t="s">
        <v>195</v>
      </c>
      <c r="AU3562" s="9">
        <v>132.71029999999999</v>
      </c>
      <c r="AV3562" s="9">
        <v>10.8419355626848</v>
      </c>
      <c r="AW3562" s="9">
        <v>3.3800845498102898</v>
      </c>
      <c r="AX3562" s="9">
        <v>2.6167768999999998E-3</v>
      </c>
    </row>
    <row r="3563" spans="1:50" x14ac:dyDescent="0.25">
      <c r="A3563" s="142">
        <v>550000</v>
      </c>
      <c r="B3563" s="142">
        <v>910000</v>
      </c>
      <c r="C3563" s="142">
        <v>920000</v>
      </c>
      <c r="D3563" s="9" t="s">
        <v>305</v>
      </c>
      <c r="E3563" s="9" t="s">
        <v>70</v>
      </c>
      <c r="F3563" s="9" t="s">
        <v>306</v>
      </c>
      <c r="G3563" s="9" t="s">
        <v>307</v>
      </c>
      <c r="H3563" s="9">
        <v>0.36</v>
      </c>
      <c r="I3563" s="9">
        <v>0.48</v>
      </c>
      <c r="J3563" s="9" t="s">
        <v>195</v>
      </c>
      <c r="K3563" s="9">
        <v>2.016060877057E-2</v>
      </c>
      <c r="L3563" s="9">
        <v>3862.9581217249101</v>
      </c>
      <c r="M3563" s="9">
        <v>9.5964413931121904</v>
      </c>
      <c r="N3563" s="9">
        <v>1.4102655356604601</v>
      </c>
      <c r="O3563" s="9">
        <v>0.19347010051627</v>
      </c>
      <c r="P3563" s="9">
        <v>2.8431811727069999E-2</v>
      </c>
      <c r="Q3563" s="9">
        <v>77.879587389207302</v>
      </c>
      <c r="R3563" s="9">
        <v>1210</v>
      </c>
      <c r="S3563" s="9" t="s">
        <v>310</v>
      </c>
      <c r="T3563" s="9">
        <v>1210</v>
      </c>
      <c r="U3563" s="9" t="s">
        <v>293</v>
      </c>
      <c r="V3563" s="9" t="s">
        <v>195</v>
      </c>
      <c r="Z3563" s="9">
        <v>0</v>
      </c>
      <c r="AA3563" s="9">
        <v>1</v>
      </c>
      <c r="AB3563" s="9">
        <v>0.19347010051627</v>
      </c>
      <c r="AC3563" s="9">
        <v>2.8431811727069999E-2</v>
      </c>
      <c r="AD3563" s="9">
        <v>77.879587389205795</v>
      </c>
      <c r="AF3563" s="9">
        <v>-1</v>
      </c>
      <c r="AG3563" s="9">
        <v>-1</v>
      </c>
      <c r="AH3563" s="9">
        <v>-1</v>
      </c>
      <c r="AI3563" s="9">
        <v>-1</v>
      </c>
      <c r="AJ3563" s="9">
        <v>0</v>
      </c>
      <c r="AM3563" s="9" t="s">
        <v>309</v>
      </c>
      <c r="AN3563" s="9">
        <v>-1</v>
      </c>
      <c r="AQ3563" s="9">
        <v>578</v>
      </c>
      <c r="AR3563" s="9" t="s">
        <v>303</v>
      </c>
      <c r="AS3563" s="9" t="s">
        <v>304</v>
      </c>
      <c r="AT3563" s="9" t="s">
        <v>195</v>
      </c>
      <c r="AU3563" s="9">
        <v>132.71029999999999</v>
      </c>
      <c r="AV3563" s="9">
        <v>51.044520229778101</v>
      </c>
      <c r="AW3563" s="9">
        <v>81.587089082689701</v>
      </c>
      <c r="AX3563" s="9">
        <v>6.3162682400000003E-2</v>
      </c>
    </row>
    <row r="3564" spans="1:50" x14ac:dyDescent="0.25">
      <c r="A3564" s="142">
        <v>550000</v>
      </c>
      <c r="B3564" s="142">
        <v>910000</v>
      </c>
      <c r="C3564" s="142">
        <v>920000</v>
      </c>
      <c r="D3564" s="9" t="s">
        <v>305</v>
      </c>
      <c r="E3564" s="9" t="s">
        <v>70</v>
      </c>
      <c r="F3564" s="9" t="s">
        <v>306</v>
      </c>
      <c r="G3564" s="9" t="s">
        <v>307</v>
      </c>
      <c r="H3564" s="9">
        <v>0.36</v>
      </c>
      <c r="I3564" s="9">
        <v>0.48</v>
      </c>
      <c r="J3564" s="9" t="s">
        <v>195</v>
      </c>
      <c r="K3564" s="9">
        <v>0.28700316641577001</v>
      </c>
      <c r="L3564" s="9">
        <v>3868.45615924002</v>
      </c>
      <c r="M3564" s="9">
        <v>10.227577131306701</v>
      </c>
      <c r="N3564" s="9">
        <v>1.71269790147957</v>
      </c>
      <c r="O3564" s="9">
        <v>2.93534702144663</v>
      </c>
      <c r="P3564" s="9">
        <v>0.49154972083829002</v>
      </c>
      <c r="Q3564" s="9">
        <v>1110.2591668425</v>
      </c>
      <c r="R3564" s="9">
        <v>1200</v>
      </c>
      <c r="S3564" s="9" t="s">
        <v>308</v>
      </c>
      <c r="T3564" s="9">
        <v>1200</v>
      </c>
      <c r="U3564" s="9" t="s">
        <v>293</v>
      </c>
      <c r="V3564" s="9" t="s">
        <v>195</v>
      </c>
      <c r="Z3564" s="9">
        <v>0</v>
      </c>
      <c r="AA3564" s="9">
        <v>1</v>
      </c>
      <c r="AB3564" s="9">
        <v>2.93534702144663</v>
      </c>
      <c r="AC3564" s="9">
        <v>0.49154972083829002</v>
      </c>
      <c r="AD3564" s="9">
        <v>1110.2591668425</v>
      </c>
      <c r="AF3564" s="9">
        <v>-1</v>
      </c>
      <c r="AG3564" s="9">
        <v>-1</v>
      </c>
      <c r="AH3564" s="9">
        <v>-1</v>
      </c>
      <c r="AI3564" s="9">
        <v>-1</v>
      </c>
      <c r="AJ3564" s="9">
        <v>0</v>
      </c>
      <c r="AM3564" s="9" t="s">
        <v>309</v>
      </c>
      <c r="AN3564" s="9">
        <v>-1</v>
      </c>
      <c r="AQ3564" s="9">
        <v>578</v>
      </c>
      <c r="AR3564" s="9" t="s">
        <v>303</v>
      </c>
      <c r="AS3564" s="9" t="s">
        <v>304</v>
      </c>
      <c r="AT3564" s="9" t="s">
        <v>195</v>
      </c>
      <c r="AU3564" s="9">
        <v>132.71029999999999</v>
      </c>
      <c r="AV3564" s="9">
        <v>192.43967224400501</v>
      </c>
      <c r="AW3564" s="9">
        <v>1161.4606072588199</v>
      </c>
      <c r="AX3564" s="9">
        <v>0.9004535011</v>
      </c>
    </row>
    <row r="3565" spans="1:50" x14ac:dyDescent="0.25">
      <c r="A3565" s="142">
        <v>550000</v>
      </c>
      <c r="B3565" s="142">
        <v>910000</v>
      </c>
      <c r="C3565" s="142">
        <v>920000</v>
      </c>
      <c r="D3565" s="9" t="s">
        <v>305</v>
      </c>
      <c r="E3565" s="9" t="s">
        <v>70</v>
      </c>
      <c r="F3565" s="9" t="s">
        <v>306</v>
      </c>
      <c r="G3565" s="9" t="s">
        <v>307</v>
      </c>
      <c r="H3565" s="9">
        <v>0.36</v>
      </c>
      <c r="I3565" s="9">
        <v>0.48</v>
      </c>
      <c r="J3565" s="9" t="s">
        <v>195</v>
      </c>
      <c r="K3565" s="9">
        <v>2.0162434637500001E-2</v>
      </c>
      <c r="L3565" s="9">
        <v>3868.45615924002</v>
      </c>
      <c r="M3565" s="9">
        <v>10.227577131306701</v>
      </c>
      <c r="N3565" s="9">
        <v>1.71269790147957</v>
      </c>
      <c r="O3565" s="9">
        <v>0.20621285540997999</v>
      </c>
      <c r="P3565" s="9">
        <v>3.453215949236E-2</v>
      </c>
      <c r="Q3565" s="9">
        <v>77.997494458719004</v>
      </c>
      <c r="R3565" s="9">
        <v>1210</v>
      </c>
      <c r="S3565" s="9" t="s">
        <v>310</v>
      </c>
      <c r="T3565" s="9">
        <v>1210</v>
      </c>
      <c r="U3565" s="9" t="s">
        <v>293</v>
      </c>
      <c r="V3565" s="9" t="s">
        <v>195</v>
      </c>
      <c r="Z3565" s="9">
        <v>0</v>
      </c>
      <c r="AA3565" s="9">
        <v>1</v>
      </c>
      <c r="AB3565" s="9">
        <v>0.20621285540997999</v>
      </c>
      <c r="AC3565" s="9">
        <v>3.453215949236E-2</v>
      </c>
      <c r="AD3565" s="9">
        <v>77.997494458718606</v>
      </c>
      <c r="AF3565" s="9">
        <v>-1</v>
      </c>
      <c r="AG3565" s="9">
        <v>-1</v>
      </c>
      <c r="AH3565" s="9">
        <v>-1</v>
      </c>
      <c r="AI3565" s="9">
        <v>-1</v>
      </c>
      <c r="AJ3565" s="9">
        <v>0</v>
      </c>
      <c r="AM3565" s="9" t="s">
        <v>309</v>
      </c>
      <c r="AN3565" s="9">
        <v>-1</v>
      </c>
      <c r="AQ3565" s="9">
        <v>578</v>
      </c>
      <c r="AR3565" s="9" t="s">
        <v>303</v>
      </c>
      <c r="AS3565" s="9" t="s">
        <v>304</v>
      </c>
      <c r="AT3565" s="9" t="s">
        <v>195</v>
      </c>
      <c r="AU3565" s="9">
        <v>132.71029999999999</v>
      </c>
      <c r="AV3565" s="9">
        <v>52.913187662230598</v>
      </c>
      <c r="AW3565" s="9">
        <v>81.594478103994803</v>
      </c>
      <c r="AX3565" s="9">
        <v>6.3258308599999993E-2</v>
      </c>
    </row>
    <row r="3566" spans="1:50" x14ac:dyDescent="0.25">
      <c r="A3566" s="142">
        <v>550000</v>
      </c>
      <c r="B3566" s="142">
        <v>910000</v>
      </c>
      <c r="C3566" s="142">
        <v>920000</v>
      </c>
      <c r="D3566" s="9" t="s">
        <v>305</v>
      </c>
      <c r="E3566" s="9" t="s">
        <v>70</v>
      </c>
      <c r="F3566" s="9" t="s">
        <v>306</v>
      </c>
      <c r="G3566" s="9" t="s">
        <v>307</v>
      </c>
      <c r="H3566" s="9">
        <v>0.36</v>
      </c>
      <c r="I3566" s="9">
        <v>0.48</v>
      </c>
      <c r="J3566" s="9" t="s">
        <v>195</v>
      </c>
      <c r="K3566" s="9">
        <v>5.0199701300309998E-2</v>
      </c>
      <c r="L3566" s="9">
        <v>3868.45615924002</v>
      </c>
      <c r="M3566" s="9">
        <v>10.227577131306701</v>
      </c>
      <c r="N3566" s="9">
        <v>1.71269790147957</v>
      </c>
      <c r="O3566" s="9">
        <v>0.51342131701753002</v>
      </c>
      <c r="P3566" s="9">
        <v>8.5976923071949998E-2</v>
      </c>
      <c r="Q3566" s="9">
        <v>194.19534368721301</v>
      </c>
      <c r="R3566" s="9">
        <v>1210</v>
      </c>
      <c r="S3566" s="9" t="s">
        <v>310</v>
      </c>
      <c r="T3566" s="9">
        <v>1210</v>
      </c>
      <c r="U3566" s="9" t="s">
        <v>293</v>
      </c>
      <c r="V3566" s="9" t="s">
        <v>195</v>
      </c>
      <c r="Z3566" s="9">
        <v>0</v>
      </c>
      <c r="AA3566" s="9">
        <v>1</v>
      </c>
      <c r="AB3566" s="9">
        <v>0.51342131701753002</v>
      </c>
      <c r="AC3566" s="9">
        <v>8.5976923071949998E-2</v>
      </c>
      <c r="AD3566" s="9">
        <v>194.19534368721301</v>
      </c>
      <c r="AF3566" s="9">
        <v>-1</v>
      </c>
      <c r="AG3566" s="9">
        <v>-1</v>
      </c>
      <c r="AH3566" s="9">
        <v>-1</v>
      </c>
      <c r="AI3566" s="9">
        <v>-1</v>
      </c>
      <c r="AJ3566" s="9">
        <v>0</v>
      </c>
      <c r="AM3566" s="9" t="s">
        <v>309</v>
      </c>
      <c r="AN3566" s="9">
        <v>-1</v>
      </c>
      <c r="AQ3566" s="9">
        <v>578</v>
      </c>
      <c r="AR3566" s="9" t="s">
        <v>303</v>
      </c>
      <c r="AS3566" s="9" t="s">
        <v>304</v>
      </c>
      <c r="AT3566" s="9" t="s">
        <v>195</v>
      </c>
      <c r="AU3566" s="9">
        <v>132.71029999999999</v>
      </c>
      <c r="AV3566" s="9">
        <v>58.397318464350299</v>
      </c>
      <c r="AW3566" s="9">
        <v>203.15098360974099</v>
      </c>
      <c r="AX3566" s="9">
        <v>0.15749825119999999</v>
      </c>
    </row>
    <row r="3567" spans="1:50" x14ac:dyDescent="0.25">
      <c r="A3567" s="142">
        <v>550000</v>
      </c>
      <c r="B3567" s="142">
        <v>910000</v>
      </c>
      <c r="C3567" s="142">
        <v>920000</v>
      </c>
      <c r="D3567" s="9" t="s">
        <v>305</v>
      </c>
      <c r="E3567" s="9" t="s">
        <v>70</v>
      </c>
      <c r="F3567" s="9" t="s">
        <v>306</v>
      </c>
      <c r="G3567" s="9" t="s">
        <v>307</v>
      </c>
      <c r="H3567" s="9">
        <v>0.36</v>
      </c>
      <c r="I3567" s="9">
        <v>0.48</v>
      </c>
      <c r="J3567" s="9" t="s">
        <v>195</v>
      </c>
      <c r="K3567" s="9">
        <v>0.22863145929112</v>
      </c>
      <c r="L3567" s="9">
        <v>3868.45615924002</v>
      </c>
      <c r="M3567" s="9">
        <v>10.227577131306701</v>
      </c>
      <c r="N3567" s="9">
        <v>1.71269790147957</v>
      </c>
      <c r="O3567" s="9">
        <v>2.3383458845431901</v>
      </c>
      <c r="P3567" s="9">
        <v>0.39157662054011999</v>
      </c>
      <c r="Q3567" s="9">
        <v>884.45077689078403</v>
      </c>
      <c r="R3567" s="9">
        <v>1330</v>
      </c>
      <c r="S3567" s="9" t="s">
        <v>311</v>
      </c>
      <c r="T3567" s="9">
        <v>1330</v>
      </c>
      <c r="U3567" s="9" t="s">
        <v>293</v>
      </c>
      <c r="V3567" s="9" t="s">
        <v>195</v>
      </c>
      <c r="Z3567" s="9">
        <v>0</v>
      </c>
      <c r="AA3567" s="9">
        <v>1</v>
      </c>
      <c r="AB3567" s="9">
        <v>2.3383458845431901</v>
      </c>
      <c r="AC3567" s="9">
        <v>0.39157662054011999</v>
      </c>
      <c r="AD3567" s="9">
        <v>884.45077689078403</v>
      </c>
      <c r="AF3567" s="9">
        <v>-1</v>
      </c>
      <c r="AG3567" s="9">
        <v>-1</v>
      </c>
      <c r="AH3567" s="9">
        <v>-1</v>
      </c>
      <c r="AI3567" s="9">
        <v>-1</v>
      </c>
      <c r="AJ3567" s="9">
        <v>0</v>
      </c>
      <c r="AM3567" s="9" t="s">
        <v>309</v>
      </c>
      <c r="AN3567" s="9">
        <v>-1</v>
      </c>
      <c r="AQ3567" s="9">
        <v>578</v>
      </c>
      <c r="AR3567" s="9" t="s">
        <v>303</v>
      </c>
      <c r="AS3567" s="9" t="s">
        <v>304</v>
      </c>
      <c r="AT3567" s="9" t="s">
        <v>195</v>
      </c>
      <c r="AU3567" s="9">
        <v>132.71029999999999</v>
      </c>
      <c r="AV3567" s="9">
        <v>120.815145744414</v>
      </c>
      <c r="AW3567" s="9">
        <v>925.23868939496799</v>
      </c>
      <c r="AX3567" s="9">
        <v>0.71731612079999996</v>
      </c>
    </row>
    <row r="3568" spans="1:50" x14ac:dyDescent="0.25">
      <c r="A3568" s="142">
        <v>550000</v>
      </c>
      <c r="B3568" s="142">
        <v>910000</v>
      </c>
      <c r="C3568" s="142">
        <v>920000</v>
      </c>
      <c r="D3568" s="9" t="s">
        <v>305</v>
      </c>
      <c r="E3568" s="9" t="s">
        <v>70</v>
      </c>
      <c r="F3568" s="9" t="s">
        <v>306</v>
      </c>
      <c r="G3568" s="9" t="s">
        <v>307</v>
      </c>
      <c r="H3568" s="9">
        <v>0.36</v>
      </c>
      <c r="I3568" s="9">
        <v>0.48</v>
      </c>
      <c r="J3568" s="9" t="s">
        <v>195</v>
      </c>
      <c r="K3568" s="9">
        <v>3.9496968944599999E-3</v>
      </c>
      <c r="L3568" s="9">
        <v>3868.45615924002</v>
      </c>
      <c r="M3568" s="9">
        <v>10.227577131306701</v>
      </c>
      <c r="N3568" s="9">
        <v>1.71269790147957</v>
      </c>
      <c r="O3568" s="9">
        <v>4.0395829633460001E-2</v>
      </c>
      <c r="P3568" s="9">
        <v>6.7646375826300002E-3</v>
      </c>
      <c r="Q3568" s="9">
        <v>15.2792292785398</v>
      </c>
      <c r="R3568" s="9">
        <v>1210</v>
      </c>
      <c r="S3568" s="9" t="s">
        <v>310</v>
      </c>
      <c r="T3568" s="9">
        <v>1210</v>
      </c>
      <c r="U3568" s="9" t="s">
        <v>293</v>
      </c>
      <c r="V3568" s="9" t="s">
        <v>195</v>
      </c>
      <c r="Z3568" s="9">
        <v>0</v>
      </c>
      <c r="AA3568" s="9">
        <v>1</v>
      </c>
      <c r="AB3568" s="9">
        <v>4.0395829633460001E-2</v>
      </c>
      <c r="AC3568" s="9">
        <v>6.7646375826300002E-3</v>
      </c>
      <c r="AD3568" s="9">
        <v>15.279229278541001</v>
      </c>
      <c r="AF3568" s="9">
        <v>-1</v>
      </c>
      <c r="AG3568" s="9">
        <v>-1</v>
      </c>
      <c r="AH3568" s="9">
        <v>-1</v>
      </c>
      <c r="AI3568" s="9">
        <v>-1</v>
      </c>
      <c r="AJ3568" s="9">
        <v>0</v>
      </c>
      <c r="AM3568" s="9" t="s">
        <v>309</v>
      </c>
      <c r="AN3568" s="9">
        <v>-1</v>
      </c>
      <c r="AQ3568" s="9">
        <v>578</v>
      </c>
      <c r="AR3568" s="9" t="s">
        <v>303</v>
      </c>
      <c r="AS3568" s="9" t="s">
        <v>304</v>
      </c>
      <c r="AT3568" s="9" t="s">
        <v>195</v>
      </c>
      <c r="AU3568" s="9">
        <v>132.71029999999999</v>
      </c>
      <c r="AV3568" s="9">
        <v>23.217262398728199</v>
      </c>
      <c r="AW3568" s="9">
        <v>15.983856243916501</v>
      </c>
      <c r="AX3568" s="9">
        <v>1.2391913399999999E-2</v>
      </c>
    </row>
    <row r="3569" spans="1:50" x14ac:dyDescent="0.25">
      <c r="A3569" s="142">
        <v>550000</v>
      </c>
      <c r="B3569" s="142">
        <v>910000</v>
      </c>
      <c r="C3569" s="142">
        <v>920000</v>
      </c>
      <c r="D3569" s="9" t="s">
        <v>305</v>
      </c>
      <c r="E3569" s="9" t="s">
        <v>70</v>
      </c>
      <c r="F3569" s="9" t="s">
        <v>306</v>
      </c>
      <c r="G3569" s="9" t="s">
        <v>307</v>
      </c>
      <c r="H3569" s="9">
        <v>0.36</v>
      </c>
      <c r="I3569" s="9">
        <v>0.48</v>
      </c>
      <c r="J3569" s="9" t="s">
        <v>195</v>
      </c>
      <c r="K3569" s="9">
        <v>2.7816995013649998E-2</v>
      </c>
      <c r="L3569" s="9">
        <v>3868.45615924002</v>
      </c>
      <c r="M3569" s="9">
        <v>10.227577131306701</v>
      </c>
      <c r="N3569" s="9">
        <v>1.71269790147957</v>
      </c>
      <c r="O3569" s="9">
        <v>0.28450046206335999</v>
      </c>
      <c r="P3569" s="9">
        <v>4.7642108985359997E-2</v>
      </c>
      <c r="Q3569" s="9">
        <v>107.608825692134</v>
      </c>
      <c r="R3569" s="9">
        <v>1330</v>
      </c>
      <c r="S3569" s="9" t="s">
        <v>311</v>
      </c>
      <c r="T3569" s="9">
        <v>1330</v>
      </c>
      <c r="U3569" s="9" t="s">
        <v>293</v>
      </c>
      <c r="V3569" s="9" t="s">
        <v>195</v>
      </c>
      <c r="Z3569" s="9">
        <v>0</v>
      </c>
      <c r="AA3569" s="9">
        <v>1</v>
      </c>
      <c r="AB3569" s="9">
        <v>0.28450046206335999</v>
      </c>
      <c r="AC3569" s="9">
        <v>4.7642108985359997E-2</v>
      </c>
      <c r="AD3569" s="9">
        <v>107.608825692133</v>
      </c>
      <c r="AF3569" s="9">
        <v>-1</v>
      </c>
      <c r="AG3569" s="9">
        <v>-1</v>
      </c>
      <c r="AH3569" s="9">
        <v>-1</v>
      </c>
      <c r="AI3569" s="9">
        <v>-1</v>
      </c>
      <c r="AJ3569" s="9">
        <v>0</v>
      </c>
      <c r="AM3569" s="9" t="s">
        <v>309</v>
      </c>
      <c r="AN3569" s="9">
        <v>-1</v>
      </c>
      <c r="AQ3569" s="9">
        <v>578</v>
      </c>
      <c r="AR3569" s="9" t="s">
        <v>303</v>
      </c>
      <c r="AS3569" s="9" t="s">
        <v>304</v>
      </c>
      <c r="AT3569" s="9" t="s">
        <v>195</v>
      </c>
      <c r="AU3569" s="9">
        <v>132.71029999999999</v>
      </c>
      <c r="AV3569" s="9">
        <v>50.657378158379103</v>
      </c>
      <c r="AW3569" s="9">
        <v>112.571384922889</v>
      </c>
      <c r="AX3569" s="9">
        <v>8.7273986799999995E-2</v>
      </c>
    </row>
    <row r="3570" spans="1:50" x14ac:dyDescent="0.25">
      <c r="A3570" s="142">
        <v>550000</v>
      </c>
      <c r="B3570" s="142">
        <v>910000</v>
      </c>
      <c r="C3570" s="142">
        <v>920000</v>
      </c>
      <c r="D3570" s="9" t="s">
        <v>305</v>
      </c>
      <c r="E3570" s="9" t="s">
        <v>70</v>
      </c>
      <c r="F3570" s="9" t="s">
        <v>306</v>
      </c>
      <c r="G3570" s="9" t="s">
        <v>307</v>
      </c>
      <c r="H3570" s="9">
        <v>0.36</v>
      </c>
      <c r="I3570" s="9">
        <v>0.48</v>
      </c>
      <c r="J3570" s="9" t="s">
        <v>195</v>
      </c>
      <c r="K3570" s="9">
        <v>0.17825488044757001</v>
      </c>
      <c r="L3570" s="9">
        <v>3852.5613759350799</v>
      </c>
      <c r="M3570" s="9">
        <v>9.5721902029115498</v>
      </c>
      <c r="N3570" s="9">
        <v>1.4067554033210199</v>
      </c>
      <c r="O3570" s="9">
        <v>1.7062896202414299</v>
      </c>
      <c r="P3570" s="9">
        <v>0.25076101623795999</v>
      </c>
      <c r="Q3570" s="9">
        <v>686.73786748425005</v>
      </c>
      <c r="R3570" s="9">
        <v>1200</v>
      </c>
      <c r="S3570" s="9" t="s">
        <v>308</v>
      </c>
      <c r="T3570" s="9">
        <v>1200</v>
      </c>
      <c r="U3570" s="9" t="s">
        <v>293</v>
      </c>
      <c r="V3570" s="9" t="s">
        <v>195</v>
      </c>
      <c r="Z3570" s="9">
        <v>0</v>
      </c>
      <c r="AA3570" s="9">
        <v>1</v>
      </c>
      <c r="AB3570" s="9">
        <v>1.7062896202414299</v>
      </c>
      <c r="AC3570" s="9">
        <v>0.25076101623795999</v>
      </c>
      <c r="AD3570" s="9">
        <v>686.73786748425005</v>
      </c>
      <c r="AF3570" s="9">
        <v>-1</v>
      </c>
      <c r="AG3570" s="9">
        <v>-1</v>
      </c>
      <c r="AH3570" s="9">
        <v>-1</v>
      </c>
      <c r="AI3570" s="9">
        <v>-1</v>
      </c>
      <c r="AJ3570" s="9">
        <v>0</v>
      </c>
      <c r="AM3570" s="9" t="s">
        <v>309</v>
      </c>
      <c r="AN3570" s="9">
        <v>-1</v>
      </c>
      <c r="AQ3570" s="9">
        <v>578</v>
      </c>
      <c r="AR3570" s="9" t="s">
        <v>303</v>
      </c>
      <c r="AS3570" s="9" t="s">
        <v>304</v>
      </c>
      <c r="AT3570" s="9" t="s">
        <v>195</v>
      </c>
      <c r="AU3570" s="9">
        <v>132.71029999999999</v>
      </c>
      <c r="AV3570" s="9">
        <v>128.877414006489</v>
      </c>
      <c r="AW3570" s="9">
        <v>721.37190776340901</v>
      </c>
      <c r="AX3570" s="9">
        <v>0.55696501819999999</v>
      </c>
    </row>
    <row r="3571" spans="1:50" x14ac:dyDescent="0.25">
      <c r="A3571" s="142">
        <v>550000</v>
      </c>
      <c r="B3571" s="142">
        <v>910000</v>
      </c>
      <c r="C3571" s="142">
        <v>920000</v>
      </c>
      <c r="D3571" s="9" t="s">
        <v>305</v>
      </c>
      <c r="E3571" s="9" t="s">
        <v>70</v>
      </c>
      <c r="F3571" s="9" t="s">
        <v>306</v>
      </c>
      <c r="G3571" s="9" t="s">
        <v>307</v>
      </c>
      <c r="H3571" s="9">
        <v>0.36</v>
      </c>
      <c r="I3571" s="9">
        <v>0.48</v>
      </c>
      <c r="J3571" s="9" t="s">
        <v>195</v>
      </c>
      <c r="K3571" s="9">
        <v>3.8173029202000002E-4</v>
      </c>
      <c r="L3571" s="9">
        <v>3852.5613759350799</v>
      </c>
      <c r="M3571" s="9">
        <v>9.5721902029115498</v>
      </c>
      <c r="N3571" s="9">
        <v>1.4067554033210199</v>
      </c>
      <c r="O3571" s="9">
        <v>3.6539949614899998E-3</v>
      </c>
      <c r="P3571" s="9">
        <v>5.3700115091999997E-4</v>
      </c>
      <c r="Q3571" s="9">
        <v>1.47063937908764</v>
      </c>
      <c r="R3571" s="9">
        <v>1210</v>
      </c>
      <c r="S3571" s="9" t="s">
        <v>310</v>
      </c>
      <c r="T3571" s="9">
        <v>1210</v>
      </c>
      <c r="U3571" s="9" t="s">
        <v>293</v>
      </c>
      <c r="V3571" s="9" t="s">
        <v>195</v>
      </c>
      <c r="Z3571" s="9">
        <v>0</v>
      </c>
      <c r="AA3571" s="9">
        <v>1</v>
      </c>
      <c r="AB3571" s="9">
        <v>3.6539949614899998E-3</v>
      </c>
      <c r="AC3571" s="9">
        <v>5.3700115091999997E-4</v>
      </c>
      <c r="AD3571" s="9">
        <v>1.4706393790866401</v>
      </c>
      <c r="AF3571" s="9">
        <v>-1</v>
      </c>
      <c r="AG3571" s="9">
        <v>-1</v>
      </c>
      <c r="AH3571" s="9">
        <v>-1</v>
      </c>
      <c r="AI3571" s="9">
        <v>-1</v>
      </c>
      <c r="AJ3571" s="9">
        <v>0</v>
      </c>
      <c r="AM3571" s="9" t="s">
        <v>309</v>
      </c>
      <c r="AN3571" s="9">
        <v>-1</v>
      </c>
      <c r="AQ3571" s="9">
        <v>578</v>
      </c>
      <c r="AR3571" s="9" t="s">
        <v>303</v>
      </c>
      <c r="AS3571" s="9" t="s">
        <v>304</v>
      </c>
      <c r="AT3571" s="9" t="s">
        <v>195</v>
      </c>
      <c r="AU3571" s="9">
        <v>132.71029999999999</v>
      </c>
      <c r="AV3571" s="9">
        <v>7.0760261885668001</v>
      </c>
      <c r="AW3571" s="9">
        <v>1.54480768391304</v>
      </c>
      <c r="AX3571" s="9">
        <v>1.1927327E-3</v>
      </c>
    </row>
    <row r="3572" spans="1:50" x14ac:dyDescent="0.25">
      <c r="A3572" s="142">
        <v>550000</v>
      </c>
      <c r="B3572" s="142">
        <v>910000</v>
      </c>
      <c r="C3572" s="142">
        <v>920000</v>
      </c>
      <c r="D3572" s="9" t="s">
        <v>305</v>
      </c>
      <c r="E3572" s="9" t="s">
        <v>70</v>
      </c>
      <c r="F3572" s="9" t="s">
        <v>306</v>
      </c>
      <c r="G3572" s="9" t="s">
        <v>307</v>
      </c>
      <c r="H3572" s="9">
        <v>0.36</v>
      </c>
      <c r="I3572" s="9">
        <v>0.48</v>
      </c>
      <c r="J3572" s="9" t="s">
        <v>195</v>
      </c>
      <c r="K3572" s="9">
        <v>0.21747024586805</v>
      </c>
      <c r="L3572" s="9">
        <v>3852.5613759350799</v>
      </c>
      <c r="M3572" s="9">
        <v>9.5721902029115498</v>
      </c>
      <c r="N3572" s="9">
        <v>1.4067554033210199</v>
      </c>
      <c r="O3572" s="9">
        <v>2.0816665569229298</v>
      </c>
      <c r="P3572" s="9">
        <v>0.30592744343643002</v>
      </c>
      <c r="Q3572" s="9">
        <v>837.81746964636397</v>
      </c>
      <c r="R3572" s="9">
        <v>1210</v>
      </c>
      <c r="S3572" s="9" t="s">
        <v>310</v>
      </c>
      <c r="T3572" s="9">
        <v>1210</v>
      </c>
      <c r="U3572" s="9" t="s">
        <v>293</v>
      </c>
      <c r="V3572" s="9" t="s">
        <v>195</v>
      </c>
      <c r="Z3572" s="9">
        <v>0</v>
      </c>
      <c r="AA3572" s="9">
        <v>1</v>
      </c>
      <c r="AB3572" s="9">
        <v>2.0816665569229298</v>
      </c>
      <c r="AC3572" s="9">
        <v>0.30592744343643002</v>
      </c>
      <c r="AD3572" s="9">
        <v>837.81746964636397</v>
      </c>
      <c r="AF3572" s="9">
        <v>-1</v>
      </c>
      <c r="AG3572" s="9">
        <v>-1</v>
      </c>
      <c r="AH3572" s="9">
        <v>-1</v>
      </c>
      <c r="AI3572" s="9">
        <v>-1</v>
      </c>
      <c r="AJ3572" s="9">
        <v>0</v>
      </c>
      <c r="AM3572" s="9" t="s">
        <v>309</v>
      </c>
      <c r="AN3572" s="9">
        <v>-1</v>
      </c>
      <c r="AQ3572" s="9">
        <v>578</v>
      </c>
      <c r="AR3572" s="9" t="s">
        <v>303</v>
      </c>
      <c r="AS3572" s="9" t="s">
        <v>304</v>
      </c>
      <c r="AT3572" s="9" t="s">
        <v>195</v>
      </c>
      <c r="AU3572" s="9">
        <v>132.71029999999999</v>
      </c>
      <c r="AV3572" s="9">
        <v>118.88532010788801</v>
      </c>
      <c r="AW3572" s="9">
        <v>880.07086117203505</v>
      </c>
      <c r="AX3572" s="9">
        <v>0.6794951092</v>
      </c>
    </row>
    <row r="3573" spans="1:50" x14ac:dyDescent="0.25">
      <c r="A3573" s="142">
        <v>550000</v>
      </c>
      <c r="B3573" s="142">
        <v>910000</v>
      </c>
      <c r="C3573" s="142">
        <v>920000</v>
      </c>
      <c r="D3573" s="9" t="s">
        <v>305</v>
      </c>
      <c r="E3573" s="9" t="s">
        <v>70</v>
      </c>
      <c r="F3573" s="9" t="s">
        <v>306</v>
      </c>
      <c r="G3573" s="9" t="s">
        <v>307</v>
      </c>
      <c r="H3573" s="9">
        <v>0.36</v>
      </c>
      <c r="I3573" s="9">
        <v>0.48</v>
      </c>
      <c r="J3573" s="9" t="s">
        <v>195</v>
      </c>
      <c r="K3573" s="9">
        <v>1.2251286222000001E-4</v>
      </c>
      <c r="L3573" s="9">
        <v>3852.5613759350799</v>
      </c>
      <c r="M3573" s="9">
        <v>9.5721902029115498</v>
      </c>
      <c r="N3573" s="9">
        <v>1.4067554033210199</v>
      </c>
      <c r="O3573" s="9">
        <v>1.17271641947E-3</v>
      </c>
      <c r="P3573" s="9">
        <v>1.7234563090000001E-4</v>
      </c>
      <c r="Q3573" s="9">
        <v>0.47198832104402</v>
      </c>
      <c r="R3573" s="9">
        <v>1210</v>
      </c>
      <c r="S3573" s="9" t="s">
        <v>310</v>
      </c>
      <c r="T3573" s="9">
        <v>1210</v>
      </c>
      <c r="U3573" s="9" t="s">
        <v>293</v>
      </c>
      <c r="V3573" s="9" t="s">
        <v>195</v>
      </c>
      <c r="Z3573" s="9">
        <v>0</v>
      </c>
      <c r="AA3573" s="9">
        <v>1</v>
      </c>
      <c r="AB3573" s="9">
        <v>1.17271641947E-3</v>
      </c>
      <c r="AC3573" s="9">
        <v>1.7234563090000001E-4</v>
      </c>
      <c r="AD3573" s="9">
        <v>0.47198832104564997</v>
      </c>
      <c r="AF3573" s="9">
        <v>-1</v>
      </c>
      <c r="AG3573" s="9">
        <v>-1</v>
      </c>
      <c r="AH3573" s="9">
        <v>-1</v>
      </c>
      <c r="AI3573" s="9">
        <v>-1</v>
      </c>
      <c r="AJ3573" s="9">
        <v>0</v>
      </c>
      <c r="AM3573" s="9" t="s">
        <v>309</v>
      </c>
      <c r="AN3573" s="9">
        <v>-1</v>
      </c>
      <c r="AQ3573" s="9">
        <v>578</v>
      </c>
      <c r="AR3573" s="9" t="s">
        <v>303</v>
      </c>
      <c r="AS3573" s="9" t="s">
        <v>304</v>
      </c>
      <c r="AT3573" s="9" t="s">
        <v>195</v>
      </c>
      <c r="AU3573" s="9">
        <v>132.71029999999999</v>
      </c>
      <c r="AV3573" s="9">
        <v>4.0030182225223703</v>
      </c>
      <c r="AW3573" s="9">
        <v>0.49579196330330999</v>
      </c>
      <c r="AX3573" s="9">
        <v>3.8279669999999999E-4</v>
      </c>
    </row>
    <row r="3574" spans="1:50" x14ac:dyDescent="0.25">
      <c r="A3574" s="142">
        <v>550000</v>
      </c>
      <c r="B3574" s="142">
        <v>910000</v>
      </c>
      <c r="C3574" s="142">
        <v>920000</v>
      </c>
      <c r="D3574" s="9" t="s">
        <v>305</v>
      </c>
      <c r="E3574" s="9" t="s">
        <v>70</v>
      </c>
      <c r="F3574" s="9" t="s">
        <v>306</v>
      </c>
      <c r="G3574" s="9" t="s">
        <v>307</v>
      </c>
      <c r="H3574" s="9">
        <v>0.36</v>
      </c>
      <c r="I3574" s="9">
        <v>0.48</v>
      </c>
      <c r="J3574" s="9" t="s">
        <v>195</v>
      </c>
      <c r="K3574" s="9">
        <v>2.128948719E-3</v>
      </c>
      <c r="L3574" s="9">
        <v>3852.5613759350799</v>
      </c>
      <c r="M3574" s="9">
        <v>9.5721902029115498</v>
      </c>
      <c r="N3574" s="9">
        <v>1.4067554033210199</v>
      </c>
      <c r="O3574" s="9">
        <v>2.0378702070530001E-2</v>
      </c>
      <c r="P3574" s="9">
        <v>2.9949101138399999E-3</v>
      </c>
      <c r="Q3574" s="9">
        <v>8.2019056061735895</v>
      </c>
      <c r="R3574" s="9">
        <v>1210</v>
      </c>
      <c r="S3574" s="9" t="s">
        <v>310</v>
      </c>
      <c r="T3574" s="9">
        <v>1210</v>
      </c>
      <c r="U3574" s="9" t="s">
        <v>293</v>
      </c>
      <c r="V3574" s="9" t="s">
        <v>195</v>
      </c>
      <c r="Z3574" s="9">
        <v>0</v>
      </c>
      <c r="AA3574" s="9">
        <v>1</v>
      </c>
      <c r="AB3574" s="9">
        <v>2.0378702070530001E-2</v>
      </c>
      <c r="AC3574" s="9">
        <v>2.9949101138399999E-3</v>
      </c>
      <c r="AD3574" s="9">
        <v>8.2019056061717706</v>
      </c>
      <c r="AF3574" s="9">
        <v>-1</v>
      </c>
      <c r="AG3574" s="9">
        <v>-1</v>
      </c>
      <c r="AH3574" s="9">
        <v>-1</v>
      </c>
      <c r="AI3574" s="9">
        <v>-1</v>
      </c>
      <c r="AJ3574" s="9">
        <v>0</v>
      </c>
      <c r="AM3574" s="9" t="s">
        <v>309</v>
      </c>
      <c r="AN3574" s="9">
        <v>-1</v>
      </c>
      <c r="AQ3574" s="9">
        <v>578</v>
      </c>
      <c r="AR3574" s="9" t="s">
        <v>303</v>
      </c>
      <c r="AS3574" s="9" t="s">
        <v>304</v>
      </c>
      <c r="AT3574" s="9" t="s">
        <v>195</v>
      </c>
      <c r="AU3574" s="9">
        <v>132.71029999999999</v>
      </c>
      <c r="AV3574" s="9">
        <v>17.4091698887874</v>
      </c>
      <c r="AW3574" s="9">
        <v>8.6155497964516101</v>
      </c>
      <c r="AX3574" s="9">
        <v>6.6519915999999997E-3</v>
      </c>
    </row>
    <row r="3575" spans="1:50" x14ac:dyDescent="0.25">
      <c r="A3575" s="142">
        <v>550000</v>
      </c>
      <c r="B3575" s="142">
        <v>910000</v>
      </c>
      <c r="C3575" s="142">
        <v>920000</v>
      </c>
      <c r="D3575" s="9" t="s">
        <v>305</v>
      </c>
      <c r="E3575" s="9" t="s">
        <v>70</v>
      </c>
      <c r="F3575" s="9" t="s">
        <v>306</v>
      </c>
      <c r="G3575" s="9" t="s">
        <v>307</v>
      </c>
      <c r="H3575" s="9">
        <v>0.36</v>
      </c>
      <c r="I3575" s="9">
        <v>0.48</v>
      </c>
      <c r="J3575" s="9" t="s">
        <v>195</v>
      </c>
      <c r="K3575" s="9">
        <v>2.083229913486E-2</v>
      </c>
      <c r="L3575" s="9">
        <v>3852.5613759350799</v>
      </c>
      <c r="M3575" s="9">
        <v>9.5721902029115498</v>
      </c>
      <c r="N3575" s="9">
        <v>1.4067554033210199</v>
      </c>
      <c r="O3575" s="9">
        <v>0.1994107296829</v>
      </c>
      <c r="P3575" s="9">
        <v>2.9305949371569998E-2</v>
      </c>
      <c r="Q3575" s="9">
        <v>80.2577110189184</v>
      </c>
      <c r="R3575" s="9">
        <v>1210</v>
      </c>
      <c r="S3575" s="9" t="s">
        <v>310</v>
      </c>
      <c r="T3575" s="9">
        <v>1210</v>
      </c>
      <c r="U3575" s="9" t="s">
        <v>293</v>
      </c>
      <c r="V3575" s="9" t="s">
        <v>195</v>
      </c>
      <c r="Z3575" s="9">
        <v>0</v>
      </c>
      <c r="AA3575" s="9">
        <v>1</v>
      </c>
      <c r="AB3575" s="9">
        <v>0.1994107296829</v>
      </c>
      <c r="AC3575" s="9">
        <v>2.9305949371569998E-2</v>
      </c>
      <c r="AD3575" s="9">
        <v>80.257711018917604</v>
      </c>
      <c r="AF3575" s="9">
        <v>-1</v>
      </c>
      <c r="AG3575" s="9">
        <v>-1</v>
      </c>
      <c r="AH3575" s="9">
        <v>-1</v>
      </c>
      <c r="AI3575" s="9">
        <v>-1</v>
      </c>
      <c r="AJ3575" s="9">
        <v>0</v>
      </c>
      <c r="AM3575" s="9" t="s">
        <v>309</v>
      </c>
      <c r="AN3575" s="9">
        <v>-1</v>
      </c>
      <c r="AQ3575" s="9">
        <v>578</v>
      </c>
      <c r="AR3575" s="9" t="s">
        <v>303</v>
      </c>
      <c r="AS3575" s="9" t="s">
        <v>304</v>
      </c>
      <c r="AT3575" s="9" t="s">
        <v>195</v>
      </c>
      <c r="AU3575" s="9">
        <v>132.71029999999999</v>
      </c>
      <c r="AV3575" s="9">
        <v>47.847635252200803</v>
      </c>
      <c r="AW3575" s="9">
        <v>84.305323547297704</v>
      </c>
      <c r="AX3575" s="9">
        <v>6.5091412000000001E-2</v>
      </c>
    </row>
    <row r="3576" spans="1:50" x14ac:dyDescent="0.25">
      <c r="A3576" s="142">
        <v>550000</v>
      </c>
      <c r="B3576" s="142">
        <v>910000</v>
      </c>
      <c r="C3576" s="142">
        <v>920000</v>
      </c>
      <c r="D3576" s="9" t="s">
        <v>305</v>
      </c>
      <c r="E3576" s="9" t="s">
        <v>70</v>
      </c>
      <c r="F3576" s="9" t="s">
        <v>306</v>
      </c>
      <c r="G3576" s="9" t="s">
        <v>307</v>
      </c>
      <c r="H3576" s="9">
        <v>0.36</v>
      </c>
      <c r="I3576" s="9">
        <v>0.48</v>
      </c>
      <c r="J3576" s="9" t="s">
        <v>195</v>
      </c>
      <c r="K3576" s="9">
        <v>0.19857283629813999</v>
      </c>
      <c r="L3576" s="9">
        <v>3852.5613759350799</v>
      </c>
      <c r="M3576" s="9">
        <v>9.5721902029115498</v>
      </c>
      <c r="N3576" s="9">
        <v>1.4067554033210199</v>
      </c>
      <c r="O3576" s="9">
        <v>1.9007769581774401</v>
      </c>
      <c r="P3576" s="9">
        <v>0.27934341041519001</v>
      </c>
      <c r="Q3576" s="9">
        <v>765.01403943210596</v>
      </c>
      <c r="R3576" s="9">
        <v>1210</v>
      </c>
      <c r="S3576" s="9" t="s">
        <v>310</v>
      </c>
      <c r="T3576" s="9">
        <v>1210</v>
      </c>
      <c r="U3576" s="9" t="s">
        <v>293</v>
      </c>
      <c r="V3576" s="9" t="s">
        <v>195</v>
      </c>
      <c r="Z3576" s="9">
        <v>0</v>
      </c>
      <c r="AA3576" s="9">
        <v>1</v>
      </c>
      <c r="AB3576" s="9">
        <v>1.9007769581774401</v>
      </c>
      <c r="AC3576" s="9">
        <v>0.27934341041519001</v>
      </c>
      <c r="AD3576" s="9">
        <v>765.01403943210596</v>
      </c>
      <c r="AF3576" s="9">
        <v>-1</v>
      </c>
      <c r="AG3576" s="9">
        <v>-1</v>
      </c>
      <c r="AH3576" s="9">
        <v>-1</v>
      </c>
      <c r="AI3576" s="9">
        <v>-1</v>
      </c>
      <c r="AJ3576" s="9">
        <v>0</v>
      </c>
      <c r="AM3576" s="9" t="s">
        <v>309</v>
      </c>
      <c r="AN3576" s="9">
        <v>-1</v>
      </c>
      <c r="AQ3576" s="9">
        <v>578</v>
      </c>
      <c r="AR3576" s="9" t="s">
        <v>303</v>
      </c>
      <c r="AS3576" s="9" t="s">
        <v>304</v>
      </c>
      <c r="AT3576" s="9" t="s">
        <v>195</v>
      </c>
      <c r="AU3576" s="9">
        <v>132.71029999999999</v>
      </c>
      <c r="AV3576" s="9">
        <v>120.073066973015</v>
      </c>
      <c r="AW3576" s="9">
        <v>803.59575788732502</v>
      </c>
      <c r="AX3576" s="9">
        <v>0.62044934259999995</v>
      </c>
    </row>
    <row r="3577" spans="1:50" x14ac:dyDescent="0.25">
      <c r="A3577" s="142">
        <v>550000</v>
      </c>
      <c r="B3577" s="142">
        <v>920000</v>
      </c>
      <c r="C3577" s="142">
        <v>920000</v>
      </c>
      <c r="D3577" s="9" t="s">
        <v>305</v>
      </c>
      <c r="E3577" s="9" t="s">
        <v>70</v>
      </c>
      <c r="F3577" s="9" t="s">
        <v>306</v>
      </c>
      <c r="G3577" s="9" t="s">
        <v>307</v>
      </c>
      <c r="H3577" s="9">
        <v>0.36</v>
      </c>
      <c r="I3577" s="9">
        <v>0.48</v>
      </c>
      <c r="J3577" s="9" t="s">
        <v>195</v>
      </c>
      <c r="K3577" s="9">
        <v>0.19939372328621999</v>
      </c>
      <c r="L3577" s="9">
        <v>3878.5767093167101</v>
      </c>
      <c r="M3577" s="9">
        <v>10.5926001232778</v>
      </c>
      <c r="N3577" s="9">
        <v>1.88211018465657</v>
      </c>
      <c r="O3577" s="9">
        <v>2.11209797786251</v>
      </c>
      <c r="P3577" s="9">
        <v>0.37528095735360001</v>
      </c>
      <c r="Q3577" s="9">
        <v>773.36385112190203</v>
      </c>
      <c r="R3577" s="9">
        <v>1200</v>
      </c>
      <c r="S3577" s="9" t="s">
        <v>308</v>
      </c>
      <c r="T3577" s="9">
        <v>1200</v>
      </c>
      <c r="U3577" s="9" t="s">
        <v>293</v>
      </c>
      <c r="V3577" s="9" t="s">
        <v>195</v>
      </c>
      <c r="Z3577" s="9">
        <v>0</v>
      </c>
      <c r="AA3577" s="9">
        <v>1</v>
      </c>
      <c r="AB3577" s="9">
        <v>2.11209797786251</v>
      </c>
      <c r="AC3577" s="9">
        <v>0.37528095735360001</v>
      </c>
      <c r="AD3577" s="9">
        <v>773.36385112190203</v>
      </c>
      <c r="AF3577" s="9">
        <v>-1</v>
      </c>
      <c r="AG3577" s="9">
        <v>-1</v>
      </c>
      <c r="AH3577" s="9">
        <v>-1</v>
      </c>
      <c r="AI3577" s="9">
        <v>-1</v>
      </c>
      <c r="AJ3577" s="9">
        <v>0</v>
      </c>
      <c r="AM3577" s="9" t="s">
        <v>309</v>
      </c>
      <c r="AN3577" s="9">
        <v>-1</v>
      </c>
      <c r="AQ3577" s="9">
        <v>578</v>
      </c>
      <c r="AR3577" s="9" t="s">
        <v>303</v>
      </c>
      <c r="AS3577" s="9" t="s">
        <v>304</v>
      </c>
      <c r="AT3577" s="9" t="s">
        <v>195</v>
      </c>
      <c r="AU3577" s="9">
        <v>132.71029999999999</v>
      </c>
      <c r="AV3577" s="9">
        <v>193.54994030456601</v>
      </c>
      <c r="AW3577" s="9">
        <v>806.91776966711404</v>
      </c>
      <c r="AX3577" s="9">
        <v>0.62722129039999996</v>
      </c>
    </row>
    <row r="3578" spans="1:50" x14ac:dyDescent="0.25">
      <c r="A3578" s="142">
        <v>550000</v>
      </c>
      <c r="B3578" s="142">
        <v>920000</v>
      </c>
      <c r="C3578" s="142">
        <v>920000</v>
      </c>
      <c r="D3578" s="9" t="s">
        <v>305</v>
      </c>
      <c r="E3578" s="9" t="s">
        <v>70</v>
      </c>
      <c r="F3578" s="9" t="s">
        <v>306</v>
      </c>
      <c r="G3578" s="9" t="s">
        <v>307</v>
      </c>
      <c r="H3578" s="9">
        <v>0.36</v>
      </c>
      <c r="I3578" s="9">
        <v>0.48</v>
      </c>
      <c r="J3578" s="9" t="s">
        <v>195</v>
      </c>
      <c r="K3578" s="9">
        <v>2.02035293915E-2</v>
      </c>
      <c r="L3578" s="9">
        <v>3878.5767093167101</v>
      </c>
      <c r="M3578" s="9">
        <v>10.5926001232778</v>
      </c>
      <c r="N3578" s="9">
        <v>1.88211018465657</v>
      </c>
      <c r="O3578" s="9">
        <v>0.21400790792308999</v>
      </c>
      <c r="P3578" s="9">
        <v>3.8025268433750002E-2</v>
      </c>
      <c r="Q3578" s="9">
        <v>78.360938543883094</v>
      </c>
      <c r="R3578" s="9">
        <v>1210</v>
      </c>
      <c r="S3578" s="9" t="s">
        <v>310</v>
      </c>
      <c r="T3578" s="9">
        <v>1210</v>
      </c>
      <c r="U3578" s="9" t="s">
        <v>293</v>
      </c>
      <c r="V3578" s="9" t="s">
        <v>195</v>
      </c>
      <c r="Z3578" s="9">
        <v>0</v>
      </c>
      <c r="AA3578" s="9">
        <v>1</v>
      </c>
      <c r="AB3578" s="9">
        <v>0.21400790792308999</v>
      </c>
      <c r="AC3578" s="9">
        <v>3.8025268433750002E-2</v>
      </c>
      <c r="AD3578" s="9">
        <v>78.360938543881602</v>
      </c>
      <c r="AF3578" s="9">
        <v>-1</v>
      </c>
      <c r="AG3578" s="9">
        <v>-1</v>
      </c>
      <c r="AH3578" s="9">
        <v>-1</v>
      </c>
      <c r="AI3578" s="9">
        <v>-1</v>
      </c>
      <c r="AJ3578" s="9">
        <v>0</v>
      </c>
      <c r="AM3578" s="9" t="s">
        <v>309</v>
      </c>
      <c r="AN3578" s="9">
        <v>-1</v>
      </c>
      <c r="AQ3578" s="9">
        <v>578</v>
      </c>
      <c r="AR3578" s="9" t="s">
        <v>303</v>
      </c>
      <c r="AS3578" s="9" t="s">
        <v>304</v>
      </c>
      <c r="AT3578" s="9" t="s">
        <v>195</v>
      </c>
      <c r="AU3578" s="9">
        <v>132.71029999999999</v>
      </c>
      <c r="AV3578" s="9">
        <v>50.9852346550257</v>
      </c>
      <c r="AW3578" s="9">
        <v>81.7607826731535</v>
      </c>
      <c r="AX3578" s="9">
        <v>6.3553072599999996E-2</v>
      </c>
    </row>
    <row r="3579" spans="1:50" x14ac:dyDescent="0.25">
      <c r="A3579" s="142">
        <v>550000</v>
      </c>
      <c r="B3579" s="142">
        <v>920000</v>
      </c>
      <c r="C3579" s="142">
        <v>920000</v>
      </c>
      <c r="D3579" s="9" t="s">
        <v>305</v>
      </c>
      <c r="E3579" s="9" t="s">
        <v>70</v>
      </c>
      <c r="F3579" s="9" t="s">
        <v>306</v>
      </c>
      <c r="G3579" s="9" t="s">
        <v>307</v>
      </c>
      <c r="H3579" s="9">
        <v>0.36</v>
      </c>
      <c r="I3579" s="9">
        <v>0.48</v>
      </c>
      <c r="J3579" s="9" t="s">
        <v>195</v>
      </c>
      <c r="K3579" s="9">
        <v>0.39504563050559</v>
      </c>
      <c r="L3579" s="9">
        <v>3878.5767093167101</v>
      </c>
      <c r="M3579" s="9">
        <v>10.5926001232778</v>
      </c>
      <c r="N3579" s="9">
        <v>1.88211018465657</v>
      </c>
      <c r="O3579" s="9">
        <v>4.18456039439398</v>
      </c>
      <c r="P3579" s="9">
        <v>0.74351940457865995</v>
      </c>
      <c r="Q3579" s="9">
        <v>1532.2147815963499</v>
      </c>
      <c r="R3579" s="9">
        <v>1330</v>
      </c>
      <c r="S3579" s="9" t="s">
        <v>311</v>
      </c>
      <c r="T3579" s="9">
        <v>1330</v>
      </c>
      <c r="U3579" s="9" t="s">
        <v>293</v>
      </c>
      <c r="V3579" s="9" t="s">
        <v>195</v>
      </c>
      <c r="Z3579" s="9">
        <v>0</v>
      </c>
      <c r="AA3579" s="9">
        <v>1</v>
      </c>
      <c r="AB3579" s="9">
        <v>4.18456039439398</v>
      </c>
      <c r="AC3579" s="9">
        <v>0.74351940457865995</v>
      </c>
      <c r="AD3579" s="9">
        <v>1532.2147815963499</v>
      </c>
      <c r="AF3579" s="9">
        <v>-1</v>
      </c>
      <c r="AG3579" s="9">
        <v>-1</v>
      </c>
      <c r="AH3579" s="9">
        <v>-1</v>
      </c>
      <c r="AI3579" s="9">
        <v>-1</v>
      </c>
      <c r="AJ3579" s="9">
        <v>0</v>
      </c>
      <c r="AM3579" s="9" t="s">
        <v>309</v>
      </c>
      <c r="AN3579" s="9">
        <v>-1</v>
      </c>
      <c r="AQ3579" s="9">
        <v>578</v>
      </c>
      <c r="AR3579" s="9" t="s">
        <v>303</v>
      </c>
      <c r="AS3579" s="9" t="s">
        <v>304</v>
      </c>
      <c r="AT3579" s="9" t="s">
        <v>195</v>
      </c>
      <c r="AU3579" s="9">
        <v>132.71029999999999</v>
      </c>
      <c r="AV3579" s="9">
        <v>156.31777498404699</v>
      </c>
      <c r="AW3579" s="9">
        <v>1598.6929469526301</v>
      </c>
      <c r="AX3579" s="9">
        <v>1.2426721667</v>
      </c>
    </row>
    <row r="3580" spans="1:50" x14ac:dyDescent="0.25">
      <c r="A3580" s="142">
        <v>550000</v>
      </c>
      <c r="B3580" s="142">
        <v>920000</v>
      </c>
      <c r="C3580" s="142">
        <v>920000</v>
      </c>
      <c r="D3580" s="9" t="s">
        <v>305</v>
      </c>
      <c r="E3580" s="9" t="s">
        <v>70</v>
      </c>
      <c r="F3580" s="9" t="s">
        <v>306</v>
      </c>
      <c r="G3580" s="9" t="s">
        <v>307</v>
      </c>
      <c r="H3580" s="9">
        <v>0.36</v>
      </c>
      <c r="I3580" s="9">
        <v>0.48</v>
      </c>
      <c r="J3580" s="9" t="s">
        <v>195</v>
      </c>
      <c r="K3580" s="9">
        <v>3.0122677019999999E-5</v>
      </c>
      <c r="L3580" s="9">
        <v>3878.5767093167101</v>
      </c>
      <c r="M3580" s="9">
        <v>10.5926001232778</v>
      </c>
      <c r="N3580" s="9">
        <v>1.88211018465657</v>
      </c>
      <c r="O3580" s="9">
        <v>3.1907747235999999E-4</v>
      </c>
      <c r="P3580" s="9">
        <v>5.6694197210000002E-5</v>
      </c>
      <c r="Q3580" s="9">
        <v>0.11683311353143</v>
      </c>
      <c r="R3580" s="9">
        <v>1210</v>
      </c>
      <c r="S3580" s="9" t="s">
        <v>310</v>
      </c>
      <c r="T3580" s="9">
        <v>1210</v>
      </c>
      <c r="U3580" s="9" t="s">
        <v>293</v>
      </c>
      <c r="V3580" s="9" t="s">
        <v>195</v>
      </c>
      <c r="Z3580" s="9">
        <v>0</v>
      </c>
      <c r="AA3580" s="9">
        <v>1</v>
      </c>
      <c r="AB3580" s="9">
        <v>3.1907747235999999E-4</v>
      </c>
      <c r="AC3580" s="9">
        <v>5.6694197210000002E-5</v>
      </c>
      <c r="AD3580" s="9">
        <v>0.11683311353156001</v>
      </c>
      <c r="AF3580" s="9">
        <v>-1</v>
      </c>
      <c r="AG3580" s="9">
        <v>-1</v>
      </c>
      <c r="AH3580" s="9">
        <v>-1</v>
      </c>
      <c r="AI3580" s="9">
        <v>-1</v>
      </c>
      <c r="AJ3580" s="9">
        <v>0</v>
      </c>
      <c r="AM3580" s="9" t="s">
        <v>309</v>
      </c>
      <c r="AN3580" s="9">
        <v>-1</v>
      </c>
      <c r="AQ3580" s="9">
        <v>578</v>
      </c>
      <c r="AR3580" s="9" t="s">
        <v>303</v>
      </c>
      <c r="AS3580" s="9" t="s">
        <v>304</v>
      </c>
      <c r="AT3580" s="9" t="s">
        <v>195</v>
      </c>
      <c r="AU3580" s="9">
        <v>132.71029999999999</v>
      </c>
      <c r="AV3580" s="9">
        <v>1.9976793715913499</v>
      </c>
      <c r="AW3580" s="9">
        <v>0.12190214897864</v>
      </c>
      <c r="AX3580" s="9">
        <v>9.4755199999999997E-5</v>
      </c>
    </row>
    <row r="3581" spans="1:50" x14ac:dyDescent="0.25">
      <c r="A3581" s="142">
        <v>550000</v>
      </c>
      <c r="B3581" s="142">
        <v>920000</v>
      </c>
      <c r="C3581" s="142">
        <v>920000</v>
      </c>
      <c r="D3581" s="9" t="s">
        <v>305</v>
      </c>
      <c r="E3581" s="9" t="s">
        <v>70</v>
      </c>
      <c r="F3581" s="9" t="s">
        <v>306</v>
      </c>
      <c r="G3581" s="9" t="s">
        <v>307</v>
      </c>
      <c r="H3581" s="9">
        <v>0.36</v>
      </c>
      <c r="I3581" s="9">
        <v>0.48</v>
      </c>
      <c r="J3581" s="9" t="s">
        <v>195</v>
      </c>
      <c r="K3581" s="9">
        <v>2.5798601469999999E-5</v>
      </c>
      <c r="L3581" s="9">
        <v>3878.5767093167101</v>
      </c>
      <c r="M3581" s="9">
        <v>10.5926001232778</v>
      </c>
      <c r="N3581" s="9">
        <v>1.88211018465657</v>
      </c>
      <c r="O3581" s="9">
        <v>2.7327426914999998E-4</v>
      </c>
      <c r="P3581" s="9">
        <v>4.8555810579999997E-5</v>
      </c>
      <c r="Q3581" s="9">
        <v>0.10006185481</v>
      </c>
      <c r="R3581" s="9">
        <v>1330</v>
      </c>
      <c r="S3581" s="9" t="s">
        <v>311</v>
      </c>
      <c r="T3581" s="9">
        <v>1330</v>
      </c>
      <c r="U3581" s="9" t="s">
        <v>293</v>
      </c>
      <c r="V3581" s="9" t="s">
        <v>195</v>
      </c>
      <c r="Z3581" s="9">
        <v>0</v>
      </c>
      <c r="AA3581" s="9">
        <v>1</v>
      </c>
      <c r="AB3581" s="9">
        <v>2.7327426914999998E-4</v>
      </c>
      <c r="AC3581" s="9">
        <v>4.8555810579999997E-5</v>
      </c>
      <c r="AD3581" s="9">
        <v>0.10006185481132999</v>
      </c>
      <c r="AF3581" s="9">
        <v>-1</v>
      </c>
      <c r="AG3581" s="9">
        <v>-1</v>
      </c>
      <c r="AH3581" s="9">
        <v>-1</v>
      </c>
      <c r="AI3581" s="9">
        <v>-1</v>
      </c>
      <c r="AJ3581" s="9">
        <v>0</v>
      </c>
      <c r="AM3581" s="9" t="s">
        <v>309</v>
      </c>
      <c r="AN3581" s="9">
        <v>-1</v>
      </c>
      <c r="AQ3581" s="9">
        <v>578</v>
      </c>
      <c r="AR3581" s="9" t="s">
        <v>303</v>
      </c>
      <c r="AS3581" s="9" t="s">
        <v>304</v>
      </c>
      <c r="AT3581" s="9" t="s">
        <v>195</v>
      </c>
      <c r="AU3581" s="9">
        <v>132.71029999999999</v>
      </c>
      <c r="AV3581" s="9">
        <v>1.31571779664644</v>
      </c>
      <c r="AW3581" s="9">
        <v>0.10440323606538</v>
      </c>
      <c r="AX3581" s="9">
        <v>8.1153200000000001E-5</v>
      </c>
    </row>
    <row r="3582" spans="1:50" x14ac:dyDescent="0.25">
      <c r="A3582" s="142">
        <v>550000</v>
      </c>
      <c r="B3582" s="142">
        <v>920000</v>
      </c>
      <c r="C3582" s="142">
        <v>920000</v>
      </c>
      <c r="D3582" s="9" t="s">
        <v>305</v>
      </c>
      <c r="E3582" s="9" t="s">
        <v>70</v>
      </c>
      <c r="F3582" s="9" t="s">
        <v>306</v>
      </c>
      <c r="G3582" s="9" t="s">
        <v>307</v>
      </c>
      <c r="H3582" s="9">
        <v>0.36</v>
      </c>
      <c r="I3582" s="9">
        <v>0.48</v>
      </c>
      <c r="J3582" s="9" t="s">
        <v>195</v>
      </c>
      <c r="K3582" s="9">
        <v>3.06464925211E-3</v>
      </c>
      <c r="L3582" s="9">
        <v>3878.5767093167101</v>
      </c>
      <c r="M3582" s="9">
        <v>10.5926001232778</v>
      </c>
      <c r="N3582" s="9">
        <v>1.88211018465657</v>
      </c>
      <c r="O3582" s="9">
        <v>3.2462604045720003E-2</v>
      </c>
      <c r="P3582" s="9">
        <v>5.7680075698000001E-3</v>
      </c>
      <c r="Q3582" s="9">
        <v>11.886477211466399</v>
      </c>
      <c r="R3582" s="9">
        <v>1330</v>
      </c>
      <c r="S3582" s="9" t="s">
        <v>311</v>
      </c>
      <c r="T3582" s="9">
        <v>1330</v>
      </c>
      <c r="U3582" s="9" t="s">
        <v>293</v>
      </c>
      <c r="V3582" s="9" t="s">
        <v>195</v>
      </c>
      <c r="Z3582" s="9">
        <v>0</v>
      </c>
      <c r="AA3582" s="9">
        <v>1</v>
      </c>
      <c r="AB3582" s="9">
        <v>3.2462604045720003E-2</v>
      </c>
      <c r="AC3582" s="9">
        <v>5.7680075698000001E-3</v>
      </c>
      <c r="AD3582" s="9">
        <v>11.886477211467099</v>
      </c>
      <c r="AF3582" s="9">
        <v>-1</v>
      </c>
      <c r="AG3582" s="9">
        <v>-1</v>
      </c>
      <c r="AH3582" s="9">
        <v>-1</v>
      </c>
      <c r="AI3582" s="9">
        <v>-1</v>
      </c>
      <c r="AJ3582" s="9">
        <v>0</v>
      </c>
      <c r="AM3582" s="9" t="s">
        <v>309</v>
      </c>
      <c r="AN3582" s="9">
        <v>-1</v>
      </c>
      <c r="AQ3582" s="9">
        <v>578</v>
      </c>
      <c r="AR3582" s="9" t="s">
        <v>303</v>
      </c>
      <c r="AS3582" s="9" t="s">
        <v>304</v>
      </c>
      <c r="AT3582" s="9" t="s">
        <v>195</v>
      </c>
      <c r="AU3582" s="9">
        <v>132.71029999999999</v>
      </c>
      <c r="AV3582" s="9">
        <v>20.084359982717299</v>
      </c>
      <c r="AW3582" s="9">
        <v>12.402195508313399</v>
      </c>
      <c r="AX3582" s="9">
        <v>9.6402897000000005E-3</v>
      </c>
    </row>
    <row r="3583" spans="1:50" x14ac:dyDescent="0.25">
      <c r="A3583" s="142">
        <v>550000</v>
      </c>
      <c r="B3583" s="142">
        <v>920000</v>
      </c>
      <c r="C3583" s="142">
        <v>920000</v>
      </c>
      <c r="D3583" s="9" t="s">
        <v>305</v>
      </c>
      <c r="E3583" s="9" t="s">
        <v>70</v>
      </c>
      <c r="F3583" s="9" t="s">
        <v>306</v>
      </c>
      <c r="G3583" s="9" t="s">
        <v>307</v>
      </c>
      <c r="H3583" s="9">
        <v>0.36</v>
      </c>
      <c r="I3583" s="9">
        <v>0.48</v>
      </c>
      <c r="J3583" s="9" t="s">
        <v>195</v>
      </c>
      <c r="K3583" s="9">
        <v>0.22242819978045</v>
      </c>
      <c r="L3583" s="9">
        <v>3850.5067674417901</v>
      </c>
      <c r="M3583" s="9">
        <v>9.5673754974343002</v>
      </c>
      <c r="N3583" s="9">
        <v>1.40605771460804</v>
      </c>
      <c r="O3583" s="9">
        <v>2.12805410851798</v>
      </c>
      <c r="P3583" s="9">
        <v>0.31274688624768998</v>
      </c>
      <c r="Q3583" s="9">
        <v>856.46128852455297</v>
      </c>
      <c r="R3583" s="9">
        <v>1200</v>
      </c>
      <c r="S3583" s="9" t="s">
        <v>308</v>
      </c>
      <c r="T3583" s="9">
        <v>1200</v>
      </c>
      <c r="U3583" s="9" t="s">
        <v>293</v>
      </c>
      <c r="V3583" s="9" t="s">
        <v>195</v>
      </c>
      <c r="Z3583" s="9">
        <v>0</v>
      </c>
      <c r="AA3583" s="9">
        <v>1</v>
      </c>
      <c r="AB3583" s="9">
        <v>2.12805410851798</v>
      </c>
      <c r="AC3583" s="9">
        <v>0.31274688624768998</v>
      </c>
      <c r="AD3583" s="9">
        <v>856.46128852455297</v>
      </c>
      <c r="AF3583" s="9">
        <v>-1</v>
      </c>
      <c r="AG3583" s="9">
        <v>-1</v>
      </c>
      <c r="AH3583" s="9">
        <v>-1</v>
      </c>
      <c r="AI3583" s="9">
        <v>-1</v>
      </c>
      <c r="AJ3583" s="9">
        <v>0</v>
      </c>
      <c r="AM3583" s="9" t="s">
        <v>309</v>
      </c>
      <c r="AN3583" s="9">
        <v>-1</v>
      </c>
      <c r="AQ3583" s="9">
        <v>578</v>
      </c>
      <c r="AR3583" s="9" t="s">
        <v>303</v>
      </c>
      <c r="AS3583" s="9" t="s">
        <v>304</v>
      </c>
      <c r="AT3583" s="9" t="s">
        <v>195</v>
      </c>
      <c r="AU3583" s="9">
        <v>132.71029999999999</v>
      </c>
      <c r="AV3583" s="9">
        <v>181.34479957671101</v>
      </c>
      <c r="AW3583" s="9">
        <v>900.13498880442205</v>
      </c>
      <c r="AX3583" s="9">
        <v>0.69461580580000004</v>
      </c>
    </row>
    <row r="3584" spans="1:50" x14ac:dyDescent="0.25">
      <c r="A3584" s="142">
        <v>550000</v>
      </c>
      <c r="B3584" s="142">
        <v>920000</v>
      </c>
      <c r="C3584" s="142">
        <v>920000</v>
      </c>
      <c r="D3584" s="9" t="s">
        <v>305</v>
      </c>
      <c r="E3584" s="9" t="s">
        <v>70</v>
      </c>
      <c r="F3584" s="9" t="s">
        <v>306</v>
      </c>
      <c r="G3584" s="9" t="s">
        <v>307</v>
      </c>
      <c r="H3584" s="9">
        <v>0.36</v>
      </c>
      <c r="I3584" s="9">
        <v>0.48</v>
      </c>
      <c r="J3584" s="9" t="s">
        <v>195</v>
      </c>
      <c r="K3584" s="9">
        <v>3.6432517468069997E-2</v>
      </c>
      <c r="L3584" s="9">
        <v>3850.5067674417901</v>
      </c>
      <c r="M3584" s="9">
        <v>9.5673754974343002</v>
      </c>
      <c r="N3584" s="9">
        <v>1.40605771460804</v>
      </c>
      <c r="O3584" s="9">
        <v>0.34856357493394002</v>
      </c>
      <c r="P3584" s="9">
        <v>5.1226222248579999E-2</v>
      </c>
      <c r="Q3584" s="9">
        <v>140.28365506577899</v>
      </c>
      <c r="R3584" s="9">
        <v>1210</v>
      </c>
      <c r="S3584" s="9" t="s">
        <v>310</v>
      </c>
      <c r="T3584" s="9">
        <v>1210</v>
      </c>
      <c r="U3584" s="9" t="s">
        <v>293</v>
      </c>
      <c r="V3584" s="9" t="s">
        <v>195</v>
      </c>
      <c r="Z3584" s="9">
        <v>0</v>
      </c>
      <c r="AA3584" s="9">
        <v>1</v>
      </c>
      <c r="AB3584" s="9">
        <v>0.34856357493394002</v>
      </c>
      <c r="AC3584" s="9">
        <v>5.1226222248579999E-2</v>
      </c>
      <c r="AD3584" s="9">
        <v>140.28365506577899</v>
      </c>
      <c r="AF3584" s="9">
        <v>-1</v>
      </c>
      <c r="AG3584" s="9">
        <v>-1</v>
      </c>
      <c r="AH3584" s="9">
        <v>-1</v>
      </c>
      <c r="AI3584" s="9">
        <v>-1</v>
      </c>
      <c r="AJ3584" s="9">
        <v>0</v>
      </c>
      <c r="AM3584" s="9" t="s">
        <v>309</v>
      </c>
      <c r="AN3584" s="9">
        <v>-1</v>
      </c>
      <c r="AQ3584" s="9">
        <v>578</v>
      </c>
      <c r="AR3584" s="9" t="s">
        <v>303</v>
      </c>
      <c r="AS3584" s="9" t="s">
        <v>304</v>
      </c>
      <c r="AT3584" s="9" t="s">
        <v>195</v>
      </c>
      <c r="AU3584" s="9">
        <v>132.71029999999999</v>
      </c>
      <c r="AV3584" s="9">
        <v>68.239511370722596</v>
      </c>
      <c r="AW3584" s="9">
        <v>147.43716729989401</v>
      </c>
      <c r="AX3584" s="9">
        <v>0.1137742539</v>
      </c>
    </row>
    <row r="3585" spans="1:50" x14ac:dyDescent="0.25">
      <c r="A3585" s="142">
        <v>550000</v>
      </c>
      <c r="B3585" s="142">
        <v>920000</v>
      </c>
      <c r="C3585" s="142">
        <v>920000</v>
      </c>
      <c r="D3585" s="9" t="s">
        <v>305</v>
      </c>
      <c r="E3585" s="9" t="s">
        <v>70</v>
      </c>
      <c r="F3585" s="9" t="s">
        <v>306</v>
      </c>
      <c r="G3585" s="9" t="s">
        <v>307</v>
      </c>
      <c r="H3585" s="9">
        <v>0.36</v>
      </c>
      <c r="I3585" s="9">
        <v>0.48</v>
      </c>
      <c r="J3585" s="9" t="s">
        <v>195</v>
      </c>
      <c r="K3585" s="9">
        <v>0.22769140621173001</v>
      </c>
      <c r="L3585" s="9">
        <v>3850.5067674417901</v>
      </c>
      <c r="M3585" s="9">
        <v>9.5673754974343002</v>
      </c>
      <c r="N3585" s="9">
        <v>1.40605771460804</v>
      </c>
      <c r="O3585" s="9">
        <v>2.17840918076649</v>
      </c>
      <c r="P3585" s="9">
        <v>0.32014725825396001</v>
      </c>
      <c r="Q3585" s="9">
        <v>876.72730050661698</v>
      </c>
      <c r="R3585" s="9">
        <v>1210</v>
      </c>
      <c r="S3585" s="9" t="s">
        <v>310</v>
      </c>
      <c r="T3585" s="9">
        <v>1210</v>
      </c>
      <c r="U3585" s="9" t="s">
        <v>293</v>
      </c>
      <c r="V3585" s="9" t="s">
        <v>195</v>
      </c>
      <c r="Z3585" s="9">
        <v>0</v>
      </c>
      <c r="AA3585" s="9">
        <v>1</v>
      </c>
      <c r="AB3585" s="9">
        <v>2.17840918076649</v>
      </c>
      <c r="AC3585" s="9">
        <v>0.32014725825396001</v>
      </c>
      <c r="AD3585" s="9">
        <v>876.72730050661698</v>
      </c>
      <c r="AF3585" s="9">
        <v>-1</v>
      </c>
      <c r="AG3585" s="9">
        <v>-1</v>
      </c>
      <c r="AH3585" s="9">
        <v>-1</v>
      </c>
      <c r="AI3585" s="9">
        <v>-1</v>
      </c>
      <c r="AJ3585" s="9">
        <v>0</v>
      </c>
      <c r="AM3585" s="9" t="s">
        <v>309</v>
      </c>
      <c r="AN3585" s="9">
        <v>-1</v>
      </c>
      <c r="AQ3585" s="9">
        <v>578</v>
      </c>
      <c r="AR3585" s="9" t="s">
        <v>303</v>
      </c>
      <c r="AS3585" s="9" t="s">
        <v>304</v>
      </c>
      <c r="AT3585" s="9" t="s">
        <v>195</v>
      </c>
      <c r="AU3585" s="9">
        <v>132.71029999999999</v>
      </c>
      <c r="AV3585" s="9">
        <v>121.14941399746</v>
      </c>
      <c r="AW3585" s="9">
        <v>921.43442955323997</v>
      </c>
      <c r="AX3585" s="9">
        <v>0.71105214959999996</v>
      </c>
    </row>
    <row r="3586" spans="1:50" x14ac:dyDescent="0.25">
      <c r="A3586" s="142">
        <v>550000</v>
      </c>
      <c r="B3586" s="142">
        <v>920000</v>
      </c>
      <c r="C3586" s="142">
        <v>920000</v>
      </c>
      <c r="D3586" s="9" t="s">
        <v>305</v>
      </c>
      <c r="E3586" s="9" t="s">
        <v>70</v>
      </c>
      <c r="F3586" s="9" t="s">
        <v>306</v>
      </c>
      <c r="G3586" s="9" t="s">
        <v>307</v>
      </c>
      <c r="H3586" s="9">
        <v>0.36</v>
      </c>
      <c r="I3586" s="9">
        <v>0.48</v>
      </c>
      <c r="J3586" s="9" t="s">
        <v>195</v>
      </c>
      <c r="K3586" s="142">
        <v>5.3807834370000002E-6</v>
      </c>
      <c r="L3586" s="9">
        <v>3850.5067674417901</v>
      </c>
      <c r="M3586" s="9">
        <v>9.5673754974343002</v>
      </c>
      <c r="N3586" s="9">
        <v>1.40605771460804</v>
      </c>
      <c r="O3586" s="9">
        <v>5.1479975609999999E-5</v>
      </c>
      <c r="P3586" s="142">
        <v>7.5656920622290001E-6</v>
      </c>
      <c r="Q3586" s="9">
        <v>2.07187430383E-2</v>
      </c>
      <c r="R3586" s="9">
        <v>1210</v>
      </c>
      <c r="S3586" s="9" t="s">
        <v>310</v>
      </c>
      <c r="T3586" s="9">
        <v>1210</v>
      </c>
      <c r="U3586" s="9" t="s">
        <v>293</v>
      </c>
      <c r="V3586" s="9" t="s">
        <v>195</v>
      </c>
      <c r="Z3586" s="9">
        <v>0</v>
      </c>
      <c r="AA3586" s="9">
        <v>1</v>
      </c>
      <c r="AB3586" s="9">
        <v>5.1479975609999999E-5</v>
      </c>
      <c r="AC3586" s="142">
        <v>7.5656920622290001E-6</v>
      </c>
      <c r="AD3586" s="9">
        <v>2.071874303827E-2</v>
      </c>
      <c r="AF3586" s="9">
        <v>-1</v>
      </c>
      <c r="AG3586" s="9">
        <v>-1</v>
      </c>
      <c r="AH3586" s="9">
        <v>-1</v>
      </c>
      <c r="AI3586" s="9">
        <v>-1</v>
      </c>
      <c r="AJ3586" s="9">
        <v>0</v>
      </c>
      <c r="AM3586" s="9" t="s">
        <v>309</v>
      </c>
      <c r="AN3586" s="9">
        <v>-1</v>
      </c>
      <c r="AQ3586" s="9">
        <v>578</v>
      </c>
      <c r="AR3586" s="9" t="s">
        <v>303</v>
      </c>
      <c r="AS3586" s="9" t="s">
        <v>304</v>
      </c>
      <c r="AT3586" s="9" t="s">
        <v>195</v>
      </c>
      <c r="AU3586" s="9">
        <v>132.71029999999999</v>
      </c>
      <c r="AV3586" s="9">
        <v>0.83317766389464998</v>
      </c>
      <c r="AW3586" s="9">
        <v>2.1775258009530001E-2</v>
      </c>
      <c r="AX3586" s="9">
        <v>1.6803499999999999E-5</v>
      </c>
    </row>
    <row r="3587" spans="1:50" x14ac:dyDescent="0.25">
      <c r="A3587" s="142">
        <v>550000</v>
      </c>
      <c r="B3587" s="142">
        <v>920000</v>
      </c>
      <c r="C3587" s="142">
        <v>920000</v>
      </c>
      <c r="D3587" s="9" t="s">
        <v>305</v>
      </c>
      <c r="E3587" s="9" t="s">
        <v>70</v>
      </c>
      <c r="F3587" s="9" t="s">
        <v>306</v>
      </c>
      <c r="G3587" s="9" t="s">
        <v>307</v>
      </c>
      <c r="H3587" s="9">
        <v>0.36</v>
      </c>
      <c r="I3587" s="9">
        <v>0.48</v>
      </c>
      <c r="J3587" s="9" t="s">
        <v>195</v>
      </c>
      <c r="K3587" s="9">
        <v>0.12008047770676</v>
      </c>
      <c r="L3587" s="9">
        <v>3850.5067674417901</v>
      </c>
      <c r="M3587" s="9">
        <v>9.5673754974343002</v>
      </c>
      <c r="N3587" s="9">
        <v>1.40605771460804</v>
      </c>
      <c r="O3587" s="9">
        <v>1.1488550201318699</v>
      </c>
      <c r="P3587" s="9">
        <v>0.16884008205341</v>
      </c>
      <c r="Q3587" s="9">
        <v>462.37069204752697</v>
      </c>
      <c r="R3587" s="9">
        <v>1210</v>
      </c>
      <c r="S3587" s="9" t="s">
        <v>310</v>
      </c>
      <c r="T3587" s="9">
        <v>1210</v>
      </c>
      <c r="U3587" s="9" t="s">
        <v>293</v>
      </c>
      <c r="V3587" s="9" t="s">
        <v>195</v>
      </c>
      <c r="Z3587" s="9">
        <v>0</v>
      </c>
      <c r="AA3587" s="9">
        <v>1</v>
      </c>
      <c r="AB3587" s="9">
        <v>1.1488550201318699</v>
      </c>
      <c r="AC3587" s="9">
        <v>0.16884008205341</v>
      </c>
      <c r="AD3587" s="9">
        <v>462.37069204752697</v>
      </c>
      <c r="AF3587" s="9">
        <v>-1</v>
      </c>
      <c r="AG3587" s="9">
        <v>-1</v>
      </c>
      <c r="AH3587" s="9">
        <v>-1</v>
      </c>
      <c r="AI3587" s="9">
        <v>-1</v>
      </c>
      <c r="AJ3587" s="9">
        <v>0</v>
      </c>
      <c r="AM3587" s="9" t="s">
        <v>309</v>
      </c>
      <c r="AN3587" s="9">
        <v>-1</v>
      </c>
      <c r="AQ3587" s="9">
        <v>578</v>
      </c>
      <c r="AR3587" s="9" t="s">
        <v>303</v>
      </c>
      <c r="AS3587" s="9" t="s">
        <v>304</v>
      </c>
      <c r="AT3587" s="9" t="s">
        <v>195</v>
      </c>
      <c r="AU3587" s="9">
        <v>132.71029999999999</v>
      </c>
      <c r="AV3587" s="9">
        <v>91.444715597642599</v>
      </c>
      <c r="AW3587" s="9">
        <v>485.948452412466</v>
      </c>
      <c r="AX3587" s="9">
        <v>0.37499650610000002</v>
      </c>
    </row>
    <row r="3588" spans="1:50" x14ac:dyDescent="0.25">
      <c r="A3588" s="142">
        <v>550000</v>
      </c>
      <c r="B3588" s="142">
        <v>920000</v>
      </c>
      <c r="C3588" s="142">
        <v>920000</v>
      </c>
      <c r="D3588" s="9" t="s">
        <v>305</v>
      </c>
      <c r="E3588" s="9" t="s">
        <v>70</v>
      </c>
      <c r="F3588" s="9" t="s">
        <v>306</v>
      </c>
      <c r="G3588" s="9" t="s">
        <v>307</v>
      </c>
      <c r="H3588" s="9">
        <v>0.36</v>
      </c>
      <c r="I3588" s="9">
        <v>0.48</v>
      </c>
      <c r="J3588" s="9" t="s">
        <v>195</v>
      </c>
      <c r="K3588" s="9">
        <v>7.1980297217400001E-3</v>
      </c>
      <c r="L3588" s="9">
        <v>3850.5067674417901</v>
      </c>
      <c r="M3588" s="9">
        <v>9.5673754974343002</v>
      </c>
      <c r="N3588" s="9">
        <v>1.40605771460804</v>
      </c>
      <c r="O3588" s="9">
        <v>6.8866253189650006E-2</v>
      </c>
      <c r="P3588" s="9">
        <v>1.012084522024E-2</v>
      </c>
      <c r="Q3588" s="9">
        <v>27.7160621558378</v>
      </c>
      <c r="R3588" s="9">
        <v>1210</v>
      </c>
      <c r="S3588" s="9" t="s">
        <v>310</v>
      </c>
      <c r="T3588" s="9">
        <v>1210</v>
      </c>
      <c r="U3588" s="9" t="s">
        <v>293</v>
      </c>
      <c r="V3588" s="9" t="s">
        <v>195</v>
      </c>
      <c r="Z3588" s="9">
        <v>0</v>
      </c>
      <c r="AA3588" s="9">
        <v>1</v>
      </c>
      <c r="AB3588" s="9">
        <v>6.8866253189650006E-2</v>
      </c>
      <c r="AC3588" s="9">
        <v>1.012084522024E-2</v>
      </c>
      <c r="AD3588" s="9">
        <v>27.7160621558365</v>
      </c>
      <c r="AF3588" s="9">
        <v>-1</v>
      </c>
      <c r="AG3588" s="9">
        <v>-1</v>
      </c>
      <c r="AH3588" s="9">
        <v>-1</v>
      </c>
      <c r="AI3588" s="9">
        <v>-1</v>
      </c>
      <c r="AJ3588" s="9">
        <v>0</v>
      </c>
      <c r="AM3588" s="9" t="s">
        <v>309</v>
      </c>
      <c r="AN3588" s="9">
        <v>-1</v>
      </c>
      <c r="AQ3588" s="9">
        <v>578</v>
      </c>
      <c r="AR3588" s="9" t="s">
        <v>303</v>
      </c>
      <c r="AS3588" s="9" t="s">
        <v>304</v>
      </c>
      <c r="AT3588" s="9" t="s">
        <v>195</v>
      </c>
      <c r="AU3588" s="9">
        <v>132.71029999999999</v>
      </c>
      <c r="AV3588" s="9">
        <v>22.302814117860599</v>
      </c>
      <c r="AW3588" s="9">
        <v>29.1293928080805</v>
      </c>
      <c r="AX3588" s="9">
        <v>2.2478558100000001E-2</v>
      </c>
    </row>
    <row r="3589" spans="1:50" x14ac:dyDescent="0.25">
      <c r="A3589" s="142">
        <v>550000</v>
      </c>
      <c r="B3589" s="142">
        <v>920000</v>
      </c>
      <c r="C3589" s="142">
        <v>920000</v>
      </c>
      <c r="D3589" s="9" t="s">
        <v>305</v>
      </c>
      <c r="E3589" s="9" t="s">
        <v>70</v>
      </c>
      <c r="F3589" s="9" t="s">
        <v>306</v>
      </c>
      <c r="G3589" s="9" t="s">
        <v>307</v>
      </c>
      <c r="H3589" s="9">
        <v>0.36</v>
      </c>
      <c r="I3589" s="9">
        <v>0.48</v>
      </c>
      <c r="J3589" s="9" t="s">
        <v>195</v>
      </c>
      <c r="K3589" s="9">
        <v>3.92744215679E-3</v>
      </c>
      <c r="L3589" s="9">
        <v>3850.5067674417901</v>
      </c>
      <c r="M3589" s="9">
        <v>9.5673754974343002</v>
      </c>
      <c r="N3589" s="9">
        <v>1.40605771460804</v>
      </c>
      <c r="O3589" s="9">
        <v>3.7575313858459997E-2</v>
      </c>
      <c r="P3589" s="9">
        <v>5.5222103432299996E-3</v>
      </c>
      <c r="Q3589" s="9">
        <v>15.1226426034561</v>
      </c>
      <c r="R3589" s="9">
        <v>1210</v>
      </c>
      <c r="S3589" s="9" t="s">
        <v>310</v>
      </c>
      <c r="T3589" s="9">
        <v>1210</v>
      </c>
      <c r="U3589" s="9" t="s">
        <v>293</v>
      </c>
      <c r="V3589" s="9" t="s">
        <v>195</v>
      </c>
      <c r="Z3589" s="9">
        <v>0</v>
      </c>
      <c r="AA3589" s="9">
        <v>1</v>
      </c>
      <c r="AB3589" s="9">
        <v>3.7575313858459997E-2</v>
      </c>
      <c r="AC3589" s="9">
        <v>5.5222103432299996E-3</v>
      </c>
      <c r="AD3589" s="9">
        <v>15.1226426034579</v>
      </c>
      <c r="AF3589" s="9">
        <v>-1</v>
      </c>
      <c r="AG3589" s="9">
        <v>-1</v>
      </c>
      <c r="AH3589" s="9">
        <v>-1</v>
      </c>
      <c r="AI3589" s="9">
        <v>-1</v>
      </c>
      <c r="AJ3589" s="9">
        <v>0</v>
      </c>
      <c r="AM3589" s="9" t="s">
        <v>309</v>
      </c>
      <c r="AN3589" s="9">
        <v>-1</v>
      </c>
      <c r="AQ3589" s="9">
        <v>578</v>
      </c>
      <c r="AR3589" s="9" t="s">
        <v>303</v>
      </c>
      <c r="AS3589" s="9" t="s">
        <v>304</v>
      </c>
      <c r="AT3589" s="9" t="s">
        <v>195</v>
      </c>
      <c r="AU3589" s="9">
        <v>132.71029999999999</v>
      </c>
      <c r="AV3589" s="9">
        <v>22.725294147559001</v>
      </c>
      <c r="AW3589" s="9">
        <v>15.893794515812001</v>
      </c>
      <c r="AX3589" s="9">
        <v>1.2264917E-2</v>
      </c>
    </row>
    <row r="3590" spans="1:50" x14ac:dyDescent="0.25">
      <c r="A3590" s="142">
        <v>550000</v>
      </c>
      <c r="B3590" s="142">
        <v>920000</v>
      </c>
      <c r="C3590" s="142">
        <v>920000</v>
      </c>
      <c r="D3590" s="9" t="s">
        <v>305</v>
      </c>
      <c r="E3590" s="9" t="s">
        <v>70</v>
      </c>
      <c r="F3590" s="9" t="s">
        <v>306</v>
      </c>
      <c r="G3590" s="9" t="s">
        <v>307</v>
      </c>
      <c r="H3590" s="9">
        <v>0.36</v>
      </c>
      <c r="I3590" s="9">
        <v>0.48</v>
      </c>
      <c r="J3590" s="9" t="s">
        <v>195</v>
      </c>
      <c r="K3590" s="9">
        <v>0.1543763075788</v>
      </c>
      <c r="L3590" s="9">
        <v>3887.7417695365102</v>
      </c>
      <c r="M3590" s="9">
        <v>9.5607344176064899</v>
      </c>
      <c r="N3590" s="9">
        <v>1.30049449400037</v>
      </c>
      <c r="O3590" s="9">
        <v>1.4759508771316401</v>
      </c>
      <c r="P3590" s="9">
        <v>0.20076553801033001</v>
      </c>
      <c r="Q3590" s="9">
        <v>600.17521920091599</v>
      </c>
      <c r="R3590" s="9">
        <v>1400</v>
      </c>
      <c r="S3590" s="9" t="s">
        <v>297</v>
      </c>
      <c r="T3590" s="9">
        <v>1400</v>
      </c>
      <c r="U3590" s="9" t="s">
        <v>293</v>
      </c>
      <c r="V3590" s="9" t="s">
        <v>195</v>
      </c>
      <c r="Z3590" s="9">
        <v>0</v>
      </c>
      <c r="AA3590" s="9">
        <v>1</v>
      </c>
      <c r="AB3590" s="9">
        <v>1.4759508771316401</v>
      </c>
      <c r="AC3590" s="9">
        <v>0.20076553801033001</v>
      </c>
      <c r="AD3590" s="9">
        <v>600.17521920091599</v>
      </c>
      <c r="AF3590" s="9">
        <v>-1</v>
      </c>
      <c r="AG3590" s="9">
        <v>-1</v>
      </c>
      <c r="AH3590" s="9">
        <v>-1</v>
      </c>
      <c r="AI3590" s="9">
        <v>-1</v>
      </c>
      <c r="AJ3590" s="9">
        <v>0</v>
      </c>
      <c r="AM3590" s="9" t="s">
        <v>309</v>
      </c>
      <c r="AN3590" s="9">
        <v>-1</v>
      </c>
      <c r="AQ3590" s="9">
        <v>578</v>
      </c>
      <c r="AR3590" s="9" t="s">
        <v>303</v>
      </c>
      <c r="AS3590" s="9" t="s">
        <v>304</v>
      </c>
      <c r="AT3590" s="9" t="s">
        <v>195</v>
      </c>
      <c r="AU3590" s="9">
        <v>132.71029999999999</v>
      </c>
      <c r="AV3590" s="9">
        <v>130.992934551844</v>
      </c>
      <c r="AW3590" s="9">
        <v>624.73875179166396</v>
      </c>
      <c r="AX3590" s="9">
        <v>0.48676011289999999</v>
      </c>
    </row>
    <row r="3591" spans="1:50" x14ac:dyDescent="0.25">
      <c r="A3591" s="142">
        <v>550000</v>
      </c>
      <c r="B3591" s="142">
        <v>920000</v>
      </c>
      <c r="C3591" s="142">
        <v>920000</v>
      </c>
      <c r="D3591" s="9" t="s">
        <v>305</v>
      </c>
      <c r="E3591" s="9" t="s">
        <v>70</v>
      </c>
      <c r="F3591" s="9" t="s">
        <v>306</v>
      </c>
      <c r="G3591" s="9" t="s">
        <v>307</v>
      </c>
      <c r="H3591" s="9">
        <v>0.36</v>
      </c>
      <c r="I3591" s="9">
        <v>0.48</v>
      </c>
      <c r="J3591" s="9" t="s">
        <v>195</v>
      </c>
      <c r="K3591" s="9">
        <v>0.15603089581564999</v>
      </c>
      <c r="L3591" s="9">
        <v>3887.7417695365102</v>
      </c>
      <c r="M3591" s="9">
        <v>9.5607344176064899</v>
      </c>
      <c r="N3591" s="9">
        <v>1.30049449400037</v>
      </c>
      <c r="O3591" s="9">
        <v>1.49176995583469</v>
      </c>
      <c r="P3591" s="9">
        <v>0.20291732090219999</v>
      </c>
      <c r="Q3591" s="9">
        <v>606.60783100071706</v>
      </c>
      <c r="R3591" s="9">
        <v>1200</v>
      </c>
      <c r="S3591" s="9" t="s">
        <v>308</v>
      </c>
      <c r="T3591" s="9">
        <v>1200</v>
      </c>
      <c r="U3591" s="9" t="s">
        <v>293</v>
      </c>
      <c r="V3591" s="9" t="s">
        <v>195</v>
      </c>
      <c r="Z3591" s="9">
        <v>0</v>
      </c>
      <c r="AA3591" s="9">
        <v>1</v>
      </c>
      <c r="AB3591" s="9">
        <v>1.49176995583469</v>
      </c>
      <c r="AC3591" s="9">
        <v>0.20291732090219999</v>
      </c>
      <c r="AD3591" s="9">
        <v>606.60783100071706</v>
      </c>
      <c r="AF3591" s="9">
        <v>-1</v>
      </c>
      <c r="AG3591" s="9">
        <v>-1</v>
      </c>
      <c r="AH3591" s="9">
        <v>-1</v>
      </c>
      <c r="AI3591" s="9">
        <v>-1</v>
      </c>
      <c r="AJ3591" s="9">
        <v>0</v>
      </c>
      <c r="AM3591" s="9" t="s">
        <v>309</v>
      </c>
      <c r="AN3591" s="9">
        <v>-1</v>
      </c>
      <c r="AQ3591" s="9">
        <v>578</v>
      </c>
      <c r="AR3591" s="9" t="s">
        <v>303</v>
      </c>
      <c r="AS3591" s="9" t="s">
        <v>304</v>
      </c>
      <c r="AT3591" s="9" t="s">
        <v>195</v>
      </c>
      <c r="AU3591" s="9">
        <v>132.71029999999999</v>
      </c>
      <c r="AV3591" s="9">
        <v>141.69548042940701</v>
      </c>
      <c r="AW3591" s="9">
        <v>631.43463282440302</v>
      </c>
      <c r="AX3591" s="9">
        <v>0.49197715409999998</v>
      </c>
    </row>
    <row r="3592" spans="1:50" x14ac:dyDescent="0.25">
      <c r="A3592" s="142">
        <v>550000</v>
      </c>
      <c r="B3592" s="142">
        <v>920000</v>
      </c>
      <c r="C3592" s="142">
        <v>920000</v>
      </c>
      <c r="D3592" s="9" t="s">
        <v>305</v>
      </c>
      <c r="E3592" s="9" t="s">
        <v>70</v>
      </c>
      <c r="F3592" s="9" t="s">
        <v>306</v>
      </c>
      <c r="G3592" s="9" t="s">
        <v>307</v>
      </c>
      <c r="H3592" s="9">
        <v>0.36</v>
      </c>
      <c r="I3592" s="9">
        <v>0.48</v>
      </c>
      <c r="J3592" s="9" t="s">
        <v>195</v>
      </c>
      <c r="K3592" s="9">
        <v>0.19856084282919001</v>
      </c>
      <c r="L3592" s="9">
        <v>3887.7417695365102</v>
      </c>
      <c r="M3592" s="9">
        <v>9.5607344176064899</v>
      </c>
      <c r="N3592" s="9">
        <v>1.30049449400037</v>
      </c>
      <c r="O3592" s="9">
        <v>1.89838748402602</v>
      </c>
      <c r="P3592" s="9">
        <v>0.25822728282343999</v>
      </c>
      <c r="Q3592" s="9">
        <v>771.95328246143197</v>
      </c>
      <c r="R3592" s="9">
        <v>1750</v>
      </c>
      <c r="S3592" s="9" t="s">
        <v>315</v>
      </c>
      <c r="T3592" s="9">
        <v>1750</v>
      </c>
      <c r="U3592" s="9" t="s">
        <v>293</v>
      </c>
      <c r="V3592" s="9" t="s">
        <v>195</v>
      </c>
      <c r="Z3592" s="9">
        <v>0</v>
      </c>
      <c r="AA3592" s="9">
        <v>1</v>
      </c>
      <c r="AB3592" s="9">
        <v>1.89838748402602</v>
      </c>
      <c r="AC3592" s="9">
        <v>0.25822728282343999</v>
      </c>
      <c r="AD3592" s="9">
        <v>771.95328246143197</v>
      </c>
      <c r="AF3592" s="9">
        <v>-1</v>
      </c>
      <c r="AG3592" s="9">
        <v>-1</v>
      </c>
      <c r="AH3592" s="9">
        <v>-1</v>
      </c>
      <c r="AI3592" s="9">
        <v>-1</v>
      </c>
      <c r="AJ3592" s="9">
        <v>0</v>
      </c>
      <c r="AM3592" s="9" t="s">
        <v>309</v>
      </c>
      <c r="AN3592" s="9">
        <v>-1</v>
      </c>
      <c r="AQ3592" s="9">
        <v>578</v>
      </c>
      <c r="AR3592" s="9" t="s">
        <v>303</v>
      </c>
      <c r="AS3592" s="9" t="s">
        <v>304</v>
      </c>
      <c r="AT3592" s="9" t="s">
        <v>195</v>
      </c>
      <c r="AU3592" s="9">
        <v>132.71029999999999</v>
      </c>
      <c r="AV3592" s="9">
        <v>116.293214357114</v>
      </c>
      <c r="AW3592" s="9">
        <v>803.54722204048096</v>
      </c>
      <c r="AX3592" s="9">
        <v>0.62607727690000003</v>
      </c>
    </row>
    <row r="3593" spans="1:50" x14ac:dyDescent="0.25">
      <c r="A3593" s="142">
        <v>550000</v>
      </c>
      <c r="B3593" s="142">
        <v>920000</v>
      </c>
      <c r="C3593" s="142">
        <v>920000</v>
      </c>
      <c r="D3593" s="9" t="s">
        <v>305</v>
      </c>
      <c r="E3593" s="9" t="s">
        <v>70</v>
      </c>
      <c r="F3593" s="9" t="s">
        <v>306</v>
      </c>
      <c r="G3593" s="9" t="s">
        <v>307</v>
      </c>
      <c r="H3593" s="9">
        <v>0.36</v>
      </c>
      <c r="I3593" s="9">
        <v>0.48</v>
      </c>
      <c r="J3593" s="9" t="s">
        <v>195</v>
      </c>
      <c r="K3593" s="9">
        <v>2.5757670626100002E-2</v>
      </c>
      <c r="L3593" s="9">
        <v>3887.7417695365102</v>
      </c>
      <c r="M3593" s="9">
        <v>9.5607344176064899</v>
      </c>
      <c r="N3593" s="9">
        <v>1.30049449400037</v>
      </c>
      <c r="O3593" s="9">
        <v>0.24626224807234001</v>
      </c>
      <c r="P3593" s="9">
        <v>3.3497708827519998E-2</v>
      </c>
      <c r="Q3593" s="9">
        <v>100.13917197906</v>
      </c>
      <c r="R3593" s="9">
        <v>1410</v>
      </c>
      <c r="S3593" s="9" t="s">
        <v>299</v>
      </c>
      <c r="T3593" s="9">
        <v>1410</v>
      </c>
      <c r="U3593" s="9" t="s">
        <v>293</v>
      </c>
      <c r="V3593" s="9" t="s">
        <v>195</v>
      </c>
      <c r="Z3593" s="9">
        <v>0</v>
      </c>
      <c r="AA3593" s="9">
        <v>1</v>
      </c>
      <c r="AB3593" s="9">
        <v>0.24626224807234001</v>
      </c>
      <c r="AC3593" s="9">
        <v>3.3497708827519998E-2</v>
      </c>
      <c r="AD3593" s="9">
        <v>100.139171979061</v>
      </c>
      <c r="AF3593" s="9">
        <v>-1</v>
      </c>
      <c r="AG3593" s="9">
        <v>-1</v>
      </c>
      <c r="AH3593" s="9">
        <v>-1</v>
      </c>
      <c r="AI3593" s="9">
        <v>-1</v>
      </c>
      <c r="AJ3593" s="9">
        <v>0</v>
      </c>
      <c r="AM3593" s="9" t="s">
        <v>309</v>
      </c>
      <c r="AN3593" s="9">
        <v>-1</v>
      </c>
      <c r="AQ3593" s="9">
        <v>578</v>
      </c>
      <c r="AR3593" s="9" t="s">
        <v>303</v>
      </c>
      <c r="AS3593" s="9" t="s">
        <v>304</v>
      </c>
      <c r="AT3593" s="9" t="s">
        <v>195</v>
      </c>
      <c r="AU3593" s="9">
        <v>132.71029999999999</v>
      </c>
      <c r="AV3593" s="9">
        <v>48.903336496728301</v>
      </c>
      <c r="AW3593" s="9">
        <v>104.237594799305</v>
      </c>
      <c r="AX3593" s="9">
        <v>8.1215873499999994E-2</v>
      </c>
    </row>
    <row r="3594" spans="1:50" x14ac:dyDescent="0.25">
      <c r="A3594" s="142">
        <v>550000</v>
      </c>
      <c r="B3594" s="142">
        <v>920000</v>
      </c>
      <c r="C3594" s="142">
        <v>920000</v>
      </c>
      <c r="D3594" s="9" t="s">
        <v>305</v>
      </c>
      <c r="E3594" s="9" t="s">
        <v>70</v>
      </c>
      <c r="F3594" s="9" t="s">
        <v>306</v>
      </c>
      <c r="G3594" s="9" t="s">
        <v>307</v>
      </c>
      <c r="H3594" s="9">
        <v>0.36</v>
      </c>
      <c r="I3594" s="9">
        <v>0.48</v>
      </c>
      <c r="J3594" s="9" t="s">
        <v>195</v>
      </c>
      <c r="K3594" s="9">
        <v>6.9907673415189997E-2</v>
      </c>
      <c r="L3594" s="9">
        <v>3887.7417695365102</v>
      </c>
      <c r="M3594" s="9">
        <v>9.5607344176064899</v>
      </c>
      <c r="N3594" s="9">
        <v>1.30049449400037</v>
      </c>
      <c r="O3594" s="9">
        <v>0.66836869927539999</v>
      </c>
      <c r="P3594" s="9">
        <v>9.0914544364829999E-2</v>
      </c>
      <c r="Q3594" s="9">
        <v>271.782981947351</v>
      </c>
      <c r="R3594" s="9">
        <v>1430</v>
      </c>
      <c r="S3594" s="9" t="s">
        <v>298</v>
      </c>
      <c r="T3594" s="9">
        <v>1430</v>
      </c>
      <c r="U3594" s="9" t="s">
        <v>293</v>
      </c>
      <c r="V3594" s="9" t="s">
        <v>195</v>
      </c>
      <c r="Z3594" s="9">
        <v>0</v>
      </c>
      <c r="AA3594" s="9">
        <v>1</v>
      </c>
      <c r="AB3594" s="9">
        <v>0.66836869927539999</v>
      </c>
      <c r="AC3594" s="9">
        <v>9.0914544364829999E-2</v>
      </c>
      <c r="AD3594" s="9">
        <v>271.78298194735299</v>
      </c>
      <c r="AF3594" s="9">
        <v>-1</v>
      </c>
      <c r="AG3594" s="9">
        <v>-1</v>
      </c>
      <c r="AH3594" s="9">
        <v>-1</v>
      </c>
      <c r="AI3594" s="9">
        <v>-1</v>
      </c>
      <c r="AJ3594" s="9">
        <v>0</v>
      </c>
      <c r="AM3594" s="9" t="s">
        <v>309</v>
      </c>
      <c r="AN3594" s="9">
        <v>-1</v>
      </c>
      <c r="AQ3594" s="9">
        <v>578</v>
      </c>
      <c r="AR3594" s="9" t="s">
        <v>303</v>
      </c>
      <c r="AS3594" s="9" t="s">
        <v>304</v>
      </c>
      <c r="AT3594" s="9" t="s">
        <v>195</v>
      </c>
      <c r="AU3594" s="9">
        <v>132.71029999999999</v>
      </c>
      <c r="AV3594" s="9">
        <v>68.321630532416094</v>
      </c>
      <c r="AW3594" s="9">
        <v>282.90631713530502</v>
      </c>
      <c r="AX3594" s="9">
        <v>0.22042415409999999</v>
      </c>
    </row>
    <row r="3595" spans="1:50" x14ac:dyDescent="0.25">
      <c r="A3595" s="142">
        <v>550000</v>
      </c>
      <c r="B3595" s="142">
        <v>920000</v>
      </c>
      <c r="C3595" s="142">
        <v>920000</v>
      </c>
      <c r="D3595" s="9" t="s">
        <v>305</v>
      </c>
      <c r="E3595" s="9" t="s">
        <v>70</v>
      </c>
      <c r="F3595" s="9" t="s">
        <v>306</v>
      </c>
      <c r="G3595" s="9" t="s">
        <v>307</v>
      </c>
      <c r="H3595" s="9">
        <v>0.36</v>
      </c>
      <c r="I3595" s="9">
        <v>0.48</v>
      </c>
      <c r="J3595" s="9" t="s">
        <v>195</v>
      </c>
      <c r="K3595" s="9">
        <v>1.313012695003E-2</v>
      </c>
      <c r="L3595" s="9">
        <v>3887.7417695365102</v>
      </c>
      <c r="M3595" s="9">
        <v>9.5607344176064899</v>
      </c>
      <c r="N3595" s="9">
        <v>1.30049449400037</v>
      </c>
      <c r="O3595" s="9">
        <v>0.12553365663871999</v>
      </c>
      <c r="P3595" s="9">
        <v>1.7075657804039999E-2</v>
      </c>
      <c r="Q3595" s="9">
        <v>51.046542982960297</v>
      </c>
      <c r="R3595" s="9">
        <v>1750</v>
      </c>
      <c r="S3595" s="9" t="s">
        <v>315</v>
      </c>
      <c r="T3595" s="9">
        <v>1750</v>
      </c>
      <c r="U3595" s="9" t="s">
        <v>293</v>
      </c>
      <c r="V3595" s="9" t="s">
        <v>195</v>
      </c>
      <c r="Z3595" s="9">
        <v>0</v>
      </c>
      <c r="AA3595" s="9">
        <v>1</v>
      </c>
      <c r="AB3595" s="9">
        <v>0.12553365663871999</v>
      </c>
      <c r="AC3595" s="9">
        <v>1.7075657804039999E-2</v>
      </c>
      <c r="AD3595" s="9">
        <v>51.046542982959899</v>
      </c>
      <c r="AF3595" s="9">
        <v>-1</v>
      </c>
      <c r="AG3595" s="9">
        <v>-1</v>
      </c>
      <c r="AH3595" s="9">
        <v>-1</v>
      </c>
      <c r="AI3595" s="9">
        <v>-1</v>
      </c>
      <c r="AJ3595" s="9">
        <v>0</v>
      </c>
      <c r="AM3595" s="9" t="s">
        <v>309</v>
      </c>
      <c r="AN3595" s="9">
        <v>-1</v>
      </c>
      <c r="AQ3595" s="9">
        <v>578</v>
      </c>
      <c r="AR3595" s="9" t="s">
        <v>303</v>
      </c>
      <c r="AS3595" s="9" t="s">
        <v>304</v>
      </c>
      <c r="AT3595" s="9" t="s">
        <v>195</v>
      </c>
      <c r="AU3595" s="9">
        <v>132.71029999999999</v>
      </c>
      <c r="AV3595" s="9">
        <v>35.070821456644502</v>
      </c>
      <c r="AW3595" s="9">
        <v>53.135738574668103</v>
      </c>
      <c r="AX3595" s="9">
        <v>4.1400278200000001E-2</v>
      </c>
    </row>
    <row r="3596" spans="1:50" x14ac:dyDescent="0.25">
      <c r="A3596" s="142">
        <v>550000</v>
      </c>
      <c r="B3596" s="142">
        <v>920000</v>
      </c>
      <c r="C3596" s="142">
        <v>920000</v>
      </c>
      <c r="D3596" s="9" t="s">
        <v>305</v>
      </c>
      <c r="E3596" s="9" t="s">
        <v>70</v>
      </c>
      <c r="F3596" s="9" t="s">
        <v>306</v>
      </c>
      <c r="G3596" s="9" t="s">
        <v>307</v>
      </c>
      <c r="H3596" s="9">
        <v>0.36</v>
      </c>
      <c r="I3596" s="9">
        <v>0.48</v>
      </c>
      <c r="J3596" s="9" t="s">
        <v>195</v>
      </c>
      <c r="K3596" s="9">
        <v>0.39439949270919</v>
      </c>
      <c r="L3596" s="9">
        <v>3847.8714452516401</v>
      </c>
      <c r="M3596" s="9">
        <v>9.5752729355517801</v>
      </c>
      <c r="N3596" s="9">
        <v>1.4120066440340999</v>
      </c>
      <c r="O3596" s="9">
        <v>3.7764827883336598</v>
      </c>
      <c r="P3596" s="9">
        <v>0.55689470410904995</v>
      </c>
      <c r="Q3596" s="9">
        <v>1517.5985460174199</v>
      </c>
      <c r="R3596" s="9">
        <v>1200</v>
      </c>
      <c r="S3596" s="9" t="s">
        <v>308</v>
      </c>
      <c r="T3596" s="9">
        <v>1200</v>
      </c>
      <c r="U3596" s="9" t="s">
        <v>293</v>
      </c>
      <c r="V3596" s="9" t="s">
        <v>195</v>
      </c>
      <c r="Z3596" s="9">
        <v>0</v>
      </c>
      <c r="AA3596" s="9">
        <v>1</v>
      </c>
      <c r="AB3596" s="9">
        <v>3.7764827883336598</v>
      </c>
      <c r="AC3596" s="9">
        <v>0.55689470410904995</v>
      </c>
      <c r="AD3596" s="9">
        <v>1517.5985460174199</v>
      </c>
      <c r="AF3596" s="9">
        <v>-1</v>
      </c>
      <c r="AG3596" s="9">
        <v>-1</v>
      </c>
      <c r="AH3596" s="9">
        <v>-1</v>
      </c>
      <c r="AI3596" s="9">
        <v>-1</v>
      </c>
      <c r="AJ3596" s="9">
        <v>0</v>
      </c>
      <c r="AM3596" s="9" t="s">
        <v>309</v>
      </c>
      <c r="AN3596" s="9">
        <v>-1</v>
      </c>
      <c r="AQ3596" s="9">
        <v>578</v>
      </c>
      <c r="AR3596" s="9" t="s">
        <v>303</v>
      </c>
      <c r="AS3596" s="9" t="s">
        <v>304</v>
      </c>
      <c r="AT3596" s="9" t="s">
        <v>195</v>
      </c>
      <c r="AU3596" s="9">
        <v>132.71029999999999</v>
      </c>
      <c r="AV3596" s="9">
        <v>211.803928213897</v>
      </c>
      <c r="AW3596" s="9">
        <v>1596.0781200614899</v>
      </c>
      <c r="AX3596" s="9">
        <v>1.2308179611000001</v>
      </c>
    </row>
    <row r="3597" spans="1:50" x14ac:dyDescent="0.25">
      <c r="A3597" s="142">
        <v>550000</v>
      </c>
      <c r="B3597" s="142">
        <v>920000</v>
      </c>
      <c r="C3597" s="142">
        <v>920000</v>
      </c>
      <c r="D3597" s="9" t="s">
        <v>305</v>
      </c>
      <c r="E3597" s="9" t="s">
        <v>70</v>
      </c>
      <c r="F3597" s="9" t="s">
        <v>306</v>
      </c>
      <c r="G3597" s="9" t="s">
        <v>307</v>
      </c>
      <c r="H3597" s="9">
        <v>0.36</v>
      </c>
      <c r="I3597" s="9">
        <v>0.48</v>
      </c>
      <c r="J3597" s="9" t="s">
        <v>195</v>
      </c>
      <c r="K3597" s="9">
        <v>3.09134289999E-3</v>
      </c>
      <c r="L3597" s="9">
        <v>3847.8714452516401</v>
      </c>
      <c r="M3597" s="9">
        <v>9.5752729355517801</v>
      </c>
      <c r="N3597" s="9">
        <v>1.4120066440340999</v>
      </c>
      <c r="O3597" s="9">
        <v>2.960045200483E-2</v>
      </c>
      <c r="P3597" s="9">
        <v>4.3649967137799998E-3</v>
      </c>
      <c r="Q3597" s="9">
        <v>11.895090072372099</v>
      </c>
      <c r="R3597" s="9">
        <v>1210</v>
      </c>
      <c r="S3597" s="9" t="s">
        <v>310</v>
      </c>
      <c r="T3597" s="9">
        <v>1210</v>
      </c>
      <c r="U3597" s="9" t="s">
        <v>293</v>
      </c>
      <c r="V3597" s="9" t="s">
        <v>195</v>
      </c>
      <c r="Z3597" s="9">
        <v>0</v>
      </c>
      <c r="AA3597" s="9">
        <v>1</v>
      </c>
      <c r="AB3597" s="9">
        <v>2.960045200483E-2</v>
      </c>
      <c r="AC3597" s="9">
        <v>4.3649967137799998E-3</v>
      </c>
      <c r="AD3597" s="9">
        <v>11.895090072372</v>
      </c>
      <c r="AF3597" s="9">
        <v>-1</v>
      </c>
      <c r="AG3597" s="9">
        <v>-1</v>
      </c>
      <c r="AH3597" s="9">
        <v>-1</v>
      </c>
      <c r="AI3597" s="9">
        <v>-1</v>
      </c>
      <c r="AJ3597" s="9">
        <v>0</v>
      </c>
      <c r="AM3597" s="9" t="s">
        <v>309</v>
      </c>
      <c r="AN3597" s="9">
        <v>-1</v>
      </c>
      <c r="AQ3597" s="9">
        <v>578</v>
      </c>
      <c r="AR3597" s="9" t="s">
        <v>303</v>
      </c>
      <c r="AS3597" s="9" t="s">
        <v>304</v>
      </c>
      <c r="AT3597" s="9" t="s">
        <v>195</v>
      </c>
      <c r="AU3597" s="9">
        <v>132.71029999999999</v>
      </c>
      <c r="AV3597" s="9">
        <v>19.970855153530898</v>
      </c>
      <c r="AW3597" s="9">
        <v>12.510220868685201</v>
      </c>
      <c r="AX3597" s="9">
        <v>9.6472750000000003E-3</v>
      </c>
    </row>
    <row r="3598" spans="1:50" x14ac:dyDescent="0.25">
      <c r="A3598" s="142">
        <v>550000</v>
      </c>
      <c r="B3598" s="142">
        <v>920000</v>
      </c>
      <c r="C3598" s="142">
        <v>920000</v>
      </c>
      <c r="D3598" s="9" t="s">
        <v>305</v>
      </c>
      <c r="E3598" s="9" t="s">
        <v>70</v>
      </c>
      <c r="F3598" s="9" t="s">
        <v>306</v>
      </c>
      <c r="G3598" s="9" t="s">
        <v>307</v>
      </c>
      <c r="H3598" s="9">
        <v>0.36</v>
      </c>
      <c r="I3598" s="9">
        <v>0.48</v>
      </c>
      <c r="J3598" s="9" t="s">
        <v>195</v>
      </c>
      <c r="K3598" s="9">
        <v>5.8425034056100002E-3</v>
      </c>
      <c r="L3598" s="9">
        <v>3847.8714452516401</v>
      </c>
      <c r="M3598" s="9">
        <v>9.5752729355517801</v>
      </c>
      <c r="N3598" s="9">
        <v>1.4120066440340999</v>
      </c>
      <c r="O3598" s="9">
        <v>5.5943564735690003E-2</v>
      </c>
      <c r="P3598" s="9">
        <v>8.24965362652E-3</v>
      </c>
      <c r="Q3598" s="9">
        <v>22.4812020232668</v>
      </c>
      <c r="R3598" s="9">
        <v>1330</v>
      </c>
      <c r="S3598" s="9" t="s">
        <v>311</v>
      </c>
      <c r="T3598" s="9">
        <v>1330</v>
      </c>
      <c r="U3598" s="9" t="s">
        <v>293</v>
      </c>
      <c r="V3598" s="9" t="s">
        <v>195</v>
      </c>
      <c r="Z3598" s="9">
        <v>0</v>
      </c>
      <c r="AA3598" s="9">
        <v>1</v>
      </c>
      <c r="AB3598" s="9">
        <v>5.5943564735690003E-2</v>
      </c>
      <c r="AC3598" s="9">
        <v>8.24965362652E-3</v>
      </c>
      <c r="AD3598" s="9">
        <v>22.4812020232675</v>
      </c>
      <c r="AF3598" s="9">
        <v>-1</v>
      </c>
      <c r="AG3598" s="9">
        <v>-1</v>
      </c>
      <c r="AH3598" s="9">
        <v>-1</v>
      </c>
      <c r="AI3598" s="9">
        <v>-1</v>
      </c>
      <c r="AJ3598" s="9">
        <v>0</v>
      </c>
      <c r="AM3598" s="9" t="s">
        <v>309</v>
      </c>
      <c r="AN3598" s="9">
        <v>-1</v>
      </c>
      <c r="AQ3598" s="9">
        <v>578</v>
      </c>
      <c r="AR3598" s="9" t="s">
        <v>303</v>
      </c>
      <c r="AS3598" s="9" t="s">
        <v>304</v>
      </c>
      <c r="AT3598" s="9" t="s">
        <v>195</v>
      </c>
      <c r="AU3598" s="9">
        <v>132.71029999999999</v>
      </c>
      <c r="AV3598" s="9">
        <v>28.528407503420102</v>
      </c>
      <c r="AW3598" s="9">
        <v>23.6437724299238</v>
      </c>
      <c r="AX3598" s="9">
        <v>1.8232929500000002E-2</v>
      </c>
    </row>
    <row r="3599" spans="1:50" x14ac:dyDescent="0.25">
      <c r="A3599" s="142">
        <v>550000</v>
      </c>
      <c r="B3599" s="142">
        <v>920000</v>
      </c>
      <c r="C3599" s="142">
        <v>920000</v>
      </c>
      <c r="D3599" s="9" t="s">
        <v>305</v>
      </c>
      <c r="E3599" s="9" t="s">
        <v>70</v>
      </c>
      <c r="F3599" s="9" t="s">
        <v>306</v>
      </c>
      <c r="G3599" s="9" t="s">
        <v>307</v>
      </c>
      <c r="H3599" s="9">
        <v>0.36</v>
      </c>
      <c r="I3599" s="9">
        <v>0.48</v>
      </c>
      <c r="J3599" s="9" t="s">
        <v>195</v>
      </c>
      <c r="K3599" s="9">
        <v>2.2429978588540001E-2</v>
      </c>
      <c r="L3599" s="9">
        <v>3847.8714452516401</v>
      </c>
      <c r="M3599" s="9">
        <v>9.5752729355517801</v>
      </c>
      <c r="N3599" s="9">
        <v>1.4120066440340999</v>
      </c>
      <c r="O3599" s="9">
        <v>0.21477316692387999</v>
      </c>
      <c r="P3599" s="9">
        <v>3.1671278792560001E-2</v>
      </c>
      <c r="Q3599" s="9">
        <v>86.307674128460206</v>
      </c>
      <c r="R3599" s="9">
        <v>1210</v>
      </c>
      <c r="S3599" s="9" t="s">
        <v>310</v>
      </c>
      <c r="T3599" s="9">
        <v>1210</v>
      </c>
      <c r="U3599" s="9" t="s">
        <v>293</v>
      </c>
      <c r="V3599" s="9" t="s">
        <v>195</v>
      </c>
      <c r="Z3599" s="9">
        <v>0</v>
      </c>
      <c r="AA3599" s="9">
        <v>1</v>
      </c>
      <c r="AB3599" s="9">
        <v>0.21477316692387999</v>
      </c>
      <c r="AC3599" s="9">
        <v>3.1671278792560001E-2</v>
      </c>
      <c r="AD3599" s="9">
        <v>86.307674128460604</v>
      </c>
      <c r="AF3599" s="9">
        <v>-1</v>
      </c>
      <c r="AG3599" s="9">
        <v>-1</v>
      </c>
      <c r="AH3599" s="9">
        <v>-1</v>
      </c>
      <c r="AI3599" s="9">
        <v>-1</v>
      </c>
      <c r="AJ3599" s="9">
        <v>0</v>
      </c>
      <c r="AM3599" s="9" t="s">
        <v>309</v>
      </c>
      <c r="AN3599" s="9">
        <v>-1</v>
      </c>
      <c r="AQ3599" s="9">
        <v>578</v>
      </c>
      <c r="AR3599" s="9" t="s">
        <v>303</v>
      </c>
      <c r="AS3599" s="9" t="s">
        <v>304</v>
      </c>
      <c r="AT3599" s="9" t="s">
        <v>195</v>
      </c>
      <c r="AU3599" s="9">
        <v>132.71029999999999</v>
      </c>
      <c r="AV3599" s="9">
        <v>43.230304712173897</v>
      </c>
      <c r="AW3599" s="9">
        <v>90.770902905340193</v>
      </c>
      <c r="AX3599" s="9">
        <v>6.9998113599999995E-2</v>
      </c>
    </row>
    <row r="3600" spans="1:50" x14ac:dyDescent="0.25">
      <c r="A3600" s="142">
        <v>550000</v>
      </c>
      <c r="B3600" s="142">
        <v>920000</v>
      </c>
      <c r="C3600" s="142">
        <v>920000</v>
      </c>
      <c r="D3600" s="9" t="s">
        <v>305</v>
      </c>
      <c r="E3600" s="9" t="s">
        <v>70</v>
      </c>
      <c r="F3600" s="9" t="s">
        <v>306</v>
      </c>
      <c r="G3600" s="9" t="s">
        <v>307</v>
      </c>
      <c r="H3600" s="9">
        <v>0.36</v>
      </c>
      <c r="I3600" s="9">
        <v>0.48</v>
      </c>
      <c r="J3600" s="9" t="s">
        <v>195</v>
      </c>
      <c r="K3600" s="9">
        <v>5.2213802648950002E-2</v>
      </c>
      <c r="L3600" s="9">
        <v>3847.8714452516401</v>
      </c>
      <c r="M3600" s="9">
        <v>9.5752729355517801</v>
      </c>
      <c r="N3600" s="9">
        <v>1.4120066440340999</v>
      </c>
      <c r="O3600" s="9">
        <v>0.49996141136673999</v>
      </c>
      <c r="P3600" s="9">
        <v>7.37262362506E-2</v>
      </c>
      <c r="Q3600" s="9">
        <v>200.912000260902</v>
      </c>
      <c r="R3600" s="9">
        <v>1210</v>
      </c>
      <c r="S3600" s="9" t="s">
        <v>310</v>
      </c>
      <c r="T3600" s="9">
        <v>1210</v>
      </c>
      <c r="U3600" s="9" t="s">
        <v>293</v>
      </c>
      <c r="V3600" s="9" t="s">
        <v>195</v>
      </c>
      <c r="Z3600" s="9">
        <v>0</v>
      </c>
      <c r="AA3600" s="9">
        <v>1</v>
      </c>
      <c r="AB3600" s="9">
        <v>0.49996141136673999</v>
      </c>
      <c r="AC3600" s="9">
        <v>7.37262362506E-2</v>
      </c>
      <c r="AD3600" s="9">
        <v>200.912000260902</v>
      </c>
      <c r="AF3600" s="9">
        <v>-1</v>
      </c>
      <c r="AG3600" s="9">
        <v>-1</v>
      </c>
      <c r="AH3600" s="9">
        <v>-1</v>
      </c>
      <c r="AI3600" s="9">
        <v>-1</v>
      </c>
      <c r="AJ3600" s="9">
        <v>0</v>
      </c>
      <c r="AM3600" s="9" t="s">
        <v>309</v>
      </c>
      <c r="AN3600" s="9">
        <v>-1</v>
      </c>
      <c r="AQ3600" s="9">
        <v>578</v>
      </c>
      <c r="AR3600" s="9" t="s">
        <v>303</v>
      </c>
      <c r="AS3600" s="9" t="s">
        <v>304</v>
      </c>
      <c r="AT3600" s="9" t="s">
        <v>195</v>
      </c>
      <c r="AU3600" s="9">
        <v>132.71029999999999</v>
      </c>
      <c r="AV3600" s="9">
        <v>59.469720441258197</v>
      </c>
      <c r="AW3600" s="9">
        <v>211.301762587833</v>
      </c>
      <c r="AX3600" s="9">
        <v>0.16294566120000001</v>
      </c>
    </row>
    <row r="3601" spans="1:50" x14ac:dyDescent="0.25">
      <c r="A3601" s="142">
        <v>550000</v>
      </c>
      <c r="B3601" s="142">
        <v>920000</v>
      </c>
      <c r="C3601" s="142">
        <v>920000</v>
      </c>
      <c r="D3601" s="9" t="s">
        <v>305</v>
      </c>
      <c r="E3601" s="9" t="s">
        <v>70</v>
      </c>
      <c r="F3601" s="9" t="s">
        <v>306</v>
      </c>
      <c r="G3601" s="9" t="s">
        <v>307</v>
      </c>
      <c r="H3601" s="9">
        <v>0.36</v>
      </c>
      <c r="I3601" s="9">
        <v>0.48</v>
      </c>
      <c r="J3601" s="9" t="s">
        <v>195</v>
      </c>
      <c r="K3601" s="9">
        <v>6.7613250193000003E-4</v>
      </c>
      <c r="L3601" s="9">
        <v>3847.8714452516401</v>
      </c>
      <c r="M3601" s="9">
        <v>9.5752729355517801</v>
      </c>
      <c r="N3601" s="9">
        <v>1.4120066440340999</v>
      </c>
      <c r="O3601" s="9">
        <v>6.4741532466099996E-3</v>
      </c>
      <c r="P3601" s="9">
        <v>9.5470358496999995E-4</v>
      </c>
      <c r="Q3601" s="9">
        <v>2.6016709473983801</v>
      </c>
      <c r="R3601" s="9">
        <v>1210</v>
      </c>
      <c r="S3601" s="9" t="s">
        <v>310</v>
      </c>
      <c r="T3601" s="9">
        <v>1210</v>
      </c>
      <c r="U3601" s="9" t="s">
        <v>293</v>
      </c>
      <c r="V3601" s="9" t="s">
        <v>195</v>
      </c>
      <c r="Z3601" s="9">
        <v>0</v>
      </c>
      <c r="AA3601" s="9">
        <v>1</v>
      </c>
      <c r="AB3601" s="9">
        <v>6.4741532466099996E-3</v>
      </c>
      <c r="AC3601" s="9">
        <v>9.5470358496999995E-4</v>
      </c>
      <c r="AD3601" s="9">
        <v>2.6016709473992501</v>
      </c>
      <c r="AF3601" s="9">
        <v>-1</v>
      </c>
      <c r="AG3601" s="9">
        <v>-1</v>
      </c>
      <c r="AH3601" s="9">
        <v>-1</v>
      </c>
      <c r="AI3601" s="9">
        <v>-1</v>
      </c>
      <c r="AJ3601" s="9">
        <v>0</v>
      </c>
      <c r="AM3601" s="9" t="s">
        <v>309</v>
      </c>
      <c r="AN3601" s="9">
        <v>-1</v>
      </c>
      <c r="AQ3601" s="9">
        <v>578</v>
      </c>
      <c r="AR3601" s="9" t="s">
        <v>303</v>
      </c>
      <c r="AS3601" s="9" t="s">
        <v>304</v>
      </c>
      <c r="AT3601" s="9" t="s">
        <v>195</v>
      </c>
      <c r="AU3601" s="9">
        <v>132.71029999999999</v>
      </c>
      <c r="AV3601" s="9">
        <v>9.3475279825121795</v>
      </c>
      <c r="AW3601" s="9">
        <v>2.7362111578458901</v>
      </c>
      <c r="AX3601" s="9">
        <v>2.1100331999999999E-3</v>
      </c>
    </row>
    <row r="3602" spans="1:50" x14ac:dyDescent="0.25">
      <c r="A3602" s="142">
        <v>550000</v>
      </c>
      <c r="B3602" s="142">
        <v>920000</v>
      </c>
      <c r="C3602" s="142">
        <v>920000</v>
      </c>
      <c r="D3602" s="9" t="s">
        <v>305</v>
      </c>
      <c r="E3602" s="9" t="s">
        <v>70</v>
      </c>
      <c r="F3602" s="9" t="s">
        <v>306</v>
      </c>
      <c r="G3602" s="9" t="s">
        <v>307</v>
      </c>
      <c r="H3602" s="9">
        <v>0.36</v>
      </c>
      <c r="I3602" s="9">
        <v>0.48</v>
      </c>
      <c r="J3602" s="9" t="s">
        <v>195</v>
      </c>
      <c r="K3602" s="9">
        <v>0.13911020102874</v>
      </c>
      <c r="L3602" s="9">
        <v>3847.8714452516401</v>
      </c>
      <c r="M3602" s="9">
        <v>9.5752729355517801</v>
      </c>
      <c r="N3602" s="9">
        <v>1.4120066440340999</v>
      </c>
      <c r="O3602" s="9">
        <v>1.33201814296972</v>
      </c>
      <c r="P3602" s="9">
        <v>0.19642452810551</v>
      </c>
      <c r="Q3602" s="9">
        <v>535.27817028173001</v>
      </c>
      <c r="R3602" s="9">
        <v>1210</v>
      </c>
      <c r="S3602" s="9" t="s">
        <v>310</v>
      </c>
      <c r="T3602" s="9">
        <v>1210</v>
      </c>
      <c r="U3602" s="9" t="s">
        <v>293</v>
      </c>
      <c r="V3602" s="9" t="s">
        <v>195</v>
      </c>
      <c r="Z3602" s="9">
        <v>0</v>
      </c>
      <c r="AA3602" s="9">
        <v>1</v>
      </c>
      <c r="AB3602" s="9">
        <v>1.33201814296972</v>
      </c>
      <c r="AC3602" s="9">
        <v>0.19642452810551</v>
      </c>
      <c r="AD3602" s="9">
        <v>535.27817028173001</v>
      </c>
      <c r="AF3602" s="9">
        <v>-1</v>
      </c>
      <c r="AG3602" s="9">
        <v>-1</v>
      </c>
      <c r="AH3602" s="9">
        <v>-1</v>
      </c>
      <c r="AI3602" s="9">
        <v>-1</v>
      </c>
      <c r="AJ3602" s="9">
        <v>0</v>
      </c>
      <c r="AM3602" s="9" t="s">
        <v>309</v>
      </c>
      <c r="AN3602" s="9">
        <v>-1</v>
      </c>
      <c r="AQ3602" s="9">
        <v>578</v>
      </c>
      <c r="AR3602" s="9" t="s">
        <v>303</v>
      </c>
      <c r="AS3602" s="9" t="s">
        <v>304</v>
      </c>
      <c r="AT3602" s="9" t="s">
        <v>195</v>
      </c>
      <c r="AU3602" s="9">
        <v>132.71029999999999</v>
      </c>
      <c r="AV3602" s="9">
        <v>96.940393458168202</v>
      </c>
      <c r="AW3602" s="9">
        <v>562.95901045454104</v>
      </c>
      <c r="AX3602" s="9">
        <v>0.43412665880000001</v>
      </c>
    </row>
    <row r="3603" spans="1:50" x14ac:dyDescent="0.25">
      <c r="A3603" s="142">
        <v>550000</v>
      </c>
      <c r="B3603" s="142">
        <v>920000</v>
      </c>
      <c r="C3603" s="142">
        <v>920000</v>
      </c>
      <c r="D3603" s="9" t="s">
        <v>305</v>
      </c>
      <c r="E3603" s="9" t="s">
        <v>70</v>
      </c>
      <c r="F3603" s="9" t="s">
        <v>306</v>
      </c>
      <c r="G3603" s="9" t="s">
        <v>307</v>
      </c>
      <c r="H3603" s="9">
        <v>0.36</v>
      </c>
      <c r="I3603" s="9">
        <v>0.48</v>
      </c>
      <c r="J3603" s="9" t="s">
        <v>195</v>
      </c>
      <c r="K3603" s="9">
        <v>0.16831088324339999</v>
      </c>
      <c r="L3603" s="9">
        <v>3855.3464394254502</v>
      </c>
      <c r="M3603" s="9">
        <v>9.5785915888125608</v>
      </c>
      <c r="N3603" s="9">
        <v>1.40767849500098</v>
      </c>
      <c r="O3603" s="9">
        <v>1.6121812105409099</v>
      </c>
      <c r="P3603" s="9">
        <v>0.23692761081635999</v>
      </c>
      <c r="Q3603" s="9">
        <v>648.89676442902305</v>
      </c>
      <c r="R3603" s="9">
        <v>1210</v>
      </c>
      <c r="S3603" s="9" t="s">
        <v>310</v>
      </c>
      <c r="T3603" s="9">
        <v>1210</v>
      </c>
      <c r="U3603" s="9" t="s">
        <v>293</v>
      </c>
      <c r="V3603" s="9" t="s">
        <v>195</v>
      </c>
      <c r="Z3603" s="9">
        <v>0</v>
      </c>
      <c r="AA3603" s="9">
        <v>1</v>
      </c>
      <c r="AB3603" s="9">
        <v>1.6121812105409099</v>
      </c>
      <c r="AC3603" s="9">
        <v>0.23692761081635999</v>
      </c>
      <c r="AD3603" s="9">
        <v>648.89676442902305</v>
      </c>
      <c r="AF3603" s="9">
        <v>-1</v>
      </c>
      <c r="AG3603" s="9">
        <v>-1</v>
      </c>
      <c r="AH3603" s="9">
        <v>-1</v>
      </c>
      <c r="AI3603" s="9">
        <v>-1</v>
      </c>
      <c r="AJ3603" s="9">
        <v>0</v>
      </c>
      <c r="AM3603" s="9" t="s">
        <v>309</v>
      </c>
      <c r="AN3603" s="9">
        <v>-1</v>
      </c>
      <c r="AQ3603" s="9">
        <v>578</v>
      </c>
      <c r="AR3603" s="9" t="s">
        <v>303</v>
      </c>
      <c r="AS3603" s="9" t="s">
        <v>304</v>
      </c>
      <c r="AT3603" s="9" t="s">
        <v>195</v>
      </c>
      <c r="AU3603" s="9">
        <v>132.71029999999999</v>
      </c>
      <c r="AV3603" s="9">
        <v>106.52182700212801</v>
      </c>
      <c r="AW3603" s="9">
        <v>681.12997881339902</v>
      </c>
      <c r="AX3603" s="9">
        <v>0.52627474809999997</v>
      </c>
    </row>
    <row r="3604" spans="1:50" x14ac:dyDescent="0.25">
      <c r="A3604" s="142">
        <v>550000</v>
      </c>
      <c r="B3604" s="142">
        <v>920000</v>
      </c>
      <c r="C3604" s="142">
        <v>920000</v>
      </c>
      <c r="D3604" s="9" t="s">
        <v>305</v>
      </c>
      <c r="E3604" s="9" t="s">
        <v>70</v>
      </c>
      <c r="F3604" s="9" t="s">
        <v>306</v>
      </c>
      <c r="G3604" s="9" t="s">
        <v>307</v>
      </c>
      <c r="H3604" s="9">
        <v>0.36</v>
      </c>
      <c r="I3604" s="9">
        <v>0.48</v>
      </c>
      <c r="J3604" s="9" t="s">
        <v>195</v>
      </c>
      <c r="K3604" s="9">
        <v>3.5923146309600001E-3</v>
      </c>
      <c r="L3604" s="9">
        <v>3855.3464394254502</v>
      </c>
      <c r="M3604" s="9">
        <v>9.5785915888125608</v>
      </c>
      <c r="N3604" s="9">
        <v>1.40767849500098</v>
      </c>
      <c r="O3604" s="9">
        <v>3.4409314708530002E-2</v>
      </c>
      <c r="P3604" s="9">
        <v>5.0568240532799999E-3</v>
      </c>
      <c r="Q3604" s="9">
        <v>13.8496174217868</v>
      </c>
      <c r="R3604" s="9">
        <v>1210</v>
      </c>
      <c r="S3604" s="9" t="s">
        <v>310</v>
      </c>
      <c r="T3604" s="9">
        <v>1210</v>
      </c>
      <c r="U3604" s="9" t="s">
        <v>293</v>
      </c>
      <c r="V3604" s="9" t="s">
        <v>195</v>
      </c>
      <c r="Z3604" s="9">
        <v>0</v>
      </c>
      <c r="AA3604" s="9">
        <v>1</v>
      </c>
      <c r="AB3604" s="9">
        <v>3.4409314708530002E-2</v>
      </c>
      <c r="AC3604" s="9">
        <v>5.0568240532799999E-3</v>
      </c>
      <c r="AD3604" s="9">
        <v>13.8496174217853</v>
      </c>
      <c r="AF3604" s="9">
        <v>-1</v>
      </c>
      <c r="AG3604" s="9">
        <v>-1</v>
      </c>
      <c r="AH3604" s="9">
        <v>-1</v>
      </c>
      <c r="AI3604" s="9">
        <v>-1</v>
      </c>
      <c r="AJ3604" s="9">
        <v>0</v>
      </c>
      <c r="AM3604" s="9" t="s">
        <v>309</v>
      </c>
      <c r="AN3604" s="9">
        <v>-1</v>
      </c>
      <c r="AQ3604" s="9">
        <v>578</v>
      </c>
      <c r="AR3604" s="9" t="s">
        <v>303</v>
      </c>
      <c r="AS3604" s="9" t="s">
        <v>304</v>
      </c>
      <c r="AT3604" s="9" t="s">
        <v>195</v>
      </c>
      <c r="AU3604" s="9">
        <v>132.71029999999999</v>
      </c>
      <c r="AV3604" s="9">
        <v>22.469388998214601</v>
      </c>
      <c r="AW3604" s="9">
        <v>14.5375815356005</v>
      </c>
      <c r="AX3604" s="9">
        <v>1.1232455299999999E-2</v>
      </c>
    </row>
    <row r="3605" spans="1:50" x14ac:dyDescent="0.25">
      <c r="A3605" s="142">
        <v>550000</v>
      </c>
      <c r="B3605" s="142">
        <v>920000</v>
      </c>
      <c r="C3605" s="142">
        <v>920000</v>
      </c>
      <c r="D3605" s="9" t="s">
        <v>305</v>
      </c>
      <c r="E3605" s="9" t="s">
        <v>70</v>
      </c>
      <c r="F3605" s="9" t="s">
        <v>306</v>
      </c>
      <c r="G3605" s="9" t="s">
        <v>307</v>
      </c>
      <c r="H3605" s="9">
        <v>0.36</v>
      </c>
      <c r="I3605" s="9">
        <v>0.48</v>
      </c>
      <c r="J3605" s="9" t="s">
        <v>195</v>
      </c>
      <c r="K3605" s="9">
        <v>0.17164456625853</v>
      </c>
      <c r="L3605" s="9">
        <v>3855.3464394254502</v>
      </c>
      <c r="M3605" s="9">
        <v>9.5785915888125608</v>
      </c>
      <c r="N3605" s="9">
        <v>1.40767849500098</v>
      </c>
      <c r="O3605" s="9">
        <v>1.64411319862937</v>
      </c>
      <c r="P3605" s="9">
        <v>0.24162036470591</v>
      </c>
      <c r="Q3605" s="9">
        <v>661.74926737156602</v>
      </c>
      <c r="R3605" s="9">
        <v>1210</v>
      </c>
      <c r="S3605" s="9" t="s">
        <v>310</v>
      </c>
      <c r="T3605" s="9">
        <v>1210</v>
      </c>
      <c r="U3605" s="9" t="s">
        <v>293</v>
      </c>
      <c r="V3605" s="9" t="s">
        <v>195</v>
      </c>
      <c r="Z3605" s="9">
        <v>0</v>
      </c>
      <c r="AA3605" s="9">
        <v>1</v>
      </c>
      <c r="AB3605" s="9">
        <v>1.64411319862937</v>
      </c>
      <c r="AC3605" s="9">
        <v>0.24162036470591</v>
      </c>
      <c r="AD3605" s="9">
        <v>661.74926737156602</v>
      </c>
      <c r="AF3605" s="9">
        <v>-1</v>
      </c>
      <c r="AG3605" s="9">
        <v>-1</v>
      </c>
      <c r="AH3605" s="9">
        <v>-1</v>
      </c>
      <c r="AI3605" s="9">
        <v>-1</v>
      </c>
      <c r="AJ3605" s="9">
        <v>0</v>
      </c>
      <c r="AM3605" s="9" t="s">
        <v>309</v>
      </c>
      <c r="AN3605" s="9">
        <v>-1</v>
      </c>
      <c r="AQ3605" s="9">
        <v>578</v>
      </c>
      <c r="AR3605" s="9" t="s">
        <v>303</v>
      </c>
      <c r="AS3605" s="9" t="s">
        <v>304</v>
      </c>
      <c r="AT3605" s="9" t="s">
        <v>195</v>
      </c>
      <c r="AU3605" s="9">
        <v>132.71029999999999</v>
      </c>
      <c r="AV3605" s="9">
        <v>107.50683173033001</v>
      </c>
      <c r="AW3605" s="9">
        <v>694.62091533341095</v>
      </c>
      <c r="AX3605" s="9">
        <v>0.53669851369999999</v>
      </c>
    </row>
    <row r="3606" spans="1:50" x14ac:dyDescent="0.25">
      <c r="A3606" s="142">
        <v>550000</v>
      </c>
      <c r="B3606" s="142">
        <v>920000</v>
      </c>
      <c r="C3606" s="142">
        <v>920000</v>
      </c>
      <c r="D3606" s="9" t="s">
        <v>305</v>
      </c>
      <c r="E3606" s="9" t="s">
        <v>70</v>
      </c>
      <c r="F3606" s="9" t="s">
        <v>306</v>
      </c>
      <c r="G3606" s="9" t="s">
        <v>307</v>
      </c>
      <c r="H3606" s="9">
        <v>0.36</v>
      </c>
      <c r="I3606" s="9">
        <v>0.48</v>
      </c>
      <c r="J3606" s="9" t="s">
        <v>195</v>
      </c>
      <c r="K3606" s="9">
        <v>0.13974176741040001</v>
      </c>
      <c r="L3606" s="9">
        <v>3855.3464394254502</v>
      </c>
      <c r="M3606" s="9">
        <v>9.5785915888125608</v>
      </c>
      <c r="N3606" s="9">
        <v>1.40767849500098</v>
      </c>
      <c r="O3606" s="9">
        <v>1.3385293179230999</v>
      </c>
      <c r="P3606" s="9">
        <v>0.19671148083705001</v>
      </c>
      <c r="Q3606" s="9">
        <v>538.75292542472505</v>
      </c>
      <c r="R3606" s="9">
        <v>1210</v>
      </c>
      <c r="S3606" s="9" t="s">
        <v>310</v>
      </c>
      <c r="T3606" s="9">
        <v>1210</v>
      </c>
      <c r="U3606" s="9" t="s">
        <v>293</v>
      </c>
      <c r="V3606" s="9" t="s">
        <v>195</v>
      </c>
      <c r="Z3606" s="9">
        <v>0</v>
      </c>
      <c r="AA3606" s="9">
        <v>1</v>
      </c>
      <c r="AB3606" s="9">
        <v>1.3385293179230999</v>
      </c>
      <c r="AC3606" s="9">
        <v>0.19671148083705001</v>
      </c>
      <c r="AD3606" s="9">
        <v>538.75292542472505</v>
      </c>
      <c r="AF3606" s="9">
        <v>-1</v>
      </c>
      <c r="AG3606" s="9">
        <v>-1</v>
      </c>
      <c r="AH3606" s="9">
        <v>-1</v>
      </c>
      <c r="AI3606" s="9">
        <v>-1</v>
      </c>
      <c r="AJ3606" s="9">
        <v>0</v>
      </c>
      <c r="AM3606" s="9" t="s">
        <v>309</v>
      </c>
      <c r="AN3606" s="9">
        <v>-1</v>
      </c>
      <c r="AQ3606" s="9">
        <v>578</v>
      </c>
      <c r="AR3606" s="9" t="s">
        <v>303</v>
      </c>
      <c r="AS3606" s="9" t="s">
        <v>304</v>
      </c>
      <c r="AT3606" s="9" t="s">
        <v>195</v>
      </c>
      <c r="AU3606" s="9">
        <v>132.71029999999999</v>
      </c>
      <c r="AV3606" s="9">
        <v>99.465072682154002</v>
      </c>
      <c r="AW3606" s="9">
        <v>565.51486892232197</v>
      </c>
      <c r="AX3606" s="9">
        <v>0.43694478949999999</v>
      </c>
    </row>
    <row r="3607" spans="1:50" x14ac:dyDescent="0.25">
      <c r="A3607" s="142">
        <v>550000</v>
      </c>
      <c r="B3607" s="142">
        <v>920000</v>
      </c>
      <c r="C3607" s="142">
        <v>920000</v>
      </c>
      <c r="D3607" s="9" t="s">
        <v>305</v>
      </c>
      <c r="E3607" s="9" t="s">
        <v>70</v>
      </c>
      <c r="F3607" s="9" t="s">
        <v>306</v>
      </c>
      <c r="G3607" s="9" t="s">
        <v>307</v>
      </c>
      <c r="H3607" s="9">
        <v>0.36</v>
      </c>
      <c r="I3607" s="9">
        <v>0.48</v>
      </c>
      <c r="J3607" s="9" t="s">
        <v>195</v>
      </c>
      <c r="K3607" s="9">
        <v>0.13447392219363999</v>
      </c>
      <c r="L3607" s="9">
        <v>3855.3464394254502</v>
      </c>
      <c r="M3607" s="9">
        <v>9.5785915888125608</v>
      </c>
      <c r="N3607" s="9">
        <v>1.40767849500098</v>
      </c>
      <c r="O3607" s="9">
        <v>1.2880707800386599</v>
      </c>
      <c r="P3607" s="9">
        <v>0.18929604841042</v>
      </c>
      <c r="Q3607" s="9">
        <v>518.44355712483696</v>
      </c>
      <c r="R3607" s="9">
        <v>1210</v>
      </c>
      <c r="S3607" s="9" t="s">
        <v>310</v>
      </c>
      <c r="T3607" s="9">
        <v>1210</v>
      </c>
      <c r="U3607" s="9" t="s">
        <v>293</v>
      </c>
      <c r="V3607" s="9" t="s">
        <v>195</v>
      </c>
      <c r="Z3607" s="9">
        <v>0</v>
      </c>
      <c r="AA3607" s="9">
        <v>1</v>
      </c>
      <c r="AB3607" s="9">
        <v>1.2880707800386599</v>
      </c>
      <c r="AC3607" s="9">
        <v>0.18929604841042</v>
      </c>
      <c r="AD3607" s="9">
        <v>518.44355712483696</v>
      </c>
      <c r="AF3607" s="9">
        <v>-1</v>
      </c>
      <c r="AG3607" s="9">
        <v>-1</v>
      </c>
      <c r="AH3607" s="9">
        <v>-1</v>
      </c>
      <c r="AI3607" s="9">
        <v>-1</v>
      </c>
      <c r="AJ3607" s="9">
        <v>0</v>
      </c>
      <c r="AM3607" s="9" t="s">
        <v>309</v>
      </c>
      <c r="AN3607" s="9">
        <v>-1</v>
      </c>
      <c r="AQ3607" s="9">
        <v>578</v>
      </c>
      <c r="AR3607" s="9" t="s">
        <v>303</v>
      </c>
      <c r="AS3607" s="9" t="s">
        <v>304</v>
      </c>
      <c r="AT3607" s="9" t="s">
        <v>195</v>
      </c>
      <c r="AU3607" s="9">
        <v>132.71029999999999</v>
      </c>
      <c r="AV3607" s="9">
        <v>95.659808053304005</v>
      </c>
      <c r="AW3607" s="9">
        <v>544.196655674662</v>
      </c>
      <c r="AX3607" s="9">
        <v>0.42047328229999997</v>
      </c>
    </row>
    <row r="3608" spans="1:50" x14ac:dyDescent="0.25">
      <c r="A3608" s="142">
        <v>550000</v>
      </c>
      <c r="B3608" s="142">
        <v>920000</v>
      </c>
      <c r="C3608" s="142">
        <v>920000</v>
      </c>
      <c r="D3608" s="9" t="s">
        <v>305</v>
      </c>
      <c r="E3608" s="9" t="s">
        <v>70</v>
      </c>
      <c r="F3608" s="9" t="s">
        <v>306</v>
      </c>
      <c r="G3608" s="9" t="s">
        <v>307</v>
      </c>
      <c r="H3608" s="9">
        <v>0.36</v>
      </c>
      <c r="I3608" s="9">
        <v>0.48</v>
      </c>
      <c r="J3608" s="9" t="s">
        <v>195</v>
      </c>
      <c r="K3608" s="9">
        <v>0.15002793671070999</v>
      </c>
      <c r="L3608" s="9">
        <v>3960.1965847136798</v>
      </c>
      <c r="M3608" s="9">
        <v>10.097621620420799</v>
      </c>
      <c r="N3608" s="9">
        <v>1.3479497682689201</v>
      </c>
      <c r="O3608" s="9">
        <v>1.51492533739729</v>
      </c>
      <c r="P3608" s="9">
        <v>0.20223012252306999</v>
      </c>
      <c r="Q3608" s="9">
        <v>594.14012257342904</v>
      </c>
      <c r="R3608" s="9">
        <v>1400</v>
      </c>
      <c r="S3608" s="9" t="s">
        <v>297</v>
      </c>
      <c r="T3608" s="9">
        <v>1400</v>
      </c>
      <c r="U3608" s="9" t="s">
        <v>293</v>
      </c>
      <c r="V3608" s="9" t="s">
        <v>195</v>
      </c>
      <c r="Z3608" s="9">
        <v>0</v>
      </c>
      <c r="AA3608" s="9">
        <v>1</v>
      </c>
      <c r="AB3608" s="9">
        <v>1.51492533739729</v>
      </c>
      <c r="AC3608" s="9">
        <v>0.20223012252306999</v>
      </c>
      <c r="AD3608" s="9">
        <v>594.14012257342904</v>
      </c>
      <c r="AF3608" s="9">
        <v>-1</v>
      </c>
      <c r="AG3608" s="9">
        <v>-1</v>
      </c>
      <c r="AH3608" s="9">
        <v>-1</v>
      </c>
      <c r="AI3608" s="9">
        <v>-1</v>
      </c>
      <c r="AJ3608" s="9">
        <v>0</v>
      </c>
      <c r="AM3608" s="9" t="s">
        <v>309</v>
      </c>
      <c r="AN3608" s="9">
        <v>-1</v>
      </c>
      <c r="AQ3608" s="9">
        <v>578</v>
      </c>
      <c r="AR3608" s="9" t="s">
        <v>303</v>
      </c>
      <c r="AS3608" s="9" t="s">
        <v>304</v>
      </c>
      <c r="AT3608" s="9" t="s">
        <v>195</v>
      </c>
      <c r="AU3608" s="9">
        <v>132.71029999999999</v>
      </c>
      <c r="AV3608" s="9">
        <v>188.34787766675899</v>
      </c>
      <c r="AW3608" s="9">
        <v>607.14151921719395</v>
      </c>
      <c r="AX3608" s="9">
        <v>0.4818654684</v>
      </c>
    </row>
    <row r="3609" spans="1:50" x14ac:dyDescent="0.25">
      <c r="A3609" s="142">
        <v>550000</v>
      </c>
      <c r="B3609" s="142">
        <v>920000</v>
      </c>
      <c r="C3609" s="142">
        <v>920000</v>
      </c>
      <c r="D3609" s="9" t="s">
        <v>305</v>
      </c>
      <c r="E3609" s="9" t="s">
        <v>70</v>
      </c>
      <c r="F3609" s="9" t="s">
        <v>306</v>
      </c>
      <c r="G3609" s="9" t="s">
        <v>307</v>
      </c>
      <c r="H3609" s="9">
        <v>0.36</v>
      </c>
      <c r="I3609" s="9">
        <v>0.48</v>
      </c>
      <c r="J3609" s="9" t="s">
        <v>195</v>
      </c>
      <c r="K3609" s="9">
        <v>7.7812807200899996E-3</v>
      </c>
      <c r="L3609" s="9">
        <v>3960.1965847136798</v>
      </c>
      <c r="M3609" s="9">
        <v>10.097621620420799</v>
      </c>
      <c r="N3609" s="9">
        <v>1.3479497682689201</v>
      </c>
      <c r="O3609" s="9">
        <v>7.8572428433779998E-2</v>
      </c>
      <c r="P3609" s="9">
        <v>1.0488775543479999E-2</v>
      </c>
      <c r="Q3609" s="9">
        <v>30.815401332414599</v>
      </c>
      <c r="R3609" s="9">
        <v>8140</v>
      </c>
      <c r="S3609" s="9" t="s">
        <v>292</v>
      </c>
      <c r="T3609" s="9">
        <v>8140</v>
      </c>
      <c r="U3609" s="9" t="s">
        <v>293</v>
      </c>
      <c r="V3609" s="9" t="s">
        <v>195</v>
      </c>
      <c r="Z3609" s="9">
        <v>0</v>
      </c>
      <c r="AA3609" s="9">
        <v>1</v>
      </c>
      <c r="AB3609" s="9">
        <v>7.8572428433779998E-2</v>
      </c>
      <c r="AC3609" s="9">
        <v>1.0488775543479999E-2</v>
      </c>
      <c r="AD3609" s="9">
        <v>30.815110485222402</v>
      </c>
      <c r="AF3609" s="9">
        <v>-1</v>
      </c>
      <c r="AG3609" s="9">
        <v>-1</v>
      </c>
      <c r="AH3609" s="9">
        <v>-1</v>
      </c>
      <c r="AI3609" s="9">
        <v>-1</v>
      </c>
      <c r="AJ3609" s="9">
        <v>0</v>
      </c>
      <c r="AM3609" s="9" t="s">
        <v>309</v>
      </c>
      <c r="AN3609" s="9">
        <v>-1</v>
      </c>
      <c r="AQ3609" s="9">
        <v>578</v>
      </c>
      <c r="AR3609" s="9" t="s">
        <v>303</v>
      </c>
      <c r="AS3609" s="9" t="s">
        <v>304</v>
      </c>
      <c r="AT3609" s="9" t="s">
        <v>195</v>
      </c>
      <c r="AU3609" s="9">
        <v>132.71029999999999</v>
      </c>
      <c r="AV3609" s="9">
        <v>95.428769577293806</v>
      </c>
      <c r="AW3609" s="9">
        <v>31.4897258566081</v>
      </c>
      <c r="AX3609" s="9">
        <v>2.4991979300000002E-2</v>
      </c>
    </row>
    <row r="3610" spans="1:50" x14ac:dyDescent="0.25">
      <c r="A3610" s="142">
        <v>550000</v>
      </c>
      <c r="B3610" s="142">
        <v>920000</v>
      </c>
      <c r="C3610" s="142">
        <v>920000</v>
      </c>
      <c r="D3610" s="9" t="s">
        <v>305</v>
      </c>
      <c r="E3610" s="9" t="s">
        <v>70</v>
      </c>
      <c r="F3610" s="9" t="s">
        <v>306</v>
      </c>
      <c r="G3610" s="9" t="s">
        <v>307</v>
      </c>
      <c r="H3610" s="9">
        <v>0.36</v>
      </c>
      <c r="I3610" s="9">
        <v>0.48</v>
      </c>
      <c r="J3610" s="9" t="s">
        <v>195</v>
      </c>
      <c r="K3610" s="9">
        <v>0.29885233541259998</v>
      </c>
      <c r="L3610" s="9">
        <v>3960.1965847136798</v>
      </c>
      <c r="M3610" s="9">
        <v>10.097621620420799</v>
      </c>
      <c r="N3610" s="9">
        <v>1.3479497682689201</v>
      </c>
      <c r="O3610" s="9">
        <v>3.0176978033756199</v>
      </c>
      <c r="P3610" s="9">
        <v>0.40283793626605002</v>
      </c>
      <c r="Q3610" s="9">
        <v>1183.5139980347101</v>
      </c>
      <c r="R3610" s="9">
        <v>1430</v>
      </c>
      <c r="S3610" s="9" t="s">
        <v>298</v>
      </c>
      <c r="T3610" s="9">
        <v>1430</v>
      </c>
      <c r="U3610" s="9" t="s">
        <v>293</v>
      </c>
      <c r="V3610" s="9" t="s">
        <v>195</v>
      </c>
      <c r="Z3610" s="9">
        <v>0</v>
      </c>
      <c r="AA3610" s="9">
        <v>1</v>
      </c>
      <c r="AB3610" s="9">
        <v>3.0176978033756199</v>
      </c>
      <c r="AC3610" s="9">
        <v>0.40283793626605002</v>
      </c>
      <c r="AD3610" s="9">
        <v>1183.5139980347101</v>
      </c>
      <c r="AF3610" s="9">
        <v>-1</v>
      </c>
      <c r="AG3610" s="9">
        <v>-1</v>
      </c>
      <c r="AH3610" s="9">
        <v>-1</v>
      </c>
      <c r="AI3610" s="9">
        <v>-1</v>
      </c>
      <c r="AJ3610" s="9">
        <v>0</v>
      </c>
      <c r="AM3610" s="9" t="s">
        <v>309</v>
      </c>
      <c r="AN3610" s="9">
        <v>-1</v>
      </c>
      <c r="AQ3610" s="9">
        <v>578</v>
      </c>
      <c r="AR3610" s="9" t="s">
        <v>303</v>
      </c>
      <c r="AS3610" s="9" t="s">
        <v>304</v>
      </c>
      <c r="AT3610" s="9" t="s">
        <v>195</v>
      </c>
      <c r="AU3610" s="9">
        <v>132.71029999999999</v>
      </c>
      <c r="AV3610" s="9">
        <v>142.954187869246</v>
      </c>
      <c r="AW3610" s="9">
        <v>1209.4124929137399</v>
      </c>
      <c r="AX3610" s="9">
        <v>0.95986536739999995</v>
      </c>
    </row>
    <row r="3611" spans="1:50" x14ac:dyDescent="0.25">
      <c r="A3611" s="142">
        <v>550000</v>
      </c>
      <c r="B3611" s="142">
        <v>920000</v>
      </c>
      <c r="C3611" s="142">
        <v>920000</v>
      </c>
      <c r="D3611" s="9" t="s">
        <v>305</v>
      </c>
      <c r="E3611" s="9" t="s">
        <v>70</v>
      </c>
      <c r="F3611" s="9" t="s">
        <v>306</v>
      </c>
      <c r="G3611" s="9" t="s">
        <v>307</v>
      </c>
      <c r="H3611" s="9">
        <v>0.36</v>
      </c>
      <c r="I3611" s="9">
        <v>0.48</v>
      </c>
      <c r="J3611" s="9" t="s">
        <v>195</v>
      </c>
      <c r="K3611" s="9">
        <v>8.3664917812679998E-2</v>
      </c>
      <c r="L3611" s="9">
        <v>3960.1965847136798</v>
      </c>
      <c r="M3611" s="9">
        <v>10.097621620420799</v>
      </c>
      <c r="N3611" s="9">
        <v>1.3479497682689201</v>
      </c>
      <c r="O3611" s="9">
        <v>0.84481668297607004</v>
      </c>
      <c r="P3611" s="9">
        <v>0.11277610657784</v>
      </c>
      <c r="Q3611" s="9">
        <v>331.32952178213401</v>
      </c>
      <c r="R3611" s="9">
        <v>1410</v>
      </c>
      <c r="S3611" s="9" t="s">
        <v>299</v>
      </c>
      <c r="T3611" s="9">
        <v>1410</v>
      </c>
      <c r="U3611" s="9" t="s">
        <v>293</v>
      </c>
      <c r="V3611" s="9" t="s">
        <v>195</v>
      </c>
      <c r="Z3611" s="9">
        <v>0</v>
      </c>
      <c r="AA3611" s="9">
        <v>1</v>
      </c>
      <c r="AB3611" s="9">
        <v>0.84481668297607004</v>
      </c>
      <c r="AC3611" s="9">
        <v>0.11277610657784</v>
      </c>
      <c r="AD3611" s="9">
        <v>331.32952178213401</v>
      </c>
      <c r="AF3611" s="9">
        <v>-1</v>
      </c>
      <c r="AG3611" s="9">
        <v>-1</v>
      </c>
      <c r="AH3611" s="9">
        <v>-1</v>
      </c>
      <c r="AI3611" s="9">
        <v>-1</v>
      </c>
      <c r="AJ3611" s="9">
        <v>0</v>
      </c>
      <c r="AM3611" s="9" t="s">
        <v>309</v>
      </c>
      <c r="AN3611" s="9">
        <v>-1</v>
      </c>
      <c r="AQ3611" s="9">
        <v>578</v>
      </c>
      <c r="AR3611" s="9" t="s">
        <v>303</v>
      </c>
      <c r="AS3611" s="9" t="s">
        <v>304</v>
      </c>
      <c r="AT3611" s="9" t="s">
        <v>195</v>
      </c>
      <c r="AU3611" s="9">
        <v>132.71029999999999</v>
      </c>
      <c r="AV3611" s="9">
        <v>88.843990896749702</v>
      </c>
      <c r="AW3611" s="9">
        <v>338.57990997982102</v>
      </c>
      <c r="AX3611" s="9">
        <v>0.26871818469999997</v>
      </c>
    </row>
    <row r="3612" spans="1:50" x14ac:dyDescent="0.25">
      <c r="A3612" s="142">
        <v>550000</v>
      </c>
      <c r="B3612" s="142">
        <v>920000</v>
      </c>
      <c r="C3612" s="142">
        <v>920000</v>
      </c>
      <c r="D3612" s="9" t="s">
        <v>305</v>
      </c>
      <c r="E3612" s="9" t="s">
        <v>70</v>
      </c>
      <c r="F3612" s="9" t="s">
        <v>306</v>
      </c>
      <c r="G3612" s="9" t="s">
        <v>307</v>
      </c>
      <c r="H3612" s="9">
        <v>0.36</v>
      </c>
      <c r="I3612" s="9">
        <v>0.48</v>
      </c>
      <c r="J3612" s="9" t="s">
        <v>195</v>
      </c>
      <c r="K3612" s="9">
        <v>6.8199351369000001E-3</v>
      </c>
      <c r="L3612" s="9">
        <v>3853.67543569186</v>
      </c>
      <c r="M3612" s="9">
        <v>9.5747508243389401</v>
      </c>
      <c r="N3612" s="9">
        <v>1.40712464922532</v>
      </c>
      <c r="O3612" s="9">
        <v>6.5299179573999999E-2</v>
      </c>
      <c r="P3612" s="9">
        <v>9.5964988372500004E-3</v>
      </c>
      <c r="Q3612" s="9">
        <v>26.281816510094799</v>
      </c>
      <c r="R3612" s="9">
        <v>1210</v>
      </c>
      <c r="S3612" s="9" t="s">
        <v>310</v>
      </c>
      <c r="T3612" s="9">
        <v>1210</v>
      </c>
      <c r="U3612" s="9" t="s">
        <v>293</v>
      </c>
      <c r="V3612" s="9" t="s">
        <v>195</v>
      </c>
      <c r="Z3612" s="9">
        <v>0</v>
      </c>
      <c r="AA3612" s="9">
        <v>1</v>
      </c>
      <c r="AB3612" s="9">
        <v>6.5299179573999999E-2</v>
      </c>
      <c r="AC3612" s="9">
        <v>9.5964988372500004E-3</v>
      </c>
      <c r="AD3612" s="9">
        <v>26.281816510094799</v>
      </c>
      <c r="AF3612" s="9">
        <v>-1</v>
      </c>
      <c r="AG3612" s="9">
        <v>-1</v>
      </c>
      <c r="AH3612" s="9">
        <v>-1</v>
      </c>
      <c r="AI3612" s="9">
        <v>-1</v>
      </c>
      <c r="AJ3612" s="9">
        <v>0</v>
      </c>
      <c r="AM3612" s="9" t="s">
        <v>309</v>
      </c>
      <c r="AN3612" s="9">
        <v>-1</v>
      </c>
      <c r="AQ3612" s="9">
        <v>578</v>
      </c>
      <c r="AR3612" s="9" t="s">
        <v>303</v>
      </c>
      <c r="AS3612" s="9" t="s">
        <v>304</v>
      </c>
      <c r="AT3612" s="9" t="s">
        <v>195</v>
      </c>
      <c r="AU3612" s="9">
        <v>132.71029999999999</v>
      </c>
      <c r="AV3612" s="9">
        <v>30.934591505533401</v>
      </c>
      <c r="AW3612" s="9">
        <v>27.599298309127299</v>
      </c>
      <c r="AX3612" s="9">
        <v>2.13153419E-2</v>
      </c>
    </row>
    <row r="3613" spans="1:50" x14ac:dyDescent="0.25">
      <c r="A3613" s="142">
        <v>550000</v>
      </c>
      <c r="B3613" s="142">
        <v>920000</v>
      </c>
      <c r="C3613" s="142">
        <v>920000</v>
      </c>
      <c r="D3613" s="9" t="s">
        <v>305</v>
      </c>
      <c r="E3613" s="9" t="s">
        <v>70</v>
      </c>
      <c r="F3613" s="9" t="s">
        <v>306</v>
      </c>
      <c r="G3613" s="9" t="s">
        <v>307</v>
      </c>
      <c r="H3613" s="9">
        <v>0.36</v>
      </c>
      <c r="I3613" s="9">
        <v>0.48</v>
      </c>
      <c r="J3613" s="9" t="s">
        <v>195</v>
      </c>
      <c r="K3613" s="9">
        <v>0.13731464923156</v>
      </c>
      <c r="L3613" s="9">
        <v>3853.67543569186</v>
      </c>
      <c r="M3613" s="9">
        <v>9.5747508243389401</v>
      </c>
      <c r="N3613" s="9">
        <v>1.40712464922532</v>
      </c>
      <c r="O3613" s="9">
        <v>1.31475355092372</v>
      </c>
      <c r="P3613" s="9">
        <v>0.19321882763345999</v>
      </c>
      <c r="Q3613" s="9">
        <v>529.16609070431798</v>
      </c>
      <c r="R3613" s="9">
        <v>1210</v>
      </c>
      <c r="S3613" s="9" t="s">
        <v>310</v>
      </c>
      <c r="T3613" s="9">
        <v>1210</v>
      </c>
      <c r="U3613" s="9" t="s">
        <v>293</v>
      </c>
      <c r="V3613" s="9" t="s">
        <v>195</v>
      </c>
      <c r="Z3613" s="9">
        <v>0</v>
      </c>
      <c r="AA3613" s="9">
        <v>1</v>
      </c>
      <c r="AB3613" s="9">
        <v>1.31475355092372</v>
      </c>
      <c r="AC3613" s="9">
        <v>0.19321882763345999</v>
      </c>
      <c r="AD3613" s="9">
        <v>529.16609070431798</v>
      </c>
      <c r="AF3613" s="9">
        <v>-1</v>
      </c>
      <c r="AG3613" s="9">
        <v>-1</v>
      </c>
      <c r="AH3613" s="9">
        <v>-1</v>
      </c>
      <c r="AI3613" s="9">
        <v>-1</v>
      </c>
      <c r="AJ3613" s="9">
        <v>0</v>
      </c>
      <c r="AM3613" s="9" t="s">
        <v>309</v>
      </c>
      <c r="AN3613" s="9">
        <v>-1</v>
      </c>
      <c r="AQ3613" s="9">
        <v>578</v>
      </c>
      <c r="AR3613" s="9" t="s">
        <v>303</v>
      </c>
      <c r="AS3613" s="9" t="s">
        <v>304</v>
      </c>
      <c r="AT3613" s="9" t="s">
        <v>195</v>
      </c>
      <c r="AU3613" s="9">
        <v>132.71029999999999</v>
      </c>
      <c r="AV3613" s="9">
        <v>96.341458805531801</v>
      </c>
      <c r="AW3613" s="9">
        <v>555.69267013235503</v>
      </c>
      <c r="AX3613" s="9">
        <v>0.42916957880000001</v>
      </c>
    </row>
    <row r="3614" spans="1:50" x14ac:dyDescent="0.25">
      <c r="A3614" s="142">
        <v>550000</v>
      </c>
      <c r="B3614" s="142">
        <v>920000</v>
      </c>
      <c r="C3614" s="142">
        <v>920000</v>
      </c>
      <c r="D3614" s="9" t="s">
        <v>305</v>
      </c>
      <c r="E3614" s="9" t="s">
        <v>70</v>
      </c>
      <c r="F3614" s="9" t="s">
        <v>306</v>
      </c>
      <c r="G3614" s="9" t="s">
        <v>307</v>
      </c>
      <c r="H3614" s="9">
        <v>0.36</v>
      </c>
      <c r="I3614" s="9">
        <v>0.48</v>
      </c>
      <c r="J3614" s="9" t="s">
        <v>195</v>
      </c>
      <c r="K3614" s="9">
        <v>0.15841416710844999</v>
      </c>
      <c r="L3614" s="9">
        <v>3853.67543569186</v>
      </c>
      <c r="M3614" s="9">
        <v>9.5747508243389401</v>
      </c>
      <c r="N3614" s="9">
        <v>1.40712464922532</v>
      </c>
      <c r="O3614" s="9">
        <v>1.5167761771086199</v>
      </c>
      <c r="P3614" s="9">
        <v>0.22290847932480001</v>
      </c>
      <c r="Q3614" s="9">
        <v>610.47678445143004</v>
      </c>
      <c r="R3614" s="9">
        <v>1210</v>
      </c>
      <c r="S3614" s="9" t="s">
        <v>310</v>
      </c>
      <c r="T3614" s="9">
        <v>1210</v>
      </c>
      <c r="U3614" s="9" t="s">
        <v>293</v>
      </c>
      <c r="V3614" s="9" t="s">
        <v>195</v>
      </c>
      <c r="Z3614" s="9">
        <v>0</v>
      </c>
      <c r="AA3614" s="9">
        <v>1</v>
      </c>
      <c r="AB3614" s="9">
        <v>1.5167761771086199</v>
      </c>
      <c r="AC3614" s="9">
        <v>0.22290847932480001</v>
      </c>
      <c r="AD3614" s="9">
        <v>610.47678445143004</v>
      </c>
      <c r="AF3614" s="9">
        <v>-1</v>
      </c>
      <c r="AG3614" s="9">
        <v>-1</v>
      </c>
      <c r="AH3614" s="9">
        <v>-1</v>
      </c>
      <c r="AI3614" s="9">
        <v>-1</v>
      </c>
      <c r="AJ3614" s="9">
        <v>0</v>
      </c>
      <c r="AM3614" s="9" t="s">
        <v>309</v>
      </c>
      <c r="AN3614" s="9">
        <v>-1</v>
      </c>
      <c r="AQ3614" s="9">
        <v>578</v>
      </c>
      <c r="AR3614" s="9" t="s">
        <v>303</v>
      </c>
      <c r="AS3614" s="9" t="s">
        <v>304</v>
      </c>
      <c r="AT3614" s="9" t="s">
        <v>195</v>
      </c>
      <c r="AU3614" s="9">
        <v>132.71029999999999</v>
      </c>
      <c r="AV3614" s="9">
        <v>103.57148543309501</v>
      </c>
      <c r="AW3614" s="9">
        <v>641.07938956199098</v>
      </c>
      <c r="AX3614" s="9">
        <v>0.49511499139999998</v>
      </c>
    </row>
    <row r="3615" spans="1:50" x14ac:dyDescent="0.25">
      <c r="A3615" s="142">
        <v>550000</v>
      </c>
      <c r="B3615" s="142">
        <v>920000</v>
      </c>
      <c r="C3615" s="142">
        <v>920000</v>
      </c>
      <c r="D3615" s="9" t="s">
        <v>305</v>
      </c>
      <c r="E3615" s="9" t="s">
        <v>70</v>
      </c>
      <c r="F3615" s="9" t="s">
        <v>306</v>
      </c>
      <c r="G3615" s="9" t="s">
        <v>307</v>
      </c>
      <c r="H3615" s="9">
        <v>0.36</v>
      </c>
      <c r="I3615" s="9">
        <v>0.48</v>
      </c>
      <c r="J3615" s="9" t="s">
        <v>195</v>
      </c>
      <c r="K3615" s="9">
        <v>0.13870432993269</v>
      </c>
      <c r="L3615" s="9">
        <v>3853.67543569186</v>
      </c>
      <c r="M3615" s="9">
        <v>9.5747508243389401</v>
      </c>
      <c r="N3615" s="9">
        <v>1.40712464922532</v>
      </c>
      <c r="O3615" s="9">
        <v>1.3280593973624499</v>
      </c>
      <c r="P3615" s="9">
        <v>0.19517428160257</v>
      </c>
      <c r="Q3615" s="9">
        <v>534.52146908572502</v>
      </c>
      <c r="R3615" s="9">
        <v>1210</v>
      </c>
      <c r="S3615" s="9" t="s">
        <v>310</v>
      </c>
      <c r="T3615" s="9">
        <v>1210</v>
      </c>
      <c r="U3615" s="9" t="s">
        <v>293</v>
      </c>
      <c r="V3615" s="9" t="s">
        <v>195</v>
      </c>
      <c r="Z3615" s="9">
        <v>0</v>
      </c>
      <c r="AA3615" s="9">
        <v>1</v>
      </c>
      <c r="AB3615" s="9">
        <v>1.3280593973624499</v>
      </c>
      <c r="AC3615" s="9">
        <v>0.19517428160257</v>
      </c>
      <c r="AD3615" s="9">
        <v>534.52146908572502</v>
      </c>
      <c r="AF3615" s="9">
        <v>-1</v>
      </c>
      <c r="AG3615" s="9">
        <v>-1</v>
      </c>
      <c r="AH3615" s="9">
        <v>-1</v>
      </c>
      <c r="AI3615" s="9">
        <v>-1</v>
      </c>
      <c r="AJ3615" s="9">
        <v>0</v>
      </c>
      <c r="AM3615" s="9" t="s">
        <v>309</v>
      </c>
      <c r="AN3615" s="9">
        <v>-1</v>
      </c>
      <c r="AQ3615" s="9">
        <v>578</v>
      </c>
      <c r="AR3615" s="9" t="s">
        <v>303</v>
      </c>
      <c r="AS3615" s="9" t="s">
        <v>304</v>
      </c>
      <c r="AT3615" s="9" t="s">
        <v>195</v>
      </c>
      <c r="AU3615" s="9">
        <v>132.71029999999999</v>
      </c>
      <c r="AV3615" s="9">
        <v>98.6162595413589</v>
      </c>
      <c r="AW3615" s="9">
        <v>561.31650840281497</v>
      </c>
      <c r="AX3615" s="9">
        <v>0.43351295140000001</v>
      </c>
    </row>
    <row r="3616" spans="1:50" x14ac:dyDescent="0.25">
      <c r="A3616" s="142">
        <v>550000</v>
      </c>
      <c r="B3616" s="142">
        <v>920000</v>
      </c>
      <c r="C3616" s="142">
        <v>920000</v>
      </c>
      <c r="D3616" s="9" t="s">
        <v>305</v>
      </c>
      <c r="E3616" s="9" t="s">
        <v>70</v>
      </c>
      <c r="F3616" s="9" t="s">
        <v>306</v>
      </c>
      <c r="G3616" s="9" t="s">
        <v>307</v>
      </c>
      <c r="H3616" s="9">
        <v>0.36</v>
      </c>
      <c r="I3616" s="9">
        <v>0.48</v>
      </c>
      <c r="J3616" s="9" t="s">
        <v>195</v>
      </c>
      <c r="K3616" s="9">
        <v>0.17651037225829</v>
      </c>
      <c r="L3616" s="9">
        <v>3853.67543569186</v>
      </c>
      <c r="M3616" s="9">
        <v>9.5747508243389401</v>
      </c>
      <c r="N3616" s="9">
        <v>1.40712464922532</v>
      </c>
      <c r="O3616" s="9">
        <v>1.69004283228451</v>
      </c>
      <c r="P3616" s="9">
        <v>0.24837209564858001</v>
      </c>
      <c r="Q3616" s="9">
        <v>680.21368571662799</v>
      </c>
      <c r="R3616" s="9">
        <v>1210</v>
      </c>
      <c r="S3616" s="9" t="s">
        <v>310</v>
      </c>
      <c r="T3616" s="9">
        <v>1210</v>
      </c>
      <c r="U3616" s="9" t="s">
        <v>293</v>
      </c>
      <c r="V3616" s="9" t="s">
        <v>195</v>
      </c>
      <c r="Z3616" s="9">
        <v>0</v>
      </c>
      <c r="AA3616" s="9">
        <v>1</v>
      </c>
      <c r="AB3616" s="9">
        <v>1.69004283228451</v>
      </c>
      <c r="AC3616" s="9">
        <v>0.24837209564858001</v>
      </c>
      <c r="AD3616" s="9">
        <v>680.21368571662799</v>
      </c>
      <c r="AF3616" s="9">
        <v>-1</v>
      </c>
      <c r="AG3616" s="9">
        <v>-1</v>
      </c>
      <c r="AH3616" s="9">
        <v>-1</v>
      </c>
      <c r="AI3616" s="9">
        <v>-1</v>
      </c>
      <c r="AJ3616" s="9">
        <v>0</v>
      </c>
      <c r="AM3616" s="9" t="s">
        <v>309</v>
      </c>
      <c r="AN3616" s="9">
        <v>-1</v>
      </c>
      <c r="AQ3616" s="9">
        <v>578</v>
      </c>
      <c r="AR3616" s="9" t="s">
        <v>303</v>
      </c>
      <c r="AS3616" s="9" t="s">
        <v>304</v>
      </c>
      <c r="AT3616" s="9" t="s">
        <v>195</v>
      </c>
      <c r="AU3616" s="9">
        <v>132.71029999999999</v>
      </c>
      <c r="AV3616" s="9">
        <v>109.0175974892</v>
      </c>
      <c r="AW3616" s="9">
        <v>714.31213359370997</v>
      </c>
      <c r="AX3616" s="9">
        <v>0.55167371099999996</v>
      </c>
    </row>
    <row r="3617" spans="1:50" x14ac:dyDescent="0.25">
      <c r="A3617" s="142">
        <v>550000</v>
      </c>
      <c r="B3617" s="142">
        <v>920000</v>
      </c>
      <c r="C3617" s="142">
        <v>920000</v>
      </c>
      <c r="D3617" s="9" t="s">
        <v>305</v>
      </c>
      <c r="E3617" s="9" t="s">
        <v>70</v>
      </c>
      <c r="F3617" s="9" t="s">
        <v>306</v>
      </c>
      <c r="G3617" s="9" t="s">
        <v>307</v>
      </c>
      <c r="H3617" s="9">
        <v>0.36</v>
      </c>
      <c r="I3617" s="9">
        <v>0.48</v>
      </c>
      <c r="J3617" s="9" t="s">
        <v>195</v>
      </c>
      <c r="K3617" s="9">
        <v>0.14808876059932999</v>
      </c>
      <c r="L3617" s="9">
        <v>3854.7812746594</v>
      </c>
      <c r="M3617" s="9">
        <v>9.5775183048363495</v>
      </c>
      <c r="N3617" s="9">
        <v>1.4075396150688899</v>
      </c>
      <c r="O3617" s="9">
        <v>1.4183228153806899</v>
      </c>
      <c r="P3617" s="9">
        <v>0.20844079709002</v>
      </c>
      <c r="Q3617" s="9">
        <v>570.84978134585106</v>
      </c>
      <c r="R3617" s="9">
        <v>1200</v>
      </c>
      <c r="S3617" s="9" t="s">
        <v>308</v>
      </c>
      <c r="T3617" s="9">
        <v>1200</v>
      </c>
      <c r="U3617" s="9" t="s">
        <v>293</v>
      </c>
      <c r="V3617" s="9" t="s">
        <v>195</v>
      </c>
      <c r="Z3617" s="9">
        <v>0</v>
      </c>
      <c r="AA3617" s="9">
        <v>1</v>
      </c>
      <c r="AB3617" s="9">
        <v>1.4183228153806899</v>
      </c>
      <c r="AC3617" s="9">
        <v>0.20844079709002</v>
      </c>
      <c r="AD3617" s="9">
        <v>570.84978134585106</v>
      </c>
      <c r="AF3617" s="9">
        <v>-1</v>
      </c>
      <c r="AG3617" s="9">
        <v>-1</v>
      </c>
      <c r="AH3617" s="9">
        <v>-1</v>
      </c>
      <c r="AI3617" s="9">
        <v>-1</v>
      </c>
      <c r="AJ3617" s="9">
        <v>0</v>
      </c>
      <c r="AM3617" s="9" t="s">
        <v>309</v>
      </c>
      <c r="AN3617" s="9">
        <v>-1</v>
      </c>
      <c r="AQ3617" s="9">
        <v>578</v>
      </c>
      <c r="AR3617" s="9" t="s">
        <v>303</v>
      </c>
      <c r="AS3617" s="9" t="s">
        <v>304</v>
      </c>
      <c r="AT3617" s="9" t="s">
        <v>195</v>
      </c>
      <c r="AU3617" s="9">
        <v>132.71029999999999</v>
      </c>
      <c r="AV3617" s="9">
        <v>160.028634840172</v>
      </c>
      <c r="AW3617" s="9">
        <v>599.29395191668902</v>
      </c>
      <c r="AX3617" s="9">
        <v>0.46297630280000002</v>
      </c>
    </row>
    <row r="3618" spans="1:50" x14ac:dyDescent="0.25">
      <c r="A3618" s="142">
        <v>550000</v>
      </c>
      <c r="B3618" s="142">
        <v>920000</v>
      </c>
      <c r="C3618" s="142">
        <v>920000</v>
      </c>
      <c r="D3618" s="9" t="s">
        <v>305</v>
      </c>
      <c r="E3618" s="9" t="s">
        <v>70</v>
      </c>
      <c r="F3618" s="9" t="s">
        <v>306</v>
      </c>
      <c r="G3618" s="9" t="s">
        <v>307</v>
      </c>
      <c r="H3618" s="9">
        <v>0.36</v>
      </c>
      <c r="I3618" s="9">
        <v>0.48</v>
      </c>
      <c r="J3618" s="9" t="s">
        <v>195</v>
      </c>
      <c r="K3618" s="9">
        <v>0.22357619646407001</v>
      </c>
      <c r="L3618" s="9">
        <v>3854.7812746594</v>
      </c>
      <c r="M3618" s="9">
        <v>9.5775183048363495</v>
      </c>
      <c r="N3618" s="9">
        <v>1.4075396150688899</v>
      </c>
      <c r="O3618" s="9">
        <v>2.1413051141603998</v>
      </c>
      <c r="P3618" s="9">
        <v>0.31469235350961</v>
      </c>
      <c r="Q3618" s="9">
        <v>861.83733558930396</v>
      </c>
      <c r="R3618" s="9">
        <v>1210</v>
      </c>
      <c r="S3618" s="9" t="s">
        <v>310</v>
      </c>
      <c r="T3618" s="9">
        <v>1210</v>
      </c>
      <c r="U3618" s="9" t="s">
        <v>293</v>
      </c>
      <c r="V3618" s="9" t="s">
        <v>195</v>
      </c>
      <c r="Z3618" s="9">
        <v>0</v>
      </c>
      <c r="AA3618" s="9">
        <v>1</v>
      </c>
      <c r="AB3618" s="9">
        <v>2.1413051141603998</v>
      </c>
      <c r="AC3618" s="9">
        <v>0.31469235350961</v>
      </c>
      <c r="AD3618" s="9">
        <v>861.83733558930396</v>
      </c>
      <c r="AF3618" s="9">
        <v>-1</v>
      </c>
      <c r="AG3618" s="9">
        <v>-1</v>
      </c>
      <c r="AH3618" s="9">
        <v>-1</v>
      </c>
      <c r="AI3618" s="9">
        <v>-1</v>
      </c>
      <c r="AJ3618" s="9">
        <v>0</v>
      </c>
      <c r="AM3618" s="9" t="s">
        <v>309</v>
      </c>
      <c r="AN3618" s="9">
        <v>-1</v>
      </c>
      <c r="AQ3618" s="9">
        <v>578</v>
      </c>
      <c r="AR3618" s="9" t="s">
        <v>303</v>
      </c>
      <c r="AS3618" s="9" t="s">
        <v>304</v>
      </c>
      <c r="AT3618" s="9" t="s">
        <v>195</v>
      </c>
      <c r="AU3618" s="9">
        <v>132.71029999999999</v>
      </c>
      <c r="AV3618" s="9">
        <v>118.581505440866</v>
      </c>
      <c r="AW3618" s="9">
        <v>904.78076655641996</v>
      </c>
      <c r="AX3618" s="9">
        <v>0.69897594129999996</v>
      </c>
    </row>
    <row r="3619" spans="1:50" x14ac:dyDescent="0.25">
      <c r="A3619" s="142">
        <v>550000</v>
      </c>
      <c r="B3619" s="142">
        <v>920000</v>
      </c>
      <c r="C3619" s="142">
        <v>920000</v>
      </c>
      <c r="D3619" s="9" t="s">
        <v>305</v>
      </c>
      <c r="E3619" s="9" t="s">
        <v>70</v>
      </c>
      <c r="F3619" s="9" t="s">
        <v>306</v>
      </c>
      <c r="G3619" s="9" t="s">
        <v>307</v>
      </c>
      <c r="H3619" s="9">
        <v>0.36</v>
      </c>
      <c r="I3619" s="9">
        <v>0.48</v>
      </c>
      <c r="J3619" s="9" t="s">
        <v>195</v>
      </c>
      <c r="K3619" s="9">
        <v>7.3973008119139996E-2</v>
      </c>
      <c r="L3619" s="9">
        <v>3854.7812746594</v>
      </c>
      <c r="M3619" s="9">
        <v>9.5775183048363495</v>
      </c>
      <c r="N3619" s="9">
        <v>1.4075396150688899</v>
      </c>
      <c r="O3619" s="9">
        <v>0.70847783932494002</v>
      </c>
      <c r="P3619" s="9">
        <v>0.10411993937351</v>
      </c>
      <c r="Q3619" s="9">
        <v>285.14976652791898</v>
      </c>
      <c r="R3619" s="9">
        <v>1210</v>
      </c>
      <c r="S3619" s="9" t="s">
        <v>310</v>
      </c>
      <c r="T3619" s="9">
        <v>1210</v>
      </c>
      <c r="U3619" s="9" t="s">
        <v>293</v>
      </c>
      <c r="V3619" s="9" t="s">
        <v>195</v>
      </c>
      <c r="Z3619" s="9">
        <v>0</v>
      </c>
      <c r="AA3619" s="9">
        <v>1</v>
      </c>
      <c r="AB3619" s="9">
        <v>0.70847783932494002</v>
      </c>
      <c r="AC3619" s="9">
        <v>0.10411993937351</v>
      </c>
      <c r="AD3619" s="9">
        <v>285.14976652791802</v>
      </c>
      <c r="AF3619" s="9">
        <v>-1</v>
      </c>
      <c r="AG3619" s="9">
        <v>-1</v>
      </c>
      <c r="AH3619" s="9">
        <v>-1</v>
      </c>
      <c r="AI3619" s="9">
        <v>-1</v>
      </c>
      <c r="AJ3619" s="9">
        <v>0</v>
      </c>
      <c r="AM3619" s="9" t="s">
        <v>309</v>
      </c>
      <c r="AN3619" s="9">
        <v>-1</v>
      </c>
      <c r="AQ3619" s="9">
        <v>578</v>
      </c>
      <c r="AR3619" s="9" t="s">
        <v>303</v>
      </c>
      <c r="AS3619" s="9" t="s">
        <v>304</v>
      </c>
      <c r="AT3619" s="9" t="s">
        <v>195</v>
      </c>
      <c r="AU3619" s="9">
        <v>132.71029999999999</v>
      </c>
      <c r="AV3619" s="9">
        <v>80.258334074274998</v>
      </c>
      <c r="AW3619" s="9">
        <v>299.35814299122001</v>
      </c>
      <c r="AX3619" s="9">
        <v>0.2312650175</v>
      </c>
    </row>
    <row r="3620" spans="1:50" x14ac:dyDescent="0.25">
      <c r="A3620" s="142">
        <v>550000</v>
      </c>
      <c r="B3620" s="142">
        <v>920000</v>
      </c>
      <c r="C3620" s="142">
        <v>920000</v>
      </c>
      <c r="D3620" s="9" t="s">
        <v>305</v>
      </c>
      <c r="E3620" s="9" t="s">
        <v>70</v>
      </c>
      <c r="F3620" s="9" t="s">
        <v>306</v>
      </c>
      <c r="G3620" s="9" t="s">
        <v>307</v>
      </c>
      <c r="H3620" s="9">
        <v>0.36</v>
      </c>
      <c r="I3620" s="9">
        <v>0.48</v>
      </c>
      <c r="J3620" s="9" t="s">
        <v>195</v>
      </c>
      <c r="K3620" s="9">
        <v>0.16031113321507001</v>
      </c>
      <c r="L3620" s="9">
        <v>3854.7812746594</v>
      </c>
      <c r="M3620" s="9">
        <v>9.5775183048363495</v>
      </c>
      <c r="N3620" s="9">
        <v>1.4075396150688899</v>
      </c>
      <c r="O3620" s="9">
        <v>1.53538281283645</v>
      </c>
      <c r="P3620" s="9">
        <v>0.22564427073679999</v>
      </c>
      <c r="Q3620" s="9">
        <v>617.96435443690405</v>
      </c>
      <c r="R3620" s="9">
        <v>1210</v>
      </c>
      <c r="S3620" s="9" t="s">
        <v>310</v>
      </c>
      <c r="T3620" s="9">
        <v>1210</v>
      </c>
      <c r="U3620" s="9" t="s">
        <v>293</v>
      </c>
      <c r="V3620" s="9" t="s">
        <v>195</v>
      </c>
      <c r="Z3620" s="9">
        <v>0</v>
      </c>
      <c r="AA3620" s="9">
        <v>1</v>
      </c>
      <c r="AB3620" s="9">
        <v>1.53538281283645</v>
      </c>
      <c r="AC3620" s="9">
        <v>0.22564427073679999</v>
      </c>
      <c r="AD3620" s="9">
        <v>617.96435443690405</v>
      </c>
      <c r="AF3620" s="9">
        <v>-1</v>
      </c>
      <c r="AG3620" s="9">
        <v>-1</v>
      </c>
      <c r="AH3620" s="9">
        <v>-1</v>
      </c>
      <c r="AI3620" s="9">
        <v>-1</v>
      </c>
      <c r="AJ3620" s="9">
        <v>0</v>
      </c>
      <c r="AM3620" s="9" t="s">
        <v>309</v>
      </c>
      <c r="AN3620" s="9">
        <v>-1</v>
      </c>
      <c r="AQ3620" s="9">
        <v>578</v>
      </c>
      <c r="AR3620" s="9" t="s">
        <v>303</v>
      </c>
      <c r="AS3620" s="9" t="s">
        <v>304</v>
      </c>
      <c r="AT3620" s="9" t="s">
        <v>195</v>
      </c>
      <c r="AU3620" s="9">
        <v>132.71029999999999</v>
      </c>
      <c r="AV3620" s="9">
        <v>105.351613812829</v>
      </c>
      <c r="AW3620" s="9">
        <v>648.75613903365399</v>
      </c>
      <c r="AX3620" s="9">
        <v>0.5011876354</v>
      </c>
    </row>
    <row r="3621" spans="1:50" x14ac:dyDescent="0.25">
      <c r="A3621" s="142">
        <v>550000</v>
      </c>
      <c r="B3621" s="142">
        <v>920000</v>
      </c>
      <c r="C3621" s="142">
        <v>920000</v>
      </c>
      <c r="D3621" s="9" t="s">
        <v>305</v>
      </c>
      <c r="E3621" s="9" t="s">
        <v>70</v>
      </c>
      <c r="F3621" s="9" t="s">
        <v>306</v>
      </c>
      <c r="G3621" s="9" t="s">
        <v>307</v>
      </c>
      <c r="H3621" s="9">
        <v>0.36</v>
      </c>
      <c r="I3621" s="9">
        <v>0.48</v>
      </c>
      <c r="J3621" s="9" t="s">
        <v>195</v>
      </c>
      <c r="K3621" s="9">
        <v>1.027013126E-5</v>
      </c>
      <c r="L3621" s="9">
        <v>3854.7812746594</v>
      </c>
      <c r="M3621" s="9">
        <v>9.5775183048363495</v>
      </c>
      <c r="N3621" s="9">
        <v>1.4075396150688899</v>
      </c>
      <c r="O3621" s="9">
        <v>9.8362370149999997E-5</v>
      </c>
      <c r="P3621" s="9">
        <v>1.4455616599999999E-5</v>
      </c>
      <c r="Q3621" s="9">
        <v>3.9589109677049997E-2</v>
      </c>
      <c r="R3621" s="9">
        <v>1330</v>
      </c>
      <c r="S3621" s="9" t="s">
        <v>311</v>
      </c>
      <c r="T3621" s="9">
        <v>1330</v>
      </c>
      <c r="U3621" s="9" t="s">
        <v>293</v>
      </c>
      <c r="V3621" s="9" t="s">
        <v>195</v>
      </c>
      <c r="Z3621" s="9">
        <v>0</v>
      </c>
      <c r="AA3621" s="9">
        <v>1</v>
      </c>
      <c r="AB3621" s="9">
        <v>9.8362370149999997E-5</v>
      </c>
      <c r="AC3621" s="9">
        <v>1.4455616599999999E-5</v>
      </c>
      <c r="AD3621" s="9">
        <v>3.9589109678920001E-2</v>
      </c>
      <c r="AF3621" s="9">
        <v>-1</v>
      </c>
      <c r="AG3621" s="9">
        <v>-1</v>
      </c>
      <c r="AH3621" s="9">
        <v>-1</v>
      </c>
      <c r="AI3621" s="9">
        <v>-1</v>
      </c>
      <c r="AJ3621" s="9">
        <v>0</v>
      </c>
      <c r="AM3621" s="9" t="s">
        <v>309</v>
      </c>
      <c r="AN3621" s="9">
        <v>-1</v>
      </c>
      <c r="AQ3621" s="9">
        <v>578</v>
      </c>
      <c r="AR3621" s="9" t="s">
        <v>303</v>
      </c>
      <c r="AS3621" s="9" t="s">
        <v>304</v>
      </c>
      <c r="AT3621" s="9" t="s">
        <v>195</v>
      </c>
      <c r="AU3621" s="9">
        <v>132.71029999999999</v>
      </c>
      <c r="AV3621" s="9">
        <v>1.16912947421528</v>
      </c>
      <c r="AW3621" s="9">
        <v>4.1561746658480003E-2</v>
      </c>
      <c r="AX3621" s="9">
        <v>3.2107999999999998E-5</v>
      </c>
    </row>
    <row r="3622" spans="1:50" x14ac:dyDescent="0.25">
      <c r="A3622" s="142">
        <v>550000</v>
      </c>
      <c r="B3622" s="142">
        <v>920000</v>
      </c>
      <c r="C3622" s="142">
        <v>920000</v>
      </c>
      <c r="D3622" s="9" t="s">
        <v>305</v>
      </c>
      <c r="E3622" s="9" t="s">
        <v>70</v>
      </c>
      <c r="F3622" s="9" t="s">
        <v>306</v>
      </c>
      <c r="G3622" s="9" t="s">
        <v>307</v>
      </c>
      <c r="H3622" s="9">
        <v>0.36</v>
      </c>
      <c r="I3622" s="9">
        <v>0.48</v>
      </c>
      <c r="J3622" s="9" t="s">
        <v>195</v>
      </c>
      <c r="K3622" s="9">
        <v>1.166531503775E-2</v>
      </c>
      <c r="L3622" s="9">
        <v>3854.7812746594</v>
      </c>
      <c r="M3622" s="9">
        <v>9.5775183048363495</v>
      </c>
      <c r="N3622" s="9">
        <v>1.4075396150688899</v>
      </c>
      <c r="O3622" s="9">
        <v>0.11172476830576999</v>
      </c>
      <c r="P3622" s="9">
        <v>1.6419393037890001E-2</v>
      </c>
      <c r="Q3622" s="9">
        <v>44.9672379705368</v>
      </c>
      <c r="R3622" s="9">
        <v>1210</v>
      </c>
      <c r="S3622" s="9" t="s">
        <v>310</v>
      </c>
      <c r="T3622" s="9">
        <v>1210</v>
      </c>
      <c r="U3622" s="9" t="s">
        <v>293</v>
      </c>
      <c r="V3622" s="9" t="s">
        <v>195</v>
      </c>
      <c r="Z3622" s="9">
        <v>0</v>
      </c>
      <c r="AA3622" s="9">
        <v>1</v>
      </c>
      <c r="AB3622" s="9">
        <v>0.11172476830576999</v>
      </c>
      <c r="AC3622" s="9">
        <v>1.6419393037890001E-2</v>
      </c>
      <c r="AD3622" s="9">
        <v>44.967237970535301</v>
      </c>
      <c r="AF3622" s="9">
        <v>-1</v>
      </c>
      <c r="AG3622" s="9">
        <v>-1</v>
      </c>
      <c r="AH3622" s="9">
        <v>-1</v>
      </c>
      <c r="AI3622" s="9">
        <v>-1</v>
      </c>
      <c r="AJ3622" s="9">
        <v>0</v>
      </c>
      <c r="AM3622" s="9" t="s">
        <v>309</v>
      </c>
      <c r="AN3622" s="9">
        <v>-1</v>
      </c>
      <c r="AQ3622" s="9">
        <v>578</v>
      </c>
      <c r="AR3622" s="9" t="s">
        <v>303</v>
      </c>
      <c r="AS3622" s="9" t="s">
        <v>304</v>
      </c>
      <c r="AT3622" s="9" t="s">
        <v>195</v>
      </c>
      <c r="AU3622" s="9">
        <v>132.71029999999999</v>
      </c>
      <c r="AV3622" s="9">
        <v>41.642837302416098</v>
      </c>
      <c r="AW3622" s="9">
        <v>47.207855079852401</v>
      </c>
      <c r="AX3622" s="9">
        <v>3.6469779399999999E-2</v>
      </c>
    </row>
    <row r="3623" spans="1:50" x14ac:dyDescent="0.25">
      <c r="A3623" s="142">
        <v>550000</v>
      </c>
      <c r="B3623" s="142">
        <v>920000</v>
      </c>
      <c r="C3623" s="142">
        <v>920000</v>
      </c>
      <c r="D3623" s="9" t="s">
        <v>305</v>
      </c>
      <c r="E3623" s="9" t="s">
        <v>70</v>
      </c>
      <c r="F3623" s="9" t="s">
        <v>306</v>
      </c>
      <c r="G3623" s="9" t="s">
        <v>307</v>
      </c>
      <c r="H3623" s="9">
        <v>0.36</v>
      </c>
      <c r="I3623" s="9">
        <v>0.48</v>
      </c>
      <c r="J3623" s="9" t="s">
        <v>195</v>
      </c>
      <c r="K3623" s="9">
        <v>1.3877003221E-4</v>
      </c>
      <c r="L3623" s="9">
        <v>3854.7812746594</v>
      </c>
      <c r="M3623" s="9">
        <v>9.5775183048363495</v>
      </c>
      <c r="N3623" s="9">
        <v>1.4075396150688899</v>
      </c>
      <c r="O3623" s="9">
        <v>1.32907252371E-3</v>
      </c>
      <c r="P3623" s="9">
        <v>1.9532431772E-4</v>
      </c>
      <c r="Q3623" s="9">
        <v>0.53492812167010995</v>
      </c>
      <c r="R3623" s="9">
        <v>1210</v>
      </c>
      <c r="S3623" s="9" t="s">
        <v>310</v>
      </c>
      <c r="T3623" s="9">
        <v>1210</v>
      </c>
      <c r="U3623" s="9" t="s">
        <v>293</v>
      </c>
      <c r="V3623" s="9" t="s">
        <v>195</v>
      </c>
      <c r="Z3623" s="9">
        <v>0</v>
      </c>
      <c r="AA3623" s="9">
        <v>1</v>
      </c>
      <c r="AB3623" s="9">
        <v>1.32907252371E-3</v>
      </c>
      <c r="AC3623" s="9">
        <v>1.9532431772E-4</v>
      </c>
      <c r="AD3623" s="9">
        <v>0.53492812166824</v>
      </c>
      <c r="AF3623" s="9">
        <v>-1</v>
      </c>
      <c r="AG3623" s="9">
        <v>-1</v>
      </c>
      <c r="AH3623" s="9">
        <v>-1</v>
      </c>
      <c r="AI3623" s="9">
        <v>-1</v>
      </c>
      <c r="AJ3623" s="9">
        <v>0</v>
      </c>
      <c r="AM3623" s="9" t="s">
        <v>309</v>
      </c>
      <c r="AN3623" s="9">
        <v>-1</v>
      </c>
      <c r="AQ3623" s="9">
        <v>578</v>
      </c>
      <c r="AR3623" s="9" t="s">
        <v>303</v>
      </c>
      <c r="AS3623" s="9" t="s">
        <v>304</v>
      </c>
      <c r="AT3623" s="9" t="s">
        <v>195</v>
      </c>
      <c r="AU3623" s="9">
        <v>132.71029999999999</v>
      </c>
      <c r="AV3623" s="9">
        <v>4.3932330347997599</v>
      </c>
      <c r="AW3623" s="9">
        <v>0.56158239610799998</v>
      </c>
      <c r="AX3623" s="9">
        <v>4.3384279999999999E-4</v>
      </c>
    </row>
    <row r="3624" spans="1:50" x14ac:dyDescent="0.25">
      <c r="A3624" s="142">
        <v>550000</v>
      </c>
      <c r="B3624" s="142">
        <v>920000</v>
      </c>
      <c r="C3624" s="142">
        <v>920000</v>
      </c>
      <c r="D3624" s="9" t="s">
        <v>305</v>
      </c>
      <c r="E3624" s="9" t="s">
        <v>70</v>
      </c>
      <c r="F3624" s="9" t="s">
        <v>306</v>
      </c>
      <c r="G3624" s="9" t="s">
        <v>307</v>
      </c>
      <c r="H3624" s="9">
        <v>0.36</v>
      </c>
      <c r="I3624" s="9">
        <v>0.48</v>
      </c>
      <c r="J3624" s="9" t="s">
        <v>195</v>
      </c>
      <c r="K3624" s="9">
        <v>0.10050024797168999</v>
      </c>
      <c r="L3624" s="9">
        <v>3847.42469128625</v>
      </c>
      <c r="M3624" s="9">
        <v>9.5601531205363504</v>
      </c>
      <c r="N3624" s="9">
        <v>1.4050111376816099</v>
      </c>
      <c r="O3624" s="9">
        <v>0.96079775926123001</v>
      </c>
      <c r="P3624" s="9">
        <v>0.14120396773998001</v>
      </c>
      <c r="Q3624" s="9">
        <v>386.66713552667102</v>
      </c>
      <c r="R3624" s="9">
        <v>1200</v>
      </c>
      <c r="S3624" s="9" t="s">
        <v>308</v>
      </c>
      <c r="T3624" s="9">
        <v>1200</v>
      </c>
      <c r="U3624" s="9" t="s">
        <v>293</v>
      </c>
      <c r="V3624" s="9" t="s">
        <v>195</v>
      </c>
      <c r="Z3624" s="9">
        <v>0</v>
      </c>
      <c r="AA3624" s="9">
        <v>1</v>
      </c>
      <c r="AB3624" s="9">
        <v>0.96079775926123001</v>
      </c>
      <c r="AC3624" s="9">
        <v>0.14120396773998001</v>
      </c>
      <c r="AD3624" s="9">
        <v>386.66713552667102</v>
      </c>
      <c r="AF3624" s="9">
        <v>-1</v>
      </c>
      <c r="AG3624" s="9">
        <v>-1</v>
      </c>
      <c r="AH3624" s="9">
        <v>-1</v>
      </c>
      <c r="AI3624" s="9">
        <v>-1</v>
      </c>
      <c r="AJ3624" s="9">
        <v>0</v>
      </c>
      <c r="AM3624" s="9" t="s">
        <v>309</v>
      </c>
      <c r="AN3624" s="9">
        <v>-1</v>
      </c>
      <c r="AQ3624" s="9">
        <v>578</v>
      </c>
      <c r="AR3624" s="9" t="s">
        <v>303</v>
      </c>
      <c r="AS3624" s="9" t="s">
        <v>304</v>
      </c>
      <c r="AT3624" s="9" t="s">
        <v>195</v>
      </c>
      <c r="AU3624" s="9">
        <v>132.71029999999999</v>
      </c>
      <c r="AV3624" s="9">
        <v>113.836640580978</v>
      </c>
      <c r="AW3624" s="9">
        <v>406.71007395702401</v>
      </c>
      <c r="AX3624" s="9">
        <v>0.31359865009999999</v>
      </c>
    </row>
    <row r="3625" spans="1:50" x14ac:dyDescent="0.25">
      <c r="A3625" s="142">
        <v>550000</v>
      </c>
      <c r="B3625" s="142">
        <v>920000</v>
      </c>
      <c r="C3625" s="142">
        <v>920000</v>
      </c>
      <c r="D3625" s="9" t="s">
        <v>305</v>
      </c>
      <c r="E3625" s="9" t="s">
        <v>70</v>
      </c>
      <c r="F3625" s="9" t="s">
        <v>306</v>
      </c>
      <c r="G3625" s="9" t="s">
        <v>307</v>
      </c>
      <c r="H3625" s="9">
        <v>0.36</v>
      </c>
      <c r="I3625" s="9">
        <v>0.48</v>
      </c>
      <c r="J3625" s="9" t="s">
        <v>195</v>
      </c>
      <c r="K3625" s="9">
        <v>0.10106372200862999</v>
      </c>
      <c r="L3625" s="9">
        <v>3847.42469128625</v>
      </c>
      <c r="M3625" s="9">
        <v>9.5601531205363504</v>
      </c>
      <c r="N3625" s="9">
        <v>1.4050111376816099</v>
      </c>
      <c r="O3625" s="9">
        <v>0.96618465733381997</v>
      </c>
      <c r="P3625" s="9">
        <v>0.14199565503768</v>
      </c>
      <c r="Q3625" s="9">
        <v>388.83505944929198</v>
      </c>
      <c r="R3625" s="9">
        <v>1210</v>
      </c>
      <c r="S3625" s="9" t="s">
        <v>310</v>
      </c>
      <c r="T3625" s="9">
        <v>1210</v>
      </c>
      <c r="U3625" s="9" t="s">
        <v>293</v>
      </c>
      <c r="V3625" s="9" t="s">
        <v>195</v>
      </c>
      <c r="Z3625" s="9">
        <v>0</v>
      </c>
      <c r="AA3625" s="9">
        <v>1</v>
      </c>
      <c r="AB3625" s="9">
        <v>0.96618465733381997</v>
      </c>
      <c r="AC3625" s="9">
        <v>0.14199565503768</v>
      </c>
      <c r="AD3625" s="9">
        <v>388.83505944929198</v>
      </c>
      <c r="AF3625" s="9">
        <v>-1</v>
      </c>
      <c r="AG3625" s="9">
        <v>-1</v>
      </c>
      <c r="AH3625" s="9">
        <v>-1</v>
      </c>
      <c r="AI3625" s="9">
        <v>-1</v>
      </c>
      <c r="AJ3625" s="9">
        <v>0</v>
      </c>
      <c r="AM3625" s="9" t="s">
        <v>309</v>
      </c>
      <c r="AN3625" s="9">
        <v>-1</v>
      </c>
      <c r="AQ3625" s="9">
        <v>578</v>
      </c>
      <c r="AR3625" s="9" t="s">
        <v>303</v>
      </c>
      <c r="AS3625" s="9" t="s">
        <v>304</v>
      </c>
      <c r="AT3625" s="9" t="s">
        <v>195</v>
      </c>
      <c r="AU3625" s="9">
        <v>132.71029999999999</v>
      </c>
      <c r="AV3625" s="9">
        <v>91.1034610437043</v>
      </c>
      <c r="AW3625" s="9">
        <v>408.99037248227103</v>
      </c>
      <c r="AX3625" s="9">
        <v>0.3153569014</v>
      </c>
    </row>
    <row r="3626" spans="1:50" x14ac:dyDescent="0.25">
      <c r="A3626" s="142">
        <v>550000</v>
      </c>
      <c r="B3626" s="142">
        <v>920000</v>
      </c>
      <c r="C3626" s="142">
        <v>920000</v>
      </c>
      <c r="D3626" s="9" t="s">
        <v>305</v>
      </c>
      <c r="E3626" s="9" t="s">
        <v>70</v>
      </c>
      <c r="F3626" s="9" t="s">
        <v>306</v>
      </c>
      <c r="G3626" s="9" t="s">
        <v>307</v>
      </c>
      <c r="H3626" s="9">
        <v>0.36</v>
      </c>
      <c r="I3626" s="9">
        <v>0.48</v>
      </c>
      <c r="J3626" s="9" t="s">
        <v>195</v>
      </c>
      <c r="K3626" s="9">
        <v>0.23120367122426999</v>
      </c>
      <c r="L3626" s="9">
        <v>3847.42469128625</v>
      </c>
      <c r="M3626" s="9">
        <v>9.5601531205363504</v>
      </c>
      <c r="N3626" s="9">
        <v>1.4050111376816099</v>
      </c>
      <c r="O3626" s="9">
        <v>2.2103424989341698</v>
      </c>
      <c r="P3626" s="9">
        <v>0.32484373314296999</v>
      </c>
      <c r="Q3626" s="9">
        <v>889.53871338428905</v>
      </c>
      <c r="R3626" s="9">
        <v>1210</v>
      </c>
      <c r="S3626" s="9" t="s">
        <v>310</v>
      </c>
      <c r="T3626" s="9">
        <v>1210</v>
      </c>
      <c r="U3626" s="9" t="s">
        <v>293</v>
      </c>
      <c r="V3626" s="9" t="s">
        <v>195</v>
      </c>
      <c r="Z3626" s="9">
        <v>0</v>
      </c>
      <c r="AA3626" s="9">
        <v>1</v>
      </c>
      <c r="AB3626" s="9">
        <v>2.2103424989341698</v>
      </c>
      <c r="AC3626" s="9">
        <v>0.32484373314296999</v>
      </c>
      <c r="AD3626" s="9">
        <v>889.53871338428905</v>
      </c>
      <c r="AF3626" s="9">
        <v>-1</v>
      </c>
      <c r="AG3626" s="9">
        <v>-1</v>
      </c>
      <c r="AH3626" s="9">
        <v>-1</v>
      </c>
      <c r="AI3626" s="9">
        <v>-1</v>
      </c>
      <c r="AJ3626" s="9">
        <v>0</v>
      </c>
      <c r="AM3626" s="9" t="s">
        <v>309</v>
      </c>
      <c r="AN3626" s="9">
        <v>-1</v>
      </c>
      <c r="AQ3626" s="9">
        <v>578</v>
      </c>
      <c r="AR3626" s="9" t="s">
        <v>303</v>
      </c>
      <c r="AS3626" s="9" t="s">
        <v>304</v>
      </c>
      <c r="AT3626" s="9" t="s">
        <v>195</v>
      </c>
      <c r="AU3626" s="9">
        <v>132.71029999999999</v>
      </c>
      <c r="AV3626" s="9">
        <v>122.545588144749</v>
      </c>
      <c r="AW3626" s="9">
        <v>935.64806177640003</v>
      </c>
      <c r="AX3626" s="9">
        <v>0.72144258989999999</v>
      </c>
    </row>
    <row r="3627" spans="1:50" x14ac:dyDescent="0.25">
      <c r="A3627" s="142">
        <v>550000</v>
      </c>
      <c r="B3627" s="142">
        <v>920000</v>
      </c>
      <c r="C3627" s="142">
        <v>920000</v>
      </c>
      <c r="D3627" s="9" t="s">
        <v>305</v>
      </c>
      <c r="E3627" s="9" t="s">
        <v>70</v>
      </c>
      <c r="F3627" s="9" t="s">
        <v>306</v>
      </c>
      <c r="G3627" s="9" t="s">
        <v>307</v>
      </c>
      <c r="H3627" s="9">
        <v>0.36</v>
      </c>
      <c r="I3627" s="9">
        <v>0.48</v>
      </c>
      <c r="J3627" s="9" t="s">
        <v>195</v>
      </c>
      <c r="K3627" s="9">
        <v>8.0591783713610005E-2</v>
      </c>
      <c r="L3627" s="9">
        <v>3847.42469128625</v>
      </c>
      <c r="M3627" s="9">
        <v>9.5601531205363504</v>
      </c>
      <c r="N3627" s="9">
        <v>1.4050111376816099</v>
      </c>
      <c r="O3627" s="9">
        <v>0.77046979255932002</v>
      </c>
      <c r="P3627" s="9">
        <v>0.11323235372326</v>
      </c>
      <c r="Q3627" s="9">
        <v>310.07081857457098</v>
      </c>
      <c r="R3627" s="9">
        <v>1210</v>
      </c>
      <c r="S3627" s="9" t="s">
        <v>310</v>
      </c>
      <c r="T3627" s="9">
        <v>1210</v>
      </c>
      <c r="U3627" s="9" t="s">
        <v>293</v>
      </c>
      <c r="V3627" s="9" t="s">
        <v>195</v>
      </c>
      <c r="Z3627" s="9">
        <v>0</v>
      </c>
      <c r="AA3627" s="9">
        <v>1</v>
      </c>
      <c r="AB3627" s="9">
        <v>0.77046979255932002</v>
      </c>
      <c r="AC3627" s="9">
        <v>0.11323235372326</v>
      </c>
      <c r="AD3627" s="9">
        <v>310.070818574572</v>
      </c>
      <c r="AF3627" s="9">
        <v>-1</v>
      </c>
      <c r="AG3627" s="9">
        <v>-1</v>
      </c>
      <c r="AH3627" s="9">
        <v>-1</v>
      </c>
      <c r="AI3627" s="9">
        <v>-1</v>
      </c>
      <c r="AJ3627" s="9">
        <v>0</v>
      </c>
      <c r="AM3627" s="9" t="s">
        <v>309</v>
      </c>
      <c r="AN3627" s="9">
        <v>-1</v>
      </c>
      <c r="AQ3627" s="9">
        <v>578</v>
      </c>
      <c r="AR3627" s="9" t="s">
        <v>303</v>
      </c>
      <c r="AS3627" s="9" t="s">
        <v>304</v>
      </c>
      <c r="AT3627" s="9" t="s">
        <v>195</v>
      </c>
      <c r="AU3627" s="9">
        <v>132.71029999999999</v>
      </c>
      <c r="AV3627" s="9">
        <v>81.4663143731334</v>
      </c>
      <c r="AW3627" s="9">
        <v>326.14337751412398</v>
      </c>
      <c r="AX3627" s="9">
        <v>0.25147673850000002</v>
      </c>
    </row>
    <row r="3628" spans="1:50" x14ac:dyDescent="0.25">
      <c r="A3628" s="142">
        <v>550000</v>
      </c>
      <c r="B3628" s="142">
        <v>920000</v>
      </c>
      <c r="C3628" s="142">
        <v>920000</v>
      </c>
      <c r="D3628" s="9" t="s">
        <v>305</v>
      </c>
      <c r="E3628" s="9" t="s">
        <v>70</v>
      </c>
      <c r="F3628" s="9" t="s">
        <v>306</v>
      </c>
      <c r="G3628" s="9" t="s">
        <v>307</v>
      </c>
      <c r="H3628" s="9">
        <v>0.36</v>
      </c>
      <c r="I3628" s="9">
        <v>0.48</v>
      </c>
      <c r="J3628" s="9" t="s">
        <v>195</v>
      </c>
      <c r="K3628" s="9">
        <v>1.6058830040410001E-2</v>
      </c>
      <c r="L3628" s="9">
        <v>3847.42469128625</v>
      </c>
      <c r="M3628" s="9">
        <v>9.5601531205363504</v>
      </c>
      <c r="N3628" s="9">
        <v>1.4050111376816099</v>
      </c>
      <c r="O3628" s="9">
        <v>0.153524874123</v>
      </c>
      <c r="P3628" s="9">
        <v>2.2562835064910001E-2</v>
      </c>
      <c r="Q3628" s="9">
        <v>61.785139210650499</v>
      </c>
      <c r="R3628" s="9">
        <v>1210</v>
      </c>
      <c r="S3628" s="9" t="s">
        <v>310</v>
      </c>
      <c r="T3628" s="9">
        <v>1210</v>
      </c>
      <c r="U3628" s="9" t="s">
        <v>293</v>
      </c>
      <c r="V3628" s="9" t="s">
        <v>195</v>
      </c>
      <c r="Z3628" s="9">
        <v>0</v>
      </c>
      <c r="AA3628" s="9">
        <v>1</v>
      </c>
      <c r="AB3628" s="9">
        <v>0.153524874123</v>
      </c>
      <c r="AC3628" s="9">
        <v>2.2562835064910001E-2</v>
      </c>
      <c r="AD3628" s="9">
        <v>61.785139210649703</v>
      </c>
      <c r="AF3628" s="9">
        <v>-1</v>
      </c>
      <c r="AG3628" s="9">
        <v>-1</v>
      </c>
      <c r="AH3628" s="9">
        <v>-1</v>
      </c>
      <c r="AI3628" s="9">
        <v>-1</v>
      </c>
      <c r="AJ3628" s="9">
        <v>0</v>
      </c>
      <c r="AM3628" s="9" t="s">
        <v>309</v>
      </c>
      <c r="AN3628" s="9">
        <v>-1</v>
      </c>
      <c r="AQ3628" s="9">
        <v>578</v>
      </c>
      <c r="AR3628" s="9" t="s">
        <v>303</v>
      </c>
      <c r="AS3628" s="9" t="s">
        <v>304</v>
      </c>
      <c r="AT3628" s="9" t="s">
        <v>195</v>
      </c>
      <c r="AU3628" s="9">
        <v>132.71029999999999</v>
      </c>
      <c r="AV3628" s="9">
        <v>45.5161150144638</v>
      </c>
      <c r="AW3628" s="9">
        <v>64.987779485270394</v>
      </c>
      <c r="AX3628" s="9">
        <v>5.0109602000000003E-2</v>
      </c>
    </row>
    <row r="3629" spans="1:50" x14ac:dyDescent="0.25">
      <c r="A3629" s="142">
        <v>550000</v>
      </c>
      <c r="B3629" s="142">
        <v>920000</v>
      </c>
      <c r="C3629" s="142">
        <v>920000</v>
      </c>
      <c r="D3629" s="9" t="s">
        <v>305</v>
      </c>
      <c r="E3629" s="9" t="s">
        <v>70</v>
      </c>
      <c r="F3629" s="9" t="s">
        <v>306</v>
      </c>
      <c r="G3629" s="9" t="s">
        <v>307</v>
      </c>
      <c r="H3629" s="9">
        <v>0.36</v>
      </c>
      <c r="I3629" s="9">
        <v>0.48</v>
      </c>
      <c r="J3629" s="9" t="s">
        <v>195</v>
      </c>
      <c r="K3629" s="9">
        <v>1.5482860707550001E-2</v>
      </c>
      <c r="L3629" s="9">
        <v>3847.42469128625</v>
      </c>
      <c r="M3629" s="9">
        <v>9.5601531205363504</v>
      </c>
      <c r="N3629" s="9">
        <v>1.4050111376816099</v>
      </c>
      <c r="O3629" s="9">
        <v>0.14801851910818001</v>
      </c>
      <c r="P3629" s="9">
        <v>2.1753591737289999E-2</v>
      </c>
      <c r="Q3629" s="9">
        <v>59.5691405780005</v>
      </c>
      <c r="R3629" s="9">
        <v>1210</v>
      </c>
      <c r="S3629" s="9" t="s">
        <v>310</v>
      </c>
      <c r="T3629" s="9">
        <v>1210</v>
      </c>
      <c r="U3629" s="9" t="s">
        <v>293</v>
      </c>
      <c r="V3629" s="9" t="s">
        <v>195</v>
      </c>
      <c r="Z3629" s="9">
        <v>0</v>
      </c>
      <c r="AA3629" s="9">
        <v>1</v>
      </c>
      <c r="AB3629" s="9">
        <v>0.14801851910818001</v>
      </c>
      <c r="AC3629" s="9">
        <v>2.1753591737289999E-2</v>
      </c>
      <c r="AD3629" s="9">
        <v>59.569140578002397</v>
      </c>
      <c r="AF3629" s="9">
        <v>-1</v>
      </c>
      <c r="AG3629" s="9">
        <v>-1</v>
      </c>
      <c r="AH3629" s="9">
        <v>-1</v>
      </c>
      <c r="AI3629" s="9">
        <v>-1</v>
      </c>
      <c r="AJ3629" s="9">
        <v>0</v>
      </c>
      <c r="AM3629" s="9" t="s">
        <v>309</v>
      </c>
      <c r="AN3629" s="9">
        <v>-1</v>
      </c>
      <c r="AQ3629" s="9">
        <v>578</v>
      </c>
      <c r="AR3629" s="9" t="s">
        <v>303</v>
      </c>
      <c r="AS3629" s="9" t="s">
        <v>304</v>
      </c>
      <c r="AT3629" s="9" t="s">
        <v>195</v>
      </c>
      <c r="AU3629" s="9">
        <v>132.71029999999999</v>
      </c>
      <c r="AV3629" s="9">
        <v>39.180088262705198</v>
      </c>
      <c r="AW3629" s="9">
        <v>62.656914291503497</v>
      </c>
      <c r="AX3629" s="9">
        <v>4.83123606E-2</v>
      </c>
    </row>
    <row r="3630" spans="1:50" x14ac:dyDescent="0.25">
      <c r="A3630" s="142">
        <v>550000</v>
      </c>
      <c r="B3630" s="142">
        <v>920000</v>
      </c>
      <c r="C3630" s="142">
        <v>920000</v>
      </c>
      <c r="D3630" s="9" t="s">
        <v>305</v>
      </c>
      <c r="E3630" s="9" t="s">
        <v>70</v>
      </c>
      <c r="F3630" s="9" t="s">
        <v>306</v>
      </c>
      <c r="G3630" s="9" t="s">
        <v>307</v>
      </c>
      <c r="H3630" s="9">
        <v>0.36</v>
      </c>
      <c r="I3630" s="9">
        <v>0.48</v>
      </c>
      <c r="J3630" s="9" t="s">
        <v>195</v>
      </c>
      <c r="K3630" s="9">
        <v>7.286233807077E-2</v>
      </c>
      <c r="L3630" s="9">
        <v>3847.42469128625</v>
      </c>
      <c r="M3630" s="9">
        <v>9.5601531205363504</v>
      </c>
      <c r="N3630" s="9">
        <v>1.4050111376816099</v>
      </c>
      <c r="O3630" s="9">
        <v>0.69657510867690997</v>
      </c>
      <c r="P3630" s="9">
        <v>0.10237239650696001</v>
      </c>
      <c r="Q3630" s="9">
        <v>280.33235855835301</v>
      </c>
      <c r="R3630" s="9">
        <v>1210</v>
      </c>
      <c r="S3630" s="9" t="s">
        <v>310</v>
      </c>
      <c r="T3630" s="9">
        <v>1210</v>
      </c>
      <c r="U3630" s="9" t="s">
        <v>293</v>
      </c>
      <c r="V3630" s="9" t="s">
        <v>195</v>
      </c>
      <c r="Z3630" s="9">
        <v>0</v>
      </c>
      <c r="AA3630" s="9">
        <v>1</v>
      </c>
      <c r="AB3630" s="9">
        <v>0.69657510867690997</v>
      </c>
      <c r="AC3630" s="9">
        <v>0.10237239650696001</v>
      </c>
      <c r="AD3630" s="9">
        <v>280.33235855835198</v>
      </c>
      <c r="AF3630" s="9">
        <v>-1</v>
      </c>
      <c r="AG3630" s="9">
        <v>-1</v>
      </c>
      <c r="AH3630" s="9">
        <v>-1</v>
      </c>
      <c r="AI3630" s="9">
        <v>-1</v>
      </c>
      <c r="AJ3630" s="9">
        <v>0</v>
      </c>
      <c r="AM3630" s="9" t="s">
        <v>309</v>
      </c>
      <c r="AN3630" s="9">
        <v>-1</v>
      </c>
      <c r="AQ3630" s="9">
        <v>578</v>
      </c>
      <c r="AR3630" s="9" t="s">
        <v>303</v>
      </c>
      <c r="AS3630" s="9" t="s">
        <v>304</v>
      </c>
      <c r="AT3630" s="9" t="s">
        <v>195</v>
      </c>
      <c r="AU3630" s="9">
        <v>132.71029999999999</v>
      </c>
      <c r="AV3630" s="9">
        <v>80.5256880174407</v>
      </c>
      <c r="AW3630" s="9">
        <v>294.86342077280199</v>
      </c>
      <c r="AX3630" s="9">
        <v>0.227357955</v>
      </c>
    </row>
    <row r="3631" spans="1:50" x14ac:dyDescent="0.25">
      <c r="A3631" s="142">
        <v>550000</v>
      </c>
      <c r="B3631" s="142">
        <v>920000</v>
      </c>
      <c r="C3631" s="142">
        <v>920000</v>
      </c>
      <c r="D3631" s="9" t="s">
        <v>305</v>
      </c>
      <c r="E3631" s="9" t="s">
        <v>70</v>
      </c>
      <c r="F3631" s="9" t="s">
        <v>306</v>
      </c>
      <c r="G3631" s="9" t="s">
        <v>307</v>
      </c>
      <c r="H3631" s="9">
        <v>0.36</v>
      </c>
      <c r="I3631" s="9">
        <v>0.48</v>
      </c>
      <c r="J3631" s="9" t="s">
        <v>195</v>
      </c>
      <c r="K3631" s="9">
        <v>0.37167404126270998</v>
      </c>
      <c r="L3631" s="9">
        <v>3849.08674214959</v>
      </c>
      <c r="M3631" s="9">
        <v>9.5641461430011798</v>
      </c>
      <c r="N3631" s="9">
        <v>1.40559330818843</v>
      </c>
      <c r="O3631" s="9">
        <v>3.5547448481964699</v>
      </c>
      <c r="P3631" s="9">
        <v>0.52242254522622</v>
      </c>
      <c r="Q3631" s="9">
        <v>1430.60562462548</v>
      </c>
      <c r="R3631" s="9">
        <v>1200</v>
      </c>
      <c r="S3631" s="9" t="s">
        <v>308</v>
      </c>
      <c r="T3631" s="9">
        <v>1200</v>
      </c>
      <c r="U3631" s="9" t="s">
        <v>293</v>
      </c>
      <c r="V3631" s="9" t="s">
        <v>195</v>
      </c>
      <c r="Z3631" s="9">
        <v>0</v>
      </c>
      <c r="AA3631" s="9">
        <v>1</v>
      </c>
      <c r="AB3631" s="9">
        <v>3.5547448481964699</v>
      </c>
      <c r="AC3631" s="9">
        <v>0.52242254522622</v>
      </c>
      <c r="AD3631" s="9">
        <v>1430.60562462548</v>
      </c>
      <c r="AF3631" s="9">
        <v>-1</v>
      </c>
      <c r="AG3631" s="9">
        <v>-1</v>
      </c>
      <c r="AH3631" s="9">
        <v>-1</v>
      </c>
      <c r="AI3631" s="9">
        <v>-1</v>
      </c>
      <c r="AJ3631" s="9">
        <v>0</v>
      </c>
      <c r="AM3631" s="9" t="s">
        <v>309</v>
      </c>
      <c r="AN3631" s="9">
        <v>-1</v>
      </c>
      <c r="AQ3631" s="9">
        <v>578</v>
      </c>
      <c r="AR3631" s="9" t="s">
        <v>303</v>
      </c>
      <c r="AS3631" s="9" t="s">
        <v>304</v>
      </c>
      <c r="AT3631" s="9" t="s">
        <v>195</v>
      </c>
      <c r="AU3631" s="9">
        <v>132.71029999999999</v>
      </c>
      <c r="AV3631" s="9">
        <v>204.42089884594199</v>
      </c>
      <c r="AW3631" s="9">
        <v>1504.11148092338</v>
      </c>
      <c r="AX3631" s="9">
        <v>1.1602640913</v>
      </c>
    </row>
    <row r="3632" spans="1:50" x14ac:dyDescent="0.25">
      <c r="A3632" s="142">
        <v>550000</v>
      </c>
      <c r="B3632" s="142">
        <v>920000</v>
      </c>
      <c r="C3632" s="142">
        <v>920000</v>
      </c>
      <c r="D3632" s="9" t="s">
        <v>305</v>
      </c>
      <c r="E3632" s="9" t="s">
        <v>70</v>
      </c>
      <c r="F3632" s="9" t="s">
        <v>306</v>
      </c>
      <c r="G3632" s="9" t="s">
        <v>307</v>
      </c>
      <c r="H3632" s="9">
        <v>0.36</v>
      </c>
      <c r="I3632" s="9">
        <v>0.48</v>
      </c>
      <c r="J3632" s="9" t="s">
        <v>195</v>
      </c>
      <c r="K3632" s="9">
        <v>5.7584848675900002E-3</v>
      </c>
      <c r="L3632" s="9">
        <v>3849.08674214959</v>
      </c>
      <c r="M3632" s="9">
        <v>9.5641461430011798</v>
      </c>
      <c r="N3632" s="9">
        <v>1.40559330818843</v>
      </c>
      <c r="O3632" s="9">
        <v>5.507499083589E-2</v>
      </c>
      <c r="P3632" s="9">
        <v>8.0940877951799998E-3</v>
      </c>
      <c r="Q3632" s="9">
        <v>22.164907758709699</v>
      </c>
      <c r="R3632" s="9">
        <v>1210</v>
      </c>
      <c r="S3632" s="9" t="s">
        <v>310</v>
      </c>
      <c r="T3632" s="9">
        <v>1210</v>
      </c>
      <c r="U3632" s="9" t="s">
        <v>293</v>
      </c>
      <c r="V3632" s="9" t="s">
        <v>195</v>
      </c>
      <c r="Z3632" s="9">
        <v>0</v>
      </c>
      <c r="AA3632" s="9">
        <v>1</v>
      </c>
      <c r="AB3632" s="9">
        <v>5.507499083589E-2</v>
      </c>
      <c r="AC3632" s="9">
        <v>8.0940877951799998E-3</v>
      </c>
      <c r="AD3632" s="9">
        <v>22.164907758709901</v>
      </c>
      <c r="AF3632" s="9">
        <v>-1</v>
      </c>
      <c r="AG3632" s="9">
        <v>-1</v>
      </c>
      <c r="AH3632" s="9">
        <v>-1</v>
      </c>
      <c r="AI3632" s="9">
        <v>-1</v>
      </c>
      <c r="AJ3632" s="9">
        <v>0</v>
      </c>
      <c r="AM3632" s="9" t="s">
        <v>309</v>
      </c>
      <c r="AN3632" s="9">
        <v>-1</v>
      </c>
      <c r="AQ3632" s="9">
        <v>578</v>
      </c>
      <c r="AR3632" s="9" t="s">
        <v>303</v>
      </c>
      <c r="AS3632" s="9" t="s">
        <v>304</v>
      </c>
      <c r="AT3632" s="9" t="s">
        <v>195</v>
      </c>
      <c r="AU3632" s="9">
        <v>132.71029999999999</v>
      </c>
      <c r="AV3632" s="9">
        <v>21.817936638435199</v>
      </c>
      <c r="AW3632" s="9">
        <v>23.3037614697</v>
      </c>
      <c r="AX3632" s="9">
        <v>1.7976405300000001E-2</v>
      </c>
    </row>
    <row r="3633" spans="1:50" x14ac:dyDescent="0.25">
      <c r="A3633" s="142">
        <v>550000</v>
      </c>
      <c r="B3633" s="142">
        <v>920000</v>
      </c>
      <c r="C3633" s="142">
        <v>920000</v>
      </c>
      <c r="D3633" s="9" t="s">
        <v>305</v>
      </c>
      <c r="E3633" s="9" t="s">
        <v>70</v>
      </c>
      <c r="F3633" s="9" t="s">
        <v>306</v>
      </c>
      <c r="G3633" s="9" t="s">
        <v>307</v>
      </c>
      <c r="H3633" s="9">
        <v>0.36</v>
      </c>
      <c r="I3633" s="9">
        <v>0.48</v>
      </c>
      <c r="J3633" s="9" t="s">
        <v>195</v>
      </c>
      <c r="K3633" s="9">
        <v>0.11358400274579999</v>
      </c>
      <c r="L3633" s="9">
        <v>3849.08674214959</v>
      </c>
      <c r="M3633" s="9">
        <v>9.5641461430011798</v>
      </c>
      <c r="N3633" s="9">
        <v>1.40559330818843</v>
      </c>
      <c r="O3633" s="9">
        <v>1.08633400176787</v>
      </c>
      <c r="P3633" s="9">
        <v>0.15965291417675001</v>
      </c>
      <c r="Q3633" s="9">
        <v>437.194679089141</v>
      </c>
      <c r="R3633" s="9">
        <v>1210</v>
      </c>
      <c r="S3633" s="9" t="s">
        <v>310</v>
      </c>
      <c r="T3633" s="9">
        <v>1210</v>
      </c>
      <c r="U3633" s="9" t="s">
        <v>293</v>
      </c>
      <c r="V3633" s="9" t="s">
        <v>195</v>
      </c>
      <c r="Z3633" s="9">
        <v>0</v>
      </c>
      <c r="AA3633" s="9">
        <v>1</v>
      </c>
      <c r="AB3633" s="9">
        <v>1.08633400176787</v>
      </c>
      <c r="AC3633" s="9">
        <v>0.15965291417675001</v>
      </c>
      <c r="AD3633" s="9">
        <v>437.194679089141</v>
      </c>
      <c r="AF3633" s="9">
        <v>-1</v>
      </c>
      <c r="AG3633" s="9">
        <v>-1</v>
      </c>
      <c r="AH3633" s="9">
        <v>-1</v>
      </c>
      <c r="AI3633" s="9">
        <v>-1</v>
      </c>
      <c r="AJ3633" s="9">
        <v>0</v>
      </c>
      <c r="AM3633" s="9" t="s">
        <v>309</v>
      </c>
      <c r="AN3633" s="9">
        <v>-1</v>
      </c>
      <c r="AQ3633" s="9">
        <v>578</v>
      </c>
      <c r="AR3633" s="9" t="s">
        <v>303</v>
      </c>
      <c r="AS3633" s="9" t="s">
        <v>304</v>
      </c>
      <c r="AT3633" s="9" t="s">
        <v>195</v>
      </c>
      <c r="AU3633" s="9">
        <v>132.71029999999999</v>
      </c>
      <c r="AV3633" s="9">
        <v>106.603435987297</v>
      </c>
      <c r="AW3633" s="9">
        <v>459.65815099373799</v>
      </c>
      <c r="AX3633" s="9">
        <v>0.35457800410000001</v>
      </c>
    </row>
    <row r="3634" spans="1:50" x14ac:dyDescent="0.25">
      <c r="A3634" s="142">
        <v>550000</v>
      </c>
      <c r="B3634" s="142">
        <v>920000</v>
      </c>
      <c r="C3634" s="142">
        <v>920000</v>
      </c>
      <c r="D3634" s="9" t="s">
        <v>305</v>
      </c>
      <c r="E3634" s="9" t="s">
        <v>70</v>
      </c>
      <c r="F3634" s="9" t="s">
        <v>306</v>
      </c>
      <c r="G3634" s="9" t="s">
        <v>307</v>
      </c>
      <c r="H3634" s="9">
        <v>0.36</v>
      </c>
      <c r="I3634" s="9">
        <v>0.48</v>
      </c>
      <c r="J3634" s="9" t="s">
        <v>195</v>
      </c>
      <c r="K3634" s="9">
        <v>0.1252237214054</v>
      </c>
      <c r="L3634" s="9">
        <v>3849.08674214959</v>
      </c>
      <c r="M3634" s="9">
        <v>9.5641461430011798</v>
      </c>
      <c r="N3634" s="9">
        <v>1.40559330818843</v>
      </c>
      <c r="O3634" s="9">
        <v>1.1976579720917899</v>
      </c>
      <c r="P3634" s="9">
        <v>0.17601362483388999</v>
      </c>
      <c r="Q3634" s="9">
        <v>481.99696586419401</v>
      </c>
      <c r="R3634" s="9">
        <v>1210</v>
      </c>
      <c r="S3634" s="9" t="s">
        <v>310</v>
      </c>
      <c r="T3634" s="9">
        <v>1210</v>
      </c>
      <c r="U3634" s="9" t="s">
        <v>293</v>
      </c>
      <c r="V3634" s="9" t="s">
        <v>195</v>
      </c>
      <c r="Z3634" s="9">
        <v>0</v>
      </c>
      <c r="AA3634" s="9">
        <v>1</v>
      </c>
      <c r="AB3634" s="9">
        <v>1.1976579720917899</v>
      </c>
      <c r="AC3634" s="9">
        <v>0.17601362483388999</v>
      </c>
      <c r="AD3634" s="9">
        <v>481.99696586419401</v>
      </c>
      <c r="AF3634" s="9">
        <v>-1</v>
      </c>
      <c r="AG3634" s="9">
        <v>-1</v>
      </c>
      <c r="AH3634" s="9">
        <v>-1</v>
      </c>
      <c r="AI3634" s="9">
        <v>-1</v>
      </c>
      <c r="AJ3634" s="9">
        <v>0</v>
      </c>
      <c r="AM3634" s="9" t="s">
        <v>309</v>
      </c>
      <c r="AN3634" s="9">
        <v>-1</v>
      </c>
      <c r="AQ3634" s="9">
        <v>578</v>
      </c>
      <c r="AR3634" s="9" t="s">
        <v>303</v>
      </c>
      <c r="AS3634" s="9" t="s">
        <v>304</v>
      </c>
      <c r="AT3634" s="9" t="s">
        <v>195</v>
      </c>
      <c r="AU3634" s="9">
        <v>132.71029999999999</v>
      </c>
      <c r="AV3634" s="9">
        <v>91.761366727026797</v>
      </c>
      <c r="AW3634" s="9">
        <v>506.762421206309</v>
      </c>
      <c r="AX3634" s="9">
        <v>0.39091400310000002</v>
      </c>
    </row>
    <row r="3635" spans="1:50" x14ac:dyDescent="0.25">
      <c r="A3635" s="142">
        <v>550000</v>
      </c>
      <c r="B3635" s="142">
        <v>920000</v>
      </c>
      <c r="C3635" s="142">
        <v>920000</v>
      </c>
      <c r="D3635" s="9" t="s">
        <v>305</v>
      </c>
      <c r="E3635" s="9" t="s">
        <v>70</v>
      </c>
      <c r="F3635" s="9" t="s">
        <v>306</v>
      </c>
      <c r="G3635" s="9" t="s">
        <v>307</v>
      </c>
      <c r="H3635" s="9">
        <v>0.36</v>
      </c>
      <c r="I3635" s="9">
        <v>0.48</v>
      </c>
      <c r="J3635" s="9" t="s">
        <v>195</v>
      </c>
      <c r="K3635" s="9">
        <v>1.5232033403700001E-3</v>
      </c>
      <c r="L3635" s="9">
        <v>3849.08674214959</v>
      </c>
      <c r="M3635" s="9">
        <v>9.5641461430011798</v>
      </c>
      <c r="N3635" s="9">
        <v>1.40559330818843</v>
      </c>
      <c r="O3635" s="9">
        <v>1.45681393528E-2</v>
      </c>
      <c r="P3635" s="9">
        <v>2.1410044222299998E-3</v>
      </c>
      <c r="Q3635" s="9">
        <v>5.8629417830161401</v>
      </c>
      <c r="R3635" s="9">
        <v>1210</v>
      </c>
      <c r="S3635" s="9" t="s">
        <v>310</v>
      </c>
      <c r="T3635" s="9">
        <v>1210</v>
      </c>
      <c r="U3635" s="9" t="s">
        <v>293</v>
      </c>
      <c r="V3635" s="9" t="s">
        <v>195</v>
      </c>
      <c r="Z3635" s="9">
        <v>0</v>
      </c>
      <c r="AA3635" s="9">
        <v>1</v>
      </c>
      <c r="AB3635" s="9">
        <v>1.45681393528E-2</v>
      </c>
      <c r="AC3635" s="9">
        <v>2.1410044222299998E-3</v>
      </c>
      <c r="AD3635" s="9">
        <v>5.8629417830169501</v>
      </c>
      <c r="AF3635" s="9">
        <v>-1</v>
      </c>
      <c r="AG3635" s="9">
        <v>-1</v>
      </c>
      <c r="AH3635" s="9">
        <v>-1</v>
      </c>
      <c r="AI3635" s="9">
        <v>-1</v>
      </c>
      <c r="AJ3635" s="9">
        <v>0</v>
      </c>
      <c r="AM3635" s="9" t="s">
        <v>309</v>
      </c>
      <c r="AN3635" s="9">
        <v>-1</v>
      </c>
      <c r="AQ3635" s="9">
        <v>578</v>
      </c>
      <c r="AR3635" s="9" t="s">
        <v>303</v>
      </c>
      <c r="AS3635" s="9" t="s">
        <v>304</v>
      </c>
      <c r="AT3635" s="9" t="s">
        <v>195</v>
      </c>
      <c r="AU3635" s="9">
        <v>132.71029999999999</v>
      </c>
      <c r="AV3635" s="9">
        <v>14.2808892475564</v>
      </c>
      <c r="AW3635" s="9">
        <v>6.1641852205983101</v>
      </c>
      <c r="AX3635" s="9">
        <v>4.7550216999999997E-3</v>
      </c>
    </row>
    <row r="3636" spans="1:50" x14ac:dyDescent="0.25">
      <c r="A3636" s="142">
        <v>550000</v>
      </c>
      <c r="B3636" s="142">
        <v>920000</v>
      </c>
      <c r="C3636" s="142">
        <v>920000</v>
      </c>
      <c r="D3636" s="9" t="s">
        <v>305</v>
      </c>
      <c r="E3636" s="9" t="s">
        <v>70</v>
      </c>
      <c r="F3636" s="9" t="s">
        <v>306</v>
      </c>
      <c r="G3636" s="9" t="s">
        <v>307</v>
      </c>
      <c r="H3636" s="9">
        <v>0.36</v>
      </c>
      <c r="I3636" s="9">
        <v>0.48</v>
      </c>
      <c r="J3636" s="9" t="s">
        <v>195</v>
      </c>
      <c r="K3636" s="9">
        <v>0.16843803867605001</v>
      </c>
      <c r="L3636" s="9">
        <v>3860.9478650272299</v>
      </c>
      <c r="M3636" s="9">
        <v>9.5918438767042407</v>
      </c>
      <c r="N3636" s="9">
        <v>1.40960341278982</v>
      </c>
      <c r="O3636" s="9">
        <v>1.6156313698790099</v>
      </c>
      <c r="P3636" s="9">
        <v>0.23743083416138999</v>
      </c>
      <c r="Q3636" s="9">
        <v>650.33048581569699</v>
      </c>
      <c r="R3636" s="9">
        <v>1200</v>
      </c>
      <c r="S3636" s="9" t="s">
        <v>308</v>
      </c>
      <c r="T3636" s="9">
        <v>1200</v>
      </c>
      <c r="U3636" s="9" t="s">
        <v>293</v>
      </c>
      <c r="V3636" s="9" t="s">
        <v>195</v>
      </c>
      <c r="Z3636" s="9">
        <v>0</v>
      </c>
      <c r="AA3636" s="9">
        <v>1</v>
      </c>
      <c r="AB3636" s="9">
        <v>1.6156313698790099</v>
      </c>
      <c r="AC3636" s="9">
        <v>0.23743083416138999</v>
      </c>
      <c r="AD3636" s="9">
        <v>1306.3025254648201</v>
      </c>
      <c r="AF3636" s="9">
        <v>-1</v>
      </c>
      <c r="AG3636" s="9">
        <v>-1</v>
      </c>
      <c r="AH3636" s="9">
        <v>-1</v>
      </c>
      <c r="AI3636" s="9">
        <v>-1</v>
      </c>
      <c r="AJ3636" s="9">
        <v>0</v>
      </c>
      <c r="AM3636" s="9" t="s">
        <v>309</v>
      </c>
      <c r="AN3636" s="9">
        <v>-1</v>
      </c>
      <c r="AQ3636" s="9">
        <v>578</v>
      </c>
      <c r="AR3636" s="9" t="s">
        <v>303</v>
      </c>
      <c r="AS3636" s="9" t="s">
        <v>304</v>
      </c>
      <c r="AT3636" s="9" t="s">
        <v>195</v>
      </c>
      <c r="AU3636" s="9">
        <v>132.71029999999999</v>
      </c>
      <c r="AV3636" s="9">
        <v>140.48118363784101</v>
      </c>
      <c r="AW3636" s="9">
        <v>681.64455859266195</v>
      </c>
      <c r="AX3636" s="9">
        <v>1.0594505478</v>
      </c>
    </row>
    <row r="3637" spans="1:50" x14ac:dyDescent="0.25">
      <c r="A3637" s="142">
        <v>550000</v>
      </c>
      <c r="B3637" s="142">
        <v>920000</v>
      </c>
      <c r="C3637" s="142">
        <v>920000</v>
      </c>
      <c r="D3637" s="9" t="s">
        <v>305</v>
      </c>
      <c r="E3637" s="9" t="s">
        <v>70</v>
      </c>
      <c r="F3637" s="9" t="s">
        <v>306</v>
      </c>
      <c r="G3637" s="9" t="s">
        <v>307</v>
      </c>
      <c r="H3637" s="9">
        <v>0.36</v>
      </c>
      <c r="I3637" s="9">
        <v>0.48</v>
      </c>
      <c r="J3637" s="9" t="s">
        <v>195</v>
      </c>
      <c r="K3637" s="9">
        <v>2.87076165613E-3</v>
      </c>
      <c r="L3637" s="9">
        <v>3860.9478650272299</v>
      </c>
      <c r="M3637" s="9">
        <v>9.5918438767042407</v>
      </c>
      <c r="N3637" s="9">
        <v>1.40960341278982</v>
      </c>
      <c r="O3637" s="9">
        <v>2.7535897612829999E-2</v>
      </c>
      <c r="P3637" s="9">
        <v>4.0466354277799996E-3</v>
      </c>
      <c r="Q3637" s="9">
        <v>11.083861087241001</v>
      </c>
      <c r="R3637" s="9">
        <v>1210</v>
      </c>
      <c r="S3637" s="9" t="s">
        <v>310</v>
      </c>
      <c r="T3637" s="9">
        <v>1210</v>
      </c>
      <c r="U3637" s="9" t="s">
        <v>293</v>
      </c>
      <c r="V3637" s="9" t="s">
        <v>195</v>
      </c>
      <c r="Z3637" s="9">
        <v>0</v>
      </c>
      <c r="AA3637" s="9">
        <v>1</v>
      </c>
      <c r="AB3637" s="9">
        <v>2.7535897612829999E-2</v>
      </c>
      <c r="AC3637" s="9">
        <v>4.0466354277799996E-3</v>
      </c>
      <c r="AD3637" s="9">
        <v>11.0838610872405</v>
      </c>
      <c r="AF3637" s="9">
        <v>-1</v>
      </c>
      <c r="AG3637" s="9">
        <v>-1</v>
      </c>
      <c r="AH3637" s="9">
        <v>-1</v>
      </c>
      <c r="AI3637" s="9">
        <v>-1</v>
      </c>
      <c r="AJ3637" s="9">
        <v>0</v>
      </c>
      <c r="AM3637" s="9" t="s">
        <v>309</v>
      </c>
      <c r="AN3637" s="9">
        <v>-1</v>
      </c>
      <c r="AQ3637" s="9">
        <v>578</v>
      </c>
      <c r="AR3637" s="9" t="s">
        <v>303</v>
      </c>
      <c r="AS3637" s="9" t="s">
        <v>304</v>
      </c>
      <c r="AT3637" s="9" t="s">
        <v>195</v>
      </c>
      <c r="AU3637" s="9">
        <v>132.71029999999999</v>
      </c>
      <c r="AV3637" s="9">
        <v>18.492377626347</v>
      </c>
      <c r="AW3637" s="9">
        <v>11.6175602452929</v>
      </c>
      <c r="AX3637" s="9">
        <v>8.9893439000000002E-3</v>
      </c>
    </row>
    <row r="3638" spans="1:50" x14ac:dyDescent="0.25">
      <c r="A3638" s="142">
        <v>550000</v>
      </c>
      <c r="B3638" s="142">
        <v>920000</v>
      </c>
      <c r="C3638" s="142">
        <v>920000</v>
      </c>
      <c r="D3638" s="9" t="s">
        <v>305</v>
      </c>
      <c r="E3638" s="9" t="s">
        <v>70</v>
      </c>
      <c r="F3638" s="9" t="s">
        <v>306</v>
      </c>
      <c r="G3638" s="9" t="s">
        <v>307</v>
      </c>
      <c r="H3638" s="9">
        <v>0.36</v>
      </c>
      <c r="I3638" s="9">
        <v>0.48</v>
      </c>
      <c r="J3638" s="9" t="s">
        <v>195</v>
      </c>
      <c r="K3638" s="9">
        <v>4.1480898291309999E-2</v>
      </c>
      <c r="L3638" s="9">
        <v>3860.9478650272299</v>
      </c>
      <c r="M3638" s="9">
        <v>9.5918438767042407</v>
      </c>
      <c r="N3638" s="9">
        <v>1.40960341278982</v>
      </c>
      <c r="O3638" s="9">
        <v>0.39787830027577997</v>
      </c>
      <c r="P3638" s="9">
        <v>5.8471615797030002E-2</v>
      </c>
      <c r="Q3638" s="9">
        <v>160.15558569727901</v>
      </c>
      <c r="R3638" s="9">
        <v>1210</v>
      </c>
      <c r="S3638" s="9" t="s">
        <v>310</v>
      </c>
      <c r="T3638" s="9">
        <v>1210</v>
      </c>
      <c r="U3638" s="9" t="s">
        <v>293</v>
      </c>
      <c r="V3638" s="9" t="s">
        <v>195</v>
      </c>
      <c r="Z3638" s="9">
        <v>0</v>
      </c>
      <c r="AA3638" s="9">
        <v>1</v>
      </c>
      <c r="AB3638" s="9">
        <v>0.39787830027577997</v>
      </c>
      <c r="AC3638" s="9">
        <v>5.8471615797030002E-2</v>
      </c>
      <c r="AD3638" s="9">
        <v>1044.2491102450699</v>
      </c>
      <c r="AF3638" s="9">
        <v>-1</v>
      </c>
      <c r="AG3638" s="9">
        <v>-1</v>
      </c>
      <c r="AH3638" s="9">
        <v>-1</v>
      </c>
      <c r="AI3638" s="9">
        <v>-1</v>
      </c>
      <c r="AJ3638" s="9">
        <v>0</v>
      </c>
      <c r="AM3638" s="9" t="s">
        <v>309</v>
      </c>
      <c r="AN3638" s="9">
        <v>-1</v>
      </c>
      <c r="AQ3638" s="9">
        <v>578</v>
      </c>
      <c r="AR3638" s="9" t="s">
        <v>303</v>
      </c>
      <c r="AS3638" s="9" t="s">
        <v>304</v>
      </c>
      <c r="AT3638" s="9" t="s">
        <v>195</v>
      </c>
      <c r="AU3638" s="9">
        <v>132.71029999999999</v>
      </c>
      <c r="AV3638" s="9">
        <v>73.838196419764003</v>
      </c>
      <c r="AW3638" s="9">
        <v>167.86723965714501</v>
      </c>
      <c r="AX3638" s="9">
        <v>0.84691736439999998</v>
      </c>
    </row>
    <row r="3639" spans="1:50" x14ac:dyDescent="0.25">
      <c r="A3639" s="142">
        <v>550000</v>
      </c>
      <c r="B3639" s="142">
        <v>920000</v>
      </c>
      <c r="C3639" s="142">
        <v>920000</v>
      </c>
      <c r="D3639" s="9" t="s">
        <v>305</v>
      </c>
      <c r="E3639" s="9" t="s">
        <v>70</v>
      </c>
      <c r="F3639" s="9" t="s">
        <v>306</v>
      </c>
      <c r="G3639" s="9" t="s">
        <v>307</v>
      </c>
      <c r="H3639" s="9">
        <v>0.36</v>
      </c>
      <c r="I3639" s="9">
        <v>0.48</v>
      </c>
      <c r="J3639" s="9" t="s">
        <v>195</v>
      </c>
      <c r="K3639" s="9">
        <v>4.2968324019399999E-3</v>
      </c>
      <c r="L3639" s="9">
        <v>3860.9478650272299</v>
      </c>
      <c r="M3639" s="9">
        <v>9.5918438767042407</v>
      </c>
      <c r="N3639" s="9">
        <v>1.40960341278982</v>
      </c>
      <c r="O3639" s="9">
        <v>4.1214545563820003E-2</v>
      </c>
      <c r="P3639" s="9">
        <v>6.0568296179599997E-3</v>
      </c>
      <c r="Q3639" s="9">
        <v>16.589845888669299</v>
      </c>
      <c r="R3639" s="9">
        <v>1210</v>
      </c>
      <c r="S3639" s="9" t="s">
        <v>310</v>
      </c>
      <c r="T3639" s="9">
        <v>1210</v>
      </c>
      <c r="U3639" s="9" t="s">
        <v>293</v>
      </c>
      <c r="V3639" s="9" t="s">
        <v>195</v>
      </c>
      <c r="Z3639" s="9">
        <v>0</v>
      </c>
      <c r="AA3639" s="9">
        <v>1</v>
      </c>
      <c r="AB3639" s="9">
        <v>4.1214545563820003E-2</v>
      </c>
      <c r="AC3639" s="9">
        <v>6.0568296179599997E-3</v>
      </c>
      <c r="AD3639" s="9">
        <v>23.516990289572998</v>
      </c>
      <c r="AF3639" s="9">
        <v>-1</v>
      </c>
      <c r="AG3639" s="9">
        <v>-1</v>
      </c>
      <c r="AH3639" s="9">
        <v>-1</v>
      </c>
      <c r="AI3639" s="9">
        <v>-1</v>
      </c>
      <c r="AJ3639" s="9">
        <v>0</v>
      </c>
      <c r="AM3639" s="9" t="s">
        <v>309</v>
      </c>
      <c r="AN3639" s="9">
        <v>-1</v>
      </c>
      <c r="AQ3639" s="9">
        <v>578</v>
      </c>
      <c r="AR3639" s="9" t="s">
        <v>303</v>
      </c>
      <c r="AS3639" s="9" t="s">
        <v>304</v>
      </c>
      <c r="AT3639" s="9" t="s">
        <v>195</v>
      </c>
      <c r="AU3639" s="9">
        <v>132.71029999999999</v>
      </c>
      <c r="AV3639" s="9">
        <v>17.2827964895755</v>
      </c>
      <c r="AW3639" s="9">
        <v>17.388663801787001</v>
      </c>
      <c r="AX3639" s="9">
        <v>1.9072984800000001E-2</v>
      </c>
    </row>
    <row r="3640" spans="1:50" x14ac:dyDescent="0.25">
      <c r="A3640" s="142">
        <v>550000</v>
      </c>
      <c r="B3640" s="142">
        <v>920000</v>
      </c>
      <c r="C3640" s="142">
        <v>920000</v>
      </c>
      <c r="D3640" s="9" t="s">
        <v>305</v>
      </c>
      <c r="E3640" s="9" t="s">
        <v>70</v>
      </c>
      <c r="F3640" s="9" t="s">
        <v>306</v>
      </c>
      <c r="G3640" s="9" t="s">
        <v>307</v>
      </c>
      <c r="H3640" s="9">
        <v>0.36</v>
      </c>
      <c r="I3640" s="9">
        <v>0.48</v>
      </c>
      <c r="J3640" s="9" t="s">
        <v>195</v>
      </c>
      <c r="K3640" s="9">
        <v>0.24550176536816001</v>
      </c>
      <c r="L3640" s="9">
        <v>3847.42469200289</v>
      </c>
      <c r="M3640" s="9">
        <v>9.5601531223170699</v>
      </c>
      <c r="N3640" s="9">
        <v>1.4050111379433099</v>
      </c>
      <c r="O3640" s="9">
        <v>2.34703446871884</v>
      </c>
      <c r="P3640" s="9">
        <v>0.34493271472701997</v>
      </c>
      <c r="Q3640" s="9">
        <v>944.54955400778897</v>
      </c>
      <c r="R3640" s="9">
        <v>1200</v>
      </c>
      <c r="S3640" s="9" t="s">
        <v>308</v>
      </c>
      <c r="T3640" s="9">
        <v>1200</v>
      </c>
      <c r="U3640" s="9" t="s">
        <v>293</v>
      </c>
      <c r="V3640" s="9" t="s">
        <v>195</v>
      </c>
      <c r="Z3640" s="9">
        <v>0</v>
      </c>
      <c r="AA3640" s="9">
        <v>1</v>
      </c>
      <c r="AB3640" s="9">
        <v>2.34703446871884</v>
      </c>
      <c r="AC3640" s="9">
        <v>0.34493271472701997</v>
      </c>
      <c r="AD3640" s="9">
        <v>944.54955400778897</v>
      </c>
      <c r="AF3640" s="9">
        <v>-1</v>
      </c>
      <c r="AG3640" s="9">
        <v>-1</v>
      </c>
      <c r="AH3640" s="9">
        <v>-1</v>
      </c>
      <c r="AI3640" s="9">
        <v>-1</v>
      </c>
      <c r="AJ3640" s="9">
        <v>0</v>
      </c>
      <c r="AM3640" s="9" t="s">
        <v>309</v>
      </c>
      <c r="AN3640" s="9">
        <v>-1</v>
      </c>
      <c r="AQ3640" s="9">
        <v>578</v>
      </c>
      <c r="AR3640" s="9" t="s">
        <v>303</v>
      </c>
      <c r="AS3640" s="9" t="s">
        <v>304</v>
      </c>
      <c r="AT3640" s="9" t="s">
        <v>195</v>
      </c>
      <c r="AU3640" s="9">
        <v>132.71029999999999</v>
      </c>
      <c r="AV3640" s="9">
        <v>141.59221734975901</v>
      </c>
      <c r="AW3640" s="9">
        <v>993.51039589070695</v>
      </c>
      <c r="AX3640" s="9">
        <v>0.76605803240000003</v>
      </c>
    </row>
    <row r="3641" spans="1:50" x14ac:dyDescent="0.25">
      <c r="A3641" s="142">
        <v>550000</v>
      </c>
      <c r="B3641" s="142">
        <v>920000</v>
      </c>
      <c r="C3641" s="142">
        <v>920000</v>
      </c>
      <c r="D3641" s="9" t="s">
        <v>305</v>
      </c>
      <c r="E3641" s="9" t="s">
        <v>70</v>
      </c>
      <c r="F3641" s="9" t="s">
        <v>306</v>
      </c>
      <c r="G3641" s="9" t="s">
        <v>307</v>
      </c>
      <c r="H3641" s="9">
        <v>0.36</v>
      </c>
      <c r="I3641" s="9">
        <v>0.48</v>
      </c>
      <c r="J3641" s="9" t="s">
        <v>195</v>
      </c>
      <c r="K3641" s="9">
        <v>7.426964908342E-2</v>
      </c>
      <c r="L3641" s="9">
        <v>3847.42469200289</v>
      </c>
      <c r="M3641" s="9">
        <v>9.5601531223170699</v>
      </c>
      <c r="N3641" s="9">
        <v>1.4050111379433099</v>
      </c>
      <c r="O3641" s="9">
        <v>0.71002921757826998</v>
      </c>
      <c r="P3641" s="9">
        <v>0.10434968417335</v>
      </c>
      <c r="Q3641" s="9">
        <v>285.74688174994702</v>
      </c>
      <c r="R3641" s="9">
        <v>1210</v>
      </c>
      <c r="S3641" s="9" t="s">
        <v>310</v>
      </c>
      <c r="T3641" s="9">
        <v>1210</v>
      </c>
      <c r="U3641" s="9" t="s">
        <v>293</v>
      </c>
      <c r="V3641" s="9" t="s">
        <v>195</v>
      </c>
      <c r="Z3641" s="9">
        <v>0</v>
      </c>
      <c r="AA3641" s="9">
        <v>1</v>
      </c>
      <c r="AB3641" s="9">
        <v>0.71002921757826998</v>
      </c>
      <c r="AC3641" s="9">
        <v>0.10434968417335</v>
      </c>
      <c r="AD3641" s="9">
        <v>285.746881749946</v>
      </c>
      <c r="AF3641" s="9">
        <v>-1</v>
      </c>
      <c r="AG3641" s="9">
        <v>-1</v>
      </c>
      <c r="AH3641" s="9">
        <v>-1</v>
      </c>
      <c r="AI3641" s="9">
        <v>-1</v>
      </c>
      <c r="AJ3641" s="9">
        <v>0</v>
      </c>
      <c r="AM3641" s="9" t="s">
        <v>309</v>
      </c>
      <c r="AN3641" s="9">
        <v>-1</v>
      </c>
      <c r="AQ3641" s="9">
        <v>578</v>
      </c>
      <c r="AR3641" s="9" t="s">
        <v>303</v>
      </c>
      <c r="AS3641" s="9" t="s">
        <v>304</v>
      </c>
      <c r="AT3641" s="9" t="s">
        <v>195</v>
      </c>
      <c r="AU3641" s="9">
        <v>132.71029999999999</v>
      </c>
      <c r="AV3641" s="9">
        <v>70.576986365407194</v>
      </c>
      <c r="AW3641" s="9">
        <v>300.55860638263903</v>
      </c>
      <c r="AX3641" s="9">
        <v>0.2317492958</v>
      </c>
    </row>
    <row r="3642" spans="1:50" x14ac:dyDescent="0.25">
      <c r="A3642" s="142">
        <v>550000</v>
      </c>
      <c r="B3642" s="142">
        <v>920000</v>
      </c>
      <c r="C3642" s="142">
        <v>920000</v>
      </c>
      <c r="D3642" s="9" t="s">
        <v>305</v>
      </c>
      <c r="E3642" s="9" t="s">
        <v>70</v>
      </c>
      <c r="F3642" s="9" t="s">
        <v>306</v>
      </c>
      <c r="G3642" s="9" t="s">
        <v>307</v>
      </c>
      <c r="H3642" s="9">
        <v>0.36</v>
      </c>
      <c r="I3642" s="9">
        <v>0.48</v>
      </c>
      <c r="J3642" s="9" t="s">
        <v>195</v>
      </c>
      <c r="K3642" s="9">
        <v>3.27831985133E-3</v>
      </c>
      <c r="L3642" s="9">
        <v>3847.42469200289</v>
      </c>
      <c r="M3642" s="9">
        <v>9.5601531223170699</v>
      </c>
      <c r="N3642" s="9">
        <v>1.4050111379433099</v>
      </c>
      <c r="O3642" s="9">
        <v>3.1341239762709999E-2</v>
      </c>
      <c r="P3642" s="9">
        <v>4.6060759048599997E-3</v>
      </c>
      <c r="Q3642" s="9">
        <v>12.613088744317199</v>
      </c>
      <c r="R3642" s="9">
        <v>1210</v>
      </c>
      <c r="S3642" s="9" t="s">
        <v>310</v>
      </c>
      <c r="T3642" s="9">
        <v>1210</v>
      </c>
      <c r="U3642" s="9" t="s">
        <v>293</v>
      </c>
      <c r="V3642" s="9" t="s">
        <v>195</v>
      </c>
      <c r="Z3642" s="9">
        <v>0</v>
      </c>
      <c r="AA3642" s="9">
        <v>1</v>
      </c>
      <c r="AB3642" s="9">
        <v>3.1341239762709999E-2</v>
      </c>
      <c r="AC3642" s="9">
        <v>4.6060759048599997E-3</v>
      </c>
      <c r="AD3642" s="9">
        <v>12.6130887443167</v>
      </c>
      <c r="AF3642" s="9">
        <v>-1</v>
      </c>
      <c r="AG3642" s="9">
        <v>-1</v>
      </c>
      <c r="AH3642" s="9">
        <v>-1</v>
      </c>
      <c r="AI3642" s="9">
        <v>-1</v>
      </c>
      <c r="AJ3642" s="9">
        <v>0</v>
      </c>
      <c r="AM3642" s="9" t="s">
        <v>309</v>
      </c>
      <c r="AN3642" s="9">
        <v>-1</v>
      </c>
      <c r="AQ3642" s="9">
        <v>578</v>
      </c>
      <c r="AR3642" s="9" t="s">
        <v>303</v>
      </c>
      <c r="AS3642" s="9" t="s">
        <v>304</v>
      </c>
      <c r="AT3642" s="9" t="s">
        <v>195</v>
      </c>
      <c r="AU3642" s="9">
        <v>132.71029999999999</v>
      </c>
      <c r="AV3642" s="9">
        <v>22.7602050540455</v>
      </c>
      <c r="AW3642" s="9">
        <v>13.2668897450641</v>
      </c>
      <c r="AX3642" s="9">
        <v>1.02295935E-2</v>
      </c>
    </row>
    <row r="3643" spans="1:50" x14ac:dyDescent="0.25">
      <c r="A3643" s="142">
        <v>550000</v>
      </c>
      <c r="B3643" s="142">
        <v>920000</v>
      </c>
      <c r="C3643" s="142">
        <v>920000</v>
      </c>
      <c r="D3643" s="9" t="s">
        <v>305</v>
      </c>
      <c r="E3643" s="9" t="s">
        <v>70</v>
      </c>
      <c r="F3643" s="9" t="s">
        <v>306</v>
      </c>
      <c r="G3643" s="9" t="s">
        <v>307</v>
      </c>
      <c r="H3643" s="9">
        <v>0.36</v>
      </c>
      <c r="I3643" s="9">
        <v>0.48</v>
      </c>
      <c r="J3643" s="9" t="s">
        <v>195</v>
      </c>
      <c r="K3643" s="9">
        <v>3.8985871283319998E-2</v>
      </c>
      <c r="L3643" s="9">
        <v>3847.42469200289</v>
      </c>
      <c r="M3643" s="9">
        <v>9.5601531223170699</v>
      </c>
      <c r="N3643" s="9">
        <v>1.4050111379433099</v>
      </c>
      <c r="O3643" s="9">
        <v>0.37271089907555999</v>
      </c>
      <c r="P3643" s="9">
        <v>5.4775583375500002E-2</v>
      </c>
      <c r="Q3643" s="9">
        <v>149.99520381472601</v>
      </c>
      <c r="R3643" s="9">
        <v>1210</v>
      </c>
      <c r="S3643" s="9" t="s">
        <v>310</v>
      </c>
      <c r="T3643" s="9">
        <v>1210</v>
      </c>
      <c r="U3643" s="9" t="s">
        <v>293</v>
      </c>
      <c r="V3643" s="9" t="s">
        <v>195</v>
      </c>
      <c r="Z3643" s="9">
        <v>0</v>
      </c>
      <c r="AA3643" s="9">
        <v>1</v>
      </c>
      <c r="AB3643" s="9">
        <v>0.37271089907555999</v>
      </c>
      <c r="AC3643" s="9">
        <v>5.4775583375500002E-2</v>
      </c>
      <c r="AD3643" s="9">
        <v>149.99520381472601</v>
      </c>
      <c r="AF3643" s="9">
        <v>-1</v>
      </c>
      <c r="AG3643" s="9">
        <v>-1</v>
      </c>
      <c r="AH3643" s="9">
        <v>-1</v>
      </c>
      <c r="AI3643" s="9">
        <v>-1</v>
      </c>
      <c r="AJ3643" s="9">
        <v>0</v>
      </c>
      <c r="AM3643" s="9" t="s">
        <v>309</v>
      </c>
      <c r="AN3643" s="9">
        <v>-1</v>
      </c>
      <c r="AQ3643" s="9">
        <v>578</v>
      </c>
      <c r="AR3643" s="9" t="s">
        <v>303</v>
      </c>
      <c r="AS3643" s="9" t="s">
        <v>304</v>
      </c>
      <c r="AT3643" s="9" t="s">
        <v>195</v>
      </c>
      <c r="AU3643" s="9">
        <v>132.71029999999999</v>
      </c>
      <c r="AV3643" s="9">
        <v>72.369868890735404</v>
      </c>
      <c r="AW3643" s="9">
        <v>157.77022358579899</v>
      </c>
      <c r="AX3643" s="9">
        <v>0.1216506114</v>
      </c>
    </row>
    <row r="3644" spans="1:50" x14ac:dyDescent="0.25">
      <c r="A3644" s="142">
        <v>550000</v>
      </c>
      <c r="B3644" s="142">
        <v>920000</v>
      </c>
      <c r="C3644" s="142">
        <v>920000</v>
      </c>
      <c r="D3644" s="9" t="s">
        <v>305</v>
      </c>
      <c r="E3644" s="9" t="s">
        <v>70</v>
      </c>
      <c r="F3644" s="9" t="s">
        <v>306</v>
      </c>
      <c r="G3644" s="9" t="s">
        <v>307</v>
      </c>
      <c r="H3644" s="9">
        <v>0.36</v>
      </c>
      <c r="I3644" s="9">
        <v>0.48</v>
      </c>
      <c r="J3644" s="9" t="s">
        <v>195</v>
      </c>
      <c r="K3644" s="9">
        <v>5.4562127666889997E-2</v>
      </c>
      <c r="L3644" s="9">
        <v>3847.42469200289</v>
      </c>
      <c r="M3644" s="9">
        <v>9.5601531223170699</v>
      </c>
      <c r="N3644" s="9">
        <v>1.4050111379433099</v>
      </c>
      <c r="O3644" s="9">
        <v>0.52162229517490999</v>
      </c>
      <c r="P3644" s="9">
        <v>7.6660397081870002E-2</v>
      </c>
      <c r="Q3644" s="9">
        <v>209.92367723382199</v>
      </c>
      <c r="R3644" s="9">
        <v>1210</v>
      </c>
      <c r="S3644" s="9" t="s">
        <v>310</v>
      </c>
      <c r="T3644" s="9">
        <v>1210</v>
      </c>
      <c r="U3644" s="9" t="s">
        <v>293</v>
      </c>
      <c r="V3644" s="9" t="s">
        <v>195</v>
      </c>
      <c r="Z3644" s="9">
        <v>0</v>
      </c>
      <c r="AA3644" s="9">
        <v>1</v>
      </c>
      <c r="AB3644" s="9">
        <v>0.52162229517490999</v>
      </c>
      <c r="AC3644" s="9">
        <v>7.6660397081870002E-2</v>
      </c>
      <c r="AD3644" s="9">
        <v>209.92367723382199</v>
      </c>
      <c r="AF3644" s="9">
        <v>-1</v>
      </c>
      <c r="AG3644" s="9">
        <v>-1</v>
      </c>
      <c r="AH3644" s="9">
        <v>-1</v>
      </c>
      <c r="AI3644" s="9">
        <v>-1</v>
      </c>
      <c r="AJ3644" s="9">
        <v>0</v>
      </c>
      <c r="AM3644" s="9" t="s">
        <v>309</v>
      </c>
      <c r="AN3644" s="9">
        <v>-1</v>
      </c>
      <c r="AQ3644" s="9">
        <v>578</v>
      </c>
      <c r="AR3644" s="9" t="s">
        <v>303</v>
      </c>
      <c r="AS3644" s="9" t="s">
        <v>304</v>
      </c>
      <c r="AT3644" s="9" t="s">
        <v>195</v>
      </c>
      <c r="AU3644" s="9">
        <v>132.71029999999999</v>
      </c>
      <c r="AV3644" s="9">
        <v>76.225973820126598</v>
      </c>
      <c r="AW3644" s="9">
        <v>220.80509676857901</v>
      </c>
      <c r="AX3644" s="9">
        <v>0.17025440159999999</v>
      </c>
    </row>
    <row r="3645" spans="1:50" x14ac:dyDescent="0.25">
      <c r="A3645" s="142">
        <v>550000</v>
      </c>
      <c r="B3645" s="142">
        <v>920000</v>
      </c>
      <c r="C3645" s="142">
        <v>920000</v>
      </c>
      <c r="D3645" s="9" t="s">
        <v>305</v>
      </c>
      <c r="E3645" s="9" t="s">
        <v>70</v>
      </c>
      <c r="F3645" s="9" t="s">
        <v>306</v>
      </c>
      <c r="G3645" s="9" t="s">
        <v>307</v>
      </c>
      <c r="H3645" s="9">
        <v>0.36</v>
      </c>
      <c r="I3645" s="9">
        <v>0.48</v>
      </c>
      <c r="J3645" s="9" t="s">
        <v>195</v>
      </c>
      <c r="K3645" s="9">
        <v>0.20023066338675999</v>
      </c>
      <c r="L3645" s="9">
        <v>3847.42469200289</v>
      </c>
      <c r="M3645" s="9">
        <v>9.5601531223170699</v>
      </c>
      <c r="N3645" s="9">
        <v>1.4050111379433099</v>
      </c>
      <c r="O3645" s="9">
        <v>1.9142358017605701</v>
      </c>
      <c r="P3645" s="9">
        <v>0.28132631221617999</v>
      </c>
      <c r="Q3645" s="9">
        <v>770.37239841034705</v>
      </c>
      <c r="R3645" s="9">
        <v>1210</v>
      </c>
      <c r="S3645" s="9" t="s">
        <v>310</v>
      </c>
      <c r="T3645" s="9">
        <v>1210</v>
      </c>
      <c r="U3645" s="9" t="s">
        <v>293</v>
      </c>
      <c r="V3645" s="9" t="s">
        <v>195</v>
      </c>
      <c r="Z3645" s="9">
        <v>0</v>
      </c>
      <c r="AA3645" s="9">
        <v>1</v>
      </c>
      <c r="AB3645" s="9">
        <v>1.9142358017605701</v>
      </c>
      <c r="AC3645" s="9">
        <v>0.28132631221617999</v>
      </c>
      <c r="AD3645" s="9">
        <v>770.37239841034705</v>
      </c>
      <c r="AF3645" s="9">
        <v>-1</v>
      </c>
      <c r="AG3645" s="9">
        <v>-1</v>
      </c>
      <c r="AH3645" s="9">
        <v>-1</v>
      </c>
      <c r="AI3645" s="9">
        <v>-1</v>
      </c>
      <c r="AJ3645" s="9">
        <v>0</v>
      </c>
      <c r="AM3645" s="9" t="s">
        <v>309</v>
      </c>
      <c r="AN3645" s="9">
        <v>-1</v>
      </c>
      <c r="AQ3645" s="9">
        <v>578</v>
      </c>
      <c r="AR3645" s="9" t="s">
        <v>303</v>
      </c>
      <c r="AS3645" s="9" t="s">
        <v>304</v>
      </c>
      <c r="AT3645" s="9" t="s">
        <v>195</v>
      </c>
      <c r="AU3645" s="9">
        <v>132.71029999999999</v>
      </c>
      <c r="AV3645" s="9">
        <v>114.691224108882</v>
      </c>
      <c r="AW3645" s="9">
        <v>810.30474608812995</v>
      </c>
      <c r="AX3645" s="9">
        <v>0.62479513249999996</v>
      </c>
    </row>
    <row r="3646" spans="1:50" x14ac:dyDescent="0.25">
      <c r="A3646" s="142">
        <v>550000</v>
      </c>
      <c r="B3646" s="142">
        <v>920000</v>
      </c>
      <c r="C3646" s="142">
        <v>920000</v>
      </c>
      <c r="D3646" s="9" t="s">
        <v>305</v>
      </c>
      <c r="E3646" s="9" t="s">
        <v>70</v>
      </c>
      <c r="F3646" s="9" t="s">
        <v>306</v>
      </c>
      <c r="G3646" s="9" t="s">
        <v>307</v>
      </c>
      <c r="H3646" s="9">
        <v>0.36</v>
      </c>
      <c r="I3646" s="9">
        <v>0.48</v>
      </c>
      <c r="J3646" s="9" t="s">
        <v>195</v>
      </c>
      <c r="K3646" s="9">
        <v>9.3505698196999997E-4</v>
      </c>
      <c r="L3646" s="9">
        <v>3847.42469200289</v>
      </c>
      <c r="M3646" s="9">
        <v>9.5601531223170699</v>
      </c>
      <c r="N3646" s="9">
        <v>1.4050111379433099</v>
      </c>
      <c r="O3646" s="9">
        <v>8.9392879257699995E-3</v>
      </c>
      <c r="P3646" s="9">
        <v>1.31376547428E-3</v>
      </c>
      <c r="Q3646" s="9">
        <v>3.5975613208803101</v>
      </c>
      <c r="R3646" s="9">
        <v>1210</v>
      </c>
      <c r="S3646" s="9" t="s">
        <v>310</v>
      </c>
      <c r="T3646" s="9">
        <v>1210</v>
      </c>
      <c r="U3646" s="9" t="s">
        <v>293</v>
      </c>
      <c r="V3646" s="9" t="s">
        <v>195</v>
      </c>
      <c r="Z3646" s="9">
        <v>0</v>
      </c>
      <c r="AA3646" s="9">
        <v>1</v>
      </c>
      <c r="AB3646" s="9">
        <v>8.9392879257699995E-3</v>
      </c>
      <c r="AC3646" s="9">
        <v>1.31376547428E-3</v>
      </c>
      <c r="AD3646" s="9">
        <v>3.5975613208806401</v>
      </c>
      <c r="AF3646" s="9">
        <v>-1</v>
      </c>
      <c r="AG3646" s="9">
        <v>-1</v>
      </c>
      <c r="AH3646" s="9">
        <v>-1</v>
      </c>
      <c r="AI3646" s="9">
        <v>-1</v>
      </c>
      <c r="AJ3646" s="9">
        <v>0</v>
      </c>
      <c r="AM3646" s="9" t="s">
        <v>309</v>
      </c>
      <c r="AN3646" s="9">
        <v>-1</v>
      </c>
      <c r="AQ3646" s="9">
        <v>578</v>
      </c>
      <c r="AR3646" s="9" t="s">
        <v>303</v>
      </c>
      <c r="AS3646" s="9" t="s">
        <v>304</v>
      </c>
      <c r="AT3646" s="9" t="s">
        <v>195</v>
      </c>
      <c r="AU3646" s="9">
        <v>132.71029999999999</v>
      </c>
      <c r="AV3646" s="9">
        <v>11.050760138479299</v>
      </c>
      <c r="AW3646" s="9">
        <v>3.7840413528158301</v>
      </c>
      <c r="AX3646" s="9">
        <v>2.9177302E-3</v>
      </c>
    </row>
    <row r="3647" spans="1:50" x14ac:dyDescent="0.25">
      <c r="A3647" s="142">
        <v>550000</v>
      </c>
      <c r="B3647" s="142">
        <v>920000</v>
      </c>
      <c r="C3647" s="142">
        <v>920000</v>
      </c>
      <c r="D3647" s="9" t="s">
        <v>305</v>
      </c>
      <c r="E3647" s="9" t="s">
        <v>70</v>
      </c>
      <c r="F3647" s="9" t="s">
        <v>306</v>
      </c>
      <c r="G3647" s="9" t="s">
        <v>307</v>
      </c>
      <c r="H3647" s="9">
        <v>0.36</v>
      </c>
      <c r="I3647" s="9">
        <v>0.48</v>
      </c>
      <c r="J3647" s="9" t="s">
        <v>195</v>
      </c>
      <c r="K3647" s="9">
        <v>0.29429943692872002</v>
      </c>
      <c r="L3647" s="9">
        <v>3869.0949129539799</v>
      </c>
      <c r="M3647" s="9">
        <v>9.6591190696812408</v>
      </c>
      <c r="N3647" s="9">
        <v>1.4698198053259799</v>
      </c>
      <c r="O3647" s="9">
        <v>2.8426733034347</v>
      </c>
      <c r="P3647" s="9">
        <v>0.43256714109411998</v>
      </c>
      <c r="Q3647" s="9">
        <v>1138.67245430615</v>
      </c>
      <c r="R3647" s="9">
        <v>1200</v>
      </c>
      <c r="S3647" s="9" t="s">
        <v>308</v>
      </c>
      <c r="T3647" s="9">
        <v>1200</v>
      </c>
      <c r="U3647" s="9" t="s">
        <v>293</v>
      </c>
      <c r="V3647" s="9" t="s">
        <v>195</v>
      </c>
      <c r="Z3647" s="9">
        <v>0</v>
      </c>
      <c r="AA3647" s="9">
        <v>1</v>
      </c>
      <c r="AB3647" s="9">
        <v>2.8426733034347</v>
      </c>
      <c r="AC3647" s="9">
        <v>0.43256714109411998</v>
      </c>
      <c r="AD3647" s="9">
        <v>1503.8788639085201</v>
      </c>
      <c r="AF3647" s="9">
        <v>-1</v>
      </c>
      <c r="AG3647" s="9">
        <v>-1</v>
      </c>
      <c r="AH3647" s="9">
        <v>-1</v>
      </c>
      <c r="AI3647" s="9">
        <v>-1</v>
      </c>
      <c r="AJ3647" s="9">
        <v>0</v>
      </c>
      <c r="AM3647" s="9" t="s">
        <v>309</v>
      </c>
      <c r="AN3647" s="9">
        <v>-1</v>
      </c>
      <c r="AQ3647" s="9">
        <v>578</v>
      </c>
      <c r="AR3647" s="9" t="s">
        <v>303</v>
      </c>
      <c r="AS3647" s="9" t="s">
        <v>304</v>
      </c>
      <c r="AT3647" s="9" t="s">
        <v>195</v>
      </c>
      <c r="AU3647" s="9">
        <v>132.71029999999999</v>
      </c>
      <c r="AV3647" s="9">
        <v>170.40199255880299</v>
      </c>
      <c r="AW3647" s="9">
        <v>1190.98756644371</v>
      </c>
      <c r="AX3647" s="9">
        <v>1.2196908872000001</v>
      </c>
    </row>
    <row r="3648" spans="1:50" x14ac:dyDescent="0.25">
      <c r="A3648" s="142">
        <v>550000</v>
      </c>
      <c r="B3648" s="142">
        <v>920000</v>
      </c>
      <c r="C3648" s="142">
        <v>920000</v>
      </c>
      <c r="D3648" s="9" t="s">
        <v>305</v>
      </c>
      <c r="E3648" s="9" t="s">
        <v>70</v>
      </c>
      <c r="F3648" s="9" t="s">
        <v>306</v>
      </c>
      <c r="G3648" s="9" t="s">
        <v>307</v>
      </c>
      <c r="H3648" s="9">
        <v>0.36</v>
      </c>
      <c r="I3648" s="9">
        <v>0.48</v>
      </c>
      <c r="J3648" s="9" t="s">
        <v>195</v>
      </c>
      <c r="K3648" s="9">
        <v>0.12055527226513001</v>
      </c>
      <c r="L3648" s="9">
        <v>3869.0949129539799</v>
      </c>
      <c r="M3648" s="9">
        <v>9.6591190696812408</v>
      </c>
      <c r="N3648" s="9">
        <v>1.4698198053259799</v>
      </c>
      <c r="O3648" s="9">
        <v>1.1644577292867599</v>
      </c>
      <c r="P3648" s="9">
        <v>0.17719452681174999</v>
      </c>
      <c r="Q3648" s="9">
        <v>466.43979065080799</v>
      </c>
      <c r="R3648" s="9">
        <v>1210</v>
      </c>
      <c r="S3648" s="9" t="s">
        <v>310</v>
      </c>
      <c r="T3648" s="9">
        <v>1210</v>
      </c>
      <c r="U3648" s="9" t="s">
        <v>293</v>
      </c>
      <c r="V3648" s="9" t="s">
        <v>195</v>
      </c>
      <c r="Z3648" s="9">
        <v>0</v>
      </c>
      <c r="AA3648" s="9">
        <v>1</v>
      </c>
      <c r="AB3648" s="9">
        <v>1.1644577292867599</v>
      </c>
      <c r="AC3648" s="9">
        <v>0.17719452681174999</v>
      </c>
      <c r="AD3648" s="9">
        <v>466.43979065080799</v>
      </c>
      <c r="AF3648" s="9">
        <v>-1</v>
      </c>
      <c r="AG3648" s="9">
        <v>-1</v>
      </c>
      <c r="AH3648" s="9">
        <v>-1</v>
      </c>
      <c r="AI3648" s="9">
        <v>-1</v>
      </c>
      <c r="AJ3648" s="9">
        <v>0</v>
      </c>
      <c r="AM3648" s="9" t="s">
        <v>309</v>
      </c>
      <c r="AN3648" s="9">
        <v>-1</v>
      </c>
      <c r="AQ3648" s="9">
        <v>578</v>
      </c>
      <c r="AR3648" s="9" t="s">
        <v>303</v>
      </c>
      <c r="AS3648" s="9" t="s">
        <v>304</v>
      </c>
      <c r="AT3648" s="9" t="s">
        <v>195</v>
      </c>
      <c r="AU3648" s="9">
        <v>132.71029999999999</v>
      </c>
      <c r="AV3648" s="9">
        <v>90.991236021183099</v>
      </c>
      <c r="AW3648" s="9">
        <v>487.86987782033299</v>
      </c>
      <c r="AX3648" s="9">
        <v>0.37829666719999999</v>
      </c>
    </row>
    <row r="3649" spans="1:50" x14ac:dyDescent="0.25">
      <c r="A3649" s="142">
        <v>550000</v>
      </c>
      <c r="B3649" s="142">
        <v>920000</v>
      </c>
      <c r="C3649" s="142">
        <v>920000</v>
      </c>
      <c r="D3649" s="9" t="s">
        <v>305</v>
      </c>
      <c r="E3649" s="9" t="s">
        <v>70</v>
      </c>
      <c r="F3649" s="9" t="s">
        <v>306</v>
      </c>
      <c r="G3649" s="9" t="s">
        <v>307</v>
      </c>
      <c r="H3649" s="9">
        <v>0.36</v>
      </c>
      <c r="I3649" s="9">
        <v>0.48</v>
      </c>
      <c r="J3649" s="9" t="s">
        <v>312</v>
      </c>
      <c r="K3649" s="9">
        <v>0.20244195435306001</v>
      </c>
      <c r="L3649" s="9">
        <v>3564.1792695361301</v>
      </c>
      <c r="M3649" s="9">
        <v>7.1969936635328899</v>
      </c>
      <c r="N3649" s="9">
        <v>1.01934749208088</v>
      </c>
      <c r="O3649" s="9">
        <v>1.45697346271221</v>
      </c>
      <c r="P3649" s="9">
        <v>0.20635869846173999</v>
      </c>
      <c r="Q3649" s="9">
        <v>721.53941698956999</v>
      </c>
      <c r="R3649" s="9">
        <v>3100</v>
      </c>
      <c r="S3649" s="9" t="s">
        <v>313</v>
      </c>
      <c r="T3649" s="9">
        <v>3100</v>
      </c>
      <c r="U3649" s="9" t="s">
        <v>293</v>
      </c>
      <c r="V3649" s="9" t="s">
        <v>195</v>
      </c>
      <c r="Y3649" s="9" t="s">
        <v>312</v>
      </c>
      <c r="Z3649" s="9">
        <v>0</v>
      </c>
      <c r="AA3649" s="9">
        <v>1</v>
      </c>
      <c r="AB3649" s="9">
        <v>1.45697346271221</v>
      </c>
      <c r="AC3649" s="9">
        <v>0.20635869846173999</v>
      </c>
      <c r="AD3649" s="9">
        <v>935.92048468799396</v>
      </c>
      <c r="AF3649" s="9">
        <v>-1</v>
      </c>
      <c r="AG3649" s="9">
        <v>-1</v>
      </c>
      <c r="AH3649" s="9">
        <v>-1</v>
      </c>
      <c r="AI3649" s="9">
        <v>-1</v>
      </c>
      <c r="AJ3649" s="9">
        <v>0</v>
      </c>
      <c r="AM3649" s="9" t="s">
        <v>309</v>
      </c>
      <c r="AN3649" s="9">
        <v>-1</v>
      </c>
      <c r="AQ3649" s="9">
        <v>578</v>
      </c>
      <c r="AR3649" s="9" t="s">
        <v>303</v>
      </c>
      <c r="AS3649" s="9" t="s">
        <v>304</v>
      </c>
      <c r="AT3649" s="9" t="s">
        <v>195</v>
      </c>
      <c r="AU3649" s="9">
        <v>132.71029999999999</v>
      </c>
      <c r="AV3649" s="9">
        <v>132.792258943267</v>
      </c>
      <c r="AW3649" s="9">
        <v>819.25352313690303</v>
      </c>
      <c r="AX3649" s="9">
        <v>0.75905959830000003</v>
      </c>
    </row>
    <row r="3650" spans="1:50" x14ac:dyDescent="0.25">
      <c r="A3650" s="142">
        <v>550000</v>
      </c>
      <c r="B3650" s="142">
        <v>920000</v>
      </c>
      <c r="C3650" s="142">
        <v>920000</v>
      </c>
      <c r="D3650" s="9" t="s">
        <v>305</v>
      </c>
      <c r="E3650" s="9" t="s">
        <v>70</v>
      </c>
      <c r="F3650" s="9" t="s">
        <v>306</v>
      </c>
      <c r="G3650" s="9" t="s">
        <v>307</v>
      </c>
      <c r="H3650" s="9">
        <v>0.36</v>
      </c>
      <c r="I3650" s="9">
        <v>0.48</v>
      </c>
      <c r="J3650" s="9" t="s">
        <v>195</v>
      </c>
      <c r="K3650" s="9">
        <v>0.21967017490594001</v>
      </c>
      <c r="L3650" s="9">
        <v>3869.3117740468801</v>
      </c>
      <c r="M3650" s="9">
        <v>10.076858692929999</v>
      </c>
      <c r="N3650" s="9">
        <v>1.6386991469999601</v>
      </c>
      <c r="O3650" s="9">
        <v>2.2135853115783801</v>
      </c>
      <c r="P3650" s="9">
        <v>0.35997332823969003</v>
      </c>
      <c r="Q3650" s="9">
        <v>849.97239417049695</v>
      </c>
      <c r="R3650" s="9">
        <v>1200</v>
      </c>
      <c r="S3650" s="9" t="s">
        <v>308</v>
      </c>
      <c r="T3650" s="9">
        <v>1200</v>
      </c>
      <c r="U3650" s="9" t="s">
        <v>293</v>
      </c>
      <c r="V3650" s="9" t="s">
        <v>195</v>
      </c>
      <c r="Z3650" s="9">
        <v>0</v>
      </c>
      <c r="AA3650" s="9">
        <v>1</v>
      </c>
      <c r="AB3650" s="9">
        <v>2.2135853115783801</v>
      </c>
      <c r="AC3650" s="9">
        <v>0.35997332823969003</v>
      </c>
      <c r="AD3650" s="9">
        <v>849.97239417049695</v>
      </c>
      <c r="AF3650" s="9">
        <v>-1</v>
      </c>
      <c r="AG3650" s="9">
        <v>-1</v>
      </c>
      <c r="AH3650" s="9">
        <v>-1</v>
      </c>
      <c r="AI3650" s="9">
        <v>-1</v>
      </c>
      <c r="AJ3650" s="9">
        <v>0</v>
      </c>
      <c r="AM3650" s="9" t="s">
        <v>309</v>
      </c>
      <c r="AN3650" s="9">
        <v>-1</v>
      </c>
      <c r="AQ3650" s="9">
        <v>578</v>
      </c>
      <c r="AR3650" s="9" t="s">
        <v>303</v>
      </c>
      <c r="AS3650" s="9" t="s">
        <v>304</v>
      </c>
      <c r="AT3650" s="9" t="s">
        <v>195</v>
      </c>
      <c r="AU3650" s="9">
        <v>132.71029999999999</v>
      </c>
      <c r="AV3650" s="9">
        <v>141.721868033953</v>
      </c>
      <c r="AW3650" s="9">
        <v>888.97365812783698</v>
      </c>
      <c r="AX3650" s="9">
        <v>0.68935311769999996</v>
      </c>
    </row>
    <row r="3651" spans="1:50" x14ac:dyDescent="0.25">
      <c r="A3651" s="142">
        <v>550000</v>
      </c>
      <c r="B3651" s="142">
        <v>920000</v>
      </c>
      <c r="C3651" s="142">
        <v>920000</v>
      </c>
      <c r="D3651" s="9" t="s">
        <v>305</v>
      </c>
      <c r="E3651" s="9" t="s">
        <v>70</v>
      </c>
      <c r="F3651" s="9" t="s">
        <v>306</v>
      </c>
      <c r="G3651" s="9" t="s">
        <v>307</v>
      </c>
      <c r="H3651" s="9">
        <v>0.36</v>
      </c>
      <c r="I3651" s="9">
        <v>0.48</v>
      </c>
      <c r="J3651" s="9" t="s">
        <v>195</v>
      </c>
      <c r="K3651" s="9">
        <v>0.19281343366402001</v>
      </c>
      <c r="L3651" s="9">
        <v>3869.3117740468801</v>
      </c>
      <c r="M3651" s="9">
        <v>10.076858692929999</v>
      </c>
      <c r="N3651" s="9">
        <v>1.6386991469999601</v>
      </c>
      <c r="O3651" s="9">
        <v>1.9429537251309901</v>
      </c>
      <c r="P3651" s="9">
        <v>0.31596320927535998</v>
      </c>
      <c r="Q3651" s="9">
        <v>746.05528907061296</v>
      </c>
      <c r="R3651" s="9">
        <v>1330</v>
      </c>
      <c r="S3651" s="9" t="s">
        <v>311</v>
      </c>
      <c r="T3651" s="9">
        <v>1330</v>
      </c>
      <c r="U3651" s="9" t="s">
        <v>293</v>
      </c>
      <c r="V3651" s="9" t="s">
        <v>195</v>
      </c>
      <c r="Z3651" s="9">
        <v>0</v>
      </c>
      <c r="AA3651" s="9">
        <v>1</v>
      </c>
      <c r="AB3651" s="9">
        <v>1.9429537251309901</v>
      </c>
      <c r="AC3651" s="9">
        <v>0.31596320927535998</v>
      </c>
      <c r="AD3651" s="9">
        <v>746.05528907061296</v>
      </c>
      <c r="AF3651" s="9">
        <v>-1</v>
      </c>
      <c r="AG3651" s="9">
        <v>-1</v>
      </c>
      <c r="AH3651" s="9">
        <v>-1</v>
      </c>
      <c r="AI3651" s="9">
        <v>-1</v>
      </c>
      <c r="AJ3651" s="9">
        <v>0</v>
      </c>
      <c r="AM3651" s="9" t="s">
        <v>309</v>
      </c>
      <c r="AN3651" s="9">
        <v>-1</v>
      </c>
      <c r="AQ3651" s="9">
        <v>578</v>
      </c>
      <c r="AR3651" s="9" t="s">
        <v>303</v>
      </c>
      <c r="AS3651" s="9" t="s">
        <v>304</v>
      </c>
      <c r="AT3651" s="9" t="s">
        <v>195</v>
      </c>
      <c r="AU3651" s="9">
        <v>132.71029999999999</v>
      </c>
      <c r="AV3651" s="9">
        <v>110.49092160509601</v>
      </c>
      <c r="AW3651" s="9">
        <v>780.28828234824596</v>
      </c>
      <c r="AX3651" s="9">
        <v>0.6050732271</v>
      </c>
    </row>
    <row r="3652" spans="1:50" x14ac:dyDescent="0.25">
      <c r="A3652" s="142">
        <v>550000</v>
      </c>
      <c r="B3652" s="142">
        <v>920000</v>
      </c>
      <c r="C3652" s="142">
        <v>920000</v>
      </c>
      <c r="D3652" s="9" t="s">
        <v>305</v>
      </c>
      <c r="E3652" s="9" t="s">
        <v>70</v>
      </c>
      <c r="F3652" s="9" t="s">
        <v>306</v>
      </c>
      <c r="G3652" s="9" t="s">
        <v>307</v>
      </c>
      <c r="H3652" s="9">
        <v>0.36</v>
      </c>
      <c r="I3652" s="9">
        <v>0.48</v>
      </c>
      <c r="J3652" s="9" t="s">
        <v>195</v>
      </c>
      <c r="K3652" s="9">
        <v>2.1597239706999999E-4</v>
      </c>
      <c r="L3652" s="9">
        <v>3869.3117740468801</v>
      </c>
      <c r="M3652" s="9">
        <v>10.076858692929999</v>
      </c>
      <c r="N3652" s="9">
        <v>1.6386991469999601</v>
      </c>
      <c r="O3652" s="9">
        <v>2.1763233269200002E-3</v>
      </c>
      <c r="P3652" s="9">
        <v>3.5391378286E-4</v>
      </c>
      <c r="Q3652" s="9">
        <v>0.83566453888303005</v>
      </c>
      <c r="R3652" s="9">
        <v>1210</v>
      </c>
      <c r="S3652" s="9" t="s">
        <v>310</v>
      </c>
      <c r="T3652" s="9">
        <v>1210</v>
      </c>
      <c r="U3652" s="9" t="s">
        <v>293</v>
      </c>
      <c r="V3652" s="9" t="s">
        <v>195</v>
      </c>
      <c r="Z3652" s="9">
        <v>0</v>
      </c>
      <c r="AA3652" s="9">
        <v>1</v>
      </c>
      <c r="AB3652" s="9">
        <v>2.1763233269200002E-3</v>
      </c>
      <c r="AC3652" s="9">
        <v>3.5391378286E-4</v>
      </c>
      <c r="AD3652" s="9">
        <v>0.83566453888355996</v>
      </c>
      <c r="AF3652" s="9">
        <v>-1</v>
      </c>
      <c r="AG3652" s="9">
        <v>-1</v>
      </c>
      <c r="AH3652" s="9">
        <v>-1</v>
      </c>
      <c r="AI3652" s="9">
        <v>-1</v>
      </c>
      <c r="AJ3652" s="9">
        <v>0</v>
      </c>
      <c r="AM3652" s="9" t="s">
        <v>309</v>
      </c>
      <c r="AN3652" s="9">
        <v>-1</v>
      </c>
      <c r="AQ3652" s="9">
        <v>578</v>
      </c>
      <c r="AR3652" s="9" t="s">
        <v>303</v>
      </c>
      <c r="AS3652" s="9" t="s">
        <v>304</v>
      </c>
      <c r="AT3652" s="9" t="s">
        <v>195</v>
      </c>
      <c r="AU3652" s="9">
        <v>132.71029999999999</v>
      </c>
      <c r="AV3652" s="9">
        <v>5.4955834226067699</v>
      </c>
      <c r="AW3652" s="9">
        <v>0.87400928217677998</v>
      </c>
      <c r="AX3652" s="9">
        <v>6.7774899999999995E-4</v>
      </c>
    </row>
    <row r="3653" spans="1:50" x14ac:dyDescent="0.25">
      <c r="A3653" s="142">
        <v>550000</v>
      </c>
      <c r="B3653" s="142">
        <v>920000</v>
      </c>
      <c r="C3653" s="142">
        <v>920000</v>
      </c>
      <c r="D3653" s="9" t="s">
        <v>305</v>
      </c>
      <c r="E3653" s="9" t="s">
        <v>70</v>
      </c>
      <c r="F3653" s="9" t="s">
        <v>306</v>
      </c>
      <c r="G3653" s="9" t="s">
        <v>307</v>
      </c>
      <c r="H3653" s="9">
        <v>0.36</v>
      </c>
      <c r="I3653" s="9">
        <v>0.48</v>
      </c>
      <c r="J3653" s="9" t="s">
        <v>195</v>
      </c>
      <c r="K3653" s="9">
        <v>2.8375388560559999E-2</v>
      </c>
      <c r="L3653" s="9">
        <v>3869.3117740468801</v>
      </c>
      <c r="M3653" s="9">
        <v>10.076858692929999</v>
      </c>
      <c r="N3653" s="9">
        <v>1.6386991469999601</v>
      </c>
      <c r="O3653" s="9">
        <v>0.28593478088183</v>
      </c>
      <c r="P3653" s="9">
        <v>4.6498725029990001E-2</v>
      </c>
      <c r="Q3653" s="9">
        <v>109.793225050565</v>
      </c>
      <c r="R3653" s="9">
        <v>1210</v>
      </c>
      <c r="S3653" s="9" t="s">
        <v>310</v>
      </c>
      <c r="T3653" s="9">
        <v>1210</v>
      </c>
      <c r="U3653" s="9" t="s">
        <v>293</v>
      </c>
      <c r="V3653" s="9" t="s">
        <v>195</v>
      </c>
      <c r="Z3653" s="9">
        <v>0</v>
      </c>
      <c r="AA3653" s="9">
        <v>1</v>
      </c>
      <c r="AB3653" s="9">
        <v>0.28593478088183</v>
      </c>
      <c r="AC3653" s="9">
        <v>4.6498725029990001E-2</v>
      </c>
      <c r="AD3653" s="9">
        <v>109.793225050563</v>
      </c>
      <c r="AF3653" s="9">
        <v>-1</v>
      </c>
      <c r="AG3653" s="9">
        <v>-1</v>
      </c>
      <c r="AH3653" s="9">
        <v>-1</v>
      </c>
      <c r="AI3653" s="9">
        <v>-1</v>
      </c>
      <c r="AJ3653" s="9">
        <v>0</v>
      </c>
      <c r="AM3653" s="9" t="s">
        <v>309</v>
      </c>
      <c r="AN3653" s="9">
        <v>-1</v>
      </c>
      <c r="AQ3653" s="9">
        <v>578</v>
      </c>
      <c r="AR3653" s="9" t="s">
        <v>303</v>
      </c>
      <c r="AS3653" s="9" t="s">
        <v>304</v>
      </c>
      <c r="AT3653" s="9" t="s">
        <v>195</v>
      </c>
      <c r="AU3653" s="9">
        <v>132.71029999999999</v>
      </c>
      <c r="AV3653" s="9">
        <v>47.360045240991901</v>
      </c>
      <c r="AW3653" s="9">
        <v>114.831123434432</v>
      </c>
      <c r="AX3653" s="9">
        <v>8.9045600200000005E-2</v>
      </c>
    </row>
    <row r="3654" spans="1:50" x14ac:dyDescent="0.25">
      <c r="A3654" s="142">
        <v>550000</v>
      </c>
      <c r="B3654" s="142">
        <v>920000</v>
      </c>
      <c r="C3654" s="142">
        <v>920000</v>
      </c>
      <c r="D3654" s="9" t="s">
        <v>305</v>
      </c>
      <c r="E3654" s="9" t="s">
        <v>70</v>
      </c>
      <c r="F3654" s="9" t="s">
        <v>306</v>
      </c>
      <c r="G3654" s="9" t="s">
        <v>307</v>
      </c>
      <c r="H3654" s="9">
        <v>0.36</v>
      </c>
      <c r="I3654" s="9">
        <v>0.48</v>
      </c>
      <c r="J3654" s="9" t="s">
        <v>195</v>
      </c>
      <c r="K3654" s="9">
        <v>8.2117927943129998E-2</v>
      </c>
      <c r="L3654" s="9">
        <v>3869.3117740468801</v>
      </c>
      <c r="M3654" s="9">
        <v>10.076858692929999</v>
      </c>
      <c r="N3654" s="9">
        <v>1.6386991469999601</v>
      </c>
      <c r="O3654" s="9">
        <v>0.82749075603916999</v>
      </c>
      <c r="P3654" s="9">
        <v>0.13456657847381001</v>
      </c>
      <c r="Q3654" s="9">
        <v>317.73986545070198</v>
      </c>
      <c r="R3654" s="9">
        <v>1210</v>
      </c>
      <c r="S3654" s="9" t="s">
        <v>310</v>
      </c>
      <c r="T3654" s="9">
        <v>1210</v>
      </c>
      <c r="U3654" s="9" t="s">
        <v>293</v>
      </c>
      <c r="V3654" s="9" t="s">
        <v>195</v>
      </c>
      <c r="Z3654" s="9">
        <v>0</v>
      </c>
      <c r="AA3654" s="9">
        <v>1</v>
      </c>
      <c r="AB3654" s="9">
        <v>0.82749075603916999</v>
      </c>
      <c r="AC3654" s="9">
        <v>0.13456657847381001</v>
      </c>
      <c r="AD3654" s="9">
        <v>317.73986545070198</v>
      </c>
      <c r="AF3654" s="9">
        <v>-1</v>
      </c>
      <c r="AG3654" s="9">
        <v>-1</v>
      </c>
      <c r="AH3654" s="9">
        <v>-1</v>
      </c>
      <c r="AI3654" s="9">
        <v>-1</v>
      </c>
      <c r="AJ3654" s="9">
        <v>0</v>
      </c>
      <c r="AM3654" s="9" t="s">
        <v>309</v>
      </c>
      <c r="AN3654" s="9">
        <v>-1</v>
      </c>
      <c r="AQ3654" s="9">
        <v>578</v>
      </c>
      <c r="AR3654" s="9" t="s">
        <v>303</v>
      </c>
      <c r="AS3654" s="9" t="s">
        <v>304</v>
      </c>
      <c r="AT3654" s="9" t="s">
        <v>195</v>
      </c>
      <c r="AU3654" s="9">
        <v>132.71029999999999</v>
      </c>
      <c r="AV3654" s="9">
        <v>104.091734101734</v>
      </c>
      <c r="AW3654" s="9">
        <v>332.319464090851</v>
      </c>
      <c r="AX3654" s="9">
        <v>0.25769656569999999</v>
      </c>
    </row>
    <row r="3655" spans="1:50" x14ac:dyDescent="0.25">
      <c r="A3655" s="142">
        <v>550000</v>
      </c>
      <c r="B3655" s="142">
        <v>920000</v>
      </c>
      <c r="C3655" s="142">
        <v>920000</v>
      </c>
      <c r="D3655" s="9" t="s">
        <v>305</v>
      </c>
      <c r="E3655" s="9" t="s">
        <v>70</v>
      </c>
      <c r="F3655" s="9" t="s">
        <v>306</v>
      </c>
      <c r="G3655" s="9" t="s">
        <v>307</v>
      </c>
      <c r="H3655" s="9">
        <v>0.36</v>
      </c>
      <c r="I3655" s="9">
        <v>0.48</v>
      </c>
      <c r="J3655" s="9" t="s">
        <v>195</v>
      </c>
      <c r="K3655" s="9">
        <v>8.0275545829950001E-2</v>
      </c>
      <c r="L3655" s="9">
        <v>3869.3117740468801</v>
      </c>
      <c r="M3655" s="9">
        <v>10.076858692929999</v>
      </c>
      <c r="N3655" s="9">
        <v>1.6386991469999601</v>
      </c>
      <c r="O3655" s="9">
        <v>0.80892533182628001</v>
      </c>
      <c r="P3655" s="9">
        <v>0.13154746847650001</v>
      </c>
      <c r="Q3655" s="9">
        <v>310.61111464788502</v>
      </c>
      <c r="R3655" s="9">
        <v>1210</v>
      </c>
      <c r="S3655" s="9" t="s">
        <v>310</v>
      </c>
      <c r="T3655" s="9">
        <v>1210</v>
      </c>
      <c r="U3655" s="9" t="s">
        <v>293</v>
      </c>
      <c r="V3655" s="9" t="s">
        <v>195</v>
      </c>
      <c r="Z3655" s="9">
        <v>0</v>
      </c>
      <c r="AA3655" s="9">
        <v>1</v>
      </c>
      <c r="AB3655" s="9">
        <v>0.80892533182628001</v>
      </c>
      <c r="AC3655" s="9">
        <v>0.13154746847650001</v>
      </c>
      <c r="AD3655" s="9">
        <v>310.61111464788502</v>
      </c>
      <c r="AF3655" s="9">
        <v>-1</v>
      </c>
      <c r="AG3655" s="9">
        <v>-1</v>
      </c>
      <c r="AH3655" s="9">
        <v>-1</v>
      </c>
      <c r="AI3655" s="9">
        <v>-1</v>
      </c>
      <c r="AJ3655" s="9">
        <v>0</v>
      </c>
      <c r="AM3655" s="9" t="s">
        <v>309</v>
      </c>
      <c r="AN3655" s="9">
        <v>-1</v>
      </c>
      <c r="AQ3655" s="9">
        <v>578</v>
      </c>
      <c r="AR3655" s="9" t="s">
        <v>303</v>
      </c>
      <c r="AS3655" s="9" t="s">
        <v>304</v>
      </c>
      <c r="AT3655" s="9" t="s">
        <v>195</v>
      </c>
      <c r="AU3655" s="9">
        <v>132.71029999999999</v>
      </c>
      <c r="AV3655" s="9">
        <v>73.2177917995771</v>
      </c>
      <c r="AW3655" s="9">
        <v>324.86360820361801</v>
      </c>
      <c r="AX3655" s="9">
        <v>0.25191493479999999</v>
      </c>
    </row>
    <row r="3656" spans="1:50" x14ac:dyDescent="0.25">
      <c r="A3656" s="142">
        <v>550000</v>
      </c>
      <c r="B3656" s="142">
        <v>920000</v>
      </c>
      <c r="C3656" s="142">
        <v>920000</v>
      </c>
      <c r="D3656" s="9" t="s">
        <v>305</v>
      </c>
      <c r="E3656" s="9" t="s">
        <v>70</v>
      </c>
      <c r="F3656" s="9" t="s">
        <v>306</v>
      </c>
      <c r="G3656" s="9" t="s">
        <v>307</v>
      </c>
      <c r="H3656" s="9">
        <v>0.36</v>
      </c>
      <c r="I3656" s="9">
        <v>0.48</v>
      </c>
      <c r="J3656" s="9" t="s">
        <v>195</v>
      </c>
      <c r="K3656" s="9">
        <v>1.4295010091049999E-2</v>
      </c>
      <c r="L3656" s="9">
        <v>3869.3117740468801</v>
      </c>
      <c r="M3656" s="9">
        <v>10.076858692929999</v>
      </c>
      <c r="N3656" s="9">
        <v>1.6386991469999601</v>
      </c>
      <c r="O3656" s="9">
        <v>0.14404879670154999</v>
      </c>
      <c r="P3656" s="9">
        <v>2.3425220842560001E-2</v>
      </c>
      <c r="Q3656" s="9">
        <v>55.3118508554304</v>
      </c>
      <c r="R3656" s="9">
        <v>1210</v>
      </c>
      <c r="S3656" s="9" t="s">
        <v>310</v>
      </c>
      <c r="T3656" s="9">
        <v>1210</v>
      </c>
      <c r="U3656" s="9" t="s">
        <v>293</v>
      </c>
      <c r="V3656" s="9" t="s">
        <v>195</v>
      </c>
      <c r="Z3656" s="9">
        <v>0</v>
      </c>
      <c r="AA3656" s="9">
        <v>1</v>
      </c>
      <c r="AB3656" s="9">
        <v>0.14404879670154999</v>
      </c>
      <c r="AC3656" s="9">
        <v>2.3425220842560001E-2</v>
      </c>
      <c r="AD3656" s="9">
        <v>55.311850855428901</v>
      </c>
      <c r="AF3656" s="9">
        <v>-1</v>
      </c>
      <c r="AG3656" s="9">
        <v>-1</v>
      </c>
      <c r="AH3656" s="9">
        <v>-1</v>
      </c>
      <c r="AI3656" s="9">
        <v>-1</v>
      </c>
      <c r="AJ3656" s="9">
        <v>0</v>
      </c>
      <c r="AM3656" s="9" t="s">
        <v>309</v>
      </c>
      <c r="AN3656" s="9">
        <v>-1</v>
      </c>
      <c r="AQ3656" s="9">
        <v>578</v>
      </c>
      <c r="AR3656" s="9" t="s">
        <v>303</v>
      </c>
      <c r="AS3656" s="9" t="s">
        <v>304</v>
      </c>
      <c r="AT3656" s="9" t="s">
        <v>195</v>
      </c>
      <c r="AU3656" s="9">
        <v>132.71029999999999</v>
      </c>
      <c r="AV3656" s="9">
        <v>46.0103508310861</v>
      </c>
      <c r="AW3656" s="9">
        <v>57.849853395249099</v>
      </c>
      <c r="AX3656" s="9">
        <v>4.4859570799999998E-2</v>
      </c>
    </row>
    <row r="3657" spans="1:50" x14ac:dyDescent="0.25">
      <c r="A3657" s="142">
        <v>550000</v>
      </c>
      <c r="B3657" s="142">
        <v>920000</v>
      </c>
      <c r="C3657" s="142">
        <v>920000</v>
      </c>
      <c r="D3657" s="9" t="s">
        <v>305</v>
      </c>
      <c r="E3657" s="9" t="s">
        <v>70</v>
      </c>
      <c r="F3657" s="9" t="s">
        <v>306</v>
      </c>
      <c r="G3657" s="9" t="s">
        <v>307</v>
      </c>
      <c r="H3657" s="9">
        <v>0.36</v>
      </c>
      <c r="I3657" s="9">
        <v>0.48</v>
      </c>
      <c r="J3657" s="9" t="s">
        <v>195</v>
      </c>
      <c r="K3657" s="9">
        <v>0.21662087938899999</v>
      </c>
      <c r="L3657" s="9">
        <v>3858.6945965680502</v>
      </c>
      <c r="M3657" s="9">
        <v>9.5865176947592907</v>
      </c>
      <c r="N3657" s="9">
        <v>1.4088299465937799</v>
      </c>
      <c r="O3657" s="9">
        <v>2.0766398933169801</v>
      </c>
      <c r="P3657" s="9">
        <v>0.30518198194070001</v>
      </c>
      <c r="Q3657" s="9">
        <v>835.87381680216299</v>
      </c>
      <c r="R3657" s="9">
        <v>1200</v>
      </c>
      <c r="S3657" s="9" t="s">
        <v>308</v>
      </c>
      <c r="T3657" s="9">
        <v>1200</v>
      </c>
      <c r="U3657" s="9" t="s">
        <v>293</v>
      </c>
      <c r="V3657" s="9" t="s">
        <v>195</v>
      </c>
      <c r="Z3657" s="9">
        <v>0</v>
      </c>
      <c r="AA3657" s="9">
        <v>1</v>
      </c>
      <c r="AB3657" s="9">
        <v>2.0766398933169801</v>
      </c>
      <c r="AC3657" s="9">
        <v>0.30518198194070001</v>
      </c>
      <c r="AD3657" s="9">
        <v>835.87381680216299</v>
      </c>
      <c r="AF3657" s="9">
        <v>-1</v>
      </c>
      <c r="AG3657" s="9">
        <v>-1</v>
      </c>
      <c r="AH3657" s="9">
        <v>-1</v>
      </c>
      <c r="AI3657" s="9">
        <v>-1</v>
      </c>
      <c r="AJ3657" s="9">
        <v>0</v>
      </c>
      <c r="AM3657" s="9" t="s">
        <v>309</v>
      </c>
      <c r="AN3657" s="9">
        <v>-1</v>
      </c>
      <c r="AQ3657" s="9">
        <v>578</v>
      </c>
      <c r="AR3657" s="9" t="s">
        <v>303</v>
      </c>
      <c r="AS3657" s="9" t="s">
        <v>304</v>
      </c>
      <c r="AT3657" s="9" t="s">
        <v>195</v>
      </c>
      <c r="AU3657" s="9">
        <v>132.71029999999999</v>
      </c>
      <c r="AV3657" s="9">
        <v>141.63870437115099</v>
      </c>
      <c r="AW3657" s="9">
        <v>876.63359698131899</v>
      </c>
      <c r="AX3657" s="9">
        <v>0.67791874839999999</v>
      </c>
    </row>
    <row r="3658" spans="1:50" x14ac:dyDescent="0.25">
      <c r="A3658" s="142">
        <v>550000</v>
      </c>
      <c r="B3658" s="142">
        <v>920000</v>
      </c>
      <c r="C3658" s="142">
        <v>920000</v>
      </c>
      <c r="D3658" s="9" t="s">
        <v>305</v>
      </c>
      <c r="E3658" s="9" t="s">
        <v>70</v>
      </c>
      <c r="F3658" s="9" t="s">
        <v>306</v>
      </c>
      <c r="G3658" s="9" t="s">
        <v>307</v>
      </c>
      <c r="H3658" s="9">
        <v>0.36</v>
      </c>
      <c r="I3658" s="9">
        <v>0.48</v>
      </c>
      <c r="J3658" s="9" t="s">
        <v>195</v>
      </c>
      <c r="K3658" s="9">
        <v>0.12958167032599999</v>
      </c>
      <c r="L3658" s="9">
        <v>3858.6945965680502</v>
      </c>
      <c r="M3658" s="9">
        <v>9.5865176947592907</v>
      </c>
      <c r="N3658" s="9">
        <v>1.4088299465937799</v>
      </c>
      <c r="O3658" s="9">
        <v>1.24223697549673</v>
      </c>
      <c r="P3658" s="9">
        <v>0.18255853768492</v>
      </c>
      <c r="Q3658" s="9">
        <v>500.01609110122598</v>
      </c>
      <c r="R3658" s="9">
        <v>1210</v>
      </c>
      <c r="S3658" s="9" t="s">
        <v>310</v>
      </c>
      <c r="T3658" s="9">
        <v>1210</v>
      </c>
      <c r="U3658" s="9" t="s">
        <v>293</v>
      </c>
      <c r="V3658" s="9" t="s">
        <v>195</v>
      </c>
      <c r="Z3658" s="9">
        <v>0</v>
      </c>
      <c r="AA3658" s="9">
        <v>1</v>
      </c>
      <c r="AB3658" s="9">
        <v>1.24223697549673</v>
      </c>
      <c r="AC3658" s="9">
        <v>0.18255853768492</v>
      </c>
      <c r="AD3658" s="9">
        <v>500.01609110122598</v>
      </c>
      <c r="AF3658" s="9">
        <v>-1</v>
      </c>
      <c r="AG3658" s="9">
        <v>-1</v>
      </c>
      <c r="AH3658" s="9">
        <v>-1</v>
      </c>
      <c r="AI3658" s="9">
        <v>-1</v>
      </c>
      <c r="AJ3658" s="9">
        <v>0</v>
      </c>
      <c r="AM3658" s="9" t="s">
        <v>309</v>
      </c>
      <c r="AN3658" s="9">
        <v>-1</v>
      </c>
      <c r="AQ3658" s="9">
        <v>578</v>
      </c>
      <c r="AR3658" s="9" t="s">
        <v>303</v>
      </c>
      <c r="AS3658" s="9" t="s">
        <v>304</v>
      </c>
      <c r="AT3658" s="9" t="s">
        <v>195</v>
      </c>
      <c r="AU3658" s="9">
        <v>132.71029999999999</v>
      </c>
      <c r="AV3658" s="9">
        <v>97.145287124038902</v>
      </c>
      <c r="AW3658" s="9">
        <v>524.398414784122</v>
      </c>
      <c r="AX3658" s="9">
        <v>0.4055280544</v>
      </c>
    </row>
    <row r="3659" spans="1:50" x14ac:dyDescent="0.25">
      <c r="A3659" s="142">
        <v>550000</v>
      </c>
      <c r="B3659" s="142">
        <v>920000</v>
      </c>
      <c r="C3659" s="142">
        <v>920000</v>
      </c>
      <c r="D3659" s="9" t="s">
        <v>305</v>
      </c>
      <c r="E3659" s="9" t="s">
        <v>70</v>
      </c>
      <c r="F3659" s="9" t="s">
        <v>306</v>
      </c>
      <c r="G3659" s="9" t="s">
        <v>307</v>
      </c>
      <c r="H3659" s="9">
        <v>0.36</v>
      </c>
      <c r="I3659" s="9">
        <v>0.48</v>
      </c>
      <c r="J3659" s="9" t="s">
        <v>195</v>
      </c>
      <c r="K3659" s="9">
        <v>7.0312519017599997E-3</v>
      </c>
      <c r="L3659" s="9">
        <v>3858.6945965680502</v>
      </c>
      <c r="M3659" s="9">
        <v>9.5865176947592907</v>
      </c>
      <c r="N3659" s="9">
        <v>1.4088299465937799</v>
      </c>
      <c r="O3659" s="9">
        <v>6.7405220772549998E-2</v>
      </c>
      <c r="P3659" s="9">
        <v>9.9058382412400003E-3</v>
      </c>
      <c r="Q3659" s="9">
        <v>27.1314537204379</v>
      </c>
      <c r="R3659" s="9">
        <v>1210</v>
      </c>
      <c r="S3659" s="9" t="s">
        <v>310</v>
      </c>
      <c r="T3659" s="9">
        <v>1210</v>
      </c>
      <c r="U3659" s="9" t="s">
        <v>293</v>
      </c>
      <c r="V3659" s="9" t="s">
        <v>195</v>
      </c>
      <c r="Z3659" s="9">
        <v>0</v>
      </c>
      <c r="AA3659" s="9">
        <v>1</v>
      </c>
      <c r="AB3659" s="9">
        <v>6.7405220772549998E-2</v>
      </c>
      <c r="AC3659" s="9">
        <v>9.9058382412400003E-3</v>
      </c>
      <c r="AD3659" s="9">
        <v>27.131453720436401</v>
      </c>
      <c r="AF3659" s="9">
        <v>-1</v>
      </c>
      <c r="AG3659" s="9">
        <v>-1</v>
      </c>
      <c r="AH3659" s="9">
        <v>-1</v>
      </c>
      <c r="AI3659" s="9">
        <v>-1</v>
      </c>
      <c r="AJ3659" s="9">
        <v>0</v>
      </c>
      <c r="AM3659" s="9" t="s">
        <v>309</v>
      </c>
      <c r="AN3659" s="9">
        <v>-1</v>
      </c>
      <c r="AQ3659" s="9">
        <v>578</v>
      </c>
      <c r="AR3659" s="9" t="s">
        <v>303</v>
      </c>
      <c r="AS3659" s="9" t="s">
        <v>304</v>
      </c>
      <c r="AT3659" s="9" t="s">
        <v>195</v>
      </c>
      <c r="AU3659" s="9">
        <v>132.71029999999999</v>
      </c>
      <c r="AV3659" s="9">
        <v>23.199639728056098</v>
      </c>
      <c r="AW3659" s="9">
        <v>28.4544669161561</v>
      </c>
      <c r="AX3659" s="9">
        <v>2.20044231E-2</v>
      </c>
    </row>
    <row r="3660" spans="1:50" x14ac:dyDescent="0.25">
      <c r="A3660" s="142">
        <v>550000</v>
      </c>
      <c r="B3660" s="142">
        <v>920000</v>
      </c>
      <c r="C3660" s="142">
        <v>920000</v>
      </c>
      <c r="D3660" s="9" t="s">
        <v>305</v>
      </c>
      <c r="E3660" s="9" t="s">
        <v>70</v>
      </c>
      <c r="F3660" s="9" t="s">
        <v>306</v>
      </c>
      <c r="G3660" s="9" t="s">
        <v>307</v>
      </c>
      <c r="H3660" s="9">
        <v>0.36</v>
      </c>
      <c r="I3660" s="9">
        <v>0.48</v>
      </c>
      <c r="J3660" s="9" t="s">
        <v>195</v>
      </c>
      <c r="K3660" s="9">
        <v>7.5549576975649999E-2</v>
      </c>
      <c r="L3660" s="9">
        <v>3858.6945965680502</v>
      </c>
      <c r="M3660" s="9">
        <v>9.5865176947592907</v>
      </c>
      <c r="N3660" s="9">
        <v>1.4088299465937799</v>
      </c>
      <c r="O3660" s="9">
        <v>0.72425735650869005</v>
      </c>
      <c r="P3660" s="9">
        <v>0.10643650649579001</v>
      </c>
      <c r="Q3660" s="9">
        <v>291.52274444896199</v>
      </c>
      <c r="R3660" s="9">
        <v>1210</v>
      </c>
      <c r="S3660" s="9" t="s">
        <v>310</v>
      </c>
      <c r="T3660" s="9">
        <v>1210</v>
      </c>
      <c r="U3660" s="9" t="s">
        <v>293</v>
      </c>
      <c r="V3660" s="9" t="s">
        <v>195</v>
      </c>
      <c r="Z3660" s="9">
        <v>0</v>
      </c>
      <c r="AA3660" s="9">
        <v>1</v>
      </c>
      <c r="AB3660" s="9">
        <v>0.72425735650869005</v>
      </c>
      <c r="AC3660" s="9">
        <v>0.10643650649579001</v>
      </c>
      <c r="AD3660" s="9">
        <v>291.52274444896199</v>
      </c>
      <c r="AF3660" s="9">
        <v>-1</v>
      </c>
      <c r="AG3660" s="9">
        <v>-1</v>
      </c>
      <c r="AH3660" s="9">
        <v>-1</v>
      </c>
      <c r="AI3660" s="9">
        <v>-1</v>
      </c>
      <c r="AJ3660" s="9">
        <v>0</v>
      </c>
      <c r="AM3660" s="9" t="s">
        <v>309</v>
      </c>
      <c r="AN3660" s="9">
        <v>-1</v>
      </c>
      <c r="AQ3660" s="9">
        <v>578</v>
      </c>
      <c r="AR3660" s="9" t="s">
        <v>303</v>
      </c>
      <c r="AS3660" s="9" t="s">
        <v>304</v>
      </c>
      <c r="AT3660" s="9" t="s">
        <v>195</v>
      </c>
      <c r="AU3660" s="9">
        <v>132.71029999999999</v>
      </c>
      <c r="AV3660" s="9">
        <v>80.983842087014693</v>
      </c>
      <c r="AW3660" s="9">
        <v>305.73829079353197</v>
      </c>
      <c r="AX3660" s="9">
        <v>0.23643369380000001</v>
      </c>
    </row>
    <row r="3661" spans="1:50" x14ac:dyDescent="0.25">
      <c r="A3661" s="142">
        <v>550000</v>
      </c>
      <c r="B3661" s="142">
        <v>920000</v>
      </c>
      <c r="C3661" s="142">
        <v>920000</v>
      </c>
      <c r="D3661" s="9" t="s">
        <v>305</v>
      </c>
      <c r="E3661" s="9" t="s">
        <v>70</v>
      </c>
      <c r="F3661" s="9" t="s">
        <v>306</v>
      </c>
      <c r="G3661" s="9" t="s">
        <v>307</v>
      </c>
      <c r="H3661" s="9">
        <v>0.36</v>
      </c>
      <c r="I3661" s="9">
        <v>0.48</v>
      </c>
      <c r="J3661" s="9" t="s">
        <v>195</v>
      </c>
      <c r="K3661" s="9">
        <v>6.0559660374659999E-2</v>
      </c>
      <c r="L3661" s="9">
        <v>3858.6945965680502</v>
      </c>
      <c r="M3661" s="9">
        <v>9.5865176947592907</v>
      </c>
      <c r="N3661" s="9">
        <v>1.4088299465937799</v>
      </c>
      <c r="O3661" s="9">
        <v>0.58055625577032999</v>
      </c>
      <c r="P3661" s="9">
        <v>8.531826309137E-2</v>
      </c>
      <c r="Q3661" s="9">
        <v>233.681234257716</v>
      </c>
      <c r="R3661" s="9">
        <v>1210</v>
      </c>
      <c r="S3661" s="9" t="s">
        <v>310</v>
      </c>
      <c r="T3661" s="9">
        <v>1210</v>
      </c>
      <c r="U3661" s="9" t="s">
        <v>293</v>
      </c>
      <c r="V3661" s="9" t="s">
        <v>195</v>
      </c>
      <c r="Z3661" s="9">
        <v>0</v>
      </c>
      <c r="AA3661" s="9">
        <v>1</v>
      </c>
      <c r="AB3661" s="9">
        <v>0.58055625577032999</v>
      </c>
      <c r="AC3661" s="9">
        <v>8.531826309137E-2</v>
      </c>
      <c r="AD3661" s="9">
        <v>233.681234257715</v>
      </c>
      <c r="AF3661" s="9">
        <v>-1</v>
      </c>
      <c r="AG3661" s="9">
        <v>-1</v>
      </c>
      <c r="AH3661" s="9">
        <v>-1</v>
      </c>
      <c r="AI3661" s="9">
        <v>-1</v>
      </c>
      <c r="AJ3661" s="9">
        <v>0</v>
      </c>
      <c r="AM3661" s="9" t="s">
        <v>309</v>
      </c>
      <c r="AN3661" s="9">
        <v>-1</v>
      </c>
      <c r="AQ3661" s="9">
        <v>578</v>
      </c>
      <c r="AR3661" s="9" t="s">
        <v>303</v>
      </c>
      <c r="AS3661" s="9" t="s">
        <v>304</v>
      </c>
      <c r="AT3661" s="9" t="s">
        <v>195</v>
      </c>
      <c r="AU3661" s="9">
        <v>132.71029999999999</v>
      </c>
      <c r="AV3661" s="9">
        <v>64.2747423407708</v>
      </c>
      <c r="AW3661" s="9">
        <v>245.07625052557401</v>
      </c>
      <c r="AX3661" s="9">
        <v>0.18952249330000001</v>
      </c>
    </row>
    <row r="3662" spans="1:50" x14ac:dyDescent="0.25">
      <c r="A3662" s="142">
        <v>550000</v>
      </c>
      <c r="B3662" s="142">
        <v>920000</v>
      </c>
      <c r="C3662" s="142">
        <v>920000</v>
      </c>
      <c r="D3662" s="9" t="s">
        <v>305</v>
      </c>
      <c r="E3662" s="9" t="s">
        <v>70</v>
      </c>
      <c r="F3662" s="9" t="s">
        <v>306</v>
      </c>
      <c r="G3662" s="9" t="s">
        <v>307</v>
      </c>
      <c r="H3662" s="9">
        <v>0.36</v>
      </c>
      <c r="I3662" s="9">
        <v>0.48</v>
      </c>
      <c r="J3662" s="9" t="s">
        <v>195</v>
      </c>
      <c r="K3662" s="9">
        <v>0.12842041474683999</v>
      </c>
      <c r="L3662" s="9">
        <v>3858.6945965680502</v>
      </c>
      <c r="M3662" s="9">
        <v>9.5865176947592907</v>
      </c>
      <c r="N3662" s="9">
        <v>1.4088299465937799</v>
      </c>
      <c r="O3662" s="9">
        <v>1.23110457833899</v>
      </c>
      <c r="P3662" s="9">
        <v>0.18092252604935</v>
      </c>
      <c r="Q3662" s="9">
        <v>495.535160472695</v>
      </c>
      <c r="R3662" s="9">
        <v>1210</v>
      </c>
      <c r="S3662" s="9" t="s">
        <v>310</v>
      </c>
      <c r="T3662" s="9">
        <v>1210</v>
      </c>
      <c r="U3662" s="9" t="s">
        <v>293</v>
      </c>
      <c r="V3662" s="9" t="s">
        <v>195</v>
      </c>
      <c r="Z3662" s="9">
        <v>0</v>
      </c>
      <c r="AA3662" s="9">
        <v>1</v>
      </c>
      <c r="AB3662" s="9">
        <v>1.23110457833899</v>
      </c>
      <c r="AC3662" s="9">
        <v>0.18092252604935</v>
      </c>
      <c r="AD3662" s="9">
        <v>495.535160472695</v>
      </c>
      <c r="AF3662" s="9">
        <v>-1</v>
      </c>
      <c r="AG3662" s="9">
        <v>-1</v>
      </c>
      <c r="AH3662" s="9">
        <v>-1</v>
      </c>
      <c r="AI3662" s="9">
        <v>-1</v>
      </c>
      <c r="AJ3662" s="9">
        <v>0</v>
      </c>
      <c r="AM3662" s="9" t="s">
        <v>309</v>
      </c>
      <c r="AN3662" s="9">
        <v>-1</v>
      </c>
      <c r="AQ3662" s="9">
        <v>578</v>
      </c>
      <c r="AR3662" s="9" t="s">
        <v>303</v>
      </c>
      <c r="AS3662" s="9" t="s">
        <v>304</v>
      </c>
      <c r="AT3662" s="9" t="s">
        <v>195</v>
      </c>
      <c r="AU3662" s="9">
        <v>132.71029999999999</v>
      </c>
      <c r="AV3662" s="9">
        <v>93.405276472834501</v>
      </c>
      <c r="AW3662" s="9">
        <v>519.69898018555898</v>
      </c>
      <c r="AX3662" s="9">
        <v>0.40189388520000002</v>
      </c>
    </row>
    <row r="3663" spans="1:50" x14ac:dyDescent="0.25">
      <c r="A3663" s="142">
        <v>550000</v>
      </c>
      <c r="B3663" s="142">
        <v>920000</v>
      </c>
      <c r="C3663" s="142">
        <v>920000</v>
      </c>
      <c r="D3663" s="9" t="s">
        <v>305</v>
      </c>
      <c r="E3663" s="9" t="s">
        <v>70</v>
      </c>
      <c r="F3663" s="9" t="s">
        <v>306</v>
      </c>
      <c r="G3663" s="9" t="s">
        <v>307</v>
      </c>
      <c r="H3663" s="9">
        <v>0.36</v>
      </c>
      <c r="I3663" s="9">
        <v>0.48</v>
      </c>
      <c r="J3663" s="9" t="s">
        <v>195</v>
      </c>
      <c r="K3663" s="9">
        <v>0.23168138915096001</v>
      </c>
      <c r="L3663" s="9">
        <v>3850.6255307596998</v>
      </c>
      <c r="M3663" s="9">
        <v>9.5675464969183395</v>
      </c>
      <c r="N3663" s="9">
        <v>1.4060786153817699</v>
      </c>
      <c r="O3663" s="9">
        <v>2.21662246317248</v>
      </c>
      <c r="P3663" s="9">
        <v>0.32576224686710997</v>
      </c>
      <c r="Q3663" s="9">
        <v>892.11827206657699</v>
      </c>
      <c r="R3663" s="9">
        <v>1200</v>
      </c>
      <c r="S3663" s="9" t="s">
        <v>308</v>
      </c>
      <c r="T3663" s="9">
        <v>1200</v>
      </c>
      <c r="U3663" s="9" t="s">
        <v>293</v>
      </c>
      <c r="V3663" s="9" t="s">
        <v>195</v>
      </c>
      <c r="Z3663" s="9">
        <v>0</v>
      </c>
      <c r="AA3663" s="9">
        <v>1</v>
      </c>
      <c r="AB3663" s="9">
        <v>2.21662246317248</v>
      </c>
      <c r="AC3663" s="9">
        <v>0.32576224686710997</v>
      </c>
      <c r="AD3663" s="9">
        <v>892.11827206657699</v>
      </c>
      <c r="AF3663" s="9">
        <v>-1</v>
      </c>
      <c r="AG3663" s="9">
        <v>-1</v>
      </c>
      <c r="AH3663" s="9">
        <v>-1</v>
      </c>
      <c r="AI3663" s="9">
        <v>-1</v>
      </c>
      <c r="AJ3663" s="9">
        <v>0</v>
      </c>
      <c r="AM3663" s="9" t="s">
        <v>309</v>
      </c>
      <c r="AN3663" s="9">
        <v>-1</v>
      </c>
      <c r="AQ3663" s="9">
        <v>578</v>
      </c>
      <c r="AR3663" s="9" t="s">
        <v>303</v>
      </c>
      <c r="AS3663" s="9" t="s">
        <v>304</v>
      </c>
      <c r="AT3663" s="9" t="s">
        <v>195</v>
      </c>
      <c r="AU3663" s="9">
        <v>132.71029999999999</v>
      </c>
      <c r="AV3663" s="9">
        <v>165.19628690333201</v>
      </c>
      <c r="AW3663" s="9">
        <v>937.58131763613096</v>
      </c>
      <c r="AX3663" s="9">
        <v>0.72353468939999999</v>
      </c>
    </row>
    <row r="3664" spans="1:50" x14ac:dyDescent="0.25">
      <c r="A3664" s="142">
        <v>550000</v>
      </c>
      <c r="B3664" s="142">
        <v>920000</v>
      </c>
      <c r="C3664" s="142">
        <v>920000</v>
      </c>
      <c r="D3664" s="9" t="s">
        <v>305</v>
      </c>
      <c r="E3664" s="9" t="s">
        <v>70</v>
      </c>
      <c r="F3664" s="9" t="s">
        <v>306</v>
      </c>
      <c r="G3664" s="9" t="s">
        <v>307</v>
      </c>
      <c r="H3664" s="9">
        <v>0.36</v>
      </c>
      <c r="I3664" s="9">
        <v>0.48</v>
      </c>
      <c r="J3664" s="9" t="s">
        <v>195</v>
      </c>
      <c r="K3664" s="9">
        <v>7.3163113197810006E-2</v>
      </c>
      <c r="L3664" s="9">
        <v>3850.6255307596998</v>
      </c>
      <c r="M3664" s="9">
        <v>9.5675464969183395</v>
      </c>
      <c r="N3664" s="9">
        <v>1.4060786153817699</v>
      </c>
      <c r="O3664" s="9">
        <v>0.69999148737939998</v>
      </c>
      <c r="P3664" s="9">
        <v>0.1028730889022</v>
      </c>
      <c r="Q3664" s="9">
        <v>281.723751589372</v>
      </c>
      <c r="R3664" s="9">
        <v>1210</v>
      </c>
      <c r="S3664" s="9" t="s">
        <v>310</v>
      </c>
      <c r="T3664" s="9">
        <v>1210</v>
      </c>
      <c r="U3664" s="9" t="s">
        <v>293</v>
      </c>
      <c r="V3664" s="9" t="s">
        <v>195</v>
      </c>
      <c r="Z3664" s="9">
        <v>0</v>
      </c>
      <c r="AA3664" s="9">
        <v>1</v>
      </c>
      <c r="AB3664" s="9">
        <v>0.69999148737939998</v>
      </c>
      <c r="AC3664" s="9">
        <v>0.1028730889022</v>
      </c>
      <c r="AD3664" s="9">
        <v>281.72375158937302</v>
      </c>
      <c r="AF3664" s="9">
        <v>-1</v>
      </c>
      <c r="AG3664" s="9">
        <v>-1</v>
      </c>
      <c r="AH3664" s="9">
        <v>-1</v>
      </c>
      <c r="AI3664" s="9">
        <v>-1</v>
      </c>
      <c r="AJ3664" s="9">
        <v>0</v>
      </c>
      <c r="AM3664" s="9" t="s">
        <v>309</v>
      </c>
      <c r="AN3664" s="9">
        <v>-1</v>
      </c>
      <c r="AQ3664" s="9">
        <v>578</v>
      </c>
      <c r="AR3664" s="9" t="s">
        <v>303</v>
      </c>
      <c r="AS3664" s="9" t="s">
        <v>304</v>
      </c>
      <c r="AT3664" s="9" t="s">
        <v>195</v>
      </c>
      <c r="AU3664" s="9">
        <v>132.71029999999999</v>
      </c>
      <c r="AV3664" s="9">
        <v>97.090527618253205</v>
      </c>
      <c r="AW3664" s="9">
        <v>296.08061452736001</v>
      </c>
      <c r="AX3664" s="9">
        <v>0.22848641650000001</v>
      </c>
    </row>
    <row r="3665" spans="1:50" x14ac:dyDescent="0.25">
      <c r="A3665" s="142">
        <v>550000</v>
      </c>
      <c r="B3665" s="142">
        <v>920000</v>
      </c>
      <c r="C3665" s="142">
        <v>920000</v>
      </c>
      <c r="D3665" s="9" t="s">
        <v>305</v>
      </c>
      <c r="E3665" s="9" t="s">
        <v>70</v>
      </c>
      <c r="F3665" s="9" t="s">
        <v>306</v>
      </c>
      <c r="G3665" s="9" t="s">
        <v>307</v>
      </c>
      <c r="H3665" s="9">
        <v>0.36</v>
      </c>
      <c r="I3665" s="9">
        <v>0.48</v>
      </c>
      <c r="J3665" s="9" t="s">
        <v>195</v>
      </c>
      <c r="K3665" s="9">
        <v>7.4515357888679995E-2</v>
      </c>
      <c r="L3665" s="9">
        <v>3850.6255307596998</v>
      </c>
      <c r="M3665" s="9">
        <v>9.5675464969183395</v>
      </c>
      <c r="N3665" s="9">
        <v>1.4060786153817699</v>
      </c>
      <c r="O3665" s="9">
        <v>0.71292915133453005</v>
      </c>
      <c r="P3665" s="9">
        <v>0.1047744512448</v>
      </c>
      <c r="Q3665" s="9">
        <v>286.93073951987799</v>
      </c>
      <c r="R3665" s="9">
        <v>1210</v>
      </c>
      <c r="S3665" s="9" t="s">
        <v>310</v>
      </c>
      <c r="T3665" s="9">
        <v>1210</v>
      </c>
      <c r="U3665" s="9" t="s">
        <v>293</v>
      </c>
      <c r="V3665" s="9" t="s">
        <v>195</v>
      </c>
      <c r="Z3665" s="9">
        <v>0</v>
      </c>
      <c r="AA3665" s="9">
        <v>1</v>
      </c>
      <c r="AB3665" s="9">
        <v>0.71292915133453005</v>
      </c>
      <c r="AC3665" s="9">
        <v>0.1047744512448</v>
      </c>
      <c r="AD3665" s="9">
        <v>286.93073951987799</v>
      </c>
      <c r="AF3665" s="9">
        <v>-1</v>
      </c>
      <c r="AG3665" s="9">
        <v>-1</v>
      </c>
      <c r="AH3665" s="9">
        <v>-1</v>
      </c>
      <c r="AI3665" s="9">
        <v>-1</v>
      </c>
      <c r="AJ3665" s="9">
        <v>0</v>
      </c>
      <c r="AM3665" s="9" t="s">
        <v>309</v>
      </c>
      <c r="AN3665" s="9">
        <v>-1</v>
      </c>
      <c r="AQ3665" s="9">
        <v>578</v>
      </c>
      <c r="AR3665" s="9" t="s">
        <v>303</v>
      </c>
      <c r="AS3665" s="9" t="s">
        <v>304</v>
      </c>
      <c r="AT3665" s="9" t="s">
        <v>195</v>
      </c>
      <c r="AU3665" s="9">
        <v>132.71029999999999</v>
      </c>
      <c r="AV3665" s="9">
        <v>70.704748690074894</v>
      </c>
      <c r="AW3665" s="9">
        <v>301.55295463927098</v>
      </c>
      <c r="AX3665" s="9">
        <v>0.23270943999999999</v>
      </c>
    </row>
    <row r="3666" spans="1:50" x14ac:dyDescent="0.25">
      <c r="A3666" s="142">
        <v>550000</v>
      </c>
      <c r="B3666" s="142">
        <v>920000</v>
      </c>
      <c r="C3666" s="142">
        <v>920000</v>
      </c>
      <c r="D3666" s="9" t="s">
        <v>305</v>
      </c>
      <c r="E3666" s="9" t="s">
        <v>70</v>
      </c>
      <c r="F3666" s="9" t="s">
        <v>306</v>
      </c>
      <c r="G3666" s="9" t="s">
        <v>307</v>
      </c>
      <c r="H3666" s="9">
        <v>0.36</v>
      </c>
      <c r="I3666" s="9">
        <v>0.48</v>
      </c>
      <c r="J3666" s="9" t="s">
        <v>195</v>
      </c>
      <c r="K3666" s="9">
        <v>0.21120421926630001</v>
      </c>
      <c r="L3666" s="9">
        <v>3850.6255307596998</v>
      </c>
      <c r="M3666" s="9">
        <v>9.5675464969183395</v>
      </c>
      <c r="N3666" s="9">
        <v>1.4060786153817699</v>
      </c>
      <c r="O3666" s="9">
        <v>2.02070618817572</v>
      </c>
      <c r="P3666" s="9">
        <v>0.29696973618875</v>
      </c>
      <c r="Q3666" s="9">
        <v>813.26835891101302</v>
      </c>
      <c r="R3666" s="9">
        <v>1210</v>
      </c>
      <c r="S3666" s="9" t="s">
        <v>310</v>
      </c>
      <c r="T3666" s="9">
        <v>1210</v>
      </c>
      <c r="U3666" s="9" t="s">
        <v>293</v>
      </c>
      <c r="V3666" s="9" t="s">
        <v>195</v>
      </c>
      <c r="Z3666" s="9">
        <v>0</v>
      </c>
      <c r="AA3666" s="9">
        <v>1</v>
      </c>
      <c r="AB3666" s="9">
        <v>2.02070618817572</v>
      </c>
      <c r="AC3666" s="9">
        <v>0.29696973618875</v>
      </c>
      <c r="AD3666" s="9">
        <v>813.26835891101302</v>
      </c>
      <c r="AF3666" s="9">
        <v>-1</v>
      </c>
      <c r="AG3666" s="9">
        <v>-1</v>
      </c>
      <c r="AH3666" s="9">
        <v>-1</v>
      </c>
      <c r="AI3666" s="9">
        <v>-1</v>
      </c>
      <c r="AJ3666" s="9">
        <v>0</v>
      </c>
      <c r="AM3666" s="9" t="s">
        <v>309</v>
      </c>
      <c r="AN3666" s="9">
        <v>-1</v>
      </c>
      <c r="AQ3666" s="9">
        <v>578</v>
      </c>
      <c r="AR3666" s="9" t="s">
        <v>303</v>
      </c>
      <c r="AS3666" s="9" t="s">
        <v>304</v>
      </c>
      <c r="AT3666" s="9" t="s">
        <v>195</v>
      </c>
      <c r="AU3666" s="9">
        <v>132.71029999999999</v>
      </c>
      <c r="AV3666" s="9">
        <v>116.98316278999501</v>
      </c>
      <c r="AW3666" s="9">
        <v>854.71315117583401</v>
      </c>
      <c r="AX3666" s="9">
        <v>0.65958504370000004</v>
      </c>
    </row>
    <row r="3667" spans="1:50" x14ac:dyDescent="0.25">
      <c r="A3667" s="142">
        <v>550000</v>
      </c>
      <c r="B3667" s="142">
        <v>920000</v>
      </c>
      <c r="C3667" s="142">
        <v>920000</v>
      </c>
      <c r="D3667" s="9" t="s">
        <v>305</v>
      </c>
      <c r="E3667" s="9" t="s">
        <v>70</v>
      </c>
      <c r="F3667" s="9" t="s">
        <v>306</v>
      </c>
      <c r="G3667" s="9" t="s">
        <v>307</v>
      </c>
      <c r="H3667" s="9">
        <v>0.36</v>
      </c>
      <c r="I3667" s="9">
        <v>0.48</v>
      </c>
      <c r="J3667" s="9" t="s">
        <v>195</v>
      </c>
      <c r="K3667" s="9">
        <v>2.7199374118109999E-2</v>
      </c>
      <c r="L3667" s="9">
        <v>3850.6255307596998</v>
      </c>
      <c r="M3667" s="9">
        <v>9.5675464969183395</v>
      </c>
      <c r="N3667" s="9">
        <v>1.4060786153817699</v>
      </c>
      <c r="O3667" s="9">
        <v>0.26023127656209999</v>
      </c>
      <c r="P3667" s="9">
        <v>3.8244458299240003E-2</v>
      </c>
      <c r="Q3667" s="9">
        <v>104.734604399883</v>
      </c>
      <c r="R3667" s="9">
        <v>1210</v>
      </c>
      <c r="S3667" s="9" t="s">
        <v>310</v>
      </c>
      <c r="T3667" s="9">
        <v>1210</v>
      </c>
      <c r="U3667" s="9" t="s">
        <v>293</v>
      </c>
      <c r="V3667" s="9" t="s">
        <v>195</v>
      </c>
      <c r="Z3667" s="9">
        <v>0</v>
      </c>
      <c r="AA3667" s="9">
        <v>1</v>
      </c>
      <c r="AB3667" s="9">
        <v>0.26023127656209999</v>
      </c>
      <c r="AC3667" s="9">
        <v>3.8244458299240003E-2</v>
      </c>
      <c r="AD3667" s="9">
        <v>104.734604399883</v>
      </c>
      <c r="AF3667" s="9">
        <v>-1</v>
      </c>
      <c r="AG3667" s="9">
        <v>-1</v>
      </c>
      <c r="AH3667" s="9">
        <v>-1</v>
      </c>
      <c r="AI3667" s="9">
        <v>-1</v>
      </c>
      <c r="AJ3667" s="9">
        <v>0</v>
      </c>
      <c r="AM3667" s="9" t="s">
        <v>309</v>
      </c>
      <c r="AN3667" s="9">
        <v>-1</v>
      </c>
      <c r="AQ3667" s="9">
        <v>578</v>
      </c>
      <c r="AR3667" s="9" t="s">
        <v>303</v>
      </c>
      <c r="AS3667" s="9" t="s">
        <v>304</v>
      </c>
      <c r="AT3667" s="9" t="s">
        <v>195</v>
      </c>
      <c r="AU3667" s="9">
        <v>132.71029999999999</v>
      </c>
      <c r="AV3667" s="9">
        <v>63.159441690687103</v>
      </c>
      <c r="AW3667" s="9">
        <v>110.071961835138</v>
      </c>
      <c r="AX3667" s="9">
        <v>8.4942907100000006E-2</v>
      </c>
    </row>
    <row r="3668" spans="1:50" x14ac:dyDescent="0.25">
      <c r="A3668" s="142">
        <v>550000</v>
      </c>
      <c r="B3668" s="142">
        <v>920000</v>
      </c>
      <c r="C3668" s="142">
        <v>920000</v>
      </c>
      <c r="D3668" s="9" t="s">
        <v>305</v>
      </c>
      <c r="E3668" s="9" t="s">
        <v>70</v>
      </c>
      <c r="F3668" s="9" t="s">
        <v>306</v>
      </c>
      <c r="G3668" s="9" t="s">
        <v>307</v>
      </c>
      <c r="H3668" s="9">
        <v>0.36</v>
      </c>
      <c r="I3668" s="9">
        <v>0.48</v>
      </c>
      <c r="J3668" s="9" t="s">
        <v>195</v>
      </c>
      <c r="K3668" s="9">
        <v>0.1285951622082</v>
      </c>
      <c r="L3668" s="9">
        <v>3872.6287867157198</v>
      </c>
      <c r="M3668" s="9">
        <v>9.7815280547095398</v>
      </c>
      <c r="N3668" s="9">
        <v>1.5262717560085799</v>
      </c>
      <c r="O3668" s="9">
        <v>1.2578571868394799</v>
      </c>
      <c r="P3668" s="9">
        <v>0.19627116403771999</v>
      </c>
      <c r="Q3668" s="9">
        <v>498.00132699987302</v>
      </c>
      <c r="R3668" s="9">
        <v>1200</v>
      </c>
      <c r="S3668" s="9" t="s">
        <v>308</v>
      </c>
      <c r="T3668" s="9">
        <v>1200</v>
      </c>
      <c r="U3668" s="9" t="s">
        <v>293</v>
      </c>
      <c r="V3668" s="9" t="s">
        <v>195</v>
      </c>
      <c r="Z3668" s="9">
        <v>0</v>
      </c>
      <c r="AA3668" s="9">
        <v>1</v>
      </c>
      <c r="AB3668" s="9">
        <v>1.2578571868394799</v>
      </c>
      <c r="AC3668" s="9">
        <v>0.19627116403771999</v>
      </c>
      <c r="AD3668" s="9">
        <v>741.42575325775101</v>
      </c>
      <c r="AF3668" s="9">
        <v>-1</v>
      </c>
      <c r="AG3668" s="9">
        <v>-1</v>
      </c>
      <c r="AH3668" s="9">
        <v>-1</v>
      </c>
      <c r="AI3668" s="9">
        <v>-1</v>
      </c>
      <c r="AJ3668" s="9">
        <v>0</v>
      </c>
      <c r="AM3668" s="9" t="s">
        <v>309</v>
      </c>
      <c r="AN3668" s="9">
        <v>-1</v>
      </c>
      <c r="AQ3668" s="9">
        <v>578</v>
      </c>
      <c r="AR3668" s="9" t="s">
        <v>303</v>
      </c>
      <c r="AS3668" s="9" t="s">
        <v>304</v>
      </c>
      <c r="AT3668" s="9" t="s">
        <v>195</v>
      </c>
      <c r="AU3668" s="9">
        <v>132.71029999999999</v>
      </c>
      <c r="AV3668" s="9">
        <v>121.54753764442999</v>
      </c>
      <c r="AW3668" s="9">
        <v>520.40615807184304</v>
      </c>
      <c r="AX3668" s="9">
        <v>0.60131853469999996</v>
      </c>
    </row>
    <row r="3669" spans="1:50" x14ac:dyDescent="0.25">
      <c r="A3669" s="142">
        <v>550000</v>
      </c>
      <c r="B3669" s="142">
        <v>920000</v>
      </c>
      <c r="C3669" s="142">
        <v>920000</v>
      </c>
      <c r="D3669" s="9" t="s">
        <v>305</v>
      </c>
      <c r="E3669" s="9" t="s">
        <v>70</v>
      </c>
      <c r="F3669" s="9" t="s">
        <v>306</v>
      </c>
      <c r="G3669" s="9" t="s">
        <v>307</v>
      </c>
      <c r="H3669" s="9">
        <v>0.36</v>
      </c>
      <c r="I3669" s="9">
        <v>0.48</v>
      </c>
      <c r="J3669" s="9" t="s">
        <v>195</v>
      </c>
      <c r="K3669" s="9">
        <v>0.20731754403354999</v>
      </c>
      <c r="L3669" s="9">
        <v>3864.3645948941198</v>
      </c>
      <c r="M3669" s="9">
        <v>9.8108218840070602</v>
      </c>
      <c r="N3669" s="9">
        <v>1.51333213288336</v>
      </c>
      <c r="O3669" s="9">
        <v>2.0339554979430199</v>
      </c>
      <c r="P3669" s="9">
        <v>0.31374030109644002</v>
      </c>
      <c r="Q3669" s="9">
        <v>801.15057706367998</v>
      </c>
      <c r="R3669" s="9">
        <v>1200</v>
      </c>
      <c r="S3669" s="9" t="s">
        <v>308</v>
      </c>
      <c r="T3669" s="9">
        <v>1200</v>
      </c>
      <c r="U3669" s="9" t="s">
        <v>293</v>
      </c>
      <c r="V3669" s="9" t="s">
        <v>195</v>
      </c>
      <c r="Z3669" s="9">
        <v>0</v>
      </c>
      <c r="AA3669" s="9">
        <v>1</v>
      </c>
      <c r="AB3669" s="9">
        <v>2.0339554979430199</v>
      </c>
      <c r="AC3669" s="9">
        <v>0.31374030109644002</v>
      </c>
      <c r="AD3669" s="9">
        <v>801.15057706367998</v>
      </c>
      <c r="AF3669" s="9">
        <v>-1</v>
      </c>
      <c r="AG3669" s="9">
        <v>-1</v>
      </c>
      <c r="AH3669" s="9">
        <v>-1</v>
      </c>
      <c r="AI3669" s="9">
        <v>-1</v>
      </c>
      <c r="AJ3669" s="9">
        <v>0</v>
      </c>
      <c r="AM3669" s="9" t="s">
        <v>309</v>
      </c>
      <c r="AN3669" s="9">
        <v>-1</v>
      </c>
      <c r="AQ3669" s="9">
        <v>578</v>
      </c>
      <c r="AR3669" s="9" t="s">
        <v>303</v>
      </c>
      <c r="AS3669" s="9" t="s">
        <v>304</v>
      </c>
      <c r="AT3669" s="9" t="s">
        <v>195</v>
      </c>
      <c r="AU3669" s="9">
        <v>132.71029999999999</v>
      </c>
      <c r="AV3669" s="9">
        <v>140.07073430089801</v>
      </c>
      <c r="AW3669" s="9">
        <v>838.98433454839403</v>
      </c>
      <c r="AX3669" s="9">
        <v>0.64975715899999997</v>
      </c>
    </row>
    <row r="3670" spans="1:50" x14ac:dyDescent="0.25">
      <c r="A3670" s="142">
        <v>550000</v>
      </c>
      <c r="B3670" s="142">
        <v>920000</v>
      </c>
      <c r="C3670" s="142">
        <v>920000</v>
      </c>
      <c r="D3670" s="9" t="s">
        <v>305</v>
      </c>
      <c r="E3670" s="9" t="s">
        <v>70</v>
      </c>
      <c r="F3670" s="9" t="s">
        <v>306</v>
      </c>
      <c r="G3670" s="9" t="s">
        <v>307</v>
      </c>
      <c r="H3670" s="9">
        <v>0.36</v>
      </c>
      <c r="I3670" s="9">
        <v>0.48</v>
      </c>
      <c r="J3670" s="9" t="s">
        <v>195</v>
      </c>
      <c r="K3670" s="9">
        <v>1.4517985168E-3</v>
      </c>
      <c r="L3670" s="9">
        <v>3864.3645948941198</v>
      </c>
      <c r="M3670" s="9">
        <v>9.8108218840070602</v>
      </c>
      <c r="N3670" s="9">
        <v>1.51333213288336</v>
      </c>
      <c r="O3670" s="9">
        <v>1.424333665985E-2</v>
      </c>
      <c r="P3670" s="9">
        <v>2.19705334595E-3</v>
      </c>
      <c r="Q3670" s="9">
        <v>5.6102787872687596</v>
      </c>
      <c r="R3670" s="9">
        <v>1210</v>
      </c>
      <c r="S3670" s="9" t="s">
        <v>310</v>
      </c>
      <c r="T3670" s="9">
        <v>1210</v>
      </c>
      <c r="U3670" s="9" t="s">
        <v>293</v>
      </c>
      <c r="V3670" s="9" t="s">
        <v>195</v>
      </c>
      <c r="Z3670" s="9">
        <v>0</v>
      </c>
      <c r="AA3670" s="9">
        <v>1</v>
      </c>
      <c r="AB3670" s="9">
        <v>1.424333665985E-2</v>
      </c>
      <c r="AC3670" s="9">
        <v>2.19705334595E-3</v>
      </c>
      <c r="AD3670" s="9">
        <v>5.6102787872678004</v>
      </c>
      <c r="AF3670" s="9">
        <v>-1</v>
      </c>
      <c r="AG3670" s="9">
        <v>-1</v>
      </c>
      <c r="AH3670" s="9">
        <v>-1</v>
      </c>
      <c r="AI3670" s="9">
        <v>-1</v>
      </c>
      <c r="AJ3670" s="9">
        <v>0</v>
      </c>
      <c r="AM3670" s="9" t="s">
        <v>309</v>
      </c>
      <c r="AN3670" s="9">
        <v>-1</v>
      </c>
      <c r="AQ3670" s="9">
        <v>578</v>
      </c>
      <c r="AR3670" s="9" t="s">
        <v>303</v>
      </c>
      <c r="AS3670" s="9" t="s">
        <v>304</v>
      </c>
      <c r="AT3670" s="9" t="s">
        <v>195</v>
      </c>
      <c r="AU3670" s="9">
        <v>132.71029999999999</v>
      </c>
      <c r="AV3670" s="9">
        <v>14.275607791948801</v>
      </c>
      <c r="AW3670" s="9">
        <v>5.8752201517701899</v>
      </c>
      <c r="AX3670" s="9">
        <v>4.5501044999999999E-3</v>
      </c>
    </row>
    <row r="3671" spans="1:50" x14ac:dyDescent="0.25">
      <c r="A3671" s="142">
        <v>550000</v>
      </c>
      <c r="B3671" s="142">
        <v>920000</v>
      </c>
      <c r="C3671" s="142">
        <v>920000</v>
      </c>
      <c r="D3671" s="9" t="s">
        <v>305</v>
      </c>
      <c r="E3671" s="9" t="s">
        <v>70</v>
      </c>
      <c r="F3671" s="9" t="s">
        <v>306</v>
      </c>
      <c r="G3671" s="9" t="s">
        <v>307</v>
      </c>
      <c r="H3671" s="9">
        <v>0.36</v>
      </c>
      <c r="I3671" s="9">
        <v>0.48</v>
      </c>
      <c r="J3671" s="9" t="s">
        <v>195</v>
      </c>
      <c r="K3671" s="9">
        <v>4.8545664422819997E-2</v>
      </c>
      <c r="L3671" s="9">
        <v>3864.3645948941198</v>
      </c>
      <c r="M3671" s="9">
        <v>9.8108218840070602</v>
      </c>
      <c r="N3671" s="9">
        <v>1.51333213288336</v>
      </c>
      <c r="O3671" s="9">
        <v>0.47627286689314002</v>
      </c>
      <c r="P3671" s="9">
        <v>7.3465713883230005E-2</v>
      </c>
      <c r="Q3671" s="9">
        <v>187.59814683118699</v>
      </c>
      <c r="R3671" s="9">
        <v>1210</v>
      </c>
      <c r="S3671" s="9" t="s">
        <v>310</v>
      </c>
      <c r="T3671" s="9">
        <v>1210</v>
      </c>
      <c r="U3671" s="9" t="s">
        <v>293</v>
      </c>
      <c r="V3671" s="9" t="s">
        <v>195</v>
      </c>
      <c r="Z3671" s="9">
        <v>0</v>
      </c>
      <c r="AA3671" s="9">
        <v>1</v>
      </c>
      <c r="AB3671" s="9">
        <v>0.47627286689314002</v>
      </c>
      <c r="AC3671" s="9">
        <v>7.3465713883230005E-2</v>
      </c>
      <c r="AD3671" s="9">
        <v>187.598146831186</v>
      </c>
      <c r="AF3671" s="9">
        <v>-1</v>
      </c>
      <c r="AG3671" s="9">
        <v>-1</v>
      </c>
      <c r="AH3671" s="9">
        <v>-1</v>
      </c>
      <c r="AI3671" s="9">
        <v>-1</v>
      </c>
      <c r="AJ3671" s="9">
        <v>0</v>
      </c>
      <c r="AM3671" s="9" t="s">
        <v>309</v>
      </c>
      <c r="AN3671" s="9">
        <v>-1</v>
      </c>
      <c r="AQ3671" s="9">
        <v>578</v>
      </c>
      <c r="AR3671" s="9" t="s">
        <v>303</v>
      </c>
      <c r="AS3671" s="9" t="s">
        <v>304</v>
      </c>
      <c r="AT3671" s="9" t="s">
        <v>195</v>
      </c>
      <c r="AU3671" s="9">
        <v>132.71029999999999</v>
      </c>
      <c r="AV3671" s="9">
        <v>58.833572794971801</v>
      </c>
      <c r="AW3671" s="9">
        <v>196.45733384919501</v>
      </c>
      <c r="AX3671" s="9">
        <v>0.1521477265</v>
      </c>
    </row>
    <row r="3672" spans="1:50" x14ac:dyDescent="0.25">
      <c r="A3672" s="142">
        <v>550000</v>
      </c>
      <c r="B3672" s="142">
        <v>920000</v>
      </c>
      <c r="C3672" s="142">
        <v>920000</v>
      </c>
      <c r="D3672" s="9" t="s">
        <v>305</v>
      </c>
      <c r="E3672" s="9" t="s">
        <v>70</v>
      </c>
      <c r="F3672" s="9" t="s">
        <v>306</v>
      </c>
      <c r="G3672" s="9" t="s">
        <v>307</v>
      </c>
      <c r="H3672" s="9">
        <v>0.36</v>
      </c>
      <c r="I3672" s="9">
        <v>0.48</v>
      </c>
      <c r="J3672" s="9" t="s">
        <v>195</v>
      </c>
      <c r="K3672" s="9">
        <v>8.7908722397299997E-3</v>
      </c>
      <c r="L3672" s="9">
        <v>3864.3645948941198</v>
      </c>
      <c r="M3672" s="9">
        <v>9.8108218840070602</v>
      </c>
      <c r="N3672" s="9">
        <v>1.51333213288336</v>
      </c>
      <c r="O3672" s="9">
        <v>8.6245681749120007E-2</v>
      </c>
      <c r="P3672" s="9">
        <v>1.330350943646E-2</v>
      </c>
      <c r="Q3672" s="9">
        <v>33.971135441477202</v>
      </c>
      <c r="R3672" s="9">
        <v>1210</v>
      </c>
      <c r="S3672" s="9" t="s">
        <v>310</v>
      </c>
      <c r="T3672" s="9">
        <v>1210</v>
      </c>
      <c r="U3672" s="9" t="s">
        <v>293</v>
      </c>
      <c r="V3672" s="9" t="s">
        <v>195</v>
      </c>
      <c r="Z3672" s="9">
        <v>0</v>
      </c>
      <c r="AA3672" s="9">
        <v>1</v>
      </c>
      <c r="AB3672" s="9">
        <v>8.6245681749120007E-2</v>
      </c>
      <c r="AC3672" s="9">
        <v>1.330350943646E-2</v>
      </c>
      <c r="AD3672" s="9">
        <v>33.971135441476598</v>
      </c>
      <c r="AF3672" s="9">
        <v>-1</v>
      </c>
      <c r="AG3672" s="9">
        <v>-1</v>
      </c>
      <c r="AH3672" s="9">
        <v>-1</v>
      </c>
      <c r="AI3672" s="9">
        <v>-1</v>
      </c>
      <c r="AJ3672" s="9">
        <v>0</v>
      </c>
      <c r="AM3672" s="9" t="s">
        <v>309</v>
      </c>
      <c r="AN3672" s="9">
        <v>-1</v>
      </c>
      <c r="AQ3672" s="9">
        <v>578</v>
      </c>
      <c r="AR3672" s="9" t="s">
        <v>303</v>
      </c>
      <c r="AS3672" s="9" t="s">
        <v>304</v>
      </c>
      <c r="AT3672" s="9" t="s">
        <v>195</v>
      </c>
      <c r="AU3672" s="9">
        <v>132.71029999999999</v>
      </c>
      <c r="AV3672" s="9">
        <v>26.610784789103398</v>
      </c>
      <c r="AW3672" s="9">
        <v>35.575397781876902</v>
      </c>
      <c r="AX3672" s="9">
        <v>2.7551610300000001E-2</v>
      </c>
    </row>
    <row r="3673" spans="1:50" x14ac:dyDescent="0.25">
      <c r="A3673" s="142">
        <v>550000</v>
      </c>
      <c r="B3673" s="142">
        <v>920000</v>
      </c>
      <c r="C3673" s="142">
        <v>920000</v>
      </c>
      <c r="D3673" s="9" t="s">
        <v>305</v>
      </c>
      <c r="E3673" s="9" t="s">
        <v>70</v>
      </c>
      <c r="F3673" s="9" t="s">
        <v>306</v>
      </c>
      <c r="G3673" s="9" t="s">
        <v>307</v>
      </c>
      <c r="H3673" s="9">
        <v>0.36</v>
      </c>
      <c r="I3673" s="9">
        <v>0.48</v>
      </c>
      <c r="J3673" s="9" t="s">
        <v>195</v>
      </c>
      <c r="K3673" s="9">
        <v>8.7360294517529996E-2</v>
      </c>
      <c r="L3673" s="9">
        <v>3864.3645948941198</v>
      </c>
      <c r="M3673" s="9">
        <v>9.8108218840070602</v>
      </c>
      <c r="N3673" s="9">
        <v>1.51333213288336</v>
      </c>
      <c r="O3673" s="9">
        <v>0.85707628924594004</v>
      </c>
      <c r="P3673" s="9">
        <v>0.13220514083154</v>
      </c>
      <c r="Q3673" s="9">
        <v>337.592029133089</v>
      </c>
      <c r="R3673" s="9">
        <v>1330</v>
      </c>
      <c r="S3673" s="9" t="s">
        <v>311</v>
      </c>
      <c r="T3673" s="9">
        <v>1330</v>
      </c>
      <c r="U3673" s="9" t="s">
        <v>293</v>
      </c>
      <c r="V3673" s="9" t="s">
        <v>195</v>
      </c>
      <c r="Z3673" s="9">
        <v>0</v>
      </c>
      <c r="AA3673" s="9">
        <v>1</v>
      </c>
      <c r="AB3673" s="9">
        <v>0.85707628924594004</v>
      </c>
      <c r="AC3673" s="9">
        <v>0.13220514083154</v>
      </c>
      <c r="AD3673" s="9">
        <v>337.59202913309002</v>
      </c>
      <c r="AF3673" s="9">
        <v>-1</v>
      </c>
      <c r="AG3673" s="9">
        <v>-1</v>
      </c>
      <c r="AH3673" s="9">
        <v>-1</v>
      </c>
      <c r="AI3673" s="9">
        <v>-1</v>
      </c>
      <c r="AJ3673" s="9">
        <v>0</v>
      </c>
      <c r="AM3673" s="9" t="s">
        <v>309</v>
      </c>
      <c r="AN3673" s="9">
        <v>-1</v>
      </c>
      <c r="AQ3673" s="9">
        <v>578</v>
      </c>
      <c r="AR3673" s="9" t="s">
        <v>303</v>
      </c>
      <c r="AS3673" s="9" t="s">
        <v>304</v>
      </c>
      <c r="AT3673" s="9" t="s">
        <v>195</v>
      </c>
      <c r="AU3673" s="9">
        <v>132.71029999999999</v>
      </c>
      <c r="AV3673" s="9">
        <v>77.038474007265407</v>
      </c>
      <c r="AW3673" s="9">
        <v>353.53456893104698</v>
      </c>
      <c r="AX3673" s="9">
        <v>0.27379726609999999</v>
      </c>
    </row>
    <row r="3674" spans="1:50" x14ac:dyDescent="0.25">
      <c r="A3674" s="142">
        <v>550000</v>
      </c>
      <c r="B3674" s="142">
        <v>920000</v>
      </c>
      <c r="C3674" s="142">
        <v>920000</v>
      </c>
      <c r="D3674" s="9" t="s">
        <v>305</v>
      </c>
      <c r="E3674" s="9" t="s">
        <v>70</v>
      </c>
      <c r="F3674" s="9" t="s">
        <v>306</v>
      </c>
      <c r="G3674" s="9" t="s">
        <v>307</v>
      </c>
      <c r="H3674" s="9">
        <v>0.36</v>
      </c>
      <c r="I3674" s="9">
        <v>0.48</v>
      </c>
      <c r="J3674" s="9" t="s">
        <v>195</v>
      </c>
      <c r="K3674" s="9">
        <v>8.2609592978469995E-2</v>
      </c>
      <c r="L3674" s="9">
        <v>3864.3645948941198</v>
      </c>
      <c r="M3674" s="9">
        <v>9.8108218840070602</v>
      </c>
      <c r="N3674" s="9">
        <v>1.51333213288336</v>
      </c>
      <c r="O3674" s="9">
        <v>0.81046800262213003</v>
      </c>
      <c r="P3674" s="9">
        <v>0.12501575153874001</v>
      </c>
      <c r="Q3674" s="9">
        <v>319.23358630463201</v>
      </c>
      <c r="R3674" s="9">
        <v>1210</v>
      </c>
      <c r="S3674" s="9" t="s">
        <v>310</v>
      </c>
      <c r="T3674" s="9">
        <v>1210</v>
      </c>
      <c r="U3674" s="9" t="s">
        <v>293</v>
      </c>
      <c r="V3674" s="9" t="s">
        <v>195</v>
      </c>
      <c r="Z3674" s="9">
        <v>0</v>
      </c>
      <c r="AA3674" s="9">
        <v>1</v>
      </c>
      <c r="AB3674" s="9">
        <v>0.81046800262213003</v>
      </c>
      <c r="AC3674" s="9">
        <v>0.12501575153874001</v>
      </c>
      <c r="AD3674" s="9">
        <v>319.23358630463201</v>
      </c>
      <c r="AF3674" s="9">
        <v>-1</v>
      </c>
      <c r="AG3674" s="9">
        <v>-1</v>
      </c>
      <c r="AH3674" s="9">
        <v>-1</v>
      </c>
      <c r="AI3674" s="9">
        <v>-1</v>
      </c>
      <c r="AJ3674" s="9">
        <v>0</v>
      </c>
      <c r="AM3674" s="9" t="s">
        <v>309</v>
      </c>
      <c r="AN3674" s="9">
        <v>-1</v>
      </c>
      <c r="AQ3674" s="9">
        <v>578</v>
      </c>
      <c r="AR3674" s="9" t="s">
        <v>303</v>
      </c>
      <c r="AS3674" s="9" t="s">
        <v>304</v>
      </c>
      <c r="AT3674" s="9" t="s">
        <v>195</v>
      </c>
      <c r="AU3674" s="9">
        <v>132.71029999999999</v>
      </c>
      <c r="AV3674" s="9">
        <v>84.388617922026299</v>
      </c>
      <c r="AW3674" s="9">
        <v>334.30916189679101</v>
      </c>
      <c r="AX3674" s="9">
        <v>0.25890801810000003</v>
      </c>
    </row>
    <row r="3675" spans="1:50" x14ac:dyDescent="0.25">
      <c r="A3675" s="142">
        <v>550000</v>
      </c>
      <c r="B3675" s="142">
        <v>920000</v>
      </c>
      <c r="C3675" s="142">
        <v>920000</v>
      </c>
      <c r="D3675" s="9" t="s">
        <v>305</v>
      </c>
      <c r="E3675" s="9" t="s">
        <v>70</v>
      </c>
      <c r="F3675" s="9" t="s">
        <v>306</v>
      </c>
      <c r="G3675" s="9" t="s">
        <v>307</v>
      </c>
      <c r="H3675" s="9">
        <v>0.36</v>
      </c>
      <c r="I3675" s="9">
        <v>0.48</v>
      </c>
      <c r="J3675" s="9" t="s">
        <v>195</v>
      </c>
      <c r="K3675" s="9">
        <v>0.18168768707404001</v>
      </c>
      <c r="L3675" s="9">
        <v>3864.3645948941198</v>
      </c>
      <c r="M3675" s="9">
        <v>9.8108218840070602</v>
      </c>
      <c r="N3675" s="9">
        <v>1.51333213288336</v>
      </c>
      <c r="O3675" s="9">
        <v>1.7825055364006399</v>
      </c>
      <c r="P3675" s="9">
        <v>0.27495381499839999</v>
      </c>
      <c r="Q3675" s="9">
        <v>702.10746525713</v>
      </c>
      <c r="R3675" s="9">
        <v>1210</v>
      </c>
      <c r="S3675" s="9" t="s">
        <v>310</v>
      </c>
      <c r="T3675" s="9">
        <v>1210</v>
      </c>
      <c r="U3675" s="9" t="s">
        <v>293</v>
      </c>
      <c r="V3675" s="9" t="s">
        <v>195</v>
      </c>
      <c r="Z3675" s="9">
        <v>0</v>
      </c>
      <c r="AA3675" s="9">
        <v>1</v>
      </c>
      <c r="AB3675" s="9">
        <v>1.7825055364006399</v>
      </c>
      <c r="AC3675" s="9">
        <v>0.27495381499839999</v>
      </c>
      <c r="AD3675" s="9">
        <v>702.10746525713</v>
      </c>
      <c r="AF3675" s="9">
        <v>-1</v>
      </c>
      <c r="AG3675" s="9">
        <v>-1</v>
      </c>
      <c r="AH3675" s="9">
        <v>-1</v>
      </c>
      <c r="AI3675" s="9">
        <v>-1</v>
      </c>
      <c r="AJ3675" s="9">
        <v>0</v>
      </c>
      <c r="AM3675" s="9" t="s">
        <v>309</v>
      </c>
      <c r="AN3675" s="9">
        <v>-1</v>
      </c>
      <c r="AQ3675" s="9">
        <v>578</v>
      </c>
      <c r="AR3675" s="9" t="s">
        <v>303</v>
      </c>
      <c r="AS3675" s="9" t="s">
        <v>304</v>
      </c>
      <c r="AT3675" s="9" t="s">
        <v>195</v>
      </c>
      <c r="AU3675" s="9">
        <v>132.71029999999999</v>
      </c>
      <c r="AV3675" s="9">
        <v>108.46144873157</v>
      </c>
      <c r="AW3675" s="9">
        <v>735.26398330658606</v>
      </c>
      <c r="AX3675" s="9">
        <v>0.56943022320000003</v>
      </c>
    </row>
    <row r="3676" spans="1:50" x14ac:dyDescent="0.25">
      <c r="A3676" s="142">
        <v>550000</v>
      </c>
      <c r="B3676" s="142">
        <v>920000</v>
      </c>
      <c r="C3676" s="142">
        <v>920000</v>
      </c>
      <c r="D3676" s="9" t="s">
        <v>305</v>
      </c>
      <c r="E3676" s="9" t="s">
        <v>70</v>
      </c>
      <c r="F3676" s="9" t="s">
        <v>306</v>
      </c>
      <c r="G3676" s="9" t="s">
        <v>307</v>
      </c>
      <c r="H3676" s="9">
        <v>0.36</v>
      </c>
      <c r="I3676" s="9">
        <v>0.48</v>
      </c>
      <c r="J3676" s="9" t="s">
        <v>195</v>
      </c>
      <c r="K3676" s="9">
        <v>0.24344572043217999</v>
      </c>
      <c r="L3676" s="9">
        <v>3860.0828652958398</v>
      </c>
      <c r="M3676" s="9">
        <v>9.5896964670744502</v>
      </c>
      <c r="N3676" s="9">
        <v>1.40928788474486</v>
      </c>
      <c r="O3676" s="9">
        <v>2.3345705651528901</v>
      </c>
      <c r="P3676" s="9">
        <v>0.34308510439806</v>
      </c>
      <c r="Q3676" s="9">
        <v>939.72065406986906</v>
      </c>
      <c r="R3676" s="9">
        <v>1200</v>
      </c>
      <c r="S3676" s="9" t="s">
        <v>308</v>
      </c>
      <c r="T3676" s="9">
        <v>1200</v>
      </c>
      <c r="U3676" s="9" t="s">
        <v>293</v>
      </c>
      <c r="V3676" s="9" t="s">
        <v>195</v>
      </c>
      <c r="Z3676" s="9">
        <v>0</v>
      </c>
      <c r="AA3676" s="9">
        <v>1</v>
      </c>
      <c r="AB3676" s="9">
        <v>2.3345705651528901</v>
      </c>
      <c r="AC3676" s="9">
        <v>0.34308510439806</v>
      </c>
      <c r="AD3676" s="9">
        <v>948.02687018828897</v>
      </c>
      <c r="AF3676" s="9">
        <v>-1</v>
      </c>
      <c r="AG3676" s="9">
        <v>-1</v>
      </c>
      <c r="AH3676" s="9">
        <v>-1</v>
      </c>
      <c r="AI3676" s="9">
        <v>-1</v>
      </c>
      <c r="AJ3676" s="9">
        <v>0</v>
      </c>
      <c r="AM3676" s="9" t="s">
        <v>309</v>
      </c>
      <c r="AN3676" s="9">
        <v>-1</v>
      </c>
      <c r="AQ3676" s="9">
        <v>578</v>
      </c>
      <c r="AR3676" s="9" t="s">
        <v>303</v>
      </c>
      <c r="AS3676" s="9" t="s">
        <v>304</v>
      </c>
      <c r="AT3676" s="9" t="s">
        <v>195</v>
      </c>
      <c r="AU3676" s="9">
        <v>132.71029999999999</v>
      </c>
      <c r="AV3676" s="9">
        <v>153.827402051268</v>
      </c>
      <c r="AW3676" s="9">
        <v>985.18987723677105</v>
      </c>
      <c r="AX3676" s="9">
        <v>0.76887824019999995</v>
      </c>
    </row>
    <row r="3677" spans="1:50" x14ac:dyDescent="0.25">
      <c r="A3677" s="142">
        <v>550000</v>
      </c>
      <c r="B3677" s="142">
        <v>920000</v>
      </c>
      <c r="C3677" s="142">
        <v>920000</v>
      </c>
      <c r="D3677" s="9" t="s">
        <v>305</v>
      </c>
      <c r="E3677" s="9" t="s">
        <v>70</v>
      </c>
      <c r="F3677" s="9" t="s">
        <v>306</v>
      </c>
      <c r="G3677" s="9" t="s">
        <v>307</v>
      </c>
      <c r="H3677" s="9">
        <v>0.36</v>
      </c>
      <c r="I3677" s="9">
        <v>0.48</v>
      </c>
      <c r="J3677" s="9" t="s">
        <v>195</v>
      </c>
      <c r="K3677" s="9">
        <v>0.13472504355956999</v>
      </c>
      <c r="L3677" s="9">
        <v>3860.0828652958398</v>
      </c>
      <c r="M3677" s="9">
        <v>9.5896964670744502</v>
      </c>
      <c r="N3677" s="9">
        <v>1.40928788474486</v>
      </c>
      <c r="O3677" s="9">
        <v>1.29197227424967</v>
      </c>
      <c r="P3677" s="9">
        <v>0.18986637166022</v>
      </c>
      <c r="Q3677" s="9">
        <v>520.04983217053996</v>
      </c>
      <c r="R3677" s="9">
        <v>1210</v>
      </c>
      <c r="S3677" s="9" t="s">
        <v>310</v>
      </c>
      <c r="T3677" s="9">
        <v>1210</v>
      </c>
      <c r="U3677" s="9" t="s">
        <v>293</v>
      </c>
      <c r="V3677" s="9" t="s">
        <v>195</v>
      </c>
      <c r="Z3677" s="9">
        <v>0</v>
      </c>
      <c r="AA3677" s="9">
        <v>1</v>
      </c>
      <c r="AB3677" s="9">
        <v>1.29197227424967</v>
      </c>
      <c r="AC3677" s="9">
        <v>0.18986637166022</v>
      </c>
      <c r="AD3677" s="9">
        <v>520.04983217053996</v>
      </c>
      <c r="AF3677" s="9">
        <v>-1</v>
      </c>
      <c r="AG3677" s="9">
        <v>-1</v>
      </c>
      <c r="AH3677" s="9">
        <v>-1</v>
      </c>
      <c r="AI3677" s="9">
        <v>-1</v>
      </c>
      <c r="AJ3677" s="9">
        <v>0</v>
      </c>
      <c r="AM3677" s="9" t="s">
        <v>309</v>
      </c>
      <c r="AN3677" s="9">
        <v>-1</v>
      </c>
      <c r="AQ3677" s="9">
        <v>578</v>
      </c>
      <c r="AR3677" s="9" t="s">
        <v>303</v>
      </c>
      <c r="AS3677" s="9" t="s">
        <v>304</v>
      </c>
      <c r="AT3677" s="9" t="s">
        <v>195</v>
      </c>
      <c r="AU3677" s="9">
        <v>132.71029999999999</v>
      </c>
      <c r="AV3677" s="9">
        <v>94.906674706654499</v>
      </c>
      <c r="AW3677" s="9">
        <v>545.21290778717298</v>
      </c>
      <c r="AX3677" s="9">
        <v>0.4217760196</v>
      </c>
    </row>
    <row r="3678" spans="1:50" x14ac:dyDescent="0.25">
      <c r="A3678" s="142">
        <v>550000</v>
      </c>
      <c r="B3678" s="142">
        <v>920000</v>
      </c>
      <c r="C3678" s="142">
        <v>920000</v>
      </c>
      <c r="D3678" s="9" t="s">
        <v>305</v>
      </c>
      <c r="E3678" s="9" t="s">
        <v>70</v>
      </c>
      <c r="F3678" s="9" t="s">
        <v>306</v>
      </c>
      <c r="G3678" s="9" t="s">
        <v>307</v>
      </c>
      <c r="H3678" s="9">
        <v>0.36</v>
      </c>
      <c r="I3678" s="9">
        <v>0.48</v>
      </c>
      <c r="J3678" s="9" t="s">
        <v>195</v>
      </c>
      <c r="K3678" s="9">
        <v>0.23575055929097</v>
      </c>
      <c r="L3678" s="9">
        <v>3860.0828652958398</v>
      </c>
      <c r="M3678" s="9">
        <v>9.5896964670744502</v>
      </c>
      <c r="N3678" s="9">
        <v>1.40928788474486</v>
      </c>
      <c r="O3678" s="9">
        <v>2.2607763055434602</v>
      </c>
      <c r="P3678" s="9">
        <v>0.33224040703058999</v>
      </c>
      <c r="Q3678" s="9">
        <v>910.01669440299395</v>
      </c>
      <c r="R3678" s="9">
        <v>1210</v>
      </c>
      <c r="S3678" s="9" t="s">
        <v>310</v>
      </c>
      <c r="T3678" s="9">
        <v>1210</v>
      </c>
      <c r="U3678" s="9" t="s">
        <v>293</v>
      </c>
      <c r="V3678" s="9" t="s">
        <v>195</v>
      </c>
      <c r="Z3678" s="9">
        <v>0</v>
      </c>
      <c r="AA3678" s="9">
        <v>1</v>
      </c>
      <c r="AB3678" s="9">
        <v>2.2607763055434602</v>
      </c>
      <c r="AC3678" s="9">
        <v>0.33224040703058999</v>
      </c>
      <c r="AD3678" s="9">
        <v>910.01669440299395</v>
      </c>
      <c r="AF3678" s="9">
        <v>-1</v>
      </c>
      <c r="AG3678" s="9">
        <v>-1</v>
      </c>
      <c r="AH3678" s="9">
        <v>-1</v>
      </c>
      <c r="AI3678" s="9">
        <v>-1</v>
      </c>
      <c r="AJ3678" s="9">
        <v>0</v>
      </c>
      <c r="AM3678" s="9" t="s">
        <v>309</v>
      </c>
      <c r="AN3678" s="9">
        <v>-1</v>
      </c>
      <c r="AQ3678" s="9">
        <v>578</v>
      </c>
      <c r="AR3678" s="9" t="s">
        <v>303</v>
      </c>
      <c r="AS3678" s="9" t="s">
        <v>304</v>
      </c>
      <c r="AT3678" s="9" t="s">
        <v>195</v>
      </c>
      <c r="AU3678" s="9">
        <v>132.71029999999999</v>
      </c>
      <c r="AV3678" s="9">
        <v>125.943688230085</v>
      </c>
      <c r="AW3678" s="9">
        <v>954.04866495106103</v>
      </c>
      <c r="AX3678" s="9">
        <v>0.73805084700000001</v>
      </c>
    </row>
    <row r="3679" spans="1:50" x14ac:dyDescent="0.25">
      <c r="A3679" s="142">
        <v>550000</v>
      </c>
      <c r="B3679" s="142">
        <v>920000</v>
      </c>
      <c r="C3679" s="142">
        <v>920000</v>
      </c>
      <c r="D3679" s="9" t="s">
        <v>305</v>
      </c>
      <c r="E3679" s="9" t="s">
        <v>70</v>
      </c>
      <c r="F3679" s="9" t="s">
        <v>306</v>
      </c>
      <c r="G3679" s="9" t="s">
        <v>307</v>
      </c>
      <c r="H3679" s="9">
        <v>0.36</v>
      </c>
      <c r="I3679" s="9">
        <v>0.48</v>
      </c>
      <c r="J3679" s="9" t="s">
        <v>195</v>
      </c>
      <c r="K3679" s="9">
        <v>1.6903071651600001E-3</v>
      </c>
      <c r="L3679" s="9">
        <v>3860.0828652958398</v>
      </c>
      <c r="M3679" s="9">
        <v>9.5896964670744502</v>
      </c>
      <c r="N3679" s="9">
        <v>1.40928788474486</v>
      </c>
      <c r="O3679" s="9">
        <v>1.6209532650049999E-2</v>
      </c>
      <c r="P3679" s="9">
        <v>2.3821294093600001E-3</v>
      </c>
      <c r="Q3679" s="9">
        <v>6.5247257253402102</v>
      </c>
      <c r="R3679" s="9">
        <v>1210</v>
      </c>
      <c r="S3679" s="9" t="s">
        <v>310</v>
      </c>
      <c r="T3679" s="9">
        <v>1210</v>
      </c>
      <c r="U3679" s="9" t="s">
        <v>293</v>
      </c>
      <c r="V3679" s="9" t="s">
        <v>195</v>
      </c>
      <c r="Z3679" s="9">
        <v>0</v>
      </c>
      <c r="AA3679" s="9">
        <v>1</v>
      </c>
      <c r="AB3679" s="9">
        <v>1.6209532650049999E-2</v>
      </c>
      <c r="AC3679" s="9">
        <v>2.3821294093600001E-3</v>
      </c>
      <c r="AD3679" s="9">
        <v>6.5247257253407502</v>
      </c>
      <c r="AF3679" s="9">
        <v>-1</v>
      </c>
      <c r="AG3679" s="9">
        <v>-1</v>
      </c>
      <c r="AH3679" s="9">
        <v>-1</v>
      </c>
      <c r="AI3679" s="9">
        <v>-1</v>
      </c>
      <c r="AJ3679" s="9">
        <v>0</v>
      </c>
      <c r="AM3679" s="9" t="s">
        <v>309</v>
      </c>
      <c r="AN3679" s="9">
        <v>-1</v>
      </c>
      <c r="AQ3679" s="9">
        <v>578</v>
      </c>
      <c r="AR3679" s="9" t="s">
        <v>303</v>
      </c>
      <c r="AS3679" s="9" t="s">
        <v>304</v>
      </c>
      <c r="AT3679" s="9" t="s">
        <v>195</v>
      </c>
      <c r="AU3679" s="9">
        <v>132.71029999999999</v>
      </c>
      <c r="AV3679" s="9">
        <v>15.4471117871296</v>
      </c>
      <c r="AW3679" s="9">
        <v>6.8404304071772897</v>
      </c>
      <c r="AX3679" s="9">
        <v>5.2917483999999999E-3</v>
      </c>
    </row>
    <row r="3680" spans="1:50" x14ac:dyDescent="0.25">
      <c r="A3680" s="142">
        <v>550000</v>
      </c>
      <c r="B3680" s="142">
        <v>920000</v>
      </c>
      <c r="C3680" s="142">
        <v>920000</v>
      </c>
      <c r="D3680" s="9" t="s">
        <v>305</v>
      </c>
      <c r="E3680" s="9" t="s">
        <v>70</v>
      </c>
      <c r="F3680" s="9" t="s">
        <v>306</v>
      </c>
      <c r="G3680" s="9" t="s">
        <v>307</v>
      </c>
      <c r="H3680" s="9">
        <v>0.36</v>
      </c>
      <c r="I3680" s="9">
        <v>0.48</v>
      </c>
      <c r="J3680" s="9" t="s">
        <v>195</v>
      </c>
      <c r="K3680" s="9">
        <v>0.32440197215879002</v>
      </c>
      <c r="L3680" s="9">
        <v>3860.0828650082499</v>
      </c>
      <c r="M3680" s="9">
        <v>9.5896964663599604</v>
      </c>
      <c r="N3680" s="9">
        <v>1.40928788463986</v>
      </c>
      <c r="O3680" s="9">
        <v>3.1109164460913501</v>
      </c>
      <c r="P3680" s="9">
        <v>0.45717576911666002</v>
      </c>
      <c r="Q3680" s="9">
        <v>1252.21849410502</v>
      </c>
      <c r="R3680" s="9">
        <v>1200</v>
      </c>
      <c r="S3680" s="9" t="s">
        <v>308</v>
      </c>
      <c r="T3680" s="9">
        <v>1200</v>
      </c>
      <c r="U3680" s="9" t="s">
        <v>293</v>
      </c>
      <c r="V3680" s="9" t="s">
        <v>195</v>
      </c>
      <c r="Z3680" s="9">
        <v>0</v>
      </c>
      <c r="AA3680" s="9">
        <v>1</v>
      </c>
      <c r="AB3680" s="9">
        <v>3.1109164460913501</v>
      </c>
      <c r="AC3680" s="9">
        <v>0.45717576911666002</v>
      </c>
      <c r="AD3680" s="9">
        <v>1341.71056880007</v>
      </c>
      <c r="AF3680" s="9">
        <v>-1</v>
      </c>
      <c r="AG3680" s="9">
        <v>-1</v>
      </c>
      <c r="AH3680" s="9">
        <v>-1</v>
      </c>
      <c r="AI3680" s="9">
        <v>-1</v>
      </c>
      <c r="AJ3680" s="9">
        <v>0</v>
      </c>
      <c r="AM3680" s="9" t="s">
        <v>309</v>
      </c>
      <c r="AN3680" s="9">
        <v>-1</v>
      </c>
      <c r="AQ3680" s="9">
        <v>578</v>
      </c>
      <c r="AR3680" s="9" t="s">
        <v>303</v>
      </c>
      <c r="AS3680" s="9" t="s">
        <v>304</v>
      </c>
      <c r="AT3680" s="9" t="s">
        <v>195</v>
      </c>
      <c r="AU3680" s="9">
        <v>132.71029999999999</v>
      </c>
      <c r="AV3680" s="9">
        <v>258.809994538669</v>
      </c>
      <c r="AW3680" s="9">
        <v>1312.80820447002</v>
      </c>
      <c r="AX3680" s="9">
        <v>1.0881675335000001</v>
      </c>
    </row>
    <row r="3681" spans="1:50" x14ac:dyDescent="0.25">
      <c r="A3681" s="142">
        <v>550000</v>
      </c>
      <c r="B3681" s="142">
        <v>920000</v>
      </c>
      <c r="C3681" s="142">
        <v>920000</v>
      </c>
      <c r="D3681" s="9" t="s">
        <v>305</v>
      </c>
      <c r="E3681" s="9" t="s">
        <v>70</v>
      </c>
      <c r="F3681" s="9" t="s">
        <v>306</v>
      </c>
      <c r="G3681" s="9" t="s">
        <v>307</v>
      </c>
      <c r="H3681" s="9">
        <v>0.36</v>
      </c>
      <c r="I3681" s="9">
        <v>0.48</v>
      </c>
      <c r="J3681" s="9" t="s">
        <v>195</v>
      </c>
      <c r="K3681" s="9">
        <v>5.0589483403500002E-2</v>
      </c>
      <c r="L3681" s="9">
        <v>3860.0828650082499</v>
      </c>
      <c r="M3681" s="9">
        <v>9.5896964663599604</v>
      </c>
      <c r="N3681" s="9">
        <v>1.40928788463986</v>
      </c>
      <c r="O3681" s="9">
        <v>0.48513779022953002</v>
      </c>
      <c r="P3681" s="9">
        <v>7.1295146050739999E-2</v>
      </c>
      <c r="Q3681" s="9">
        <v>195.27959803547699</v>
      </c>
      <c r="R3681" s="9">
        <v>1210</v>
      </c>
      <c r="S3681" s="9" t="s">
        <v>310</v>
      </c>
      <c r="T3681" s="9">
        <v>1210</v>
      </c>
      <c r="U3681" s="9" t="s">
        <v>293</v>
      </c>
      <c r="V3681" s="9" t="s">
        <v>195</v>
      </c>
      <c r="Z3681" s="9">
        <v>0</v>
      </c>
      <c r="AA3681" s="9">
        <v>1</v>
      </c>
      <c r="AB3681" s="9">
        <v>0.48513779022953002</v>
      </c>
      <c r="AC3681" s="9">
        <v>7.1295146050739999E-2</v>
      </c>
      <c r="AD3681" s="9">
        <v>195.279598035476</v>
      </c>
      <c r="AF3681" s="9">
        <v>-1</v>
      </c>
      <c r="AG3681" s="9">
        <v>-1</v>
      </c>
      <c r="AH3681" s="9">
        <v>-1</v>
      </c>
      <c r="AI3681" s="9">
        <v>-1</v>
      </c>
      <c r="AJ3681" s="9">
        <v>0</v>
      </c>
      <c r="AM3681" s="9" t="s">
        <v>309</v>
      </c>
      <c r="AN3681" s="9">
        <v>-1</v>
      </c>
      <c r="AQ3681" s="9">
        <v>578</v>
      </c>
      <c r="AR3681" s="9" t="s">
        <v>303</v>
      </c>
      <c r="AS3681" s="9" t="s">
        <v>304</v>
      </c>
      <c r="AT3681" s="9" t="s">
        <v>195</v>
      </c>
      <c r="AU3681" s="9">
        <v>132.71029999999999</v>
      </c>
      <c r="AV3681" s="9">
        <v>71.640890647291101</v>
      </c>
      <c r="AW3681" s="9">
        <v>204.728375817358</v>
      </c>
      <c r="AX3681" s="9">
        <v>0.158377614</v>
      </c>
    </row>
    <row r="3682" spans="1:50" x14ac:dyDescent="0.25">
      <c r="A3682" s="142">
        <v>550000</v>
      </c>
      <c r="B3682" s="142">
        <v>920000</v>
      </c>
      <c r="C3682" s="142">
        <v>920000</v>
      </c>
      <c r="D3682" s="9" t="s">
        <v>305</v>
      </c>
      <c r="E3682" s="9" t="s">
        <v>70</v>
      </c>
      <c r="F3682" s="9" t="s">
        <v>306</v>
      </c>
      <c r="G3682" s="9" t="s">
        <v>307</v>
      </c>
      <c r="H3682" s="9">
        <v>0.36</v>
      </c>
      <c r="I3682" s="9">
        <v>0.48</v>
      </c>
      <c r="J3682" s="9" t="s">
        <v>195</v>
      </c>
      <c r="K3682" s="9">
        <v>9.1822214290340001E-2</v>
      </c>
      <c r="L3682" s="9">
        <v>3860.0828650082499</v>
      </c>
      <c r="M3682" s="9">
        <v>9.5896964663599604</v>
      </c>
      <c r="N3682" s="9">
        <v>1.40928788463986</v>
      </c>
      <c r="O3682" s="9">
        <v>0.88054716391345</v>
      </c>
      <c r="P3682" s="9">
        <v>0.12940393414018</v>
      </c>
      <c r="Q3682" s="9">
        <v>354.441356009272</v>
      </c>
      <c r="R3682" s="9">
        <v>1210</v>
      </c>
      <c r="S3682" s="9" t="s">
        <v>310</v>
      </c>
      <c r="T3682" s="9">
        <v>1210</v>
      </c>
      <c r="U3682" s="9" t="s">
        <v>293</v>
      </c>
      <c r="V3682" s="9" t="s">
        <v>195</v>
      </c>
      <c r="Z3682" s="9">
        <v>0</v>
      </c>
      <c r="AA3682" s="9">
        <v>1</v>
      </c>
      <c r="AB3682" s="9">
        <v>0.88054716391345</v>
      </c>
      <c r="AC3682" s="9">
        <v>0.12940393414018</v>
      </c>
      <c r="AD3682" s="9">
        <v>354.44135600927302</v>
      </c>
      <c r="AF3682" s="9">
        <v>-1</v>
      </c>
      <c r="AG3682" s="9">
        <v>-1</v>
      </c>
      <c r="AH3682" s="9">
        <v>-1</v>
      </c>
      <c r="AI3682" s="9">
        <v>-1</v>
      </c>
      <c r="AJ3682" s="9">
        <v>0</v>
      </c>
      <c r="AM3682" s="9" t="s">
        <v>309</v>
      </c>
      <c r="AN3682" s="9">
        <v>-1</v>
      </c>
      <c r="AQ3682" s="9">
        <v>578</v>
      </c>
      <c r="AR3682" s="9" t="s">
        <v>303</v>
      </c>
      <c r="AS3682" s="9" t="s">
        <v>304</v>
      </c>
      <c r="AT3682" s="9" t="s">
        <v>195</v>
      </c>
      <c r="AU3682" s="9">
        <v>132.71029999999999</v>
      </c>
      <c r="AV3682" s="9">
        <v>79.386110296562705</v>
      </c>
      <c r="AW3682" s="9">
        <v>371.59131761986799</v>
      </c>
      <c r="AX3682" s="9">
        <v>0.28746257580000001</v>
      </c>
    </row>
    <row r="3683" spans="1:50" x14ac:dyDescent="0.25">
      <c r="A3683" s="142">
        <v>550000</v>
      </c>
      <c r="B3683" s="142">
        <v>920000</v>
      </c>
      <c r="C3683" s="142">
        <v>920000</v>
      </c>
      <c r="D3683" s="9" t="s">
        <v>305</v>
      </c>
      <c r="E3683" s="9" t="s">
        <v>70</v>
      </c>
      <c r="F3683" s="9" t="s">
        <v>306</v>
      </c>
      <c r="G3683" s="9" t="s">
        <v>307</v>
      </c>
      <c r="H3683" s="9">
        <v>0.36</v>
      </c>
      <c r="I3683" s="9">
        <v>0.48</v>
      </c>
      <c r="J3683" s="9" t="s">
        <v>195</v>
      </c>
      <c r="K3683" s="9">
        <v>0.12776580621047001</v>
      </c>
      <c r="L3683" s="9">
        <v>3860.0828650082499</v>
      </c>
      <c r="M3683" s="9">
        <v>9.5896964663599604</v>
      </c>
      <c r="N3683" s="9">
        <v>1.40928788463986</v>
      </c>
      <c r="O3683" s="9">
        <v>1.2252353003381899</v>
      </c>
      <c r="P3683" s="9">
        <v>0.18005880276365999</v>
      </c>
      <c r="Q3683" s="9">
        <v>493.18659928700703</v>
      </c>
      <c r="R3683" s="9">
        <v>1210</v>
      </c>
      <c r="S3683" s="9" t="s">
        <v>310</v>
      </c>
      <c r="T3683" s="9">
        <v>1210</v>
      </c>
      <c r="U3683" s="9" t="s">
        <v>293</v>
      </c>
      <c r="V3683" s="9" t="s">
        <v>195</v>
      </c>
      <c r="Z3683" s="9">
        <v>0</v>
      </c>
      <c r="AA3683" s="9">
        <v>1</v>
      </c>
      <c r="AB3683" s="9">
        <v>1.2252353003381899</v>
      </c>
      <c r="AC3683" s="9">
        <v>0.18005880276365999</v>
      </c>
      <c r="AD3683" s="9">
        <v>493.18659928700703</v>
      </c>
      <c r="AF3683" s="9">
        <v>-1</v>
      </c>
      <c r="AG3683" s="9">
        <v>-1</v>
      </c>
      <c r="AH3683" s="9">
        <v>-1</v>
      </c>
      <c r="AI3683" s="9">
        <v>-1</v>
      </c>
      <c r="AJ3683" s="9">
        <v>0</v>
      </c>
      <c r="AM3683" s="9" t="s">
        <v>309</v>
      </c>
      <c r="AN3683" s="9">
        <v>-1</v>
      </c>
      <c r="AQ3683" s="9">
        <v>578</v>
      </c>
      <c r="AR3683" s="9" t="s">
        <v>303</v>
      </c>
      <c r="AS3683" s="9" t="s">
        <v>304</v>
      </c>
      <c r="AT3683" s="9" t="s">
        <v>195</v>
      </c>
      <c r="AU3683" s="9">
        <v>132.71029999999999</v>
      </c>
      <c r="AV3683" s="9">
        <v>123.978875375933</v>
      </c>
      <c r="AW3683" s="9">
        <v>517.04987342596405</v>
      </c>
      <c r="AX3683" s="9">
        <v>0.39998913159999999</v>
      </c>
    </row>
    <row r="3684" spans="1:50" x14ac:dyDescent="0.25">
      <c r="A3684" s="142">
        <v>550000</v>
      </c>
      <c r="B3684" s="142">
        <v>920000</v>
      </c>
      <c r="C3684" s="142">
        <v>920000</v>
      </c>
      <c r="D3684" s="9" t="s">
        <v>305</v>
      </c>
      <c r="E3684" s="9" t="s">
        <v>70</v>
      </c>
      <c r="F3684" s="9" t="s">
        <v>306</v>
      </c>
      <c r="G3684" s="9" t="s">
        <v>307</v>
      </c>
      <c r="H3684" s="9">
        <v>0.36</v>
      </c>
      <c r="I3684" s="9">
        <v>0.48</v>
      </c>
      <c r="J3684" s="9" t="s">
        <v>195</v>
      </c>
      <c r="K3684" s="9">
        <v>0.10910376500173</v>
      </c>
      <c r="L3684" s="9">
        <v>3855.34643928183</v>
      </c>
      <c r="M3684" s="9">
        <v>9.5785915884557191</v>
      </c>
      <c r="N3684" s="9">
        <v>1.4076784949485399</v>
      </c>
      <c r="O3684" s="9">
        <v>1.0450604057144699</v>
      </c>
      <c r="P3684" s="9">
        <v>0.15358302371085999</v>
      </c>
      <c r="Q3684" s="9">
        <v>420.63281191168102</v>
      </c>
      <c r="R3684" s="9">
        <v>1200</v>
      </c>
      <c r="S3684" s="9" t="s">
        <v>308</v>
      </c>
      <c r="T3684" s="9">
        <v>1200</v>
      </c>
      <c r="U3684" s="9" t="s">
        <v>293</v>
      </c>
      <c r="V3684" s="9" t="s">
        <v>195</v>
      </c>
      <c r="Z3684" s="9">
        <v>0</v>
      </c>
      <c r="AA3684" s="9">
        <v>1</v>
      </c>
      <c r="AB3684" s="9">
        <v>1.0450604057144699</v>
      </c>
      <c r="AC3684" s="9">
        <v>0.15358302371085999</v>
      </c>
      <c r="AD3684" s="9">
        <v>799.14331538345402</v>
      </c>
      <c r="AF3684" s="9">
        <v>-1</v>
      </c>
      <c r="AG3684" s="9">
        <v>-1</v>
      </c>
      <c r="AH3684" s="9">
        <v>-1</v>
      </c>
      <c r="AI3684" s="9">
        <v>-1</v>
      </c>
      <c r="AJ3684" s="9">
        <v>0</v>
      </c>
      <c r="AM3684" s="9" t="s">
        <v>309</v>
      </c>
      <c r="AN3684" s="9">
        <v>-1</v>
      </c>
      <c r="AQ3684" s="9">
        <v>578</v>
      </c>
      <c r="AR3684" s="9" t="s">
        <v>303</v>
      </c>
      <c r="AS3684" s="9" t="s">
        <v>304</v>
      </c>
      <c r="AT3684" s="9" t="s">
        <v>195</v>
      </c>
      <c r="AU3684" s="9">
        <v>132.71029999999999</v>
      </c>
      <c r="AV3684" s="9">
        <v>118.29450270379201</v>
      </c>
      <c r="AW3684" s="9">
        <v>441.52727210529002</v>
      </c>
      <c r="AX3684" s="9">
        <v>0.64812920959999998</v>
      </c>
    </row>
    <row r="3685" spans="1:50" x14ac:dyDescent="0.25">
      <c r="A3685" s="142">
        <v>550000</v>
      </c>
      <c r="B3685" s="142">
        <v>920000</v>
      </c>
      <c r="C3685" s="142">
        <v>920000</v>
      </c>
      <c r="D3685" s="9" t="s">
        <v>305</v>
      </c>
      <c r="E3685" s="9" t="s">
        <v>70</v>
      </c>
      <c r="F3685" s="9" t="s">
        <v>306</v>
      </c>
      <c r="G3685" s="9" t="s">
        <v>307</v>
      </c>
      <c r="H3685" s="9">
        <v>0.36</v>
      </c>
      <c r="I3685" s="9">
        <v>0.48</v>
      </c>
      <c r="J3685" s="9" t="s">
        <v>195</v>
      </c>
      <c r="K3685" s="9">
        <v>1.6965861201439999E-2</v>
      </c>
      <c r="L3685" s="9">
        <v>3855.34643928183</v>
      </c>
      <c r="M3685" s="9">
        <v>9.5785915884557191</v>
      </c>
      <c r="N3685" s="9">
        <v>1.4076784949485399</v>
      </c>
      <c r="O3685" s="9">
        <v>0.16250905539505001</v>
      </c>
      <c r="P3685" s="9">
        <v>2.3882477961549999E-2</v>
      </c>
      <c r="Q3685" s="9">
        <v>65.409272572336903</v>
      </c>
      <c r="R3685" s="9">
        <v>1210</v>
      </c>
      <c r="S3685" s="9" t="s">
        <v>310</v>
      </c>
      <c r="T3685" s="9">
        <v>1210</v>
      </c>
      <c r="U3685" s="9" t="s">
        <v>293</v>
      </c>
      <c r="V3685" s="9" t="s">
        <v>195</v>
      </c>
      <c r="Z3685" s="9">
        <v>0</v>
      </c>
      <c r="AA3685" s="9">
        <v>1</v>
      </c>
      <c r="AB3685" s="9">
        <v>0.16250905539505001</v>
      </c>
      <c r="AC3685" s="9">
        <v>2.3882477961549999E-2</v>
      </c>
      <c r="AD3685" s="9">
        <v>65.409272572337699</v>
      </c>
      <c r="AF3685" s="9">
        <v>-1</v>
      </c>
      <c r="AG3685" s="9">
        <v>-1</v>
      </c>
      <c r="AH3685" s="9">
        <v>-1</v>
      </c>
      <c r="AI3685" s="9">
        <v>-1</v>
      </c>
      <c r="AJ3685" s="9">
        <v>0</v>
      </c>
      <c r="AM3685" s="9" t="s">
        <v>309</v>
      </c>
      <c r="AN3685" s="9">
        <v>-1</v>
      </c>
      <c r="AQ3685" s="9">
        <v>578</v>
      </c>
      <c r="AR3685" s="9" t="s">
        <v>303</v>
      </c>
      <c r="AS3685" s="9" t="s">
        <v>304</v>
      </c>
      <c r="AT3685" s="9" t="s">
        <v>195</v>
      </c>
      <c r="AU3685" s="9">
        <v>132.71029999999999</v>
      </c>
      <c r="AV3685" s="9">
        <v>65.757233276946096</v>
      </c>
      <c r="AW3685" s="9">
        <v>68.658404364611499</v>
      </c>
      <c r="AX3685" s="9">
        <v>5.3048882899999997E-2</v>
      </c>
    </row>
    <row r="3686" spans="1:50" x14ac:dyDescent="0.25">
      <c r="A3686" s="142">
        <v>550000</v>
      </c>
      <c r="B3686" s="142">
        <v>920000</v>
      </c>
      <c r="C3686" s="142">
        <v>920000</v>
      </c>
      <c r="D3686" s="9" t="s">
        <v>305</v>
      </c>
      <c r="E3686" s="9" t="s">
        <v>70</v>
      </c>
      <c r="F3686" s="9" t="s">
        <v>306</v>
      </c>
      <c r="G3686" s="9" t="s">
        <v>307</v>
      </c>
      <c r="H3686" s="9">
        <v>0.36</v>
      </c>
      <c r="I3686" s="9">
        <v>0.48</v>
      </c>
      <c r="J3686" s="9" t="s">
        <v>195</v>
      </c>
      <c r="K3686" s="9">
        <v>2.8645808866199999E-3</v>
      </c>
      <c r="L3686" s="9">
        <v>3855.34643928183</v>
      </c>
      <c r="M3686" s="9">
        <v>9.5785915884557191</v>
      </c>
      <c r="N3686" s="9">
        <v>1.4076784949485399</v>
      </c>
      <c r="O3686" s="9">
        <v>2.7438650385029999E-2</v>
      </c>
      <c r="P3686" s="9">
        <v>4.0324089111299999E-3</v>
      </c>
      <c r="Q3686" s="9">
        <v>11.043951721269</v>
      </c>
      <c r="R3686" s="9">
        <v>1210</v>
      </c>
      <c r="S3686" s="9" t="s">
        <v>310</v>
      </c>
      <c r="T3686" s="9">
        <v>1210</v>
      </c>
      <c r="U3686" s="9" t="s">
        <v>293</v>
      </c>
      <c r="V3686" s="9" t="s">
        <v>195</v>
      </c>
      <c r="Z3686" s="9">
        <v>0</v>
      </c>
      <c r="AA3686" s="9">
        <v>1</v>
      </c>
      <c r="AB3686" s="9">
        <v>2.7438650385029999E-2</v>
      </c>
      <c r="AC3686" s="9">
        <v>4.0324089111299999E-3</v>
      </c>
      <c r="AD3686" s="9">
        <v>11.043951721267799</v>
      </c>
      <c r="AF3686" s="9">
        <v>-1</v>
      </c>
      <c r="AG3686" s="9">
        <v>-1</v>
      </c>
      <c r="AH3686" s="9">
        <v>-1</v>
      </c>
      <c r="AI3686" s="9">
        <v>-1</v>
      </c>
      <c r="AJ3686" s="9">
        <v>0</v>
      </c>
      <c r="AM3686" s="9" t="s">
        <v>309</v>
      </c>
      <c r="AN3686" s="9">
        <v>-1</v>
      </c>
      <c r="AQ3686" s="9">
        <v>578</v>
      </c>
      <c r="AR3686" s="9" t="s">
        <v>303</v>
      </c>
      <c r="AS3686" s="9" t="s">
        <v>304</v>
      </c>
      <c r="AT3686" s="9" t="s">
        <v>195</v>
      </c>
      <c r="AU3686" s="9">
        <v>132.71029999999999</v>
      </c>
      <c r="AV3686" s="9">
        <v>21.0555424733042</v>
      </c>
      <c r="AW3686" s="9">
        <v>11.592547558505199</v>
      </c>
      <c r="AX3686" s="9">
        <v>8.9569763000000007E-3</v>
      </c>
    </row>
    <row r="3687" spans="1:50" x14ac:dyDescent="0.25">
      <c r="A3687" s="142">
        <v>550000</v>
      </c>
      <c r="B3687" s="142">
        <v>920000</v>
      </c>
      <c r="C3687" s="142">
        <v>920000</v>
      </c>
      <c r="D3687" s="9" t="s">
        <v>305</v>
      </c>
      <c r="E3687" s="9" t="s">
        <v>70</v>
      </c>
      <c r="F3687" s="9" t="s">
        <v>306</v>
      </c>
      <c r="G3687" s="9" t="s">
        <v>307</v>
      </c>
      <c r="H3687" s="9">
        <v>0.36</v>
      </c>
      <c r="I3687" s="9">
        <v>0.48</v>
      </c>
      <c r="J3687" s="9" t="s">
        <v>195</v>
      </c>
      <c r="K3687" s="9">
        <v>0.13289215200432999</v>
      </c>
      <c r="L3687" s="9">
        <v>3848.7050639391</v>
      </c>
      <c r="M3687" s="9">
        <v>9.5631105431828196</v>
      </c>
      <c r="N3687" s="9">
        <v>1.40543813869209</v>
      </c>
      <c r="O3687" s="9">
        <v>1.27086233993894</v>
      </c>
      <c r="P3687" s="9">
        <v>0.18677169875975999</v>
      </c>
      <c r="Q3687" s="9">
        <v>511.46269837686401</v>
      </c>
      <c r="R3687" s="9">
        <v>1200</v>
      </c>
      <c r="S3687" s="9" t="s">
        <v>308</v>
      </c>
      <c r="T3687" s="9">
        <v>1200</v>
      </c>
      <c r="U3687" s="9" t="s">
        <v>293</v>
      </c>
      <c r="V3687" s="9" t="s">
        <v>195</v>
      </c>
      <c r="Z3687" s="9">
        <v>0</v>
      </c>
      <c r="AA3687" s="9">
        <v>1</v>
      </c>
      <c r="AB3687" s="9">
        <v>1.27086233993894</v>
      </c>
      <c r="AC3687" s="9">
        <v>0.18677169875975999</v>
      </c>
      <c r="AD3687" s="9">
        <v>511.46269837686401</v>
      </c>
      <c r="AF3687" s="9">
        <v>-1</v>
      </c>
      <c r="AG3687" s="9">
        <v>-1</v>
      </c>
      <c r="AH3687" s="9">
        <v>-1</v>
      </c>
      <c r="AI3687" s="9">
        <v>-1</v>
      </c>
      <c r="AJ3687" s="9">
        <v>0</v>
      </c>
      <c r="AM3687" s="9" t="s">
        <v>309</v>
      </c>
      <c r="AN3687" s="9">
        <v>-1</v>
      </c>
      <c r="AQ3687" s="9">
        <v>578</v>
      </c>
      <c r="AR3687" s="9" t="s">
        <v>303</v>
      </c>
      <c r="AS3687" s="9" t="s">
        <v>304</v>
      </c>
      <c r="AT3687" s="9" t="s">
        <v>195</v>
      </c>
      <c r="AU3687" s="9">
        <v>132.71029999999999</v>
      </c>
      <c r="AV3687" s="9">
        <v>122.69140672038699</v>
      </c>
      <c r="AW3687" s="9">
        <v>537.79545882531704</v>
      </c>
      <c r="AX3687" s="9">
        <v>0.41481159639999998</v>
      </c>
    </row>
    <row r="3688" spans="1:50" x14ac:dyDescent="0.25">
      <c r="A3688" s="142">
        <v>550000</v>
      </c>
      <c r="B3688" s="142">
        <v>920000</v>
      </c>
      <c r="C3688" s="142">
        <v>920000</v>
      </c>
      <c r="D3688" s="9" t="s">
        <v>305</v>
      </c>
      <c r="E3688" s="9" t="s">
        <v>70</v>
      </c>
      <c r="F3688" s="9" t="s">
        <v>306</v>
      </c>
      <c r="G3688" s="9" t="s">
        <v>307</v>
      </c>
      <c r="H3688" s="9">
        <v>0.36</v>
      </c>
      <c r="I3688" s="9">
        <v>0.48</v>
      </c>
      <c r="J3688" s="9" t="s">
        <v>195</v>
      </c>
      <c r="K3688" s="9">
        <v>0.24353036487810001</v>
      </c>
      <c r="L3688" s="9">
        <v>3848.7050639391</v>
      </c>
      <c r="M3688" s="9">
        <v>9.5631105431828196</v>
      </c>
      <c r="N3688" s="9">
        <v>1.40543813869209</v>
      </c>
      <c r="O3688" s="9">
        <v>2.3289077999509602</v>
      </c>
      <c r="P3688" s="9">
        <v>0.34226686272929002</v>
      </c>
      <c r="Q3688" s="9">
        <v>937.27654852930004</v>
      </c>
      <c r="R3688" s="9">
        <v>1210</v>
      </c>
      <c r="S3688" s="9" t="s">
        <v>310</v>
      </c>
      <c r="T3688" s="9">
        <v>1210</v>
      </c>
      <c r="U3688" s="9" t="s">
        <v>293</v>
      </c>
      <c r="V3688" s="9" t="s">
        <v>195</v>
      </c>
      <c r="Z3688" s="9">
        <v>0</v>
      </c>
      <c r="AA3688" s="9">
        <v>1</v>
      </c>
      <c r="AB3688" s="9">
        <v>2.3289077999509602</v>
      </c>
      <c r="AC3688" s="9">
        <v>0.34226686272929002</v>
      </c>
      <c r="AD3688" s="9">
        <v>937.27654852930004</v>
      </c>
      <c r="AF3688" s="9">
        <v>-1</v>
      </c>
      <c r="AG3688" s="9">
        <v>-1</v>
      </c>
      <c r="AH3688" s="9">
        <v>-1</v>
      </c>
      <c r="AI3688" s="9">
        <v>-1</v>
      </c>
      <c r="AJ3688" s="9">
        <v>0</v>
      </c>
      <c r="AM3688" s="9" t="s">
        <v>309</v>
      </c>
      <c r="AN3688" s="9">
        <v>-1</v>
      </c>
      <c r="AQ3688" s="9">
        <v>578</v>
      </c>
      <c r="AR3688" s="9" t="s">
        <v>303</v>
      </c>
      <c r="AS3688" s="9" t="s">
        <v>304</v>
      </c>
      <c r="AT3688" s="9" t="s">
        <v>195</v>
      </c>
      <c r="AU3688" s="9">
        <v>132.71029999999999</v>
      </c>
      <c r="AV3688" s="9">
        <v>130.96235734060701</v>
      </c>
      <c r="AW3688" s="9">
        <v>985.53242115637295</v>
      </c>
      <c r="AX3688" s="9">
        <v>0.76015940680000005</v>
      </c>
    </row>
    <row r="3689" spans="1:50" x14ac:dyDescent="0.25">
      <c r="A3689" s="142">
        <v>550000</v>
      </c>
      <c r="B3689" s="142">
        <v>920000</v>
      </c>
      <c r="C3689" s="142">
        <v>920000</v>
      </c>
      <c r="D3689" s="9" t="s">
        <v>305</v>
      </c>
      <c r="E3689" s="9" t="s">
        <v>70</v>
      </c>
      <c r="F3689" s="9" t="s">
        <v>306</v>
      </c>
      <c r="G3689" s="9" t="s">
        <v>307</v>
      </c>
      <c r="H3689" s="9">
        <v>0.36</v>
      </c>
      <c r="I3689" s="9">
        <v>0.48</v>
      </c>
      <c r="J3689" s="9" t="s">
        <v>195</v>
      </c>
      <c r="K3689" s="9">
        <v>1.2304433128999999E-4</v>
      </c>
      <c r="L3689" s="9">
        <v>3848.7050639391</v>
      </c>
      <c r="M3689" s="9">
        <v>9.5631105431828196</v>
      </c>
      <c r="N3689" s="9">
        <v>1.40543813869209</v>
      </c>
      <c r="O3689" s="9">
        <v>1.1766865419100001E-3</v>
      </c>
      <c r="P3689" s="9">
        <v>1.7293119594999999E-4</v>
      </c>
      <c r="Q3689" s="9">
        <v>0.47356134095560998</v>
      </c>
      <c r="R3689" s="9">
        <v>1210</v>
      </c>
      <c r="S3689" s="9" t="s">
        <v>310</v>
      </c>
      <c r="T3689" s="9">
        <v>1210</v>
      </c>
      <c r="U3689" s="9" t="s">
        <v>293</v>
      </c>
      <c r="V3689" s="9" t="s">
        <v>195</v>
      </c>
      <c r="Z3689" s="9">
        <v>0</v>
      </c>
      <c r="AA3689" s="9">
        <v>1</v>
      </c>
      <c r="AB3689" s="9">
        <v>1.1766865419100001E-3</v>
      </c>
      <c r="AC3689" s="9">
        <v>1.7293119594999999E-4</v>
      </c>
      <c r="AD3689" s="9">
        <v>0.47356134095645003</v>
      </c>
      <c r="AF3689" s="9">
        <v>-1</v>
      </c>
      <c r="AG3689" s="9">
        <v>-1</v>
      </c>
      <c r="AH3689" s="9">
        <v>-1</v>
      </c>
      <c r="AI3689" s="9">
        <v>-1</v>
      </c>
      <c r="AJ3689" s="9">
        <v>0</v>
      </c>
      <c r="AM3689" s="9" t="s">
        <v>309</v>
      </c>
      <c r="AN3689" s="9">
        <v>-1</v>
      </c>
      <c r="AQ3689" s="9">
        <v>578</v>
      </c>
      <c r="AR3689" s="9" t="s">
        <v>303</v>
      </c>
      <c r="AS3689" s="9" t="s">
        <v>304</v>
      </c>
      <c r="AT3689" s="9" t="s">
        <v>195</v>
      </c>
      <c r="AU3689" s="9">
        <v>132.71029999999999</v>
      </c>
      <c r="AV3689" s="9">
        <v>4.1318370921823302</v>
      </c>
      <c r="AW3689" s="9">
        <v>0.49794274235410002</v>
      </c>
      <c r="AX3689" s="9">
        <v>3.8407250000000001E-4</v>
      </c>
    </row>
    <row r="3690" spans="1:50" x14ac:dyDescent="0.25">
      <c r="A3690" s="142">
        <v>550000</v>
      </c>
      <c r="B3690" s="142">
        <v>920000</v>
      </c>
      <c r="C3690" s="142">
        <v>920000</v>
      </c>
      <c r="D3690" s="9" t="s">
        <v>305</v>
      </c>
      <c r="E3690" s="9" t="s">
        <v>70</v>
      </c>
      <c r="F3690" s="9" t="s">
        <v>306</v>
      </c>
      <c r="G3690" s="9" t="s">
        <v>307</v>
      </c>
      <c r="H3690" s="9">
        <v>0.36</v>
      </c>
      <c r="I3690" s="9">
        <v>0.48</v>
      </c>
      <c r="J3690" s="9" t="s">
        <v>195</v>
      </c>
      <c r="K3690" s="9">
        <v>1.53997252859E-3</v>
      </c>
      <c r="L3690" s="9">
        <v>3848.7050639391</v>
      </c>
      <c r="M3690" s="9">
        <v>9.5631105431828196</v>
      </c>
      <c r="N3690" s="9">
        <v>1.40543813869209</v>
      </c>
      <c r="O3690" s="9">
        <v>1.4726927524389999E-2</v>
      </c>
      <c r="P3690" s="9">
        <v>2.1643361242199999E-3</v>
      </c>
      <c r="Q3690" s="9">
        <v>5.9269000691191298</v>
      </c>
      <c r="R3690" s="9">
        <v>1210</v>
      </c>
      <c r="S3690" s="9" t="s">
        <v>310</v>
      </c>
      <c r="T3690" s="9">
        <v>1210</v>
      </c>
      <c r="U3690" s="9" t="s">
        <v>293</v>
      </c>
      <c r="V3690" s="9" t="s">
        <v>195</v>
      </c>
      <c r="Z3690" s="9">
        <v>0</v>
      </c>
      <c r="AA3690" s="9">
        <v>1</v>
      </c>
      <c r="AB3690" s="9">
        <v>1.4726927524389999E-2</v>
      </c>
      <c r="AC3690" s="9">
        <v>2.1643361242199999E-3</v>
      </c>
      <c r="AD3690" s="9">
        <v>5.9269000691209799</v>
      </c>
      <c r="AF3690" s="9">
        <v>-1</v>
      </c>
      <c r="AG3690" s="9">
        <v>-1</v>
      </c>
      <c r="AH3690" s="9">
        <v>-1</v>
      </c>
      <c r="AI3690" s="9">
        <v>-1</v>
      </c>
      <c r="AJ3690" s="9">
        <v>0</v>
      </c>
      <c r="AM3690" s="9" t="s">
        <v>309</v>
      </c>
      <c r="AN3690" s="9">
        <v>-1</v>
      </c>
      <c r="AQ3690" s="9">
        <v>578</v>
      </c>
      <c r="AR3690" s="9" t="s">
        <v>303</v>
      </c>
      <c r="AS3690" s="9" t="s">
        <v>304</v>
      </c>
      <c r="AT3690" s="9" t="s">
        <v>195</v>
      </c>
      <c r="AU3690" s="9">
        <v>132.71029999999999</v>
      </c>
      <c r="AV3690" s="9">
        <v>10.1641808853045</v>
      </c>
      <c r="AW3690" s="9">
        <v>6.2320477176540301</v>
      </c>
      <c r="AX3690" s="9">
        <v>4.8068937999999999E-3</v>
      </c>
    </row>
    <row r="3691" spans="1:50" x14ac:dyDescent="0.25">
      <c r="A3691" s="142">
        <v>550000</v>
      </c>
      <c r="B3691" s="142">
        <v>920000</v>
      </c>
      <c r="C3691" s="142">
        <v>920000</v>
      </c>
      <c r="D3691" s="9" t="s">
        <v>305</v>
      </c>
      <c r="E3691" s="9" t="s">
        <v>70</v>
      </c>
      <c r="F3691" s="9" t="s">
        <v>306</v>
      </c>
      <c r="G3691" s="9" t="s">
        <v>307</v>
      </c>
      <c r="H3691" s="9">
        <v>0.36</v>
      </c>
      <c r="I3691" s="9">
        <v>0.48</v>
      </c>
      <c r="J3691" s="9" t="s">
        <v>195</v>
      </c>
      <c r="K3691" s="9">
        <v>5.0081326626299997E-3</v>
      </c>
      <c r="L3691" s="9">
        <v>3848.7050639391</v>
      </c>
      <c r="M3691" s="9">
        <v>9.5631105431828196</v>
      </c>
      <c r="N3691" s="9">
        <v>1.40543813869209</v>
      </c>
      <c r="O3691" s="9">
        <v>4.7893326267680003E-2</v>
      </c>
      <c r="P3691" s="9">
        <v>7.0386206476900004E-3</v>
      </c>
      <c r="Q3691" s="9">
        <v>19.274825539554399</v>
      </c>
      <c r="R3691" s="9">
        <v>1210</v>
      </c>
      <c r="S3691" s="9" t="s">
        <v>310</v>
      </c>
      <c r="T3691" s="9">
        <v>1210</v>
      </c>
      <c r="U3691" s="9" t="s">
        <v>293</v>
      </c>
      <c r="V3691" s="9" t="s">
        <v>195</v>
      </c>
      <c r="Z3691" s="9">
        <v>0</v>
      </c>
      <c r="AA3691" s="9">
        <v>1</v>
      </c>
      <c r="AB3691" s="9">
        <v>4.7893326267680003E-2</v>
      </c>
      <c r="AC3691" s="9">
        <v>7.0386206476900004E-3</v>
      </c>
      <c r="AD3691" s="9">
        <v>19.2748255395557</v>
      </c>
      <c r="AF3691" s="9">
        <v>-1</v>
      </c>
      <c r="AG3691" s="9">
        <v>-1</v>
      </c>
      <c r="AH3691" s="9">
        <v>-1</v>
      </c>
      <c r="AI3691" s="9">
        <v>-1</v>
      </c>
      <c r="AJ3691" s="9">
        <v>0</v>
      </c>
      <c r="AM3691" s="9" t="s">
        <v>309</v>
      </c>
      <c r="AN3691" s="9">
        <v>-1</v>
      </c>
      <c r="AQ3691" s="9">
        <v>578</v>
      </c>
      <c r="AR3691" s="9" t="s">
        <v>303</v>
      </c>
      <c r="AS3691" s="9" t="s">
        <v>304</v>
      </c>
      <c r="AT3691" s="9" t="s">
        <v>195</v>
      </c>
      <c r="AU3691" s="9">
        <v>132.71029999999999</v>
      </c>
      <c r="AV3691" s="9">
        <v>25.5022675880607</v>
      </c>
      <c r="AW3691" s="9">
        <v>20.2671938300088</v>
      </c>
      <c r="AX3691" s="9">
        <v>1.5632461899999998E-2</v>
      </c>
    </row>
    <row r="3692" spans="1:50" x14ac:dyDescent="0.25">
      <c r="A3692" s="142">
        <v>550000</v>
      </c>
      <c r="B3692" s="142">
        <v>920000</v>
      </c>
      <c r="C3692" s="142">
        <v>920000</v>
      </c>
      <c r="D3692" s="9" t="s">
        <v>305</v>
      </c>
      <c r="E3692" s="9" t="s">
        <v>70</v>
      </c>
      <c r="F3692" s="9" t="s">
        <v>306</v>
      </c>
      <c r="G3692" s="9" t="s">
        <v>307</v>
      </c>
      <c r="H3692" s="9">
        <v>0.36</v>
      </c>
      <c r="I3692" s="9">
        <v>0.48</v>
      </c>
      <c r="J3692" s="9" t="s">
        <v>195</v>
      </c>
      <c r="K3692" s="9">
        <v>1.0130737811E-3</v>
      </c>
      <c r="L3692" s="9">
        <v>3848.7050639391</v>
      </c>
      <c r="M3692" s="9">
        <v>9.5631105431828196</v>
      </c>
      <c r="N3692" s="9">
        <v>1.40543813869209</v>
      </c>
      <c r="O3692" s="9">
        <v>9.6881365570699995E-3</v>
      </c>
      <c r="P3692" s="9">
        <v>1.42381252927E-3</v>
      </c>
      <c r="Q3692" s="9">
        <v>3.8990221914712002</v>
      </c>
      <c r="R3692" s="9">
        <v>1210</v>
      </c>
      <c r="S3692" s="9" t="s">
        <v>310</v>
      </c>
      <c r="T3692" s="9">
        <v>1210</v>
      </c>
      <c r="U3692" s="9" t="s">
        <v>293</v>
      </c>
      <c r="V3692" s="9" t="s">
        <v>195</v>
      </c>
      <c r="Z3692" s="9">
        <v>0</v>
      </c>
      <c r="AA3692" s="9">
        <v>1</v>
      </c>
      <c r="AB3692" s="9">
        <v>9.6881365570699995E-3</v>
      </c>
      <c r="AC3692" s="9">
        <v>1.42381252927E-3</v>
      </c>
      <c r="AD3692" s="9">
        <v>3.8990221914703098</v>
      </c>
      <c r="AF3692" s="9">
        <v>-1</v>
      </c>
      <c r="AG3692" s="9">
        <v>-1</v>
      </c>
      <c r="AH3692" s="9">
        <v>-1</v>
      </c>
      <c r="AI3692" s="9">
        <v>-1</v>
      </c>
      <c r="AJ3692" s="9">
        <v>0</v>
      </c>
      <c r="AM3692" s="9" t="s">
        <v>309</v>
      </c>
      <c r="AN3692" s="9">
        <v>-1</v>
      </c>
      <c r="AQ3692" s="9">
        <v>578</v>
      </c>
      <c r="AR3692" s="9" t="s">
        <v>303</v>
      </c>
      <c r="AS3692" s="9" t="s">
        <v>304</v>
      </c>
      <c r="AT3692" s="9" t="s">
        <v>195</v>
      </c>
      <c r="AU3692" s="9">
        <v>132.71029999999999</v>
      </c>
      <c r="AV3692" s="9">
        <v>11.7618587917482</v>
      </c>
      <c r="AW3692" s="9">
        <v>4.09976413741673</v>
      </c>
      <c r="AX3692" s="9">
        <v>3.1622239999999999E-3</v>
      </c>
    </row>
    <row r="3693" spans="1:50" x14ac:dyDescent="0.25">
      <c r="A3693" s="142">
        <v>550000</v>
      </c>
      <c r="B3693" s="142">
        <v>920000</v>
      </c>
      <c r="C3693" s="142">
        <v>920000</v>
      </c>
      <c r="D3693" s="9" t="s">
        <v>305</v>
      </c>
      <c r="E3693" s="9" t="s">
        <v>70</v>
      </c>
      <c r="F3693" s="9" t="s">
        <v>306</v>
      </c>
      <c r="G3693" s="9" t="s">
        <v>307</v>
      </c>
      <c r="H3693" s="9">
        <v>0.36</v>
      </c>
      <c r="I3693" s="9">
        <v>0.48</v>
      </c>
      <c r="J3693" s="9" t="s">
        <v>195</v>
      </c>
      <c r="K3693" s="9">
        <v>0.23022506758302999</v>
      </c>
      <c r="L3693" s="9">
        <v>3848.7050639391</v>
      </c>
      <c r="M3693" s="9">
        <v>9.5631105431828196</v>
      </c>
      <c r="N3693" s="9">
        <v>1.40543813869209</v>
      </c>
      <c r="O3693" s="9">
        <v>2.2016677711082799</v>
      </c>
      <c r="P3693" s="9">
        <v>0.32356709046415999</v>
      </c>
      <c r="Q3693" s="9">
        <v>886.06838345254096</v>
      </c>
      <c r="R3693" s="9">
        <v>1210</v>
      </c>
      <c r="S3693" s="9" t="s">
        <v>310</v>
      </c>
      <c r="T3693" s="9">
        <v>1210</v>
      </c>
      <c r="U3693" s="9" t="s">
        <v>293</v>
      </c>
      <c r="V3693" s="9" t="s">
        <v>195</v>
      </c>
      <c r="Z3693" s="9">
        <v>0</v>
      </c>
      <c r="AA3693" s="9">
        <v>1</v>
      </c>
      <c r="AB3693" s="9">
        <v>2.2016677711082799</v>
      </c>
      <c r="AC3693" s="9">
        <v>0.32356709046415999</v>
      </c>
      <c r="AD3693" s="9">
        <v>886.06838345254096</v>
      </c>
      <c r="AF3693" s="9">
        <v>-1</v>
      </c>
      <c r="AG3693" s="9">
        <v>-1</v>
      </c>
      <c r="AH3693" s="9">
        <v>-1</v>
      </c>
      <c r="AI3693" s="9">
        <v>-1</v>
      </c>
      <c r="AJ3693" s="9">
        <v>0</v>
      </c>
      <c r="AM3693" s="9" t="s">
        <v>309</v>
      </c>
      <c r="AN3693" s="9">
        <v>-1</v>
      </c>
      <c r="AQ3693" s="9">
        <v>578</v>
      </c>
      <c r="AR3693" s="9" t="s">
        <v>303</v>
      </c>
      <c r="AS3693" s="9" t="s">
        <v>304</v>
      </c>
      <c r="AT3693" s="9" t="s">
        <v>195</v>
      </c>
      <c r="AU3693" s="9">
        <v>132.71029999999999</v>
      </c>
      <c r="AV3693" s="9">
        <v>123.392025134009</v>
      </c>
      <c r="AW3693" s="9">
        <v>931.687793345871</v>
      </c>
      <c r="AX3693" s="9">
        <v>0.71862804820000004</v>
      </c>
    </row>
    <row r="3694" spans="1:50" x14ac:dyDescent="0.25">
      <c r="A3694" s="142">
        <v>550000</v>
      </c>
      <c r="B3694" s="142">
        <v>920000</v>
      </c>
      <c r="C3694" s="142">
        <v>920000</v>
      </c>
      <c r="D3694" s="9" t="s">
        <v>305</v>
      </c>
      <c r="E3694" s="9" t="s">
        <v>70</v>
      </c>
      <c r="F3694" s="9" t="s">
        <v>306</v>
      </c>
      <c r="G3694" s="9" t="s">
        <v>307</v>
      </c>
      <c r="H3694" s="9">
        <v>0.36</v>
      </c>
      <c r="I3694" s="9">
        <v>0.48</v>
      </c>
      <c r="J3694" s="9" t="s">
        <v>195</v>
      </c>
      <c r="K3694" s="9">
        <v>1.6100194717000001E-3</v>
      </c>
      <c r="L3694" s="9">
        <v>3848.7050639391</v>
      </c>
      <c r="M3694" s="9">
        <v>9.5631105431828196</v>
      </c>
      <c r="N3694" s="9">
        <v>1.40543813869209</v>
      </c>
      <c r="O3694" s="9">
        <v>1.539679418459E-2</v>
      </c>
      <c r="P3694" s="9">
        <v>2.2627827695699998E-3</v>
      </c>
      <c r="Q3694" s="9">
        <v>6.1964900937915903</v>
      </c>
      <c r="R3694" s="9">
        <v>1210</v>
      </c>
      <c r="S3694" s="9" t="s">
        <v>310</v>
      </c>
      <c r="T3694" s="9">
        <v>1210</v>
      </c>
      <c r="U3694" s="9" t="s">
        <v>293</v>
      </c>
      <c r="V3694" s="9" t="s">
        <v>195</v>
      </c>
      <c r="Z3694" s="9">
        <v>0</v>
      </c>
      <c r="AA3694" s="9">
        <v>1</v>
      </c>
      <c r="AB3694" s="9">
        <v>1.539679418459E-2</v>
      </c>
      <c r="AC3694" s="9">
        <v>2.2627827695699998E-3</v>
      </c>
      <c r="AD3694" s="9">
        <v>6.1964900937927103</v>
      </c>
      <c r="AF3694" s="9">
        <v>-1</v>
      </c>
      <c r="AG3694" s="9">
        <v>-1</v>
      </c>
      <c r="AH3694" s="9">
        <v>-1</v>
      </c>
      <c r="AI3694" s="9">
        <v>-1</v>
      </c>
      <c r="AJ3694" s="9">
        <v>0</v>
      </c>
      <c r="AM3694" s="9" t="s">
        <v>309</v>
      </c>
      <c r="AN3694" s="9">
        <v>-1</v>
      </c>
      <c r="AQ3694" s="9">
        <v>578</v>
      </c>
      <c r="AR3694" s="9" t="s">
        <v>303</v>
      </c>
      <c r="AS3694" s="9" t="s">
        <v>304</v>
      </c>
      <c r="AT3694" s="9" t="s">
        <v>195</v>
      </c>
      <c r="AU3694" s="9">
        <v>132.71029999999999</v>
      </c>
      <c r="AV3694" s="9">
        <v>11.487543184914101</v>
      </c>
      <c r="AW3694" s="9">
        <v>6.5155176392596097</v>
      </c>
      <c r="AX3694" s="9">
        <v>5.0255394E-3</v>
      </c>
    </row>
    <row r="3695" spans="1:50" x14ac:dyDescent="0.25">
      <c r="A3695" s="142">
        <v>550000</v>
      </c>
      <c r="B3695" s="142">
        <v>920000</v>
      </c>
      <c r="C3695" s="142">
        <v>920000</v>
      </c>
      <c r="D3695" s="9" t="s">
        <v>305</v>
      </c>
      <c r="E3695" s="9" t="s">
        <v>70</v>
      </c>
      <c r="F3695" s="9" t="s">
        <v>306</v>
      </c>
      <c r="G3695" s="9" t="s">
        <v>307</v>
      </c>
      <c r="H3695" s="9">
        <v>0.36</v>
      </c>
      <c r="I3695" s="9">
        <v>0.48</v>
      </c>
      <c r="J3695" s="9" t="s">
        <v>195</v>
      </c>
      <c r="K3695" s="9">
        <v>1.8216263350499999E-3</v>
      </c>
      <c r="L3695" s="9">
        <v>3848.7050639391</v>
      </c>
      <c r="M3695" s="9">
        <v>9.5631105431828196</v>
      </c>
      <c r="N3695" s="9">
        <v>1.40543813869209</v>
      </c>
      <c r="O3695" s="9">
        <v>1.742041401046E-2</v>
      </c>
      <c r="P3695" s="9">
        <v>2.5601831257200001E-3</v>
      </c>
      <c r="Q3695" s="9">
        <v>7.01090250031561</v>
      </c>
      <c r="R3695" s="9">
        <v>1210</v>
      </c>
      <c r="S3695" s="9" t="s">
        <v>310</v>
      </c>
      <c r="T3695" s="9">
        <v>1210</v>
      </c>
      <c r="U3695" s="9" t="s">
        <v>293</v>
      </c>
      <c r="V3695" s="9" t="s">
        <v>195</v>
      </c>
      <c r="Z3695" s="9">
        <v>0</v>
      </c>
      <c r="AA3695" s="9">
        <v>1</v>
      </c>
      <c r="AB3695" s="9">
        <v>1.742041401046E-2</v>
      </c>
      <c r="AC3695" s="9">
        <v>2.5601831257200001E-3</v>
      </c>
      <c r="AD3695" s="9">
        <v>7.0109025003160701</v>
      </c>
      <c r="AF3695" s="9">
        <v>-1</v>
      </c>
      <c r="AG3695" s="9">
        <v>-1</v>
      </c>
      <c r="AH3695" s="9">
        <v>-1</v>
      </c>
      <c r="AI3695" s="9">
        <v>-1</v>
      </c>
      <c r="AJ3695" s="9">
        <v>0</v>
      </c>
      <c r="AM3695" s="9" t="s">
        <v>309</v>
      </c>
      <c r="AN3695" s="9">
        <v>-1</v>
      </c>
      <c r="AQ3695" s="9">
        <v>578</v>
      </c>
      <c r="AR3695" s="9" t="s">
        <v>303</v>
      </c>
      <c r="AS3695" s="9" t="s">
        <v>304</v>
      </c>
      <c r="AT3695" s="9" t="s">
        <v>195</v>
      </c>
      <c r="AU3695" s="9">
        <v>132.71029999999999</v>
      </c>
      <c r="AV3695" s="9">
        <v>15.234451793444901</v>
      </c>
      <c r="AW3695" s="9">
        <v>7.3718602332146004</v>
      </c>
      <c r="AX3695" s="9">
        <v>5.6860523000000001E-3</v>
      </c>
    </row>
    <row r="3696" spans="1:50" x14ac:dyDescent="0.25">
      <c r="A3696" s="142">
        <v>550000</v>
      </c>
      <c r="B3696" s="142">
        <v>920000</v>
      </c>
      <c r="C3696" s="142">
        <v>920000</v>
      </c>
      <c r="D3696" s="9" t="s">
        <v>305</v>
      </c>
      <c r="E3696" s="9" t="s">
        <v>70</v>
      </c>
      <c r="F3696" s="9" t="s">
        <v>306</v>
      </c>
      <c r="G3696" s="9" t="s">
        <v>307</v>
      </c>
      <c r="H3696" s="9">
        <v>0.36</v>
      </c>
      <c r="I3696" s="9">
        <v>0.48</v>
      </c>
      <c r="J3696" s="9" t="s">
        <v>195</v>
      </c>
      <c r="K3696" s="9">
        <v>0.11500948401152</v>
      </c>
      <c r="L3696" s="9">
        <v>3962.6880924073598</v>
      </c>
      <c r="M3696" s="9">
        <v>10.6522669659961</v>
      </c>
      <c r="N3696" s="9">
        <v>1.4214530895347599</v>
      </c>
      <c r="O3696" s="9">
        <v>1.2251117273122301</v>
      </c>
      <c r="P3696" s="9">
        <v>0.16348058637398</v>
      </c>
      <c r="Q3696" s="9">
        <v>455.74671280638898</v>
      </c>
      <c r="R3696" s="9">
        <v>1400</v>
      </c>
      <c r="S3696" s="9" t="s">
        <v>297</v>
      </c>
      <c r="T3696" s="9">
        <v>1400</v>
      </c>
      <c r="U3696" s="9" t="s">
        <v>293</v>
      </c>
      <c r="V3696" s="9" t="s">
        <v>195</v>
      </c>
      <c r="Z3696" s="9">
        <v>0</v>
      </c>
      <c r="AA3696" s="9">
        <v>1</v>
      </c>
      <c r="AB3696" s="9">
        <v>1.2251117273122301</v>
      </c>
      <c r="AC3696" s="9">
        <v>0.16348058637398</v>
      </c>
      <c r="AD3696" s="9">
        <v>455.74671280638898</v>
      </c>
      <c r="AF3696" s="9">
        <v>-1</v>
      </c>
      <c r="AG3696" s="9">
        <v>-1</v>
      </c>
      <c r="AH3696" s="9">
        <v>-1</v>
      </c>
      <c r="AI3696" s="9">
        <v>-1</v>
      </c>
      <c r="AJ3696" s="9">
        <v>0</v>
      </c>
      <c r="AM3696" s="9" t="s">
        <v>309</v>
      </c>
      <c r="AN3696" s="9">
        <v>-1</v>
      </c>
      <c r="AQ3696" s="9">
        <v>578</v>
      </c>
      <c r="AR3696" s="9" t="s">
        <v>303</v>
      </c>
      <c r="AS3696" s="9" t="s">
        <v>304</v>
      </c>
      <c r="AT3696" s="9" t="s">
        <v>195</v>
      </c>
      <c r="AU3696" s="9">
        <v>132.71029999999999</v>
      </c>
      <c r="AV3696" s="9">
        <v>141.32531015946</v>
      </c>
      <c r="AW3696" s="9">
        <v>465.426869008952</v>
      </c>
      <c r="AX3696" s="9">
        <v>0.3696242602</v>
      </c>
    </row>
    <row r="3697" spans="1:50" x14ac:dyDescent="0.25">
      <c r="A3697" s="142">
        <v>550000</v>
      </c>
      <c r="B3697" s="142">
        <v>920000</v>
      </c>
      <c r="C3697" s="142">
        <v>920000</v>
      </c>
      <c r="D3697" s="9" t="s">
        <v>305</v>
      </c>
      <c r="E3697" s="9" t="s">
        <v>70</v>
      </c>
      <c r="F3697" s="9" t="s">
        <v>306</v>
      </c>
      <c r="G3697" s="9" t="s">
        <v>307</v>
      </c>
      <c r="H3697" s="9">
        <v>0.36</v>
      </c>
      <c r="I3697" s="9">
        <v>0.48</v>
      </c>
      <c r="J3697" s="9" t="s">
        <v>195</v>
      </c>
      <c r="K3697" s="9">
        <v>4.4152621421619999E-2</v>
      </c>
      <c r="L3697" s="9">
        <v>3962.6880924073598</v>
      </c>
      <c r="M3697" s="9">
        <v>10.6522669659961</v>
      </c>
      <c r="N3697" s="9">
        <v>1.4214530895347599</v>
      </c>
      <c r="O3697" s="9">
        <v>0.47032551063166</v>
      </c>
      <c r="P3697" s="9">
        <v>6.2760880130819999E-2</v>
      </c>
      <c r="Q3697" s="9">
        <v>174.96306715602799</v>
      </c>
      <c r="R3697" s="9">
        <v>1430</v>
      </c>
      <c r="S3697" s="9" t="s">
        <v>298</v>
      </c>
      <c r="T3697" s="9">
        <v>1430</v>
      </c>
      <c r="U3697" s="9" t="s">
        <v>293</v>
      </c>
      <c r="V3697" s="9" t="s">
        <v>195</v>
      </c>
      <c r="Z3697" s="9">
        <v>0</v>
      </c>
      <c r="AA3697" s="9">
        <v>1</v>
      </c>
      <c r="AB3697" s="9">
        <v>0.47032551063166</v>
      </c>
      <c r="AC3697" s="9">
        <v>6.2760880130819999E-2</v>
      </c>
      <c r="AD3697" s="9">
        <v>174.96306715602699</v>
      </c>
      <c r="AF3697" s="9">
        <v>-1</v>
      </c>
      <c r="AG3697" s="9">
        <v>-1</v>
      </c>
      <c r="AH3697" s="9">
        <v>-1</v>
      </c>
      <c r="AI3697" s="9">
        <v>-1</v>
      </c>
      <c r="AJ3697" s="9">
        <v>0</v>
      </c>
      <c r="AM3697" s="9" t="s">
        <v>309</v>
      </c>
      <c r="AN3697" s="9">
        <v>-1</v>
      </c>
      <c r="AQ3697" s="9">
        <v>578</v>
      </c>
      <c r="AR3697" s="9" t="s">
        <v>303</v>
      </c>
      <c r="AS3697" s="9" t="s">
        <v>304</v>
      </c>
      <c r="AT3697" s="9" t="s">
        <v>195</v>
      </c>
      <c r="AU3697" s="9">
        <v>132.71029999999999</v>
      </c>
      <c r="AV3697" s="9">
        <v>73.467298927418</v>
      </c>
      <c r="AW3697" s="9">
        <v>178.679319565882</v>
      </c>
      <c r="AX3697" s="9">
        <v>0.14190029779999999</v>
      </c>
    </row>
    <row r="3698" spans="1:50" x14ac:dyDescent="0.25">
      <c r="A3698" s="142">
        <v>550000</v>
      </c>
      <c r="B3698" s="142">
        <v>920000</v>
      </c>
      <c r="C3698" s="142">
        <v>920000</v>
      </c>
      <c r="D3698" s="9" t="s">
        <v>305</v>
      </c>
      <c r="E3698" s="9" t="s">
        <v>70</v>
      </c>
      <c r="F3698" s="9" t="s">
        <v>306</v>
      </c>
      <c r="G3698" s="9" t="s">
        <v>307</v>
      </c>
      <c r="H3698" s="9">
        <v>0.36</v>
      </c>
      <c r="I3698" s="9">
        <v>0.48</v>
      </c>
      <c r="J3698" s="9" t="s">
        <v>195</v>
      </c>
      <c r="K3698" s="9">
        <v>0.27165866530286997</v>
      </c>
      <c r="L3698" s="9">
        <v>3962.6880924073598</v>
      </c>
      <c r="M3698" s="9">
        <v>10.6522669659961</v>
      </c>
      <c r="N3698" s="9">
        <v>1.4214530895347599</v>
      </c>
      <c r="O3698" s="9">
        <v>2.8937806264323802</v>
      </c>
      <c r="P3698" s="9">
        <v>0.38615004909365003</v>
      </c>
      <c r="Q3698" s="9">
        <v>1076.49855819496</v>
      </c>
      <c r="R3698" s="9">
        <v>1410</v>
      </c>
      <c r="S3698" s="9" t="s">
        <v>299</v>
      </c>
      <c r="T3698" s="9">
        <v>1410</v>
      </c>
      <c r="U3698" s="9" t="s">
        <v>293</v>
      </c>
      <c r="V3698" s="9" t="s">
        <v>195</v>
      </c>
      <c r="Z3698" s="9">
        <v>0</v>
      </c>
      <c r="AA3698" s="9">
        <v>1</v>
      </c>
      <c r="AB3698" s="9">
        <v>2.8937806264323802</v>
      </c>
      <c r="AC3698" s="9">
        <v>0.38615004909365003</v>
      </c>
      <c r="AD3698" s="9">
        <v>1076.49855819496</v>
      </c>
      <c r="AF3698" s="9">
        <v>-1</v>
      </c>
      <c r="AG3698" s="9">
        <v>-1</v>
      </c>
      <c r="AH3698" s="9">
        <v>-1</v>
      </c>
      <c r="AI3698" s="9">
        <v>-1</v>
      </c>
      <c r="AJ3698" s="9">
        <v>0</v>
      </c>
      <c r="AM3698" s="9" t="s">
        <v>309</v>
      </c>
      <c r="AN3698" s="9">
        <v>-1</v>
      </c>
      <c r="AQ3698" s="9">
        <v>578</v>
      </c>
      <c r="AR3698" s="9" t="s">
        <v>303</v>
      </c>
      <c r="AS3698" s="9" t="s">
        <v>304</v>
      </c>
      <c r="AT3698" s="9" t="s">
        <v>195</v>
      </c>
      <c r="AU3698" s="9">
        <v>132.71029999999999</v>
      </c>
      <c r="AV3698" s="9">
        <v>137.88054879430601</v>
      </c>
      <c r="AW3698" s="9">
        <v>1099.3636143815399</v>
      </c>
      <c r="AX3698" s="9">
        <v>0.87307263440000005</v>
      </c>
    </row>
    <row r="3699" spans="1:50" x14ac:dyDescent="0.25">
      <c r="A3699" s="142">
        <v>550000</v>
      </c>
      <c r="B3699" s="142">
        <v>920000</v>
      </c>
      <c r="C3699" s="142">
        <v>920000</v>
      </c>
      <c r="D3699" s="9" t="s">
        <v>305</v>
      </c>
      <c r="E3699" s="9" t="s">
        <v>70</v>
      </c>
      <c r="F3699" s="9" t="s">
        <v>306</v>
      </c>
      <c r="G3699" s="9" t="s">
        <v>307</v>
      </c>
      <c r="H3699" s="9">
        <v>0.36</v>
      </c>
      <c r="I3699" s="9">
        <v>0.48</v>
      </c>
      <c r="J3699" s="9" t="s">
        <v>195</v>
      </c>
      <c r="K3699" s="9">
        <v>0.18694254933532001</v>
      </c>
      <c r="L3699" s="9">
        <v>3962.6880924073598</v>
      </c>
      <c r="M3699" s="9">
        <v>10.6522669659961</v>
      </c>
      <c r="N3699" s="9">
        <v>1.4214530895347599</v>
      </c>
      <c r="O3699" s="9">
        <v>1.9913619428237901</v>
      </c>
      <c r="P3699" s="9">
        <v>0.26573006431820001</v>
      </c>
      <c r="Q3699" s="9">
        <v>740.79501421537304</v>
      </c>
      <c r="R3699" s="9">
        <v>1430</v>
      </c>
      <c r="S3699" s="9" t="s">
        <v>298</v>
      </c>
      <c r="T3699" s="9">
        <v>1430</v>
      </c>
      <c r="U3699" s="9" t="s">
        <v>293</v>
      </c>
      <c r="V3699" s="9" t="s">
        <v>195</v>
      </c>
      <c r="Z3699" s="9">
        <v>0</v>
      </c>
      <c r="AA3699" s="9">
        <v>1</v>
      </c>
      <c r="AB3699" s="9">
        <v>1.9913619428237901</v>
      </c>
      <c r="AC3699" s="9">
        <v>0.26573006431820001</v>
      </c>
      <c r="AD3699" s="9">
        <v>740.79501421537304</v>
      </c>
      <c r="AF3699" s="9">
        <v>-1</v>
      </c>
      <c r="AG3699" s="9">
        <v>-1</v>
      </c>
      <c r="AH3699" s="9">
        <v>-1</v>
      </c>
      <c r="AI3699" s="9">
        <v>-1</v>
      </c>
      <c r="AJ3699" s="9">
        <v>0</v>
      </c>
      <c r="AM3699" s="9" t="s">
        <v>309</v>
      </c>
      <c r="AN3699" s="9">
        <v>-1</v>
      </c>
      <c r="AQ3699" s="9">
        <v>578</v>
      </c>
      <c r="AR3699" s="9" t="s">
        <v>303</v>
      </c>
      <c r="AS3699" s="9" t="s">
        <v>304</v>
      </c>
      <c r="AT3699" s="9" t="s">
        <v>195</v>
      </c>
      <c r="AU3699" s="9">
        <v>132.71029999999999</v>
      </c>
      <c r="AV3699" s="9">
        <v>111.303583515841</v>
      </c>
      <c r="AW3699" s="9">
        <v>756.529656397493</v>
      </c>
      <c r="AX3699" s="9">
        <v>0.60080698639999996</v>
      </c>
    </row>
    <row r="3700" spans="1:50" x14ac:dyDescent="0.25">
      <c r="A3700" s="142">
        <v>550000</v>
      </c>
      <c r="B3700" s="142">
        <v>920000</v>
      </c>
      <c r="C3700" s="142">
        <v>920000</v>
      </c>
      <c r="D3700" s="9" t="s">
        <v>305</v>
      </c>
      <c r="E3700" s="9" t="s">
        <v>70</v>
      </c>
      <c r="F3700" s="9" t="s">
        <v>306</v>
      </c>
      <c r="G3700" s="9" t="s">
        <v>307</v>
      </c>
      <c r="H3700" s="9">
        <v>0.36</v>
      </c>
      <c r="I3700" s="9">
        <v>0.48</v>
      </c>
      <c r="J3700" s="9" t="s">
        <v>195</v>
      </c>
      <c r="K3700" s="9">
        <v>0.33467802283557002</v>
      </c>
      <c r="L3700" s="9">
        <v>3860.0828648644501</v>
      </c>
      <c r="M3700" s="9">
        <v>9.5896964660027102</v>
      </c>
      <c r="N3700" s="9">
        <v>1.40928788458736</v>
      </c>
      <c r="O3700" s="9">
        <v>3.20946065283505</v>
      </c>
      <c r="P3700" s="9">
        <v>0.47165768281982001</v>
      </c>
      <c r="Q3700" s="9">
        <v>1291.8849011943</v>
      </c>
      <c r="R3700" s="9">
        <v>1200</v>
      </c>
      <c r="S3700" s="9" t="s">
        <v>308</v>
      </c>
      <c r="T3700" s="9">
        <v>1200</v>
      </c>
      <c r="U3700" s="9" t="s">
        <v>293</v>
      </c>
      <c r="V3700" s="9" t="s">
        <v>195</v>
      </c>
      <c r="Z3700" s="9">
        <v>0</v>
      </c>
      <c r="AA3700" s="9">
        <v>1</v>
      </c>
      <c r="AB3700" s="9">
        <v>3.20946065283505</v>
      </c>
      <c r="AC3700" s="9">
        <v>0.47165768281982001</v>
      </c>
      <c r="AD3700" s="9">
        <v>1291.8849011943</v>
      </c>
      <c r="AF3700" s="9">
        <v>-1</v>
      </c>
      <c r="AG3700" s="9">
        <v>-1</v>
      </c>
      <c r="AH3700" s="9">
        <v>-1</v>
      </c>
      <c r="AI3700" s="9">
        <v>-1</v>
      </c>
      <c r="AJ3700" s="9">
        <v>0</v>
      </c>
      <c r="AM3700" s="9" t="s">
        <v>309</v>
      </c>
      <c r="AN3700" s="9">
        <v>-1</v>
      </c>
      <c r="AQ3700" s="9">
        <v>578</v>
      </c>
      <c r="AR3700" s="9" t="s">
        <v>303</v>
      </c>
      <c r="AS3700" s="9" t="s">
        <v>304</v>
      </c>
      <c r="AT3700" s="9" t="s">
        <v>195</v>
      </c>
      <c r="AU3700" s="9">
        <v>132.71029999999999</v>
      </c>
      <c r="AV3700" s="9">
        <v>206.69779772659899</v>
      </c>
      <c r="AW3700" s="9">
        <v>1354.3939061482599</v>
      </c>
      <c r="AX3700" s="9">
        <v>1.0477574219000001</v>
      </c>
    </row>
    <row r="3701" spans="1:50" x14ac:dyDescent="0.25">
      <c r="A3701" s="142">
        <v>550000</v>
      </c>
      <c r="B3701" s="142">
        <v>920000</v>
      </c>
      <c r="C3701" s="142">
        <v>920000</v>
      </c>
      <c r="D3701" s="9" t="s">
        <v>305</v>
      </c>
      <c r="E3701" s="9" t="s">
        <v>70</v>
      </c>
      <c r="F3701" s="9" t="s">
        <v>306</v>
      </c>
      <c r="G3701" s="9" t="s">
        <v>307</v>
      </c>
      <c r="H3701" s="9">
        <v>0.36</v>
      </c>
      <c r="I3701" s="9">
        <v>0.48</v>
      </c>
      <c r="J3701" s="9" t="s">
        <v>195</v>
      </c>
      <c r="K3701" s="9">
        <v>0.16295902505651</v>
      </c>
      <c r="L3701" s="9">
        <v>3860.0828648644501</v>
      </c>
      <c r="M3701" s="9">
        <v>9.5896964660027102</v>
      </c>
      <c r="N3701" s="9">
        <v>1.40928788458736</v>
      </c>
      <c r="O3701" s="9">
        <v>1.5627275866877</v>
      </c>
      <c r="P3701" s="9">
        <v>0.22965617969631</v>
      </c>
      <c r="Q3701" s="9">
        <v>629.03534029566595</v>
      </c>
      <c r="R3701" s="9">
        <v>1210</v>
      </c>
      <c r="S3701" s="9" t="s">
        <v>310</v>
      </c>
      <c r="T3701" s="9">
        <v>1210</v>
      </c>
      <c r="U3701" s="9" t="s">
        <v>293</v>
      </c>
      <c r="V3701" s="9" t="s">
        <v>195</v>
      </c>
      <c r="Z3701" s="9">
        <v>0</v>
      </c>
      <c r="AA3701" s="9">
        <v>1</v>
      </c>
      <c r="AB3701" s="9">
        <v>1.5627275866877</v>
      </c>
      <c r="AC3701" s="9">
        <v>0.22965617969631</v>
      </c>
      <c r="AD3701" s="9">
        <v>629.03534029566595</v>
      </c>
      <c r="AF3701" s="9">
        <v>-1</v>
      </c>
      <c r="AG3701" s="9">
        <v>-1</v>
      </c>
      <c r="AH3701" s="9">
        <v>-1</v>
      </c>
      <c r="AI3701" s="9">
        <v>-1</v>
      </c>
      <c r="AJ3701" s="9">
        <v>0</v>
      </c>
      <c r="AM3701" s="9" t="s">
        <v>309</v>
      </c>
      <c r="AN3701" s="9">
        <v>-1</v>
      </c>
      <c r="AQ3701" s="9">
        <v>578</v>
      </c>
      <c r="AR3701" s="9" t="s">
        <v>303</v>
      </c>
      <c r="AS3701" s="9" t="s">
        <v>304</v>
      </c>
      <c r="AT3701" s="9" t="s">
        <v>195</v>
      </c>
      <c r="AU3701" s="9">
        <v>132.71029999999999</v>
      </c>
      <c r="AV3701" s="9">
        <v>104.56840981103799</v>
      </c>
      <c r="AW3701" s="9">
        <v>659.47177713799397</v>
      </c>
      <c r="AX3701" s="9">
        <v>0.51016653710000004</v>
      </c>
    </row>
    <row r="3702" spans="1:50" x14ac:dyDescent="0.25">
      <c r="A3702" s="142">
        <v>550000</v>
      </c>
      <c r="B3702" s="142">
        <v>920000</v>
      </c>
      <c r="C3702" s="142">
        <v>920000</v>
      </c>
      <c r="D3702" s="9" t="s">
        <v>305</v>
      </c>
      <c r="E3702" s="9" t="s">
        <v>70</v>
      </c>
      <c r="F3702" s="9" t="s">
        <v>306</v>
      </c>
      <c r="G3702" s="9" t="s">
        <v>307</v>
      </c>
      <c r="H3702" s="9">
        <v>0.36</v>
      </c>
      <c r="I3702" s="9">
        <v>0.48</v>
      </c>
      <c r="J3702" s="9" t="s">
        <v>195</v>
      </c>
      <c r="K3702" s="9">
        <v>7.96890127392E-3</v>
      </c>
      <c r="L3702" s="9">
        <v>3860.0828648644501</v>
      </c>
      <c r="M3702" s="9">
        <v>9.5896964660027102</v>
      </c>
      <c r="N3702" s="9">
        <v>1.40928788458736</v>
      </c>
      <c r="O3702" s="9">
        <v>7.6419344384500001E-2</v>
      </c>
      <c r="P3702" s="9">
        <v>1.123047601881E-2</v>
      </c>
      <c r="Q3702" s="9">
        <v>30.760619259282102</v>
      </c>
      <c r="R3702" s="9">
        <v>1210</v>
      </c>
      <c r="S3702" s="9" t="s">
        <v>310</v>
      </c>
      <c r="T3702" s="9">
        <v>1210</v>
      </c>
      <c r="U3702" s="9" t="s">
        <v>293</v>
      </c>
      <c r="V3702" s="9" t="s">
        <v>195</v>
      </c>
      <c r="Z3702" s="9">
        <v>0</v>
      </c>
      <c r="AA3702" s="9">
        <v>1</v>
      </c>
      <c r="AB3702" s="9">
        <v>7.6419344384500001E-2</v>
      </c>
      <c r="AC3702" s="9">
        <v>1.123047601881E-2</v>
      </c>
      <c r="AD3702" s="9">
        <v>30.760619259281999</v>
      </c>
      <c r="AF3702" s="9">
        <v>-1</v>
      </c>
      <c r="AG3702" s="9">
        <v>-1</v>
      </c>
      <c r="AH3702" s="9">
        <v>-1</v>
      </c>
      <c r="AI3702" s="9">
        <v>-1</v>
      </c>
      <c r="AJ3702" s="9">
        <v>0</v>
      </c>
      <c r="AM3702" s="9" t="s">
        <v>309</v>
      </c>
      <c r="AN3702" s="9">
        <v>-1</v>
      </c>
      <c r="AQ3702" s="9">
        <v>578</v>
      </c>
      <c r="AR3702" s="9" t="s">
        <v>303</v>
      </c>
      <c r="AS3702" s="9" t="s">
        <v>304</v>
      </c>
      <c r="AT3702" s="9" t="s">
        <v>195</v>
      </c>
      <c r="AU3702" s="9">
        <v>132.71029999999999</v>
      </c>
      <c r="AV3702" s="9">
        <v>23.185942749427799</v>
      </c>
      <c r="AW3702" s="9">
        <v>32.248999299862902</v>
      </c>
      <c r="AX3702" s="9">
        <v>2.4947785300000001E-2</v>
      </c>
    </row>
    <row r="3703" spans="1:50" x14ac:dyDescent="0.25">
      <c r="A3703" s="142">
        <v>550000</v>
      </c>
      <c r="B3703" s="142">
        <v>920000</v>
      </c>
      <c r="C3703" s="142">
        <v>920000</v>
      </c>
      <c r="D3703" s="9" t="s">
        <v>305</v>
      </c>
      <c r="E3703" s="9" t="s">
        <v>70</v>
      </c>
      <c r="F3703" s="9" t="s">
        <v>306</v>
      </c>
      <c r="G3703" s="9" t="s">
        <v>307</v>
      </c>
      <c r="H3703" s="9">
        <v>0.36</v>
      </c>
      <c r="I3703" s="9">
        <v>0.48</v>
      </c>
      <c r="J3703" s="9" t="s">
        <v>195</v>
      </c>
      <c r="K3703" s="9">
        <v>9.7344639063310007E-2</v>
      </c>
      <c r="L3703" s="9">
        <v>3860.0828648644501</v>
      </c>
      <c r="M3703" s="9">
        <v>9.5896964660027102</v>
      </c>
      <c r="N3703" s="9">
        <v>1.40928788458736</v>
      </c>
      <c r="O3703" s="9">
        <v>0.93350554120974005</v>
      </c>
      <c r="P3703" s="9">
        <v>0.13718662046145</v>
      </c>
      <c r="Q3703" s="9">
        <v>375.75837323470103</v>
      </c>
      <c r="R3703" s="9">
        <v>1210</v>
      </c>
      <c r="S3703" s="9" t="s">
        <v>310</v>
      </c>
      <c r="T3703" s="9">
        <v>1210</v>
      </c>
      <c r="U3703" s="9" t="s">
        <v>293</v>
      </c>
      <c r="V3703" s="9" t="s">
        <v>195</v>
      </c>
      <c r="Z3703" s="9">
        <v>0</v>
      </c>
      <c r="AA3703" s="9">
        <v>1</v>
      </c>
      <c r="AB3703" s="9">
        <v>0.93350554120974005</v>
      </c>
      <c r="AC3703" s="9">
        <v>0.13718662046145</v>
      </c>
      <c r="AD3703" s="9">
        <v>375.7583732347</v>
      </c>
      <c r="AF3703" s="9">
        <v>-1</v>
      </c>
      <c r="AG3703" s="9">
        <v>-1</v>
      </c>
      <c r="AH3703" s="9">
        <v>-1</v>
      </c>
      <c r="AI3703" s="9">
        <v>-1</v>
      </c>
      <c r="AJ3703" s="9">
        <v>0</v>
      </c>
      <c r="AM3703" s="9" t="s">
        <v>309</v>
      </c>
      <c r="AN3703" s="9">
        <v>-1</v>
      </c>
      <c r="AQ3703" s="9">
        <v>578</v>
      </c>
      <c r="AR3703" s="9" t="s">
        <v>303</v>
      </c>
      <c r="AS3703" s="9" t="s">
        <v>304</v>
      </c>
      <c r="AT3703" s="9" t="s">
        <v>195</v>
      </c>
      <c r="AU3703" s="9">
        <v>132.71029999999999</v>
      </c>
      <c r="AV3703" s="9">
        <v>90.474124923305794</v>
      </c>
      <c r="AW3703" s="9">
        <v>393.939777779569</v>
      </c>
      <c r="AX3703" s="9">
        <v>0.30475131649999998</v>
      </c>
    </row>
    <row r="3704" spans="1:50" x14ac:dyDescent="0.25">
      <c r="A3704" s="142">
        <v>550000</v>
      </c>
      <c r="B3704" s="142">
        <v>920000</v>
      </c>
      <c r="C3704" s="142">
        <v>920000</v>
      </c>
      <c r="D3704" s="9" t="s">
        <v>305</v>
      </c>
      <c r="E3704" s="9" t="s">
        <v>70</v>
      </c>
      <c r="F3704" s="9" t="s">
        <v>306</v>
      </c>
      <c r="G3704" s="9" t="s">
        <v>307</v>
      </c>
      <c r="H3704" s="9">
        <v>0.36</v>
      </c>
      <c r="I3704" s="9">
        <v>0.48</v>
      </c>
      <c r="J3704" s="9" t="s">
        <v>195</v>
      </c>
      <c r="K3704" s="9">
        <v>1.4772903598890001E-2</v>
      </c>
      <c r="L3704" s="9">
        <v>3860.0828648644501</v>
      </c>
      <c r="M3704" s="9">
        <v>9.5896964660027102</v>
      </c>
      <c r="N3704" s="9">
        <v>1.40928788458736</v>
      </c>
      <c r="O3704" s="9">
        <v>0.14166766143490001</v>
      </c>
      <c r="P3704" s="9">
        <v>2.0819274062089999E-2</v>
      </c>
      <c r="Q3704" s="9">
        <v>57.0246320463812</v>
      </c>
      <c r="R3704" s="9">
        <v>1210</v>
      </c>
      <c r="S3704" s="9" t="s">
        <v>310</v>
      </c>
      <c r="T3704" s="9">
        <v>1210</v>
      </c>
      <c r="U3704" s="9" t="s">
        <v>293</v>
      </c>
      <c r="V3704" s="9" t="s">
        <v>195</v>
      </c>
      <c r="Z3704" s="9">
        <v>0</v>
      </c>
      <c r="AA3704" s="9">
        <v>1</v>
      </c>
      <c r="AB3704" s="9">
        <v>0.14166766143490001</v>
      </c>
      <c r="AC3704" s="9">
        <v>2.0819274062089999E-2</v>
      </c>
      <c r="AD3704" s="9">
        <v>57.024632046380802</v>
      </c>
      <c r="AF3704" s="9">
        <v>-1</v>
      </c>
      <c r="AG3704" s="9">
        <v>-1</v>
      </c>
      <c r="AH3704" s="9">
        <v>-1</v>
      </c>
      <c r="AI3704" s="9">
        <v>-1</v>
      </c>
      <c r="AJ3704" s="9">
        <v>0</v>
      </c>
      <c r="AM3704" s="9" t="s">
        <v>309</v>
      </c>
      <c r="AN3704" s="9">
        <v>-1</v>
      </c>
      <c r="AQ3704" s="9">
        <v>578</v>
      </c>
      <c r="AR3704" s="9" t="s">
        <v>303</v>
      </c>
      <c r="AS3704" s="9" t="s">
        <v>304</v>
      </c>
      <c r="AT3704" s="9" t="s">
        <v>195</v>
      </c>
      <c r="AU3704" s="9">
        <v>132.71029999999999</v>
      </c>
      <c r="AV3704" s="9">
        <v>33.376284841875098</v>
      </c>
      <c r="AW3704" s="9">
        <v>59.783819806676</v>
      </c>
      <c r="AX3704" s="9">
        <v>4.62486878E-2</v>
      </c>
    </row>
    <row r="3705" spans="1:50" x14ac:dyDescent="0.25">
      <c r="A3705" s="142">
        <v>550000</v>
      </c>
      <c r="B3705" s="142">
        <v>920000</v>
      </c>
      <c r="C3705" s="142">
        <v>920000</v>
      </c>
      <c r="D3705" s="9" t="s">
        <v>305</v>
      </c>
      <c r="E3705" s="9" t="s">
        <v>70</v>
      </c>
      <c r="F3705" s="9" t="s">
        <v>306</v>
      </c>
      <c r="G3705" s="9" t="s">
        <v>307</v>
      </c>
      <c r="H3705" s="9">
        <v>0.36</v>
      </c>
      <c r="I3705" s="9">
        <v>0.48</v>
      </c>
      <c r="J3705" s="9" t="s">
        <v>195</v>
      </c>
      <c r="K3705" s="9">
        <v>3.9961954760000002E-5</v>
      </c>
      <c r="L3705" s="9">
        <v>3860.0828648644501</v>
      </c>
      <c r="M3705" s="9">
        <v>9.5896964660027102</v>
      </c>
      <c r="N3705" s="9">
        <v>1.40928788458736</v>
      </c>
      <c r="O3705" s="9">
        <v>3.8322301637999998E-4</v>
      </c>
      <c r="P3705" s="9">
        <v>5.6317898689999998E-5</v>
      </c>
      <c r="Q3705" s="9">
        <v>0.15425645683486</v>
      </c>
      <c r="R3705" s="9">
        <v>1210</v>
      </c>
      <c r="S3705" s="9" t="s">
        <v>310</v>
      </c>
      <c r="T3705" s="9">
        <v>1210</v>
      </c>
      <c r="U3705" s="9" t="s">
        <v>293</v>
      </c>
      <c r="V3705" s="9" t="s">
        <v>195</v>
      </c>
      <c r="Z3705" s="9">
        <v>0</v>
      </c>
      <c r="AA3705" s="9">
        <v>1</v>
      </c>
      <c r="AB3705" s="9">
        <v>3.8322301637999998E-4</v>
      </c>
      <c r="AC3705" s="9">
        <v>5.6317898689999998E-5</v>
      </c>
      <c r="AD3705" s="9">
        <v>0.15425645683632999</v>
      </c>
      <c r="AF3705" s="9">
        <v>-1</v>
      </c>
      <c r="AG3705" s="9">
        <v>-1</v>
      </c>
      <c r="AH3705" s="9">
        <v>-1</v>
      </c>
      <c r="AI3705" s="9">
        <v>-1</v>
      </c>
      <c r="AJ3705" s="9">
        <v>0</v>
      </c>
      <c r="AM3705" s="9" t="s">
        <v>309</v>
      </c>
      <c r="AN3705" s="9">
        <v>-1</v>
      </c>
      <c r="AQ3705" s="9">
        <v>578</v>
      </c>
      <c r="AR3705" s="9" t="s">
        <v>303</v>
      </c>
      <c r="AS3705" s="9" t="s">
        <v>304</v>
      </c>
      <c r="AT3705" s="9" t="s">
        <v>195</v>
      </c>
      <c r="AU3705" s="9">
        <v>132.71029999999999</v>
      </c>
      <c r="AV3705" s="9">
        <v>2.3703663279703502</v>
      </c>
      <c r="AW3705" s="9">
        <v>0.16172029329394</v>
      </c>
      <c r="AX3705" s="9">
        <v>1.2510660000000001E-4</v>
      </c>
    </row>
    <row r="3706" spans="1:50" x14ac:dyDescent="0.25">
      <c r="A3706" s="142">
        <v>550000</v>
      </c>
      <c r="B3706" s="142">
        <v>920000</v>
      </c>
      <c r="C3706" s="142">
        <v>920000</v>
      </c>
      <c r="D3706" s="9" t="s">
        <v>305</v>
      </c>
      <c r="E3706" s="9" t="s">
        <v>70</v>
      </c>
      <c r="F3706" s="9" t="s">
        <v>306</v>
      </c>
      <c r="G3706" s="9" t="s">
        <v>307</v>
      </c>
      <c r="H3706" s="9">
        <v>0.36</v>
      </c>
      <c r="I3706" s="9">
        <v>0.48</v>
      </c>
      <c r="J3706" s="9" t="s">
        <v>195</v>
      </c>
      <c r="K3706" s="9">
        <v>9.8292609493450006E-2</v>
      </c>
      <c r="L3706" s="9">
        <v>3853.4581378681</v>
      </c>
      <c r="M3706" s="9">
        <v>9.5741736729868396</v>
      </c>
      <c r="N3706" s="9">
        <v>1.40703855980467</v>
      </c>
      <c r="O3706" s="9">
        <v>0.94107051406140996</v>
      </c>
      <c r="P3706" s="9">
        <v>0.13830149170111</v>
      </c>
      <c r="Q3706" s="9">
        <v>378.76645594484501</v>
      </c>
      <c r="R3706" s="9">
        <v>1200</v>
      </c>
      <c r="S3706" s="9" t="s">
        <v>308</v>
      </c>
      <c r="T3706" s="9">
        <v>1200</v>
      </c>
      <c r="U3706" s="9" t="s">
        <v>293</v>
      </c>
      <c r="V3706" s="9" t="s">
        <v>195</v>
      </c>
      <c r="Z3706" s="9">
        <v>0</v>
      </c>
      <c r="AA3706" s="9">
        <v>1</v>
      </c>
      <c r="AB3706" s="9">
        <v>0.94107051406140996</v>
      </c>
      <c r="AC3706" s="9">
        <v>0.13830149170111</v>
      </c>
      <c r="AD3706" s="9">
        <v>744.047670794071</v>
      </c>
      <c r="AF3706" s="9">
        <v>-1</v>
      </c>
      <c r="AG3706" s="9">
        <v>-1</v>
      </c>
      <c r="AH3706" s="9">
        <v>-1</v>
      </c>
      <c r="AI3706" s="9">
        <v>-1</v>
      </c>
      <c r="AJ3706" s="9">
        <v>0</v>
      </c>
      <c r="AM3706" s="9" t="s">
        <v>309</v>
      </c>
      <c r="AN3706" s="9">
        <v>-1</v>
      </c>
      <c r="AQ3706" s="9">
        <v>578</v>
      </c>
      <c r="AR3706" s="9" t="s">
        <v>303</v>
      </c>
      <c r="AS3706" s="9" t="s">
        <v>304</v>
      </c>
      <c r="AT3706" s="9" t="s">
        <v>195</v>
      </c>
      <c r="AU3706" s="9">
        <v>132.71029999999999</v>
      </c>
      <c r="AV3706" s="9">
        <v>116.078537171028</v>
      </c>
      <c r="AW3706" s="9">
        <v>397.77607800304497</v>
      </c>
      <c r="AX3706" s="9">
        <v>0.60344498849999995</v>
      </c>
    </row>
    <row r="3707" spans="1:50" x14ac:dyDescent="0.25">
      <c r="A3707" s="142">
        <v>550000</v>
      </c>
      <c r="B3707" s="142">
        <v>920000</v>
      </c>
      <c r="C3707" s="142">
        <v>920000</v>
      </c>
      <c r="D3707" s="9" t="s">
        <v>305</v>
      </c>
      <c r="E3707" s="9" t="s">
        <v>70</v>
      </c>
      <c r="F3707" s="9" t="s">
        <v>306</v>
      </c>
      <c r="G3707" s="9" t="s">
        <v>307</v>
      </c>
      <c r="H3707" s="9">
        <v>0.36</v>
      </c>
      <c r="I3707" s="9">
        <v>0.48</v>
      </c>
      <c r="J3707" s="9" t="s">
        <v>195</v>
      </c>
      <c r="K3707" s="9">
        <v>1.1352902826300001E-3</v>
      </c>
      <c r="L3707" s="9">
        <v>3853.4581378681</v>
      </c>
      <c r="M3707" s="9">
        <v>9.5741736729868396</v>
      </c>
      <c r="N3707" s="9">
        <v>1.40703855980467</v>
      </c>
      <c r="O3707" s="9">
        <v>1.086946633516E-2</v>
      </c>
      <c r="P3707" s="9">
        <v>1.5973972042300001E-3</v>
      </c>
      <c r="Q3707" s="9">
        <v>4.374793578447</v>
      </c>
      <c r="R3707" s="9">
        <v>1210</v>
      </c>
      <c r="S3707" s="9" t="s">
        <v>310</v>
      </c>
      <c r="T3707" s="9">
        <v>1210</v>
      </c>
      <c r="U3707" s="9" t="s">
        <v>293</v>
      </c>
      <c r="V3707" s="9" t="s">
        <v>195</v>
      </c>
      <c r="Z3707" s="9">
        <v>0</v>
      </c>
      <c r="AA3707" s="9">
        <v>1</v>
      </c>
      <c r="AB3707" s="9">
        <v>1.086946633516E-2</v>
      </c>
      <c r="AC3707" s="9">
        <v>1.5973972042300001E-3</v>
      </c>
      <c r="AD3707" s="9">
        <v>4.3747935784456899</v>
      </c>
      <c r="AF3707" s="9">
        <v>-1</v>
      </c>
      <c r="AG3707" s="9">
        <v>-1</v>
      </c>
      <c r="AH3707" s="9">
        <v>-1</v>
      </c>
      <c r="AI3707" s="9">
        <v>-1</v>
      </c>
      <c r="AJ3707" s="9">
        <v>0</v>
      </c>
      <c r="AM3707" s="9" t="s">
        <v>309</v>
      </c>
      <c r="AN3707" s="9">
        <v>-1</v>
      </c>
      <c r="AQ3707" s="9">
        <v>578</v>
      </c>
      <c r="AR3707" s="9" t="s">
        <v>303</v>
      </c>
      <c r="AS3707" s="9" t="s">
        <v>304</v>
      </c>
      <c r="AT3707" s="9" t="s">
        <v>195</v>
      </c>
      <c r="AU3707" s="9">
        <v>132.71029999999999</v>
      </c>
      <c r="AV3707" s="9">
        <v>9.1522812622307494</v>
      </c>
      <c r="AW3707" s="9">
        <v>4.59435677155221</v>
      </c>
      <c r="AX3707" s="9">
        <v>3.5480888999999999E-3</v>
      </c>
    </row>
    <row r="3708" spans="1:50" x14ac:dyDescent="0.25">
      <c r="A3708" s="142">
        <v>550000</v>
      </c>
      <c r="B3708" s="142">
        <v>920000</v>
      </c>
      <c r="C3708" s="142">
        <v>920000</v>
      </c>
      <c r="D3708" s="9" t="s">
        <v>305</v>
      </c>
      <c r="E3708" s="9" t="s">
        <v>70</v>
      </c>
      <c r="F3708" s="9" t="s">
        <v>306</v>
      </c>
      <c r="G3708" s="9" t="s">
        <v>307</v>
      </c>
      <c r="H3708" s="9">
        <v>0.36</v>
      </c>
      <c r="I3708" s="9">
        <v>0.48</v>
      </c>
      <c r="J3708" s="9" t="s">
        <v>195</v>
      </c>
      <c r="K3708" s="9">
        <v>2.91828736604E-2</v>
      </c>
      <c r="L3708" s="9">
        <v>3853.4581378681</v>
      </c>
      <c r="M3708" s="9">
        <v>9.5741736729868396</v>
      </c>
      <c r="N3708" s="9">
        <v>1.40703855980467</v>
      </c>
      <c r="O3708" s="9">
        <v>0.27940190070151999</v>
      </c>
      <c r="P3708" s="9">
        <v>4.1061428526090002E-2</v>
      </c>
      <c r="Q3708" s="9">
        <v>112.454981993052</v>
      </c>
      <c r="R3708" s="9">
        <v>1210</v>
      </c>
      <c r="S3708" s="9" t="s">
        <v>310</v>
      </c>
      <c r="T3708" s="9">
        <v>1210</v>
      </c>
      <c r="U3708" s="9" t="s">
        <v>293</v>
      </c>
      <c r="V3708" s="9" t="s">
        <v>195</v>
      </c>
      <c r="Z3708" s="9">
        <v>0</v>
      </c>
      <c r="AA3708" s="9">
        <v>1</v>
      </c>
      <c r="AB3708" s="9">
        <v>0.27940190070151999</v>
      </c>
      <c r="AC3708" s="9">
        <v>4.1061428526090002E-2</v>
      </c>
      <c r="AD3708" s="9">
        <v>112.454981993053</v>
      </c>
      <c r="AF3708" s="9">
        <v>-1</v>
      </c>
      <c r="AG3708" s="9">
        <v>-1</v>
      </c>
      <c r="AH3708" s="9">
        <v>-1</v>
      </c>
      <c r="AI3708" s="9">
        <v>-1</v>
      </c>
      <c r="AJ3708" s="9">
        <v>0</v>
      </c>
      <c r="AM3708" s="9" t="s">
        <v>309</v>
      </c>
      <c r="AN3708" s="9">
        <v>-1</v>
      </c>
      <c r="AQ3708" s="9">
        <v>578</v>
      </c>
      <c r="AR3708" s="9" t="s">
        <v>303</v>
      </c>
      <c r="AS3708" s="9" t="s">
        <v>304</v>
      </c>
      <c r="AT3708" s="9" t="s">
        <v>195</v>
      </c>
      <c r="AU3708" s="9">
        <v>132.71029999999999</v>
      </c>
      <c r="AV3708" s="9">
        <v>72.005679324991107</v>
      </c>
      <c r="AW3708" s="9">
        <v>118.098899696686</v>
      </c>
      <c r="AX3708" s="9">
        <v>9.1204364999999996E-2</v>
      </c>
    </row>
    <row r="3709" spans="1:50" x14ac:dyDescent="0.25">
      <c r="A3709" s="142">
        <v>550000</v>
      </c>
      <c r="B3709" s="142">
        <v>920000</v>
      </c>
      <c r="C3709" s="142">
        <v>920000</v>
      </c>
      <c r="D3709" s="9" t="s">
        <v>305</v>
      </c>
      <c r="E3709" s="9" t="s">
        <v>70</v>
      </c>
      <c r="F3709" s="9" t="s">
        <v>306</v>
      </c>
      <c r="G3709" s="9" t="s">
        <v>307</v>
      </c>
      <c r="H3709" s="9">
        <v>0.36</v>
      </c>
      <c r="I3709" s="9">
        <v>0.48</v>
      </c>
      <c r="J3709" s="9" t="s">
        <v>195</v>
      </c>
      <c r="K3709" s="9">
        <v>1.870027578906E-2</v>
      </c>
      <c r="L3709" s="9">
        <v>3853.4581378681</v>
      </c>
      <c r="M3709" s="9">
        <v>9.5741736729868396</v>
      </c>
      <c r="N3709" s="9">
        <v>1.40703855980467</v>
      </c>
      <c r="O3709" s="9">
        <v>0.17903968813724999</v>
      </c>
      <c r="P3709" s="9">
        <v>2.6312009114189999E-2</v>
      </c>
      <c r="Q3709" s="9">
        <v>72.060729919750301</v>
      </c>
      <c r="R3709" s="9">
        <v>1210</v>
      </c>
      <c r="S3709" s="9" t="s">
        <v>310</v>
      </c>
      <c r="T3709" s="9">
        <v>1210</v>
      </c>
      <c r="U3709" s="9" t="s">
        <v>293</v>
      </c>
      <c r="V3709" s="9" t="s">
        <v>195</v>
      </c>
      <c r="Z3709" s="9">
        <v>0</v>
      </c>
      <c r="AA3709" s="9">
        <v>1</v>
      </c>
      <c r="AB3709" s="9">
        <v>0.17903968813724999</v>
      </c>
      <c r="AC3709" s="9">
        <v>2.6312009114189999E-2</v>
      </c>
      <c r="AD3709" s="9">
        <v>72.060729919751395</v>
      </c>
      <c r="AF3709" s="9">
        <v>-1</v>
      </c>
      <c r="AG3709" s="9">
        <v>-1</v>
      </c>
      <c r="AH3709" s="9">
        <v>-1</v>
      </c>
      <c r="AI3709" s="9">
        <v>-1</v>
      </c>
      <c r="AJ3709" s="9">
        <v>0</v>
      </c>
      <c r="AM3709" s="9" t="s">
        <v>309</v>
      </c>
      <c r="AN3709" s="9">
        <v>-1</v>
      </c>
      <c r="AQ3709" s="9">
        <v>578</v>
      </c>
      <c r="AR3709" s="9" t="s">
        <v>303</v>
      </c>
      <c r="AS3709" s="9" t="s">
        <v>304</v>
      </c>
      <c r="AT3709" s="9" t="s">
        <v>195</v>
      </c>
      <c r="AU3709" s="9">
        <v>132.71029999999999</v>
      </c>
      <c r="AV3709" s="9">
        <v>42.097196958459499</v>
      </c>
      <c r="AW3709" s="9">
        <v>75.677331177630194</v>
      </c>
      <c r="AX3709" s="9">
        <v>5.8443414399999997E-2</v>
      </c>
    </row>
    <row r="3710" spans="1:50" x14ac:dyDescent="0.25">
      <c r="A3710" s="142">
        <v>550000</v>
      </c>
      <c r="B3710" s="142">
        <v>920000</v>
      </c>
      <c r="C3710" s="142">
        <v>920000</v>
      </c>
      <c r="D3710" s="9" t="s">
        <v>305</v>
      </c>
      <c r="E3710" s="9" t="s">
        <v>70</v>
      </c>
      <c r="F3710" s="9" t="s">
        <v>306</v>
      </c>
      <c r="G3710" s="9" t="s">
        <v>307</v>
      </c>
      <c r="H3710" s="9">
        <v>0.36</v>
      </c>
      <c r="I3710" s="9">
        <v>0.48</v>
      </c>
      <c r="J3710" s="9" t="s">
        <v>195</v>
      </c>
      <c r="K3710" s="9">
        <v>0.23592202731525</v>
      </c>
      <c r="L3710" s="9">
        <v>3850.5067683024499</v>
      </c>
      <c r="M3710" s="9">
        <v>9.5673754995727798</v>
      </c>
      <c r="N3710" s="9">
        <v>1.4060577149223199</v>
      </c>
      <c r="O3710" s="9">
        <v>2.2571546239454601</v>
      </c>
      <c r="P3710" s="9">
        <v>0.33171998662671998</v>
      </c>
      <c r="Q3710" s="9">
        <v>908.41936296900599</v>
      </c>
      <c r="R3710" s="9">
        <v>1200</v>
      </c>
      <c r="S3710" s="9" t="s">
        <v>308</v>
      </c>
      <c r="T3710" s="9">
        <v>1200</v>
      </c>
      <c r="U3710" s="9" t="s">
        <v>293</v>
      </c>
      <c r="V3710" s="9" t="s">
        <v>195</v>
      </c>
      <c r="Z3710" s="9">
        <v>0</v>
      </c>
      <c r="AA3710" s="9">
        <v>1</v>
      </c>
      <c r="AB3710" s="9">
        <v>2.2571546239454601</v>
      </c>
      <c r="AC3710" s="9">
        <v>0.33171998662671998</v>
      </c>
      <c r="AD3710" s="9">
        <v>908.41936296900599</v>
      </c>
      <c r="AF3710" s="9">
        <v>-1</v>
      </c>
      <c r="AG3710" s="9">
        <v>-1</v>
      </c>
      <c r="AH3710" s="9">
        <v>-1</v>
      </c>
      <c r="AI3710" s="9">
        <v>-1</v>
      </c>
      <c r="AJ3710" s="9">
        <v>0</v>
      </c>
      <c r="AM3710" s="9" t="s">
        <v>309</v>
      </c>
      <c r="AN3710" s="9">
        <v>-1</v>
      </c>
      <c r="AQ3710" s="9">
        <v>578</v>
      </c>
      <c r="AR3710" s="9" t="s">
        <v>303</v>
      </c>
      <c r="AS3710" s="9" t="s">
        <v>304</v>
      </c>
      <c r="AT3710" s="9" t="s">
        <v>195</v>
      </c>
      <c r="AU3710" s="9">
        <v>132.71029999999999</v>
      </c>
      <c r="AV3710" s="9">
        <v>171.935200906002</v>
      </c>
      <c r="AW3710" s="9">
        <v>954.74257142634599</v>
      </c>
      <c r="AX3710" s="9">
        <v>0.73675536330000002</v>
      </c>
    </row>
    <row r="3711" spans="1:50" x14ac:dyDescent="0.25">
      <c r="A3711" s="142">
        <v>550000</v>
      </c>
      <c r="B3711" s="142">
        <v>920000</v>
      </c>
      <c r="C3711" s="142">
        <v>920000</v>
      </c>
      <c r="D3711" s="9" t="s">
        <v>305</v>
      </c>
      <c r="E3711" s="9" t="s">
        <v>70</v>
      </c>
      <c r="F3711" s="9" t="s">
        <v>306</v>
      </c>
      <c r="G3711" s="9" t="s">
        <v>307</v>
      </c>
      <c r="H3711" s="9">
        <v>0.36</v>
      </c>
      <c r="I3711" s="9">
        <v>0.48</v>
      </c>
      <c r="J3711" s="9" t="s">
        <v>195</v>
      </c>
      <c r="K3711" s="9">
        <v>1.8361336199380001E-2</v>
      </c>
      <c r="L3711" s="9">
        <v>3850.5067683024499</v>
      </c>
      <c r="M3711" s="9">
        <v>9.5673754995727798</v>
      </c>
      <c r="N3711" s="9">
        <v>1.4060577149223199</v>
      </c>
      <c r="O3711" s="9">
        <v>0.17566979809336</v>
      </c>
      <c r="P3711" s="9">
        <v>2.5817098419419999E-2</v>
      </c>
      <c r="Q3711" s="9">
        <v>70.700449310789494</v>
      </c>
      <c r="R3711" s="9">
        <v>1210</v>
      </c>
      <c r="S3711" s="9" t="s">
        <v>310</v>
      </c>
      <c r="T3711" s="9">
        <v>1210</v>
      </c>
      <c r="U3711" s="9" t="s">
        <v>293</v>
      </c>
      <c r="V3711" s="9" t="s">
        <v>195</v>
      </c>
      <c r="Z3711" s="9">
        <v>0</v>
      </c>
      <c r="AA3711" s="9">
        <v>1</v>
      </c>
      <c r="AB3711" s="9">
        <v>0.17566979809336</v>
      </c>
      <c r="AC3711" s="9">
        <v>2.5817098419419999E-2</v>
      </c>
      <c r="AD3711" s="9">
        <v>70.700449310789907</v>
      </c>
      <c r="AF3711" s="9">
        <v>-1</v>
      </c>
      <c r="AG3711" s="9">
        <v>-1</v>
      </c>
      <c r="AH3711" s="9">
        <v>-1</v>
      </c>
      <c r="AI3711" s="9">
        <v>-1</v>
      </c>
      <c r="AJ3711" s="9">
        <v>0</v>
      </c>
      <c r="AM3711" s="9" t="s">
        <v>309</v>
      </c>
      <c r="AN3711" s="9">
        <v>-1</v>
      </c>
      <c r="AQ3711" s="9">
        <v>578</v>
      </c>
      <c r="AR3711" s="9" t="s">
        <v>303</v>
      </c>
      <c r="AS3711" s="9" t="s">
        <v>304</v>
      </c>
      <c r="AT3711" s="9" t="s">
        <v>195</v>
      </c>
      <c r="AU3711" s="9">
        <v>132.71029999999999</v>
      </c>
      <c r="AV3711" s="9">
        <v>51.804752291408199</v>
      </c>
      <c r="AW3711" s="9">
        <v>74.305691322306899</v>
      </c>
      <c r="AX3711" s="9">
        <v>5.7340186000000001E-2</v>
      </c>
    </row>
    <row r="3712" spans="1:50" x14ac:dyDescent="0.25">
      <c r="A3712" s="142">
        <v>550000</v>
      </c>
      <c r="B3712" s="142">
        <v>920000</v>
      </c>
      <c r="C3712" s="142">
        <v>920000</v>
      </c>
      <c r="D3712" s="9" t="s">
        <v>305</v>
      </c>
      <c r="E3712" s="9" t="s">
        <v>70</v>
      </c>
      <c r="F3712" s="9" t="s">
        <v>306</v>
      </c>
      <c r="G3712" s="9" t="s">
        <v>307</v>
      </c>
      <c r="H3712" s="9">
        <v>0.36</v>
      </c>
      <c r="I3712" s="9">
        <v>0.48</v>
      </c>
      <c r="J3712" s="9" t="s">
        <v>195</v>
      </c>
      <c r="K3712" s="9">
        <v>1.1685948117249999E-2</v>
      </c>
      <c r="L3712" s="9">
        <v>3850.5067683024499</v>
      </c>
      <c r="M3712" s="9">
        <v>9.5673754995727798</v>
      </c>
      <c r="N3712" s="9">
        <v>1.4060577149223199</v>
      </c>
      <c r="O3712" s="9">
        <v>0.11180385370628999</v>
      </c>
      <c r="P3712" s="9">
        <v>1.643111750644E-2</v>
      </c>
      <c r="Q3712" s="9">
        <v>44.996822319517797</v>
      </c>
      <c r="R3712" s="9">
        <v>1210</v>
      </c>
      <c r="S3712" s="9" t="s">
        <v>310</v>
      </c>
      <c r="T3712" s="9">
        <v>1210</v>
      </c>
      <c r="U3712" s="9" t="s">
        <v>293</v>
      </c>
      <c r="V3712" s="9" t="s">
        <v>195</v>
      </c>
      <c r="Z3712" s="9">
        <v>0</v>
      </c>
      <c r="AA3712" s="9">
        <v>1</v>
      </c>
      <c r="AB3712" s="9">
        <v>0.11180385370628999</v>
      </c>
      <c r="AC3712" s="9">
        <v>1.643111750644E-2</v>
      </c>
      <c r="AD3712" s="9">
        <v>44.9968223195186</v>
      </c>
      <c r="AF3712" s="9">
        <v>-1</v>
      </c>
      <c r="AG3712" s="9">
        <v>-1</v>
      </c>
      <c r="AH3712" s="9">
        <v>-1</v>
      </c>
      <c r="AI3712" s="9">
        <v>-1</v>
      </c>
      <c r="AJ3712" s="9">
        <v>0</v>
      </c>
      <c r="AM3712" s="9" t="s">
        <v>309</v>
      </c>
      <c r="AN3712" s="9">
        <v>-1</v>
      </c>
      <c r="AQ3712" s="9">
        <v>578</v>
      </c>
      <c r="AR3712" s="9" t="s">
        <v>303</v>
      </c>
      <c r="AS3712" s="9" t="s">
        <v>304</v>
      </c>
      <c r="AT3712" s="9" t="s">
        <v>195</v>
      </c>
      <c r="AU3712" s="9">
        <v>132.71029999999999</v>
      </c>
      <c r="AV3712" s="9">
        <v>39.428800882778397</v>
      </c>
      <c r="AW3712" s="9">
        <v>47.291354190143103</v>
      </c>
      <c r="AX3712" s="9">
        <v>3.6493773200000003E-2</v>
      </c>
    </row>
    <row r="3713" spans="1:50" x14ac:dyDescent="0.25">
      <c r="A3713" s="142">
        <v>550000</v>
      </c>
      <c r="B3713" s="142">
        <v>920000</v>
      </c>
      <c r="C3713" s="142">
        <v>920000</v>
      </c>
      <c r="D3713" s="9" t="s">
        <v>305</v>
      </c>
      <c r="E3713" s="9" t="s">
        <v>70</v>
      </c>
      <c r="F3713" s="9" t="s">
        <v>306</v>
      </c>
      <c r="G3713" s="9" t="s">
        <v>307</v>
      </c>
      <c r="H3713" s="9">
        <v>0.36</v>
      </c>
      <c r="I3713" s="9">
        <v>0.48</v>
      </c>
      <c r="J3713" s="9" t="s">
        <v>195</v>
      </c>
      <c r="K3713" s="9">
        <v>0.20944595551595999</v>
      </c>
      <c r="L3713" s="9">
        <v>3850.5067683024499</v>
      </c>
      <c r="M3713" s="9">
        <v>9.5673754995727798</v>
      </c>
      <c r="N3713" s="9">
        <v>1.4060577149223199</v>
      </c>
      <c r="O3713" s="9">
        <v>2.00384810328804</v>
      </c>
      <c r="P3713" s="9">
        <v>0.29449310161248998</v>
      </c>
      <c r="Q3713" s="9">
        <v>806.47306930779405</v>
      </c>
      <c r="R3713" s="9">
        <v>1210</v>
      </c>
      <c r="S3713" s="9" t="s">
        <v>310</v>
      </c>
      <c r="T3713" s="9">
        <v>1210</v>
      </c>
      <c r="U3713" s="9" t="s">
        <v>293</v>
      </c>
      <c r="V3713" s="9" t="s">
        <v>195</v>
      </c>
      <c r="Z3713" s="9">
        <v>0</v>
      </c>
      <c r="AA3713" s="9">
        <v>1</v>
      </c>
      <c r="AB3713" s="9">
        <v>2.00384810328804</v>
      </c>
      <c r="AC3713" s="9">
        <v>0.29449310161248998</v>
      </c>
      <c r="AD3713" s="9">
        <v>806.47306930779405</v>
      </c>
      <c r="AF3713" s="9">
        <v>-1</v>
      </c>
      <c r="AG3713" s="9">
        <v>-1</v>
      </c>
      <c r="AH3713" s="9">
        <v>-1</v>
      </c>
      <c r="AI3713" s="9">
        <v>-1</v>
      </c>
      <c r="AJ3713" s="9">
        <v>0</v>
      </c>
      <c r="AM3713" s="9" t="s">
        <v>309</v>
      </c>
      <c r="AN3713" s="9">
        <v>-1</v>
      </c>
      <c r="AQ3713" s="9">
        <v>578</v>
      </c>
      <c r="AR3713" s="9" t="s">
        <v>303</v>
      </c>
      <c r="AS3713" s="9" t="s">
        <v>304</v>
      </c>
      <c r="AT3713" s="9" t="s">
        <v>195</v>
      </c>
      <c r="AU3713" s="9">
        <v>132.71029999999999</v>
      </c>
      <c r="AV3713" s="9">
        <v>113.32187334014699</v>
      </c>
      <c r="AW3713" s="9">
        <v>847.59771022548205</v>
      </c>
      <c r="AX3713" s="9">
        <v>0.6540738599</v>
      </c>
    </row>
    <row r="3714" spans="1:50" x14ac:dyDescent="0.25">
      <c r="A3714" s="142">
        <v>550000</v>
      </c>
      <c r="B3714" s="142">
        <v>920000</v>
      </c>
      <c r="C3714" s="142">
        <v>920000</v>
      </c>
      <c r="D3714" s="9" t="s">
        <v>305</v>
      </c>
      <c r="E3714" s="9" t="s">
        <v>70</v>
      </c>
      <c r="F3714" s="9" t="s">
        <v>306</v>
      </c>
      <c r="G3714" s="9" t="s">
        <v>307</v>
      </c>
      <c r="H3714" s="9">
        <v>0.36</v>
      </c>
      <c r="I3714" s="9">
        <v>0.48</v>
      </c>
      <c r="J3714" s="9" t="s">
        <v>195</v>
      </c>
      <c r="K3714" s="9">
        <v>0.12624223094518999</v>
      </c>
      <c r="L3714" s="9">
        <v>3850.5067683024499</v>
      </c>
      <c r="M3714" s="9">
        <v>9.5673754995727798</v>
      </c>
      <c r="N3714" s="9">
        <v>1.4060577149223199</v>
      </c>
      <c r="O3714" s="9">
        <v>1.20780682735642</v>
      </c>
      <c r="P3714" s="9">
        <v>0.17750386276949001</v>
      </c>
      <c r="Q3714" s="9">
        <v>486.09656470005899</v>
      </c>
      <c r="R3714" s="9">
        <v>1210</v>
      </c>
      <c r="S3714" s="9" t="s">
        <v>310</v>
      </c>
      <c r="T3714" s="9">
        <v>1210</v>
      </c>
      <c r="U3714" s="9" t="s">
        <v>293</v>
      </c>
      <c r="V3714" s="9" t="s">
        <v>195</v>
      </c>
      <c r="Z3714" s="9">
        <v>0</v>
      </c>
      <c r="AA3714" s="9">
        <v>1</v>
      </c>
      <c r="AB3714" s="9">
        <v>1.20780682735642</v>
      </c>
      <c r="AC3714" s="9">
        <v>0.17750386276949001</v>
      </c>
      <c r="AD3714" s="9">
        <v>486.09656470005899</v>
      </c>
      <c r="AF3714" s="9">
        <v>-1</v>
      </c>
      <c r="AG3714" s="9">
        <v>-1</v>
      </c>
      <c r="AH3714" s="9">
        <v>-1</v>
      </c>
      <c r="AI3714" s="9">
        <v>-1</v>
      </c>
      <c r="AJ3714" s="9">
        <v>0</v>
      </c>
      <c r="AM3714" s="9" t="s">
        <v>309</v>
      </c>
      <c r="AN3714" s="9">
        <v>-1</v>
      </c>
      <c r="AQ3714" s="9">
        <v>578</v>
      </c>
      <c r="AR3714" s="9" t="s">
        <v>303</v>
      </c>
      <c r="AS3714" s="9" t="s">
        <v>304</v>
      </c>
      <c r="AT3714" s="9" t="s">
        <v>195</v>
      </c>
      <c r="AU3714" s="9">
        <v>132.71029999999999</v>
      </c>
      <c r="AV3714" s="9">
        <v>92.048530603908205</v>
      </c>
      <c r="AW3714" s="9">
        <v>510.88418307865101</v>
      </c>
      <c r="AX3714" s="9">
        <v>0.39423890080000001</v>
      </c>
    </row>
    <row r="3715" spans="1:50" x14ac:dyDescent="0.25">
      <c r="A3715" s="142">
        <v>550000</v>
      </c>
      <c r="B3715" s="142">
        <v>920000</v>
      </c>
      <c r="C3715" s="142">
        <v>920000</v>
      </c>
      <c r="D3715" s="9" t="s">
        <v>305</v>
      </c>
      <c r="E3715" s="9" t="s">
        <v>70</v>
      </c>
      <c r="F3715" s="9" t="s">
        <v>306</v>
      </c>
      <c r="G3715" s="9" t="s">
        <v>307</v>
      </c>
      <c r="H3715" s="9">
        <v>0.36</v>
      </c>
      <c r="I3715" s="9">
        <v>0.48</v>
      </c>
      <c r="J3715" s="9" t="s">
        <v>195</v>
      </c>
      <c r="K3715" s="9">
        <v>1.610595555186E-2</v>
      </c>
      <c r="L3715" s="9">
        <v>3850.5067683024499</v>
      </c>
      <c r="M3715" s="9">
        <v>9.5673754995727798</v>
      </c>
      <c r="N3715" s="9">
        <v>1.4060577149223199</v>
      </c>
      <c r="O3715" s="9">
        <v>0.15409172454407999</v>
      </c>
      <c r="P3715" s="9">
        <v>2.2645903059890001E-2</v>
      </c>
      <c r="Q3715" s="9">
        <v>62.016090862419198</v>
      </c>
      <c r="R3715" s="9">
        <v>1210</v>
      </c>
      <c r="S3715" s="9" t="s">
        <v>310</v>
      </c>
      <c r="T3715" s="9">
        <v>1210</v>
      </c>
      <c r="U3715" s="9" t="s">
        <v>293</v>
      </c>
      <c r="V3715" s="9" t="s">
        <v>195</v>
      </c>
      <c r="Z3715" s="9">
        <v>0</v>
      </c>
      <c r="AA3715" s="9">
        <v>1</v>
      </c>
      <c r="AB3715" s="9">
        <v>0.15409172454407999</v>
      </c>
      <c r="AC3715" s="9">
        <v>2.2645903059890001E-2</v>
      </c>
      <c r="AD3715" s="9">
        <v>62.016090862419198</v>
      </c>
      <c r="AF3715" s="9">
        <v>-1</v>
      </c>
      <c r="AG3715" s="9">
        <v>-1</v>
      </c>
      <c r="AH3715" s="9">
        <v>-1</v>
      </c>
      <c r="AI3715" s="9">
        <v>-1</v>
      </c>
      <c r="AJ3715" s="9">
        <v>0</v>
      </c>
      <c r="AM3715" s="9" t="s">
        <v>309</v>
      </c>
      <c r="AN3715" s="9">
        <v>-1</v>
      </c>
      <c r="AQ3715" s="9">
        <v>578</v>
      </c>
      <c r="AR3715" s="9" t="s">
        <v>303</v>
      </c>
      <c r="AS3715" s="9" t="s">
        <v>304</v>
      </c>
      <c r="AT3715" s="9" t="s">
        <v>195</v>
      </c>
      <c r="AU3715" s="9">
        <v>132.71029999999999</v>
      </c>
      <c r="AV3715" s="9">
        <v>32.7443647254075</v>
      </c>
      <c r="AW3715" s="9">
        <v>65.178489663937597</v>
      </c>
      <c r="AX3715" s="9">
        <v>5.0296910700000003E-2</v>
      </c>
    </row>
    <row r="3716" spans="1:50" x14ac:dyDescent="0.25">
      <c r="A3716" s="142">
        <v>550000</v>
      </c>
      <c r="B3716" s="142">
        <v>920000</v>
      </c>
      <c r="C3716" s="142">
        <v>920000</v>
      </c>
      <c r="D3716" s="9" t="s">
        <v>305</v>
      </c>
      <c r="E3716" s="9" t="s">
        <v>70</v>
      </c>
      <c r="F3716" s="9" t="s">
        <v>306</v>
      </c>
      <c r="G3716" s="9" t="s">
        <v>307</v>
      </c>
      <c r="H3716" s="9">
        <v>0.36</v>
      </c>
      <c r="I3716" s="9">
        <v>0.48</v>
      </c>
      <c r="J3716" s="9" t="s">
        <v>195</v>
      </c>
      <c r="K3716" s="9">
        <v>0.20749745204163</v>
      </c>
      <c r="L3716" s="9">
        <v>3892.1521496402702</v>
      </c>
      <c r="M3716" s="9">
        <v>11.2204809409051</v>
      </c>
      <c r="N3716" s="9">
        <v>1.58013068177615</v>
      </c>
      <c r="O3716" s="9">
        <v>2.32822120591953</v>
      </c>
      <c r="P3716" s="9">
        <v>0.32787309036135998</v>
      </c>
      <c r="Q3716" s="9">
        <v>807.61165400872903</v>
      </c>
      <c r="R3716" s="9">
        <v>1400</v>
      </c>
      <c r="S3716" s="9" t="s">
        <v>297</v>
      </c>
      <c r="T3716" s="9">
        <v>1400</v>
      </c>
      <c r="U3716" s="9" t="s">
        <v>293</v>
      </c>
      <c r="V3716" s="9" t="s">
        <v>195</v>
      </c>
      <c r="Z3716" s="9">
        <v>0</v>
      </c>
      <c r="AA3716" s="9">
        <v>1</v>
      </c>
      <c r="AB3716" s="9">
        <v>2.32822120591953</v>
      </c>
      <c r="AC3716" s="9">
        <v>0.32787309036135998</v>
      </c>
      <c r="AD3716" s="9">
        <v>807.61165400872903</v>
      </c>
      <c r="AF3716" s="9">
        <v>-1</v>
      </c>
      <c r="AG3716" s="9">
        <v>-1</v>
      </c>
      <c r="AH3716" s="9">
        <v>-1</v>
      </c>
      <c r="AI3716" s="9">
        <v>-1</v>
      </c>
      <c r="AJ3716" s="9">
        <v>0</v>
      </c>
      <c r="AM3716" s="9" t="s">
        <v>309</v>
      </c>
      <c r="AN3716" s="9">
        <v>-1</v>
      </c>
      <c r="AQ3716" s="9">
        <v>578</v>
      </c>
      <c r="AR3716" s="9" t="s">
        <v>303</v>
      </c>
      <c r="AS3716" s="9" t="s">
        <v>304</v>
      </c>
      <c r="AT3716" s="9" t="s">
        <v>195</v>
      </c>
      <c r="AU3716" s="9">
        <v>132.71029999999999</v>
      </c>
      <c r="AV3716" s="9">
        <v>152.10519189186201</v>
      </c>
      <c r="AW3716" s="9">
        <v>839.71239642632599</v>
      </c>
      <c r="AX3716" s="9">
        <v>0.65499728629999998</v>
      </c>
    </row>
    <row r="3717" spans="1:50" x14ac:dyDescent="0.25">
      <c r="A3717" s="142">
        <v>550000</v>
      </c>
      <c r="B3717" s="142">
        <v>920000</v>
      </c>
      <c r="C3717" s="142">
        <v>920000</v>
      </c>
      <c r="D3717" s="9" t="s">
        <v>305</v>
      </c>
      <c r="E3717" s="9" t="s">
        <v>70</v>
      </c>
      <c r="F3717" s="9" t="s">
        <v>306</v>
      </c>
      <c r="G3717" s="9" t="s">
        <v>307</v>
      </c>
      <c r="H3717" s="9">
        <v>0.36</v>
      </c>
      <c r="I3717" s="9">
        <v>0.48</v>
      </c>
      <c r="J3717" s="9" t="s">
        <v>195</v>
      </c>
      <c r="K3717" s="9">
        <v>0.17663862475676001</v>
      </c>
      <c r="L3717" s="9">
        <v>3892.1521496402702</v>
      </c>
      <c r="M3717" s="9">
        <v>11.2204809409051</v>
      </c>
      <c r="N3717" s="9">
        <v>1.58013068177615</v>
      </c>
      <c r="O3717" s="9">
        <v>1.9819703225109799</v>
      </c>
      <c r="P3717" s="9">
        <v>0.27911211056490998</v>
      </c>
      <c r="Q3717" s="9">
        <v>687.50440305654797</v>
      </c>
      <c r="R3717" s="9">
        <v>1200</v>
      </c>
      <c r="S3717" s="9" t="s">
        <v>308</v>
      </c>
      <c r="T3717" s="9">
        <v>1200</v>
      </c>
      <c r="U3717" s="9" t="s">
        <v>293</v>
      </c>
      <c r="V3717" s="9" t="s">
        <v>195</v>
      </c>
      <c r="Z3717" s="9">
        <v>0</v>
      </c>
      <c r="AA3717" s="9">
        <v>1</v>
      </c>
      <c r="AB3717" s="9">
        <v>1.9819703225109799</v>
      </c>
      <c r="AC3717" s="9">
        <v>0.27911211056490998</v>
      </c>
      <c r="AD3717" s="9">
        <v>687.50440305654797</v>
      </c>
      <c r="AF3717" s="9">
        <v>-1</v>
      </c>
      <c r="AG3717" s="9">
        <v>-1</v>
      </c>
      <c r="AH3717" s="9">
        <v>-1</v>
      </c>
      <c r="AI3717" s="9">
        <v>-1</v>
      </c>
      <c r="AJ3717" s="9">
        <v>0</v>
      </c>
      <c r="AM3717" s="9" t="s">
        <v>309</v>
      </c>
      <c r="AN3717" s="9">
        <v>-1</v>
      </c>
      <c r="AQ3717" s="9">
        <v>578</v>
      </c>
      <c r="AR3717" s="9" t="s">
        <v>303</v>
      </c>
      <c r="AS3717" s="9" t="s">
        <v>304</v>
      </c>
      <c r="AT3717" s="9" t="s">
        <v>195</v>
      </c>
      <c r="AU3717" s="9">
        <v>132.71029999999999</v>
      </c>
      <c r="AV3717" s="9">
        <v>178.78920273425501</v>
      </c>
      <c r="AW3717" s="9">
        <v>714.83115304082196</v>
      </c>
      <c r="AX3717" s="9">
        <v>0.55758670160000001</v>
      </c>
    </row>
    <row r="3718" spans="1:50" x14ac:dyDescent="0.25">
      <c r="A3718" s="142">
        <v>550000</v>
      </c>
      <c r="B3718" s="142">
        <v>920000</v>
      </c>
      <c r="C3718" s="142">
        <v>920000</v>
      </c>
      <c r="D3718" s="9" t="s">
        <v>305</v>
      </c>
      <c r="E3718" s="9" t="s">
        <v>70</v>
      </c>
      <c r="F3718" s="9" t="s">
        <v>306</v>
      </c>
      <c r="G3718" s="9" t="s">
        <v>307</v>
      </c>
      <c r="H3718" s="9">
        <v>0.36</v>
      </c>
      <c r="I3718" s="9">
        <v>0.48</v>
      </c>
      <c r="J3718" s="9" t="s">
        <v>195</v>
      </c>
      <c r="K3718" s="9">
        <v>0.14390663820581001</v>
      </c>
      <c r="L3718" s="9">
        <v>3892.1521496402702</v>
      </c>
      <c r="M3718" s="9">
        <v>11.2204809409051</v>
      </c>
      <c r="N3718" s="9">
        <v>1.58013068177615</v>
      </c>
      <c r="O3718" s="9">
        <v>1.6147016912580501</v>
      </c>
      <c r="P3718" s="9">
        <v>0.22739129434026001</v>
      </c>
      <c r="Q3718" s="9">
        <v>560.10653124025998</v>
      </c>
      <c r="R3718" s="9">
        <v>1430</v>
      </c>
      <c r="S3718" s="9" t="s">
        <v>298</v>
      </c>
      <c r="T3718" s="9">
        <v>1430</v>
      </c>
      <c r="U3718" s="9" t="s">
        <v>293</v>
      </c>
      <c r="V3718" s="9" t="s">
        <v>195</v>
      </c>
      <c r="Z3718" s="9">
        <v>0</v>
      </c>
      <c r="AA3718" s="9">
        <v>1</v>
      </c>
      <c r="AB3718" s="9">
        <v>1.6147016912580501</v>
      </c>
      <c r="AC3718" s="9">
        <v>0.22739129434026001</v>
      </c>
      <c r="AD3718" s="9">
        <v>560.10653124025998</v>
      </c>
      <c r="AF3718" s="9">
        <v>-1</v>
      </c>
      <c r="AG3718" s="9">
        <v>-1</v>
      </c>
      <c r="AH3718" s="9">
        <v>-1</v>
      </c>
      <c r="AI3718" s="9">
        <v>-1</v>
      </c>
      <c r="AJ3718" s="9">
        <v>0</v>
      </c>
      <c r="AM3718" s="9" t="s">
        <v>309</v>
      </c>
      <c r="AN3718" s="9">
        <v>-1</v>
      </c>
      <c r="AQ3718" s="9">
        <v>578</v>
      </c>
      <c r="AR3718" s="9" t="s">
        <v>303</v>
      </c>
      <c r="AS3718" s="9" t="s">
        <v>304</v>
      </c>
      <c r="AT3718" s="9" t="s">
        <v>195</v>
      </c>
      <c r="AU3718" s="9">
        <v>132.71029999999999</v>
      </c>
      <c r="AV3718" s="9">
        <v>98.687323118788896</v>
      </c>
      <c r="AW3718" s="9">
        <v>582.36950304918901</v>
      </c>
      <c r="AX3718" s="9">
        <v>0.45426320460000003</v>
      </c>
    </row>
    <row r="3719" spans="1:50" x14ac:dyDescent="0.25">
      <c r="A3719" s="142">
        <v>550000</v>
      </c>
      <c r="B3719" s="142">
        <v>920000</v>
      </c>
      <c r="C3719" s="142">
        <v>920000</v>
      </c>
      <c r="D3719" s="9" t="s">
        <v>305</v>
      </c>
      <c r="E3719" s="9" t="s">
        <v>70</v>
      </c>
      <c r="F3719" s="9" t="s">
        <v>306</v>
      </c>
      <c r="G3719" s="9" t="s">
        <v>307</v>
      </c>
      <c r="H3719" s="9">
        <v>0.36</v>
      </c>
      <c r="I3719" s="9">
        <v>0.48</v>
      </c>
      <c r="J3719" s="9" t="s">
        <v>195</v>
      </c>
      <c r="K3719" s="9">
        <v>1.4872942415999999E-4</v>
      </c>
      <c r="L3719" s="9">
        <v>3892.1521496402702</v>
      </c>
      <c r="M3719" s="9">
        <v>11.2204809409051</v>
      </c>
      <c r="N3719" s="9">
        <v>1.58013068177615</v>
      </c>
      <c r="O3719" s="9">
        <v>1.6688156691500001E-3</v>
      </c>
      <c r="P3719" s="9">
        <v>2.3501192640000001E-4</v>
      </c>
      <c r="Q3719" s="9">
        <v>0.57887754796298996</v>
      </c>
      <c r="R3719" s="9">
        <v>1430</v>
      </c>
      <c r="S3719" s="9" t="s">
        <v>298</v>
      </c>
      <c r="T3719" s="9">
        <v>1430</v>
      </c>
      <c r="U3719" s="9" t="s">
        <v>293</v>
      </c>
      <c r="V3719" s="9" t="s">
        <v>195</v>
      </c>
      <c r="Z3719" s="9">
        <v>0</v>
      </c>
      <c r="AA3719" s="9">
        <v>1</v>
      </c>
      <c r="AB3719" s="9">
        <v>1.6688156691500001E-3</v>
      </c>
      <c r="AC3719" s="9">
        <v>2.3501192640000001E-4</v>
      </c>
      <c r="AD3719" s="9">
        <v>0.57887754796136004</v>
      </c>
      <c r="AF3719" s="9">
        <v>-1</v>
      </c>
      <c r="AG3719" s="9">
        <v>-1</v>
      </c>
      <c r="AH3719" s="9">
        <v>-1</v>
      </c>
      <c r="AI3719" s="9">
        <v>-1</v>
      </c>
      <c r="AJ3719" s="9">
        <v>0</v>
      </c>
      <c r="AM3719" s="9" t="s">
        <v>309</v>
      </c>
      <c r="AN3719" s="9">
        <v>-1</v>
      </c>
      <c r="AQ3719" s="9">
        <v>578</v>
      </c>
      <c r="AR3719" s="9" t="s">
        <v>303</v>
      </c>
      <c r="AS3719" s="9" t="s">
        <v>304</v>
      </c>
      <c r="AT3719" s="9" t="s">
        <v>195</v>
      </c>
      <c r="AU3719" s="9">
        <v>132.71029999999999</v>
      </c>
      <c r="AV3719" s="9">
        <v>4.5481400117756001</v>
      </c>
      <c r="AW3719" s="9">
        <v>0.60188662536409998</v>
      </c>
      <c r="AX3719" s="9">
        <v>4.6948710000000002E-4</v>
      </c>
    </row>
    <row r="3720" spans="1:50" x14ac:dyDescent="0.25">
      <c r="A3720" s="142">
        <v>550000</v>
      </c>
      <c r="B3720" s="142">
        <v>920000</v>
      </c>
      <c r="C3720" s="142">
        <v>920000</v>
      </c>
      <c r="D3720" s="9" t="s">
        <v>305</v>
      </c>
      <c r="E3720" s="9" t="s">
        <v>70</v>
      </c>
      <c r="F3720" s="9" t="s">
        <v>306</v>
      </c>
      <c r="G3720" s="9" t="s">
        <v>307</v>
      </c>
      <c r="H3720" s="9">
        <v>0.36</v>
      </c>
      <c r="I3720" s="9">
        <v>0.48</v>
      </c>
      <c r="J3720" s="9" t="s">
        <v>195</v>
      </c>
      <c r="K3720" s="9">
        <v>5.3148858569570002E-2</v>
      </c>
      <c r="L3720" s="9">
        <v>3892.1521496402702</v>
      </c>
      <c r="M3720" s="9">
        <v>11.2204809409051</v>
      </c>
      <c r="N3720" s="9">
        <v>1.58013068177615</v>
      </c>
      <c r="O3720" s="9">
        <v>0.59635575461080004</v>
      </c>
      <c r="P3720" s="9">
        <v>8.3982142127170006E-2</v>
      </c>
      <c r="Q3720" s="9">
        <v>206.863444132506</v>
      </c>
      <c r="R3720" s="9">
        <v>1330</v>
      </c>
      <c r="S3720" s="9" t="s">
        <v>311</v>
      </c>
      <c r="T3720" s="9">
        <v>1330</v>
      </c>
      <c r="U3720" s="9" t="s">
        <v>293</v>
      </c>
      <c r="V3720" s="9" t="s">
        <v>195</v>
      </c>
      <c r="Z3720" s="9">
        <v>0</v>
      </c>
      <c r="AA3720" s="9">
        <v>1</v>
      </c>
      <c r="AB3720" s="9">
        <v>0.59635575461080004</v>
      </c>
      <c r="AC3720" s="9">
        <v>8.3982142127170006E-2</v>
      </c>
      <c r="AD3720" s="9">
        <v>206.86344413250399</v>
      </c>
      <c r="AF3720" s="9">
        <v>-1</v>
      </c>
      <c r="AG3720" s="9">
        <v>-1</v>
      </c>
      <c r="AH3720" s="9">
        <v>-1</v>
      </c>
      <c r="AI3720" s="9">
        <v>-1</v>
      </c>
      <c r="AJ3720" s="9">
        <v>0</v>
      </c>
      <c r="AM3720" s="9" t="s">
        <v>309</v>
      </c>
      <c r="AN3720" s="9">
        <v>-1</v>
      </c>
      <c r="AQ3720" s="9">
        <v>578</v>
      </c>
      <c r="AR3720" s="9" t="s">
        <v>303</v>
      </c>
      <c r="AS3720" s="9" t="s">
        <v>304</v>
      </c>
      <c r="AT3720" s="9" t="s">
        <v>195</v>
      </c>
      <c r="AU3720" s="9">
        <v>132.71029999999999</v>
      </c>
      <c r="AV3720" s="9">
        <v>60.2147628492515</v>
      </c>
      <c r="AW3720" s="9">
        <v>215.08579964552001</v>
      </c>
      <c r="AX3720" s="9">
        <v>0.1677724608</v>
      </c>
    </row>
    <row r="3721" spans="1:50" x14ac:dyDescent="0.25">
      <c r="A3721" s="142">
        <v>550000</v>
      </c>
      <c r="B3721" s="142">
        <v>920000</v>
      </c>
      <c r="C3721" s="142">
        <v>920000</v>
      </c>
      <c r="D3721" s="9" t="s">
        <v>305</v>
      </c>
      <c r="E3721" s="9" t="s">
        <v>70</v>
      </c>
      <c r="F3721" s="9" t="s">
        <v>306</v>
      </c>
      <c r="G3721" s="9" t="s">
        <v>307</v>
      </c>
      <c r="H3721" s="9">
        <v>0.36</v>
      </c>
      <c r="I3721" s="9">
        <v>0.48</v>
      </c>
      <c r="J3721" s="9" t="s">
        <v>195</v>
      </c>
      <c r="K3721" s="9">
        <v>3.6423150831050001E-2</v>
      </c>
      <c r="L3721" s="9">
        <v>3892.1521496402702</v>
      </c>
      <c r="M3721" s="9">
        <v>11.2204809409051</v>
      </c>
      <c r="N3721" s="9">
        <v>1.58013068177615</v>
      </c>
      <c r="O3721" s="9">
        <v>0.40868526970757002</v>
      </c>
      <c r="P3721" s="9">
        <v>5.7553338155109997E-2</v>
      </c>
      <c r="Q3721" s="9">
        <v>141.764444803766</v>
      </c>
      <c r="R3721" s="9">
        <v>1430</v>
      </c>
      <c r="S3721" s="9" t="s">
        <v>298</v>
      </c>
      <c r="T3721" s="9">
        <v>1430</v>
      </c>
      <c r="U3721" s="9" t="s">
        <v>293</v>
      </c>
      <c r="V3721" s="9" t="s">
        <v>195</v>
      </c>
      <c r="Z3721" s="9">
        <v>0</v>
      </c>
      <c r="AA3721" s="9">
        <v>1</v>
      </c>
      <c r="AB3721" s="9">
        <v>0.40868526970757002</v>
      </c>
      <c r="AC3721" s="9">
        <v>5.7553338155109997E-2</v>
      </c>
      <c r="AD3721" s="9">
        <v>141.764444803766</v>
      </c>
      <c r="AF3721" s="9">
        <v>-1</v>
      </c>
      <c r="AG3721" s="9">
        <v>-1</v>
      </c>
      <c r="AH3721" s="9">
        <v>-1</v>
      </c>
      <c r="AI3721" s="9">
        <v>-1</v>
      </c>
      <c r="AJ3721" s="9">
        <v>0</v>
      </c>
      <c r="AM3721" s="9" t="s">
        <v>309</v>
      </c>
      <c r="AN3721" s="9">
        <v>-1</v>
      </c>
      <c r="AQ3721" s="9">
        <v>578</v>
      </c>
      <c r="AR3721" s="9" t="s">
        <v>303</v>
      </c>
      <c r="AS3721" s="9" t="s">
        <v>304</v>
      </c>
      <c r="AT3721" s="9" t="s">
        <v>195</v>
      </c>
      <c r="AU3721" s="9">
        <v>132.71029999999999</v>
      </c>
      <c r="AV3721" s="9">
        <v>68.3369041188908</v>
      </c>
      <c r="AW3721" s="9">
        <v>147.399261864702</v>
      </c>
      <c r="AX3721" s="9">
        <v>0.1149752188</v>
      </c>
    </row>
    <row r="3722" spans="1:50" x14ac:dyDescent="0.25">
      <c r="A3722" s="142">
        <v>550000</v>
      </c>
      <c r="B3722" s="142">
        <v>920000</v>
      </c>
      <c r="C3722" s="142">
        <v>920000</v>
      </c>
      <c r="D3722" s="9" t="s">
        <v>305</v>
      </c>
      <c r="E3722" s="9" t="s">
        <v>70</v>
      </c>
      <c r="F3722" s="9" t="s">
        <v>306</v>
      </c>
      <c r="G3722" s="9" t="s">
        <v>307</v>
      </c>
      <c r="H3722" s="9">
        <v>0.36</v>
      </c>
      <c r="I3722" s="9">
        <v>0.48</v>
      </c>
      <c r="J3722" s="9" t="s">
        <v>195</v>
      </c>
      <c r="K3722" s="9">
        <v>0.22949275834524999</v>
      </c>
      <c r="L3722" s="9">
        <v>3855.3464395690798</v>
      </c>
      <c r="M3722" s="9">
        <v>9.57859158916939</v>
      </c>
      <c r="N3722" s="9">
        <v>1.40767849505342</v>
      </c>
      <c r="O3722" s="9">
        <v>2.1982174048611101</v>
      </c>
      <c r="P3722" s="9">
        <v>0.32305202069310002</v>
      </c>
      <c r="Q3722" s="9">
        <v>884.77408879325401</v>
      </c>
      <c r="R3722" s="9">
        <v>1200</v>
      </c>
      <c r="S3722" s="9" t="s">
        <v>308</v>
      </c>
      <c r="T3722" s="9">
        <v>1200</v>
      </c>
      <c r="U3722" s="9" t="s">
        <v>293</v>
      </c>
      <c r="V3722" s="9" t="s">
        <v>195</v>
      </c>
      <c r="Z3722" s="9">
        <v>0</v>
      </c>
      <c r="AA3722" s="9">
        <v>1</v>
      </c>
      <c r="AB3722" s="9">
        <v>2.1982174048611101</v>
      </c>
      <c r="AC3722" s="9">
        <v>0.32305202069310002</v>
      </c>
      <c r="AD3722" s="9">
        <v>884.77408879325401</v>
      </c>
      <c r="AF3722" s="9">
        <v>-1</v>
      </c>
      <c r="AG3722" s="9">
        <v>-1</v>
      </c>
      <c r="AH3722" s="9">
        <v>-1</v>
      </c>
      <c r="AI3722" s="9">
        <v>-1</v>
      </c>
      <c r="AJ3722" s="9">
        <v>0</v>
      </c>
      <c r="AM3722" s="9" t="s">
        <v>309</v>
      </c>
      <c r="AN3722" s="9">
        <v>-1</v>
      </c>
      <c r="AQ3722" s="9">
        <v>578</v>
      </c>
      <c r="AR3722" s="9" t="s">
        <v>303</v>
      </c>
      <c r="AS3722" s="9" t="s">
        <v>304</v>
      </c>
      <c r="AT3722" s="9" t="s">
        <v>195</v>
      </c>
      <c r="AU3722" s="9">
        <v>132.71029999999999</v>
      </c>
      <c r="AV3722" s="9">
        <v>237.430580985288</v>
      </c>
      <c r="AW3722" s="9">
        <v>928.72424300377497</v>
      </c>
      <c r="AX3722" s="9">
        <v>0.71757833640000002</v>
      </c>
    </row>
    <row r="3723" spans="1:50" x14ac:dyDescent="0.25">
      <c r="A3723" s="142">
        <v>550000</v>
      </c>
      <c r="B3723" s="142">
        <v>920000</v>
      </c>
      <c r="C3723" s="142">
        <v>920000</v>
      </c>
      <c r="D3723" s="9" t="s">
        <v>305</v>
      </c>
      <c r="E3723" s="9" t="s">
        <v>70</v>
      </c>
      <c r="F3723" s="9" t="s">
        <v>306</v>
      </c>
      <c r="G3723" s="9" t="s">
        <v>307</v>
      </c>
      <c r="H3723" s="9">
        <v>0.36</v>
      </c>
      <c r="I3723" s="9">
        <v>0.48</v>
      </c>
      <c r="J3723" s="9" t="s">
        <v>195</v>
      </c>
      <c r="K3723" s="9">
        <v>2.1067367221169999E-2</v>
      </c>
      <c r="L3723" s="9">
        <v>3855.3464395690798</v>
      </c>
      <c r="M3723" s="9">
        <v>9.57859158916939</v>
      </c>
      <c r="N3723" s="9">
        <v>1.40767849505342</v>
      </c>
      <c r="O3723" s="9">
        <v>0.20179570647067999</v>
      </c>
      <c r="P3723" s="9">
        <v>2.9656079784640001E-2</v>
      </c>
      <c r="Q3723" s="9">
        <v>81.221999207247507</v>
      </c>
      <c r="R3723" s="9">
        <v>1210</v>
      </c>
      <c r="S3723" s="9" t="s">
        <v>310</v>
      </c>
      <c r="T3723" s="9">
        <v>1210</v>
      </c>
      <c r="U3723" s="9" t="s">
        <v>293</v>
      </c>
      <c r="V3723" s="9" t="s">
        <v>195</v>
      </c>
      <c r="Z3723" s="9">
        <v>0</v>
      </c>
      <c r="AA3723" s="9">
        <v>1</v>
      </c>
      <c r="AB3723" s="9">
        <v>0.20179570647067999</v>
      </c>
      <c r="AC3723" s="9">
        <v>2.9656079784640001E-2</v>
      </c>
      <c r="AD3723" s="9">
        <v>81.221999207248999</v>
      </c>
      <c r="AF3723" s="9">
        <v>-1</v>
      </c>
      <c r="AG3723" s="9">
        <v>-1</v>
      </c>
      <c r="AH3723" s="9">
        <v>-1</v>
      </c>
      <c r="AI3723" s="9">
        <v>-1</v>
      </c>
      <c r="AJ3723" s="9">
        <v>0</v>
      </c>
      <c r="AM3723" s="9" t="s">
        <v>309</v>
      </c>
      <c r="AN3723" s="9">
        <v>-1</v>
      </c>
      <c r="AQ3723" s="9">
        <v>578</v>
      </c>
      <c r="AR3723" s="9" t="s">
        <v>303</v>
      </c>
      <c r="AS3723" s="9" t="s">
        <v>304</v>
      </c>
      <c r="AT3723" s="9" t="s">
        <v>195</v>
      </c>
      <c r="AU3723" s="9">
        <v>132.71029999999999</v>
      </c>
      <c r="AV3723" s="9">
        <v>40.952250750475102</v>
      </c>
      <c r="AW3723" s="9">
        <v>85.256610342068797</v>
      </c>
      <c r="AX3723" s="9">
        <v>6.5873478700000002E-2</v>
      </c>
    </row>
    <row r="3724" spans="1:50" x14ac:dyDescent="0.25">
      <c r="A3724" s="142">
        <v>550000</v>
      </c>
      <c r="B3724" s="142">
        <v>920000</v>
      </c>
      <c r="C3724" s="142">
        <v>920000</v>
      </c>
      <c r="D3724" s="9" t="s">
        <v>305</v>
      </c>
      <c r="E3724" s="9" t="s">
        <v>70</v>
      </c>
      <c r="F3724" s="9" t="s">
        <v>306</v>
      </c>
      <c r="G3724" s="9" t="s">
        <v>307</v>
      </c>
      <c r="H3724" s="9">
        <v>0.36</v>
      </c>
      <c r="I3724" s="9">
        <v>0.48</v>
      </c>
      <c r="J3724" s="9" t="s">
        <v>195</v>
      </c>
      <c r="K3724" s="9">
        <v>4.4461687385199998E-3</v>
      </c>
      <c r="L3724" s="9">
        <v>3855.3464395690798</v>
      </c>
      <c r="M3724" s="9">
        <v>9.57859158916939</v>
      </c>
      <c r="N3724" s="9">
        <v>1.40767849505342</v>
      </c>
      <c r="O3724" s="9">
        <v>4.2588034482859999E-2</v>
      </c>
      <c r="P3724" s="9">
        <v>6.2587761186000002E-3</v>
      </c>
      <c r="Q3724" s="9">
        <v>17.141520815795701</v>
      </c>
      <c r="R3724" s="9">
        <v>1210</v>
      </c>
      <c r="S3724" s="9" t="s">
        <v>310</v>
      </c>
      <c r="T3724" s="9">
        <v>1210</v>
      </c>
      <c r="U3724" s="9" t="s">
        <v>293</v>
      </c>
      <c r="V3724" s="9" t="s">
        <v>195</v>
      </c>
      <c r="Z3724" s="9">
        <v>0</v>
      </c>
      <c r="AA3724" s="9">
        <v>1</v>
      </c>
      <c r="AB3724" s="9">
        <v>4.2588034482859999E-2</v>
      </c>
      <c r="AC3724" s="9">
        <v>6.2587761186000002E-3</v>
      </c>
      <c r="AD3724" s="9">
        <v>17.1415208157966</v>
      </c>
      <c r="AF3724" s="9">
        <v>-1</v>
      </c>
      <c r="AG3724" s="9">
        <v>-1</v>
      </c>
      <c r="AH3724" s="9">
        <v>-1</v>
      </c>
      <c r="AI3724" s="9">
        <v>-1</v>
      </c>
      <c r="AJ3724" s="9">
        <v>0</v>
      </c>
      <c r="AM3724" s="9" t="s">
        <v>309</v>
      </c>
      <c r="AN3724" s="9">
        <v>-1</v>
      </c>
      <c r="AQ3724" s="9">
        <v>578</v>
      </c>
      <c r="AR3724" s="9" t="s">
        <v>303</v>
      </c>
      <c r="AS3724" s="9" t="s">
        <v>304</v>
      </c>
      <c r="AT3724" s="9" t="s">
        <v>195</v>
      </c>
      <c r="AU3724" s="9">
        <v>132.71029999999999</v>
      </c>
      <c r="AV3724" s="9">
        <v>24.163837689279902</v>
      </c>
      <c r="AW3724" s="9">
        <v>17.993006514574901</v>
      </c>
      <c r="AX3724" s="9">
        <v>1.39022878E-2</v>
      </c>
    </row>
    <row r="3725" spans="1:50" x14ac:dyDescent="0.25">
      <c r="A3725" s="142">
        <v>550000</v>
      </c>
      <c r="B3725" s="142">
        <v>920000</v>
      </c>
      <c r="C3725" s="142">
        <v>920000</v>
      </c>
      <c r="D3725" s="9" t="s">
        <v>305</v>
      </c>
      <c r="E3725" s="9" t="s">
        <v>70</v>
      </c>
      <c r="F3725" s="9" t="s">
        <v>306</v>
      </c>
      <c r="G3725" s="9" t="s">
        <v>307</v>
      </c>
      <c r="H3725" s="9">
        <v>0.36</v>
      </c>
      <c r="I3725" s="9">
        <v>0.48</v>
      </c>
      <c r="J3725" s="9" t="s">
        <v>195</v>
      </c>
      <c r="K3725" s="9">
        <v>2.6991515208800001E-3</v>
      </c>
      <c r="L3725" s="9">
        <v>3855.3464395690798</v>
      </c>
      <c r="M3725" s="9">
        <v>9.57859158916939</v>
      </c>
      <c r="N3725" s="9">
        <v>1.40767849505342</v>
      </c>
      <c r="O3725" s="9">
        <v>2.585407005583E-2</v>
      </c>
      <c r="P3725" s="9">
        <v>3.7995375508300001E-3</v>
      </c>
      <c r="Q3725" s="9">
        <v>10.4061642058975</v>
      </c>
      <c r="R3725" s="9">
        <v>1210</v>
      </c>
      <c r="S3725" s="9" t="s">
        <v>310</v>
      </c>
      <c r="T3725" s="9">
        <v>1210</v>
      </c>
      <c r="U3725" s="9" t="s">
        <v>293</v>
      </c>
      <c r="V3725" s="9" t="s">
        <v>195</v>
      </c>
      <c r="Z3725" s="9">
        <v>0</v>
      </c>
      <c r="AA3725" s="9">
        <v>1</v>
      </c>
      <c r="AB3725" s="9">
        <v>2.585407005583E-2</v>
      </c>
      <c r="AC3725" s="9">
        <v>3.7995375508300001E-3</v>
      </c>
      <c r="AD3725" s="9">
        <v>10.406164205898801</v>
      </c>
      <c r="AF3725" s="9">
        <v>-1</v>
      </c>
      <c r="AG3725" s="9">
        <v>-1</v>
      </c>
      <c r="AH3725" s="9">
        <v>-1</v>
      </c>
      <c r="AI3725" s="9">
        <v>-1</v>
      </c>
      <c r="AJ3725" s="9">
        <v>0</v>
      </c>
      <c r="AM3725" s="9" t="s">
        <v>309</v>
      </c>
      <c r="AN3725" s="9">
        <v>-1</v>
      </c>
      <c r="AQ3725" s="9">
        <v>578</v>
      </c>
      <c r="AR3725" s="9" t="s">
        <v>303</v>
      </c>
      <c r="AS3725" s="9" t="s">
        <v>304</v>
      </c>
      <c r="AT3725" s="9" t="s">
        <v>195</v>
      </c>
      <c r="AU3725" s="9">
        <v>132.71029999999999</v>
      </c>
      <c r="AV3725" s="9">
        <v>19.3332114479004</v>
      </c>
      <c r="AW3725" s="9">
        <v>10.9230786673214</v>
      </c>
      <c r="AX3725" s="9">
        <v>8.4397113999999992E-3</v>
      </c>
    </row>
    <row r="3726" spans="1:50" x14ac:dyDescent="0.25">
      <c r="A3726" s="142">
        <v>550000</v>
      </c>
      <c r="B3726" s="142">
        <v>920000</v>
      </c>
      <c r="C3726" s="142">
        <v>920000</v>
      </c>
      <c r="D3726" s="9" t="s">
        <v>305</v>
      </c>
      <c r="E3726" s="9" t="s">
        <v>70</v>
      </c>
      <c r="F3726" s="9" t="s">
        <v>306</v>
      </c>
      <c r="G3726" s="9" t="s">
        <v>307</v>
      </c>
      <c r="H3726" s="9">
        <v>0.36</v>
      </c>
      <c r="I3726" s="9">
        <v>0.48</v>
      </c>
      <c r="J3726" s="9" t="s">
        <v>195</v>
      </c>
      <c r="K3726" s="9">
        <v>0.21115967027783</v>
      </c>
      <c r="L3726" s="9">
        <v>3855.3464395690798</v>
      </c>
      <c r="M3726" s="9">
        <v>9.57859158916939</v>
      </c>
      <c r="N3726" s="9">
        <v>1.40767849505342</v>
      </c>
      <c r="O3726" s="9">
        <v>2.0226122416950698</v>
      </c>
      <c r="P3726" s="9">
        <v>0.29724492687268</v>
      </c>
      <c r="Q3726" s="9">
        <v>814.09368298623895</v>
      </c>
      <c r="R3726" s="9">
        <v>1210</v>
      </c>
      <c r="S3726" s="9" t="s">
        <v>310</v>
      </c>
      <c r="T3726" s="9">
        <v>1210</v>
      </c>
      <c r="U3726" s="9" t="s">
        <v>293</v>
      </c>
      <c r="V3726" s="9" t="s">
        <v>195</v>
      </c>
      <c r="Z3726" s="9">
        <v>0</v>
      </c>
      <c r="AA3726" s="9">
        <v>1</v>
      </c>
      <c r="AB3726" s="9">
        <v>2.0226122416950698</v>
      </c>
      <c r="AC3726" s="9">
        <v>0.29724492687268</v>
      </c>
      <c r="AD3726" s="9">
        <v>814.09368298623895</v>
      </c>
      <c r="AF3726" s="9">
        <v>-1</v>
      </c>
      <c r="AG3726" s="9">
        <v>-1</v>
      </c>
      <c r="AH3726" s="9">
        <v>-1</v>
      </c>
      <c r="AI3726" s="9">
        <v>-1</v>
      </c>
      <c r="AJ3726" s="9">
        <v>0</v>
      </c>
      <c r="AM3726" s="9" t="s">
        <v>309</v>
      </c>
      <c r="AN3726" s="9">
        <v>-1</v>
      </c>
      <c r="AQ3726" s="9">
        <v>578</v>
      </c>
      <c r="AR3726" s="9" t="s">
        <v>303</v>
      </c>
      <c r="AS3726" s="9" t="s">
        <v>304</v>
      </c>
      <c r="AT3726" s="9" t="s">
        <v>195</v>
      </c>
      <c r="AU3726" s="9">
        <v>132.71029999999999</v>
      </c>
      <c r="AV3726" s="9">
        <v>116.77756150264</v>
      </c>
      <c r="AW3726" s="9">
        <v>854.53286781573001</v>
      </c>
      <c r="AX3726" s="9">
        <v>0.66025440629999999</v>
      </c>
    </row>
    <row r="3727" spans="1:50" x14ac:dyDescent="0.25">
      <c r="A3727" s="142">
        <v>550000</v>
      </c>
      <c r="B3727" s="142">
        <v>920000</v>
      </c>
      <c r="C3727" s="142">
        <v>920000</v>
      </c>
      <c r="D3727" s="9" t="s">
        <v>305</v>
      </c>
      <c r="E3727" s="9" t="s">
        <v>70</v>
      </c>
      <c r="F3727" s="9" t="s">
        <v>306</v>
      </c>
      <c r="G3727" s="9" t="s">
        <v>307</v>
      </c>
      <c r="H3727" s="9">
        <v>0.36</v>
      </c>
      <c r="I3727" s="9">
        <v>0.48</v>
      </c>
      <c r="J3727" s="9" t="s">
        <v>195</v>
      </c>
      <c r="K3727" s="9">
        <v>0.14889833742615</v>
      </c>
      <c r="L3727" s="9">
        <v>3855.3464395690798</v>
      </c>
      <c r="M3727" s="9">
        <v>9.57859158916939</v>
      </c>
      <c r="N3727" s="9">
        <v>1.40767849505342</v>
      </c>
      <c r="O3727" s="9">
        <v>1.42623636251151</v>
      </c>
      <c r="P3727" s="9">
        <v>0.20960098754400999</v>
      </c>
      <c r="Q3727" s="9">
        <v>574.054675053697</v>
      </c>
      <c r="R3727" s="9">
        <v>1210</v>
      </c>
      <c r="S3727" s="9" t="s">
        <v>310</v>
      </c>
      <c r="T3727" s="9">
        <v>1210</v>
      </c>
      <c r="U3727" s="9" t="s">
        <v>293</v>
      </c>
      <c r="V3727" s="9" t="s">
        <v>195</v>
      </c>
      <c r="Z3727" s="9">
        <v>0</v>
      </c>
      <c r="AA3727" s="9">
        <v>1</v>
      </c>
      <c r="AB3727" s="9">
        <v>1.42623636251151</v>
      </c>
      <c r="AC3727" s="9">
        <v>0.20960098754400999</v>
      </c>
      <c r="AD3727" s="9">
        <v>574.054675053697</v>
      </c>
      <c r="AF3727" s="9">
        <v>-1</v>
      </c>
      <c r="AG3727" s="9">
        <v>-1</v>
      </c>
      <c r="AH3727" s="9">
        <v>-1</v>
      </c>
      <c r="AI3727" s="9">
        <v>-1</v>
      </c>
      <c r="AJ3727" s="9">
        <v>0</v>
      </c>
      <c r="AM3727" s="9" t="s">
        <v>309</v>
      </c>
      <c r="AN3727" s="9">
        <v>-1</v>
      </c>
      <c r="AQ3727" s="9">
        <v>578</v>
      </c>
      <c r="AR3727" s="9" t="s">
        <v>303</v>
      </c>
      <c r="AS3727" s="9" t="s">
        <v>304</v>
      </c>
      <c r="AT3727" s="9" t="s">
        <v>195</v>
      </c>
      <c r="AU3727" s="9">
        <v>132.71029999999999</v>
      </c>
      <c r="AV3727" s="9">
        <v>99.392855489338501</v>
      </c>
      <c r="AW3727" s="9">
        <v>602.570193097735</v>
      </c>
      <c r="AX3727" s="9">
        <v>0.46557556779999998</v>
      </c>
    </row>
    <row r="3728" spans="1:50" x14ac:dyDescent="0.25">
      <c r="A3728" s="142">
        <v>550000</v>
      </c>
      <c r="B3728" s="142">
        <v>920000</v>
      </c>
      <c r="C3728" s="142">
        <v>920000</v>
      </c>
      <c r="D3728" s="9" t="s">
        <v>305</v>
      </c>
      <c r="E3728" s="9" t="s">
        <v>70</v>
      </c>
      <c r="F3728" s="9" t="s">
        <v>306</v>
      </c>
      <c r="G3728" s="9" t="s">
        <v>307</v>
      </c>
      <c r="H3728" s="9">
        <v>0.36</v>
      </c>
      <c r="I3728" s="9">
        <v>0.48</v>
      </c>
      <c r="J3728" s="9" t="s">
        <v>195</v>
      </c>
      <c r="K3728" s="9">
        <v>0.11993799549358</v>
      </c>
      <c r="L3728" s="9">
        <v>3847.42469185956</v>
      </c>
      <c r="M3728" s="9">
        <v>9.5601531219609299</v>
      </c>
      <c r="N3728" s="9">
        <v>1.40501113789097</v>
      </c>
      <c r="O3728" s="9">
        <v>1.1466256020597401</v>
      </c>
      <c r="P3728" s="9">
        <v>0.1685142195248</v>
      </c>
      <c r="Q3728" s="9">
        <v>461.45240535416298</v>
      </c>
      <c r="R3728" s="9">
        <v>1200</v>
      </c>
      <c r="S3728" s="9" t="s">
        <v>308</v>
      </c>
      <c r="T3728" s="9">
        <v>1200</v>
      </c>
      <c r="U3728" s="9" t="s">
        <v>293</v>
      </c>
      <c r="V3728" s="9" t="s">
        <v>195</v>
      </c>
      <c r="Z3728" s="9">
        <v>0</v>
      </c>
      <c r="AA3728" s="9">
        <v>1</v>
      </c>
      <c r="AB3728" s="9">
        <v>1.1466256020597401</v>
      </c>
      <c r="AC3728" s="9">
        <v>0.1685142195248</v>
      </c>
      <c r="AD3728" s="9">
        <v>461.45240535416298</v>
      </c>
      <c r="AF3728" s="9">
        <v>-1</v>
      </c>
      <c r="AG3728" s="9">
        <v>-1</v>
      </c>
      <c r="AH3728" s="9">
        <v>-1</v>
      </c>
      <c r="AI3728" s="9">
        <v>-1</v>
      </c>
      <c r="AJ3728" s="9">
        <v>0</v>
      </c>
      <c r="AM3728" s="9" t="s">
        <v>309</v>
      </c>
      <c r="AN3728" s="9">
        <v>-1</v>
      </c>
      <c r="AQ3728" s="9">
        <v>578</v>
      </c>
      <c r="AR3728" s="9" t="s">
        <v>303</v>
      </c>
      <c r="AS3728" s="9" t="s">
        <v>304</v>
      </c>
      <c r="AT3728" s="9" t="s">
        <v>195</v>
      </c>
      <c r="AU3728" s="9">
        <v>132.71029999999999</v>
      </c>
      <c r="AV3728" s="9">
        <v>139.35957178499601</v>
      </c>
      <c r="AW3728" s="9">
        <v>485.37184735300201</v>
      </c>
      <c r="AX3728" s="9">
        <v>0.3742517481</v>
      </c>
    </row>
    <row r="3729" spans="1:50" x14ac:dyDescent="0.25">
      <c r="A3729" s="142">
        <v>550000</v>
      </c>
      <c r="B3729" s="142">
        <v>920000</v>
      </c>
      <c r="C3729" s="142">
        <v>920000</v>
      </c>
      <c r="D3729" s="9" t="s">
        <v>305</v>
      </c>
      <c r="E3729" s="9" t="s">
        <v>70</v>
      </c>
      <c r="F3729" s="9" t="s">
        <v>306</v>
      </c>
      <c r="G3729" s="9" t="s">
        <v>307</v>
      </c>
      <c r="H3729" s="9">
        <v>0.36</v>
      </c>
      <c r="I3729" s="9">
        <v>0.48</v>
      </c>
      <c r="J3729" s="9" t="s">
        <v>195</v>
      </c>
      <c r="K3729" s="9">
        <v>0.16011810125938999</v>
      </c>
      <c r="L3729" s="9">
        <v>3847.42469185956</v>
      </c>
      <c r="M3729" s="9">
        <v>9.5601531219609299</v>
      </c>
      <c r="N3729" s="9">
        <v>1.40501113789097</v>
      </c>
      <c r="O3729" s="9">
        <v>1.53075356563746</v>
      </c>
      <c r="P3729" s="9">
        <v>0.22496771564740001</v>
      </c>
      <c r="Q3729" s="9">
        <v>616.04233639906602</v>
      </c>
      <c r="R3729" s="9">
        <v>1210</v>
      </c>
      <c r="S3729" s="9" t="s">
        <v>310</v>
      </c>
      <c r="T3729" s="9">
        <v>1210</v>
      </c>
      <c r="U3729" s="9" t="s">
        <v>293</v>
      </c>
      <c r="V3729" s="9" t="s">
        <v>195</v>
      </c>
      <c r="Z3729" s="9">
        <v>0</v>
      </c>
      <c r="AA3729" s="9">
        <v>1</v>
      </c>
      <c r="AB3729" s="9">
        <v>1.53075356563746</v>
      </c>
      <c r="AC3729" s="9">
        <v>0.22496771564740001</v>
      </c>
      <c r="AD3729" s="9">
        <v>616.04233639906602</v>
      </c>
      <c r="AF3729" s="9">
        <v>-1</v>
      </c>
      <c r="AG3729" s="9">
        <v>-1</v>
      </c>
      <c r="AH3729" s="9">
        <v>-1</v>
      </c>
      <c r="AI3729" s="9">
        <v>-1</v>
      </c>
      <c r="AJ3729" s="9">
        <v>0</v>
      </c>
      <c r="AM3729" s="9" t="s">
        <v>309</v>
      </c>
      <c r="AN3729" s="9">
        <v>-1</v>
      </c>
      <c r="AQ3729" s="9">
        <v>578</v>
      </c>
      <c r="AR3729" s="9" t="s">
        <v>303</v>
      </c>
      <c r="AS3729" s="9" t="s">
        <v>304</v>
      </c>
      <c r="AT3729" s="9" t="s">
        <v>195</v>
      </c>
      <c r="AU3729" s="9">
        <v>132.71029999999999</v>
      </c>
      <c r="AV3729" s="9">
        <v>104.2576473271</v>
      </c>
      <c r="AW3729" s="9">
        <v>647.97496642407395</v>
      </c>
      <c r="AX3729" s="9">
        <v>0.49962882110000001</v>
      </c>
    </row>
    <row r="3730" spans="1:50" x14ac:dyDescent="0.25">
      <c r="A3730" s="142">
        <v>550000</v>
      </c>
      <c r="B3730" s="142">
        <v>920000</v>
      </c>
      <c r="C3730" s="142">
        <v>920000</v>
      </c>
      <c r="D3730" s="9" t="s">
        <v>305</v>
      </c>
      <c r="E3730" s="9" t="s">
        <v>70</v>
      </c>
      <c r="F3730" s="9" t="s">
        <v>306</v>
      </c>
      <c r="G3730" s="9" t="s">
        <v>307</v>
      </c>
      <c r="H3730" s="9">
        <v>0.36</v>
      </c>
      <c r="I3730" s="9">
        <v>0.48</v>
      </c>
      <c r="J3730" s="9" t="s">
        <v>195</v>
      </c>
      <c r="K3730" s="9">
        <v>5.4096175981370002E-2</v>
      </c>
      <c r="L3730" s="9">
        <v>3847.42469185956</v>
      </c>
      <c r="M3730" s="9">
        <v>9.5601531219609299</v>
      </c>
      <c r="N3730" s="9">
        <v>1.40501113789097</v>
      </c>
      <c r="O3730" s="9">
        <v>0.51716772569450997</v>
      </c>
      <c r="P3730" s="9">
        <v>7.6005729771139993E-2</v>
      </c>
      <c r="Q3730" s="9">
        <v>208.130963205933</v>
      </c>
      <c r="R3730" s="9">
        <v>1210</v>
      </c>
      <c r="S3730" s="9" t="s">
        <v>310</v>
      </c>
      <c r="T3730" s="9">
        <v>1210</v>
      </c>
      <c r="U3730" s="9" t="s">
        <v>293</v>
      </c>
      <c r="V3730" s="9" t="s">
        <v>195</v>
      </c>
      <c r="Z3730" s="9">
        <v>0</v>
      </c>
      <c r="AA3730" s="9">
        <v>1</v>
      </c>
      <c r="AB3730" s="9">
        <v>0.51716772569450997</v>
      </c>
      <c r="AC3730" s="9">
        <v>7.6005729771139993E-2</v>
      </c>
      <c r="AD3730" s="9">
        <v>208.130963205933</v>
      </c>
      <c r="AF3730" s="9">
        <v>-1</v>
      </c>
      <c r="AG3730" s="9">
        <v>-1</v>
      </c>
      <c r="AH3730" s="9">
        <v>-1</v>
      </c>
      <c r="AI3730" s="9">
        <v>-1</v>
      </c>
      <c r="AJ3730" s="9">
        <v>0</v>
      </c>
      <c r="AM3730" s="9" t="s">
        <v>309</v>
      </c>
      <c r="AN3730" s="9">
        <v>-1</v>
      </c>
      <c r="AQ3730" s="9">
        <v>578</v>
      </c>
      <c r="AR3730" s="9" t="s">
        <v>303</v>
      </c>
      <c r="AS3730" s="9" t="s">
        <v>304</v>
      </c>
      <c r="AT3730" s="9" t="s">
        <v>195</v>
      </c>
      <c r="AU3730" s="9">
        <v>132.71029999999999</v>
      </c>
      <c r="AV3730" s="9">
        <v>60.221626973947501</v>
      </c>
      <c r="AW3730" s="9">
        <v>218.91945719751899</v>
      </c>
      <c r="AX3730" s="9">
        <v>0.1688004568</v>
      </c>
    </row>
    <row r="3731" spans="1:50" x14ac:dyDescent="0.25">
      <c r="A3731" s="142">
        <v>550000</v>
      </c>
      <c r="B3731" s="142">
        <v>920000</v>
      </c>
      <c r="C3731" s="142">
        <v>920000</v>
      </c>
      <c r="D3731" s="9" t="s">
        <v>305</v>
      </c>
      <c r="E3731" s="9" t="s">
        <v>70</v>
      </c>
      <c r="F3731" s="9" t="s">
        <v>306</v>
      </c>
      <c r="G3731" s="9" t="s">
        <v>307</v>
      </c>
      <c r="H3731" s="9">
        <v>0.36</v>
      </c>
      <c r="I3731" s="9">
        <v>0.48</v>
      </c>
      <c r="J3731" s="9" t="s">
        <v>195</v>
      </c>
      <c r="K3731" s="9">
        <v>0.18726470294031</v>
      </c>
      <c r="L3731" s="9">
        <v>3847.42469185956</v>
      </c>
      <c r="M3731" s="9">
        <v>9.5601531219609299</v>
      </c>
      <c r="N3731" s="9">
        <v>1.40501113789097</v>
      </c>
      <c r="O3731" s="9">
        <v>1.7902792344479299</v>
      </c>
      <c r="P3731" s="9">
        <v>0.26310899336498</v>
      </c>
      <c r="Q3731" s="9">
        <v>720.48684200631396</v>
      </c>
      <c r="R3731" s="9">
        <v>1210</v>
      </c>
      <c r="S3731" s="9" t="s">
        <v>310</v>
      </c>
      <c r="T3731" s="9">
        <v>1210</v>
      </c>
      <c r="U3731" s="9" t="s">
        <v>293</v>
      </c>
      <c r="V3731" s="9" t="s">
        <v>195</v>
      </c>
      <c r="Z3731" s="9">
        <v>0</v>
      </c>
      <c r="AA3731" s="9">
        <v>1</v>
      </c>
      <c r="AB3731" s="9">
        <v>1.7902792344479299</v>
      </c>
      <c r="AC3731" s="9">
        <v>0.26310899336498</v>
      </c>
      <c r="AD3731" s="9">
        <v>720.48684200631396</v>
      </c>
      <c r="AF3731" s="9">
        <v>-1</v>
      </c>
      <c r="AG3731" s="9">
        <v>-1</v>
      </c>
      <c r="AH3731" s="9">
        <v>-1</v>
      </c>
      <c r="AI3731" s="9">
        <v>-1</v>
      </c>
      <c r="AJ3731" s="9">
        <v>0</v>
      </c>
      <c r="AM3731" s="9" t="s">
        <v>309</v>
      </c>
      <c r="AN3731" s="9">
        <v>-1</v>
      </c>
      <c r="AQ3731" s="9">
        <v>578</v>
      </c>
      <c r="AR3731" s="9" t="s">
        <v>303</v>
      </c>
      <c r="AS3731" s="9" t="s">
        <v>304</v>
      </c>
      <c r="AT3731" s="9" t="s">
        <v>195</v>
      </c>
      <c r="AU3731" s="9">
        <v>132.71029999999999</v>
      </c>
      <c r="AV3731" s="9">
        <v>112.62923240663</v>
      </c>
      <c r="AW3731" s="9">
        <v>757.83336578284002</v>
      </c>
      <c r="AX3731" s="9">
        <v>0.58433644929999995</v>
      </c>
    </row>
    <row r="3732" spans="1:50" x14ac:dyDescent="0.25">
      <c r="A3732" s="142">
        <v>550000</v>
      </c>
      <c r="B3732" s="142">
        <v>920000</v>
      </c>
      <c r="C3732" s="142">
        <v>920000</v>
      </c>
      <c r="D3732" s="9" t="s">
        <v>305</v>
      </c>
      <c r="E3732" s="9" t="s">
        <v>70</v>
      </c>
      <c r="F3732" s="9" t="s">
        <v>306</v>
      </c>
      <c r="G3732" s="9" t="s">
        <v>307</v>
      </c>
      <c r="H3732" s="9">
        <v>0.36</v>
      </c>
      <c r="I3732" s="9">
        <v>0.48</v>
      </c>
      <c r="J3732" s="9" t="s">
        <v>195</v>
      </c>
      <c r="K3732" s="9">
        <v>9.6346477924199994E-2</v>
      </c>
      <c r="L3732" s="9">
        <v>3847.42469185956</v>
      </c>
      <c r="M3732" s="9">
        <v>9.5601531219609299</v>
      </c>
      <c r="N3732" s="9">
        <v>1.40501113789097</v>
      </c>
      <c r="O3732" s="9">
        <v>0.92108708171697995</v>
      </c>
      <c r="P3732" s="9">
        <v>0.13536787458006</v>
      </c>
      <c r="Q3732" s="9">
        <v>370.68581813926897</v>
      </c>
      <c r="R3732" s="9">
        <v>1210</v>
      </c>
      <c r="S3732" s="9" t="s">
        <v>310</v>
      </c>
      <c r="T3732" s="9">
        <v>1210</v>
      </c>
      <c r="U3732" s="9" t="s">
        <v>293</v>
      </c>
      <c r="V3732" s="9" t="s">
        <v>195</v>
      </c>
      <c r="Z3732" s="9">
        <v>0</v>
      </c>
      <c r="AA3732" s="9">
        <v>1</v>
      </c>
      <c r="AB3732" s="9">
        <v>0.92108708171697995</v>
      </c>
      <c r="AC3732" s="9">
        <v>0.13536787458006</v>
      </c>
      <c r="AD3732" s="9">
        <v>370.68581813926698</v>
      </c>
      <c r="AF3732" s="9">
        <v>-1</v>
      </c>
      <c r="AG3732" s="9">
        <v>-1</v>
      </c>
      <c r="AH3732" s="9">
        <v>-1</v>
      </c>
      <c r="AI3732" s="9">
        <v>-1</v>
      </c>
      <c r="AJ3732" s="9">
        <v>0</v>
      </c>
      <c r="AM3732" s="9" t="s">
        <v>309</v>
      </c>
      <c r="AN3732" s="9">
        <v>-1</v>
      </c>
      <c r="AQ3732" s="9">
        <v>578</v>
      </c>
      <c r="AR3732" s="9" t="s">
        <v>303</v>
      </c>
      <c r="AS3732" s="9" t="s">
        <v>304</v>
      </c>
      <c r="AT3732" s="9" t="s">
        <v>195</v>
      </c>
      <c r="AU3732" s="9">
        <v>132.71029999999999</v>
      </c>
      <c r="AV3732" s="9">
        <v>82.332720178550204</v>
      </c>
      <c r="AW3732" s="9">
        <v>389.900362963166</v>
      </c>
      <c r="AX3732" s="9">
        <v>0.30063732209999999</v>
      </c>
    </row>
    <row r="3733" spans="1:50" x14ac:dyDescent="0.25">
      <c r="A3733" s="142">
        <v>550000</v>
      </c>
      <c r="B3733" s="142">
        <v>920000</v>
      </c>
      <c r="C3733" s="142">
        <v>920000</v>
      </c>
      <c r="D3733" s="9" t="s">
        <v>305</v>
      </c>
      <c r="E3733" s="9" t="s">
        <v>70</v>
      </c>
      <c r="F3733" s="9" t="s">
        <v>306</v>
      </c>
      <c r="G3733" s="9" t="s">
        <v>307</v>
      </c>
      <c r="H3733" s="9">
        <v>0.36</v>
      </c>
      <c r="I3733" s="9">
        <v>0.48</v>
      </c>
      <c r="J3733" s="9" t="s">
        <v>195</v>
      </c>
      <c r="K3733" s="9">
        <v>2.3927083524579999E-2</v>
      </c>
      <c r="L3733" s="9">
        <v>3849.0022628535298</v>
      </c>
      <c r="M3733" s="9">
        <v>7.8007982396440303</v>
      </c>
      <c r="N3733" s="9">
        <v>1.06786911679485</v>
      </c>
      <c r="O3733" s="9">
        <v>0.18665035103836</v>
      </c>
      <c r="P3733" s="9">
        <v>2.555099355087E-2</v>
      </c>
      <c r="Q3733" s="9">
        <v>92.095398629597597</v>
      </c>
      <c r="R3733" s="9">
        <v>1200</v>
      </c>
      <c r="S3733" s="9" t="s">
        <v>308</v>
      </c>
      <c r="T3733" s="9">
        <v>1200</v>
      </c>
      <c r="U3733" s="9" t="s">
        <v>293</v>
      </c>
      <c r="V3733" s="9" t="s">
        <v>195</v>
      </c>
      <c r="Z3733" s="9">
        <v>0</v>
      </c>
      <c r="AA3733" s="9">
        <v>1</v>
      </c>
      <c r="AB3733" s="9">
        <v>0.18665035103836</v>
      </c>
      <c r="AC3733" s="9">
        <v>2.555099355087E-2</v>
      </c>
      <c r="AD3733" s="9">
        <v>92.095398629598407</v>
      </c>
      <c r="AF3733" s="9">
        <v>-1</v>
      </c>
      <c r="AG3733" s="9">
        <v>-1</v>
      </c>
      <c r="AH3733" s="9">
        <v>-1</v>
      </c>
      <c r="AI3733" s="9">
        <v>-1</v>
      </c>
      <c r="AJ3733" s="9">
        <v>0</v>
      </c>
      <c r="AM3733" s="9" t="s">
        <v>309</v>
      </c>
      <c r="AN3733" s="9">
        <v>-1</v>
      </c>
      <c r="AQ3733" s="9">
        <v>578</v>
      </c>
      <c r="AR3733" s="9" t="s">
        <v>303</v>
      </c>
      <c r="AS3733" s="9" t="s">
        <v>304</v>
      </c>
      <c r="AT3733" s="9" t="s">
        <v>195</v>
      </c>
      <c r="AU3733" s="9">
        <v>132.71029999999999</v>
      </c>
      <c r="AV3733" s="9">
        <v>52.495447271559101</v>
      </c>
      <c r="AW3733" s="9">
        <v>96.829471630752806</v>
      </c>
      <c r="AX3733" s="9">
        <v>7.46921319E-2</v>
      </c>
    </row>
    <row r="3734" spans="1:50" x14ac:dyDescent="0.25">
      <c r="A3734" s="142">
        <v>550000</v>
      </c>
      <c r="B3734" s="142">
        <v>920000</v>
      </c>
      <c r="C3734" s="142">
        <v>920000</v>
      </c>
      <c r="D3734" s="9" t="s">
        <v>305</v>
      </c>
      <c r="E3734" s="9" t="s">
        <v>70</v>
      </c>
      <c r="F3734" s="9" t="s">
        <v>306</v>
      </c>
      <c r="G3734" s="9" t="s">
        <v>307</v>
      </c>
      <c r="H3734" s="9">
        <v>0.36</v>
      </c>
      <c r="I3734" s="9">
        <v>0.48</v>
      </c>
      <c r="J3734" s="9" t="s">
        <v>195</v>
      </c>
      <c r="K3734" s="9">
        <v>2.2215473900030001E-2</v>
      </c>
      <c r="L3734" s="9">
        <v>3849.0022628535298</v>
      </c>
      <c r="M3734" s="9">
        <v>7.8007982396440303</v>
      </c>
      <c r="N3734" s="9">
        <v>1.06786911679485</v>
      </c>
      <c r="O3734" s="9">
        <v>0.17329842969226</v>
      </c>
      <c r="P3734" s="9">
        <v>2.3723218492809998E-2</v>
      </c>
      <c r="Q3734" s="9">
        <v>85.507409311605898</v>
      </c>
      <c r="R3734" s="9">
        <v>1700</v>
      </c>
      <c r="S3734" s="9" t="s">
        <v>314</v>
      </c>
      <c r="T3734" s="9">
        <v>1700</v>
      </c>
      <c r="U3734" s="9" t="s">
        <v>293</v>
      </c>
      <c r="V3734" s="9" t="s">
        <v>195</v>
      </c>
      <c r="Z3734" s="9">
        <v>0</v>
      </c>
      <c r="AA3734" s="9">
        <v>1</v>
      </c>
      <c r="AB3734" s="9">
        <v>0.17329842969226</v>
      </c>
      <c r="AC3734" s="9">
        <v>2.3723218492809998E-2</v>
      </c>
      <c r="AD3734" s="9">
        <v>135.95873612116199</v>
      </c>
      <c r="AF3734" s="9">
        <v>-1</v>
      </c>
      <c r="AG3734" s="9">
        <v>-1</v>
      </c>
      <c r="AH3734" s="9">
        <v>-1</v>
      </c>
      <c r="AI3734" s="9">
        <v>-1</v>
      </c>
      <c r="AJ3734" s="9">
        <v>0</v>
      </c>
      <c r="AM3734" s="9" t="s">
        <v>309</v>
      </c>
      <c r="AN3734" s="9">
        <v>-1</v>
      </c>
      <c r="AQ3734" s="9">
        <v>578</v>
      </c>
      <c r="AR3734" s="9" t="s">
        <v>303</v>
      </c>
      <c r="AS3734" s="9" t="s">
        <v>304</v>
      </c>
      <c r="AT3734" s="9" t="s">
        <v>195</v>
      </c>
      <c r="AU3734" s="9">
        <v>132.71029999999999</v>
      </c>
      <c r="AV3734" s="9">
        <v>65.430806369319598</v>
      </c>
      <c r="AW3734" s="9">
        <v>89.902833229025802</v>
      </c>
      <c r="AX3734" s="9">
        <v>0.1102666149</v>
      </c>
    </row>
    <row r="3735" spans="1:50" x14ac:dyDescent="0.25">
      <c r="A3735" s="142">
        <v>550000</v>
      </c>
      <c r="B3735" s="142">
        <v>920000</v>
      </c>
      <c r="C3735" s="142">
        <v>920000</v>
      </c>
      <c r="D3735" s="9" t="s">
        <v>305</v>
      </c>
      <c r="E3735" s="9" t="s">
        <v>70</v>
      </c>
      <c r="F3735" s="9" t="s">
        <v>306</v>
      </c>
      <c r="G3735" s="9" t="s">
        <v>307</v>
      </c>
      <c r="H3735" s="9">
        <v>0.36</v>
      </c>
      <c r="I3735" s="9">
        <v>0.48</v>
      </c>
      <c r="J3735" s="9" t="s">
        <v>195</v>
      </c>
      <c r="K3735" s="9">
        <v>0.28435977097303</v>
      </c>
      <c r="L3735" s="9">
        <v>3860.0828648644501</v>
      </c>
      <c r="M3735" s="9">
        <v>9.5896964660027102</v>
      </c>
      <c r="N3735" s="9">
        <v>1.40928788458736</v>
      </c>
      <c r="O3735" s="9">
        <v>2.7269238907734201</v>
      </c>
      <c r="P3735" s="9">
        <v>0.40074478009633002</v>
      </c>
      <c r="Q3735" s="9">
        <v>1097.65227938978</v>
      </c>
      <c r="R3735" s="9">
        <v>1210</v>
      </c>
      <c r="S3735" s="9" t="s">
        <v>310</v>
      </c>
      <c r="T3735" s="9">
        <v>1210</v>
      </c>
      <c r="U3735" s="9" t="s">
        <v>293</v>
      </c>
      <c r="V3735" s="9" t="s">
        <v>195</v>
      </c>
      <c r="Z3735" s="9">
        <v>0</v>
      </c>
      <c r="AA3735" s="9">
        <v>1</v>
      </c>
      <c r="AB3735" s="9">
        <v>2.7269238907734201</v>
      </c>
      <c r="AC3735" s="9">
        <v>0.40074478009633002</v>
      </c>
      <c r="AD3735" s="9">
        <v>1097.65227938978</v>
      </c>
      <c r="AF3735" s="9">
        <v>-1</v>
      </c>
      <c r="AG3735" s="9">
        <v>-1</v>
      </c>
      <c r="AH3735" s="9">
        <v>-1</v>
      </c>
      <c r="AI3735" s="9">
        <v>-1</v>
      </c>
      <c r="AJ3735" s="9">
        <v>0</v>
      </c>
      <c r="AM3735" s="9" t="s">
        <v>309</v>
      </c>
      <c r="AN3735" s="9">
        <v>-1</v>
      </c>
      <c r="AQ3735" s="9">
        <v>578</v>
      </c>
      <c r="AR3735" s="9" t="s">
        <v>303</v>
      </c>
      <c r="AS3735" s="9" t="s">
        <v>304</v>
      </c>
      <c r="AT3735" s="9" t="s">
        <v>195</v>
      </c>
      <c r="AU3735" s="9">
        <v>132.71029999999999</v>
      </c>
      <c r="AV3735" s="9">
        <v>137.43669258801</v>
      </c>
      <c r="AW3735" s="9">
        <v>1150.7631654344</v>
      </c>
      <c r="AX3735" s="9">
        <v>0.89022893709999995</v>
      </c>
    </row>
    <row r="3736" spans="1:50" x14ac:dyDescent="0.25">
      <c r="A3736" s="142">
        <v>550000</v>
      </c>
      <c r="B3736" s="142">
        <v>920000</v>
      </c>
      <c r="C3736" s="142">
        <v>920000</v>
      </c>
      <c r="D3736" s="9" t="s">
        <v>305</v>
      </c>
      <c r="E3736" s="9" t="s">
        <v>70</v>
      </c>
      <c r="F3736" s="9" t="s">
        <v>306</v>
      </c>
      <c r="G3736" s="9" t="s">
        <v>307</v>
      </c>
      <c r="H3736" s="9">
        <v>0.36</v>
      </c>
      <c r="I3736" s="9">
        <v>0.48</v>
      </c>
      <c r="J3736" s="9" t="s">
        <v>195</v>
      </c>
      <c r="K3736" s="9">
        <v>0.10208637315296</v>
      </c>
      <c r="L3736" s="9">
        <v>3860.0828648644501</v>
      </c>
      <c r="M3736" s="9">
        <v>9.5896964660027102</v>
      </c>
      <c r="N3736" s="9">
        <v>1.40928788458736</v>
      </c>
      <c r="O3736" s="9">
        <v>0.97897733185197999</v>
      </c>
      <c r="P3736" s="9">
        <v>0.14386908886593</v>
      </c>
      <c r="Q3736" s="9">
        <v>394.06185974390303</v>
      </c>
      <c r="R3736" s="9">
        <v>1210</v>
      </c>
      <c r="S3736" s="9" t="s">
        <v>310</v>
      </c>
      <c r="T3736" s="9">
        <v>1210</v>
      </c>
      <c r="U3736" s="9" t="s">
        <v>293</v>
      </c>
      <c r="V3736" s="9" t="s">
        <v>195</v>
      </c>
      <c r="Z3736" s="9">
        <v>0</v>
      </c>
      <c r="AA3736" s="9">
        <v>1</v>
      </c>
      <c r="AB3736" s="9">
        <v>0.97897733185197999</v>
      </c>
      <c r="AC3736" s="9">
        <v>0.14386908886593</v>
      </c>
      <c r="AD3736" s="9">
        <v>394.06185974390303</v>
      </c>
      <c r="AF3736" s="9">
        <v>-1</v>
      </c>
      <c r="AG3736" s="9">
        <v>-1</v>
      </c>
      <c r="AH3736" s="9">
        <v>-1</v>
      </c>
      <c r="AI3736" s="9">
        <v>-1</v>
      </c>
      <c r="AJ3736" s="9">
        <v>0</v>
      </c>
      <c r="AM3736" s="9" t="s">
        <v>309</v>
      </c>
      <c r="AN3736" s="9">
        <v>-1</v>
      </c>
      <c r="AQ3736" s="9">
        <v>578</v>
      </c>
      <c r="AR3736" s="9" t="s">
        <v>303</v>
      </c>
      <c r="AS3736" s="9" t="s">
        <v>304</v>
      </c>
      <c r="AT3736" s="9" t="s">
        <v>195</v>
      </c>
      <c r="AU3736" s="9">
        <v>132.71029999999999</v>
      </c>
      <c r="AV3736" s="9">
        <v>84.039503479887998</v>
      </c>
      <c r="AW3736" s="9">
        <v>413.128894833581</v>
      </c>
      <c r="AX3736" s="9">
        <v>0.31959599329999999</v>
      </c>
    </row>
    <row r="3737" spans="1:50" x14ac:dyDescent="0.25">
      <c r="A3737" s="142">
        <v>550000</v>
      </c>
      <c r="B3737" s="142">
        <v>920000</v>
      </c>
      <c r="C3737" s="142">
        <v>920000</v>
      </c>
      <c r="D3737" s="9" t="s">
        <v>305</v>
      </c>
      <c r="E3737" s="9" t="s">
        <v>70</v>
      </c>
      <c r="F3737" s="9" t="s">
        <v>306</v>
      </c>
      <c r="G3737" s="9" t="s">
        <v>307</v>
      </c>
      <c r="H3737" s="9">
        <v>0.36</v>
      </c>
      <c r="I3737" s="9">
        <v>0.48</v>
      </c>
      <c r="J3737" s="9" t="s">
        <v>195</v>
      </c>
      <c r="K3737" s="9">
        <v>9.3061145243870005E-2</v>
      </c>
      <c r="L3737" s="9">
        <v>3860.0828648644501</v>
      </c>
      <c r="M3737" s="9">
        <v>9.5896964660027102</v>
      </c>
      <c r="N3737" s="9">
        <v>1.40928788458736</v>
      </c>
      <c r="O3737" s="9">
        <v>0.89242813566733004</v>
      </c>
      <c r="P3737" s="9">
        <v>0.13114994451800999</v>
      </c>
      <c r="Q3737" s="9">
        <v>359.22373214053601</v>
      </c>
      <c r="R3737" s="9">
        <v>1210</v>
      </c>
      <c r="S3737" s="9" t="s">
        <v>310</v>
      </c>
      <c r="T3737" s="9">
        <v>1210</v>
      </c>
      <c r="U3737" s="9" t="s">
        <v>293</v>
      </c>
      <c r="V3737" s="9" t="s">
        <v>195</v>
      </c>
      <c r="Z3737" s="9">
        <v>0</v>
      </c>
      <c r="AA3737" s="9">
        <v>1</v>
      </c>
      <c r="AB3737" s="9">
        <v>0.89242813566733004</v>
      </c>
      <c r="AC3737" s="9">
        <v>0.13114994451800999</v>
      </c>
      <c r="AD3737" s="9">
        <v>359.22373214053698</v>
      </c>
      <c r="AF3737" s="9">
        <v>-1</v>
      </c>
      <c r="AG3737" s="9">
        <v>-1</v>
      </c>
      <c r="AH3737" s="9">
        <v>-1</v>
      </c>
      <c r="AI3737" s="9">
        <v>-1</v>
      </c>
      <c r="AJ3737" s="9">
        <v>0</v>
      </c>
      <c r="AM3737" s="9" t="s">
        <v>309</v>
      </c>
      <c r="AN3737" s="9">
        <v>-1</v>
      </c>
      <c r="AQ3737" s="9">
        <v>578</v>
      </c>
      <c r="AR3737" s="9" t="s">
        <v>303</v>
      </c>
      <c r="AS3737" s="9" t="s">
        <v>304</v>
      </c>
      <c r="AT3737" s="9" t="s">
        <v>195</v>
      </c>
      <c r="AU3737" s="9">
        <v>132.71029999999999</v>
      </c>
      <c r="AV3737" s="9">
        <v>82.416799103023706</v>
      </c>
      <c r="AW3737" s="9">
        <v>376.605093306068</v>
      </c>
      <c r="AX3737" s="9">
        <v>0.29134122639999999</v>
      </c>
    </row>
    <row r="3738" spans="1:50" x14ac:dyDescent="0.25">
      <c r="A3738" s="142">
        <v>550000</v>
      </c>
      <c r="B3738" s="142">
        <v>920000</v>
      </c>
      <c r="C3738" s="142">
        <v>920000</v>
      </c>
      <c r="D3738" s="9" t="s">
        <v>305</v>
      </c>
      <c r="E3738" s="9" t="s">
        <v>70</v>
      </c>
      <c r="F3738" s="9" t="s">
        <v>306</v>
      </c>
      <c r="G3738" s="9" t="s">
        <v>307</v>
      </c>
      <c r="H3738" s="9">
        <v>0.36</v>
      </c>
      <c r="I3738" s="9">
        <v>0.48</v>
      </c>
      <c r="J3738" s="9" t="s">
        <v>195</v>
      </c>
      <c r="K3738" s="9">
        <v>0.13825616441311001</v>
      </c>
      <c r="L3738" s="9">
        <v>3860.0828648644501</v>
      </c>
      <c r="M3738" s="9">
        <v>9.5896964660027102</v>
      </c>
      <c r="N3738" s="9">
        <v>1.40928788458736</v>
      </c>
      <c r="O3738" s="9">
        <v>1.3258346512755299</v>
      </c>
      <c r="P3738" s="9">
        <v>0.19484273747691999</v>
      </c>
      <c r="Q3738" s="9">
        <v>533.68025121294295</v>
      </c>
      <c r="R3738" s="9">
        <v>1210</v>
      </c>
      <c r="S3738" s="9" t="s">
        <v>310</v>
      </c>
      <c r="T3738" s="9">
        <v>1210</v>
      </c>
      <c r="U3738" s="9" t="s">
        <v>293</v>
      </c>
      <c r="V3738" s="9" t="s">
        <v>195</v>
      </c>
      <c r="Z3738" s="9">
        <v>0</v>
      </c>
      <c r="AA3738" s="9">
        <v>1</v>
      </c>
      <c r="AB3738" s="9">
        <v>1.3258346512755299</v>
      </c>
      <c r="AC3738" s="9">
        <v>0.19484273747691999</v>
      </c>
      <c r="AD3738" s="9">
        <v>533.68025121294295</v>
      </c>
      <c r="AF3738" s="9">
        <v>-1</v>
      </c>
      <c r="AG3738" s="9">
        <v>-1</v>
      </c>
      <c r="AH3738" s="9">
        <v>-1</v>
      </c>
      <c r="AI3738" s="9">
        <v>-1</v>
      </c>
      <c r="AJ3738" s="9">
        <v>0</v>
      </c>
      <c r="AM3738" s="9" t="s">
        <v>309</v>
      </c>
      <c r="AN3738" s="9">
        <v>-1</v>
      </c>
      <c r="AQ3738" s="9">
        <v>578</v>
      </c>
      <c r="AR3738" s="9" t="s">
        <v>303</v>
      </c>
      <c r="AS3738" s="9" t="s">
        <v>304</v>
      </c>
      <c r="AT3738" s="9" t="s">
        <v>195</v>
      </c>
      <c r="AU3738" s="9">
        <v>132.71029999999999</v>
      </c>
      <c r="AV3738" s="9">
        <v>95.9044692600486</v>
      </c>
      <c r="AW3738" s="9">
        <v>559.50284689160196</v>
      </c>
      <c r="AX3738" s="9">
        <v>0.4328306985</v>
      </c>
    </row>
    <row r="3739" spans="1:50" x14ac:dyDescent="0.25">
      <c r="A3739" s="142">
        <v>550000</v>
      </c>
      <c r="B3739" s="142">
        <v>920000</v>
      </c>
      <c r="C3739" s="142">
        <v>920000</v>
      </c>
      <c r="D3739" s="9" t="s">
        <v>305</v>
      </c>
      <c r="E3739" s="9" t="s">
        <v>70</v>
      </c>
      <c r="F3739" s="9" t="s">
        <v>306</v>
      </c>
      <c r="G3739" s="9" t="s">
        <v>307</v>
      </c>
      <c r="H3739" s="9">
        <v>0.36</v>
      </c>
      <c r="I3739" s="9">
        <v>0.48</v>
      </c>
      <c r="J3739" s="9" t="s">
        <v>195</v>
      </c>
      <c r="K3739" s="9">
        <v>1.0808890257129999E-2</v>
      </c>
      <c r="L3739" s="9">
        <v>3855.6860419560198</v>
      </c>
      <c r="M3739" s="9">
        <v>9.5795152697717594</v>
      </c>
      <c r="N3739" s="9">
        <v>1.4078169651472401</v>
      </c>
      <c r="O3739" s="9">
        <v>0.10354392926753</v>
      </c>
      <c r="P3739" s="9">
        <v>1.5216939078409999E-2</v>
      </c>
      <c r="Q3739" s="9">
        <v>41.675687293477502</v>
      </c>
      <c r="R3739" s="9">
        <v>1200</v>
      </c>
      <c r="S3739" s="9" t="s">
        <v>308</v>
      </c>
      <c r="T3739" s="9">
        <v>1200</v>
      </c>
      <c r="U3739" s="9" t="s">
        <v>293</v>
      </c>
      <c r="V3739" s="9" t="s">
        <v>195</v>
      </c>
      <c r="Z3739" s="9">
        <v>0</v>
      </c>
      <c r="AA3739" s="9">
        <v>1</v>
      </c>
      <c r="AB3739" s="9">
        <v>0.10354392926753</v>
      </c>
      <c r="AC3739" s="9">
        <v>1.5216939078409999E-2</v>
      </c>
      <c r="AD3739" s="9">
        <v>41.6756872934764</v>
      </c>
      <c r="AF3739" s="9">
        <v>-1</v>
      </c>
      <c r="AG3739" s="9">
        <v>-1</v>
      </c>
      <c r="AH3739" s="9">
        <v>-1</v>
      </c>
      <c r="AI3739" s="9">
        <v>-1</v>
      </c>
      <c r="AJ3739" s="9">
        <v>0</v>
      </c>
      <c r="AM3739" s="9" t="s">
        <v>309</v>
      </c>
      <c r="AN3739" s="9">
        <v>-1</v>
      </c>
      <c r="AQ3739" s="9">
        <v>578</v>
      </c>
      <c r="AR3739" s="9" t="s">
        <v>303</v>
      </c>
      <c r="AS3739" s="9" t="s">
        <v>304</v>
      </c>
      <c r="AT3739" s="9" t="s">
        <v>195</v>
      </c>
      <c r="AU3739" s="9">
        <v>132.71029999999999</v>
      </c>
      <c r="AV3739" s="9">
        <v>37.6270896410822</v>
      </c>
      <c r="AW3739" s="9">
        <v>43.7420269561106</v>
      </c>
      <c r="AX3739" s="9">
        <v>3.3800232999999999E-2</v>
      </c>
    </row>
    <row r="3740" spans="1:50" x14ac:dyDescent="0.25">
      <c r="A3740" s="142">
        <v>550000</v>
      </c>
      <c r="B3740" s="142">
        <v>920000</v>
      </c>
      <c r="C3740" s="142">
        <v>920000</v>
      </c>
      <c r="D3740" s="9" t="s">
        <v>305</v>
      </c>
      <c r="E3740" s="9" t="s">
        <v>70</v>
      </c>
      <c r="F3740" s="9" t="s">
        <v>306</v>
      </c>
      <c r="G3740" s="9" t="s">
        <v>307</v>
      </c>
      <c r="H3740" s="9">
        <v>0.36</v>
      </c>
      <c r="I3740" s="9">
        <v>0.48</v>
      </c>
      <c r="J3740" s="9" t="s">
        <v>195</v>
      </c>
      <c r="K3740" s="9">
        <v>2.57051655571E-2</v>
      </c>
      <c r="L3740" s="9">
        <v>3855.6860419560198</v>
      </c>
      <c r="M3740" s="9">
        <v>9.5795152697717594</v>
      </c>
      <c r="N3740" s="9">
        <v>1.4078169651472401</v>
      </c>
      <c r="O3740" s="9">
        <v>0.24624302596632999</v>
      </c>
      <c r="P3740" s="9">
        <v>3.6188168163210001E-2</v>
      </c>
      <c r="Q3740" s="9">
        <v>99.111048044713897</v>
      </c>
      <c r="R3740" s="9">
        <v>1210</v>
      </c>
      <c r="S3740" s="9" t="s">
        <v>310</v>
      </c>
      <c r="T3740" s="9">
        <v>1210</v>
      </c>
      <c r="U3740" s="9" t="s">
        <v>293</v>
      </c>
      <c r="V3740" s="9" t="s">
        <v>195</v>
      </c>
      <c r="Z3740" s="9">
        <v>0</v>
      </c>
      <c r="AA3740" s="9">
        <v>1</v>
      </c>
      <c r="AB3740" s="9">
        <v>0.24624302596632999</v>
      </c>
      <c r="AC3740" s="9">
        <v>3.6188168163210001E-2</v>
      </c>
      <c r="AD3740" s="9">
        <v>99.111048044713499</v>
      </c>
      <c r="AF3740" s="9">
        <v>-1</v>
      </c>
      <c r="AG3740" s="9">
        <v>-1</v>
      </c>
      <c r="AH3740" s="9">
        <v>-1</v>
      </c>
      <c r="AI3740" s="9">
        <v>-1</v>
      </c>
      <c r="AJ3740" s="9">
        <v>0</v>
      </c>
      <c r="AM3740" s="9" t="s">
        <v>309</v>
      </c>
      <c r="AN3740" s="9">
        <v>-1</v>
      </c>
      <c r="AQ3740" s="9">
        <v>578</v>
      </c>
      <c r="AR3740" s="9" t="s">
        <v>303</v>
      </c>
      <c r="AS3740" s="9" t="s">
        <v>304</v>
      </c>
      <c r="AT3740" s="9" t="s">
        <v>195</v>
      </c>
      <c r="AU3740" s="9">
        <v>132.71029999999999</v>
      </c>
      <c r="AV3740" s="9">
        <v>60.153121800123998</v>
      </c>
      <c r="AW3740" s="9">
        <v>104.02511432364101</v>
      </c>
      <c r="AX3740" s="9">
        <v>8.0382034099999999E-2</v>
      </c>
    </row>
    <row r="3741" spans="1:50" x14ac:dyDescent="0.25">
      <c r="A3741" s="142">
        <v>550000</v>
      </c>
      <c r="B3741" s="142">
        <v>920000</v>
      </c>
      <c r="C3741" s="142">
        <v>920000</v>
      </c>
      <c r="D3741" s="9" t="s">
        <v>305</v>
      </c>
      <c r="E3741" s="9" t="s">
        <v>70</v>
      </c>
      <c r="F3741" s="9" t="s">
        <v>306</v>
      </c>
      <c r="G3741" s="9" t="s">
        <v>307</v>
      </c>
      <c r="H3741" s="9">
        <v>0.36</v>
      </c>
      <c r="I3741" s="9">
        <v>0.48</v>
      </c>
      <c r="J3741" s="9" t="s">
        <v>195</v>
      </c>
      <c r="K3741" s="9">
        <v>0.16442880181795</v>
      </c>
      <c r="L3741" s="9">
        <v>3855.6860419560198</v>
      </c>
      <c r="M3741" s="9">
        <v>9.5795152697717594</v>
      </c>
      <c r="N3741" s="9">
        <v>1.4078169651472401</v>
      </c>
      <c r="O3741" s="9">
        <v>1.57514821780537</v>
      </c>
      <c r="P3741" s="9">
        <v>0.23148565675815</v>
      </c>
      <c r="Q3741" s="9">
        <v>633.98583606504201</v>
      </c>
      <c r="R3741" s="9">
        <v>1210</v>
      </c>
      <c r="S3741" s="9" t="s">
        <v>310</v>
      </c>
      <c r="T3741" s="9">
        <v>1210</v>
      </c>
      <c r="U3741" s="9" t="s">
        <v>293</v>
      </c>
      <c r="V3741" s="9" t="s">
        <v>195</v>
      </c>
      <c r="Z3741" s="9">
        <v>0</v>
      </c>
      <c r="AA3741" s="9">
        <v>1</v>
      </c>
      <c r="AB3741" s="9">
        <v>1.57514821780537</v>
      </c>
      <c r="AC3741" s="9">
        <v>0.23148565675815</v>
      </c>
      <c r="AD3741" s="9">
        <v>633.98583606504201</v>
      </c>
      <c r="AF3741" s="9">
        <v>-1</v>
      </c>
      <c r="AG3741" s="9">
        <v>-1</v>
      </c>
      <c r="AH3741" s="9">
        <v>-1</v>
      </c>
      <c r="AI3741" s="9">
        <v>-1</v>
      </c>
      <c r="AJ3741" s="9">
        <v>0</v>
      </c>
      <c r="AM3741" s="9" t="s">
        <v>309</v>
      </c>
      <c r="AN3741" s="9">
        <v>-1</v>
      </c>
      <c r="AQ3741" s="9">
        <v>578</v>
      </c>
      <c r="AR3741" s="9" t="s">
        <v>303</v>
      </c>
      <c r="AS3741" s="9" t="s">
        <v>304</v>
      </c>
      <c r="AT3741" s="9" t="s">
        <v>195</v>
      </c>
      <c r="AU3741" s="9">
        <v>132.71029999999999</v>
      </c>
      <c r="AV3741" s="9">
        <v>113.832759006496</v>
      </c>
      <c r="AW3741" s="9">
        <v>665.41975266452903</v>
      </c>
      <c r="AX3741" s="9">
        <v>0.51418153779999998</v>
      </c>
    </row>
    <row r="3742" spans="1:50" x14ac:dyDescent="0.25">
      <c r="A3742" s="142">
        <v>550000</v>
      </c>
      <c r="B3742" s="142">
        <v>920000</v>
      </c>
      <c r="C3742" s="142">
        <v>920000</v>
      </c>
      <c r="D3742" s="9" t="s">
        <v>305</v>
      </c>
      <c r="E3742" s="9" t="s">
        <v>70</v>
      </c>
      <c r="F3742" s="9" t="s">
        <v>306</v>
      </c>
      <c r="G3742" s="9" t="s">
        <v>307</v>
      </c>
      <c r="H3742" s="9">
        <v>0.36</v>
      </c>
      <c r="I3742" s="9">
        <v>0.48</v>
      </c>
      <c r="J3742" s="9" t="s">
        <v>195</v>
      </c>
      <c r="K3742" s="9">
        <v>0.10928153352519</v>
      </c>
      <c r="L3742" s="9">
        <v>3855.6860419560198</v>
      </c>
      <c r="M3742" s="9">
        <v>9.5795152697717594</v>
      </c>
      <c r="N3742" s="9">
        <v>1.4078169651472401</v>
      </c>
      <c r="O3742" s="9">
        <v>1.0468641191086601</v>
      </c>
      <c r="P3742" s="9">
        <v>0.15384839687407001</v>
      </c>
      <c r="Q3742" s="9">
        <v>421.35528345663602</v>
      </c>
      <c r="R3742" s="9">
        <v>1210</v>
      </c>
      <c r="S3742" s="9" t="s">
        <v>310</v>
      </c>
      <c r="T3742" s="9">
        <v>1210</v>
      </c>
      <c r="U3742" s="9" t="s">
        <v>293</v>
      </c>
      <c r="V3742" s="9" t="s">
        <v>195</v>
      </c>
      <c r="Z3742" s="9">
        <v>0</v>
      </c>
      <c r="AA3742" s="9">
        <v>1</v>
      </c>
      <c r="AB3742" s="9">
        <v>1.0468641191086601</v>
      </c>
      <c r="AC3742" s="9">
        <v>0.15384839687407001</v>
      </c>
      <c r="AD3742" s="9">
        <v>421.35528345663602</v>
      </c>
      <c r="AF3742" s="9">
        <v>-1</v>
      </c>
      <c r="AG3742" s="9">
        <v>-1</v>
      </c>
      <c r="AH3742" s="9">
        <v>-1</v>
      </c>
      <c r="AI3742" s="9">
        <v>-1</v>
      </c>
      <c r="AJ3742" s="9">
        <v>0</v>
      </c>
      <c r="AM3742" s="9" t="s">
        <v>309</v>
      </c>
      <c r="AN3742" s="9">
        <v>-1</v>
      </c>
      <c r="AQ3742" s="9">
        <v>578</v>
      </c>
      <c r="AR3742" s="9" t="s">
        <v>303</v>
      </c>
      <c r="AS3742" s="9" t="s">
        <v>304</v>
      </c>
      <c r="AT3742" s="9" t="s">
        <v>195</v>
      </c>
      <c r="AU3742" s="9">
        <v>132.71029999999999</v>
      </c>
      <c r="AV3742" s="9">
        <v>87.559330503045004</v>
      </c>
      <c r="AW3742" s="9">
        <v>442.24667579614697</v>
      </c>
      <c r="AX3742" s="9">
        <v>0.34173177900000001</v>
      </c>
    </row>
    <row r="3743" spans="1:50" x14ac:dyDescent="0.25">
      <c r="A3743" s="142">
        <v>550000</v>
      </c>
      <c r="B3743" s="142">
        <v>920000</v>
      </c>
      <c r="C3743" s="142">
        <v>920000</v>
      </c>
      <c r="D3743" s="9" t="s">
        <v>305</v>
      </c>
      <c r="E3743" s="9" t="s">
        <v>70</v>
      </c>
      <c r="F3743" s="9" t="s">
        <v>306</v>
      </c>
      <c r="G3743" s="9" t="s">
        <v>307</v>
      </c>
      <c r="H3743" s="9">
        <v>0.36</v>
      </c>
      <c r="I3743" s="9">
        <v>0.48</v>
      </c>
      <c r="J3743" s="9" t="s">
        <v>195</v>
      </c>
      <c r="K3743" s="9">
        <v>0.26004620214731</v>
      </c>
      <c r="L3743" s="9">
        <v>3855.6860419560198</v>
      </c>
      <c r="M3743" s="9">
        <v>9.5795152697717594</v>
      </c>
      <c r="N3743" s="9">
        <v>1.4078169651472401</v>
      </c>
      <c r="O3743" s="9">
        <v>2.49111656431635</v>
      </c>
      <c r="P3743" s="9">
        <v>0.3660974551051</v>
      </c>
      <c r="Q3743" s="9">
        <v>1002.65651188307</v>
      </c>
      <c r="R3743" s="9">
        <v>1210</v>
      </c>
      <c r="S3743" s="9" t="s">
        <v>310</v>
      </c>
      <c r="T3743" s="9">
        <v>1210</v>
      </c>
      <c r="U3743" s="9" t="s">
        <v>293</v>
      </c>
      <c r="V3743" s="9" t="s">
        <v>195</v>
      </c>
      <c r="Z3743" s="9">
        <v>0</v>
      </c>
      <c r="AA3743" s="9">
        <v>1</v>
      </c>
      <c r="AB3743" s="9">
        <v>2.49111656431635</v>
      </c>
      <c r="AC3743" s="9">
        <v>0.3660974551051</v>
      </c>
      <c r="AD3743" s="9">
        <v>1002.65651188308</v>
      </c>
      <c r="AF3743" s="9">
        <v>-1</v>
      </c>
      <c r="AG3743" s="9">
        <v>-1</v>
      </c>
      <c r="AH3743" s="9">
        <v>-1</v>
      </c>
      <c r="AI3743" s="9">
        <v>-1</v>
      </c>
      <c r="AJ3743" s="9">
        <v>0</v>
      </c>
      <c r="AM3743" s="9" t="s">
        <v>309</v>
      </c>
      <c r="AN3743" s="9">
        <v>-1</v>
      </c>
      <c r="AQ3743" s="9">
        <v>578</v>
      </c>
      <c r="AR3743" s="9" t="s">
        <v>303</v>
      </c>
      <c r="AS3743" s="9" t="s">
        <v>304</v>
      </c>
      <c r="AT3743" s="9" t="s">
        <v>195</v>
      </c>
      <c r="AU3743" s="9">
        <v>132.71029999999999</v>
      </c>
      <c r="AV3743" s="9">
        <v>129.10998727906801</v>
      </c>
      <c r="AW3743" s="9">
        <v>1052.36964328059</v>
      </c>
      <c r="AX3743" s="9">
        <v>0.81318451899999999</v>
      </c>
    </row>
    <row r="3744" spans="1:50" x14ac:dyDescent="0.25">
      <c r="A3744" s="142">
        <v>550000</v>
      </c>
      <c r="B3744" s="142">
        <v>920000</v>
      </c>
      <c r="C3744" s="142">
        <v>920000</v>
      </c>
      <c r="D3744" s="9" t="s">
        <v>305</v>
      </c>
      <c r="E3744" s="9" t="s">
        <v>70</v>
      </c>
      <c r="F3744" s="9" t="s">
        <v>306</v>
      </c>
      <c r="G3744" s="9" t="s">
        <v>307</v>
      </c>
      <c r="H3744" s="9">
        <v>0.36</v>
      </c>
      <c r="I3744" s="9">
        <v>0.48</v>
      </c>
      <c r="J3744" s="9" t="s">
        <v>195</v>
      </c>
      <c r="K3744" s="9">
        <v>4.7492860340189999E-2</v>
      </c>
      <c r="L3744" s="9">
        <v>3855.6860419560198</v>
      </c>
      <c r="M3744" s="9">
        <v>9.5795152697717594</v>
      </c>
      <c r="N3744" s="9">
        <v>1.4078169651472401</v>
      </c>
      <c r="O3744" s="9">
        <v>0.45495858083398999</v>
      </c>
      <c r="P3744" s="9">
        <v>6.686125451029E-2</v>
      </c>
      <c r="Q3744" s="9">
        <v>183.117558706241</v>
      </c>
      <c r="R3744" s="9">
        <v>1210</v>
      </c>
      <c r="S3744" s="9" t="s">
        <v>310</v>
      </c>
      <c r="T3744" s="9">
        <v>1210</v>
      </c>
      <c r="U3744" s="9" t="s">
        <v>293</v>
      </c>
      <c r="V3744" s="9" t="s">
        <v>195</v>
      </c>
      <c r="Z3744" s="9">
        <v>0</v>
      </c>
      <c r="AA3744" s="9">
        <v>1</v>
      </c>
      <c r="AB3744" s="9">
        <v>0.45495858083398999</v>
      </c>
      <c r="AC3744" s="9">
        <v>6.686125451029E-2</v>
      </c>
      <c r="AD3744" s="9">
        <v>183.11755870623901</v>
      </c>
      <c r="AF3744" s="9">
        <v>-1</v>
      </c>
      <c r="AG3744" s="9">
        <v>-1</v>
      </c>
      <c r="AH3744" s="9">
        <v>-1</v>
      </c>
      <c r="AI3744" s="9">
        <v>-1</v>
      </c>
      <c r="AJ3744" s="9">
        <v>0</v>
      </c>
      <c r="AM3744" s="9" t="s">
        <v>309</v>
      </c>
      <c r="AN3744" s="9">
        <v>-1</v>
      </c>
      <c r="AQ3744" s="9">
        <v>578</v>
      </c>
      <c r="AR3744" s="9" t="s">
        <v>303</v>
      </c>
      <c r="AS3744" s="9" t="s">
        <v>304</v>
      </c>
      <c r="AT3744" s="9" t="s">
        <v>195</v>
      </c>
      <c r="AU3744" s="9">
        <v>132.71029999999999</v>
      </c>
      <c r="AV3744" s="9">
        <v>65.596071075304494</v>
      </c>
      <c r="AW3744" s="9">
        <v>192.196786885846</v>
      </c>
      <c r="AX3744" s="9">
        <v>0.14851383509999999</v>
      </c>
    </row>
    <row r="3745" spans="1:50" x14ac:dyDescent="0.25">
      <c r="A3745" s="142">
        <v>550000</v>
      </c>
      <c r="B3745" s="142">
        <v>920000</v>
      </c>
      <c r="C3745" s="142">
        <v>920000</v>
      </c>
      <c r="D3745" s="9" t="s">
        <v>305</v>
      </c>
      <c r="E3745" s="9" t="s">
        <v>70</v>
      </c>
      <c r="F3745" s="9" t="s">
        <v>306</v>
      </c>
      <c r="G3745" s="9" t="s">
        <v>307</v>
      </c>
      <c r="H3745" s="9">
        <v>0.36</v>
      </c>
      <c r="I3745" s="9">
        <v>0.48</v>
      </c>
      <c r="J3745" s="9" t="s">
        <v>195</v>
      </c>
      <c r="K3745" s="9">
        <v>0.16963920503589</v>
      </c>
      <c r="L3745" s="9">
        <v>3855.3464398563201</v>
      </c>
      <c r="M3745" s="9">
        <v>9.5785915898830503</v>
      </c>
      <c r="N3745" s="9">
        <v>1.4076784951582999</v>
      </c>
      <c r="O3745" s="9">
        <v>1.62490466267122</v>
      </c>
      <c r="P3745" s="9">
        <v>0.23879746086476999</v>
      </c>
      <c r="Q3745" s="9">
        <v>654.01790519517499</v>
      </c>
      <c r="R3745" s="9">
        <v>1200</v>
      </c>
      <c r="S3745" s="9" t="s">
        <v>308</v>
      </c>
      <c r="T3745" s="9">
        <v>1200</v>
      </c>
      <c r="U3745" s="9" t="s">
        <v>293</v>
      </c>
      <c r="V3745" s="9" t="s">
        <v>195</v>
      </c>
      <c r="Z3745" s="9">
        <v>0</v>
      </c>
      <c r="AA3745" s="9">
        <v>1</v>
      </c>
      <c r="AB3745" s="9">
        <v>1.62490466267122</v>
      </c>
      <c r="AC3745" s="9">
        <v>0.23879746086476999</v>
      </c>
      <c r="AD3745" s="9">
        <v>654.01790519517499</v>
      </c>
      <c r="AF3745" s="9">
        <v>-1</v>
      </c>
      <c r="AG3745" s="9">
        <v>-1</v>
      </c>
      <c r="AH3745" s="9">
        <v>-1</v>
      </c>
      <c r="AI3745" s="9">
        <v>-1</v>
      </c>
      <c r="AJ3745" s="9">
        <v>0</v>
      </c>
      <c r="AM3745" s="9" t="s">
        <v>309</v>
      </c>
      <c r="AN3745" s="9">
        <v>-1</v>
      </c>
      <c r="AQ3745" s="9">
        <v>578</v>
      </c>
      <c r="AR3745" s="9" t="s">
        <v>303</v>
      </c>
      <c r="AS3745" s="9" t="s">
        <v>304</v>
      </c>
      <c r="AT3745" s="9" t="s">
        <v>195</v>
      </c>
      <c r="AU3745" s="9">
        <v>132.71029999999999</v>
      </c>
      <c r="AV3745" s="9">
        <v>127.815811232687</v>
      </c>
      <c r="AW3745" s="9">
        <v>686.50550639032303</v>
      </c>
      <c r="AX3745" s="9">
        <v>0.53042814699999996</v>
      </c>
    </row>
    <row r="3746" spans="1:50" x14ac:dyDescent="0.25">
      <c r="A3746" s="142">
        <v>550000</v>
      </c>
      <c r="B3746" s="142">
        <v>920000</v>
      </c>
      <c r="C3746" s="142">
        <v>920000</v>
      </c>
      <c r="D3746" s="9" t="s">
        <v>305</v>
      </c>
      <c r="E3746" s="9" t="s">
        <v>70</v>
      </c>
      <c r="F3746" s="9" t="s">
        <v>306</v>
      </c>
      <c r="G3746" s="9" t="s">
        <v>307</v>
      </c>
      <c r="H3746" s="9">
        <v>0.36</v>
      </c>
      <c r="I3746" s="9">
        <v>0.48</v>
      </c>
      <c r="J3746" s="9" t="s">
        <v>195</v>
      </c>
      <c r="K3746" s="9">
        <v>1.1619919954199999E-3</v>
      </c>
      <c r="L3746" s="9">
        <v>3855.3464398563201</v>
      </c>
      <c r="M3746" s="9">
        <v>9.5785915898830503</v>
      </c>
      <c r="N3746" s="9">
        <v>1.4076784951582999</v>
      </c>
      <c r="O3746" s="9">
        <v>1.1130246754910001E-2</v>
      </c>
      <c r="P3746" s="9">
        <v>1.6357111435100001E-3</v>
      </c>
      <c r="Q3746" s="9">
        <v>4.4798817027148798</v>
      </c>
      <c r="R3746" s="9">
        <v>1210</v>
      </c>
      <c r="S3746" s="9" t="s">
        <v>310</v>
      </c>
      <c r="T3746" s="9">
        <v>1210</v>
      </c>
      <c r="U3746" s="9" t="s">
        <v>293</v>
      </c>
      <c r="V3746" s="9" t="s">
        <v>195</v>
      </c>
      <c r="Z3746" s="9">
        <v>0</v>
      </c>
      <c r="AA3746" s="9">
        <v>1</v>
      </c>
      <c r="AB3746" s="9">
        <v>1.1130246754910001E-2</v>
      </c>
      <c r="AC3746" s="9">
        <v>1.6357111435100001E-3</v>
      </c>
      <c r="AD3746" s="9">
        <v>4.4798817027140698</v>
      </c>
      <c r="AF3746" s="9">
        <v>-1</v>
      </c>
      <c r="AG3746" s="9">
        <v>-1</v>
      </c>
      <c r="AH3746" s="9">
        <v>-1</v>
      </c>
      <c r="AI3746" s="9">
        <v>-1</v>
      </c>
      <c r="AJ3746" s="9">
        <v>0</v>
      </c>
      <c r="AM3746" s="9" t="s">
        <v>309</v>
      </c>
      <c r="AN3746" s="9">
        <v>-1</v>
      </c>
      <c r="AQ3746" s="9">
        <v>578</v>
      </c>
      <c r="AR3746" s="9" t="s">
        <v>303</v>
      </c>
      <c r="AS3746" s="9" t="s">
        <v>304</v>
      </c>
      <c r="AT3746" s="9" t="s">
        <v>195</v>
      </c>
      <c r="AU3746" s="9">
        <v>132.71029999999999</v>
      </c>
      <c r="AV3746" s="9">
        <v>12.222089557751399</v>
      </c>
      <c r="AW3746" s="9">
        <v>4.7024147694743599</v>
      </c>
      <c r="AX3746" s="9">
        <v>3.6333185000000001E-3</v>
      </c>
    </row>
    <row r="3747" spans="1:50" x14ac:dyDescent="0.25">
      <c r="A3747" s="142">
        <v>550000</v>
      </c>
      <c r="B3747" s="142">
        <v>920000</v>
      </c>
      <c r="C3747" s="142">
        <v>920000</v>
      </c>
      <c r="D3747" s="9" t="s">
        <v>305</v>
      </c>
      <c r="E3747" s="9" t="s">
        <v>70</v>
      </c>
      <c r="F3747" s="9" t="s">
        <v>306</v>
      </c>
      <c r="G3747" s="9" t="s">
        <v>307</v>
      </c>
      <c r="H3747" s="9">
        <v>0.36</v>
      </c>
      <c r="I3747" s="9">
        <v>0.48</v>
      </c>
      <c r="J3747" s="9" t="s">
        <v>195</v>
      </c>
      <c r="K3747" s="9">
        <v>3.1488054931199999E-3</v>
      </c>
      <c r="L3747" s="9">
        <v>3855.3464398563201</v>
      </c>
      <c r="M3747" s="9">
        <v>9.5785915898830503</v>
      </c>
      <c r="N3747" s="9">
        <v>1.4076784951582999</v>
      </c>
      <c r="O3747" s="9">
        <v>3.016112181464E-2</v>
      </c>
      <c r="P3747" s="9">
        <v>4.4325057781099998E-3</v>
      </c>
      <c r="Q3747" s="9">
        <v>12.139736047727199</v>
      </c>
      <c r="R3747" s="9">
        <v>1210</v>
      </c>
      <c r="S3747" s="9" t="s">
        <v>310</v>
      </c>
      <c r="T3747" s="9">
        <v>1210</v>
      </c>
      <c r="U3747" s="9" t="s">
        <v>293</v>
      </c>
      <c r="V3747" s="9" t="s">
        <v>195</v>
      </c>
      <c r="Z3747" s="9">
        <v>0</v>
      </c>
      <c r="AA3747" s="9">
        <v>1</v>
      </c>
      <c r="AB3747" s="9">
        <v>3.016112181464E-2</v>
      </c>
      <c r="AC3747" s="9">
        <v>4.4325057781099998E-3</v>
      </c>
      <c r="AD3747" s="9">
        <v>12.139736047726601</v>
      </c>
      <c r="AF3747" s="9">
        <v>-1</v>
      </c>
      <c r="AG3747" s="9">
        <v>-1</v>
      </c>
      <c r="AH3747" s="9">
        <v>-1</v>
      </c>
      <c r="AI3747" s="9">
        <v>-1</v>
      </c>
      <c r="AJ3747" s="9">
        <v>0</v>
      </c>
      <c r="AM3747" s="9" t="s">
        <v>309</v>
      </c>
      <c r="AN3747" s="9">
        <v>-1</v>
      </c>
      <c r="AQ3747" s="9">
        <v>578</v>
      </c>
      <c r="AR3747" s="9" t="s">
        <v>303</v>
      </c>
      <c r="AS3747" s="9" t="s">
        <v>304</v>
      </c>
      <c r="AT3747" s="9" t="s">
        <v>195</v>
      </c>
      <c r="AU3747" s="9">
        <v>132.71029999999999</v>
      </c>
      <c r="AV3747" s="9">
        <v>20.599426381436601</v>
      </c>
      <c r="AW3747" s="9">
        <v>12.742763732748699</v>
      </c>
      <c r="AX3747" s="9">
        <v>9.8456901999999999E-3</v>
      </c>
    </row>
    <row r="3748" spans="1:50" x14ac:dyDescent="0.25">
      <c r="A3748" s="142">
        <v>550000</v>
      </c>
      <c r="B3748" s="142">
        <v>920000</v>
      </c>
      <c r="C3748" s="142">
        <v>920000</v>
      </c>
      <c r="D3748" s="9" t="s">
        <v>305</v>
      </c>
      <c r="E3748" s="9" t="s">
        <v>70</v>
      </c>
      <c r="F3748" s="9" t="s">
        <v>306</v>
      </c>
      <c r="G3748" s="9" t="s">
        <v>307</v>
      </c>
      <c r="H3748" s="9">
        <v>0.36</v>
      </c>
      <c r="I3748" s="9">
        <v>0.48</v>
      </c>
      <c r="J3748" s="9" t="s">
        <v>195</v>
      </c>
      <c r="K3748" s="9">
        <v>0.22757988366241</v>
      </c>
      <c r="L3748" s="9">
        <v>3855.3464398563201</v>
      </c>
      <c r="M3748" s="9">
        <v>9.5785915898830503</v>
      </c>
      <c r="N3748" s="9">
        <v>1.4076784951582999</v>
      </c>
      <c r="O3748" s="9">
        <v>2.1798947596753999</v>
      </c>
      <c r="P3748" s="9">
        <v>0.32035930816220998</v>
      </c>
      <c r="Q3748" s="9">
        <v>877.39929426082006</v>
      </c>
      <c r="R3748" s="9">
        <v>1210</v>
      </c>
      <c r="S3748" s="9" t="s">
        <v>310</v>
      </c>
      <c r="T3748" s="9">
        <v>1210</v>
      </c>
      <c r="U3748" s="9" t="s">
        <v>293</v>
      </c>
      <c r="V3748" s="9" t="s">
        <v>195</v>
      </c>
      <c r="Z3748" s="9">
        <v>0</v>
      </c>
      <c r="AA3748" s="9">
        <v>1</v>
      </c>
      <c r="AB3748" s="9">
        <v>2.1798947596753999</v>
      </c>
      <c r="AC3748" s="9">
        <v>0.32035930816220998</v>
      </c>
      <c r="AD3748" s="9">
        <v>877.39929426082006</v>
      </c>
      <c r="AF3748" s="9">
        <v>-1</v>
      </c>
      <c r="AG3748" s="9">
        <v>-1</v>
      </c>
      <c r="AH3748" s="9">
        <v>-1</v>
      </c>
      <c r="AI3748" s="9">
        <v>-1</v>
      </c>
      <c r="AJ3748" s="9">
        <v>0</v>
      </c>
      <c r="AM3748" s="9" t="s">
        <v>309</v>
      </c>
      <c r="AN3748" s="9">
        <v>-1</v>
      </c>
      <c r="AQ3748" s="9">
        <v>578</v>
      </c>
      <c r="AR3748" s="9" t="s">
        <v>303</v>
      </c>
      <c r="AS3748" s="9" t="s">
        <v>304</v>
      </c>
      <c r="AT3748" s="9" t="s">
        <v>195</v>
      </c>
      <c r="AU3748" s="9">
        <v>132.71029999999999</v>
      </c>
      <c r="AV3748" s="9">
        <v>121.739406123425</v>
      </c>
      <c r="AW3748" s="9">
        <v>920.98311380830103</v>
      </c>
      <c r="AX3748" s="9">
        <v>0.71159715670000001</v>
      </c>
    </row>
    <row r="3749" spans="1:50" x14ac:dyDescent="0.25">
      <c r="A3749" s="142">
        <v>550000</v>
      </c>
      <c r="B3749" s="142">
        <v>920000</v>
      </c>
      <c r="C3749" s="142">
        <v>920000</v>
      </c>
      <c r="D3749" s="9" t="s">
        <v>305</v>
      </c>
      <c r="E3749" s="9" t="s">
        <v>70</v>
      </c>
      <c r="F3749" s="9" t="s">
        <v>306</v>
      </c>
      <c r="G3749" s="9" t="s">
        <v>307</v>
      </c>
      <c r="H3749" s="9">
        <v>0.36</v>
      </c>
      <c r="I3749" s="9">
        <v>0.48</v>
      </c>
      <c r="J3749" s="9" t="s">
        <v>195</v>
      </c>
      <c r="K3749" s="9">
        <v>0.20300420267402999</v>
      </c>
      <c r="L3749" s="9">
        <v>3855.3464398563201</v>
      </c>
      <c r="M3749" s="9">
        <v>9.5785915898830503</v>
      </c>
      <c r="N3749" s="9">
        <v>1.4076784951582999</v>
      </c>
      <c r="O3749" s="9">
        <v>1.9444943484444499</v>
      </c>
      <c r="P3749" s="9">
        <v>0.28576465053099998</v>
      </c>
      <c r="Q3749" s="9">
        <v>782.65153005522404</v>
      </c>
      <c r="R3749" s="9">
        <v>1210</v>
      </c>
      <c r="S3749" s="9" t="s">
        <v>310</v>
      </c>
      <c r="T3749" s="9">
        <v>1210</v>
      </c>
      <c r="U3749" s="9" t="s">
        <v>293</v>
      </c>
      <c r="V3749" s="9" t="s">
        <v>195</v>
      </c>
      <c r="Z3749" s="9">
        <v>0</v>
      </c>
      <c r="AA3749" s="9">
        <v>1</v>
      </c>
      <c r="AB3749" s="9">
        <v>1.9444943484444499</v>
      </c>
      <c r="AC3749" s="9">
        <v>0.28576465053099998</v>
      </c>
      <c r="AD3749" s="9">
        <v>782.65153005522404</v>
      </c>
      <c r="AF3749" s="9">
        <v>-1</v>
      </c>
      <c r="AG3749" s="9">
        <v>-1</v>
      </c>
      <c r="AH3749" s="9">
        <v>-1</v>
      </c>
      <c r="AI3749" s="9">
        <v>-1</v>
      </c>
      <c r="AJ3749" s="9">
        <v>0</v>
      </c>
      <c r="AM3749" s="9" t="s">
        <v>309</v>
      </c>
      <c r="AN3749" s="9">
        <v>-1</v>
      </c>
      <c r="AQ3749" s="9">
        <v>578</v>
      </c>
      <c r="AR3749" s="9" t="s">
        <v>303</v>
      </c>
      <c r="AS3749" s="9" t="s">
        <v>304</v>
      </c>
      <c r="AT3749" s="9" t="s">
        <v>195</v>
      </c>
      <c r="AU3749" s="9">
        <v>132.71029999999999</v>
      </c>
      <c r="AV3749" s="9">
        <v>121.860505383939</v>
      </c>
      <c r="AW3749" s="9">
        <v>821.52886136562199</v>
      </c>
      <c r="AX3749" s="9">
        <v>0.63475387679999995</v>
      </c>
    </row>
    <row r="3750" spans="1:50" x14ac:dyDescent="0.25">
      <c r="A3750" s="142">
        <v>550000</v>
      </c>
      <c r="B3750" s="142">
        <v>920000</v>
      </c>
      <c r="C3750" s="142">
        <v>920000</v>
      </c>
      <c r="D3750" s="9" t="s">
        <v>305</v>
      </c>
      <c r="E3750" s="9" t="s">
        <v>70</v>
      </c>
      <c r="F3750" s="9" t="s">
        <v>306</v>
      </c>
      <c r="G3750" s="9" t="s">
        <v>307</v>
      </c>
      <c r="H3750" s="9">
        <v>0.36</v>
      </c>
      <c r="I3750" s="9">
        <v>0.48</v>
      </c>
      <c r="J3750" s="9" t="s">
        <v>195</v>
      </c>
      <c r="K3750" s="9">
        <v>1.322936476098E-2</v>
      </c>
      <c r="L3750" s="9">
        <v>3855.3464398563201</v>
      </c>
      <c r="M3750" s="9">
        <v>9.5785915898830503</v>
      </c>
      <c r="N3750" s="9">
        <v>1.4076784951582999</v>
      </c>
      <c r="O3750" s="9">
        <v>0.12671868203906</v>
      </c>
      <c r="P3750" s="9">
        <v>1.862269227864E-2</v>
      </c>
      <c r="Q3750" s="9">
        <v>51.003784332824203</v>
      </c>
      <c r="R3750" s="9">
        <v>1210</v>
      </c>
      <c r="S3750" s="9" t="s">
        <v>310</v>
      </c>
      <c r="T3750" s="9">
        <v>1210</v>
      </c>
      <c r="U3750" s="9" t="s">
        <v>293</v>
      </c>
      <c r="V3750" s="9" t="s">
        <v>195</v>
      </c>
      <c r="Z3750" s="9">
        <v>0</v>
      </c>
      <c r="AA3750" s="9">
        <v>1</v>
      </c>
      <c r="AB3750" s="9">
        <v>0.12671868203906</v>
      </c>
      <c r="AC3750" s="9">
        <v>1.862269227864E-2</v>
      </c>
      <c r="AD3750" s="9">
        <v>51.003784332825397</v>
      </c>
      <c r="AF3750" s="9">
        <v>-1</v>
      </c>
      <c r="AG3750" s="9">
        <v>-1</v>
      </c>
      <c r="AH3750" s="9">
        <v>-1</v>
      </c>
      <c r="AI3750" s="9">
        <v>-1</v>
      </c>
      <c r="AJ3750" s="9">
        <v>0</v>
      </c>
      <c r="AM3750" s="9" t="s">
        <v>309</v>
      </c>
      <c r="AN3750" s="9">
        <v>-1</v>
      </c>
      <c r="AQ3750" s="9">
        <v>578</v>
      </c>
      <c r="AR3750" s="9" t="s">
        <v>303</v>
      </c>
      <c r="AS3750" s="9" t="s">
        <v>304</v>
      </c>
      <c r="AT3750" s="9" t="s">
        <v>195</v>
      </c>
      <c r="AU3750" s="9">
        <v>132.71029999999999</v>
      </c>
      <c r="AV3750" s="9">
        <v>41.716038077332897</v>
      </c>
      <c r="AW3750" s="9">
        <v>53.537339747265399</v>
      </c>
      <c r="AX3750" s="9">
        <v>4.1365599599999997E-2</v>
      </c>
    </row>
    <row r="3751" spans="1:50" x14ac:dyDescent="0.25">
      <c r="A3751" s="142">
        <v>550000</v>
      </c>
      <c r="B3751" s="142">
        <v>920000</v>
      </c>
      <c r="C3751" s="142">
        <v>920000</v>
      </c>
      <c r="D3751" s="9" t="s">
        <v>305</v>
      </c>
      <c r="E3751" s="9" t="s">
        <v>70</v>
      </c>
      <c r="F3751" s="9" t="s">
        <v>306</v>
      </c>
      <c r="G3751" s="9" t="s">
        <v>307</v>
      </c>
      <c r="H3751" s="9">
        <v>0.36</v>
      </c>
      <c r="I3751" s="9">
        <v>0.48</v>
      </c>
      <c r="J3751" s="9" t="s">
        <v>195</v>
      </c>
      <c r="K3751" s="9">
        <v>2.5309394779930001E-2</v>
      </c>
      <c r="L3751" s="9">
        <v>3953.55423701053</v>
      </c>
      <c r="M3751" s="9">
        <v>10.4170036255484</v>
      </c>
      <c r="N3751" s="9">
        <v>1.4066543137758301</v>
      </c>
      <c r="O3751" s="9">
        <v>0.26364805718306</v>
      </c>
      <c r="P3751" s="9">
        <v>3.560156934625E-2</v>
      </c>
      <c r="Q3751" s="9">
        <v>100.06206496839999</v>
      </c>
      <c r="R3751" s="9">
        <v>1400</v>
      </c>
      <c r="S3751" s="9" t="s">
        <v>297</v>
      </c>
      <c r="T3751" s="9">
        <v>1400</v>
      </c>
      <c r="U3751" s="9" t="s">
        <v>293</v>
      </c>
      <c r="V3751" s="9" t="s">
        <v>195</v>
      </c>
      <c r="Z3751" s="9">
        <v>0</v>
      </c>
      <c r="AA3751" s="9">
        <v>1</v>
      </c>
      <c r="AB3751" s="9">
        <v>0.26364805718306</v>
      </c>
      <c r="AC3751" s="9">
        <v>3.560156934625E-2</v>
      </c>
      <c r="AD3751" s="9">
        <v>109.025604876743</v>
      </c>
      <c r="AF3751" s="9">
        <v>-1</v>
      </c>
      <c r="AG3751" s="9">
        <v>-1</v>
      </c>
      <c r="AH3751" s="9">
        <v>-1</v>
      </c>
      <c r="AI3751" s="9">
        <v>-1</v>
      </c>
      <c r="AJ3751" s="9">
        <v>0</v>
      </c>
      <c r="AM3751" s="9" t="s">
        <v>309</v>
      </c>
      <c r="AN3751" s="9">
        <v>-1</v>
      </c>
      <c r="AQ3751" s="9">
        <v>578</v>
      </c>
      <c r="AR3751" s="9" t="s">
        <v>303</v>
      </c>
      <c r="AS3751" s="9" t="s">
        <v>304</v>
      </c>
      <c r="AT3751" s="9" t="s">
        <v>195</v>
      </c>
      <c r="AU3751" s="9">
        <v>132.71029999999999</v>
      </c>
      <c r="AV3751" s="9">
        <v>43.693458919224703</v>
      </c>
      <c r="AW3751" s="9">
        <v>102.42348681225501</v>
      </c>
      <c r="AX3751" s="9">
        <v>8.8423037199999999E-2</v>
      </c>
    </row>
    <row r="3752" spans="1:50" x14ac:dyDescent="0.25">
      <c r="A3752" s="142">
        <v>550000</v>
      </c>
      <c r="B3752" s="142">
        <v>920000</v>
      </c>
      <c r="C3752" s="142">
        <v>920000</v>
      </c>
      <c r="D3752" s="9" t="s">
        <v>305</v>
      </c>
      <c r="E3752" s="9" t="s">
        <v>70</v>
      </c>
      <c r="F3752" s="9" t="s">
        <v>306</v>
      </c>
      <c r="G3752" s="9" t="s">
        <v>307</v>
      </c>
      <c r="H3752" s="9">
        <v>0.36</v>
      </c>
      <c r="I3752" s="9">
        <v>0.48</v>
      </c>
      <c r="J3752" s="9" t="s">
        <v>195</v>
      </c>
      <c r="K3752" s="9">
        <v>2.97585245975E-3</v>
      </c>
      <c r="L3752" s="9">
        <v>3953.55423701053</v>
      </c>
      <c r="M3752" s="9">
        <v>10.4170036255484</v>
      </c>
      <c r="N3752" s="9">
        <v>1.4066543137758301</v>
      </c>
      <c r="O3752" s="9">
        <v>3.099946586239E-2</v>
      </c>
      <c r="P3752" s="9">
        <v>4.1859956996700004E-3</v>
      </c>
      <c r="Q3752" s="9">
        <v>11.7651941009944</v>
      </c>
      <c r="R3752" s="9">
        <v>1200</v>
      </c>
      <c r="S3752" s="9" t="s">
        <v>308</v>
      </c>
      <c r="T3752" s="9">
        <v>1200</v>
      </c>
      <c r="U3752" s="9" t="s">
        <v>293</v>
      </c>
      <c r="V3752" s="9" t="s">
        <v>195</v>
      </c>
      <c r="Z3752" s="9">
        <v>0</v>
      </c>
      <c r="AA3752" s="9">
        <v>1</v>
      </c>
      <c r="AB3752" s="9">
        <v>3.099946586239E-2</v>
      </c>
      <c r="AC3752" s="9">
        <v>4.1859956996700004E-3</v>
      </c>
      <c r="AD3752" s="9">
        <v>15.2919407699159</v>
      </c>
      <c r="AF3752" s="9">
        <v>-1</v>
      </c>
      <c r="AG3752" s="9">
        <v>-1</v>
      </c>
      <c r="AH3752" s="9">
        <v>-1</v>
      </c>
      <c r="AI3752" s="9">
        <v>-1</v>
      </c>
      <c r="AJ3752" s="9">
        <v>0</v>
      </c>
      <c r="AM3752" s="9" t="s">
        <v>309</v>
      </c>
      <c r="AN3752" s="9">
        <v>-1</v>
      </c>
      <c r="AQ3752" s="9">
        <v>578</v>
      </c>
      <c r="AR3752" s="9" t="s">
        <v>303</v>
      </c>
      <c r="AS3752" s="9" t="s">
        <v>304</v>
      </c>
      <c r="AT3752" s="9" t="s">
        <v>195</v>
      </c>
      <c r="AU3752" s="9">
        <v>132.71029999999999</v>
      </c>
      <c r="AV3752" s="9">
        <v>16.075857918489799</v>
      </c>
      <c r="AW3752" s="9">
        <v>12.042847638887199</v>
      </c>
      <c r="AX3752" s="9">
        <v>1.2402222799999999E-2</v>
      </c>
    </row>
    <row r="3753" spans="1:50" x14ac:dyDescent="0.25">
      <c r="A3753" s="142">
        <v>550000</v>
      </c>
      <c r="B3753" s="142">
        <v>920000</v>
      </c>
      <c r="C3753" s="142">
        <v>920000</v>
      </c>
      <c r="D3753" s="9" t="s">
        <v>305</v>
      </c>
      <c r="E3753" s="9" t="s">
        <v>70</v>
      </c>
      <c r="F3753" s="9" t="s">
        <v>306</v>
      </c>
      <c r="G3753" s="9" t="s">
        <v>307</v>
      </c>
      <c r="H3753" s="9">
        <v>0.36</v>
      </c>
      <c r="I3753" s="9">
        <v>0.48</v>
      </c>
      <c r="J3753" s="9" t="s">
        <v>195</v>
      </c>
      <c r="K3753" s="9">
        <v>2.1946044505999999E-4</v>
      </c>
      <c r="L3753" s="9">
        <v>3953.55423701053</v>
      </c>
      <c r="M3753" s="9">
        <v>10.4170036255484</v>
      </c>
      <c r="N3753" s="9">
        <v>1.4066543137758301</v>
      </c>
      <c r="O3753" s="9">
        <v>2.2861202519099998E-3</v>
      </c>
      <c r="P3753" s="9">
        <v>3.0870498175000001E-4</v>
      </c>
      <c r="Q3753" s="9">
        <v>0.86764877244689997</v>
      </c>
      <c r="R3753" s="9">
        <v>1410</v>
      </c>
      <c r="S3753" s="9" t="s">
        <v>299</v>
      </c>
      <c r="T3753" s="9">
        <v>1410</v>
      </c>
      <c r="U3753" s="9" t="s">
        <v>293</v>
      </c>
      <c r="V3753" s="9" t="s">
        <v>195</v>
      </c>
      <c r="Z3753" s="9">
        <v>0</v>
      </c>
      <c r="AA3753" s="9">
        <v>1</v>
      </c>
      <c r="AB3753" s="9">
        <v>2.2861202519099998E-3</v>
      </c>
      <c r="AC3753" s="9">
        <v>3.0870498175000001E-4</v>
      </c>
      <c r="AD3753" s="9">
        <v>2.5049107201743501</v>
      </c>
      <c r="AF3753" s="9">
        <v>-1</v>
      </c>
      <c r="AG3753" s="9">
        <v>-1</v>
      </c>
      <c r="AH3753" s="9">
        <v>-1</v>
      </c>
      <c r="AI3753" s="9">
        <v>-1</v>
      </c>
      <c r="AJ3753" s="9">
        <v>0</v>
      </c>
      <c r="AM3753" s="9" t="s">
        <v>309</v>
      </c>
      <c r="AN3753" s="9">
        <v>-1</v>
      </c>
      <c r="AQ3753" s="9">
        <v>578</v>
      </c>
      <c r="AR3753" s="9" t="s">
        <v>303</v>
      </c>
      <c r="AS3753" s="9" t="s">
        <v>304</v>
      </c>
      <c r="AT3753" s="9" t="s">
        <v>195</v>
      </c>
      <c r="AU3753" s="9">
        <v>132.71029999999999</v>
      </c>
      <c r="AV3753" s="9">
        <v>5.04921901512893</v>
      </c>
      <c r="AW3753" s="9">
        <v>0.88812491157955997</v>
      </c>
      <c r="AX3753" s="9">
        <v>2.0315578000000001E-3</v>
      </c>
    </row>
    <row r="3754" spans="1:50" x14ac:dyDescent="0.25">
      <c r="A3754" s="142">
        <v>550000</v>
      </c>
      <c r="B3754" s="142">
        <v>920000</v>
      </c>
      <c r="C3754" s="142">
        <v>920000</v>
      </c>
      <c r="D3754" s="9" t="s">
        <v>305</v>
      </c>
      <c r="E3754" s="9" t="s">
        <v>70</v>
      </c>
      <c r="F3754" s="9" t="s">
        <v>306</v>
      </c>
      <c r="G3754" s="9" t="s">
        <v>307</v>
      </c>
      <c r="H3754" s="9">
        <v>0.36</v>
      </c>
      <c r="I3754" s="9">
        <v>0.48</v>
      </c>
      <c r="J3754" s="9" t="s">
        <v>195</v>
      </c>
      <c r="K3754" s="9">
        <v>8.7105115899930002E-2</v>
      </c>
      <c r="L3754" s="9">
        <v>3953.55423701053</v>
      </c>
      <c r="M3754" s="9">
        <v>10.4170036255484</v>
      </c>
      <c r="N3754" s="9">
        <v>1.4066543137758301</v>
      </c>
      <c r="O3754" s="9">
        <v>0.90737430813342002</v>
      </c>
      <c r="P3754" s="9">
        <v>0.12252678703258001</v>
      </c>
      <c r="Q3754" s="9">
        <v>344.37480003147698</v>
      </c>
      <c r="R3754" s="9">
        <v>1410</v>
      </c>
      <c r="S3754" s="9" t="s">
        <v>299</v>
      </c>
      <c r="T3754" s="9">
        <v>1410</v>
      </c>
      <c r="U3754" s="9" t="s">
        <v>293</v>
      </c>
      <c r="V3754" s="9" t="s">
        <v>195</v>
      </c>
      <c r="Z3754" s="9">
        <v>0</v>
      </c>
      <c r="AA3754" s="9">
        <v>1</v>
      </c>
      <c r="AB3754" s="9">
        <v>0.90737430813342002</v>
      </c>
      <c r="AC3754" s="9">
        <v>0.12252678703258001</v>
      </c>
      <c r="AD3754" s="9">
        <v>361.63642967503301</v>
      </c>
      <c r="AF3754" s="9">
        <v>-1</v>
      </c>
      <c r="AG3754" s="9">
        <v>-1</v>
      </c>
      <c r="AH3754" s="9">
        <v>-1</v>
      </c>
      <c r="AI3754" s="9">
        <v>-1</v>
      </c>
      <c r="AJ3754" s="9">
        <v>0</v>
      </c>
      <c r="AM3754" s="9" t="s">
        <v>309</v>
      </c>
      <c r="AN3754" s="9">
        <v>-1</v>
      </c>
      <c r="AQ3754" s="9">
        <v>578</v>
      </c>
      <c r="AR3754" s="9" t="s">
        <v>303</v>
      </c>
      <c r="AS3754" s="9" t="s">
        <v>304</v>
      </c>
      <c r="AT3754" s="9" t="s">
        <v>195</v>
      </c>
      <c r="AU3754" s="9">
        <v>132.71029999999999</v>
      </c>
      <c r="AV3754" s="9">
        <v>80.006013760607701</v>
      </c>
      <c r="AW3754" s="9">
        <v>352.50189770354399</v>
      </c>
      <c r="AX3754" s="9">
        <v>0.29329799649999999</v>
      </c>
    </row>
    <row r="3755" spans="1:50" x14ac:dyDescent="0.25">
      <c r="A3755" s="142">
        <v>550000</v>
      </c>
      <c r="B3755" s="142">
        <v>920000</v>
      </c>
      <c r="C3755" s="142">
        <v>920000</v>
      </c>
      <c r="D3755" s="9" t="s">
        <v>305</v>
      </c>
      <c r="E3755" s="9" t="s">
        <v>70</v>
      </c>
      <c r="F3755" s="9" t="s">
        <v>306</v>
      </c>
      <c r="G3755" s="9" t="s">
        <v>307</v>
      </c>
      <c r="H3755" s="9">
        <v>0.36</v>
      </c>
      <c r="I3755" s="9">
        <v>0.48</v>
      </c>
      <c r="J3755" s="9" t="s">
        <v>195</v>
      </c>
      <c r="K3755" s="9">
        <v>0.23885888399286001</v>
      </c>
      <c r="L3755" s="9">
        <v>3855.3464395690798</v>
      </c>
      <c r="M3755" s="9">
        <v>9.57859158916939</v>
      </c>
      <c r="N3755" s="9">
        <v>1.40767849505342</v>
      </c>
      <c r="O3755" s="9">
        <v>2.28793169721239</v>
      </c>
      <c r="P3755" s="9">
        <v>0.33623651434920998</v>
      </c>
      <c r="Q3755" s="9">
        <v>920.88374796131598</v>
      </c>
      <c r="R3755" s="9">
        <v>1200</v>
      </c>
      <c r="S3755" s="9" t="s">
        <v>308</v>
      </c>
      <c r="T3755" s="9">
        <v>1200</v>
      </c>
      <c r="U3755" s="9" t="s">
        <v>293</v>
      </c>
      <c r="V3755" s="9" t="s">
        <v>195</v>
      </c>
      <c r="Z3755" s="9">
        <v>0</v>
      </c>
      <c r="AA3755" s="9">
        <v>1</v>
      </c>
      <c r="AB3755" s="9">
        <v>2.28793169721239</v>
      </c>
      <c r="AC3755" s="9">
        <v>0.33623651434920998</v>
      </c>
      <c r="AD3755" s="9">
        <v>920.88374796131598</v>
      </c>
      <c r="AF3755" s="9">
        <v>-1</v>
      </c>
      <c r="AG3755" s="9">
        <v>-1</v>
      </c>
      <c r="AH3755" s="9">
        <v>-1</v>
      </c>
      <c r="AI3755" s="9">
        <v>-1</v>
      </c>
      <c r="AJ3755" s="9">
        <v>0</v>
      </c>
      <c r="AM3755" s="9" t="s">
        <v>309</v>
      </c>
      <c r="AN3755" s="9">
        <v>-1</v>
      </c>
      <c r="AQ3755" s="9">
        <v>578</v>
      </c>
      <c r="AR3755" s="9" t="s">
        <v>303</v>
      </c>
      <c r="AS3755" s="9" t="s">
        <v>304</v>
      </c>
      <c r="AT3755" s="9" t="s">
        <v>195</v>
      </c>
      <c r="AU3755" s="9">
        <v>132.71029999999999</v>
      </c>
      <c r="AV3755" s="9">
        <v>245.163051949665</v>
      </c>
      <c r="AW3755" s="9">
        <v>966.62760873380103</v>
      </c>
      <c r="AX3755" s="9">
        <v>0.74686435360000003</v>
      </c>
    </row>
    <row r="3756" spans="1:50" x14ac:dyDescent="0.25">
      <c r="A3756" s="142">
        <v>550000</v>
      </c>
      <c r="B3756" s="142">
        <v>920000</v>
      </c>
      <c r="C3756" s="142">
        <v>920000</v>
      </c>
      <c r="D3756" s="9" t="s">
        <v>305</v>
      </c>
      <c r="E3756" s="9" t="s">
        <v>70</v>
      </c>
      <c r="F3756" s="9" t="s">
        <v>306</v>
      </c>
      <c r="G3756" s="9" t="s">
        <v>307</v>
      </c>
      <c r="H3756" s="9">
        <v>0.36</v>
      </c>
      <c r="I3756" s="9">
        <v>0.48</v>
      </c>
      <c r="J3756" s="9" t="s">
        <v>195</v>
      </c>
      <c r="K3756" s="9">
        <v>4.8589213417769998E-2</v>
      </c>
      <c r="L3756" s="9">
        <v>3855.3464395690798</v>
      </c>
      <c r="M3756" s="9">
        <v>9.57859158916939</v>
      </c>
      <c r="N3756" s="9">
        <v>1.40767849505342</v>
      </c>
      <c r="O3756" s="9">
        <v>0.46541623096785001</v>
      </c>
      <c r="P3756" s="9">
        <v>6.8397990819760002E-2</v>
      </c>
      <c r="Q3756" s="9">
        <v>187.32825095168101</v>
      </c>
      <c r="R3756" s="9">
        <v>1210</v>
      </c>
      <c r="S3756" s="9" t="s">
        <v>310</v>
      </c>
      <c r="T3756" s="9">
        <v>1210</v>
      </c>
      <c r="U3756" s="9" t="s">
        <v>293</v>
      </c>
      <c r="V3756" s="9" t="s">
        <v>195</v>
      </c>
      <c r="Z3756" s="9">
        <v>0</v>
      </c>
      <c r="AA3756" s="9">
        <v>1</v>
      </c>
      <c r="AB3756" s="9">
        <v>0.46541623096785001</v>
      </c>
      <c r="AC3756" s="9">
        <v>6.8397990819760002E-2</v>
      </c>
      <c r="AD3756" s="9">
        <v>187.328250951679</v>
      </c>
      <c r="AF3756" s="9">
        <v>-1</v>
      </c>
      <c r="AG3756" s="9">
        <v>-1</v>
      </c>
      <c r="AH3756" s="9">
        <v>-1</v>
      </c>
      <c r="AI3756" s="9">
        <v>-1</v>
      </c>
      <c r="AJ3756" s="9">
        <v>0</v>
      </c>
      <c r="AM3756" s="9" t="s">
        <v>309</v>
      </c>
      <c r="AN3756" s="9">
        <v>-1</v>
      </c>
      <c r="AQ3756" s="9">
        <v>578</v>
      </c>
      <c r="AR3756" s="9" t="s">
        <v>303</v>
      </c>
      <c r="AS3756" s="9" t="s">
        <v>304</v>
      </c>
      <c r="AT3756" s="9" t="s">
        <v>195</v>
      </c>
      <c r="AU3756" s="9">
        <v>132.71029999999999</v>
      </c>
      <c r="AV3756" s="9">
        <v>58.045039546366098</v>
      </c>
      <c r="AW3756" s="9">
        <v>196.633570379085</v>
      </c>
      <c r="AX3756" s="9">
        <v>0.1519288329</v>
      </c>
    </row>
    <row r="3757" spans="1:50" x14ac:dyDescent="0.25">
      <c r="A3757" s="142">
        <v>550000</v>
      </c>
      <c r="B3757" s="142">
        <v>920000</v>
      </c>
      <c r="C3757" s="142">
        <v>920000</v>
      </c>
      <c r="D3757" s="9" t="s">
        <v>305</v>
      </c>
      <c r="E3757" s="9" t="s">
        <v>70</v>
      </c>
      <c r="F3757" s="9" t="s">
        <v>306</v>
      </c>
      <c r="G3757" s="9" t="s">
        <v>307</v>
      </c>
      <c r="H3757" s="9">
        <v>0.36</v>
      </c>
      <c r="I3757" s="9">
        <v>0.48</v>
      </c>
      <c r="J3757" s="9" t="s">
        <v>195</v>
      </c>
      <c r="K3757" s="9">
        <v>0.1538388124243</v>
      </c>
      <c r="L3757" s="9">
        <v>3855.3464395690798</v>
      </c>
      <c r="M3757" s="9">
        <v>9.57859158916939</v>
      </c>
      <c r="N3757" s="9">
        <v>1.40767849505342</v>
      </c>
      <c r="O3757" s="9">
        <v>1.47355915477526</v>
      </c>
      <c r="P3757" s="9">
        <v>0.21655558795425001</v>
      </c>
      <c r="Q3757" s="9">
        <v>593.101917747583</v>
      </c>
      <c r="R3757" s="9">
        <v>1210</v>
      </c>
      <c r="S3757" s="9" t="s">
        <v>310</v>
      </c>
      <c r="T3757" s="9">
        <v>1210</v>
      </c>
      <c r="U3757" s="9" t="s">
        <v>293</v>
      </c>
      <c r="V3757" s="9" t="s">
        <v>195</v>
      </c>
      <c r="Z3757" s="9">
        <v>0</v>
      </c>
      <c r="AA3757" s="9">
        <v>1</v>
      </c>
      <c r="AB3757" s="9">
        <v>1.47355915477526</v>
      </c>
      <c r="AC3757" s="9">
        <v>0.21655558795425001</v>
      </c>
      <c r="AD3757" s="9">
        <v>593.101917747583</v>
      </c>
      <c r="AF3757" s="9">
        <v>-1</v>
      </c>
      <c r="AG3757" s="9">
        <v>-1</v>
      </c>
      <c r="AH3757" s="9">
        <v>-1</v>
      </c>
      <c r="AI3757" s="9">
        <v>-1</v>
      </c>
      <c r="AJ3757" s="9">
        <v>0</v>
      </c>
      <c r="AM3757" s="9" t="s">
        <v>309</v>
      </c>
      <c r="AN3757" s="9">
        <v>-1</v>
      </c>
      <c r="AQ3757" s="9">
        <v>578</v>
      </c>
      <c r="AR3757" s="9" t="s">
        <v>303</v>
      </c>
      <c r="AS3757" s="9" t="s">
        <v>304</v>
      </c>
      <c r="AT3757" s="9" t="s">
        <v>195</v>
      </c>
      <c r="AU3757" s="9">
        <v>132.71029999999999</v>
      </c>
      <c r="AV3757" s="9">
        <v>102.04437197351299</v>
      </c>
      <c r="AW3757" s="9">
        <v>622.56358607368998</v>
      </c>
      <c r="AX3757" s="9">
        <v>0.48102345320000001</v>
      </c>
    </row>
    <row r="3758" spans="1:50" x14ac:dyDescent="0.25">
      <c r="A3758" s="142">
        <v>550000</v>
      </c>
      <c r="B3758" s="142">
        <v>920000</v>
      </c>
      <c r="C3758" s="142">
        <v>920000</v>
      </c>
      <c r="D3758" s="9" t="s">
        <v>305</v>
      </c>
      <c r="E3758" s="9" t="s">
        <v>70</v>
      </c>
      <c r="F3758" s="9" t="s">
        <v>306</v>
      </c>
      <c r="G3758" s="9" t="s">
        <v>307</v>
      </c>
      <c r="H3758" s="9">
        <v>0.36</v>
      </c>
      <c r="I3758" s="9">
        <v>0.48</v>
      </c>
      <c r="J3758" s="9" t="s">
        <v>195</v>
      </c>
      <c r="K3758" s="9">
        <v>1.7870803416199999E-2</v>
      </c>
      <c r="L3758" s="9">
        <v>3855.3464395690798</v>
      </c>
      <c r="M3758" s="9">
        <v>9.57859158916939</v>
      </c>
      <c r="N3758" s="9">
        <v>1.40767849505342</v>
      </c>
      <c r="O3758" s="9">
        <v>0.17117712729415999</v>
      </c>
      <c r="P3758" s="9">
        <v>2.515634565831E-2</v>
      </c>
      <c r="Q3758" s="9">
        <v>68.898138322904799</v>
      </c>
      <c r="R3758" s="9">
        <v>1210</v>
      </c>
      <c r="S3758" s="9" t="s">
        <v>310</v>
      </c>
      <c r="T3758" s="9">
        <v>1210</v>
      </c>
      <c r="U3758" s="9" t="s">
        <v>293</v>
      </c>
      <c r="V3758" s="9" t="s">
        <v>195</v>
      </c>
      <c r="Z3758" s="9">
        <v>0</v>
      </c>
      <c r="AA3758" s="9">
        <v>1</v>
      </c>
      <c r="AB3758" s="9">
        <v>0.17117712729415999</v>
      </c>
      <c r="AC3758" s="9">
        <v>2.515634565831E-2</v>
      </c>
      <c r="AD3758" s="9">
        <v>68.898138322906405</v>
      </c>
      <c r="AF3758" s="9">
        <v>-1</v>
      </c>
      <c r="AG3758" s="9">
        <v>-1</v>
      </c>
      <c r="AH3758" s="9">
        <v>-1</v>
      </c>
      <c r="AI3758" s="9">
        <v>-1</v>
      </c>
      <c r="AJ3758" s="9">
        <v>0</v>
      </c>
      <c r="AM3758" s="9" t="s">
        <v>309</v>
      </c>
      <c r="AN3758" s="9">
        <v>-1</v>
      </c>
      <c r="AQ3758" s="9">
        <v>578</v>
      </c>
      <c r="AR3758" s="9" t="s">
        <v>303</v>
      </c>
      <c r="AS3758" s="9" t="s">
        <v>304</v>
      </c>
      <c r="AT3758" s="9" t="s">
        <v>195</v>
      </c>
      <c r="AU3758" s="9">
        <v>132.71029999999999</v>
      </c>
      <c r="AV3758" s="9">
        <v>49.708857675973299</v>
      </c>
      <c r="AW3758" s="9">
        <v>72.320575578318795</v>
      </c>
      <c r="AX3758" s="9">
        <v>5.5878457700000002E-2</v>
      </c>
    </row>
    <row r="3759" spans="1:50" x14ac:dyDescent="0.25">
      <c r="A3759" s="142">
        <v>550000</v>
      </c>
      <c r="B3759" s="142">
        <v>920000</v>
      </c>
      <c r="C3759" s="142">
        <v>920000</v>
      </c>
      <c r="D3759" s="9" t="s">
        <v>305</v>
      </c>
      <c r="E3759" s="9" t="s">
        <v>70</v>
      </c>
      <c r="F3759" s="9" t="s">
        <v>306</v>
      </c>
      <c r="G3759" s="9" t="s">
        <v>307</v>
      </c>
      <c r="H3759" s="9">
        <v>0.36</v>
      </c>
      <c r="I3759" s="9">
        <v>0.48</v>
      </c>
      <c r="J3759" s="9" t="s">
        <v>195</v>
      </c>
      <c r="K3759" s="9">
        <v>0.15860574037073999</v>
      </c>
      <c r="L3759" s="9">
        <v>3855.3464395690798</v>
      </c>
      <c r="M3759" s="9">
        <v>9.57859158916939</v>
      </c>
      <c r="N3759" s="9">
        <v>1.40767849505342</v>
      </c>
      <c r="O3759" s="9">
        <v>1.51921961070916</v>
      </c>
      <c r="P3759" s="9">
        <v>0.22326588991190999</v>
      </c>
      <c r="Q3759" s="9">
        <v>611.48007643355402</v>
      </c>
      <c r="R3759" s="9">
        <v>1210</v>
      </c>
      <c r="S3759" s="9" t="s">
        <v>310</v>
      </c>
      <c r="T3759" s="9">
        <v>1210</v>
      </c>
      <c r="U3759" s="9" t="s">
        <v>293</v>
      </c>
      <c r="V3759" s="9" t="s">
        <v>195</v>
      </c>
      <c r="Z3759" s="9">
        <v>0</v>
      </c>
      <c r="AA3759" s="9">
        <v>1</v>
      </c>
      <c r="AB3759" s="9">
        <v>1.51921961070916</v>
      </c>
      <c r="AC3759" s="9">
        <v>0.22326588991190999</v>
      </c>
      <c r="AD3759" s="9">
        <v>611.48007643355402</v>
      </c>
      <c r="AF3759" s="9">
        <v>-1</v>
      </c>
      <c r="AG3759" s="9">
        <v>-1</v>
      </c>
      <c r="AH3759" s="9">
        <v>-1</v>
      </c>
      <c r="AI3759" s="9">
        <v>-1</v>
      </c>
      <c r="AJ3759" s="9">
        <v>0</v>
      </c>
      <c r="AM3759" s="9" t="s">
        <v>309</v>
      </c>
      <c r="AN3759" s="9">
        <v>-1</v>
      </c>
      <c r="AQ3759" s="9">
        <v>578</v>
      </c>
      <c r="AR3759" s="9" t="s">
        <v>303</v>
      </c>
      <c r="AS3759" s="9" t="s">
        <v>304</v>
      </c>
      <c r="AT3759" s="9" t="s">
        <v>195</v>
      </c>
      <c r="AU3759" s="9">
        <v>132.71029999999999</v>
      </c>
      <c r="AV3759" s="9">
        <v>128.98929984916799</v>
      </c>
      <c r="AW3759" s="9">
        <v>641.85465904883995</v>
      </c>
      <c r="AX3759" s="9">
        <v>0.4959286913</v>
      </c>
    </row>
    <row r="3760" spans="1:50" x14ac:dyDescent="0.25">
      <c r="A3760" s="142">
        <v>550000</v>
      </c>
      <c r="B3760" s="142">
        <v>920000</v>
      </c>
      <c r="C3760" s="142">
        <v>920000</v>
      </c>
      <c r="D3760" s="9" t="s">
        <v>305</v>
      </c>
      <c r="E3760" s="9" t="s">
        <v>70</v>
      </c>
      <c r="F3760" s="9" t="s">
        <v>306</v>
      </c>
      <c r="G3760" s="9" t="s">
        <v>307</v>
      </c>
      <c r="H3760" s="9">
        <v>0.36</v>
      </c>
      <c r="I3760" s="9">
        <v>0.48</v>
      </c>
      <c r="J3760" s="9" t="s">
        <v>195</v>
      </c>
      <c r="K3760" s="9">
        <v>0.17151311029404001</v>
      </c>
      <c r="L3760" s="9">
        <v>3863.0404146064202</v>
      </c>
      <c r="M3760" s="9">
        <v>9.5931970436173497</v>
      </c>
      <c r="N3760" s="9">
        <v>1.4096391920889699</v>
      </c>
      <c r="O3760" s="9">
        <v>1.6453590626143999</v>
      </c>
      <c r="P3760" s="9">
        <v>0.24177160222755001</v>
      </c>
      <c r="Q3760" s="9">
        <v>662.56207670072502</v>
      </c>
      <c r="R3760" s="9">
        <v>1200</v>
      </c>
      <c r="S3760" s="9" t="s">
        <v>308</v>
      </c>
      <c r="T3760" s="9">
        <v>1200</v>
      </c>
      <c r="U3760" s="9" t="s">
        <v>293</v>
      </c>
      <c r="V3760" s="9" t="s">
        <v>195</v>
      </c>
      <c r="Z3760" s="9">
        <v>0</v>
      </c>
      <c r="AA3760" s="9">
        <v>1</v>
      </c>
      <c r="AB3760" s="9">
        <v>1.6453590626143999</v>
      </c>
      <c r="AC3760" s="9">
        <v>0.24177160222755001</v>
      </c>
      <c r="AD3760" s="9">
        <v>699.64963604892205</v>
      </c>
      <c r="AF3760" s="9">
        <v>-1</v>
      </c>
      <c r="AG3760" s="9">
        <v>-1</v>
      </c>
      <c r="AH3760" s="9">
        <v>-1</v>
      </c>
      <c r="AI3760" s="9">
        <v>-1</v>
      </c>
      <c r="AJ3760" s="9">
        <v>0</v>
      </c>
      <c r="AM3760" s="9" t="s">
        <v>309</v>
      </c>
      <c r="AN3760" s="9">
        <v>-1</v>
      </c>
      <c r="AQ3760" s="9">
        <v>578</v>
      </c>
      <c r="AR3760" s="9" t="s">
        <v>303</v>
      </c>
      <c r="AS3760" s="9" t="s">
        <v>304</v>
      </c>
      <c r="AT3760" s="9" t="s">
        <v>195</v>
      </c>
      <c r="AU3760" s="9">
        <v>132.71029999999999</v>
      </c>
      <c r="AV3760" s="9">
        <v>132.69050317299099</v>
      </c>
      <c r="AW3760" s="9">
        <v>694.08893191923403</v>
      </c>
      <c r="AX3760" s="9">
        <v>0.56743684999999999</v>
      </c>
    </row>
    <row r="3761" spans="1:50" x14ac:dyDescent="0.25">
      <c r="A3761" s="142">
        <v>550000</v>
      </c>
      <c r="B3761" s="142">
        <v>920000</v>
      </c>
      <c r="C3761" s="142">
        <v>920000</v>
      </c>
      <c r="D3761" s="9" t="s">
        <v>305</v>
      </c>
      <c r="E3761" s="9" t="s">
        <v>70</v>
      </c>
      <c r="F3761" s="9" t="s">
        <v>306</v>
      </c>
      <c r="G3761" s="9" t="s">
        <v>307</v>
      </c>
      <c r="H3761" s="9">
        <v>0.36</v>
      </c>
      <c r="I3761" s="9">
        <v>0.48</v>
      </c>
      <c r="J3761" s="9" t="s">
        <v>195</v>
      </c>
      <c r="K3761" s="9">
        <v>6.7274008489999997E-5</v>
      </c>
      <c r="L3761" s="9">
        <v>3863.0404146064202</v>
      </c>
      <c r="M3761" s="9">
        <v>9.5931970436173497</v>
      </c>
      <c r="N3761" s="9">
        <v>1.4096391920889699</v>
      </c>
      <c r="O3761" s="9">
        <v>6.4537281936999998E-4</v>
      </c>
      <c r="P3761" s="9">
        <v>9.4832078970000003E-5</v>
      </c>
      <c r="Q3761" s="9">
        <v>0.25988221365717001</v>
      </c>
      <c r="R3761" s="9">
        <v>1210</v>
      </c>
      <c r="S3761" s="9" t="s">
        <v>310</v>
      </c>
      <c r="T3761" s="9">
        <v>1210</v>
      </c>
      <c r="U3761" s="9" t="s">
        <v>293</v>
      </c>
      <c r="V3761" s="9" t="s">
        <v>195</v>
      </c>
      <c r="Z3761" s="9">
        <v>0</v>
      </c>
      <c r="AA3761" s="9">
        <v>1</v>
      </c>
      <c r="AB3761" s="9">
        <v>6.4537281936999998E-4</v>
      </c>
      <c r="AC3761" s="9">
        <v>9.4832078970000003E-5</v>
      </c>
      <c r="AD3761" s="9">
        <v>0.25988221365907999</v>
      </c>
      <c r="AF3761" s="9">
        <v>-1</v>
      </c>
      <c r="AG3761" s="9">
        <v>-1</v>
      </c>
      <c r="AH3761" s="9">
        <v>-1</v>
      </c>
      <c r="AI3761" s="9">
        <v>-1</v>
      </c>
      <c r="AJ3761" s="9">
        <v>0</v>
      </c>
      <c r="AM3761" s="9" t="s">
        <v>309</v>
      </c>
      <c r="AN3761" s="9">
        <v>-1</v>
      </c>
      <c r="AQ3761" s="9">
        <v>578</v>
      </c>
      <c r="AR3761" s="9" t="s">
        <v>303</v>
      </c>
      <c r="AS3761" s="9" t="s">
        <v>304</v>
      </c>
      <c r="AT3761" s="9" t="s">
        <v>195</v>
      </c>
      <c r="AU3761" s="9">
        <v>132.71029999999999</v>
      </c>
      <c r="AV3761" s="9">
        <v>2.67121922206768</v>
      </c>
      <c r="AW3761" s="9">
        <v>0.27224825332843999</v>
      </c>
      <c r="AX3761" s="9">
        <v>2.1077229999999999E-4</v>
      </c>
    </row>
    <row r="3762" spans="1:50" x14ac:dyDescent="0.25">
      <c r="A3762" s="142">
        <v>550000</v>
      </c>
      <c r="B3762" s="142">
        <v>920000</v>
      </c>
      <c r="C3762" s="142">
        <v>920000</v>
      </c>
      <c r="D3762" s="9" t="s">
        <v>305</v>
      </c>
      <c r="E3762" s="9" t="s">
        <v>70</v>
      </c>
      <c r="F3762" s="9" t="s">
        <v>306</v>
      </c>
      <c r="G3762" s="9" t="s">
        <v>307</v>
      </c>
      <c r="H3762" s="9">
        <v>0.36</v>
      </c>
      <c r="I3762" s="9">
        <v>0.48</v>
      </c>
      <c r="J3762" s="9" t="s">
        <v>195</v>
      </c>
      <c r="K3762" s="142">
        <v>7.1237458489999999E-6</v>
      </c>
      <c r="L3762" s="9">
        <v>3863.0404146064202</v>
      </c>
      <c r="M3762" s="9">
        <v>9.5931970436173497</v>
      </c>
      <c r="N3762" s="9">
        <v>1.4096391920889699</v>
      </c>
      <c r="O3762" s="9">
        <v>6.8339497609999996E-5</v>
      </c>
      <c r="P3762" s="9">
        <v>1.004191134E-5</v>
      </c>
      <c r="Q3762" s="9">
        <v>2.7519318118069999E-2</v>
      </c>
      <c r="R3762" s="9">
        <v>1210</v>
      </c>
      <c r="S3762" s="9" t="s">
        <v>310</v>
      </c>
      <c r="T3762" s="9">
        <v>1210</v>
      </c>
      <c r="U3762" s="9" t="s">
        <v>293</v>
      </c>
      <c r="V3762" s="9" t="s">
        <v>195</v>
      </c>
      <c r="Z3762" s="9">
        <v>0</v>
      </c>
      <c r="AA3762" s="9">
        <v>1</v>
      </c>
      <c r="AB3762" s="9">
        <v>6.8339497609999996E-5</v>
      </c>
      <c r="AC3762" s="9">
        <v>1.004191134E-5</v>
      </c>
      <c r="AD3762" s="9">
        <v>251.620098392611</v>
      </c>
      <c r="AF3762" s="9">
        <v>-1</v>
      </c>
      <c r="AG3762" s="9">
        <v>-1</v>
      </c>
      <c r="AH3762" s="9">
        <v>-1</v>
      </c>
      <c r="AI3762" s="9">
        <v>-1</v>
      </c>
      <c r="AJ3762" s="9">
        <v>0</v>
      </c>
      <c r="AM3762" s="9" t="s">
        <v>309</v>
      </c>
      <c r="AN3762" s="9">
        <v>-1</v>
      </c>
      <c r="AQ3762" s="9">
        <v>578</v>
      </c>
      <c r="AR3762" s="9" t="s">
        <v>303</v>
      </c>
      <c r="AS3762" s="9" t="s">
        <v>304</v>
      </c>
      <c r="AT3762" s="9" t="s">
        <v>195</v>
      </c>
      <c r="AU3762" s="9">
        <v>132.71029999999999</v>
      </c>
      <c r="AV3762" s="9">
        <v>1.31125053581554</v>
      </c>
      <c r="AW3762" s="9">
        <v>2.8828776639870001E-2</v>
      </c>
      <c r="AX3762" s="9">
        <v>0.20407145039999999</v>
      </c>
    </row>
    <row r="3763" spans="1:50" x14ac:dyDescent="0.25">
      <c r="A3763" s="142">
        <v>550000</v>
      </c>
      <c r="B3763" s="142">
        <v>920000</v>
      </c>
      <c r="C3763" s="142">
        <v>920000</v>
      </c>
      <c r="D3763" s="9" t="s">
        <v>305</v>
      </c>
      <c r="E3763" s="9" t="s">
        <v>70</v>
      </c>
      <c r="F3763" s="9" t="s">
        <v>306</v>
      </c>
      <c r="G3763" s="9" t="s">
        <v>307</v>
      </c>
      <c r="H3763" s="9">
        <v>0.36</v>
      </c>
      <c r="I3763" s="9">
        <v>0.48</v>
      </c>
      <c r="J3763" s="9" t="s">
        <v>195</v>
      </c>
      <c r="K3763" s="9">
        <v>1.05358438896E-3</v>
      </c>
      <c r="L3763" s="9">
        <v>3863.0404146064202</v>
      </c>
      <c r="M3763" s="9">
        <v>9.5931970436173497</v>
      </c>
      <c r="N3763" s="9">
        <v>1.4096391920889699</v>
      </c>
      <c r="O3763" s="9">
        <v>1.0107242645419999E-2</v>
      </c>
      <c r="P3763" s="9">
        <v>1.4851738468500001E-3</v>
      </c>
      <c r="Q3763" s="9">
        <v>4.07003907477021</v>
      </c>
      <c r="R3763" s="9">
        <v>1210</v>
      </c>
      <c r="S3763" s="9" t="s">
        <v>310</v>
      </c>
      <c r="T3763" s="9">
        <v>1210</v>
      </c>
      <c r="U3763" s="9" t="s">
        <v>293</v>
      </c>
      <c r="V3763" s="9" t="s">
        <v>195</v>
      </c>
      <c r="Z3763" s="9">
        <v>0</v>
      </c>
      <c r="AA3763" s="9">
        <v>1</v>
      </c>
      <c r="AB3763" s="9">
        <v>1.0107242645419999E-2</v>
      </c>
      <c r="AC3763" s="9">
        <v>1.4851738468500001E-3</v>
      </c>
      <c r="AD3763" s="9">
        <v>1414.8203749453301</v>
      </c>
      <c r="AF3763" s="9">
        <v>-1</v>
      </c>
      <c r="AG3763" s="9">
        <v>-1</v>
      </c>
      <c r="AH3763" s="9">
        <v>-1</v>
      </c>
      <c r="AI3763" s="9">
        <v>-1</v>
      </c>
      <c r="AJ3763" s="9">
        <v>0</v>
      </c>
      <c r="AM3763" s="9" t="s">
        <v>309</v>
      </c>
      <c r="AN3763" s="9">
        <v>-1</v>
      </c>
      <c r="AQ3763" s="9">
        <v>578</v>
      </c>
      <c r="AR3763" s="9" t="s">
        <v>303</v>
      </c>
      <c r="AS3763" s="9" t="s">
        <v>304</v>
      </c>
      <c r="AT3763" s="9" t="s">
        <v>195</v>
      </c>
      <c r="AU3763" s="9">
        <v>132.71029999999999</v>
      </c>
      <c r="AV3763" s="9">
        <v>30.994202203830099</v>
      </c>
      <c r="AW3763" s="9">
        <v>4.2637047510214403</v>
      </c>
      <c r="AX3763" s="9">
        <v>1.1474617802</v>
      </c>
    </row>
    <row r="3764" spans="1:50" x14ac:dyDescent="0.25">
      <c r="A3764" s="142">
        <v>550000</v>
      </c>
      <c r="B3764" s="142">
        <v>920000</v>
      </c>
      <c r="C3764" s="142">
        <v>920000</v>
      </c>
      <c r="D3764" s="9" t="s">
        <v>305</v>
      </c>
      <c r="E3764" s="9" t="s">
        <v>70</v>
      </c>
      <c r="F3764" s="9" t="s">
        <v>306</v>
      </c>
      <c r="G3764" s="9" t="s">
        <v>307</v>
      </c>
      <c r="H3764" s="9">
        <v>0.36</v>
      </c>
      <c r="I3764" s="9">
        <v>0.48</v>
      </c>
      <c r="J3764" s="9" t="s">
        <v>195</v>
      </c>
      <c r="K3764" s="9">
        <v>8.9529581606000001E-4</v>
      </c>
      <c r="L3764" s="9">
        <v>3936.2372382793101</v>
      </c>
      <c r="M3764" s="9">
        <v>9.6334741287995698</v>
      </c>
      <c r="N3764" s="9">
        <v>1.2745182964826201</v>
      </c>
      <c r="O3764" s="9">
        <v>8.6248090816300003E-3</v>
      </c>
      <c r="P3764" s="9">
        <v>1.1410708983299999E-3</v>
      </c>
      <c r="Q3764" s="9">
        <v>3.52409673045103</v>
      </c>
      <c r="R3764" s="9">
        <v>1400</v>
      </c>
      <c r="S3764" s="9" t="s">
        <v>297</v>
      </c>
      <c r="T3764" s="9">
        <v>1400</v>
      </c>
      <c r="U3764" s="9" t="s">
        <v>293</v>
      </c>
      <c r="V3764" s="9" t="s">
        <v>195</v>
      </c>
      <c r="Z3764" s="9">
        <v>0</v>
      </c>
      <c r="AA3764" s="9">
        <v>1</v>
      </c>
      <c r="AB3764" s="9">
        <v>8.6248090816300003E-3</v>
      </c>
      <c r="AC3764" s="9">
        <v>1.1410708983299999E-3</v>
      </c>
      <c r="AD3764" s="9">
        <v>3.5240967304508199</v>
      </c>
      <c r="AF3764" s="9">
        <v>-1</v>
      </c>
      <c r="AG3764" s="9">
        <v>-1</v>
      </c>
      <c r="AH3764" s="9">
        <v>-1</v>
      </c>
      <c r="AI3764" s="9">
        <v>-1</v>
      </c>
      <c r="AJ3764" s="9">
        <v>0</v>
      </c>
      <c r="AM3764" s="9" t="s">
        <v>309</v>
      </c>
      <c r="AN3764" s="9">
        <v>-1</v>
      </c>
      <c r="AQ3764" s="9">
        <v>578</v>
      </c>
      <c r="AR3764" s="9" t="s">
        <v>303</v>
      </c>
      <c r="AS3764" s="9" t="s">
        <v>304</v>
      </c>
      <c r="AT3764" s="9" t="s">
        <v>195</v>
      </c>
      <c r="AU3764" s="9">
        <v>132.71029999999999</v>
      </c>
      <c r="AV3764" s="9">
        <v>43.904492670172097</v>
      </c>
      <c r="AW3764" s="9">
        <v>3.6231336231700402</v>
      </c>
      <c r="AX3764" s="9">
        <v>2.8581482000000001E-3</v>
      </c>
    </row>
    <row r="3765" spans="1:50" x14ac:dyDescent="0.25">
      <c r="A3765" s="142">
        <v>550000</v>
      </c>
      <c r="B3765" s="142">
        <v>920000</v>
      </c>
      <c r="C3765" s="142">
        <v>920000</v>
      </c>
      <c r="D3765" s="9" t="s">
        <v>305</v>
      </c>
      <c r="E3765" s="9" t="s">
        <v>70</v>
      </c>
      <c r="F3765" s="9" t="s">
        <v>306</v>
      </c>
      <c r="G3765" s="9" t="s">
        <v>307</v>
      </c>
      <c r="H3765" s="9">
        <v>0.36</v>
      </c>
      <c r="I3765" s="9">
        <v>0.48</v>
      </c>
      <c r="J3765" s="9" t="s">
        <v>195</v>
      </c>
      <c r="K3765" s="9">
        <v>2.0339266137859999E-2</v>
      </c>
      <c r="L3765" s="9">
        <v>3936.2372382793101</v>
      </c>
      <c r="M3765" s="9">
        <v>9.6334741287995698</v>
      </c>
      <c r="N3765" s="9">
        <v>1.2745182964826201</v>
      </c>
      <c r="O3765" s="9">
        <v>0.19593779413792001</v>
      </c>
      <c r="P3765" s="9">
        <v>2.5922766829739999E-2</v>
      </c>
      <c r="Q3765" s="9">
        <v>80.060176771149401</v>
      </c>
      <c r="R3765" s="9">
        <v>8140</v>
      </c>
      <c r="S3765" s="9" t="s">
        <v>292</v>
      </c>
      <c r="T3765" s="9">
        <v>8140</v>
      </c>
      <c r="U3765" s="9" t="s">
        <v>293</v>
      </c>
      <c r="V3765" s="9" t="s">
        <v>195</v>
      </c>
      <c r="Z3765" s="9">
        <v>0</v>
      </c>
      <c r="AA3765" s="9">
        <v>1</v>
      </c>
      <c r="AB3765" s="9">
        <v>0.19593779413792001</v>
      </c>
      <c r="AC3765" s="9">
        <v>2.5922766829739999E-2</v>
      </c>
      <c r="AD3765" s="9">
        <v>85.333371649284203</v>
      </c>
      <c r="AF3765" s="9">
        <v>-1</v>
      </c>
      <c r="AG3765" s="9">
        <v>-1</v>
      </c>
      <c r="AH3765" s="9">
        <v>-1</v>
      </c>
      <c r="AI3765" s="9">
        <v>-1</v>
      </c>
      <c r="AJ3765" s="9">
        <v>0</v>
      </c>
      <c r="AM3765" s="9" t="s">
        <v>309</v>
      </c>
      <c r="AN3765" s="9">
        <v>-1</v>
      </c>
      <c r="AQ3765" s="9">
        <v>578</v>
      </c>
      <c r="AR3765" s="9" t="s">
        <v>303</v>
      </c>
      <c r="AS3765" s="9" t="s">
        <v>304</v>
      </c>
      <c r="AT3765" s="9" t="s">
        <v>195</v>
      </c>
      <c r="AU3765" s="9">
        <v>132.71029999999999</v>
      </c>
      <c r="AV3765" s="9">
        <v>109.25244884567999</v>
      </c>
      <c r="AW3765" s="9">
        <v>82.310089796933894</v>
      </c>
      <c r="AX3765" s="9">
        <v>6.9207925099999998E-2</v>
      </c>
    </row>
    <row r="3766" spans="1:50" x14ac:dyDescent="0.25">
      <c r="A3766" s="142">
        <v>550000</v>
      </c>
      <c r="B3766" s="142">
        <v>920000</v>
      </c>
      <c r="C3766" s="142">
        <v>920000</v>
      </c>
      <c r="D3766" s="9" t="s">
        <v>305</v>
      </c>
      <c r="E3766" s="9" t="s">
        <v>70</v>
      </c>
      <c r="F3766" s="9" t="s">
        <v>306</v>
      </c>
      <c r="G3766" s="9" t="s">
        <v>307</v>
      </c>
      <c r="H3766" s="9">
        <v>0.36</v>
      </c>
      <c r="I3766" s="9">
        <v>0.48</v>
      </c>
      <c r="J3766" s="9" t="s">
        <v>195</v>
      </c>
      <c r="K3766" s="9">
        <v>5.2758470169000005E-4</v>
      </c>
      <c r="L3766" s="9">
        <v>3936.2372382793101</v>
      </c>
      <c r="M3766" s="9">
        <v>9.6334741287995698</v>
      </c>
      <c r="N3766" s="9">
        <v>1.2745182964826201</v>
      </c>
      <c r="O3766" s="9">
        <v>5.0824735745199998E-3</v>
      </c>
      <c r="P3766" s="9">
        <v>6.7241635525E-4</v>
      </c>
      <c r="Q3766" s="9">
        <v>2.0766985491583401</v>
      </c>
      <c r="R3766" s="9">
        <v>1430</v>
      </c>
      <c r="S3766" s="9" t="s">
        <v>298</v>
      </c>
      <c r="T3766" s="9">
        <v>1430</v>
      </c>
      <c r="U3766" s="9" t="s">
        <v>293</v>
      </c>
      <c r="V3766" s="9" t="s">
        <v>195</v>
      </c>
      <c r="Z3766" s="9">
        <v>0</v>
      </c>
      <c r="AA3766" s="9">
        <v>1</v>
      </c>
      <c r="AB3766" s="9">
        <v>5.0824735745199998E-3</v>
      </c>
      <c r="AC3766" s="9">
        <v>6.7241635525E-4</v>
      </c>
      <c r="AD3766" s="9">
        <v>2.0766985491601102</v>
      </c>
      <c r="AF3766" s="9">
        <v>-1</v>
      </c>
      <c r="AG3766" s="9">
        <v>-1</v>
      </c>
      <c r="AH3766" s="9">
        <v>-1</v>
      </c>
      <c r="AI3766" s="9">
        <v>-1</v>
      </c>
      <c r="AJ3766" s="9">
        <v>0</v>
      </c>
      <c r="AM3766" s="9" t="s">
        <v>309</v>
      </c>
      <c r="AN3766" s="9">
        <v>-1</v>
      </c>
      <c r="AQ3766" s="9">
        <v>578</v>
      </c>
      <c r="AR3766" s="9" t="s">
        <v>303</v>
      </c>
      <c r="AS3766" s="9" t="s">
        <v>304</v>
      </c>
      <c r="AT3766" s="9" t="s">
        <v>195</v>
      </c>
      <c r="AU3766" s="9">
        <v>132.71029999999999</v>
      </c>
      <c r="AV3766" s="9">
        <v>8.6848778311662702</v>
      </c>
      <c r="AW3766" s="9">
        <v>2.1350595384162201</v>
      </c>
      <c r="AX3766" s="9">
        <v>1.6842648E-3</v>
      </c>
    </row>
    <row r="3767" spans="1:50" x14ac:dyDescent="0.25">
      <c r="A3767" s="142">
        <v>550000</v>
      </c>
      <c r="B3767" s="142">
        <v>920000</v>
      </c>
      <c r="C3767" s="142">
        <v>920000</v>
      </c>
      <c r="D3767" s="9" t="s">
        <v>305</v>
      </c>
      <c r="E3767" s="9" t="s">
        <v>70</v>
      </c>
      <c r="F3767" s="9" t="s">
        <v>306</v>
      </c>
      <c r="G3767" s="9" t="s">
        <v>307</v>
      </c>
      <c r="H3767" s="9">
        <v>0.36</v>
      </c>
      <c r="I3767" s="9">
        <v>0.48</v>
      </c>
      <c r="J3767" s="9" t="s">
        <v>195</v>
      </c>
      <c r="K3767" s="9">
        <v>0.16349652323811001</v>
      </c>
      <c r="L3767" s="9">
        <v>3936.2372382793101</v>
      </c>
      <c r="M3767" s="9">
        <v>9.6334741287995698</v>
      </c>
      <c r="N3767" s="9">
        <v>1.2745182964826201</v>
      </c>
      <c r="O3767" s="9">
        <v>1.5750395267630499</v>
      </c>
      <c r="P3767" s="9">
        <v>0.20837931027827</v>
      </c>
      <c r="Q3767" s="9">
        <v>643.56110309906205</v>
      </c>
      <c r="R3767" s="9">
        <v>1410</v>
      </c>
      <c r="S3767" s="9" t="s">
        <v>299</v>
      </c>
      <c r="T3767" s="9">
        <v>1410</v>
      </c>
      <c r="U3767" s="9" t="s">
        <v>293</v>
      </c>
      <c r="V3767" s="9" t="s">
        <v>195</v>
      </c>
      <c r="Z3767" s="9">
        <v>0</v>
      </c>
      <c r="AA3767" s="9">
        <v>1</v>
      </c>
      <c r="AB3767" s="9">
        <v>1.5750395267630499</v>
      </c>
      <c r="AC3767" s="9">
        <v>0.20837931027827</v>
      </c>
      <c r="AD3767" s="9">
        <v>643.56110309906205</v>
      </c>
      <c r="AF3767" s="9">
        <v>-1</v>
      </c>
      <c r="AG3767" s="9">
        <v>-1</v>
      </c>
      <c r="AH3767" s="9">
        <v>-1</v>
      </c>
      <c r="AI3767" s="9">
        <v>-1</v>
      </c>
      <c r="AJ3767" s="9">
        <v>0</v>
      </c>
      <c r="AM3767" s="9" t="s">
        <v>309</v>
      </c>
      <c r="AN3767" s="9">
        <v>-1</v>
      </c>
      <c r="AQ3767" s="9">
        <v>578</v>
      </c>
      <c r="AR3767" s="9" t="s">
        <v>303</v>
      </c>
      <c r="AS3767" s="9" t="s">
        <v>304</v>
      </c>
      <c r="AT3767" s="9" t="s">
        <v>195</v>
      </c>
      <c r="AU3767" s="9">
        <v>132.71029999999999</v>
      </c>
      <c r="AV3767" s="9">
        <v>119.24840245076901</v>
      </c>
      <c r="AW3767" s="9">
        <v>661.64695510623005</v>
      </c>
      <c r="AX3767" s="9">
        <v>0.52194736669999997</v>
      </c>
    </row>
    <row r="3768" spans="1:50" x14ac:dyDescent="0.25">
      <c r="A3768" s="142">
        <v>550000</v>
      </c>
      <c r="B3768" s="142">
        <v>920000</v>
      </c>
      <c r="C3768" s="142">
        <v>920000</v>
      </c>
      <c r="D3768" s="9" t="s">
        <v>305</v>
      </c>
      <c r="E3768" s="9" t="s">
        <v>70</v>
      </c>
      <c r="F3768" s="9" t="s">
        <v>306</v>
      </c>
      <c r="G3768" s="9" t="s">
        <v>307</v>
      </c>
      <c r="H3768" s="9">
        <v>0.36</v>
      </c>
      <c r="I3768" s="9">
        <v>0.48</v>
      </c>
      <c r="J3768" s="9" t="s">
        <v>195</v>
      </c>
      <c r="K3768" s="9">
        <v>9.4072161912699993E-3</v>
      </c>
      <c r="L3768" s="9">
        <v>3936.2372382793101</v>
      </c>
      <c r="M3768" s="9">
        <v>9.6334741287995698</v>
      </c>
      <c r="N3768" s="9">
        <v>1.2745182964826201</v>
      </c>
      <c r="O3768" s="9">
        <v>9.0624173802700006E-2</v>
      </c>
      <c r="P3768" s="9">
        <v>1.1989669154750001E-2</v>
      </c>
      <c r="Q3768" s="9">
        <v>37.029034680652501</v>
      </c>
      <c r="R3768" s="9">
        <v>1430</v>
      </c>
      <c r="S3768" s="9" t="s">
        <v>298</v>
      </c>
      <c r="T3768" s="9">
        <v>1430</v>
      </c>
      <c r="U3768" s="9" t="s">
        <v>293</v>
      </c>
      <c r="V3768" s="9" t="s">
        <v>195</v>
      </c>
      <c r="Z3768" s="9">
        <v>0</v>
      </c>
      <c r="AA3768" s="9">
        <v>1</v>
      </c>
      <c r="AB3768" s="9">
        <v>9.0624173802700006E-2</v>
      </c>
      <c r="AC3768" s="9">
        <v>1.1989669154750001E-2</v>
      </c>
      <c r="AD3768" s="9">
        <v>37.029034680651002</v>
      </c>
      <c r="AF3768" s="9">
        <v>-1</v>
      </c>
      <c r="AG3768" s="9">
        <v>-1</v>
      </c>
      <c r="AH3768" s="9">
        <v>-1</v>
      </c>
      <c r="AI3768" s="9">
        <v>-1</v>
      </c>
      <c r="AJ3768" s="9">
        <v>0</v>
      </c>
      <c r="AM3768" s="9" t="s">
        <v>309</v>
      </c>
      <c r="AN3768" s="9">
        <v>-1</v>
      </c>
      <c r="AQ3768" s="9">
        <v>578</v>
      </c>
      <c r="AR3768" s="9" t="s">
        <v>303</v>
      </c>
      <c r="AS3768" s="9" t="s">
        <v>304</v>
      </c>
      <c r="AT3768" s="9" t="s">
        <v>195</v>
      </c>
      <c r="AU3768" s="9">
        <v>132.71029999999999</v>
      </c>
      <c r="AV3768" s="9">
        <v>25.038938201563699</v>
      </c>
      <c r="AW3768" s="9">
        <v>38.069653260577098</v>
      </c>
      <c r="AX3768" s="9">
        <v>3.00316583E-2</v>
      </c>
    </row>
    <row r="3769" spans="1:50" x14ac:dyDescent="0.25">
      <c r="A3769" s="142">
        <v>550000</v>
      </c>
      <c r="B3769" s="142">
        <v>920000</v>
      </c>
      <c r="C3769" s="142">
        <v>920000</v>
      </c>
      <c r="D3769" s="9" t="s">
        <v>305</v>
      </c>
      <c r="E3769" s="9" t="s">
        <v>70</v>
      </c>
      <c r="F3769" s="9" t="s">
        <v>306</v>
      </c>
      <c r="G3769" s="9" t="s">
        <v>307</v>
      </c>
      <c r="H3769" s="9">
        <v>0.36</v>
      </c>
      <c r="I3769" s="9">
        <v>0.48</v>
      </c>
      <c r="J3769" s="9" t="s">
        <v>195</v>
      </c>
      <c r="K3769" s="9">
        <v>0.25575995885462999</v>
      </c>
      <c r="L3769" s="9">
        <v>3850.4766354631302</v>
      </c>
      <c r="M3769" s="9">
        <v>9.5673638444899805</v>
      </c>
      <c r="N3769" s="9">
        <v>1.40605815690651</v>
      </c>
      <c r="O3769" s="9">
        <v>2.4469485832140401</v>
      </c>
      <c r="P3769" s="9">
        <v>0.35961337635761997</v>
      </c>
      <c r="Q3769" s="9">
        <v>984.79774585677001</v>
      </c>
      <c r="R3769" s="9">
        <v>1200</v>
      </c>
      <c r="S3769" s="9" t="s">
        <v>308</v>
      </c>
      <c r="T3769" s="9">
        <v>1200</v>
      </c>
      <c r="U3769" s="9" t="s">
        <v>293</v>
      </c>
      <c r="V3769" s="9" t="s">
        <v>195</v>
      </c>
      <c r="Z3769" s="9">
        <v>0</v>
      </c>
      <c r="AA3769" s="9">
        <v>1</v>
      </c>
      <c r="AB3769" s="9">
        <v>2.4469485832140401</v>
      </c>
      <c r="AC3769" s="9">
        <v>0.35961337635761997</v>
      </c>
      <c r="AD3769" s="9">
        <v>984.79774585677001</v>
      </c>
      <c r="AF3769" s="9">
        <v>-1</v>
      </c>
      <c r="AG3769" s="9">
        <v>-1</v>
      </c>
      <c r="AH3769" s="9">
        <v>-1</v>
      </c>
      <c r="AI3769" s="9">
        <v>-1</v>
      </c>
      <c r="AJ3769" s="9">
        <v>0</v>
      </c>
      <c r="AM3769" s="9" t="s">
        <v>309</v>
      </c>
      <c r="AN3769" s="9">
        <v>-1</v>
      </c>
      <c r="AQ3769" s="9">
        <v>578</v>
      </c>
      <c r="AR3769" s="9" t="s">
        <v>303</v>
      </c>
      <c r="AS3769" s="9" t="s">
        <v>304</v>
      </c>
      <c r="AT3769" s="9" t="s">
        <v>195</v>
      </c>
      <c r="AU3769" s="9">
        <v>132.71029999999999</v>
      </c>
      <c r="AV3769" s="9">
        <v>181.554042066379</v>
      </c>
      <c r="AW3769" s="9">
        <v>1035.0238320836199</v>
      </c>
      <c r="AX3769" s="9">
        <v>0.79870052380000001</v>
      </c>
    </row>
    <row r="3770" spans="1:50" x14ac:dyDescent="0.25">
      <c r="A3770" s="142">
        <v>550000</v>
      </c>
      <c r="B3770" s="142">
        <v>920000</v>
      </c>
      <c r="C3770" s="142">
        <v>920000</v>
      </c>
      <c r="D3770" s="9" t="s">
        <v>305</v>
      </c>
      <c r="E3770" s="9" t="s">
        <v>70</v>
      </c>
      <c r="F3770" s="9" t="s">
        <v>306</v>
      </c>
      <c r="G3770" s="9" t="s">
        <v>307</v>
      </c>
      <c r="H3770" s="9">
        <v>0.36</v>
      </c>
      <c r="I3770" s="9">
        <v>0.48</v>
      </c>
      <c r="J3770" s="9" t="s">
        <v>195</v>
      </c>
      <c r="K3770" s="9">
        <v>0.15661057652574001</v>
      </c>
      <c r="L3770" s="9">
        <v>3850.4766354631302</v>
      </c>
      <c r="M3770" s="9">
        <v>9.5673638444899805</v>
      </c>
      <c r="N3770" s="9">
        <v>1.40605815690651</v>
      </c>
      <c r="O3770" s="9">
        <v>1.4983503675171299</v>
      </c>
      <c r="P3770" s="9">
        <v>0.22020357858185</v>
      </c>
      <c r="Q3770" s="9">
        <v>603.02536577878902</v>
      </c>
      <c r="R3770" s="9">
        <v>1210</v>
      </c>
      <c r="S3770" s="9" t="s">
        <v>310</v>
      </c>
      <c r="T3770" s="9">
        <v>1210</v>
      </c>
      <c r="U3770" s="9" t="s">
        <v>293</v>
      </c>
      <c r="V3770" s="9" t="s">
        <v>195</v>
      </c>
      <c r="Z3770" s="9">
        <v>0</v>
      </c>
      <c r="AA3770" s="9">
        <v>1</v>
      </c>
      <c r="AB3770" s="9">
        <v>1.4983503675171299</v>
      </c>
      <c r="AC3770" s="9">
        <v>0.22020357858185</v>
      </c>
      <c r="AD3770" s="9">
        <v>603.02536577878902</v>
      </c>
      <c r="AF3770" s="9">
        <v>-1</v>
      </c>
      <c r="AG3770" s="9">
        <v>-1</v>
      </c>
      <c r="AH3770" s="9">
        <v>-1</v>
      </c>
      <c r="AI3770" s="9">
        <v>-1</v>
      </c>
      <c r="AJ3770" s="9">
        <v>0</v>
      </c>
      <c r="AM3770" s="9" t="s">
        <v>309</v>
      </c>
      <c r="AN3770" s="9">
        <v>-1</v>
      </c>
      <c r="AQ3770" s="9">
        <v>578</v>
      </c>
      <c r="AR3770" s="9" t="s">
        <v>303</v>
      </c>
      <c r="AS3770" s="9" t="s">
        <v>304</v>
      </c>
      <c r="AT3770" s="9" t="s">
        <v>195</v>
      </c>
      <c r="AU3770" s="9">
        <v>132.71029999999999</v>
      </c>
      <c r="AV3770" s="9">
        <v>105.575338122406</v>
      </c>
      <c r="AW3770" s="9">
        <v>633.78051742897401</v>
      </c>
      <c r="AX3770" s="9">
        <v>0.48907166730000001</v>
      </c>
    </row>
    <row r="3771" spans="1:50" x14ac:dyDescent="0.25">
      <c r="A3771" s="142">
        <v>550000</v>
      </c>
      <c r="B3771" s="142">
        <v>920000</v>
      </c>
      <c r="C3771" s="142">
        <v>920000</v>
      </c>
      <c r="D3771" s="9" t="s">
        <v>305</v>
      </c>
      <c r="E3771" s="9" t="s">
        <v>70</v>
      </c>
      <c r="F3771" s="9" t="s">
        <v>306</v>
      </c>
      <c r="G3771" s="9" t="s">
        <v>307</v>
      </c>
      <c r="H3771" s="9">
        <v>0.36</v>
      </c>
      <c r="I3771" s="9">
        <v>0.48</v>
      </c>
      <c r="J3771" s="9" t="s">
        <v>195</v>
      </c>
      <c r="K3771" s="9">
        <v>5.7051668671600003E-3</v>
      </c>
      <c r="L3771" s="9">
        <v>3850.4766354631302</v>
      </c>
      <c r="M3771" s="9">
        <v>9.5673638444899805</v>
      </c>
      <c r="N3771" s="9">
        <v>1.40605815690651</v>
      </c>
      <c r="O3771" s="9">
        <v>5.4583407211720003E-2</v>
      </c>
      <c r="P3771" s="9">
        <v>8.0217964100899996E-3</v>
      </c>
      <c r="Q3771" s="9">
        <v>21.967611723448801</v>
      </c>
      <c r="R3771" s="9">
        <v>1210</v>
      </c>
      <c r="S3771" s="9" t="s">
        <v>310</v>
      </c>
      <c r="T3771" s="9">
        <v>1210</v>
      </c>
      <c r="U3771" s="9" t="s">
        <v>293</v>
      </c>
      <c r="V3771" s="9" t="s">
        <v>195</v>
      </c>
      <c r="Z3771" s="9">
        <v>0</v>
      </c>
      <c r="AA3771" s="9">
        <v>1</v>
      </c>
      <c r="AB3771" s="9">
        <v>5.4583407211720003E-2</v>
      </c>
      <c r="AC3771" s="9">
        <v>8.0217964100899996E-3</v>
      </c>
      <c r="AD3771" s="9">
        <v>21.967611723448901</v>
      </c>
      <c r="AF3771" s="9">
        <v>-1</v>
      </c>
      <c r="AG3771" s="9">
        <v>-1</v>
      </c>
      <c r="AH3771" s="9">
        <v>-1</v>
      </c>
      <c r="AI3771" s="9">
        <v>-1</v>
      </c>
      <c r="AJ3771" s="9">
        <v>0</v>
      </c>
      <c r="AM3771" s="9" t="s">
        <v>309</v>
      </c>
      <c r="AN3771" s="9">
        <v>-1</v>
      </c>
      <c r="AQ3771" s="9">
        <v>578</v>
      </c>
      <c r="AR3771" s="9" t="s">
        <v>303</v>
      </c>
      <c r="AS3771" s="9" t="s">
        <v>304</v>
      </c>
      <c r="AT3771" s="9" t="s">
        <v>195</v>
      </c>
      <c r="AU3771" s="9">
        <v>132.71029999999999</v>
      </c>
      <c r="AV3771" s="9">
        <v>19.789657949871899</v>
      </c>
      <c r="AW3771" s="9">
        <v>23.087991177262602</v>
      </c>
      <c r="AX3771" s="9">
        <v>1.7816392300000001E-2</v>
      </c>
    </row>
    <row r="3772" spans="1:50" x14ac:dyDescent="0.25">
      <c r="A3772" s="142">
        <v>550000</v>
      </c>
      <c r="B3772" s="142">
        <v>920000</v>
      </c>
      <c r="C3772" s="142">
        <v>920000</v>
      </c>
      <c r="D3772" s="9" t="s">
        <v>305</v>
      </c>
      <c r="E3772" s="9" t="s">
        <v>70</v>
      </c>
      <c r="F3772" s="9" t="s">
        <v>306</v>
      </c>
      <c r="G3772" s="9" t="s">
        <v>307</v>
      </c>
      <c r="H3772" s="9">
        <v>0.36</v>
      </c>
      <c r="I3772" s="9">
        <v>0.48</v>
      </c>
      <c r="J3772" s="9" t="s">
        <v>195</v>
      </c>
      <c r="K3772" s="9">
        <v>0.14494932241066999</v>
      </c>
      <c r="L3772" s="9">
        <v>3850.4766354631302</v>
      </c>
      <c r="M3772" s="9">
        <v>9.5673638444899805</v>
      </c>
      <c r="N3772" s="9">
        <v>1.40605815690651</v>
      </c>
      <c r="O3772" s="9">
        <v>1.38678290651518</v>
      </c>
      <c r="P3772" s="9">
        <v>0.20380717711359</v>
      </c>
      <c r="Q3772" s="9">
        <v>558.12397926850497</v>
      </c>
      <c r="R3772" s="9">
        <v>1210</v>
      </c>
      <c r="S3772" s="9" t="s">
        <v>310</v>
      </c>
      <c r="T3772" s="9">
        <v>1210</v>
      </c>
      <c r="U3772" s="9" t="s">
        <v>293</v>
      </c>
      <c r="V3772" s="9" t="s">
        <v>195</v>
      </c>
      <c r="Z3772" s="9">
        <v>0</v>
      </c>
      <c r="AA3772" s="9">
        <v>1</v>
      </c>
      <c r="AB3772" s="9">
        <v>1.38678290651518</v>
      </c>
      <c r="AC3772" s="9">
        <v>0.20380717711359</v>
      </c>
      <c r="AD3772" s="9">
        <v>558.12397926850497</v>
      </c>
      <c r="AF3772" s="9">
        <v>-1</v>
      </c>
      <c r="AG3772" s="9">
        <v>-1</v>
      </c>
      <c r="AH3772" s="9">
        <v>-1</v>
      </c>
      <c r="AI3772" s="9">
        <v>-1</v>
      </c>
      <c r="AJ3772" s="9">
        <v>0</v>
      </c>
      <c r="AM3772" s="9" t="s">
        <v>309</v>
      </c>
      <c r="AN3772" s="9">
        <v>-1</v>
      </c>
      <c r="AQ3772" s="9">
        <v>578</v>
      </c>
      <c r="AR3772" s="9" t="s">
        <v>303</v>
      </c>
      <c r="AS3772" s="9" t="s">
        <v>304</v>
      </c>
      <c r="AT3772" s="9" t="s">
        <v>195</v>
      </c>
      <c r="AU3772" s="9">
        <v>132.71029999999999</v>
      </c>
      <c r="AV3772" s="9">
        <v>116.087645397496</v>
      </c>
      <c r="AW3772" s="9">
        <v>586.58909632015695</v>
      </c>
      <c r="AX3772" s="9">
        <v>0.45265529539999999</v>
      </c>
    </row>
    <row r="3773" spans="1:50" x14ac:dyDescent="0.25">
      <c r="A3773" s="142">
        <v>550000</v>
      </c>
      <c r="B3773" s="142">
        <v>920000</v>
      </c>
      <c r="C3773" s="142">
        <v>920000</v>
      </c>
      <c r="D3773" s="9" t="s">
        <v>305</v>
      </c>
      <c r="E3773" s="9" t="s">
        <v>70</v>
      </c>
      <c r="F3773" s="9" t="s">
        <v>306</v>
      </c>
      <c r="G3773" s="9" t="s">
        <v>307</v>
      </c>
      <c r="H3773" s="9">
        <v>0.36</v>
      </c>
      <c r="I3773" s="9">
        <v>0.48</v>
      </c>
      <c r="J3773" s="9" t="s">
        <v>195</v>
      </c>
      <c r="K3773" s="9">
        <v>5.473842898668E-2</v>
      </c>
      <c r="L3773" s="9">
        <v>3850.4766354631302</v>
      </c>
      <c r="M3773" s="9">
        <v>9.5673638444899805</v>
      </c>
      <c r="N3773" s="9">
        <v>1.40605815690651</v>
      </c>
      <c r="O3773" s="9">
        <v>0.52370246639138995</v>
      </c>
      <c r="P3773" s="9">
        <v>7.6965414572970001E-2</v>
      </c>
      <c r="Q3773" s="9">
        <v>210.76904187518801</v>
      </c>
      <c r="R3773" s="9">
        <v>1210</v>
      </c>
      <c r="S3773" s="9" t="s">
        <v>310</v>
      </c>
      <c r="T3773" s="9">
        <v>1210</v>
      </c>
      <c r="U3773" s="9" t="s">
        <v>293</v>
      </c>
      <c r="V3773" s="9" t="s">
        <v>195</v>
      </c>
      <c r="Z3773" s="9">
        <v>0</v>
      </c>
      <c r="AA3773" s="9">
        <v>1</v>
      </c>
      <c r="AB3773" s="9">
        <v>0.52370246639138995</v>
      </c>
      <c r="AC3773" s="9">
        <v>7.6965414572970001E-2</v>
      </c>
      <c r="AD3773" s="9">
        <v>210.76904187518701</v>
      </c>
      <c r="AF3773" s="9">
        <v>-1</v>
      </c>
      <c r="AG3773" s="9">
        <v>-1</v>
      </c>
      <c r="AH3773" s="9">
        <v>-1</v>
      </c>
      <c r="AI3773" s="9">
        <v>-1</v>
      </c>
      <c r="AJ3773" s="9">
        <v>0</v>
      </c>
      <c r="AM3773" s="9" t="s">
        <v>309</v>
      </c>
      <c r="AN3773" s="9">
        <v>-1</v>
      </c>
      <c r="AQ3773" s="9">
        <v>578</v>
      </c>
      <c r="AR3773" s="9" t="s">
        <v>303</v>
      </c>
      <c r="AS3773" s="9" t="s">
        <v>304</v>
      </c>
      <c r="AT3773" s="9" t="s">
        <v>195</v>
      </c>
      <c r="AU3773" s="9">
        <v>132.71029999999999</v>
      </c>
      <c r="AV3773" s="9">
        <v>71.085653591760803</v>
      </c>
      <c r="AW3773" s="9">
        <v>221.51856289685099</v>
      </c>
      <c r="AX3773" s="9">
        <v>0.1709400177</v>
      </c>
    </row>
    <row r="3774" spans="1:50" x14ac:dyDescent="0.25">
      <c r="A3774" s="142">
        <v>550000</v>
      </c>
      <c r="B3774" s="142">
        <v>920000</v>
      </c>
      <c r="C3774" s="142">
        <v>920000</v>
      </c>
      <c r="D3774" s="9" t="s">
        <v>305</v>
      </c>
      <c r="E3774" s="9" t="s">
        <v>70</v>
      </c>
      <c r="F3774" s="9" t="s">
        <v>306</v>
      </c>
      <c r="G3774" s="9" t="s">
        <v>307</v>
      </c>
      <c r="H3774" s="9">
        <v>0.36</v>
      </c>
      <c r="I3774" s="9">
        <v>0.48</v>
      </c>
      <c r="J3774" s="9" t="s">
        <v>195</v>
      </c>
      <c r="K3774" s="9">
        <v>9.1040130845100008E-3</v>
      </c>
      <c r="L3774" s="9">
        <v>3847.42469128625</v>
      </c>
      <c r="M3774" s="9">
        <v>9.5601531205363504</v>
      </c>
      <c r="N3774" s="9">
        <v>1.4050111376816099</v>
      </c>
      <c r="O3774" s="9">
        <v>8.7035759099330007E-2</v>
      </c>
      <c r="P3774" s="9">
        <v>1.2791239781340001E-2</v>
      </c>
      <c r="Q3774" s="9">
        <v>35.027004731156097</v>
      </c>
      <c r="R3774" s="9">
        <v>1200</v>
      </c>
      <c r="S3774" s="9" t="s">
        <v>308</v>
      </c>
      <c r="T3774" s="9">
        <v>1200</v>
      </c>
      <c r="U3774" s="9" t="s">
        <v>293</v>
      </c>
      <c r="V3774" s="9" t="s">
        <v>195</v>
      </c>
      <c r="Z3774" s="9">
        <v>0</v>
      </c>
      <c r="AA3774" s="9">
        <v>1</v>
      </c>
      <c r="AB3774" s="9">
        <v>8.7035759099330007E-2</v>
      </c>
      <c r="AC3774" s="9">
        <v>1.2791239781340001E-2</v>
      </c>
      <c r="AD3774" s="9">
        <v>35.0270047311556</v>
      </c>
      <c r="AF3774" s="9">
        <v>-1</v>
      </c>
      <c r="AG3774" s="9">
        <v>-1</v>
      </c>
      <c r="AH3774" s="9">
        <v>-1</v>
      </c>
      <c r="AI3774" s="9">
        <v>-1</v>
      </c>
      <c r="AJ3774" s="9">
        <v>0</v>
      </c>
      <c r="AM3774" s="9" t="s">
        <v>309</v>
      </c>
      <c r="AN3774" s="9">
        <v>-1</v>
      </c>
      <c r="AQ3774" s="9">
        <v>578</v>
      </c>
      <c r="AR3774" s="9" t="s">
        <v>303</v>
      </c>
      <c r="AS3774" s="9" t="s">
        <v>304</v>
      </c>
      <c r="AT3774" s="9" t="s">
        <v>195</v>
      </c>
      <c r="AU3774" s="9">
        <v>132.71029999999999</v>
      </c>
      <c r="AV3774" s="9">
        <v>34.500964023376</v>
      </c>
      <c r="AW3774" s="9">
        <v>36.8426338206826</v>
      </c>
      <c r="AX3774" s="9">
        <v>2.8407951899999999E-2</v>
      </c>
    </row>
    <row r="3775" spans="1:50" x14ac:dyDescent="0.25">
      <c r="A3775" s="142">
        <v>550000</v>
      </c>
      <c r="B3775" s="142">
        <v>920000</v>
      </c>
      <c r="C3775" s="142">
        <v>920000</v>
      </c>
      <c r="D3775" s="9" t="s">
        <v>305</v>
      </c>
      <c r="E3775" s="9" t="s">
        <v>70</v>
      </c>
      <c r="F3775" s="9" t="s">
        <v>306</v>
      </c>
      <c r="G3775" s="9" t="s">
        <v>307</v>
      </c>
      <c r="H3775" s="9">
        <v>0.36</v>
      </c>
      <c r="I3775" s="9">
        <v>0.48</v>
      </c>
      <c r="J3775" s="9" t="s">
        <v>195</v>
      </c>
      <c r="K3775" s="9">
        <v>0.13331992042963001</v>
      </c>
      <c r="L3775" s="9">
        <v>3847.42469128625</v>
      </c>
      <c r="M3775" s="9">
        <v>9.5601531205363504</v>
      </c>
      <c r="N3775" s="9">
        <v>1.4050111376816099</v>
      </c>
      <c r="O3775" s="9">
        <v>1.27455885332506</v>
      </c>
      <c r="P3775" s="9">
        <v>0.18731597307846001</v>
      </c>
      <c r="Q3775" s="9">
        <v>512.93835370130705</v>
      </c>
      <c r="R3775" s="9">
        <v>1210</v>
      </c>
      <c r="S3775" s="9" t="s">
        <v>310</v>
      </c>
      <c r="T3775" s="9">
        <v>1210</v>
      </c>
      <c r="U3775" s="9" t="s">
        <v>293</v>
      </c>
      <c r="V3775" s="9" t="s">
        <v>195</v>
      </c>
      <c r="Z3775" s="9">
        <v>0</v>
      </c>
      <c r="AA3775" s="9">
        <v>1</v>
      </c>
      <c r="AB3775" s="9">
        <v>1.27455885332506</v>
      </c>
      <c r="AC3775" s="9">
        <v>0.18731597307846001</v>
      </c>
      <c r="AD3775" s="9">
        <v>512.93835370130705</v>
      </c>
      <c r="AF3775" s="9">
        <v>-1</v>
      </c>
      <c r="AG3775" s="9">
        <v>-1</v>
      </c>
      <c r="AH3775" s="9">
        <v>-1</v>
      </c>
      <c r="AI3775" s="9">
        <v>-1</v>
      </c>
      <c r="AJ3775" s="9">
        <v>0</v>
      </c>
      <c r="AM3775" s="9" t="s">
        <v>309</v>
      </c>
      <c r="AN3775" s="9">
        <v>-1</v>
      </c>
      <c r="AQ3775" s="9">
        <v>578</v>
      </c>
      <c r="AR3775" s="9" t="s">
        <v>303</v>
      </c>
      <c r="AS3775" s="9" t="s">
        <v>304</v>
      </c>
      <c r="AT3775" s="9" t="s">
        <v>195</v>
      </c>
      <c r="AU3775" s="9">
        <v>132.71029999999999</v>
      </c>
      <c r="AV3775" s="9">
        <v>98.132699667755901</v>
      </c>
      <c r="AW3775" s="9">
        <v>539.52657622453899</v>
      </c>
      <c r="AX3775" s="9">
        <v>0.41600839719999999</v>
      </c>
    </row>
    <row r="3776" spans="1:50" x14ac:dyDescent="0.25">
      <c r="A3776" s="142">
        <v>550000</v>
      </c>
      <c r="B3776" s="142">
        <v>920000</v>
      </c>
      <c r="C3776" s="142">
        <v>920000</v>
      </c>
      <c r="D3776" s="9" t="s">
        <v>305</v>
      </c>
      <c r="E3776" s="9" t="s">
        <v>70</v>
      </c>
      <c r="F3776" s="9" t="s">
        <v>306</v>
      </c>
      <c r="G3776" s="9" t="s">
        <v>307</v>
      </c>
      <c r="H3776" s="9">
        <v>0.36</v>
      </c>
      <c r="I3776" s="9">
        <v>0.48</v>
      </c>
      <c r="J3776" s="9" t="s">
        <v>195</v>
      </c>
      <c r="K3776" s="9">
        <v>6.1603264350900003E-3</v>
      </c>
      <c r="L3776" s="9">
        <v>3847.42469128625</v>
      </c>
      <c r="M3776" s="9">
        <v>9.5601531205363504</v>
      </c>
      <c r="N3776" s="9">
        <v>1.4050111376816099</v>
      </c>
      <c r="O3776" s="9">
        <v>5.889366399195E-2</v>
      </c>
      <c r="P3776" s="9">
        <v>8.6553272530500002E-3</v>
      </c>
      <c r="Q3776" s="9">
        <v>23.701392032752501</v>
      </c>
      <c r="R3776" s="9">
        <v>1210</v>
      </c>
      <c r="S3776" s="9" t="s">
        <v>310</v>
      </c>
      <c r="T3776" s="9">
        <v>1210</v>
      </c>
      <c r="U3776" s="9" t="s">
        <v>293</v>
      </c>
      <c r="V3776" s="9" t="s">
        <v>195</v>
      </c>
      <c r="Z3776" s="9">
        <v>0</v>
      </c>
      <c r="AA3776" s="9">
        <v>1</v>
      </c>
      <c r="AB3776" s="9">
        <v>5.889366399195E-2</v>
      </c>
      <c r="AC3776" s="9">
        <v>8.6553272530500002E-3</v>
      </c>
      <c r="AD3776" s="9">
        <v>23.701392032753901</v>
      </c>
      <c r="AF3776" s="9">
        <v>-1</v>
      </c>
      <c r="AG3776" s="9">
        <v>-1</v>
      </c>
      <c r="AH3776" s="9">
        <v>-1</v>
      </c>
      <c r="AI3776" s="9">
        <v>-1</v>
      </c>
      <c r="AJ3776" s="9">
        <v>0</v>
      </c>
      <c r="AM3776" s="9" t="s">
        <v>309</v>
      </c>
      <c r="AN3776" s="9">
        <v>-1</v>
      </c>
      <c r="AQ3776" s="9">
        <v>578</v>
      </c>
      <c r="AR3776" s="9" t="s">
        <v>303</v>
      </c>
      <c r="AS3776" s="9" t="s">
        <v>304</v>
      </c>
      <c r="AT3776" s="9" t="s">
        <v>195</v>
      </c>
      <c r="AU3776" s="9">
        <v>132.71029999999999</v>
      </c>
      <c r="AV3776" s="9">
        <v>28.164181406161699</v>
      </c>
      <c r="AW3776" s="9">
        <v>24.929956597930001</v>
      </c>
      <c r="AX3776" s="9">
        <v>1.9222540199999999E-2</v>
      </c>
    </row>
    <row r="3777" spans="1:50" x14ac:dyDescent="0.25">
      <c r="A3777" s="142">
        <v>550000</v>
      </c>
      <c r="B3777" s="142">
        <v>920000</v>
      </c>
      <c r="C3777" s="142">
        <v>920000</v>
      </c>
      <c r="D3777" s="9" t="s">
        <v>305</v>
      </c>
      <c r="E3777" s="9" t="s">
        <v>70</v>
      </c>
      <c r="F3777" s="9" t="s">
        <v>306</v>
      </c>
      <c r="G3777" s="9" t="s">
        <v>307</v>
      </c>
      <c r="H3777" s="9">
        <v>0.36</v>
      </c>
      <c r="I3777" s="9">
        <v>0.48</v>
      </c>
      <c r="J3777" s="9" t="s">
        <v>195</v>
      </c>
      <c r="K3777" s="9">
        <v>0.11704854575297</v>
      </c>
      <c r="L3777" s="9">
        <v>3847.42469128625</v>
      </c>
      <c r="M3777" s="9">
        <v>9.5601531205363504</v>
      </c>
      <c r="N3777" s="9">
        <v>1.4050111376816099</v>
      </c>
      <c r="O3777" s="9">
        <v>1.11900201993457</v>
      </c>
      <c r="P3777" s="9">
        <v>0.16445451043237</v>
      </c>
      <c r="Q3777" s="9">
        <v>450.335465009156</v>
      </c>
      <c r="R3777" s="9">
        <v>1210</v>
      </c>
      <c r="S3777" s="9" t="s">
        <v>310</v>
      </c>
      <c r="T3777" s="9">
        <v>1210</v>
      </c>
      <c r="U3777" s="9" t="s">
        <v>293</v>
      </c>
      <c r="V3777" s="9" t="s">
        <v>195</v>
      </c>
      <c r="Z3777" s="9">
        <v>0</v>
      </c>
      <c r="AA3777" s="9">
        <v>1</v>
      </c>
      <c r="AB3777" s="9">
        <v>1.11900201993457</v>
      </c>
      <c r="AC3777" s="9">
        <v>0.16445451043237</v>
      </c>
      <c r="AD3777" s="9">
        <v>450.335465009156</v>
      </c>
      <c r="AF3777" s="9">
        <v>-1</v>
      </c>
      <c r="AG3777" s="9">
        <v>-1</v>
      </c>
      <c r="AH3777" s="9">
        <v>-1</v>
      </c>
      <c r="AI3777" s="9">
        <v>-1</v>
      </c>
      <c r="AJ3777" s="9">
        <v>0</v>
      </c>
      <c r="AM3777" s="9" t="s">
        <v>309</v>
      </c>
      <c r="AN3777" s="9">
        <v>-1</v>
      </c>
      <c r="AQ3777" s="9">
        <v>578</v>
      </c>
      <c r="AR3777" s="9" t="s">
        <v>303</v>
      </c>
      <c r="AS3777" s="9" t="s">
        <v>304</v>
      </c>
      <c r="AT3777" s="9" t="s">
        <v>195</v>
      </c>
      <c r="AU3777" s="9">
        <v>132.71029999999999</v>
      </c>
      <c r="AV3777" s="9">
        <v>89.992333372010407</v>
      </c>
      <c r="AW3777" s="9">
        <v>473.67865911301902</v>
      </c>
      <c r="AX3777" s="9">
        <v>0.36523557579999999</v>
      </c>
    </row>
    <row r="3778" spans="1:50" x14ac:dyDescent="0.25">
      <c r="A3778" s="142">
        <v>550000</v>
      </c>
      <c r="B3778" s="142">
        <v>920000</v>
      </c>
      <c r="C3778" s="142">
        <v>920000</v>
      </c>
      <c r="D3778" s="9" t="s">
        <v>305</v>
      </c>
      <c r="E3778" s="9" t="s">
        <v>70</v>
      </c>
      <c r="F3778" s="9" t="s">
        <v>306</v>
      </c>
      <c r="G3778" s="9" t="s">
        <v>307</v>
      </c>
      <c r="H3778" s="9">
        <v>0.36</v>
      </c>
      <c r="I3778" s="9">
        <v>0.48</v>
      </c>
      <c r="J3778" s="9" t="s">
        <v>195</v>
      </c>
      <c r="K3778" s="9">
        <v>3.4294916030000003E-5</v>
      </c>
      <c r="L3778" s="9">
        <v>3847.42469128625</v>
      </c>
      <c r="M3778" s="9">
        <v>9.5601531205363504</v>
      </c>
      <c r="N3778" s="9">
        <v>1.4050111376816099</v>
      </c>
      <c r="O3778" s="9">
        <v>3.2786464854E-4</v>
      </c>
      <c r="P3778" s="9">
        <v>4.8184738990000003E-5</v>
      </c>
      <c r="Q3778" s="9">
        <v>0.13194710673480001</v>
      </c>
      <c r="R3778" s="9">
        <v>1210</v>
      </c>
      <c r="S3778" s="9" t="s">
        <v>310</v>
      </c>
      <c r="T3778" s="9">
        <v>1210</v>
      </c>
      <c r="U3778" s="9" t="s">
        <v>293</v>
      </c>
      <c r="V3778" s="9" t="s">
        <v>195</v>
      </c>
      <c r="Z3778" s="9">
        <v>0</v>
      </c>
      <c r="AA3778" s="9">
        <v>1</v>
      </c>
      <c r="AB3778" s="9">
        <v>3.2786464854E-4</v>
      </c>
      <c r="AC3778" s="9">
        <v>4.8184738990000003E-5</v>
      </c>
      <c r="AD3778" s="9">
        <v>0.13194710673613</v>
      </c>
      <c r="AF3778" s="9">
        <v>-1</v>
      </c>
      <c r="AG3778" s="9">
        <v>-1</v>
      </c>
      <c r="AH3778" s="9">
        <v>-1</v>
      </c>
      <c r="AI3778" s="9">
        <v>-1</v>
      </c>
      <c r="AJ3778" s="9">
        <v>0</v>
      </c>
      <c r="AM3778" s="9" t="s">
        <v>309</v>
      </c>
      <c r="AN3778" s="9">
        <v>-1</v>
      </c>
      <c r="AQ3778" s="9">
        <v>578</v>
      </c>
      <c r="AR3778" s="9" t="s">
        <v>303</v>
      </c>
      <c r="AS3778" s="9" t="s">
        <v>304</v>
      </c>
      <c r="AT3778" s="9" t="s">
        <v>195</v>
      </c>
      <c r="AU3778" s="9">
        <v>132.71029999999999</v>
      </c>
      <c r="AV3778" s="9">
        <v>2.2072029543251901</v>
      </c>
      <c r="AW3778" s="9">
        <v>0.13878660120926001</v>
      </c>
      <c r="AX3778" s="9">
        <v>1.0701309999999999E-4</v>
      </c>
    </row>
    <row r="3779" spans="1:50" x14ac:dyDescent="0.25">
      <c r="A3779" s="142">
        <v>550000</v>
      </c>
      <c r="B3779" s="142">
        <v>920000</v>
      </c>
      <c r="C3779" s="142">
        <v>920000</v>
      </c>
      <c r="D3779" s="9" t="s">
        <v>305</v>
      </c>
      <c r="E3779" s="9" t="s">
        <v>70</v>
      </c>
      <c r="F3779" s="9" t="s">
        <v>306</v>
      </c>
      <c r="G3779" s="9" t="s">
        <v>307</v>
      </c>
      <c r="H3779" s="9">
        <v>0.36</v>
      </c>
      <c r="I3779" s="9">
        <v>0.48</v>
      </c>
      <c r="J3779" s="9" t="s">
        <v>195</v>
      </c>
      <c r="K3779" s="9">
        <v>0.15932016572716001</v>
      </c>
      <c r="L3779" s="9">
        <v>3847.42469128625</v>
      </c>
      <c r="M3779" s="9">
        <v>9.5601531205363504</v>
      </c>
      <c r="N3779" s="9">
        <v>1.4050111376816099</v>
      </c>
      <c r="O3779" s="9">
        <v>1.52312517954093</v>
      </c>
      <c r="P3779" s="9">
        <v>0.22384660730393999</v>
      </c>
      <c r="Q3779" s="9">
        <v>612.97233943851597</v>
      </c>
      <c r="R3779" s="9">
        <v>1210</v>
      </c>
      <c r="S3779" s="9" t="s">
        <v>310</v>
      </c>
      <c r="T3779" s="9">
        <v>1210</v>
      </c>
      <c r="U3779" s="9" t="s">
        <v>293</v>
      </c>
      <c r="V3779" s="9" t="s">
        <v>195</v>
      </c>
      <c r="Z3779" s="9">
        <v>0</v>
      </c>
      <c r="AA3779" s="9">
        <v>1</v>
      </c>
      <c r="AB3779" s="9">
        <v>1.52312517954093</v>
      </c>
      <c r="AC3779" s="9">
        <v>0.22384660730393999</v>
      </c>
      <c r="AD3779" s="9">
        <v>612.97233943851597</v>
      </c>
      <c r="AF3779" s="9">
        <v>-1</v>
      </c>
      <c r="AG3779" s="9">
        <v>-1</v>
      </c>
      <c r="AH3779" s="9">
        <v>-1</v>
      </c>
      <c r="AI3779" s="9">
        <v>-1</v>
      </c>
      <c r="AJ3779" s="9">
        <v>0</v>
      </c>
      <c r="AM3779" s="9" t="s">
        <v>309</v>
      </c>
      <c r="AN3779" s="9">
        <v>-1</v>
      </c>
      <c r="AQ3779" s="9">
        <v>578</v>
      </c>
      <c r="AR3779" s="9" t="s">
        <v>303</v>
      </c>
      <c r="AS3779" s="9" t="s">
        <v>304</v>
      </c>
      <c r="AT3779" s="9" t="s">
        <v>195</v>
      </c>
      <c r="AU3779" s="9">
        <v>132.71029999999999</v>
      </c>
      <c r="AV3779" s="9">
        <v>103.175795432584</v>
      </c>
      <c r="AW3779" s="9">
        <v>644.74583589081499</v>
      </c>
      <c r="AX3779" s="9">
        <v>0.49713896140000002</v>
      </c>
    </row>
    <row r="3780" spans="1:50" x14ac:dyDescent="0.25">
      <c r="A3780" s="142">
        <v>550000</v>
      </c>
      <c r="B3780" s="142">
        <v>920000</v>
      </c>
      <c r="C3780" s="142">
        <v>920000</v>
      </c>
      <c r="D3780" s="9" t="s">
        <v>305</v>
      </c>
      <c r="E3780" s="9" t="s">
        <v>70</v>
      </c>
      <c r="F3780" s="9" t="s">
        <v>306</v>
      </c>
      <c r="G3780" s="9" t="s">
        <v>307</v>
      </c>
      <c r="H3780" s="9">
        <v>0.36</v>
      </c>
      <c r="I3780" s="9">
        <v>0.48</v>
      </c>
      <c r="J3780" s="9" t="s">
        <v>195</v>
      </c>
      <c r="K3780" s="9">
        <v>0.19277618739152999</v>
      </c>
      <c r="L3780" s="9">
        <v>3847.42469128625</v>
      </c>
      <c r="M3780" s="9">
        <v>9.5601531205363504</v>
      </c>
      <c r="N3780" s="9">
        <v>1.4050111376816099</v>
      </c>
      <c r="O3780" s="9">
        <v>1.84296986945623</v>
      </c>
      <c r="P3780" s="9">
        <v>0.27085269036489001</v>
      </c>
      <c r="Q3780" s="9">
        <v>741.69186326219801</v>
      </c>
      <c r="R3780" s="9">
        <v>1210</v>
      </c>
      <c r="S3780" s="9" t="s">
        <v>310</v>
      </c>
      <c r="T3780" s="9">
        <v>1210</v>
      </c>
      <c r="U3780" s="9" t="s">
        <v>293</v>
      </c>
      <c r="V3780" s="9" t="s">
        <v>195</v>
      </c>
      <c r="Z3780" s="9">
        <v>0</v>
      </c>
      <c r="AA3780" s="9">
        <v>1</v>
      </c>
      <c r="AB3780" s="9">
        <v>1.84296986945623</v>
      </c>
      <c r="AC3780" s="9">
        <v>0.27085269036489001</v>
      </c>
      <c r="AD3780" s="9">
        <v>741.69186326219801</v>
      </c>
      <c r="AF3780" s="9">
        <v>-1</v>
      </c>
      <c r="AG3780" s="9">
        <v>-1</v>
      </c>
      <c r="AH3780" s="9">
        <v>-1</v>
      </c>
      <c r="AI3780" s="9">
        <v>-1</v>
      </c>
      <c r="AJ3780" s="9">
        <v>0</v>
      </c>
      <c r="AM3780" s="9" t="s">
        <v>309</v>
      </c>
      <c r="AN3780" s="9">
        <v>-1</v>
      </c>
      <c r="AQ3780" s="9">
        <v>578</v>
      </c>
      <c r="AR3780" s="9" t="s">
        <v>303</v>
      </c>
      <c r="AS3780" s="9" t="s">
        <v>304</v>
      </c>
      <c r="AT3780" s="9" t="s">
        <v>195</v>
      </c>
      <c r="AU3780" s="9">
        <v>132.71029999999999</v>
      </c>
      <c r="AV3780" s="9">
        <v>112.74027131374</v>
      </c>
      <c r="AW3780" s="9">
        <v>780.13755203120002</v>
      </c>
      <c r="AX3780" s="9">
        <v>0.60153435789999998</v>
      </c>
    </row>
    <row r="3781" spans="1:50" x14ac:dyDescent="0.25">
      <c r="A3781" s="142">
        <v>550000</v>
      </c>
      <c r="B3781" s="142">
        <v>920000</v>
      </c>
      <c r="C3781" s="142">
        <v>920000</v>
      </c>
      <c r="D3781" s="9" t="s">
        <v>305</v>
      </c>
      <c r="E3781" s="9" t="s">
        <v>70</v>
      </c>
      <c r="F3781" s="9" t="s">
        <v>306</v>
      </c>
      <c r="G3781" s="9" t="s">
        <v>307</v>
      </c>
      <c r="H3781" s="9">
        <v>0.36</v>
      </c>
      <c r="I3781" s="9">
        <v>0.48</v>
      </c>
      <c r="J3781" s="9" t="s">
        <v>195</v>
      </c>
      <c r="K3781" s="9">
        <v>7.6596030974120002E-2</v>
      </c>
      <c r="L3781" s="9">
        <v>3852.5030731336901</v>
      </c>
      <c r="M3781" s="9">
        <v>9.5721536123165105</v>
      </c>
      <c r="N3781" s="9">
        <v>1.4067537166060999</v>
      </c>
      <c r="O3781" s="9">
        <v>0.73318897457804999</v>
      </c>
      <c r="P3781" s="9">
        <v>0.10775175125012</v>
      </c>
      <c r="Q3781" s="9">
        <v>295.086444717652</v>
      </c>
      <c r="R3781" s="9">
        <v>1200</v>
      </c>
      <c r="S3781" s="9" t="s">
        <v>308</v>
      </c>
      <c r="T3781" s="9">
        <v>1200</v>
      </c>
      <c r="U3781" s="9" t="s">
        <v>293</v>
      </c>
      <c r="V3781" s="9" t="s">
        <v>195</v>
      </c>
      <c r="Z3781" s="9">
        <v>0</v>
      </c>
      <c r="AA3781" s="9">
        <v>1</v>
      </c>
      <c r="AB3781" s="9">
        <v>0.73318897457804999</v>
      </c>
      <c r="AC3781" s="9">
        <v>0.10775175125012</v>
      </c>
      <c r="AD3781" s="9">
        <v>295.08644471765302</v>
      </c>
      <c r="AF3781" s="9">
        <v>-1</v>
      </c>
      <c r="AG3781" s="9">
        <v>-1</v>
      </c>
      <c r="AH3781" s="9">
        <v>-1</v>
      </c>
      <c r="AI3781" s="9">
        <v>-1</v>
      </c>
      <c r="AJ3781" s="9">
        <v>0</v>
      </c>
      <c r="AM3781" s="9" t="s">
        <v>309</v>
      </c>
      <c r="AN3781" s="9">
        <v>-1</v>
      </c>
      <c r="AQ3781" s="9">
        <v>578</v>
      </c>
      <c r="AR3781" s="9" t="s">
        <v>303</v>
      </c>
      <c r="AS3781" s="9" t="s">
        <v>304</v>
      </c>
      <c r="AT3781" s="9" t="s">
        <v>195</v>
      </c>
      <c r="AU3781" s="9">
        <v>132.71029999999999</v>
      </c>
      <c r="AV3781" s="9">
        <v>100.378437854876</v>
      </c>
      <c r="AW3781" s="9">
        <v>309.97313987797997</v>
      </c>
      <c r="AX3781" s="9">
        <v>0.2393239617</v>
      </c>
    </row>
    <row r="3782" spans="1:50" x14ac:dyDescent="0.25">
      <c r="A3782" s="142">
        <v>550000</v>
      </c>
      <c r="B3782" s="142">
        <v>920000</v>
      </c>
      <c r="C3782" s="142">
        <v>920000</v>
      </c>
      <c r="D3782" s="9" t="s">
        <v>305</v>
      </c>
      <c r="E3782" s="9" t="s">
        <v>70</v>
      </c>
      <c r="F3782" s="9" t="s">
        <v>306</v>
      </c>
      <c r="G3782" s="9" t="s">
        <v>307</v>
      </c>
      <c r="H3782" s="9">
        <v>0.36</v>
      </c>
      <c r="I3782" s="9">
        <v>0.48</v>
      </c>
      <c r="J3782" s="9" t="s">
        <v>195</v>
      </c>
      <c r="K3782" s="9">
        <v>2.4942484456870001E-2</v>
      </c>
      <c r="L3782" s="9">
        <v>3852.5030731336901</v>
      </c>
      <c r="M3782" s="9">
        <v>9.5721536123165105</v>
      </c>
      <c r="N3782" s="9">
        <v>1.4067537166060999</v>
      </c>
      <c r="O3782" s="9">
        <v>0.238753292694</v>
      </c>
      <c r="P3782" s="9">
        <v>3.5087932711090002E-2</v>
      </c>
      <c r="Q3782" s="9">
        <v>96.090998021692499</v>
      </c>
      <c r="R3782" s="9">
        <v>1210</v>
      </c>
      <c r="S3782" s="9" t="s">
        <v>310</v>
      </c>
      <c r="T3782" s="9">
        <v>1210</v>
      </c>
      <c r="U3782" s="9" t="s">
        <v>293</v>
      </c>
      <c r="V3782" s="9" t="s">
        <v>195</v>
      </c>
      <c r="Z3782" s="9">
        <v>0</v>
      </c>
      <c r="AA3782" s="9">
        <v>1</v>
      </c>
      <c r="AB3782" s="9">
        <v>0.238753292694</v>
      </c>
      <c r="AC3782" s="9">
        <v>3.5087932711090002E-2</v>
      </c>
      <c r="AD3782" s="9">
        <v>96.090998021692101</v>
      </c>
      <c r="AF3782" s="9">
        <v>-1</v>
      </c>
      <c r="AG3782" s="9">
        <v>-1</v>
      </c>
      <c r="AH3782" s="9">
        <v>-1</v>
      </c>
      <c r="AI3782" s="9">
        <v>-1</v>
      </c>
      <c r="AJ3782" s="9">
        <v>0</v>
      </c>
      <c r="AM3782" s="9" t="s">
        <v>309</v>
      </c>
      <c r="AN3782" s="9">
        <v>-1</v>
      </c>
      <c r="AQ3782" s="9">
        <v>578</v>
      </c>
      <c r="AR3782" s="9" t="s">
        <v>303</v>
      </c>
      <c r="AS3782" s="9" t="s">
        <v>304</v>
      </c>
      <c r="AT3782" s="9" t="s">
        <v>195</v>
      </c>
      <c r="AU3782" s="9">
        <v>132.71029999999999</v>
      </c>
      <c r="AV3782" s="9">
        <v>58.252374222425097</v>
      </c>
      <c r="AW3782" s="9">
        <v>100.938653414908</v>
      </c>
      <c r="AX3782" s="9">
        <v>7.7932682899999994E-2</v>
      </c>
    </row>
    <row r="3783" spans="1:50" x14ac:dyDescent="0.25">
      <c r="A3783" s="142">
        <v>550000</v>
      </c>
      <c r="B3783" s="142">
        <v>920000</v>
      </c>
      <c r="C3783" s="142">
        <v>920000</v>
      </c>
      <c r="D3783" s="9" t="s">
        <v>305</v>
      </c>
      <c r="E3783" s="9" t="s">
        <v>70</v>
      </c>
      <c r="F3783" s="9" t="s">
        <v>306</v>
      </c>
      <c r="G3783" s="9" t="s">
        <v>307</v>
      </c>
      <c r="H3783" s="9">
        <v>0.36</v>
      </c>
      <c r="I3783" s="9">
        <v>0.48</v>
      </c>
      <c r="J3783" s="9" t="s">
        <v>195</v>
      </c>
      <c r="K3783" s="9">
        <v>0.24138369693584999</v>
      </c>
      <c r="L3783" s="9">
        <v>3852.5030731336901</v>
      </c>
      <c r="M3783" s="9">
        <v>9.5721536123165105</v>
      </c>
      <c r="N3783" s="9">
        <v>1.4067537166060999</v>
      </c>
      <c r="O3783" s="9">
        <v>2.3105618265788501</v>
      </c>
      <c r="P3783" s="9">
        <v>0.33956741279262997</v>
      </c>
      <c r="Q3783" s="9">
        <v>929.93143424975301</v>
      </c>
      <c r="R3783" s="9">
        <v>1210</v>
      </c>
      <c r="S3783" s="9" t="s">
        <v>310</v>
      </c>
      <c r="T3783" s="9">
        <v>1210</v>
      </c>
      <c r="U3783" s="9" t="s">
        <v>293</v>
      </c>
      <c r="V3783" s="9" t="s">
        <v>195</v>
      </c>
      <c r="Z3783" s="9">
        <v>0</v>
      </c>
      <c r="AA3783" s="9">
        <v>1</v>
      </c>
      <c r="AB3783" s="9">
        <v>2.3105618265788501</v>
      </c>
      <c r="AC3783" s="9">
        <v>0.33956741279262997</v>
      </c>
      <c r="AD3783" s="9">
        <v>929.93143424975301</v>
      </c>
      <c r="AF3783" s="9">
        <v>-1</v>
      </c>
      <c r="AG3783" s="9">
        <v>-1</v>
      </c>
      <c r="AH3783" s="9">
        <v>-1</v>
      </c>
      <c r="AI3783" s="9">
        <v>-1</v>
      </c>
      <c r="AJ3783" s="9">
        <v>0</v>
      </c>
      <c r="AM3783" s="9" t="s">
        <v>309</v>
      </c>
      <c r="AN3783" s="9">
        <v>-1</v>
      </c>
      <c r="AQ3783" s="9">
        <v>578</v>
      </c>
      <c r="AR3783" s="9" t="s">
        <v>303</v>
      </c>
      <c r="AS3783" s="9" t="s">
        <v>304</v>
      </c>
      <c r="AT3783" s="9" t="s">
        <v>195</v>
      </c>
      <c r="AU3783" s="9">
        <v>132.71029999999999</v>
      </c>
      <c r="AV3783" s="9">
        <v>123.48093966432801</v>
      </c>
      <c r="AW3783" s="9">
        <v>976.84516420751902</v>
      </c>
      <c r="AX3783" s="9">
        <v>0.7542022987</v>
      </c>
    </row>
    <row r="3784" spans="1:50" x14ac:dyDescent="0.25">
      <c r="A3784" s="142">
        <v>550000</v>
      </c>
      <c r="B3784" s="142">
        <v>920000</v>
      </c>
      <c r="C3784" s="142">
        <v>920000</v>
      </c>
      <c r="D3784" s="9" t="s">
        <v>305</v>
      </c>
      <c r="E3784" s="9" t="s">
        <v>70</v>
      </c>
      <c r="F3784" s="9" t="s">
        <v>306</v>
      </c>
      <c r="G3784" s="9" t="s">
        <v>307</v>
      </c>
      <c r="H3784" s="9">
        <v>0.36</v>
      </c>
      <c r="I3784" s="9">
        <v>0.48</v>
      </c>
      <c r="J3784" s="9" t="s">
        <v>195</v>
      </c>
      <c r="K3784" s="9">
        <v>0.14134879697586</v>
      </c>
      <c r="L3784" s="9">
        <v>3852.5030731336901</v>
      </c>
      <c r="M3784" s="9">
        <v>9.5721536123165105</v>
      </c>
      <c r="N3784" s="9">
        <v>1.4067537166060999</v>
      </c>
      <c r="O3784" s="9">
        <v>1.35301239756911</v>
      </c>
      <c r="P3784" s="9">
        <v>0.19884294548358999</v>
      </c>
      <c r="Q3784" s="9">
        <v>544.54667473326595</v>
      </c>
      <c r="R3784" s="9">
        <v>1210</v>
      </c>
      <c r="S3784" s="9" t="s">
        <v>310</v>
      </c>
      <c r="T3784" s="9">
        <v>1210</v>
      </c>
      <c r="U3784" s="9" t="s">
        <v>293</v>
      </c>
      <c r="V3784" s="9" t="s">
        <v>195</v>
      </c>
      <c r="Z3784" s="9">
        <v>0</v>
      </c>
      <c r="AA3784" s="9">
        <v>1</v>
      </c>
      <c r="AB3784" s="9">
        <v>1.35301239756911</v>
      </c>
      <c r="AC3784" s="9">
        <v>0.19884294548358999</v>
      </c>
      <c r="AD3784" s="9">
        <v>544.54667473326595</v>
      </c>
      <c r="AF3784" s="9">
        <v>-1</v>
      </c>
      <c r="AG3784" s="9">
        <v>-1</v>
      </c>
      <c r="AH3784" s="9">
        <v>-1</v>
      </c>
      <c r="AI3784" s="9">
        <v>-1</v>
      </c>
      <c r="AJ3784" s="9">
        <v>0</v>
      </c>
      <c r="AM3784" s="9" t="s">
        <v>309</v>
      </c>
      <c r="AN3784" s="9">
        <v>-1</v>
      </c>
      <c r="AQ3784" s="9">
        <v>578</v>
      </c>
      <c r="AR3784" s="9" t="s">
        <v>303</v>
      </c>
      <c r="AS3784" s="9" t="s">
        <v>304</v>
      </c>
      <c r="AT3784" s="9" t="s">
        <v>195</v>
      </c>
      <c r="AU3784" s="9">
        <v>132.71029999999999</v>
      </c>
      <c r="AV3784" s="9">
        <v>98.299749318028802</v>
      </c>
      <c r="AW3784" s="9">
        <v>572.01828684028703</v>
      </c>
      <c r="AX3784" s="9">
        <v>0.44164369399999998</v>
      </c>
    </row>
    <row r="3785" spans="1:50" x14ac:dyDescent="0.25">
      <c r="A3785" s="142">
        <v>550000</v>
      </c>
      <c r="B3785" s="142">
        <v>920000</v>
      </c>
      <c r="C3785" s="142">
        <v>920000</v>
      </c>
      <c r="D3785" s="9" t="s">
        <v>305</v>
      </c>
      <c r="E3785" s="9" t="s">
        <v>70</v>
      </c>
      <c r="F3785" s="9" t="s">
        <v>306</v>
      </c>
      <c r="G3785" s="9" t="s">
        <v>307</v>
      </c>
      <c r="H3785" s="9">
        <v>0.36</v>
      </c>
      <c r="I3785" s="9">
        <v>0.48</v>
      </c>
      <c r="J3785" s="9" t="s">
        <v>195</v>
      </c>
      <c r="K3785" s="9">
        <v>3.3674624607840001E-2</v>
      </c>
      <c r="L3785" s="9">
        <v>3852.5030731336901</v>
      </c>
      <c r="M3785" s="9">
        <v>9.5721536123165105</v>
      </c>
      <c r="N3785" s="9">
        <v>1.4067537166060999</v>
      </c>
      <c r="O3785" s="9">
        <v>0.32233867958335999</v>
      </c>
      <c r="P3785" s="9">
        <v>4.7371903322389997E-2</v>
      </c>
      <c r="Q3785" s="9">
        <v>129.73159478833799</v>
      </c>
      <c r="R3785" s="9">
        <v>1210</v>
      </c>
      <c r="S3785" s="9" t="s">
        <v>310</v>
      </c>
      <c r="T3785" s="9">
        <v>1210</v>
      </c>
      <c r="U3785" s="9" t="s">
        <v>293</v>
      </c>
      <c r="V3785" s="9" t="s">
        <v>195</v>
      </c>
      <c r="Z3785" s="9">
        <v>0</v>
      </c>
      <c r="AA3785" s="9">
        <v>1</v>
      </c>
      <c r="AB3785" s="9">
        <v>0.32233867958335999</v>
      </c>
      <c r="AC3785" s="9">
        <v>4.7371903322389997E-2</v>
      </c>
      <c r="AD3785" s="9">
        <v>129.73159478833901</v>
      </c>
      <c r="AF3785" s="9">
        <v>-1</v>
      </c>
      <c r="AG3785" s="9">
        <v>-1</v>
      </c>
      <c r="AH3785" s="9">
        <v>-1</v>
      </c>
      <c r="AI3785" s="9">
        <v>-1</v>
      </c>
      <c r="AJ3785" s="9">
        <v>0</v>
      </c>
      <c r="AM3785" s="9" t="s">
        <v>309</v>
      </c>
      <c r="AN3785" s="9">
        <v>-1</v>
      </c>
      <c r="AQ3785" s="9">
        <v>578</v>
      </c>
      <c r="AR3785" s="9" t="s">
        <v>303</v>
      </c>
      <c r="AS3785" s="9" t="s">
        <v>304</v>
      </c>
      <c r="AT3785" s="9" t="s">
        <v>195</v>
      </c>
      <c r="AU3785" s="9">
        <v>132.71029999999999</v>
      </c>
      <c r="AV3785" s="9">
        <v>59.351264867611597</v>
      </c>
      <c r="AW3785" s="9">
        <v>136.276370866159</v>
      </c>
      <c r="AX3785" s="9">
        <v>0.10521621640000001</v>
      </c>
    </row>
    <row r="3786" spans="1:50" x14ac:dyDescent="0.25">
      <c r="A3786" s="142">
        <v>550000</v>
      </c>
      <c r="B3786" s="142">
        <v>920000</v>
      </c>
      <c r="C3786" s="142">
        <v>920000</v>
      </c>
      <c r="D3786" s="9" t="s">
        <v>305</v>
      </c>
      <c r="E3786" s="9" t="s">
        <v>70</v>
      </c>
      <c r="F3786" s="9" t="s">
        <v>306</v>
      </c>
      <c r="G3786" s="9" t="s">
        <v>307</v>
      </c>
      <c r="H3786" s="9">
        <v>0.36</v>
      </c>
      <c r="I3786" s="9">
        <v>0.48</v>
      </c>
      <c r="J3786" s="9" t="s">
        <v>195</v>
      </c>
      <c r="K3786" s="9">
        <v>9.981781976338E-2</v>
      </c>
      <c r="L3786" s="9">
        <v>3852.5030731336901</v>
      </c>
      <c r="M3786" s="9">
        <v>9.5721536123165105</v>
      </c>
      <c r="N3786" s="9">
        <v>1.4067537166060999</v>
      </c>
      <c r="O3786" s="9">
        <v>0.95547150402160996</v>
      </c>
      <c r="P3786" s="9">
        <v>0.14041908893565</v>
      </c>
      <c r="Q3786" s="9">
        <v>384.54845739193399</v>
      </c>
      <c r="R3786" s="9">
        <v>1210</v>
      </c>
      <c r="S3786" s="9" t="s">
        <v>310</v>
      </c>
      <c r="T3786" s="9">
        <v>1210</v>
      </c>
      <c r="U3786" s="9" t="s">
        <v>293</v>
      </c>
      <c r="V3786" s="9" t="s">
        <v>195</v>
      </c>
      <c r="Z3786" s="9">
        <v>0</v>
      </c>
      <c r="AA3786" s="9">
        <v>1</v>
      </c>
      <c r="AB3786" s="9">
        <v>0.95547150402160996</v>
      </c>
      <c r="AC3786" s="9">
        <v>0.14041908893565</v>
      </c>
      <c r="AD3786" s="9">
        <v>384.54845739193399</v>
      </c>
      <c r="AF3786" s="9">
        <v>-1</v>
      </c>
      <c r="AG3786" s="9">
        <v>-1</v>
      </c>
      <c r="AH3786" s="9">
        <v>-1</v>
      </c>
      <c r="AI3786" s="9">
        <v>-1</v>
      </c>
      <c r="AJ3786" s="9">
        <v>0</v>
      </c>
      <c r="AM3786" s="9" t="s">
        <v>309</v>
      </c>
      <c r="AN3786" s="9">
        <v>-1</v>
      </c>
      <c r="AQ3786" s="9">
        <v>578</v>
      </c>
      <c r="AR3786" s="9" t="s">
        <v>303</v>
      </c>
      <c r="AS3786" s="9" t="s">
        <v>304</v>
      </c>
      <c r="AT3786" s="9" t="s">
        <v>195</v>
      </c>
      <c r="AU3786" s="9">
        <v>132.71029999999999</v>
      </c>
      <c r="AV3786" s="9">
        <v>85.376704282299698</v>
      </c>
      <c r="AW3786" s="9">
        <v>403.94838497940799</v>
      </c>
      <c r="AX3786" s="9">
        <v>0.31188033850000002</v>
      </c>
    </row>
    <row r="3787" spans="1:50" x14ac:dyDescent="0.25">
      <c r="A3787" s="142">
        <v>550000</v>
      </c>
      <c r="B3787" s="142">
        <v>920000</v>
      </c>
      <c r="C3787" s="142">
        <v>920000</v>
      </c>
      <c r="D3787" s="9" t="s">
        <v>305</v>
      </c>
      <c r="E3787" s="9" t="s">
        <v>70</v>
      </c>
      <c r="F3787" s="9" t="s">
        <v>306</v>
      </c>
      <c r="G3787" s="9" t="s">
        <v>307</v>
      </c>
      <c r="H3787" s="9">
        <v>0.36</v>
      </c>
      <c r="I3787" s="9">
        <v>0.48</v>
      </c>
      <c r="J3787" s="9" t="s">
        <v>195</v>
      </c>
      <c r="K3787" s="9">
        <v>0.18063156692358001</v>
      </c>
      <c r="L3787" s="9">
        <v>3905.65105316361</v>
      </c>
      <c r="M3787" s="9">
        <v>11.9750719897577</v>
      </c>
      <c r="N3787" s="9">
        <v>1.5812596925892799</v>
      </c>
      <c r="O3787" s="9">
        <v>2.1630760175327199</v>
      </c>
      <c r="P3787" s="9">
        <v>0.28562541598551</v>
      </c>
      <c r="Q3787" s="9">
        <v>705.48386958970798</v>
      </c>
      <c r="R3787" s="9">
        <v>1400</v>
      </c>
      <c r="S3787" s="9" t="s">
        <v>297</v>
      </c>
      <c r="T3787" s="9">
        <v>1400</v>
      </c>
      <c r="U3787" s="9" t="s">
        <v>293</v>
      </c>
      <c r="V3787" s="9" t="s">
        <v>195</v>
      </c>
      <c r="Z3787" s="9">
        <v>0</v>
      </c>
      <c r="AA3787" s="9">
        <v>1</v>
      </c>
      <c r="AB3787" s="9">
        <v>2.1630760175327199</v>
      </c>
      <c r="AC3787" s="9">
        <v>0.28562541598551</v>
      </c>
      <c r="AD3787" s="9">
        <v>705.48386958970798</v>
      </c>
      <c r="AF3787" s="9">
        <v>-1</v>
      </c>
      <c r="AG3787" s="9">
        <v>-1</v>
      </c>
      <c r="AH3787" s="9">
        <v>-1</v>
      </c>
      <c r="AI3787" s="9">
        <v>-1</v>
      </c>
      <c r="AJ3787" s="9">
        <v>0</v>
      </c>
      <c r="AM3787" s="9" t="s">
        <v>309</v>
      </c>
      <c r="AN3787" s="9">
        <v>-1</v>
      </c>
      <c r="AQ3787" s="9">
        <v>578</v>
      </c>
      <c r="AR3787" s="9" t="s">
        <v>303</v>
      </c>
      <c r="AS3787" s="9" t="s">
        <v>304</v>
      </c>
      <c r="AT3787" s="9" t="s">
        <v>195</v>
      </c>
      <c r="AU3787" s="9">
        <v>132.71029999999999</v>
      </c>
      <c r="AV3787" s="9">
        <v>139.11597316381901</v>
      </c>
      <c r="AW3787" s="9">
        <v>730.99001669289999</v>
      </c>
      <c r="AX3787" s="9">
        <v>0.57216858849999996</v>
      </c>
    </row>
    <row r="3788" spans="1:50" x14ac:dyDescent="0.25">
      <c r="A3788" s="142">
        <v>550000</v>
      </c>
      <c r="B3788" s="142">
        <v>920000</v>
      </c>
      <c r="C3788" s="142">
        <v>920000</v>
      </c>
      <c r="D3788" s="9" t="s">
        <v>305</v>
      </c>
      <c r="E3788" s="9" t="s">
        <v>70</v>
      </c>
      <c r="F3788" s="9" t="s">
        <v>306</v>
      </c>
      <c r="G3788" s="9" t="s">
        <v>307</v>
      </c>
      <c r="H3788" s="9">
        <v>0.36</v>
      </c>
      <c r="I3788" s="9">
        <v>0.48</v>
      </c>
      <c r="J3788" s="9" t="s">
        <v>195</v>
      </c>
      <c r="K3788" s="9">
        <v>7.1658661198700001E-3</v>
      </c>
      <c r="L3788" s="9">
        <v>3905.65105316361</v>
      </c>
      <c r="M3788" s="9">
        <v>11.9750719897577</v>
      </c>
      <c r="N3788" s="9">
        <v>1.5812596925892799</v>
      </c>
      <c r="O3788" s="9">
        <v>8.5811762654440002E-2</v>
      </c>
      <c r="P3788" s="9">
        <v>1.133109525784E-2</v>
      </c>
      <c r="Q3788" s="9">
        <v>27.987372557911399</v>
      </c>
      <c r="R3788" s="9">
        <v>1410</v>
      </c>
      <c r="S3788" s="9" t="s">
        <v>299</v>
      </c>
      <c r="T3788" s="9">
        <v>1410</v>
      </c>
      <c r="U3788" s="9" t="s">
        <v>293</v>
      </c>
      <c r="V3788" s="9" t="s">
        <v>195</v>
      </c>
      <c r="Z3788" s="9">
        <v>0</v>
      </c>
      <c r="AA3788" s="9">
        <v>1</v>
      </c>
      <c r="AB3788" s="9">
        <v>8.5811762654440002E-2</v>
      </c>
      <c r="AC3788" s="9">
        <v>1.133109525784E-2</v>
      </c>
      <c r="AD3788" s="9">
        <v>27.987372557909801</v>
      </c>
      <c r="AF3788" s="9">
        <v>-1</v>
      </c>
      <c r="AG3788" s="9">
        <v>-1</v>
      </c>
      <c r="AH3788" s="9">
        <v>-1</v>
      </c>
      <c r="AI3788" s="9">
        <v>-1</v>
      </c>
      <c r="AJ3788" s="9">
        <v>0</v>
      </c>
      <c r="AM3788" s="9" t="s">
        <v>309</v>
      </c>
      <c r="AN3788" s="9">
        <v>-1</v>
      </c>
      <c r="AQ3788" s="9">
        <v>578</v>
      </c>
      <c r="AR3788" s="9" t="s">
        <v>303</v>
      </c>
      <c r="AS3788" s="9" t="s">
        <v>304</v>
      </c>
      <c r="AT3788" s="9" t="s">
        <v>195</v>
      </c>
      <c r="AU3788" s="9">
        <v>132.71029999999999</v>
      </c>
      <c r="AV3788" s="9">
        <v>30.07891028333</v>
      </c>
      <c r="AW3788" s="9">
        <v>28.999231329264902</v>
      </c>
      <c r="AX3788" s="9">
        <v>2.2698599E-2</v>
      </c>
    </row>
    <row r="3789" spans="1:50" x14ac:dyDescent="0.25">
      <c r="A3789" s="142">
        <v>550000</v>
      </c>
      <c r="B3789" s="142">
        <v>920000</v>
      </c>
      <c r="C3789" s="142">
        <v>920000</v>
      </c>
      <c r="D3789" s="9" t="s">
        <v>305</v>
      </c>
      <c r="E3789" s="9" t="s">
        <v>70</v>
      </c>
      <c r="F3789" s="9" t="s">
        <v>306</v>
      </c>
      <c r="G3789" s="9" t="s">
        <v>307</v>
      </c>
      <c r="H3789" s="9">
        <v>0.36</v>
      </c>
      <c r="I3789" s="9">
        <v>0.48</v>
      </c>
      <c r="J3789" s="9" t="s">
        <v>195</v>
      </c>
      <c r="K3789" s="9">
        <v>2.7871287900000001E-5</v>
      </c>
      <c r="L3789" s="9">
        <v>3905.65105316361</v>
      </c>
      <c r="M3789" s="9">
        <v>11.9750719897577</v>
      </c>
      <c r="N3789" s="9">
        <v>1.5812596925892799</v>
      </c>
      <c r="O3789" s="9">
        <v>3.3376067906000002E-4</v>
      </c>
      <c r="P3789" s="9">
        <v>4.4071744130000002E-5</v>
      </c>
      <c r="Q3789" s="9">
        <v>0.10885552494356</v>
      </c>
      <c r="R3789" s="9">
        <v>1430</v>
      </c>
      <c r="S3789" s="9" t="s">
        <v>298</v>
      </c>
      <c r="T3789" s="9">
        <v>1430</v>
      </c>
      <c r="U3789" s="9" t="s">
        <v>293</v>
      </c>
      <c r="V3789" s="9" t="s">
        <v>195</v>
      </c>
      <c r="Z3789" s="9">
        <v>0</v>
      </c>
      <c r="AA3789" s="9">
        <v>1</v>
      </c>
      <c r="AB3789" s="9">
        <v>3.3376067906000002E-4</v>
      </c>
      <c r="AC3789" s="9">
        <v>4.4071744130000002E-5</v>
      </c>
      <c r="AD3789" s="9">
        <v>0.10885552494443999</v>
      </c>
      <c r="AF3789" s="9">
        <v>-1</v>
      </c>
      <c r="AG3789" s="9">
        <v>-1</v>
      </c>
      <c r="AH3789" s="9">
        <v>-1</v>
      </c>
      <c r="AI3789" s="9">
        <v>-1</v>
      </c>
      <c r="AJ3789" s="9">
        <v>0</v>
      </c>
      <c r="AM3789" s="9" t="s">
        <v>309</v>
      </c>
      <c r="AN3789" s="9">
        <v>-1</v>
      </c>
      <c r="AQ3789" s="9">
        <v>578</v>
      </c>
      <c r="AR3789" s="9" t="s">
        <v>303</v>
      </c>
      <c r="AS3789" s="9" t="s">
        <v>304</v>
      </c>
      <c r="AT3789" s="9" t="s">
        <v>195</v>
      </c>
      <c r="AU3789" s="9">
        <v>132.71029999999999</v>
      </c>
      <c r="AV3789" s="9">
        <v>1.9926578335554099</v>
      </c>
      <c r="AW3789" s="9">
        <v>0.11279110044363</v>
      </c>
      <c r="AX3789" s="9">
        <v>8.8285100000000006E-5</v>
      </c>
    </row>
    <row r="3790" spans="1:50" x14ac:dyDescent="0.25">
      <c r="A3790" s="142">
        <v>550000</v>
      </c>
      <c r="B3790" s="142">
        <v>920000</v>
      </c>
      <c r="C3790" s="142">
        <v>920000</v>
      </c>
      <c r="D3790" s="9" t="s">
        <v>305</v>
      </c>
      <c r="E3790" s="9" t="s">
        <v>70</v>
      </c>
      <c r="F3790" s="9" t="s">
        <v>306</v>
      </c>
      <c r="G3790" s="9" t="s">
        <v>307</v>
      </c>
      <c r="H3790" s="9">
        <v>0.36</v>
      </c>
      <c r="I3790" s="9">
        <v>0.48</v>
      </c>
      <c r="J3790" s="9" t="s">
        <v>195</v>
      </c>
      <c r="K3790" s="9">
        <v>0.42993803154695998</v>
      </c>
      <c r="L3790" s="9">
        <v>3905.65105316361</v>
      </c>
      <c r="M3790" s="9">
        <v>11.9750719897577</v>
      </c>
      <c r="N3790" s="9">
        <v>1.5812596925892799</v>
      </c>
      <c r="O3790" s="9">
        <v>5.1485388789096502</v>
      </c>
      <c r="P3790" s="9">
        <v>0.67984367959639003</v>
      </c>
      <c r="Q3790" s="9">
        <v>1679.18792570649</v>
      </c>
      <c r="R3790" s="9">
        <v>1430</v>
      </c>
      <c r="S3790" s="9" t="s">
        <v>298</v>
      </c>
      <c r="T3790" s="9">
        <v>1430</v>
      </c>
      <c r="U3790" s="9" t="s">
        <v>293</v>
      </c>
      <c r="V3790" s="9" t="s">
        <v>195</v>
      </c>
      <c r="Z3790" s="9">
        <v>0</v>
      </c>
      <c r="AA3790" s="9">
        <v>1</v>
      </c>
      <c r="AB3790" s="9">
        <v>5.1485388789096502</v>
      </c>
      <c r="AC3790" s="9">
        <v>0.67984367959639003</v>
      </c>
      <c r="AD3790" s="9">
        <v>1679.18792570649</v>
      </c>
      <c r="AF3790" s="9">
        <v>-1</v>
      </c>
      <c r="AG3790" s="9">
        <v>-1</v>
      </c>
      <c r="AH3790" s="9">
        <v>-1</v>
      </c>
      <c r="AI3790" s="9">
        <v>-1</v>
      </c>
      <c r="AJ3790" s="9">
        <v>0</v>
      </c>
      <c r="AM3790" s="9" t="s">
        <v>309</v>
      </c>
      <c r="AN3790" s="9">
        <v>-1</v>
      </c>
      <c r="AQ3790" s="9">
        <v>578</v>
      </c>
      <c r="AR3790" s="9" t="s">
        <v>303</v>
      </c>
      <c r="AS3790" s="9" t="s">
        <v>304</v>
      </c>
      <c r="AT3790" s="9" t="s">
        <v>195</v>
      </c>
      <c r="AU3790" s="9">
        <v>132.71029999999999</v>
      </c>
      <c r="AV3790" s="9">
        <v>170.013002649588</v>
      </c>
      <c r="AW3790" s="9">
        <v>1739.8974841998399</v>
      </c>
      <c r="AX3790" s="9">
        <v>1.3618717970000001</v>
      </c>
    </row>
    <row r="3791" spans="1:50" x14ac:dyDescent="0.25">
      <c r="A3791" s="142">
        <v>550000</v>
      </c>
      <c r="B3791" s="142">
        <v>920000</v>
      </c>
      <c r="C3791" s="142">
        <v>920000</v>
      </c>
      <c r="D3791" s="9" t="s">
        <v>305</v>
      </c>
      <c r="E3791" s="9" t="s">
        <v>70</v>
      </c>
      <c r="F3791" s="9" t="s">
        <v>306</v>
      </c>
      <c r="G3791" s="9" t="s">
        <v>307</v>
      </c>
      <c r="H3791" s="9">
        <v>0.36</v>
      </c>
      <c r="I3791" s="9">
        <v>0.48</v>
      </c>
      <c r="J3791" s="9" t="s">
        <v>195</v>
      </c>
      <c r="K3791" s="9">
        <v>3.73677502092E-3</v>
      </c>
      <c r="L3791" s="9">
        <v>3860.0828651520401</v>
      </c>
      <c r="M3791" s="9">
        <v>9.5896964667172</v>
      </c>
      <c r="N3791" s="9">
        <v>1.40928788469236</v>
      </c>
      <c r="O3791" s="9">
        <v>3.5834538215109998E-2</v>
      </c>
      <c r="P3791" s="9">
        <v>5.26619176481E-3</v>
      </c>
      <c r="Q3791" s="9">
        <v>14.4242612292123</v>
      </c>
      <c r="R3791" s="9">
        <v>1200</v>
      </c>
      <c r="S3791" s="9" t="s">
        <v>308</v>
      </c>
      <c r="T3791" s="9">
        <v>1200</v>
      </c>
      <c r="U3791" s="9" t="s">
        <v>293</v>
      </c>
      <c r="V3791" s="9" t="s">
        <v>195</v>
      </c>
      <c r="Z3791" s="9">
        <v>0</v>
      </c>
      <c r="AA3791" s="9">
        <v>1</v>
      </c>
      <c r="AB3791" s="9">
        <v>3.5834538215109998E-2</v>
      </c>
      <c r="AC3791" s="9">
        <v>5.26619176481E-3</v>
      </c>
      <c r="AD3791" s="9">
        <v>14.4242612292133</v>
      </c>
      <c r="AF3791" s="9">
        <v>-1</v>
      </c>
      <c r="AG3791" s="9">
        <v>-1</v>
      </c>
      <c r="AH3791" s="9">
        <v>-1</v>
      </c>
      <c r="AI3791" s="9">
        <v>-1</v>
      </c>
      <c r="AJ3791" s="9">
        <v>0</v>
      </c>
      <c r="AM3791" s="9" t="s">
        <v>309</v>
      </c>
      <c r="AN3791" s="9">
        <v>-1</v>
      </c>
      <c r="AQ3791" s="9">
        <v>578</v>
      </c>
      <c r="AR3791" s="9" t="s">
        <v>303</v>
      </c>
      <c r="AS3791" s="9" t="s">
        <v>304</v>
      </c>
      <c r="AT3791" s="9" t="s">
        <v>195</v>
      </c>
      <c r="AU3791" s="9">
        <v>132.71029999999999</v>
      </c>
      <c r="AV3791" s="9">
        <v>22.1402787174578</v>
      </c>
      <c r="AW3791" s="9">
        <v>15.1221919925074</v>
      </c>
      <c r="AX3791" s="9">
        <v>1.16985087E-2</v>
      </c>
    </row>
    <row r="3792" spans="1:50" x14ac:dyDescent="0.25">
      <c r="A3792" s="142">
        <v>550000</v>
      </c>
      <c r="B3792" s="142">
        <v>920000</v>
      </c>
      <c r="C3792" s="142">
        <v>920000</v>
      </c>
      <c r="D3792" s="9" t="s">
        <v>305</v>
      </c>
      <c r="E3792" s="9" t="s">
        <v>70</v>
      </c>
      <c r="F3792" s="9" t="s">
        <v>306</v>
      </c>
      <c r="G3792" s="9" t="s">
        <v>307</v>
      </c>
      <c r="H3792" s="9">
        <v>0.36</v>
      </c>
      <c r="I3792" s="9">
        <v>0.48</v>
      </c>
      <c r="J3792" s="9" t="s">
        <v>195</v>
      </c>
      <c r="K3792" s="9">
        <v>0.12330907147642001</v>
      </c>
      <c r="L3792" s="9">
        <v>3860.0828651520401</v>
      </c>
      <c r="M3792" s="9">
        <v>9.5896964667172</v>
      </c>
      <c r="N3792" s="9">
        <v>1.40928788469236</v>
      </c>
      <c r="O3792" s="9">
        <v>1.1824965670516101</v>
      </c>
      <c r="P3792" s="9">
        <v>0.17377798050438001</v>
      </c>
      <c r="Q3792" s="9">
        <v>475.98323392394201</v>
      </c>
      <c r="R3792" s="9">
        <v>1210</v>
      </c>
      <c r="S3792" s="9" t="s">
        <v>310</v>
      </c>
      <c r="T3792" s="9">
        <v>1210</v>
      </c>
      <c r="U3792" s="9" t="s">
        <v>293</v>
      </c>
      <c r="V3792" s="9" t="s">
        <v>195</v>
      </c>
      <c r="Z3792" s="9">
        <v>0</v>
      </c>
      <c r="AA3792" s="9">
        <v>1</v>
      </c>
      <c r="AB3792" s="9">
        <v>1.1824965670516101</v>
      </c>
      <c r="AC3792" s="9">
        <v>0.17377798050438001</v>
      </c>
      <c r="AD3792" s="9">
        <v>475.98323392394201</v>
      </c>
      <c r="AF3792" s="9">
        <v>-1</v>
      </c>
      <c r="AG3792" s="9">
        <v>-1</v>
      </c>
      <c r="AH3792" s="9">
        <v>-1</v>
      </c>
      <c r="AI3792" s="9">
        <v>-1</v>
      </c>
      <c r="AJ3792" s="9">
        <v>0</v>
      </c>
      <c r="AM3792" s="9" t="s">
        <v>309</v>
      </c>
      <c r="AN3792" s="9">
        <v>-1</v>
      </c>
      <c r="AQ3792" s="9">
        <v>578</v>
      </c>
      <c r="AR3792" s="9" t="s">
        <v>303</v>
      </c>
      <c r="AS3792" s="9" t="s">
        <v>304</v>
      </c>
      <c r="AT3792" s="9" t="s">
        <v>195</v>
      </c>
      <c r="AU3792" s="9">
        <v>132.71029999999999</v>
      </c>
      <c r="AV3792" s="9">
        <v>94.124668113012106</v>
      </c>
      <c r="AW3792" s="9">
        <v>499.01410784453401</v>
      </c>
      <c r="AX3792" s="9">
        <v>0.38603668610000003</v>
      </c>
    </row>
    <row r="3793" spans="1:50" x14ac:dyDescent="0.25">
      <c r="A3793" s="142">
        <v>550000</v>
      </c>
      <c r="B3793" s="142">
        <v>920000</v>
      </c>
      <c r="C3793" s="142">
        <v>920000</v>
      </c>
      <c r="D3793" s="9" t="s">
        <v>305</v>
      </c>
      <c r="E3793" s="9" t="s">
        <v>70</v>
      </c>
      <c r="F3793" s="9" t="s">
        <v>306</v>
      </c>
      <c r="G3793" s="9" t="s">
        <v>307</v>
      </c>
      <c r="H3793" s="9">
        <v>0.36</v>
      </c>
      <c r="I3793" s="9">
        <v>0.48</v>
      </c>
      <c r="J3793" s="9" t="s">
        <v>195</v>
      </c>
      <c r="K3793" s="9">
        <v>4.311205994279E-2</v>
      </c>
      <c r="L3793" s="9">
        <v>3860.0828651520401</v>
      </c>
      <c r="M3793" s="9">
        <v>9.5896964667172</v>
      </c>
      <c r="N3793" s="9">
        <v>1.40928788469236</v>
      </c>
      <c r="O3793" s="9">
        <v>0.41343156890629001</v>
      </c>
      <c r="P3793" s="9">
        <v>6.0757303761500001E-2</v>
      </c>
      <c r="Q3793" s="9">
        <v>166.416123866579</v>
      </c>
      <c r="R3793" s="9">
        <v>1210</v>
      </c>
      <c r="S3793" s="9" t="s">
        <v>310</v>
      </c>
      <c r="T3793" s="9">
        <v>1210</v>
      </c>
      <c r="U3793" s="9" t="s">
        <v>293</v>
      </c>
      <c r="V3793" s="9" t="s">
        <v>195</v>
      </c>
      <c r="Z3793" s="9">
        <v>0</v>
      </c>
      <c r="AA3793" s="9">
        <v>1</v>
      </c>
      <c r="AB3793" s="9">
        <v>0.41343156890629001</v>
      </c>
      <c r="AC3793" s="9">
        <v>6.0757303761500001E-2</v>
      </c>
      <c r="AD3793" s="9">
        <v>166.416123866578</v>
      </c>
      <c r="AF3793" s="9">
        <v>-1</v>
      </c>
      <c r="AG3793" s="9">
        <v>-1</v>
      </c>
      <c r="AH3793" s="9">
        <v>-1</v>
      </c>
      <c r="AI3793" s="9">
        <v>-1</v>
      </c>
      <c r="AJ3793" s="9">
        <v>0</v>
      </c>
      <c r="AM3793" s="9" t="s">
        <v>309</v>
      </c>
      <c r="AN3793" s="9">
        <v>-1</v>
      </c>
      <c r="AQ3793" s="9">
        <v>578</v>
      </c>
      <c r="AR3793" s="9" t="s">
        <v>303</v>
      </c>
      <c r="AS3793" s="9" t="s">
        <v>304</v>
      </c>
      <c r="AT3793" s="9" t="s">
        <v>195</v>
      </c>
      <c r="AU3793" s="9">
        <v>132.71029999999999</v>
      </c>
      <c r="AV3793" s="9">
        <v>59.997317482241101</v>
      </c>
      <c r="AW3793" s="9">
        <v>174.46831666238</v>
      </c>
      <c r="AX3793" s="9">
        <v>0.1349684703</v>
      </c>
    </row>
    <row r="3794" spans="1:50" x14ac:dyDescent="0.25">
      <c r="A3794" s="142">
        <v>550000</v>
      </c>
      <c r="B3794" s="142">
        <v>920000</v>
      </c>
      <c r="C3794" s="142">
        <v>920000</v>
      </c>
      <c r="D3794" s="9" t="s">
        <v>305</v>
      </c>
      <c r="E3794" s="9" t="s">
        <v>70</v>
      </c>
      <c r="F3794" s="9" t="s">
        <v>306</v>
      </c>
      <c r="G3794" s="9" t="s">
        <v>307</v>
      </c>
      <c r="H3794" s="9">
        <v>0.36</v>
      </c>
      <c r="I3794" s="9">
        <v>0.48</v>
      </c>
      <c r="J3794" s="9" t="s">
        <v>195</v>
      </c>
      <c r="K3794" s="9">
        <v>0.26674350964935001</v>
      </c>
      <c r="L3794" s="9">
        <v>3860.0828651520401</v>
      </c>
      <c r="M3794" s="9">
        <v>9.5896964667172</v>
      </c>
      <c r="N3794" s="9">
        <v>1.40928788469236</v>
      </c>
      <c r="O3794" s="9">
        <v>2.5579892920041098</v>
      </c>
      <c r="P3794" s="9">
        <v>0.37591839646914998</v>
      </c>
      <c r="Q3794" s="9">
        <v>1029.6520509879699</v>
      </c>
      <c r="R3794" s="9">
        <v>1210</v>
      </c>
      <c r="S3794" s="9" t="s">
        <v>310</v>
      </c>
      <c r="T3794" s="9">
        <v>1210</v>
      </c>
      <c r="U3794" s="9" t="s">
        <v>293</v>
      </c>
      <c r="V3794" s="9" t="s">
        <v>195</v>
      </c>
      <c r="Z3794" s="9">
        <v>0</v>
      </c>
      <c r="AA3794" s="9">
        <v>1</v>
      </c>
      <c r="AB3794" s="9">
        <v>2.5579892920041098</v>
      </c>
      <c r="AC3794" s="9">
        <v>0.37591839646914998</v>
      </c>
      <c r="AD3794" s="9">
        <v>1029.6520509879699</v>
      </c>
      <c r="AF3794" s="9">
        <v>-1</v>
      </c>
      <c r="AG3794" s="9">
        <v>-1</v>
      </c>
      <c r="AH3794" s="9">
        <v>-1</v>
      </c>
      <c r="AI3794" s="9">
        <v>-1</v>
      </c>
      <c r="AJ3794" s="9">
        <v>0</v>
      </c>
      <c r="AM3794" s="9" t="s">
        <v>309</v>
      </c>
      <c r="AN3794" s="9">
        <v>-1</v>
      </c>
      <c r="AQ3794" s="9">
        <v>578</v>
      </c>
      <c r="AR3794" s="9" t="s">
        <v>303</v>
      </c>
      <c r="AS3794" s="9" t="s">
        <v>304</v>
      </c>
      <c r="AT3794" s="9" t="s">
        <v>195</v>
      </c>
      <c r="AU3794" s="9">
        <v>132.71029999999999</v>
      </c>
      <c r="AV3794" s="9">
        <v>132.41400327794199</v>
      </c>
      <c r="AW3794" s="9">
        <v>1079.4726851579801</v>
      </c>
      <c r="AX3794" s="9">
        <v>0.8350787113</v>
      </c>
    </row>
    <row r="3795" spans="1:50" x14ac:dyDescent="0.25">
      <c r="A3795" s="142">
        <v>550000</v>
      </c>
      <c r="B3795" s="142">
        <v>920000</v>
      </c>
      <c r="C3795" s="142">
        <v>920000</v>
      </c>
      <c r="D3795" s="9" t="s">
        <v>305</v>
      </c>
      <c r="E3795" s="9" t="s">
        <v>70</v>
      </c>
      <c r="F3795" s="9" t="s">
        <v>306</v>
      </c>
      <c r="G3795" s="9" t="s">
        <v>307</v>
      </c>
      <c r="H3795" s="9">
        <v>0.36</v>
      </c>
      <c r="I3795" s="9">
        <v>0.48</v>
      </c>
      <c r="J3795" s="9" t="s">
        <v>195</v>
      </c>
      <c r="K3795" s="9">
        <v>0.13641382233074001</v>
      </c>
      <c r="L3795" s="9">
        <v>3860.0828651520401</v>
      </c>
      <c r="M3795" s="9">
        <v>9.5896964667172</v>
      </c>
      <c r="N3795" s="9">
        <v>1.40928788469236</v>
      </c>
      <c r="O3795" s="9">
        <v>1.3081671500165699</v>
      </c>
      <c r="P3795" s="9">
        <v>0.1922463471153</v>
      </c>
      <c r="Q3795" s="9">
        <v>526.56865814881996</v>
      </c>
      <c r="R3795" s="9">
        <v>1210</v>
      </c>
      <c r="S3795" s="9" t="s">
        <v>310</v>
      </c>
      <c r="T3795" s="9">
        <v>1210</v>
      </c>
      <c r="U3795" s="9" t="s">
        <v>293</v>
      </c>
      <c r="V3795" s="9" t="s">
        <v>195</v>
      </c>
      <c r="Z3795" s="9">
        <v>0</v>
      </c>
      <c r="AA3795" s="9">
        <v>1</v>
      </c>
      <c r="AB3795" s="9">
        <v>1.3081671500165699</v>
      </c>
      <c r="AC3795" s="9">
        <v>0.1922463471153</v>
      </c>
      <c r="AD3795" s="9">
        <v>526.56865814881996</v>
      </c>
      <c r="AF3795" s="9">
        <v>-1</v>
      </c>
      <c r="AG3795" s="9">
        <v>-1</v>
      </c>
      <c r="AH3795" s="9">
        <v>-1</v>
      </c>
      <c r="AI3795" s="9">
        <v>-1</v>
      </c>
      <c r="AJ3795" s="9">
        <v>0</v>
      </c>
      <c r="AM3795" s="9" t="s">
        <v>309</v>
      </c>
      <c r="AN3795" s="9">
        <v>-1</v>
      </c>
      <c r="AQ3795" s="9">
        <v>578</v>
      </c>
      <c r="AR3795" s="9" t="s">
        <v>303</v>
      </c>
      <c r="AS3795" s="9" t="s">
        <v>304</v>
      </c>
      <c r="AT3795" s="9" t="s">
        <v>195</v>
      </c>
      <c r="AU3795" s="9">
        <v>132.71029999999999</v>
      </c>
      <c r="AV3795" s="9">
        <v>109.737983432451</v>
      </c>
      <c r="AW3795" s="9">
        <v>552.04715300332396</v>
      </c>
      <c r="AX3795" s="9">
        <v>0.42706298310000002</v>
      </c>
    </row>
    <row r="3796" spans="1:50" x14ac:dyDescent="0.25">
      <c r="A3796" s="142">
        <v>550000</v>
      </c>
      <c r="B3796" s="142">
        <v>920000</v>
      </c>
      <c r="C3796" s="142">
        <v>920000</v>
      </c>
      <c r="D3796" s="9" t="s">
        <v>305</v>
      </c>
      <c r="E3796" s="9" t="s">
        <v>70</v>
      </c>
      <c r="F3796" s="9" t="s">
        <v>306</v>
      </c>
      <c r="G3796" s="9" t="s">
        <v>307</v>
      </c>
      <c r="H3796" s="9">
        <v>0.36</v>
      </c>
      <c r="I3796" s="9">
        <v>0.48</v>
      </c>
      <c r="J3796" s="9" t="s">
        <v>195</v>
      </c>
      <c r="K3796" s="9">
        <v>4.4448215408759997E-2</v>
      </c>
      <c r="L3796" s="9">
        <v>3860.0828651520401</v>
      </c>
      <c r="M3796" s="9">
        <v>9.5896964667172</v>
      </c>
      <c r="N3796" s="9">
        <v>1.40928788469236</v>
      </c>
      <c r="O3796" s="9">
        <v>0.42624489425734002</v>
      </c>
      <c r="P3796" s="9">
        <v>6.2640331471770005E-2</v>
      </c>
      <c r="Q3796" s="9">
        <v>171.57379468597199</v>
      </c>
      <c r="R3796" s="9">
        <v>1210</v>
      </c>
      <c r="S3796" s="9" t="s">
        <v>310</v>
      </c>
      <c r="T3796" s="9">
        <v>1210</v>
      </c>
      <c r="U3796" s="9" t="s">
        <v>293</v>
      </c>
      <c r="V3796" s="9" t="s">
        <v>195</v>
      </c>
      <c r="Z3796" s="9">
        <v>0</v>
      </c>
      <c r="AA3796" s="9">
        <v>1</v>
      </c>
      <c r="AB3796" s="9">
        <v>0.42624489425734002</v>
      </c>
      <c r="AC3796" s="9">
        <v>6.2640331471770005E-2</v>
      </c>
      <c r="AD3796" s="9">
        <v>171.57379468597301</v>
      </c>
      <c r="AF3796" s="9">
        <v>-1</v>
      </c>
      <c r="AG3796" s="9">
        <v>-1</v>
      </c>
      <c r="AH3796" s="9">
        <v>-1</v>
      </c>
      <c r="AI3796" s="9">
        <v>-1</v>
      </c>
      <c r="AJ3796" s="9">
        <v>0</v>
      </c>
      <c r="AM3796" s="9" t="s">
        <v>309</v>
      </c>
      <c r="AN3796" s="9">
        <v>-1</v>
      </c>
      <c r="AQ3796" s="9">
        <v>578</v>
      </c>
      <c r="AR3796" s="9" t="s">
        <v>303</v>
      </c>
      <c r="AS3796" s="9" t="s">
        <v>304</v>
      </c>
      <c r="AT3796" s="9" t="s">
        <v>195</v>
      </c>
      <c r="AU3796" s="9">
        <v>132.71029999999999</v>
      </c>
      <c r="AV3796" s="9">
        <v>70.056396064012901</v>
      </c>
      <c r="AW3796" s="9">
        <v>179.87554599119201</v>
      </c>
      <c r="AX3796" s="9">
        <v>0.13915149609999999</v>
      </c>
    </row>
    <row r="3797" spans="1:50" x14ac:dyDescent="0.25">
      <c r="A3797" s="142">
        <v>550000</v>
      </c>
      <c r="B3797" s="142">
        <v>920000</v>
      </c>
      <c r="C3797" s="142">
        <v>920000</v>
      </c>
      <c r="D3797" s="9" t="s">
        <v>305</v>
      </c>
      <c r="E3797" s="9" t="s">
        <v>70</v>
      </c>
      <c r="F3797" s="9" t="s">
        <v>306</v>
      </c>
      <c r="G3797" s="9" t="s">
        <v>307</v>
      </c>
      <c r="H3797" s="9">
        <v>0.36</v>
      </c>
      <c r="I3797" s="9">
        <v>0.48</v>
      </c>
      <c r="J3797" s="9" t="s">
        <v>195</v>
      </c>
      <c r="K3797" s="9">
        <v>5.9894776659999997E-5</v>
      </c>
      <c r="L3797" s="9">
        <v>3857.7690405397602</v>
      </c>
      <c r="M3797" s="9">
        <v>9.5843984281742092</v>
      </c>
      <c r="N3797" s="9">
        <v>1.40852464278414</v>
      </c>
      <c r="O3797" s="9">
        <v>5.7405540328999999E-4</v>
      </c>
      <c r="P3797" s="9">
        <v>8.4363268899999996E-5</v>
      </c>
      <c r="Q3797" s="9">
        <v>0.23106021509669999</v>
      </c>
      <c r="R3797" s="9">
        <v>1200</v>
      </c>
      <c r="S3797" s="9" t="s">
        <v>308</v>
      </c>
      <c r="T3797" s="9">
        <v>1200</v>
      </c>
      <c r="U3797" s="9" t="s">
        <v>293</v>
      </c>
      <c r="V3797" s="9" t="s">
        <v>195</v>
      </c>
      <c r="Z3797" s="9">
        <v>0</v>
      </c>
      <c r="AA3797" s="9">
        <v>1</v>
      </c>
      <c r="AB3797" s="9">
        <v>5.7405540328999999E-4</v>
      </c>
      <c r="AC3797" s="9">
        <v>8.4363268899999996E-5</v>
      </c>
      <c r="AD3797" s="9">
        <v>0.23106021509746999</v>
      </c>
      <c r="AF3797" s="9">
        <v>-1</v>
      </c>
      <c r="AG3797" s="9">
        <v>-1</v>
      </c>
      <c r="AH3797" s="9">
        <v>-1</v>
      </c>
      <c r="AI3797" s="9">
        <v>-1</v>
      </c>
      <c r="AJ3797" s="9">
        <v>0</v>
      </c>
      <c r="AM3797" s="9" t="s">
        <v>309</v>
      </c>
      <c r="AN3797" s="9">
        <v>-1</v>
      </c>
      <c r="AQ3797" s="9">
        <v>578</v>
      </c>
      <c r="AR3797" s="9" t="s">
        <v>303</v>
      </c>
      <c r="AS3797" s="9" t="s">
        <v>304</v>
      </c>
      <c r="AT3797" s="9" t="s">
        <v>195</v>
      </c>
      <c r="AU3797" s="9">
        <v>132.71029999999999</v>
      </c>
      <c r="AV3797" s="9">
        <v>2.79135012208434</v>
      </c>
      <c r="AW3797" s="9">
        <v>0.24238556160361999</v>
      </c>
      <c r="AX3797" s="9">
        <v>1.8739679999999999E-4</v>
      </c>
    </row>
    <row r="3798" spans="1:50" x14ac:dyDescent="0.25">
      <c r="A3798" s="142">
        <v>550000</v>
      </c>
      <c r="B3798" s="142">
        <v>920000</v>
      </c>
      <c r="C3798" s="142">
        <v>920000</v>
      </c>
      <c r="D3798" s="9" t="s">
        <v>305</v>
      </c>
      <c r="E3798" s="9" t="s">
        <v>70</v>
      </c>
      <c r="F3798" s="9" t="s">
        <v>306</v>
      </c>
      <c r="G3798" s="9" t="s">
        <v>307</v>
      </c>
      <c r="H3798" s="9">
        <v>0.36</v>
      </c>
      <c r="I3798" s="9">
        <v>0.48</v>
      </c>
      <c r="J3798" s="9" t="s">
        <v>195</v>
      </c>
      <c r="K3798" s="9">
        <v>6.3068567215899998E-2</v>
      </c>
      <c r="L3798" s="9">
        <v>3857.7690405397602</v>
      </c>
      <c r="M3798" s="9">
        <v>9.5843984281742092</v>
      </c>
      <c r="N3798" s="9">
        <v>1.40852464278414</v>
      </c>
      <c r="O3798" s="9">
        <v>0.60447427649131003</v>
      </c>
      <c r="P3798" s="9">
        <v>8.8833631108680006E-2</v>
      </c>
      <c r="Q3798" s="9">
        <v>243.303966036715</v>
      </c>
      <c r="R3798" s="9">
        <v>1210</v>
      </c>
      <c r="S3798" s="9" t="s">
        <v>310</v>
      </c>
      <c r="T3798" s="9">
        <v>1210</v>
      </c>
      <c r="U3798" s="9" t="s">
        <v>293</v>
      </c>
      <c r="V3798" s="9" t="s">
        <v>195</v>
      </c>
      <c r="Z3798" s="9">
        <v>0</v>
      </c>
      <c r="AA3798" s="9">
        <v>1</v>
      </c>
      <c r="AB3798" s="9">
        <v>0.60447427649131003</v>
      </c>
      <c r="AC3798" s="9">
        <v>8.8833631108680006E-2</v>
      </c>
      <c r="AD3798" s="9">
        <v>243.30396603671699</v>
      </c>
      <c r="AF3798" s="9">
        <v>-1</v>
      </c>
      <c r="AG3798" s="9">
        <v>-1</v>
      </c>
      <c r="AH3798" s="9">
        <v>-1</v>
      </c>
      <c r="AI3798" s="9">
        <v>-1</v>
      </c>
      <c r="AJ3798" s="9">
        <v>0</v>
      </c>
      <c r="AM3798" s="9" t="s">
        <v>309</v>
      </c>
      <c r="AN3798" s="9">
        <v>-1</v>
      </c>
      <c r="AQ3798" s="9">
        <v>578</v>
      </c>
      <c r="AR3798" s="9" t="s">
        <v>303</v>
      </c>
      <c r="AS3798" s="9" t="s">
        <v>304</v>
      </c>
      <c r="AT3798" s="9" t="s">
        <v>195</v>
      </c>
      <c r="AU3798" s="9">
        <v>132.71029999999999</v>
      </c>
      <c r="AV3798" s="9">
        <v>73.695034101688094</v>
      </c>
      <c r="AW3798" s="9">
        <v>255.22943628924901</v>
      </c>
      <c r="AX3798" s="9">
        <v>0.1973268175</v>
      </c>
    </row>
    <row r="3799" spans="1:50" x14ac:dyDescent="0.25">
      <c r="A3799" s="142">
        <v>550000</v>
      </c>
      <c r="B3799" s="142">
        <v>920000</v>
      </c>
      <c r="C3799" s="142">
        <v>920000</v>
      </c>
      <c r="D3799" s="9" t="s">
        <v>305</v>
      </c>
      <c r="E3799" s="9" t="s">
        <v>70</v>
      </c>
      <c r="F3799" s="9" t="s">
        <v>306</v>
      </c>
      <c r="G3799" s="9" t="s">
        <v>307</v>
      </c>
      <c r="H3799" s="9">
        <v>0.36</v>
      </c>
      <c r="I3799" s="9">
        <v>0.48</v>
      </c>
      <c r="J3799" s="9" t="s">
        <v>195</v>
      </c>
      <c r="K3799" s="9">
        <v>0.25149672813101998</v>
      </c>
      <c r="L3799" s="9">
        <v>3857.7690405397602</v>
      </c>
      <c r="M3799" s="9">
        <v>9.5843984281742092</v>
      </c>
      <c r="N3799" s="9">
        <v>1.40852464278414</v>
      </c>
      <c r="O3799" s="9">
        <v>2.4104448457899799</v>
      </c>
      <c r="P3799" s="9">
        <v>0.35423933915213002</v>
      </c>
      <c r="Q3799" s="9">
        <v>970.21629158092605</v>
      </c>
      <c r="R3799" s="9">
        <v>1210</v>
      </c>
      <c r="S3799" s="9" t="s">
        <v>310</v>
      </c>
      <c r="T3799" s="9">
        <v>1210</v>
      </c>
      <c r="U3799" s="9" t="s">
        <v>293</v>
      </c>
      <c r="V3799" s="9" t="s">
        <v>195</v>
      </c>
      <c r="Z3799" s="9">
        <v>0</v>
      </c>
      <c r="AA3799" s="9">
        <v>1</v>
      </c>
      <c r="AB3799" s="9">
        <v>2.4104448457899799</v>
      </c>
      <c r="AC3799" s="9">
        <v>0.35423933915213002</v>
      </c>
      <c r="AD3799" s="9">
        <v>970.21629158092605</v>
      </c>
      <c r="AF3799" s="9">
        <v>-1</v>
      </c>
      <c r="AG3799" s="9">
        <v>-1</v>
      </c>
      <c r="AH3799" s="9">
        <v>-1</v>
      </c>
      <c r="AI3799" s="9">
        <v>-1</v>
      </c>
      <c r="AJ3799" s="9">
        <v>0</v>
      </c>
      <c r="AM3799" s="9" t="s">
        <v>309</v>
      </c>
      <c r="AN3799" s="9">
        <v>-1</v>
      </c>
      <c r="AQ3799" s="9">
        <v>578</v>
      </c>
      <c r="AR3799" s="9" t="s">
        <v>303</v>
      </c>
      <c r="AS3799" s="9" t="s">
        <v>304</v>
      </c>
      <c r="AT3799" s="9" t="s">
        <v>195</v>
      </c>
      <c r="AU3799" s="9">
        <v>132.71029999999999</v>
      </c>
      <c r="AV3799" s="9">
        <v>129.34706192237701</v>
      </c>
      <c r="AW3799" s="9">
        <v>1017.77114944963</v>
      </c>
      <c r="AX3799" s="9">
        <v>0.78687452680000003</v>
      </c>
    </row>
    <row r="3800" spans="1:50" x14ac:dyDescent="0.25">
      <c r="A3800" s="142">
        <v>550000</v>
      </c>
      <c r="B3800" s="142">
        <v>920000</v>
      </c>
      <c r="C3800" s="142">
        <v>920000</v>
      </c>
      <c r="D3800" s="9" t="s">
        <v>305</v>
      </c>
      <c r="E3800" s="9" t="s">
        <v>70</v>
      </c>
      <c r="F3800" s="9" t="s">
        <v>306</v>
      </c>
      <c r="G3800" s="9" t="s">
        <v>307</v>
      </c>
      <c r="H3800" s="9">
        <v>0.36</v>
      </c>
      <c r="I3800" s="9">
        <v>0.48</v>
      </c>
      <c r="J3800" s="9" t="s">
        <v>195</v>
      </c>
      <c r="K3800" s="9">
        <v>0.11242870427891</v>
      </c>
      <c r="L3800" s="9">
        <v>3857.7690405397602</v>
      </c>
      <c r="M3800" s="9">
        <v>9.5843984281742092</v>
      </c>
      <c r="N3800" s="9">
        <v>1.40852464278414</v>
      </c>
      <c r="O3800" s="9">
        <v>1.07756149657247</v>
      </c>
      <c r="P3800" s="9">
        <v>0.15835860053313999</v>
      </c>
      <c r="Q3800" s="9">
        <v>433.72397463519098</v>
      </c>
      <c r="R3800" s="9">
        <v>1210</v>
      </c>
      <c r="S3800" s="9" t="s">
        <v>310</v>
      </c>
      <c r="T3800" s="9">
        <v>1210</v>
      </c>
      <c r="U3800" s="9" t="s">
        <v>293</v>
      </c>
      <c r="V3800" s="9" t="s">
        <v>195</v>
      </c>
      <c r="Z3800" s="9">
        <v>0</v>
      </c>
      <c r="AA3800" s="9">
        <v>1</v>
      </c>
      <c r="AB3800" s="9">
        <v>1.07756149657247</v>
      </c>
      <c r="AC3800" s="9">
        <v>0.15835860053313999</v>
      </c>
      <c r="AD3800" s="9">
        <v>433.72397463519098</v>
      </c>
      <c r="AF3800" s="9">
        <v>-1</v>
      </c>
      <c r="AG3800" s="9">
        <v>-1</v>
      </c>
      <c r="AH3800" s="9">
        <v>-1</v>
      </c>
      <c r="AI3800" s="9">
        <v>-1</v>
      </c>
      <c r="AJ3800" s="9">
        <v>0</v>
      </c>
      <c r="AM3800" s="9" t="s">
        <v>309</v>
      </c>
      <c r="AN3800" s="9">
        <v>-1</v>
      </c>
      <c r="AQ3800" s="9">
        <v>578</v>
      </c>
      <c r="AR3800" s="9" t="s">
        <v>303</v>
      </c>
      <c r="AS3800" s="9" t="s">
        <v>304</v>
      </c>
      <c r="AT3800" s="9" t="s">
        <v>195</v>
      </c>
      <c r="AU3800" s="9">
        <v>132.71029999999999</v>
      </c>
      <c r="AV3800" s="9">
        <v>105.14875749101201</v>
      </c>
      <c r="AW3800" s="9">
        <v>454.98282397322703</v>
      </c>
      <c r="AX3800" s="9">
        <v>0.35176315870000002</v>
      </c>
    </row>
    <row r="3801" spans="1:50" x14ac:dyDescent="0.25">
      <c r="A3801" s="142">
        <v>550000</v>
      </c>
      <c r="B3801" s="142">
        <v>920000</v>
      </c>
      <c r="C3801" s="142">
        <v>920000</v>
      </c>
      <c r="D3801" s="9" t="s">
        <v>305</v>
      </c>
      <c r="E3801" s="9" t="s">
        <v>70</v>
      </c>
      <c r="F3801" s="9" t="s">
        <v>306</v>
      </c>
      <c r="G3801" s="9" t="s">
        <v>307</v>
      </c>
      <c r="H3801" s="9">
        <v>0.36</v>
      </c>
      <c r="I3801" s="9">
        <v>0.48</v>
      </c>
      <c r="J3801" s="9" t="s">
        <v>195</v>
      </c>
      <c r="K3801" s="9">
        <v>8.4984984759450002E-2</v>
      </c>
      <c r="L3801" s="9">
        <v>3857.7690405397602</v>
      </c>
      <c r="M3801" s="9">
        <v>9.5843984281742092</v>
      </c>
      <c r="N3801" s="9">
        <v>1.40852464278414</v>
      </c>
      <c r="O3801" s="9">
        <v>0.81452995434688003</v>
      </c>
      <c r="P3801" s="9">
        <v>0.11970344530032</v>
      </c>
      <c r="Q3801" s="9">
        <v>327.85244311575002</v>
      </c>
      <c r="R3801" s="9">
        <v>1210</v>
      </c>
      <c r="S3801" s="9" t="s">
        <v>310</v>
      </c>
      <c r="T3801" s="9">
        <v>1210</v>
      </c>
      <c r="U3801" s="9" t="s">
        <v>293</v>
      </c>
      <c r="V3801" s="9" t="s">
        <v>195</v>
      </c>
      <c r="Z3801" s="9">
        <v>0</v>
      </c>
      <c r="AA3801" s="9">
        <v>1</v>
      </c>
      <c r="AB3801" s="9">
        <v>0.81452995434688003</v>
      </c>
      <c r="AC3801" s="9">
        <v>0.11970344530032</v>
      </c>
      <c r="AD3801" s="9">
        <v>327.852443115749</v>
      </c>
      <c r="AF3801" s="9">
        <v>-1</v>
      </c>
      <c r="AG3801" s="9">
        <v>-1</v>
      </c>
      <c r="AH3801" s="9">
        <v>-1</v>
      </c>
      <c r="AI3801" s="9">
        <v>-1</v>
      </c>
      <c r="AJ3801" s="9">
        <v>0</v>
      </c>
      <c r="AM3801" s="9" t="s">
        <v>309</v>
      </c>
      <c r="AN3801" s="9">
        <v>-1</v>
      </c>
      <c r="AQ3801" s="9">
        <v>578</v>
      </c>
      <c r="AR3801" s="9" t="s">
        <v>303</v>
      </c>
      <c r="AS3801" s="9" t="s">
        <v>304</v>
      </c>
      <c r="AT3801" s="9" t="s">
        <v>195</v>
      </c>
      <c r="AU3801" s="9">
        <v>132.71029999999999</v>
      </c>
      <c r="AV3801" s="9">
        <v>75.814771674425202</v>
      </c>
      <c r="AW3801" s="9">
        <v>343.92203138134499</v>
      </c>
      <c r="AX3801" s="9">
        <v>0.26589816960000001</v>
      </c>
    </row>
    <row r="3802" spans="1:50" x14ac:dyDescent="0.25">
      <c r="A3802" s="142">
        <v>550000</v>
      </c>
      <c r="B3802" s="142">
        <v>920000</v>
      </c>
      <c r="C3802" s="142">
        <v>920000</v>
      </c>
      <c r="D3802" s="9" t="s">
        <v>305</v>
      </c>
      <c r="E3802" s="9" t="s">
        <v>70</v>
      </c>
      <c r="F3802" s="9" t="s">
        <v>306</v>
      </c>
      <c r="G3802" s="9" t="s">
        <v>307</v>
      </c>
      <c r="H3802" s="9">
        <v>0.36</v>
      </c>
      <c r="I3802" s="9">
        <v>0.48</v>
      </c>
      <c r="J3802" s="9" t="s">
        <v>195</v>
      </c>
      <c r="K3802" s="9">
        <v>0.10572457466705</v>
      </c>
      <c r="L3802" s="9">
        <v>3857.7690405397602</v>
      </c>
      <c r="M3802" s="9">
        <v>9.5843984281742092</v>
      </c>
      <c r="N3802" s="9">
        <v>1.40852464278414</v>
      </c>
      <c r="O3802" s="9">
        <v>1.01330644725826</v>
      </c>
      <c r="P3802" s="9">
        <v>0.14891566876640999</v>
      </c>
      <c r="Q3802" s="9">
        <v>407.86099097478001</v>
      </c>
      <c r="R3802" s="9">
        <v>1210</v>
      </c>
      <c r="S3802" s="9" t="s">
        <v>310</v>
      </c>
      <c r="T3802" s="9">
        <v>1210</v>
      </c>
      <c r="U3802" s="9" t="s">
        <v>293</v>
      </c>
      <c r="V3802" s="9" t="s">
        <v>195</v>
      </c>
      <c r="Z3802" s="9">
        <v>0</v>
      </c>
      <c r="AA3802" s="9">
        <v>1</v>
      </c>
      <c r="AB3802" s="9">
        <v>1.01330644725826</v>
      </c>
      <c r="AC3802" s="9">
        <v>0.14891566876640999</v>
      </c>
      <c r="AD3802" s="9">
        <v>407.86099097478001</v>
      </c>
      <c r="AF3802" s="9">
        <v>-1</v>
      </c>
      <c r="AG3802" s="9">
        <v>-1</v>
      </c>
      <c r="AH3802" s="9">
        <v>-1</v>
      </c>
      <c r="AI3802" s="9">
        <v>-1</v>
      </c>
      <c r="AJ3802" s="9">
        <v>0</v>
      </c>
      <c r="AM3802" s="9" t="s">
        <v>309</v>
      </c>
      <c r="AN3802" s="9">
        <v>-1</v>
      </c>
      <c r="AQ3802" s="9">
        <v>578</v>
      </c>
      <c r="AR3802" s="9" t="s">
        <v>303</v>
      </c>
      <c r="AS3802" s="9" t="s">
        <v>304</v>
      </c>
      <c r="AT3802" s="9" t="s">
        <v>195</v>
      </c>
      <c r="AU3802" s="9">
        <v>132.71029999999999</v>
      </c>
      <c r="AV3802" s="9">
        <v>95.004084184807198</v>
      </c>
      <c r="AW3802" s="9">
        <v>427.85217399686002</v>
      </c>
      <c r="AX3802" s="9">
        <v>0.33078750280000002</v>
      </c>
    </row>
    <row r="3803" spans="1:50" x14ac:dyDescent="0.25">
      <c r="A3803" s="142">
        <v>550000</v>
      </c>
      <c r="B3803" s="142">
        <v>920000</v>
      </c>
      <c r="C3803" s="142">
        <v>920000</v>
      </c>
      <c r="D3803" s="9" t="s">
        <v>305</v>
      </c>
      <c r="E3803" s="9" t="s">
        <v>70</v>
      </c>
      <c r="F3803" s="9" t="s">
        <v>306</v>
      </c>
      <c r="G3803" s="9" t="s">
        <v>307</v>
      </c>
      <c r="H3803" s="9">
        <v>0.36</v>
      </c>
      <c r="I3803" s="9">
        <v>0.48</v>
      </c>
      <c r="J3803" s="9" t="s">
        <v>195</v>
      </c>
      <c r="K3803" s="9">
        <v>3.24079311469E-2</v>
      </c>
      <c r="L3803" s="9">
        <v>3852.56137521749</v>
      </c>
      <c r="M3803" s="9">
        <v>9.5721902011285902</v>
      </c>
      <c r="N3803" s="9">
        <v>1.4067554030589899</v>
      </c>
      <c r="O3803" s="9">
        <v>0.31021488096328997</v>
      </c>
      <c r="P3803" s="9">
        <v>4.5590032242869998E-2</v>
      </c>
      <c r="Q3803" s="9">
        <v>124.853543787289</v>
      </c>
      <c r="R3803" s="9">
        <v>1200</v>
      </c>
      <c r="S3803" s="9" t="s">
        <v>308</v>
      </c>
      <c r="T3803" s="9">
        <v>1200</v>
      </c>
      <c r="U3803" s="9" t="s">
        <v>293</v>
      </c>
      <c r="V3803" s="9" t="s">
        <v>195</v>
      </c>
      <c r="Z3803" s="9">
        <v>0</v>
      </c>
      <c r="AA3803" s="9">
        <v>1</v>
      </c>
      <c r="AB3803" s="9">
        <v>0.31021488096328997</v>
      </c>
      <c r="AC3803" s="9">
        <v>4.5590032242869998E-2</v>
      </c>
      <c r="AD3803" s="9">
        <v>124.853543787291</v>
      </c>
      <c r="AF3803" s="9">
        <v>-1</v>
      </c>
      <c r="AG3803" s="9">
        <v>-1</v>
      </c>
      <c r="AH3803" s="9">
        <v>-1</v>
      </c>
      <c r="AI3803" s="9">
        <v>-1</v>
      </c>
      <c r="AJ3803" s="9">
        <v>0</v>
      </c>
      <c r="AM3803" s="9" t="s">
        <v>309</v>
      </c>
      <c r="AN3803" s="9">
        <v>-1</v>
      </c>
      <c r="AQ3803" s="9">
        <v>578</v>
      </c>
      <c r="AR3803" s="9" t="s">
        <v>303</v>
      </c>
      <c r="AS3803" s="9" t="s">
        <v>304</v>
      </c>
      <c r="AT3803" s="9" t="s">
        <v>195</v>
      </c>
      <c r="AU3803" s="9">
        <v>132.71029999999999</v>
      </c>
      <c r="AV3803" s="9">
        <v>65.116449537767195</v>
      </c>
      <c r="AW3803" s="9">
        <v>131.150244298567</v>
      </c>
      <c r="AX3803" s="9">
        <v>0.1012599706</v>
      </c>
    </row>
    <row r="3804" spans="1:50" x14ac:dyDescent="0.25">
      <c r="A3804" s="142">
        <v>550000</v>
      </c>
      <c r="B3804" s="142">
        <v>920000</v>
      </c>
      <c r="C3804" s="142">
        <v>920000</v>
      </c>
      <c r="D3804" s="9" t="s">
        <v>305</v>
      </c>
      <c r="E3804" s="9" t="s">
        <v>70</v>
      </c>
      <c r="F3804" s="9" t="s">
        <v>306</v>
      </c>
      <c r="G3804" s="9" t="s">
        <v>307</v>
      </c>
      <c r="H3804" s="9">
        <v>0.36</v>
      </c>
      <c r="I3804" s="9">
        <v>0.48</v>
      </c>
      <c r="J3804" s="9" t="s">
        <v>195</v>
      </c>
      <c r="K3804" s="9">
        <v>0.10832385718433001</v>
      </c>
      <c r="L3804" s="9">
        <v>3852.56137521749</v>
      </c>
      <c r="M3804" s="9">
        <v>9.5721902011285902</v>
      </c>
      <c r="N3804" s="9">
        <v>1.4067554030589899</v>
      </c>
      <c r="O3804" s="9">
        <v>1.0368965642883501</v>
      </c>
      <c r="P3804" s="9">
        <v>0.15238517137425001</v>
      </c>
      <c r="Q3804" s="9">
        <v>417.32430820294798</v>
      </c>
      <c r="R3804" s="9">
        <v>1210</v>
      </c>
      <c r="S3804" s="9" t="s">
        <v>310</v>
      </c>
      <c r="T3804" s="9">
        <v>1210</v>
      </c>
      <c r="U3804" s="9" t="s">
        <v>293</v>
      </c>
      <c r="V3804" s="9" t="s">
        <v>195</v>
      </c>
      <c r="Z3804" s="9">
        <v>0</v>
      </c>
      <c r="AA3804" s="9">
        <v>1</v>
      </c>
      <c r="AB3804" s="9">
        <v>1.0368965642883501</v>
      </c>
      <c r="AC3804" s="9">
        <v>0.15238517137425001</v>
      </c>
      <c r="AD3804" s="9">
        <v>417.32430820294798</v>
      </c>
      <c r="AF3804" s="9">
        <v>-1</v>
      </c>
      <c r="AG3804" s="9">
        <v>-1</v>
      </c>
      <c r="AH3804" s="9">
        <v>-1</v>
      </c>
      <c r="AI3804" s="9">
        <v>-1</v>
      </c>
      <c r="AJ3804" s="9">
        <v>0</v>
      </c>
      <c r="AM3804" s="9" t="s">
        <v>309</v>
      </c>
      <c r="AN3804" s="9">
        <v>-1</v>
      </c>
      <c r="AQ3804" s="9">
        <v>578</v>
      </c>
      <c r="AR3804" s="9" t="s">
        <v>303</v>
      </c>
      <c r="AS3804" s="9" t="s">
        <v>304</v>
      </c>
      <c r="AT3804" s="9" t="s">
        <v>195</v>
      </c>
      <c r="AU3804" s="9">
        <v>132.71029999999999</v>
      </c>
      <c r="AV3804" s="9">
        <v>95.047813850781793</v>
      </c>
      <c r="AW3804" s="9">
        <v>438.37109714557101</v>
      </c>
      <c r="AX3804" s="9">
        <v>0.33846253710000002</v>
      </c>
    </row>
    <row r="3805" spans="1:50" x14ac:dyDescent="0.25">
      <c r="A3805" s="142">
        <v>550000</v>
      </c>
      <c r="B3805" s="142">
        <v>920000</v>
      </c>
      <c r="C3805" s="142">
        <v>920000</v>
      </c>
      <c r="D3805" s="9" t="s">
        <v>305</v>
      </c>
      <c r="E3805" s="9" t="s">
        <v>70</v>
      </c>
      <c r="F3805" s="9" t="s">
        <v>306</v>
      </c>
      <c r="G3805" s="9" t="s">
        <v>307</v>
      </c>
      <c r="H3805" s="9">
        <v>0.36</v>
      </c>
      <c r="I3805" s="9">
        <v>0.48</v>
      </c>
      <c r="J3805" s="9" t="s">
        <v>195</v>
      </c>
      <c r="K3805" s="9">
        <v>7.8796492853880004E-2</v>
      </c>
      <c r="L3805" s="9">
        <v>3852.56137521749</v>
      </c>
      <c r="M3805" s="9">
        <v>9.5721902011285902</v>
      </c>
      <c r="N3805" s="9">
        <v>1.4067554030589899</v>
      </c>
      <c r="O3805" s="9">
        <v>0.75425501677923001</v>
      </c>
      <c r="P3805" s="9">
        <v>0.1108473920643</v>
      </c>
      <c r="Q3805" s="9">
        <v>303.56832487147</v>
      </c>
      <c r="R3805" s="9">
        <v>1210</v>
      </c>
      <c r="S3805" s="9" t="s">
        <v>310</v>
      </c>
      <c r="T3805" s="9">
        <v>1210</v>
      </c>
      <c r="U3805" s="9" t="s">
        <v>293</v>
      </c>
      <c r="V3805" s="9" t="s">
        <v>195</v>
      </c>
      <c r="Z3805" s="9">
        <v>0</v>
      </c>
      <c r="AA3805" s="9">
        <v>1</v>
      </c>
      <c r="AB3805" s="9">
        <v>0.75425501677923001</v>
      </c>
      <c r="AC3805" s="9">
        <v>0.1108473920643</v>
      </c>
      <c r="AD3805" s="9">
        <v>303.56832487146897</v>
      </c>
      <c r="AF3805" s="9">
        <v>-1</v>
      </c>
      <c r="AG3805" s="9">
        <v>-1</v>
      </c>
      <c r="AH3805" s="9">
        <v>-1</v>
      </c>
      <c r="AI3805" s="9">
        <v>-1</v>
      </c>
      <c r="AJ3805" s="9">
        <v>0</v>
      </c>
      <c r="AM3805" s="9" t="s">
        <v>309</v>
      </c>
      <c r="AN3805" s="9">
        <v>-1</v>
      </c>
      <c r="AQ3805" s="9">
        <v>578</v>
      </c>
      <c r="AR3805" s="9" t="s">
        <v>303</v>
      </c>
      <c r="AS3805" s="9" t="s">
        <v>304</v>
      </c>
      <c r="AT3805" s="9" t="s">
        <v>195</v>
      </c>
      <c r="AU3805" s="9">
        <v>132.71029999999999</v>
      </c>
      <c r="AV3805" s="9">
        <v>84.3413319841477</v>
      </c>
      <c r="AW3805" s="9">
        <v>318.87809316833</v>
      </c>
      <c r="AX3805" s="9">
        <v>0.24620302099999999</v>
      </c>
    </row>
    <row r="3806" spans="1:50" x14ac:dyDescent="0.25">
      <c r="A3806" s="142">
        <v>550000</v>
      </c>
      <c r="B3806" s="142">
        <v>920000</v>
      </c>
      <c r="C3806" s="142">
        <v>920000</v>
      </c>
      <c r="D3806" s="9" t="s">
        <v>305</v>
      </c>
      <c r="E3806" s="9" t="s">
        <v>70</v>
      </c>
      <c r="F3806" s="9" t="s">
        <v>306</v>
      </c>
      <c r="G3806" s="9" t="s">
        <v>307</v>
      </c>
      <c r="H3806" s="9">
        <v>0.36</v>
      </c>
      <c r="I3806" s="9">
        <v>0.48</v>
      </c>
      <c r="J3806" s="9" t="s">
        <v>195</v>
      </c>
      <c r="K3806" s="9">
        <v>0.30447034664130002</v>
      </c>
      <c r="L3806" s="9">
        <v>3852.56137521749</v>
      </c>
      <c r="M3806" s="9">
        <v>9.5721902011285902</v>
      </c>
      <c r="N3806" s="9">
        <v>1.4067554030589899</v>
      </c>
      <c r="O3806" s="9">
        <v>2.9144480686540799</v>
      </c>
      <c r="P3806" s="9">
        <v>0.42831530520889</v>
      </c>
      <c r="Q3806" s="9">
        <v>1172.9906973693501</v>
      </c>
      <c r="R3806" s="9">
        <v>1210</v>
      </c>
      <c r="S3806" s="9" t="s">
        <v>310</v>
      </c>
      <c r="T3806" s="9">
        <v>1210</v>
      </c>
      <c r="U3806" s="9" t="s">
        <v>293</v>
      </c>
      <c r="V3806" s="9" t="s">
        <v>195</v>
      </c>
      <c r="Z3806" s="9">
        <v>0</v>
      </c>
      <c r="AA3806" s="9">
        <v>1</v>
      </c>
      <c r="AB3806" s="9">
        <v>2.9144480686540799</v>
      </c>
      <c r="AC3806" s="9">
        <v>0.42831530520889</v>
      </c>
      <c r="AD3806" s="9">
        <v>1172.9906973693501</v>
      </c>
      <c r="AF3806" s="9">
        <v>-1</v>
      </c>
      <c r="AG3806" s="9">
        <v>-1</v>
      </c>
      <c r="AH3806" s="9">
        <v>-1</v>
      </c>
      <c r="AI3806" s="9">
        <v>-1</v>
      </c>
      <c r="AJ3806" s="9">
        <v>0</v>
      </c>
      <c r="AM3806" s="9" t="s">
        <v>309</v>
      </c>
      <c r="AN3806" s="9">
        <v>-1</v>
      </c>
      <c r="AQ3806" s="9">
        <v>578</v>
      </c>
      <c r="AR3806" s="9" t="s">
        <v>303</v>
      </c>
      <c r="AS3806" s="9" t="s">
        <v>304</v>
      </c>
      <c r="AT3806" s="9" t="s">
        <v>195</v>
      </c>
      <c r="AU3806" s="9">
        <v>132.71029999999999</v>
      </c>
      <c r="AV3806" s="9">
        <v>139.45205096590101</v>
      </c>
      <c r="AW3806" s="9">
        <v>1232.1477777356899</v>
      </c>
      <c r="AX3806" s="9">
        <v>0.95133065480000001</v>
      </c>
    </row>
    <row r="3807" spans="1:50" x14ac:dyDescent="0.25">
      <c r="A3807" s="142">
        <v>550000</v>
      </c>
      <c r="B3807" s="142">
        <v>920000</v>
      </c>
      <c r="C3807" s="142">
        <v>920000</v>
      </c>
      <c r="D3807" s="9" t="s">
        <v>305</v>
      </c>
      <c r="E3807" s="9" t="s">
        <v>70</v>
      </c>
      <c r="F3807" s="9" t="s">
        <v>306</v>
      </c>
      <c r="G3807" s="9" t="s">
        <v>307</v>
      </c>
      <c r="H3807" s="9">
        <v>0.36</v>
      </c>
      <c r="I3807" s="9">
        <v>0.48</v>
      </c>
      <c r="J3807" s="9" t="s">
        <v>195</v>
      </c>
      <c r="K3807" s="9">
        <v>6.6463294383209998E-2</v>
      </c>
      <c r="L3807" s="9">
        <v>3852.56137521749</v>
      </c>
      <c r="M3807" s="9">
        <v>9.5721902011285902</v>
      </c>
      <c r="N3807" s="9">
        <v>1.4067554030589899</v>
      </c>
      <c r="O3807" s="9">
        <v>0.63619929522968</v>
      </c>
      <c r="P3807" s="9">
        <v>9.349759847868E-2</v>
      </c>
      <c r="Q3807" s="9">
        <v>256.05392081046398</v>
      </c>
      <c r="R3807" s="9">
        <v>1210</v>
      </c>
      <c r="S3807" s="9" t="s">
        <v>310</v>
      </c>
      <c r="T3807" s="9">
        <v>1210</v>
      </c>
      <c r="U3807" s="9" t="s">
        <v>293</v>
      </c>
      <c r="V3807" s="9" t="s">
        <v>195</v>
      </c>
      <c r="Z3807" s="9">
        <v>0</v>
      </c>
      <c r="AA3807" s="9">
        <v>1</v>
      </c>
      <c r="AB3807" s="9">
        <v>0.63619929522968</v>
      </c>
      <c r="AC3807" s="9">
        <v>9.349759847868E-2</v>
      </c>
      <c r="AD3807" s="9">
        <v>256.053920810465</v>
      </c>
      <c r="AF3807" s="9">
        <v>-1</v>
      </c>
      <c r="AG3807" s="9">
        <v>-1</v>
      </c>
      <c r="AH3807" s="9">
        <v>-1</v>
      </c>
      <c r="AI3807" s="9">
        <v>-1</v>
      </c>
      <c r="AJ3807" s="9">
        <v>0</v>
      </c>
      <c r="AM3807" s="9" t="s">
        <v>309</v>
      </c>
      <c r="AN3807" s="9">
        <v>-1</v>
      </c>
      <c r="AQ3807" s="9">
        <v>578</v>
      </c>
      <c r="AR3807" s="9" t="s">
        <v>303</v>
      </c>
      <c r="AS3807" s="9" t="s">
        <v>304</v>
      </c>
      <c r="AT3807" s="9" t="s">
        <v>195</v>
      </c>
      <c r="AU3807" s="9">
        <v>132.71029999999999</v>
      </c>
      <c r="AV3807" s="9">
        <v>90.753315485327903</v>
      </c>
      <c r="AW3807" s="9">
        <v>268.96740972855503</v>
      </c>
      <c r="AX3807" s="9">
        <v>0.20766741350000001</v>
      </c>
    </row>
    <row r="3808" spans="1:50" x14ac:dyDescent="0.25">
      <c r="A3808" s="142">
        <v>550000</v>
      </c>
      <c r="B3808" s="142">
        <v>920000</v>
      </c>
      <c r="C3808" s="142">
        <v>920000</v>
      </c>
      <c r="D3808" s="9" t="s">
        <v>305</v>
      </c>
      <c r="E3808" s="9" t="s">
        <v>70</v>
      </c>
      <c r="F3808" s="9" t="s">
        <v>306</v>
      </c>
      <c r="G3808" s="9" t="s">
        <v>307</v>
      </c>
      <c r="H3808" s="9">
        <v>0.36</v>
      </c>
      <c r="I3808" s="9">
        <v>0.48</v>
      </c>
      <c r="J3808" s="9" t="s">
        <v>195</v>
      </c>
      <c r="K3808" s="9">
        <v>2.0126737328809999E-2</v>
      </c>
      <c r="L3808" s="9">
        <v>3852.56137521749</v>
      </c>
      <c r="M3808" s="9">
        <v>9.5721902011285902</v>
      </c>
      <c r="N3808" s="9">
        <v>1.4067554030589899</v>
      </c>
      <c r="O3808" s="9">
        <v>0.19265695783959</v>
      </c>
      <c r="P3808" s="9">
        <v>2.8313396483259999E-2</v>
      </c>
      <c r="Q3808" s="9">
        <v>77.539490842148396</v>
      </c>
      <c r="R3808" s="9">
        <v>1210</v>
      </c>
      <c r="S3808" s="9" t="s">
        <v>310</v>
      </c>
      <c r="T3808" s="9">
        <v>1210</v>
      </c>
      <c r="U3808" s="9" t="s">
        <v>293</v>
      </c>
      <c r="V3808" s="9" t="s">
        <v>195</v>
      </c>
      <c r="Z3808" s="9">
        <v>0</v>
      </c>
      <c r="AA3808" s="9">
        <v>1</v>
      </c>
      <c r="AB3808" s="9">
        <v>0.19265695783959</v>
      </c>
      <c r="AC3808" s="9">
        <v>2.8313396483259999E-2</v>
      </c>
      <c r="AD3808" s="9">
        <v>77.539490842149206</v>
      </c>
      <c r="AF3808" s="9">
        <v>-1</v>
      </c>
      <c r="AG3808" s="9">
        <v>-1</v>
      </c>
      <c r="AH3808" s="9">
        <v>-1</v>
      </c>
      <c r="AI3808" s="9">
        <v>-1</v>
      </c>
      <c r="AJ3808" s="9">
        <v>0</v>
      </c>
      <c r="AM3808" s="9" t="s">
        <v>309</v>
      </c>
      <c r="AN3808" s="9">
        <v>-1</v>
      </c>
      <c r="AQ3808" s="9">
        <v>578</v>
      </c>
      <c r="AR3808" s="9" t="s">
        <v>303</v>
      </c>
      <c r="AS3808" s="9" t="s">
        <v>304</v>
      </c>
      <c r="AT3808" s="9" t="s">
        <v>195</v>
      </c>
      <c r="AU3808" s="9">
        <v>132.71029999999999</v>
      </c>
      <c r="AV3808" s="9">
        <v>43.628523199062698</v>
      </c>
      <c r="AW3808" s="9">
        <v>81.450016221081697</v>
      </c>
      <c r="AX3808" s="9">
        <v>6.2886853899999998E-2</v>
      </c>
    </row>
    <row r="3809" spans="1:50" x14ac:dyDescent="0.25">
      <c r="A3809" s="142">
        <v>550000</v>
      </c>
      <c r="B3809" s="142">
        <v>920000</v>
      </c>
      <c r="C3809" s="142">
        <v>920000</v>
      </c>
      <c r="D3809" s="9" t="s">
        <v>305</v>
      </c>
      <c r="E3809" s="9" t="s">
        <v>70</v>
      </c>
      <c r="F3809" s="9" t="s">
        <v>306</v>
      </c>
      <c r="G3809" s="9" t="s">
        <v>307</v>
      </c>
      <c r="H3809" s="9">
        <v>0.36</v>
      </c>
      <c r="I3809" s="9">
        <v>0.48</v>
      </c>
      <c r="J3809" s="9" t="s">
        <v>195</v>
      </c>
      <c r="K3809" s="9">
        <v>7.1747941984899996E-3</v>
      </c>
      <c r="L3809" s="9">
        <v>3852.56137521749</v>
      </c>
      <c r="M3809" s="9">
        <v>9.5721902011285902</v>
      </c>
      <c r="N3809" s="9">
        <v>1.4067554030589899</v>
      </c>
      <c r="O3809" s="9">
        <v>6.8678494721970004E-2</v>
      </c>
      <c r="P3809" s="9">
        <v>1.0093180504570001E-2</v>
      </c>
      <c r="Q3809" s="9">
        <v>27.641335004267901</v>
      </c>
      <c r="R3809" s="9">
        <v>1210</v>
      </c>
      <c r="S3809" s="9" t="s">
        <v>310</v>
      </c>
      <c r="T3809" s="9">
        <v>1210</v>
      </c>
      <c r="U3809" s="9" t="s">
        <v>293</v>
      </c>
      <c r="V3809" s="9" t="s">
        <v>195</v>
      </c>
      <c r="Z3809" s="9">
        <v>0</v>
      </c>
      <c r="AA3809" s="9">
        <v>1</v>
      </c>
      <c r="AB3809" s="9">
        <v>6.8678494721970004E-2</v>
      </c>
      <c r="AC3809" s="9">
        <v>1.0093180504570001E-2</v>
      </c>
      <c r="AD3809" s="9">
        <v>27.641335004269799</v>
      </c>
      <c r="AF3809" s="9">
        <v>-1</v>
      </c>
      <c r="AG3809" s="9">
        <v>-1</v>
      </c>
      <c r="AH3809" s="9">
        <v>-1</v>
      </c>
      <c r="AI3809" s="9">
        <v>-1</v>
      </c>
      <c r="AJ3809" s="9">
        <v>0</v>
      </c>
      <c r="AM3809" s="9" t="s">
        <v>309</v>
      </c>
      <c r="AN3809" s="9">
        <v>-1</v>
      </c>
      <c r="AQ3809" s="9">
        <v>578</v>
      </c>
      <c r="AR3809" s="9" t="s">
        <v>303</v>
      </c>
      <c r="AS3809" s="9" t="s">
        <v>304</v>
      </c>
      <c r="AT3809" s="9" t="s">
        <v>195</v>
      </c>
      <c r="AU3809" s="9">
        <v>132.71029999999999</v>
      </c>
      <c r="AV3809" s="9">
        <v>30.5993699450908</v>
      </c>
      <c r="AW3809" s="9">
        <v>29.035361981591901</v>
      </c>
      <c r="AX3809" s="9">
        <v>2.2417952200000001E-2</v>
      </c>
    </row>
    <row r="3810" spans="1:50" x14ac:dyDescent="0.25">
      <c r="A3810" s="142">
        <v>550000</v>
      </c>
      <c r="B3810" s="142">
        <v>920000</v>
      </c>
      <c r="C3810" s="142">
        <v>920000</v>
      </c>
      <c r="D3810" s="9" t="s">
        <v>305</v>
      </c>
      <c r="E3810" s="9" t="s">
        <v>70</v>
      </c>
      <c r="F3810" s="9" t="s">
        <v>306</v>
      </c>
      <c r="G3810" s="9" t="s">
        <v>307</v>
      </c>
      <c r="H3810" s="9">
        <v>0.36</v>
      </c>
      <c r="I3810" s="9">
        <v>0.48</v>
      </c>
      <c r="J3810" s="9" t="s">
        <v>195</v>
      </c>
      <c r="K3810" s="9">
        <v>8.2308389210310001E-2</v>
      </c>
      <c r="L3810" s="9">
        <v>3857.76904111461</v>
      </c>
      <c r="M3810" s="9">
        <v>9.5843984296024001</v>
      </c>
      <c r="N3810" s="9">
        <v>1.4085246429940299</v>
      </c>
      <c r="O3810" s="9">
        <v>0.78887639629048001</v>
      </c>
      <c r="P3810" s="9">
        <v>0.11593339452787001</v>
      </c>
      <c r="Q3810" s="9">
        <v>317.52675571958099</v>
      </c>
      <c r="R3810" s="9">
        <v>1210</v>
      </c>
      <c r="S3810" s="9" t="s">
        <v>310</v>
      </c>
      <c r="T3810" s="9">
        <v>1210</v>
      </c>
      <c r="U3810" s="9" t="s">
        <v>293</v>
      </c>
      <c r="V3810" s="9" t="s">
        <v>195</v>
      </c>
      <c r="Z3810" s="9">
        <v>0</v>
      </c>
      <c r="AA3810" s="9">
        <v>1</v>
      </c>
      <c r="AB3810" s="9">
        <v>0.78887639629048001</v>
      </c>
      <c r="AC3810" s="9">
        <v>0.11593339452787001</v>
      </c>
      <c r="AD3810" s="9">
        <v>317.52675571958002</v>
      </c>
      <c r="AF3810" s="9">
        <v>-1</v>
      </c>
      <c r="AG3810" s="9">
        <v>-1</v>
      </c>
      <c r="AH3810" s="9">
        <v>-1</v>
      </c>
      <c r="AI3810" s="9">
        <v>-1</v>
      </c>
      <c r="AJ3810" s="9">
        <v>0</v>
      </c>
      <c r="AM3810" s="9" t="s">
        <v>309</v>
      </c>
      <c r="AN3810" s="9">
        <v>-1</v>
      </c>
      <c r="AQ3810" s="9">
        <v>578</v>
      </c>
      <c r="AR3810" s="9" t="s">
        <v>303</v>
      </c>
      <c r="AS3810" s="9" t="s">
        <v>304</v>
      </c>
      <c r="AT3810" s="9" t="s">
        <v>195</v>
      </c>
      <c r="AU3810" s="9">
        <v>132.71029999999999</v>
      </c>
      <c r="AV3810" s="9">
        <v>76.578633334417802</v>
      </c>
      <c r="AW3810" s="9">
        <v>333.09023349317698</v>
      </c>
      <c r="AX3810" s="9">
        <v>0.2575237273</v>
      </c>
    </row>
    <row r="3811" spans="1:50" x14ac:dyDescent="0.25">
      <c r="A3811" s="142">
        <v>550000</v>
      </c>
      <c r="B3811" s="142">
        <v>920000</v>
      </c>
      <c r="C3811" s="142">
        <v>920000</v>
      </c>
      <c r="D3811" s="9" t="s">
        <v>305</v>
      </c>
      <c r="E3811" s="9" t="s">
        <v>70</v>
      </c>
      <c r="F3811" s="9" t="s">
        <v>306</v>
      </c>
      <c r="G3811" s="9" t="s">
        <v>307</v>
      </c>
      <c r="H3811" s="9">
        <v>0.36</v>
      </c>
      <c r="I3811" s="9">
        <v>0.48</v>
      </c>
      <c r="J3811" s="9" t="s">
        <v>195</v>
      </c>
      <c r="K3811" s="9">
        <v>0.15376857717532</v>
      </c>
      <c r="L3811" s="9">
        <v>3857.76904111461</v>
      </c>
      <c r="M3811" s="9">
        <v>9.5843984296024001</v>
      </c>
      <c r="N3811" s="9">
        <v>1.4085246429940299</v>
      </c>
      <c r="O3811" s="9">
        <v>1.4737793096014</v>
      </c>
      <c r="P3811" s="9">
        <v>0.21658683026957001</v>
      </c>
      <c r="Q3811" s="9">
        <v>593.20365652322005</v>
      </c>
      <c r="R3811" s="9">
        <v>1210</v>
      </c>
      <c r="S3811" s="9" t="s">
        <v>310</v>
      </c>
      <c r="T3811" s="9">
        <v>1210</v>
      </c>
      <c r="U3811" s="9" t="s">
        <v>293</v>
      </c>
      <c r="V3811" s="9" t="s">
        <v>195</v>
      </c>
      <c r="Z3811" s="9">
        <v>0</v>
      </c>
      <c r="AA3811" s="9">
        <v>1</v>
      </c>
      <c r="AB3811" s="9">
        <v>1.4737793096014</v>
      </c>
      <c r="AC3811" s="9">
        <v>0.21658683026957001</v>
      </c>
      <c r="AD3811" s="9">
        <v>593.20365652322005</v>
      </c>
      <c r="AF3811" s="9">
        <v>-1</v>
      </c>
      <c r="AG3811" s="9">
        <v>-1</v>
      </c>
      <c r="AH3811" s="9">
        <v>-1</v>
      </c>
      <c r="AI3811" s="9">
        <v>-1</v>
      </c>
      <c r="AJ3811" s="9">
        <v>0</v>
      </c>
      <c r="AM3811" s="9" t="s">
        <v>309</v>
      </c>
      <c r="AN3811" s="9">
        <v>-1</v>
      </c>
      <c r="AQ3811" s="9">
        <v>578</v>
      </c>
      <c r="AR3811" s="9" t="s">
        <v>303</v>
      </c>
      <c r="AS3811" s="9" t="s">
        <v>304</v>
      </c>
      <c r="AT3811" s="9" t="s">
        <v>195</v>
      </c>
      <c r="AU3811" s="9">
        <v>132.71029999999999</v>
      </c>
      <c r="AV3811" s="9">
        <v>100.650482205272</v>
      </c>
      <c r="AW3811" s="9">
        <v>622.27935410528198</v>
      </c>
      <c r="AX3811" s="9">
        <v>0.48110596639999997</v>
      </c>
    </row>
    <row r="3812" spans="1:50" x14ac:dyDescent="0.25">
      <c r="A3812" s="142">
        <v>550000</v>
      </c>
      <c r="B3812" s="142">
        <v>920000</v>
      </c>
      <c r="C3812" s="142">
        <v>920000</v>
      </c>
      <c r="D3812" s="9" t="s">
        <v>305</v>
      </c>
      <c r="E3812" s="9" t="s">
        <v>70</v>
      </c>
      <c r="F3812" s="9" t="s">
        <v>306</v>
      </c>
      <c r="G3812" s="9" t="s">
        <v>307</v>
      </c>
      <c r="H3812" s="9">
        <v>0.36</v>
      </c>
      <c r="I3812" s="9">
        <v>0.48</v>
      </c>
      <c r="J3812" s="9" t="s">
        <v>195</v>
      </c>
      <c r="K3812" s="9">
        <v>2.4132180534480002E-2</v>
      </c>
      <c r="L3812" s="9">
        <v>3857.76904111461</v>
      </c>
      <c r="M3812" s="9">
        <v>9.5843984296024001</v>
      </c>
      <c r="N3812" s="9">
        <v>1.4085246429940299</v>
      </c>
      <c r="O3812" s="9">
        <v>0.23129243321758999</v>
      </c>
      <c r="P3812" s="9">
        <v>3.3990770971999998E-2</v>
      </c>
      <c r="Q3812" s="9">
        <v>93.096378960521093</v>
      </c>
      <c r="R3812" s="9">
        <v>1210</v>
      </c>
      <c r="S3812" s="9" t="s">
        <v>310</v>
      </c>
      <c r="T3812" s="9">
        <v>1210</v>
      </c>
      <c r="U3812" s="9" t="s">
        <v>293</v>
      </c>
      <c r="V3812" s="9" t="s">
        <v>195</v>
      </c>
      <c r="Z3812" s="9">
        <v>0</v>
      </c>
      <c r="AA3812" s="9">
        <v>1</v>
      </c>
      <c r="AB3812" s="9">
        <v>0.23129243321758999</v>
      </c>
      <c r="AC3812" s="9">
        <v>3.3990770971999998E-2</v>
      </c>
      <c r="AD3812" s="9">
        <v>93.096378960520795</v>
      </c>
      <c r="AF3812" s="9">
        <v>-1</v>
      </c>
      <c r="AG3812" s="9">
        <v>-1</v>
      </c>
      <c r="AH3812" s="9">
        <v>-1</v>
      </c>
      <c r="AI3812" s="9">
        <v>-1</v>
      </c>
      <c r="AJ3812" s="9">
        <v>0</v>
      </c>
      <c r="AM3812" s="9" t="s">
        <v>309</v>
      </c>
      <c r="AN3812" s="9">
        <v>-1</v>
      </c>
      <c r="AQ3812" s="9">
        <v>578</v>
      </c>
      <c r="AR3812" s="9" t="s">
        <v>303</v>
      </c>
      <c r="AS3812" s="9" t="s">
        <v>304</v>
      </c>
      <c r="AT3812" s="9" t="s">
        <v>195</v>
      </c>
      <c r="AU3812" s="9">
        <v>132.71029999999999</v>
      </c>
      <c r="AV3812" s="9">
        <v>53.907655465318001</v>
      </c>
      <c r="AW3812" s="9">
        <v>97.659469782492494</v>
      </c>
      <c r="AX3812" s="9">
        <v>7.5503956999999997E-2</v>
      </c>
    </row>
    <row r="3813" spans="1:50" x14ac:dyDescent="0.25">
      <c r="A3813" s="142">
        <v>550000</v>
      </c>
      <c r="B3813" s="142">
        <v>920000</v>
      </c>
      <c r="C3813" s="142">
        <v>920000</v>
      </c>
      <c r="D3813" s="9" t="s">
        <v>305</v>
      </c>
      <c r="E3813" s="9" t="s">
        <v>70</v>
      </c>
      <c r="F3813" s="9" t="s">
        <v>306</v>
      </c>
      <c r="G3813" s="9" t="s">
        <v>307</v>
      </c>
      <c r="H3813" s="9">
        <v>0.36</v>
      </c>
      <c r="I3813" s="9">
        <v>0.48</v>
      </c>
      <c r="J3813" s="9" t="s">
        <v>195</v>
      </c>
      <c r="K3813" s="9">
        <v>0.14168873186070999</v>
      </c>
      <c r="L3813" s="9">
        <v>3857.76904111461</v>
      </c>
      <c r="M3813" s="9">
        <v>9.5843984296024001</v>
      </c>
      <c r="N3813" s="9">
        <v>1.4085246429940299</v>
      </c>
      <c r="O3813" s="9">
        <v>1.35800125913821</v>
      </c>
      <c r="P3813" s="9">
        <v>0.19957207046038999</v>
      </c>
      <c r="Q3813" s="9">
        <v>546.60240324706399</v>
      </c>
      <c r="R3813" s="9">
        <v>1210</v>
      </c>
      <c r="S3813" s="9" t="s">
        <v>310</v>
      </c>
      <c r="T3813" s="9">
        <v>1210</v>
      </c>
      <c r="U3813" s="9" t="s">
        <v>293</v>
      </c>
      <c r="V3813" s="9" t="s">
        <v>195</v>
      </c>
      <c r="Z3813" s="9">
        <v>0</v>
      </c>
      <c r="AA3813" s="9">
        <v>1</v>
      </c>
      <c r="AB3813" s="9">
        <v>1.35800125913821</v>
      </c>
      <c r="AC3813" s="9">
        <v>0.19957207046038999</v>
      </c>
      <c r="AD3813" s="9">
        <v>546.60240324706399</v>
      </c>
      <c r="AF3813" s="9">
        <v>-1</v>
      </c>
      <c r="AG3813" s="9">
        <v>-1</v>
      </c>
      <c r="AH3813" s="9">
        <v>-1</v>
      </c>
      <c r="AI3813" s="9">
        <v>-1</v>
      </c>
      <c r="AJ3813" s="9">
        <v>0</v>
      </c>
      <c r="AM3813" s="9" t="s">
        <v>309</v>
      </c>
      <c r="AN3813" s="9">
        <v>-1</v>
      </c>
      <c r="AQ3813" s="9">
        <v>578</v>
      </c>
      <c r="AR3813" s="9" t="s">
        <v>303</v>
      </c>
      <c r="AS3813" s="9" t="s">
        <v>304</v>
      </c>
      <c r="AT3813" s="9" t="s">
        <v>195</v>
      </c>
      <c r="AU3813" s="9">
        <v>132.71029999999999</v>
      </c>
      <c r="AV3813" s="9">
        <v>105.999348834937</v>
      </c>
      <c r="AW3813" s="9">
        <v>573.39395451225403</v>
      </c>
      <c r="AX3813" s="9">
        <v>0.44331095149999999</v>
      </c>
    </row>
    <row r="3814" spans="1:50" x14ac:dyDescent="0.25">
      <c r="A3814" s="142">
        <v>550000</v>
      </c>
      <c r="B3814" s="142">
        <v>920000</v>
      </c>
      <c r="C3814" s="142">
        <v>920000</v>
      </c>
      <c r="D3814" s="9" t="s">
        <v>305</v>
      </c>
      <c r="E3814" s="9" t="s">
        <v>70</v>
      </c>
      <c r="F3814" s="9" t="s">
        <v>306</v>
      </c>
      <c r="G3814" s="9" t="s">
        <v>307</v>
      </c>
      <c r="H3814" s="9">
        <v>0.36</v>
      </c>
      <c r="I3814" s="9">
        <v>0.48</v>
      </c>
      <c r="J3814" s="9" t="s">
        <v>195</v>
      </c>
      <c r="K3814" s="9">
        <v>3.0248351292000002E-4</v>
      </c>
      <c r="L3814" s="9">
        <v>3857.76904111461</v>
      </c>
      <c r="M3814" s="9">
        <v>9.5843984296024001</v>
      </c>
      <c r="N3814" s="9">
        <v>1.4085246429940299</v>
      </c>
      <c r="O3814" s="9">
        <v>2.8991225062600001E-3</v>
      </c>
      <c r="P3814" s="9">
        <v>4.2605548205000001E-4</v>
      </c>
      <c r="Q3814" s="9">
        <v>1.1669115316135099</v>
      </c>
      <c r="R3814" s="9">
        <v>1210</v>
      </c>
      <c r="S3814" s="9" t="s">
        <v>310</v>
      </c>
      <c r="T3814" s="9">
        <v>1210</v>
      </c>
      <c r="U3814" s="9" t="s">
        <v>293</v>
      </c>
      <c r="V3814" s="9" t="s">
        <v>195</v>
      </c>
      <c r="Z3814" s="9">
        <v>0</v>
      </c>
      <c r="AA3814" s="9">
        <v>1</v>
      </c>
      <c r="AB3814" s="9">
        <v>2.8991225062600001E-3</v>
      </c>
      <c r="AC3814" s="9">
        <v>4.2605548205000001E-4</v>
      </c>
      <c r="AD3814" s="9">
        <v>1.16691153161505</v>
      </c>
      <c r="AF3814" s="9">
        <v>-1</v>
      </c>
      <c r="AG3814" s="9">
        <v>-1</v>
      </c>
      <c r="AH3814" s="9">
        <v>-1</v>
      </c>
      <c r="AI3814" s="9">
        <v>-1</v>
      </c>
      <c r="AJ3814" s="9">
        <v>0</v>
      </c>
      <c r="AM3814" s="9" t="s">
        <v>309</v>
      </c>
      <c r="AN3814" s="9">
        <v>-1</v>
      </c>
      <c r="AQ3814" s="9">
        <v>578</v>
      </c>
      <c r="AR3814" s="9" t="s">
        <v>303</v>
      </c>
      <c r="AS3814" s="9" t="s">
        <v>304</v>
      </c>
      <c r="AT3814" s="9" t="s">
        <v>195</v>
      </c>
      <c r="AU3814" s="9">
        <v>132.71029999999999</v>
      </c>
      <c r="AV3814" s="9">
        <v>6.5318047983442202</v>
      </c>
      <c r="AW3814" s="9">
        <v>1.22410734695631</v>
      </c>
      <c r="AX3814" s="9">
        <v>9.4640030000000001E-4</v>
      </c>
    </row>
    <row r="3815" spans="1:50" x14ac:dyDescent="0.25">
      <c r="A3815" s="142">
        <v>550000</v>
      </c>
      <c r="B3815" s="142">
        <v>920000</v>
      </c>
      <c r="C3815" s="142">
        <v>920000</v>
      </c>
      <c r="D3815" s="9" t="s">
        <v>305</v>
      </c>
      <c r="E3815" s="9" t="s">
        <v>70</v>
      </c>
      <c r="F3815" s="9" t="s">
        <v>306</v>
      </c>
      <c r="G3815" s="9" t="s">
        <v>307</v>
      </c>
      <c r="H3815" s="9">
        <v>0.36</v>
      </c>
      <c r="I3815" s="9">
        <v>0.48</v>
      </c>
      <c r="J3815" s="9" t="s">
        <v>195</v>
      </c>
      <c r="K3815" s="9">
        <v>0.21556309130510001</v>
      </c>
      <c r="L3815" s="9">
        <v>3857.76904111461</v>
      </c>
      <c r="M3815" s="9">
        <v>9.5843984296024001</v>
      </c>
      <c r="N3815" s="9">
        <v>1.4085246429940299</v>
      </c>
      <c r="O3815" s="9">
        <v>2.0660425537848401</v>
      </c>
      <c r="P3815" s="9">
        <v>0.3036259262232</v>
      </c>
      <c r="Q3815" s="9">
        <v>831.59262004377797</v>
      </c>
      <c r="R3815" s="9">
        <v>1210</v>
      </c>
      <c r="S3815" s="9" t="s">
        <v>310</v>
      </c>
      <c r="T3815" s="9">
        <v>1210</v>
      </c>
      <c r="U3815" s="9" t="s">
        <v>293</v>
      </c>
      <c r="V3815" s="9" t="s">
        <v>195</v>
      </c>
      <c r="Z3815" s="9">
        <v>0</v>
      </c>
      <c r="AA3815" s="9">
        <v>1</v>
      </c>
      <c r="AB3815" s="9">
        <v>2.0660425537848401</v>
      </c>
      <c r="AC3815" s="9">
        <v>0.3036259262232</v>
      </c>
      <c r="AD3815" s="9">
        <v>831.59262004377797</v>
      </c>
      <c r="AF3815" s="9">
        <v>-1</v>
      </c>
      <c r="AG3815" s="9">
        <v>-1</v>
      </c>
      <c r="AH3815" s="9">
        <v>-1</v>
      </c>
      <c r="AI3815" s="9">
        <v>-1</v>
      </c>
      <c r="AJ3815" s="9">
        <v>0</v>
      </c>
      <c r="AM3815" s="9" t="s">
        <v>309</v>
      </c>
      <c r="AN3815" s="9">
        <v>-1</v>
      </c>
      <c r="AQ3815" s="9">
        <v>578</v>
      </c>
      <c r="AR3815" s="9" t="s">
        <v>303</v>
      </c>
      <c r="AS3815" s="9" t="s">
        <v>304</v>
      </c>
      <c r="AT3815" s="9" t="s">
        <v>195</v>
      </c>
      <c r="AU3815" s="9">
        <v>132.71029999999999</v>
      </c>
      <c r="AV3815" s="9">
        <v>119.77358620165801</v>
      </c>
      <c r="AW3815" s="9">
        <v>872.35288048044004</v>
      </c>
      <c r="AX3815" s="9">
        <v>0.67444656940000003</v>
      </c>
    </row>
    <row r="3816" spans="1:50" x14ac:dyDescent="0.25">
      <c r="A3816" s="142">
        <v>550000</v>
      </c>
      <c r="B3816" s="142">
        <v>920000</v>
      </c>
      <c r="C3816" s="142">
        <v>920000</v>
      </c>
      <c r="D3816" s="9" t="s">
        <v>305</v>
      </c>
      <c r="E3816" s="9" t="s">
        <v>70</v>
      </c>
      <c r="F3816" s="9" t="s">
        <v>306</v>
      </c>
      <c r="G3816" s="9" t="s">
        <v>307</v>
      </c>
      <c r="H3816" s="9">
        <v>0.36</v>
      </c>
      <c r="I3816" s="9">
        <v>0.48</v>
      </c>
      <c r="J3816" s="9" t="s">
        <v>195</v>
      </c>
      <c r="K3816" s="9">
        <v>3.2129043623910003E-2</v>
      </c>
      <c r="L3816" s="9">
        <v>3946.17851252431</v>
      </c>
      <c r="M3816" s="9">
        <v>9.6591126997301</v>
      </c>
      <c r="N3816" s="9">
        <v>1.3420487336925799</v>
      </c>
      <c r="O3816" s="9">
        <v>0.31033805329790998</v>
      </c>
      <c r="P3816" s="9">
        <v>4.3118742310219997E-2</v>
      </c>
      <c r="Q3816" s="9">
        <v>126.78694157663701</v>
      </c>
      <c r="R3816" s="9">
        <v>1400</v>
      </c>
      <c r="S3816" s="9" t="s">
        <v>297</v>
      </c>
      <c r="T3816" s="9">
        <v>1400</v>
      </c>
      <c r="U3816" s="9" t="s">
        <v>293</v>
      </c>
      <c r="V3816" s="9" t="s">
        <v>195</v>
      </c>
      <c r="Z3816" s="9">
        <v>0</v>
      </c>
      <c r="AA3816" s="9">
        <v>1</v>
      </c>
      <c r="AB3816" s="9">
        <v>0.31033805329790998</v>
      </c>
      <c r="AC3816" s="9">
        <v>4.3118742310219997E-2</v>
      </c>
      <c r="AD3816" s="9">
        <v>126.786941576636</v>
      </c>
      <c r="AF3816" s="9">
        <v>-1</v>
      </c>
      <c r="AG3816" s="9">
        <v>-1</v>
      </c>
      <c r="AH3816" s="9">
        <v>-1</v>
      </c>
      <c r="AI3816" s="9">
        <v>-1</v>
      </c>
      <c r="AJ3816" s="9">
        <v>0</v>
      </c>
      <c r="AM3816" s="9" t="s">
        <v>309</v>
      </c>
      <c r="AN3816" s="9">
        <v>-1</v>
      </c>
      <c r="AQ3816" s="9">
        <v>578</v>
      </c>
      <c r="AR3816" s="9" t="s">
        <v>303</v>
      </c>
      <c r="AS3816" s="9" t="s">
        <v>304</v>
      </c>
      <c r="AT3816" s="9" t="s">
        <v>195</v>
      </c>
      <c r="AU3816" s="9">
        <v>132.71029999999999</v>
      </c>
      <c r="AV3816" s="9">
        <v>65.226115371280102</v>
      </c>
      <c r="AW3816" s="9">
        <v>130.02162653499599</v>
      </c>
      <c r="AX3816" s="9">
        <v>0.10282801430000001</v>
      </c>
    </row>
    <row r="3817" spans="1:50" x14ac:dyDescent="0.25">
      <c r="A3817" s="142">
        <v>550000</v>
      </c>
      <c r="B3817" s="142">
        <v>920000</v>
      </c>
      <c r="C3817" s="142">
        <v>920000</v>
      </c>
      <c r="D3817" s="9" t="s">
        <v>305</v>
      </c>
      <c r="E3817" s="9" t="s">
        <v>70</v>
      </c>
      <c r="F3817" s="9" t="s">
        <v>306</v>
      </c>
      <c r="G3817" s="9" t="s">
        <v>307</v>
      </c>
      <c r="H3817" s="9">
        <v>0.36</v>
      </c>
      <c r="I3817" s="9">
        <v>0.48</v>
      </c>
      <c r="J3817" s="9" t="s">
        <v>195</v>
      </c>
      <c r="K3817" s="9">
        <v>0.15246169847454</v>
      </c>
      <c r="L3817" s="9">
        <v>3946.17851252431</v>
      </c>
      <c r="M3817" s="9">
        <v>9.6591126997301</v>
      </c>
      <c r="N3817" s="9">
        <v>1.3420487336925799</v>
      </c>
      <c r="O3817" s="9">
        <v>1.4726447279579</v>
      </c>
      <c r="P3817" s="9">
        <v>0.20461102937438</v>
      </c>
      <c r="Q3817" s="9">
        <v>601.64107850321</v>
      </c>
      <c r="R3817" s="9">
        <v>1410</v>
      </c>
      <c r="S3817" s="9" t="s">
        <v>299</v>
      </c>
      <c r="T3817" s="9">
        <v>1410</v>
      </c>
      <c r="U3817" s="9" t="s">
        <v>293</v>
      </c>
      <c r="V3817" s="9" t="s">
        <v>195</v>
      </c>
      <c r="Z3817" s="9">
        <v>0</v>
      </c>
      <c r="AA3817" s="9">
        <v>1</v>
      </c>
      <c r="AB3817" s="9">
        <v>1.4726447279579</v>
      </c>
      <c r="AC3817" s="9">
        <v>0.20461102937438</v>
      </c>
      <c r="AD3817" s="9">
        <v>601.64107850321</v>
      </c>
      <c r="AF3817" s="9">
        <v>-1</v>
      </c>
      <c r="AG3817" s="9">
        <v>-1</v>
      </c>
      <c r="AH3817" s="9">
        <v>-1</v>
      </c>
      <c r="AI3817" s="9">
        <v>-1</v>
      </c>
      <c r="AJ3817" s="9">
        <v>0</v>
      </c>
      <c r="AM3817" s="9" t="s">
        <v>309</v>
      </c>
      <c r="AN3817" s="9">
        <v>-1</v>
      </c>
      <c r="AQ3817" s="9">
        <v>578</v>
      </c>
      <c r="AR3817" s="9" t="s">
        <v>303</v>
      </c>
      <c r="AS3817" s="9" t="s">
        <v>304</v>
      </c>
      <c r="AT3817" s="9" t="s">
        <v>195</v>
      </c>
      <c r="AU3817" s="9">
        <v>132.71029999999999</v>
      </c>
      <c r="AV3817" s="9">
        <v>111.68488130636</v>
      </c>
      <c r="AW3817" s="9">
        <v>616.99060364172306</v>
      </c>
      <c r="AX3817" s="9">
        <v>0.48794896879999999</v>
      </c>
    </row>
    <row r="3818" spans="1:50" x14ac:dyDescent="0.25">
      <c r="A3818" s="142">
        <v>550000</v>
      </c>
      <c r="B3818" s="142">
        <v>920000</v>
      </c>
      <c r="C3818" s="142">
        <v>920000</v>
      </c>
      <c r="D3818" s="9" t="s">
        <v>305</v>
      </c>
      <c r="E3818" s="9" t="s">
        <v>70</v>
      </c>
      <c r="F3818" s="9" t="s">
        <v>306</v>
      </c>
      <c r="G3818" s="9" t="s">
        <v>307</v>
      </c>
      <c r="H3818" s="9">
        <v>0.36</v>
      </c>
      <c r="I3818" s="9">
        <v>0.48</v>
      </c>
      <c r="J3818" s="9" t="s">
        <v>195</v>
      </c>
      <c r="K3818" s="9">
        <v>1.9688466570910002E-2</v>
      </c>
      <c r="L3818" s="9">
        <v>3946.17851252431</v>
      </c>
      <c r="M3818" s="9">
        <v>9.6591126997301</v>
      </c>
      <c r="N3818" s="9">
        <v>1.3420487336925799</v>
      </c>
      <c r="O3818" s="9">
        <v>0.19017311749331001</v>
      </c>
      <c r="P3818" s="9">
        <v>2.6422881629839998E-2</v>
      </c>
      <c r="Q3818" s="9">
        <v>77.694203726690105</v>
      </c>
      <c r="R3818" s="9">
        <v>1430</v>
      </c>
      <c r="S3818" s="9" t="s">
        <v>298</v>
      </c>
      <c r="T3818" s="9">
        <v>1430</v>
      </c>
      <c r="U3818" s="9" t="s">
        <v>293</v>
      </c>
      <c r="V3818" s="9" t="s">
        <v>195</v>
      </c>
      <c r="Z3818" s="9">
        <v>0</v>
      </c>
      <c r="AA3818" s="9">
        <v>1</v>
      </c>
      <c r="AB3818" s="9">
        <v>0.19017311749331001</v>
      </c>
      <c r="AC3818" s="9">
        <v>2.6422881629839998E-2</v>
      </c>
      <c r="AD3818" s="9">
        <v>77.694203726689693</v>
      </c>
      <c r="AF3818" s="9">
        <v>-1</v>
      </c>
      <c r="AG3818" s="9">
        <v>-1</v>
      </c>
      <c r="AH3818" s="9">
        <v>-1</v>
      </c>
      <c r="AI3818" s="9">
        <v>-1</v>
      </c>
      <c r="AJ3818" s="9">
        <v>0</v>
      </c>
      <c r="AM3818" s="9" t="s">
        <v>309</v>
      </c>
      <c r="AN3818" s="9">
        <v>-1</v>
      </c>
      <c r="AQ3818" s="9">
        <v>578</v>
      </c>
      <c r="AR3818" s="9" t="s">
        <v>303</v>
      </c>
      <c r="AS3818" s="9" t="s">
        <v>304</v>
      </c>
      <c r="AT3818" s="9" t="s">
        <v>195</v>
      </c>
      <c r="AU3818" s="9">
        <v>132.71029999999999</v>
      </c>
      <c r="AV3818" s="9">
        <v>51.849400486866799</v>
      </c>
      <c r="AW3818" s="9">
        <v>79.676397389706693</v>
      </c>
      <c r="AX3818" s="9">
        <v>6.3012330699999994E-2</v>
      </c>
    </row>
    <row r="3819" spans="1:50" x14ac:dyDescent="0.25">
      <c r="A3819" s="142">
        <v>550000</v>
      </c>
      <c r="B3819" s="142">
        <v>920000</v>
      </c>
      <c r="C3819" s="142">
        <v>920000</v>
      </c>
      <c r="D3819" s="9" t="s">
        <v>305</v>
      </c>
      <c r="E3819" s="9" t="s">
        <v>70</v>
      </c>
      <c r="F3819" s="9" t="s">
        <v>306</v>
      </c>
      <c r="G3819" s="9" t="s">
        <v>307</v>
      </c>
      <c r="H3819" s="9">
        <v>0.36</v>
      </c>
      <c r="I3819" s="9">
        <v>0.48</v>
      </c>
      <c r="J3819" s="9" t="s">
        <v>195</v>
      </c>
      <c r="K3819" s="9">
        <v>6.7413482583510001E-2</v>
      </c>
      <c r="L3819" s="9">
        <v>3946.17851252431</v>
      </c>
      <c r="M3819" s="9">
        <v>9.6591126997301</v>
      </c>
      <c r="N3819" s="9">
        <v>1.3420487336925799</v>
      </c>
      <c r="O3819" s="9">
        <v>0.65115442575542004</v>
      </c>
      <c r="P3819" s="9">
        <v>9.0472178934999994E-2</v>
      </c>
      <c r="Q3819" s="9">
        <v>266.02563642548301</v>
      </c>
      <c r="R3819" s="9">
        <v>1430</v>
      </c>
      <c r="S3819" s="9" t="s">
        <v>298</v>
      </c>
      <c r="T3819" s="9">
        <v>1430</v>
      </c>
      <c r="U3819" s="9" t="s">
        <v>293</v>
      </c>
      <c r="V3819" s="9" t="s">
        <v>195</v>
      </c>
      <c r="Z3819" s="9">
        <v>0</v>
      </c>
      <c r="AA3819" s="9">
        <v>1</v>
      </c>
      <c r="AB3819" s="9">
        <v>0.65115442575542004</v>
      </c>
      <c r="AC3819" s="9">
        <v>9.0472178934999994E-2</v>
      </c>
      <c r="AD3819" s="9">
        <v>266.02563642548103</v>
      </c>
      <c r="AF3819" s="9">
        <v>-1</v>
      </c>
      <c r="AG3819" s="9">
        <v>-1</v>
      </c>
      <c r="AH3819" s="9">
        <v>-1</v>
      </c>
      <c r="AI3819" s="9">
        <v>-1</v>
      </c>
      <c r="AJ3819" s="9">
        <v>0</v>
      </c>
      <c r="AM3819" s="9" t="s">
        <v>309</v>
      </c>
      <c r="AN3819" s="9">
        <v>-1</v>
      </c>
      <c r="AQ3819" s="9">
        <v>578</v>
      </c>
      <c r="AR3819" s="9" t="s">
        <v>303</v>
      </c>
      <c r="AS3819" s="9" t="s">
        <v>304</v>
      </c>
      <c r="AT3819" s="9" t="s">
        <v>195</v>
      </c>
      <c r="AU3819" s="9">
        <v>132.71029999999999</v>
      </c>
      <c r="AV3819" s="9">
        <v>71.834516475635795</v>
      </c>
      <c r="AW3819" s="9">
        <v>272.81268494942998</v>
      </c>
      <c r="AX3819" s="9">
        <v>0.21575477409999999</v>
      </c>
    </row>
    <row r="3820" spans="1:50" x14ac:dyDescent="0.25">
      <c r="A3820" s="142">
        <v>550000</v>
      </c>
      <c r="B3820" s="142">
        <v>920000</v>
      </c>
      <c r="C3820" s="142">
        <v>920000</v>
      </c>
      <c r="D3820" s="9" t="s">
        <v>305</v>
      </c>
      <c r="E3820" s="9" t="s">
        <v>70</v>
      </c>
      <c r="F3820" s="9" t="s">
        <v>306</v>
      </c>
      <c r="G3820" s="9" t="s">
        <v>307</v>
      </c>
      <c r="H3820" s="9">
        <v>0.36</v>
      </c>
      <c r="I3820" s="9">
        <v>0.48</v>
      </c>
      <c r="J3820" s="9" t="s">
        <v>195</v>
      </c>
      <c r="K3820" s="9">
        <v>0.12875011366097999</v>
      </c>
      <c r="L3820" s="9">
        <v>3946.17851252431</v>
      </c>
      <c r="M3820" s="9">
        <v>9.6591126997301</v>
      </c>
      <c r="N3820" s="9">
        <v>1.3420487336925799</v>
      </c>
      <c r="O3820" s="9">
        <v>1.2436118579545199</v>
      </c>
      <c r="P3820" s="9">
        <v>0.1727889270015</v>
      </c>
      <c r="Q3820" s="9">
        <v>508.07093201404501</v>
      </c>
      <c r="R3820" s="9">
        <v>1430</v>
      </c>
      <c r="S3820" s="9" t="s">
        <v>298</v>
      </c>
      <c r="T3820" s="9">
        <v>1430</v>
      </c>
      <c r="U3820" s="9" t="s">
        <v>293</v>
      </c>
      <c r="V3820" s="9" t="s">
        <v>195</v>
      </c>
      <c r="Z3820" s="9">
        <v>0</v>
      </c>
      <c r="AA3820" s="9">
        <v>1</v>
      </c>
      <c r="AB3820" s="9">
        <v>1.2436118579545199</v>
      </c>
      <c r="AC3820" s="9">
        <v>0.1727889270015</v>
      </c>
      <c r="AD3820" s="9">
        <v>508.07093201404501</v>
      </c>
      <c r="AF3820" s="9">
        <v>-1</v>
      </c>
      <c r="AG3820" s="9">
        <v>-1</v>
      </c>
      <c r="AH3820" s="9">
        <v>-1</v>
      </c>
      <c r="AI3820" s="9">
        <v>-1</v>
      </c>
      <c r="AJ3820" s="9">
        <v>0</v>
      </c>
      <c r="AM3820" s="9" t="s">
        <v>309</v>
      </c>
      <c r="AN3820" s="9">
        <v>-1</v>
      </c>
      <c r="AQ3820" s="9">
        <v>578</v>
      </c>
      <c r="AR3820" s="9" t="s">
        <v>303</v>
      </c>
      <c r="AS3820" s="9" t="s">
        <v>304</v>
      </c>
      <c r="AT3820" s="9" t="s">
        <v>195</v>
      </c>
      <c r="AU3820" s="9">
        <v>132.71029999999999</v>
      </c>
      <c r="AV3820" s="9">
        <v>93.148225400885593</v>
      </c>
      <c r="AW3820" s="9">
        <v>521.03322435369</v>
      </c>
      <c r="AX3820" s="9">
        <v>0.41206077209999997</v>
      </c>
    </row>
    <row r="3821" spans="1:50" x14ac:dyDescent="0.25">
      <c r="A3821" s="142">
        <v>550000</v>
      </c>
      <c r="B3821" s="142">
        <v>920000</v>
      </c>
      <c r="C3821" s="142">
        <v>920000</v>
      </c>
      <c r="D3821" s="9" t="s">
        <v>305</v>
      </c>
      <c r="E3821" s="9" t="s">
        <v>70</v>
      </c>
      <c r="F3821" s="9" t="s">
        <v>306</v>
      </c>
      <c r="G3821" s="9" t="s">
        <v>307</v>
      </c>
      <c r="H3821" s="9">
        <v>0.36</v>
      </c>
      <c r="I3821" s="9">
        <v>0.48</v>
      </c>
      <c r="J3821" s="9" t="s">
        <v>195</v>
      </c>
      <c r="K3821" s="9">
        <v>0.21732066856074</v>
      </c>
      <c r="L3821" s="9">
        <v>3946.17851252431</v>
      </c>
      <c r="M3821" s="9">
        <v>9.6591126997301</v>
      </c>
      <c r="N3821" s="9">
        <v>1.3420487336925799</v>
      </c>
      <c r="O3821" s="9">
        <v>2.09912482960896</v>
      </c>
      <c r="P3821" s="9">
        <v>0.29165492804717003</v>
      </c>
      <c r="Q3821" s="9">
        <v>857.58615260184501</v>
      </c>
      <c r="R3821" s="9">
        <v>1210</v>
      </c>
      <c r="S3821" s="9" t="s">
        <v>310</v>
      </c>
      <c r="T3821" s="9">
        <v>1210</v>
      </c>
      <c r="U3821" s="9" t="s">
        <v>293</v>
      </c>
      <c r="V3821" s="9" t="s">
        <v>195</v>
      </c>
      <c r="Z3821" s="9">
        <v>0</v>
      </c>
      <c r="AA3821" s="9">
        <v>1</v>
      </c>
      <c r="AB3821" s="9">
        <v>2.09912482960896</v>
      </c>
      <c r="AC3821" s="9">
        <v>0.29165492804717003</v>
      </c>
      <c r="AD3821" s="9">
        <v>857.58615260184501</v>
      </c>
      <c r="AF3821" s="9">
        <v>-1</v>
      </c>
      <c r="AG3821" s="9">
        <v>-1</v>
      </c>
      <c r="AH3821" s="9">
        <v>-1</v>
      </c>
      <c r="AI3821" s="9">
        <v>-1</v>
      </c>
      <c r="AJ3821" s="9">
        <v>0</v>
      </c>
      <c r="AM3821" s="9" t="s">
        <v>309</v>
      </c>
      <c r="AN3821" s="9">
        <v>-1</v>
      </c>
      <c r="AQ3821" s="9">
        <v>578</v>
      </c>
      <c r="AR3821" s="9" t="s">
        <v>303</v>
      </c>
      <c r="AS3821" s="9" t="s">
        <v>304</v>
      </c>
      <c r="AT3821" s="9" t="s">
        <v>195</v>
      </c>
      <c r="AU3821" s="9">
        <v>132.71029999999999</v>
      </c>
      <c r="AV3821" s="9">
        <v>117.139533100854</v>
      </c>
      <c r="AW3821" s="9">
        <v>879.46554328532795</v>
      </c>
      <c r="AX3821" s="9">
        <v>0.69552810430000001</v>
      </c>
    </row>
    <row r="3822" spans="1:50" x14ac:dyDescent="0.25">
      <c r="A3822" s="142">
        <v>550000</v>
      </c>
      <c r="B3822" s="142">
        <v>920000</v>
      </c>
      <c r="C3822" s="142">
        <v>920000</v>
      </c>
      <c r="D3822" s="9" t="s">
        <v>305</v>
      </c>
      <c r="E3822" s="9" t="s">
        <v>70</v>
      </c>
      <c r="F3822" s="9" t="s">
        <v>306</v>
      </c>
      <c r="G3822" s="9" t="s">
        <v>307</v>
      </c>
      <c r="H3822" s="9">
        <v>0.36</v>
      </c>
      <c r="I3822" s="9">
        <v>0.48</v>
      </c>
      <c r="J3822" s="9" t="s">
        <v>195</v>
      </c>
      <c r="K3822" s="9">
        <v>0.36145914435938997</v>
      </c>
      <c r="L3822" s="9">
        <v>3850.4766354631302</v>
      </c>
      <c r="M3822" s="9">
        <v>9.5673638444899805</v>
      </c>
      <c r="N3822" s="9">
        <v>1.40605815690651</v>
      </c>
      <c r="O3822" s="9">
        <v>3.4582111490043501</v>
      </c>
      <c r="P3822" s="9">
        <v>0.50823257831497004</v>
      </c>
      <c r="Q3822" s="9">
        <v>1391.78999003034</v>
      </c>
      <c r="R3822" s="9">
        <v>1200</v>
      </c>
      <c r="S3822" s="9" t="s">
        <v>308</v>
      </c>
      <c r="T3822" s="9">
        <v>1200</v>
      </c>
      <c r="U3822" s="9" t="s">
        <v>293</v>
      </c>
      <c r="V3822" s="9" t="s">
        <v>195</v>
      </c>
      <c r="Z3822" s="9">
        <v>0</v>
      </c>
      <c r="AA3822" s="9">
        <v>1</v>
      </c>
      <c r="AB3822" s="9">
        <v>3.4582111490043501</v>
      </c>
      <c r="AC3822" s="9">
        <v>0.50823257831497004</v>
      </c>
      <c r="AD3822" s="9">
        <v>1391.78999003034</v>
      </c>
      <c r="AF3822" s="9">
        <v>-1</v>
      </c>
      <c r="AG3822" s="9">
        <v>-1</v>
      </c>
      <c r="AH3822" s="9">
        <v>-1</v>
      </c>
      <c r="AI3822" s="9">
        <v>-1</v>
      </c>
      <c r="AJ3822" s="9">
        <v>0</v>
      </c>
      <c r="AM3822" s="9" t="s">
        <v>309</v>
      </c>
      <c r="AN3822" s="9">
        <v>-1</v>
      </c>
      <c r="AQ3822" s="9">
        <v>578</v>
      </c>
      <c r="AR3822" s="9" t="s">
        <v>303</v>
      </c>
      <c r="AS3822" s="9" t="s">
        <v>304</v>
      </c>
      <c r="AT3822" s="9" t="s">
        <v>195</v>
      </c>
      <c r="AU3822" s="9">
        <v>132.71029999999999</v>
      </c>
      <c r="AV3822" s="9">
        <v>202.236104181364</v>
      </c>
      <c r="AW3822" s="9">
        <v>1462.7732597860199</v>
      </c>
      <c r="AX3822" s="9">
        <v>1.1287834469</v>
      </c>
    </row>
    <row r="3823" spans="1:50" x14ac:dyDescent="0.25">
      <c r="A3823" s="142">
        <v>550000</v>
      </c>
      <c r="B3823" s="142">
        <v>920000</v>
      </c>
      <c r="C3823" s="142">
        <v>920000</v>
      </c>
      <c r="D3823" s="9" t="s">
        <v>305</v>
      </c>
      <c r="E3823" s="9" t="s">
        <v>70</v>
      </c>
      <c r="F3823" s="9" t="s">
        <v>306</v>
      </c>
      <c r="G3823" s="9" t="s">
        <v>307</v>
      </c>
      <c r="H3823" s="9">
        <v>0.36</v>
      </c>
      <c r="I3823" s="9">
        <v>0.48</v>
      </c>
      <c r="J3823" s="9" t="s">
        <v>195</v>
      </c>
      <c r="K3823" s="9">
        <v>8.6568020251699997E-3</v>
      </c>
      <c r="L3823" s="9">
        <v>3850.4766354631302</v>
      </c>
      <c r="M3823" s="9">
        <v>9.5673638444899805</v>
      </c>
      <c r="N3823" s="9">
        <v>1.40605815690651</v>
      </c>
      <c r="O3823" s="9">
        <v>8.2822774704559995E-2</v>
      </c>
      <c r="P3823" s="9">
        <v>1.217196710022E-2</v>
      </c>
      <c r="Q3823" s="9">
        <v>33.332813935766303</v>
      </c>
      <c r="R3823" s="9">
        <v>1210</v>
      </c>
      <c r="S3823" s="9" t="s">
        <v>310</v>
      </c>
      <c r="T3823" s="9">
        <v>1210</v>
      </c>
      <c r="U3823" s="9" t="s">
        <v>293</v>
      </c>
      <c r="V3823" s="9" t="s">
        <v>195</v>
      </c>
      <c r="Z3823" s="9">
        <v>0</v>
      </c>
      <c r="AA3823" s="9">
        <v>1</v>
      </c>
      <c r="AB3823" s="9">
        <v>8.2822774704559995E-2</v>
      </c>
      <c r="AC3823" s="9">
        <v>1.217196710022E-2</v>
      </c>
      <c r="AD3823" s="9">
        <v>33.332813935765003</v>
      </c>
      <c r="AF3823" s="9">
        <v>-1</v>
      </c>
      <c r="AG3823" s="9">
        <v>-1</v>
      </c>
      <c r="AH3823" s="9">
        <v>-1</v>
      </c>
      <c r="AI3823" s="9">
        <v>-1</v>
      </c>
      <c r="AJ3823" s="9">
        <v>0</v>
      </c>
      <c r="AM3823" s="9" t="s">
        <v>309</v>
      </c>
      <c r="AN3823" s="9">
        <v>-1</v>
      </c>
      <c r="AQ3823" s="9">
        <v>578</v>
      </c>
      <c r="AR3823" s="9" t="s">
        <v>303</v>
      </c>
      <c r="AS3823" s="9" t="s">
        <v>304</v>
      </c>
      <c r="AT3823" s="9" t="s">
        <v>195</v>
      </c>
      <c r="AU3823" s="9">
        <v>132.71029999999999</v>
      </c>
      <c r="AV3823" s="9">
        <v>35.398635490215803</v>
      </c>
      <c r="AW3823" s="9">
        <v>35.032834873023397</v>
      </c>
      <c r="AX3823" s="9">
        <v>2.7033912399999999E-2</v>
      </c>
    </row>
    <row r="3824" spans="1:50" x14ac:dyDescent="0.25">
      <c r="A3824" s="142">
        <v>550000</v>
      </c>
      <c r="B3824" s="142">
        <v>920000</v>
      </c>
      <c r="C3824" s="142">
        <v>920000</v>
      </c>
      <c r="D3824" s="9" t="s">
        <v>305</v>
      </c>
      <c r="E3824" s="9" t="s">
        <v>70</v>
      </c>
      <c r="F3824" s="9" t="s">
        <v>306</v>
      </c>
      <c r="G3824" s="9" t="s">
        <v>307</v>
      </c>
      <c r="H3824" s="9">
        <v>0.36</v>
      </c>
      <c r="I3824" s="9">
        <v>0.48</v>
      </c>
      <c r="J3824" s="9" t="s">
        <v>195</v>
      </c>
      <c r="K3824" s="9">
        <v>1.224372904349E-2</v>
      </c>
      <c r="L3824" s="9">
        <v>3850.4766354631302</v>
      </c>
      <c r="M3824" s="9">
        <v>9.5673638444899805</v>
      </c>
      <c r="N3824" s="9">
        <v>1.40605815690651</v>
      </c>
      <c r="O3824" s="9">
        <v>0.11714021057244001</v>
      </c>
      <c r="P3824" s="9">
        <v>1.721539509255E-2</v>
      </c>
      <c r="Q3824" s="9">
        <v>47.144192612911198</v>
      </c>
      <c r="R3824" s="9">
        <v>1210</v>
      </c>
      <c r="S3824" s="9" t="s">
        <v>310</v>
      </c>
      <c r="T3824" s="9">
        <v>1210</v>
      </c>
      <c r="U3824" s="9" t="s">
        <v>293</v>
      </c>
      <c r="V3824" s="9" t="s">
        <v>195</v>
      </c>
      <c r="Z3824" s="9">
        <v>0</v>
      </c>
      <c r="AA3824" s="9">
        <v>1</v>
      </c>
      <c r="AB3824" s="9">
        <v>0.11714021057244001</v>
      </c>
      <c r="AC3824" s="9">
        <v>1.721539509255E-2</v>
      </c>
      <c r="AD3824" s="9">
        <v>47.144192612909301</v>
      </c>
      <c r="AF3824" s="9">
        <v>-1</v>
      </c>
      <c r="AG3824" s="9">
        <v>-1</v>
      </c>
      <c r="AH3824" s="9">
        <v>-1</v>
      </c>
      <c r="AI3824" s="9">
        <v>-1</v>
      </c>
      <c r="AJ3824" s="9">
        <v>0</v>
      </c>
      <c r="AM3824" s="9" t="s">
        <v>309</v>
      </c>
      <c r="AN3824" s="9">
        <v>-1</v>
      </c>
      <c r="AQ3824" s="9">
        <v>578</v>
      </c>
      <c r="AR3824" s="9" t="s">
        <v>303</v>
      </c>
      <c r="AS3824" s="9" t="s">
        <v>304</v>
      </c>
      <c r="AT3824" s="9" t="s">
        <v>195</v>
      </c>
      <c r="AU3824" s="9">
        <v>132.71029999999999</v>
      </c>
      <c r="AV3824" s="9">
        <v>40.508559294464199</v>
      </c>
      <c r="AW3824" s="9">
        <v>49.548613513783202</v>
      </c>
      <c r="AX3824" s="9">
        <v>3.8235354899999997E-2</v>
      </c>
    </row>
    <row r="3825" spans="1:50" x14ac:dyDescent="0.25">
      <c r="A3825" s="142">
        <v>550000</v>
      </c>
      <c r="B3825" s="142">
        <v>920000</v>
      </c>
      <c r="C3825" s="142">
        <v>920000</v>
      </c>
      <c r="D3825" s="9" t="s">
        <v>305</v>
      </c>
      <c r="E3825" s="9" t="s">
        <v>70</v>
      </c>
      <c r="F3825" s="9" t="s">
        <v>306</v>
      </c>
      <c r="G3825" s="9" t="s">
        <v>307</v>
      </c>
      <c r="H3825" s="9">
        <v>0.36</v>
      </c>
      <c r="I3825" s="9">
        <v>0.48</v>
      </c>
      <c r="J3825" s="9" t="s">
        <v>195</v>
      </c>
      <c r="K3825" s="9">
        <v>5.7856023425399998E-3</v>
      </c>
      <c r="L3825" s="9">
        <v>3850.4766354631302</v>
      </c>
      <c r="M3825" s="9">
        <v>9.5673638444899805</v>
      </c>
      <c r="N3825" s="9">
        <v>1.40605815690651</v>
      </c>
      <c r="O3825" s="9">
        <v>5.5352962670620003E-2</v>
      </c>
      <c r="P3825" s="9">
        <v>8.1348933663400007E-3</v>
      </c>
      <c r="Q3825" s="9">
        <v>22.2773266420349</v>
      </c>
      <c r="R3825" s="9">
        <v>1210</v>
      </c>
      <c r="S3825" s="9" t="s">
        <v>310</v>
      </c>
      <c r="T3825" s="9">
        <v>1210</v>
      </c>
      <c r="U3825" s="9" t="s">
        <v>293</v>
      </c>
      <c r="V3825" s="9" t="s">
        <v>195</v>
      </c>
      <c r="Z3825" s="9">
        <v>0</v>
      </c>
      <c r="AA3825" s="9">
        <v>1</v>
      </c>
      <c r="AB3825" s="9">
        <v>5.5352962670620003E-2</v>
      </c>
      <c r="AC3825" s="9">
        <v>8.1348933663400007E-3</v>
      </c>
      <c r="AD3825" s="9">
        <v>22.2773266420336</v>
      </c>
      <c r="AF3825" s="9">
        <v>-1</v>
      </c>
      <c r="AG3825" s="9">
        <v>-1</v>
      </c>
      <c r="AH3825" s="9">
        <v>-1</v>
      </c>
      <c r="AI3825" s="9">
        <v>-1</v>
      </c>
      <c r="AJ3825" s="9">
        <v>0</v>
      </c>
      <c r="AM3825" s="9" t="s">
        <v>309</v>
      </c>
      <c r="AN3825" s="9">
        <v>-1</v>
      </c>
      <c r="AQ3825" s="9">
        <v>578</v>
      </c>
      <c r="AR3825" s="9" t="s">
        <v>303</v>
      </c>
      <c r="AS3825" s="9" t="s">
        <v>304</v>
      </c>
      <c r="AT3825" s="9" t="s">
        <v>195</v>
      </c>
      <c r="AU3825" s="9">
        <v>132.71029999999999</v>
      </c>
      <c r="AV3825" s="9">
        <v>29.064163106418199</v>
      </c>
      <c r="AW3825" s="9">
        <v>23.413501997363198</v>
      </c>
      <c r="AX3825" s="9">
        <v>1.8067580400000002E-2</v>
      </c>
    </row>
    <row r="3826" spans="1:50" x14ac:dyDescent="0.25">
      <c r="A3826" s="142">
        <v>550000</v>
      </c>
      <c r="B3826" s="142">
        <v>920000</v>
      </c>
      <c r="C3826" s="142">
        <v>920000</v>
      </c>
      <c r="D3826" s="9" t="s">
        <v>305</v>
      </c>
      <c r="E3826" s="9" t="s">
        <v>70</v>
      </c>
      <c r="F3826" s="9" t="s">
        <v>306</v>
      </c>
      <c r="G3826" s="9" t="s">
        <v>307</v>
      </c>
      <c r="H3826" s="9">
        <v>0.36</v>
      </c>
      <c r="I3826" s="9">
        <v>0.48</v>
      </c>
      <c r="J3826" s="9" t="s">
        <v>195</v>
      </c>
      <c r="K3826" s="9">
        <v>0.21719784650112001</v>
      </c>
      <c r="L3826" s="9">
        <v>3850.4766354631302</v>
      </c>
      <c r="M3826" s="9">
        <v>9.5673638444899805</v>
      </c>
      <c r="N3826" s="9">
        <v>1.40605815690651</v>
      </c>
      <c r="O3826" s="9">
        <v>2.0780108237159798</v>
      </c>
      <c r="P3826" s="9">
        <v>0.30539280373543998</v>
      </c>
      <c r="Q3826" s="9">
        <v>836.31523322550595</v>
      </c>
      <c r="R3826" s="9">
        <v>1210</v>
      </c>
      <c r="S3826" s="9" t="s">
        <v>310</v>
      </c>
      <c r="T3826" s="9">
        <v>1210</v>
      </c>
      <c r="U3826" s="9" t="s">
        <v>293</v>
      </c>
      <c r="V3826" s="9" t="s">
        <v>195</v>
      </c>
      <c r="Z3826" s="9">
        <v>0</v>
      </c>
      <c r="AA3826" s="9">
        <v>1</v>
      </c>
      <c r="AB3826" s="9">
        <v>2.0780108237159798</v>
      </c>
      <c r="AC3826" s="9">
        <v>0.30539280373543998</v>
      </c>
      <c r="AD3826" s="9">
        <v>836.31523322550595</v>
      </c>
      <c r="AF3826" s="9">
        <v>-1</v>
      </c>
      <c r="AG3826" s="9">
        <v>-1</v>
      </c>
      <c r="AH3826" s="9">
        <v>-1</v>
      </c>
      <c r="AI3826" s="9">
        <v>-1</v>
      </c>
      <c r="AJ3826" s="9">
        <v>0</v>
      </c>
      <c r="AM3826" s="9" t="s">
        <v>309</v>
      </c>
      <c r="AN3826" s="9">
        <v>-1</v>
      </c>
      <c r="AQ3826" s="9">
        <v>578</v>
      </c>
      <c r="AR3826" s="9" t="s">
        <v>303</v>
      </c>
      <c r="AS3826" s="9" t="s">
        <v>304</v>
      </c>
      <c r="AT3826" s="9" t="s">
        <v>195</v>
      </c>
      <c r="AU3826" s="9">
        <v>132.71029999999999</v>
      </c>
      <c r="AV3826" s="9">
        <v>116.246983975674</v>
      </c>
      <c r="AW3826" s="9">
        <v>878.96850004454404</v>
      </c>
      <c r="AX3826" s="9">
        <v>0.67827675040000002</v>
      </c>
    </row>
    <row r="3827" spans="1:50" x14ac:dyDescent="0.25">
      <c r="A3827" s="142">
        <v>550000</v>
      </c>
      <c r="B3827" s="142">
        <v>920000</v>
      </c>
      <c r="C3827" s="142">
        <v>920000</v>
      </c>
      <c r="D3827" s="9" t="s">
        <v>305</v>
      </c>
      <c r="E3827" s="9" t="s">
        <v>70</v>
      </c>
      <c r="F3827" s="9" t="s">
        <v>306</v>
      </c>
      <c r="G3827" s="9" t="s">
        <v>307</v>
      </c>
      <c r="H3827" s="9">
        <v>0.36</v>
      </c>
      <c r="I3827" s="9">
        <v>0.48</v>
      </c>
      <c r="J3827" s="9" t="s">
        <v>195</v>
      </c>
      <c r="K3827" s="9">
        <v>1.242032946522E-2</v>
      </c>
      <c r="L3827" s="9">
        <v>3850.4766354631302</v>
      </c>
      <c r="M3827" s="9">
        <v>9.5673638444899805</v>
      </c>
      <c r="N3827" s="9">
        <v>1.40605815690651</v>
      </c>
      <c r="O3827" s="9">
        <v>0.11882981106222</v>
      </c>
      <c r="P3827" s="9">
        <v>1.7463705556039998E-2</v>
      </c>
      <c r="Q3827" s="9">
        <v>47.824188410595497</v>
      </c>
      <c r="R3827" s="9">
        <v>1210</v>
      </c>
      <c r="S3827" s="9" t="s">
        <v>310</v>
      </c>
      <c r="T3827" s="9">
        <v>1210</v>
      </c>
      <c r="U3827" s="9" t="s">
        <v>293</v>
      </c>
      <c r="V3827" s="9" t="s">
        <v>195</v>
      </c>
      <c r="Z3827" s="9">
        <v>0</v>
      </c>
      <c r="AA3827" s="9">
        <v>1</v>
      </c>
      <c r="AB3827" s="9">
        <v>0.11882981106222</v>
      </c>
      <c r="AC3827" s="9">
        <v>1.7463705556039998E-2</v>
      </c>
      <c r="AD3827" s="9">
        <v>47.824188410594701</v>
      </c>
      <c r="AF3827" s="9">
        <v>-1</v>
      </c>
      <c r="AG3827" s="9">
        <v>-1</v>
      </c>
      <c r="AH3827" s="9">
        <v>-1</v>
      </c>
      <c r="AI3827" s="9">
        <v>-1</v>
      </c>
      <c r="AJ3827" s="9">
        <v>0</v>
      </c>
      <c r="AM3827" s="9" t="s">
        <v>309</v>
      </c>
      <c r="AN3827" s="9">
        <v>-1</v>
      </c>
      <c r="AQ3827" s="9">
        <v>578</v>
      </c>
      <c r="AR3827" s="9" t="s">
        <v>303</v>
      </c>
      <c r="AS3827" s="9" t="s">
        <v>304</v>
      </c>
      <c r="AT3827" s="9" t="s">
        <v>195</v>
      </c>
      <c r="AU3827" s="9">
        <v>132.71029999999999</v>
      </c>
      <c r="AV3827" s="9">
        <v>40.891127085777498</v>
      </c>
      <c r="AW3827" s="9">
        <v>50.2632900646609</v>
      </c>
      <c r="AX3827" s="9">
        <v>3.8786851900000002E-2</v>
      </c>
    </row>
    <row r="3828" spans="1:50" x14ac:dyDescent="0.25">
      <c r="A3828" s="142">
        <v>550000</v>
      </c>
      <c r="B3828" s="142">
        <v>920000</v>
      </c>
      <c r="C3828" s="142">
        <v>920000</v>
      </c>
      <c r="D3828" s="9" t="s">
        <v>305</v>
      </c>
      <c r="E3828" s="9" t="s">
        <v>70</v>
      </c>
      <c r="F3828" s="9" t="s">
        <v>306</v>
      </c>
      <c r="G3828" s="9" t="s">
        <v>307</v>
      </c>
      <c r="H3828" s="9">
        <v>0.36</v>
      </c>
      <c r="I3828" s="9">
        <v>0.48</v>
      </c>
      <c r="J3828" s="9" t="s">
        <v>195</v>
      </c>
      <c r="K3828" s="9">
        <v>0.24979756881092</v>
      </c>
      <c r="L3828" s="9">
        <v>3852.9361100681099</v>
      </c>
      <c r="M3828" s="9">
        <v>9.58688342334308</v>
      </c>
      <c r="N3828" s="9">
        <v>1.41356984307047</v>
      </c>
      <c r="O3828" s="9">
        <v>2.3947801716248698</v>
      </c>
      <c r="P3828" s="9">
        <v>0.35310631014344002</v>
      </c>
      <c r="Q3828" s="9">
        <v>962.45407307884102</v>
      </c>
      <c r="R3828" s="9">
        <v>1200</v>
      </c>
      <c r="S3828" s="9" t="s">
        <v>308</v>
      </c>
      <c r="T3828" s="9">
        <v>1200</v>
      </c>
      <c r="U3828" s="9" t="s">
        <v>293</v>
      </c>
      <c r="V3828" s="9" t="s">
        <v>195</v>
      </c>
      <c r="Z3828" s="9">
        <v>0</v>
      </c>
      <c r="AA3828" s="9">
        <v>1</v>
      </c>
      <c r="AB3828" s="9">
        <v>2.3947801716248698</v>
      </c>
      <c r="AC3828" s="9">
        <v>0.35310631014344002</v>
      </c>
      <c r="AD3828" s="9">
        <v>962.45407307884102</v>
      </c>
      <c r="AF3828" s="9">
        <v>-1</v>
      </c>
      <c r="AG3828" s="9">
        <v>-1</v>
      </c>
      <c r="AH3828" s="9">
        <v>-1</v>
      </c>
      <c r="AI3828" s="9">
        <v>-1</v>
      </c>
      <c r="AJ3828" s="9">
        <v>0</v>
      </c>
      <c r="AM3828" s="9" t="s">
        <v>309</v>
      </c>
      <c r="AN3828" s="9">
        <v>-1</v>
      </c>
      <c r="AQ3828" s="9">
        <v>578</v>
      </c>
      <c r="AR3828" s="9" t="s">
        <v>303</v>
      </c>
      <c r="AS3828" s="9" t="s">
        <v>304</v>
      </c>
      <c r="AT3828" s="9" t="s">
        <v>195</v>
      </c>
      <c r="AU3828" s="9">
        <v>132.71029999999999</v>
      </c>
      <c r="AV3828" s="9">
        <v>146.58280235793799</v>
      </c>
      <c r="AW3828" s="9">
        <v>1010.8948956424</v>
      </c>
      <c r="AX3828" s="9">
        <v>0.78057913469999995</v>
      </c>
    </row>
    <row r="3829" spans="1:50" x14ac:dyDescent="0.25">
      <c r="A3829" s="142">
        <v>550000</v>
      </c>
      <c r="B3829" s="142">
        <v>920000</v>
      </c>
      <c r="C3829" s="142">
        <v>920000</v>
      </c>
      <c r="D3829" s="9" t="s">
        <v>305</v>
      </c>
      <c r="E3829" s="9" t="s">
        <v>70</v>
      </c>
      <c r="F3829" s="9" t="s">
        <v>306</v>
      </c>
      <c r="G3829" s="9" t="s">
        <v>307</v>
      </c>
      <c r="H3829" s="9">
        <v>0.36</v>
      </c>
      <c r="I3829" s="9">
        <v>0.48</v>
      </c>
      <c r="J3829" s="9" t="s">
        <v>195</v>
      </c>
      <c r="K3829" s="9">
        <v>4.7887307688499999E-3</v>
      </c>
      <c r="L3829" s="9">
        <v>3852.9361100681099</v>
      </c>
      <c r="M3829" s="9">
        <v>9.58688342334308</v>
      </c>
      <c r="N3829" s="9">
        <v>1.41356984307047</v>
      </c>
      <c r="O3829" s="9">
        <v>4.5909003626760002E-2</v>
      </c>
      <c r="P3829" s="9">
        <v>6.7692054014299998E-3</v>
      </c>
      <c r="Q3829" s="9">
        <v>18.450673700704101</v>
      </c>
      <c r="R3829" s="9">
        <v>1210</v>
      </c>
      <c r="S3829" s="9" t="s">
        <v>310</v>
      </c>
      <c r="T3829" s="9">
        <v>1210</v>
      </c>
      <c r="U3829" s="9" t="s">
        <v>293</v>
      </c>
      <c r="V3829" s="9" t="s">
        <v>195</v>
      </c>
      <c r="Z3829" s="9">
        <v>0</v>
      </c>
      <c r="AA3829" s="9">
        <v>1</v>
      </c>
      <c r="AB3829" s="9">
        <v>4.5909003626760002E-2</v>
      </c>
      <c r="AC3829" s="9">
        <v>6.7692054014299998E-3</v>
      </c>
      <c r="AD3829" s="9">
        <v>18.450673700702801</v>
      </c>
      <c r="AF3829" s="9">
        <v>-1</v>
      </c>
      <c r="AG3829" s="9">
        <v>-1</v>
      </c>
      <c r="AH3829" s="9">
        <v>-1</v>
      </c>
      <c r="AI3829" s="9">
        <v>-1</v>
      </c>
      <c r="AJ3829" s="9">
        <v>0</v>
      </c>
      <c r="AM3829" s="9" t="s">
        <v>309</v>
      </c>
      <c r="AN3829" s="9">
        <v>-1</v>
      </c>
      <c r="AQ3829" s="9">
        <v>578</v>
      </c>
      <c r="AR3829" s="9" t="s">
        <v>303</v>
      </c>
      <c r="AS3829" s="9" t="s">
        <v>304</v>
      </c>
      <c r="AT3829" s="9" t="s">
        <v>195</v>
      </c>
      <c r="AU3829" s="9">
        <v>132.71029999999999</v>
      </c>
      <c r="AV3829" s="9">
        <v>26.718476550944398</v>
      </c>
      <c r="AW3829" s="9">
        <v>19.3793058670718</v>
      </c>
      <c r="AX3829" s="9">
        <v>1.496405E-2</v>
      </c>
    </row>
    <row r="3830" spans="1:50" x14ac:dyDescent="0.25">
      <c r="A3830" s="142">
        <v>550000</v>
      </c>
      <c r="B3830" s="142">
        <v>920000</v>
      </c>
      <c r="C3830" s="142">
        <v>920000</v>
      </c>
      <c r="D3830" s="9" t="s">
        <v>305</v>
      </c>
      <c r="E3830" s="9" t="s">
        <v>70</v>
      </c>
      <c r="F3830" s="9" t="s">
        <v>306</v>
      </c>
      <c r="G3830" s="9" t="s">
        <v>307</v>
      </c>
      <c r="H3830" s="9">
        <v>0.36</v>
      </c>
      <c r="I3830" s="9">
        <v>0.48</v>
      </c>
      <c r="J3830" s="9" t="s">
        <v>195</v>
      </c>
      <c r="K3830" s="9">
        <v>5.9923679841900002E-2</v>
      </c>
      <c r="L3830" s="9">
        <v>3852.9361100681099</v>
      </c>
      <c r="M3830" s="9">
        <v>9.58688342334308</v>
      </c>
      <c r="N3830" s="9">
        <v>1.41356984307047</v>
      </c>
      <c r="O3830" s="9">
        <v>0.57448133294211001</v>
      </c>
      <c r="P3830" s="9">
        <v>8.4706306710329998E-2</v>
      </c>
      <c r="Q3830" s="9">
        <v>230.882109911052</v>
      </c>
      <c r="R3830" s="9">
        <v>1210</v>
      </c>
      <c r="S3830" s="9" t="s">
        <v>310</v>
      </c>
      <c r="T3830" s="9">
        <v>1210</v>
      </c>
      <c r="U3830" s="9" t="s">
        <v>293</v>
      </c>
      <c r="V3830" s="9" t="s">
        <v>195</v>
      </c>
      <c r="Z3830" s="9">
        <v>0</v>
      </c>
      <c r="AA3830" s="9">
        <v>1</v>
      </c>
      <c r="AB3830" s="9">
        <v>0.57448133294211001</v>
      </c>
      <c r="AC3830" s="9">
        <v>8.4706306710329998E-2</v>
      </c>
      <c r="AD3830" s="9">
        <v>230.88210991105001</v>
      </c>
      <c r="AF3830" s="9">
        <v>-1</v>
      </c>
      <c r="AG3830" s="9">
        <v>-1</v>
      </c>
      <c r="AH3830" s="9">
        <v>-1</v>
      </c>
      <c r="AI3830" s="9">
        <v>-1</v>
      </c>
      <c r="AJ3830" s="9">
        <v>0</v>
      </c>
      <c r="AM3830" s="9" t="s">
        <v>309</v>
      </c>
      <c r="AN3830" s="9">
        <v>-1</v>
      </c>
      <c r="AQ3830" s="9">
        <v>578</v>
      </c>
      <c r="AR3830" s="9" t="s">
        <v>303</v>
      </c>
      <c r="AS3830" s="9" t="s">
        <v>304</v>
      </c>
      <c r="AT3830" s="9" t="s">
        <v>195</v>
      </c>
      <c r="AU3830" s="9">
        <v>132.71029999999999</v>
      </c>
      <c r="AV3830" s="9">
        <v>74.041788825503204</v>
      </c>
      <c r="AW3830" s="9">
        <v>242.50252862206901</v>
      </c>
      <c r="AX3830" s="9">
        <v>0.18725231949999999</v>
      </c>
    </row>
    <row r="3831" spans="1:50" x14ac:dyDescent="0.25">
      <c r="A3831" s="142">
        <v>550000</v>
      </c>
      <c r="B3831" s="142">
        <v>920000</v>
      </c>
      <c r="C3831" s="142">
        <v>920000</v>
      </c>
      <c r="D3831" s="9" t="s">
        <v>305</v>
      </c>
      <c r="E3831" s="9" t="s">
        <v>70</v>
      </c>
      <c r="F3831" s="9" t="s">
        <v>306</v>
      </c>
      <c r="G3831" s="9" t="s">
        <v>307</v>
      </c>
      <c r="H3831" s="9">
        <v>0.36</v>
      </c>
      <c r="I3831" s="9">
        <v>0.48</v>
      </c>
      <c r="J3831" s="9" t="s">
        <v>195</v>
      </c>
      <c r="K3831" s="9">
        <v>4.4627650775009998E-2</v>
      </c>
      <c r="L3831" s="9">
        <v>3852.9361100681099</v>
      </c>
      <c r="M3831" s="9">
        <v>9.58688342334308</v>
      </c>
      <c r="N3831" s="9">
        <v>1.41356984307047</v>
      </c>
      <c r="O3831" s="9">
        <v>0.42784008543767998</v>
      </c>
      <c r="P3831" s="9">
        <v>6.308430130263E-2</v>
      </c>
      <c r="Q3831" s="9">
        <v>171.947487178545</v>
      </c>
      <c r="R3831" s="9">
        <v>1210</v>
      </c>
      <c r="S3831" s="9" t="s">
        <v>310</v>
      </c>
      <c r="T3831" s="9">
        <v>1210</v>
      </c>
      <c r="U3831" s="9" t="s">
        <v>293</v>
      </c>
      <c r="V3831" s="9" t="s">
        <v>195</v>
      </c>
      <c r="Z3831" s="9">
        <v>0</v>
      </c>
      <c r="AA3831" s="9">
        <v>1</v>
      </c>
      <c r="AB3831" s="9">
        <v>0.42784008543767998</v>
      </c>
      <c r="AC3831" s="9">
        <v>6.308430130263E-2</v>
      </c>
      <c r="AD3831" s="9">
        <v>171.94748717854699</v>
      </c>
      <c r="AF3831" s="9">
        <v>-1</v>
      </c>
      <c r="AG3831" s="9">
        <v>-1</v>
      </c>
      <c r="AH3831" s="9">
        <v>-1</v>
      </c>
      <c r="AI3831" s="9">
        <v>-1</v>
      </c>
      <c r="AJ3831" s="9">
        <v>0</v>
      </c>
      <c r="AM3831" s="9" t="s">
        <v>309</v>
      </c>
      <c r="AN3831" s="9">
        <v>-1</v>
      </c>
      <c r="AQ3831" s="9">
        <v>578</v>
      </c>
      <c r="AR3831" s="9" t="s">
        <v>303</v>
      </c>
      <c r="AS3831" s="9" t="s">
        <v>304</v>
      </c>
      <c r="AT3831" s="9" t="s">
        <v>195</v>
      </c>
      <c r="AU3831" s="9">
        <v>132.71029999999999</v>
      </c>
      <c r="AV3831" s="9">
        <v>55.0485031286875</v>
      </c>
      <c r="AW3831" s="9">
        <v>180.601695155475</v>
      </c>
      <c r="AX3831" s="9">
        <v>0.13945457189999999</v>
      </c>
    </row>
    <row r="3832" spans="1:50" x14ac:dyDescent="0.25">
      <c r="A3832" s="142">
        <v>550000</v>
      </c>
      <c r="B3832" s="142">
        <v>920000</v>
      </c>
      <c r="C3832" s="142">
        <v>920000</v>
      </c>
      <c r="D3832" s="9" t="s">
        <v>305</v>
      </c>
      <c r="E3832" s="9" t="s">
        <v>70</v>
      </c>
      <c r="F3832" s="9" t="s">
        <v>306</v>
      </c>
      <c r="G3832" s="9" t="s">
        <v>307</v>
      </c>
      <c r="H3832" s="9">
        <v>0.36</v>
      </c>
      <c r="I3832" s="9">
        <v>0.48</v>
      </c>
      <c r="J3832" s="9" t="s">
        <v>195</v>
      </c>
      <c r="K3832" s="9">
        <v>5.68665693808E-3</v>
      </c>
      <c r="L3832" s="9">
        <v>3852.9361100681099</v>
      </c>
      <c r="M3832" s="9">
        <v>9.58688342334308</v>
      </c>
      <c r="N3832" s="9">
        <v>1.41356984307047</v>
      </c>
      <c r="O3832" s="9">
        <v>5.4517317133920003E-2</v>
      </c>
      <c r="P3832" s="9">
        <v>8.0384867555500002E-3</v>
      </c>
      <c r="Q3832" s="9">
        <v>21.910325862301601</v>
      </c>
      <c r="R3832" s="9">
        <v>1330</v>
      </c>
      <c r="S3832" s="9" t="s">
        <v>311</v>
      </c>
      <c r="T3832" s="9">
        <v>1330</v>
      </c>
      <c r="U3832" s="9" t="s">
        <v>293</v>
      </c>
      <c r="V3832" s="9" t="s">
        <v>195</v>
      </c>
      <c r="Z3832" s="9">
        <v>0</v>
      </c>
      <c r="AA3832" s="9">
        <v>1</v>
      </c>
      <c r="AB3832" s="9">
        <v>5.4517317133920003E-2</v>
      </c>
      <c r="AC3832" s="9">
        <v>8.0384867555500002E-3</v>
      </c>
      <c r="AD3832" s="9">
        <v>21.910325862300201</v>
      </c>
      <c r="AF3832" s="9">
        <v>-1</v>
      </c>
      <c r="AG3832" s="9">
        <v>-1</v>
      </c>
      <c r="AH3832" s="9">
        <v>-1</v>
      </c>
      <c r="AI3832" s="9">
        <v>-1</v>
      </c>
      <c r="AJ3832" s="9">
        <v>0</v>
      </c>
      <c r="AM3832" s="9" t="s">
        <v>309</v>
      </c>
      <c r="AN3832" s="9">
        <v>-1</v>
      </c>
      <c r="AQ3832" s="9">
        <v>578</v>
      </c>
      <c r="AR3832" s="9" t="s">
        <v>303</v>
      </c>
      <c r="AS3832" s="9" t="s">
        <v>304</v>
      </c>
      <c r="AT3832" s="9" t="s">
        <v>195</v>
      </c>
      <c r="AU3832" s="9">
        <v>132.71029999999999</v>
      </c>
      <c r="AV3832" s="9">
        <v>26.673417256425601</v>
      </c>
      <c r="AW3832" s="9">
        <v>23.013084151857001</v>
      </c>
      <c r="AX3832" s="9">
        <v>1.7769931799999999E-2</v>
      </c>
    </row>
    <row r="3833" spans="1:50" x14ac:dyDescent="0.25">
      <c r="A3833" s="142">
        <v>550000</v>
      </c>
      <c r="B3833" s="142">
        <v>920000</v>
      </c>
      <c r="C3833" s="142">
        <v>920000</v>
      </c>
      <c r="D3833" s="9" t="s">
        <v>305</v>
      </c>
      <c r="E3833" s="9" t="s">
        <v>70</v>
      </c>
      <c r="F3833" s="9" t="s">
        <v>306</v>
      </c>
      <c r="G3833" s="9" t="s">
        <v>307</v>
      </c>
      <c r="H3833" s="9">
        <v>0.36</v>
      </c>
      <c r="I3833" s="9">
        <v>0.48</v>
      </c>
      <c r="J3833" s="9" t="s">
        <v>195</v>
      </c>
      <c r="K3833" s="9">
        <v>0.1662757103385</v>
      </c>
      <c r="L3833" s="9">
        <v>3852.9361100681099</v>
      </c>
      <c r="M3833" s="9">
        <v>9.58688342334308</v>
      </c>
      <c r="N3833" s="9">
        <v>1.41356984307047</v>
      </c>
      <c r="O3833" s="9">
        <v>1.59406585114878</v>
      </c>
      <c r="P3833" s="9">
        <v>0.23504232976962</v>
      </c>
      <c r="Q3833" s="9">
        <v>640.64968859043995</v>
      </c>
      <c r="R3833" s="9">
        <v>1210</v>
      </c>
      <c r="S3833" s="9" t="s">
        <v>310</v>
      </c>
      <c r="T3833" s="9">
        <v>1210</v>
      </c>
      <c r="U3833" s="9" t="s">
        <v>293</v>
      </c>
      <c r="V3833" s="9" t="s">
        <v>195</v>
      </c>
      <c r="Z3833" s="9">
        <v>0</v>
      </c>
      <c r="AA3833" s="9">
        <v>1</v>
      </c>
      <c r="AB3833" s="9">
        <v>1.59406585114878</v>
      </c>
      <c r="AC3833" s="9">
        <v>0.23504232976962</v>
      </c>
      <c r="AD3833" s="9">
        <v>640.64968859043995</v>
      </c>
      <c r="AF3833" s="9">
        <v>-1</v>
      </c>
      <c r="AG3833" s="9">
        <v>-1</v>
      </c>
      <c r="AH3833" s="9">
        <v>-1</v>
      </c>
      <c r="AI3833" s="9">
        <v>-1</v>
      </c>
      <c r="AJ3833" s="9">
        <v>0</v>
      </c>
      <c r="AM3833" s="9" t="s">
        <v>309</v>
      </c>
      <c r="AN3833" s="9">
        <v>-1</v>
      </c>
      <c r="AQ3833" s="9">
        <v>578</v>
      </c>
      <c r="AR3833" s="9" t="s">
        <v>303</v>
      </c>
      <c r="AS3833" s="9" t="s">
        <v>304</v>
      </c>
      <c r="AT3833" s="9" t="s">
        <v>195</v>
      </c>
      <c r="AU3833" s="9">
        <v>132.71029999999999</v>
      </c>
      <c r="AV3833" s="9">
        <v>102.980945052856</v>
      </c>
      <c r="AW3833" s="9">
        <v>672.89392627248696</v>
      </c>
      <c r="AX3833" s="9">
        <v>0.51958612209999999</v>
      </c>
    </row>
    <row r="3834" spans="1:50" x14ac:dyDescent="0.25">
      <c r="A3834" s="142">
        <v>550000</v>
      </c>
      <c r="B3834" s="142">
        <v>920000</v>
      </c>
      <c r="C3834" s="142">
        <v>920000</v>
      </c>
      <c r="D3834" s="9" t="s">
        <v>305</v>
      </c>
      <c r="E3834" s="9" t="s">
        <v>70</v>
      </c>
      <c r="F3834" s="9" t="s">
        <v>306</v>
      </c>
      <c r="G3834" s="9" t="s">
        <v>307</v>
      </c>
      <c r="H3834" s="9">
        <v>0.36</v>
      </c>
      <c r="I3834" s="9">
        <v>0.48</v>
      </c>
      <c r="J3834" s="9" t="s">
        <v>195</v>
      </c>
      <c r="K3834" s="9">
        <v>8.6663456171619996E-2</v>
      </c>
      <c r="L3834" s="9">
        <v>3852.9361100681099</v>
      </c>
      <c r="M3834" s="9">
        <v>9.58688342334308</v>
      </c>
      <c r="N3834" s="9">
        <v>1.41356984307047</v>
      </c>
      <c r="O3834" s="9">
        <v>0.83083245138132999</v>
      </c>
      <c r="P3834" s="9">
        <v>0.12250484814046</v>
      </c>
      <c r="Q3834" s="9">
        <v>333.90875970694401</v>
      </c>
      <c r="R3834" s="9">
        <v>1210</v>
      </c>
      <c r="S3834" s="9" t="s">
        <v>310</v>
      </c>
      <c r="T3834" s="9">
        <v>1210</v>
      </c>
      <c r="U3834" s="9" t="s">
        <v>293</v>
      </c>
      <c r="V3834" s="9" t="s">
        <v>195</v>
      </c>
      <c r="Z3834" s="9">
        <v>0</v>
      </c>
      <c r="AA3834" s="9">
        <v>1</v>
      </c>
      <c r="AB3834" s="9">
        <v>0.83083245138132999</v>
      </c>
      <c r="AC3834" s="9">
        <v>0.12250484814046</v>
      </c>
      <c r="AD3834" s="9">
        <v>333.90875970694299</v>
      </c>
      <c r="AF3834" s="9">
        <v>-1</v>
      </c>
      <c r="AG3834" s="9">
        <v>-1</v>
      </c>
      <c r="AH3834" s="9">
        <v>-1</v>
      </c>
      <c r="AI3834" s="9">
        <v>-1</v>
      </c>
      <c r="AJ3834" s="9">
        <v>0</v>
      </c>
      <c r="AM3834" s="9" t="s">
        <v>309</v>
      </c>
      <c r="AN3834" s="9">
        <v>-1</v>
      </c>
      <c r="AQ3834" s="9">
        <v>578</v>
      </c>
      <c r="AR3834" s="9" t="s">
        <v>303</v>
      </c>
      <c r="AS3834" s="9" t="s">
        <v>304</v>
      </c>
      <c r="AT3834" s="9" t="s">
        <v>195</v>
      </c>
      <c r="AU3834" s="9">
        <v>132.71029999999999</v>
      </c>
      <c r="AV3834" s="9">
        <v>77.247410404104301</v>
      </c>
      <c r="AW3834" s="9">
        <v>350.71456419550401</v>
      </c>
      <c r="AX3834" s="9">
        <v>0.27081002409999999</v>
      </c>
    </row>
    <row r="3835" spans="1:50" x14ac:dyDescent="0.25">
      <c r="A3835" s="142">
        <v>550000</v>
      </c>
      <c r="B3835" s="142">
        <v>920000</v>
      </c>
      <c r="C3835" s="142">
        <v>920000</v>
      </c>
      <c r="D3835" s="9" t="s">
        <v>305</v>
      </c>
      <c r="E3835" s="9" t="s">
        <v>70</v>
      </c>
      <c r="F3835" s="9" t="s">
        <v>306</v>
      </c>
      <c r="G3835" s="9" t="s">
        <v>307</v>
      </c>
      <c r="H3835" s="9">
        <v>0.36</v>
      </c>
      <c r="I3835" s="9">
        <v>0.48</v>
      </c>
      <c r="J3835" s="9" t="s">
        <v>195</v>
      </c>
      <c r="K3835" s="9">
        <v>0.28379648654286999</v>
      </c>
      <c r="L3835" s="9">
        <v>3847.42469099959</v>
      </c>
      <c r="M3835" s="9">
        <v>9.5601531198240703</v>
      </c>
      <c r="N3835" s="9">
        <v>1.4050111375769301</v>
      </c>
      <c r="O3835" s="9">
        <v>2.7131378662180001</v>
      </c>
      <c r="P3835" s="9">
        <v>0.39873722439794002</v>
      </c>
      <c r="Q3835" s="9">
        <v>1091.8856095440001</v>
      </c>
      <c r="R3835" s="9">
        <v>1200</v>
      </c>
      <c r="S3835" s="9" t="s">
        <v>308</v>
      </c>
      <c r="T3835" s="9">
        <v>1200</v>
      </c>
      <c r="U3835" s="9" t="s">
        <v>293</v>
      </c>
      <c r="V3835" s="9" t="s">
        <v>195</v>
      </c>
      <c r="Z3835" s="9">
        <v>0</v>
      </c>
      <c r="AA3835" s="9">
        <v>1</v>
      </c>
      <c r="AB3835" s="9">
        <v>2.7131378662180001</v>
      </c>
      <c r="AC3835" s="9">
        <v>0.39873722439794002</v>
      </c>
      <c r="AD3835" s="9">
        <v>1091.8856095440001</v>
      </c>
      <c r="AF3835" s="9">
        <v>-1</v>
      </c>
      <c r="AG3835" s="9">
        <v>-1</v>
      </c>
      <c r="AH3835" s="9">
        <v>-1</v>
      </c>
      <c r="AI3835" s="9">
        <v>-1</v>
      </c>
      <c r="AJ3835" s="9">
        <v>0</v>
      </c>
      <c r="AM3835" s="9" t="s">
        <v>309</v>
      </c>
      <c r="AN3835" s="9">
        <v>-1</v>
      </c>
      <c r="AQ3835" s="9">
        <v>578</v>
      </c>
      <c r="AR3835" s="9" t="s">
        <v>303</v>
      </c>
      <c r="AS3835" s="9" t="s">
        <v>304</v>
      </c>
      <c r="AT3835" s="9" t="s">
        <v>195</v>
      </c>
      <c r="AU3835" s="9">
        <v>132.71029999999999</v>
      </c>
      <c r="AV3835" s="9">
        <v>203.74266813572001</v>
      </c>
      <c r="AW3835" s="9">
        <v>1148.4836342205999</v>
      </c>
      <c r="AX3835" s="9">
        <v>0.88555199480000002</v>
      </c>
    </row>
    <row r="3836" spans="1:50" x14ac:dyDescent="0.25">
      <c r="A3836" s="142">
        <v>550000</v>
      </c>
      <c r="B3836" s="142">
        <v>920000</v>
      </c>
      <c r="C3836" s="142">
        <v>920000</v>
      </c>
      <c r="D3836" s="9" t="s">
        <v>305</v>
      </c>
      <c r="E3836" s="9" t="s">
        <v>70</v>
      </c>
      <c r="F3836" s="9" t="s">
        <v>306</v>
      </c>
      <c r="G3836" s="9" t="s">
        <v>307</v>
      </c>
      <c r="H3836" s="9">
        <v>0.36</v>
      </c>
      <c r="I3836" s="9">
        <v>0.48</v>
      </c>
      <c r="J3836" s="9" t="s">
        <v>195</v>
      </c>
      <c r="K3836" s="9">
        <v>4.8465014071409997E-2</v>
      </c>
      <c r="L3836" s="9">
        <v>3847.42469099959</v>
      </c>
      <c r="M3836" s="9">
        <v>9.5601531198240703</v>
      </c>
      <c r="N3836" s="9">
        <v>1.4050111375769301</v>
      </c>
      <c r="O3836" s="9">
        <v>0.46333295547714998</v>
      </c>
      <c r="P3836" s="9">
        <v>6.8093884553159997E-2</v>
      </c>
      <c r="Q3836" s="9">
        <v>186.46549178800399</v>
      </c>
      <c r="R3836" s="9">
        <v>1210</v>
      </c>
      <c r="S3836" s="9" t="s">
        <v>310</v>
      </c>
      <c r="T3836" s="9">
        <v>1210</v>
      </c>
      <c r="U3836" s="9" t="s">
        <v>293</v>
      </c>
      <c r="V3836" s="9" t="s">
        <v>195</v>
      </c>
      <c r="Z3836" s="9">
        <v>0</v>
      </c>
      <c r="AA3836" s="9">
        <v>1</v>
      </c>
      <c r="AB3836" s="9">
        <v>0.46333295547714998</v>
      </c>
      <c r="AC3836" s="9">
        <v>6.8093884553159997E-2</v>
      </c>
      <c r="AD3836" s="9">
        <v>186.46549178800399</v>
      </c>
      <c r="AF3836" s="9">
        <v>-1</v>
      </c>
      <c r="AG3836" s="9">
        <v>-1</v>
      </c>
      <c r="AH3836" s="9">
        <v>-1</v>
      </c>
      <c r="AI3836" s="9">
        <v>-1</v>
      </c>
      <c r="AJ3836" s="9">
        <v>0</v>
      </c>
      <c r="AM3836" s="9" t="s">
        <v>309</v>
      </c>
      <c r="AN3836" s="9">
        <v>-1</v>
      </c>
      <c r="AQ3836" s="9">
        <v>578</v>
      </c>
      <c r="AR3836" s="9" t="s">
        <v>303</v>
      </c>
      <c r="AS3836" s="9" t="s">
        <v>304</v>
      </c>
      <c r="AT3836" s="9" t="s">
        <v>195</v>
      </c>
      <c r="AU3836" s="9">
        <v>132.71029999999999</v>
      </c>
      <c r="AV3836" s="9">
        <v>57.021291621566803</v>
      </c>
      <c r="AW3836" s="9">
        <v>196.13095345661199</v>
      </c>
      <c r="AX3836" s="9">
        <v>0.1512291093</v>
      </c>
    </row>
    <row r="3837" spans="1:50" x14ac:dyDescent="0.25">
      <c r="A3837" s="142">
        <v>550000</v>
      </c>
      <c r="B3837" s="142">
        <v>920000</v>
      </c>
      <c r="C3837" s="142">
        <v>920000</v>
      </c>
      <c r="D3837" s="9" t="s">
        <v>305</v>
      </c>
      <c r="E3837" s="9" t="s">
        <v>70</v>
      </c>
      <c r="F3837" s="9" t="s">
        <v>306</v>
      </c>
      <c r="G3837" s="9" t="s">
        <v>307</v>
      </c>
      <c r="H3837" s="9">
        <v>0.36</v>
      </c>
      <c r="I3837" s="9">
        <v>0.48</v>
      </c>
      <c r="J3837" s="9" t="s">
        <v>195</v>
      </c>
      <c r="K3837" s="9">
        <v>0.17676762266137</v>
      </c>
      <c r="L3837" s="9">
        <v>3847.42469099959</v>
      </c>
      <c r="M3837" s="9">
        <v>9.5601531198240703</v>
      </c>
      <c r="N3837" s="9">
        <v>1.4050111375769301</v>
      </c>
      <c r="O3837" s="9">
        <v>1.6899255392699899</v>
      </c>
      <c r="P3837" s="9">
        <v>0.24836047860221999</v>
      </c>
      <c r="Q3837" s="9">
        <v>680.10011599665802</v>
      </c>
      <c r="R3837" s="9">
        <v>1210</v>
      </c>
      <c r="S3837" s="9" t="s">
        <v>310</v>
      </c>
      <c r="T3837" s="9">
        <v>1210</v>
      </c>
      <c r="U3837" s="9" t="s">
        <v>293</v>
      </c>
      <c r="V3837" s="9" t="s">
        <v>195</v>
      </c>
      <c r="Z3837" s="9">
        <v>0</v>
      </c>
      <c r="AA3837" s="9">
        <v>1</v>
      </c>
      <c r="AB3837" s="9">
        <v>1.6899255392699899</v>
      </c>
      <c r="AC3837" s="9">
        <v>0.24836047860221999</v>
      </c>
      <c r="AD3837" s="9">
        <v>680.10011599665802</v>
      </c>
      <c r="AF3837" s="9">
        <v>-1</v>
      </c>
      <c r="AG3837" s="9">
        <v>-1</v>
      </c>
      <c r="AH3837" s="9">
        <v>-1</v>
      </c>
      <c r="AI3837" s="9">
        <v>-1</v>
      </c>
      <c r="AJ3837" s="9">
        <v>0</v>
      </c>
      <c r="AM3837" s="9" t="s">
        <v>309</v>
      </c>
      <c r="AN3837" s="9">
        <v>-1</v>
      </c>
      <c r="AQ3837" s="9">
        <v>578</v>
      </c>
      <c r="AR3837" s="9" t="s">
        <v>303</v>
      </c>
      <c r="AS3837" s="9" t="s">
        <v>304</v>
      </c>
      <c r="AT3837" s="9" t="s">
        <v>195</v>
      </c>
      <c r="AU3837" s="9">
        <v>132.71029999999999</v>
      </c>
      <c r="AV3837" s="9">
        <v>122.676473722994</v>
      </c>
      <c r="AW3837" s="9">
        <v>715.35318903954806</v>
      </c>
      <c r="AX3837" s="9">
        <v>0.5515816026</v>
      </c>
    </row>
    <row r="3838" spans="1:50" x14ac:dyDescent="0.25">
      <c r="A3838" s="142">
        <v>550000</v>
      </c>
      <c r="B3838" s="142">
        <v>920000</v>
      </c>
      <c r="C3838" s="142">
        <v>920000</v>
      </c>
      <c r="D3838" s="9" t="s">
        <v>305</v>
      </c>
      <c r="E3838" s="9" t="s">
        <v>70</v>
      </c>
      <c r="F3838" s="9" t="s">
        <v>306</v>
      </c>
      <c r="G3838" s="9" t="s">
        <v>307</v>
      </c>
      <c r="H3838" s="9">
        <v>0.36</v>
      </c>
      <c r="I3838" s="9">
        <v>0.48</v>
      </c>
      <c r="J3838" s="9" t="s">
        <v>195</v>
      </c>
      <c r="K3838" s="9">
        <v>6.4289796301039995E-2</v>
      </c>
      <c r="L3838" s="9">
        <v>3847.42469099959</v>
      </c>
      <c r="M3838" s="9">
        <v>9.5601531198240703</v>
      </c>
      <c r="N3838" s="9">
        <v>1.4050111375769301</v>
      </c>
      <c r="O3838" s="9">
        <v>0.61462029668032003</v>
      </c>
      <c r="P3838" s="9">
        <v>9.032787983552E-2</v>
      </c>
      <c r="Q3838" s="9">
        <v>247.35014966799</v>
      </c>
      <c r="R3838" s="9">
        <v>1210</v>
      </c>
      <c r="S3838" s="9" t="s">
        <v>310</v>
      </c>
      <c r="T3838" s="9">
        <v>1210</v>
      </c>
      <c r="U3838" s="9" t="s">
        <v>293</v>
      </c>
      <c r="V3838" s="9" t="s">
        <v>195</v>
      </c>
      <c r="Z3838" s="9">
        <v>0</v>
      </c>
      <c r="AA3838" s="9">
        <v>1</v>
      </c>
      <c r="AB3838" s="9">
        <v>0.61462029668032003</v>
      </c>
      <c r="AC3838" s="9">
        <v>9.032787983552E-2</v>
      </c>
      <c r="AD3838" s="9">
        <v>247.350149667989</v>
      </c>
      <c r="AF3838" s="9">
        <v>-1</v>
      </c>
      <c r="AG3838" s="9">
        <v>-1</v>
      </c>
      <c r="AH3838" s="9">
        <v>-1</v>
      </c>
      <c r="AI3838" s="9">
        <v>-1</v>
      </c>
      <c r="AJ3838" s="9">
        <v>0</v>
      </c>
      <c r="AM3838" s="9" t="s">
        <v>309</v>
      </c>
      <c r="AN3838" s="9">
        <v>-1</v>
      </c>
      <c r="AQ3838" s="9">
        <v>578</v>
      </c>
      <c r="AR3838" s="9" t="s">
        <v>303</v>
      </c>
      <c r="AS3838" s="9" t="s">
        <v>304</v>
      </c>
      <c r="AT3838" s="9" t="s">
        <v>195</v>
      </c>
      <c r="AU3838" s="9">
        <v>132.71029999999999</v>
      </c>
      <c r="AV3838" s="9">
        <v>65.863316102050305</v>
      </c>
      <c r="AW3838" s="9">
        <v>260.17157505568599</v>
      </c>
      <c r="AX3838" s="9">
        <v>0.20060839389999999</v>
      </c>
    </row>
    <row r="3839" spans="1:50" x14ac:dyDescent="0.25">
      <c r="A3839" s="142">
        <v>550000</v>
      </c>
      <c r="B3839" s="142">
        <v>920000</v>
      </c>
      <c r="C3839" s="142">
        <v>920000</v>
      </c>
      <c r="D3839" s="9" t="s">
        <v>305</v>
      </c>
      <c r="E3839" s="9" t="s">
        <v>70</v>
      </c>
      <c r="F3839" s="9" t="s">
        <v>306</v>
      </c>
      <c r="G3839" s="9" t="s">
        <v>307</v>
      </c>
      <c r="H3839" s="9">
        <v>0.36</v>
      </c>
      <c r="I3839" s="9">
        <v>0.48</v>
      </c>
      <c r="J3839" s="9" t="s">
        <v>195</v>
      </c>
      <c r="K3839" s="9">
        <v>4.4444534206260003E-2</v>
      </c>
      <c r="L3839" s="9">
        <v>3847.42469099959</v>
      </c>
      <c r="M3839" s="9">
        <v>9.5601531198240703</v>
      </c>
      <c r="N3839" s="9">
        <v>1.4050111375769301</v>
      </c>
      <c r="O3839" s="9">
        <v>0.42489655235118001</v>
      </c>
      <c r="P3839" s="9">
        <v>6.2445065564219998E-2</v>
      </c>
      <c r="Q3839" s="9">
        <v>170.996998285171</v>
      </c>
      <c r="R3839" s="9">
        <v>1210</v>
      </c>
      <c r="S3839" s="9" t="s">
        <v>310</v>
      </c>
      <c r="T3839" s="9">
        <v>1210</v>
      </c>
      <c r="U3839" s="9" t="s">
        <v>293</v>
      </c>
      <c r="V3839" s="9" t="s">
        <v>195</v>
      </c>
      <c r="Z3839" s="9">
        <v>0</v>
      </c>
      <c r="AA3839" s="9">
        <v>1</v>
      </c>
      <c r="AB3839" s="9">
        <v>0.42489655235118001</v>
      </c>
      <c r="AC3839" s="9">
        <v>6.2445065564219998E-2</v>
      </c>
      <c r="AD3839" s="9">
        <v>170.99699828517299</v>
      </c>
      <c r="AF3839" s="9">
        <v>-1</v>
      </c>
      <c r="AG3839" s="9">
        <v>-1</v>
      </c>
      <c r="AH3839" s="9">
        <v>-1</v>
      </c>
      <c r="AI3839" s="9">
        <v>-1</v>
      </c>
      <c r="AJ3839" s="9">
        <v>0</v>
      </c>
      <c r="AM3839" s="9" t="s">
        <v>309</v>
      </c>
      <c r="AN3839" s="9">
        <v>-1</v>
      </c>
      <c r="AQ3839" s="9">
        <v>578</v>
      </c>
      <c r="AR3839" s="9" t="s">
        <v>303</v>
      </c>
      <c r="AS3839" s="9" t="s">
        <v>304</v>
      </c>
      <c r="AT3839" s="9" t="s">
        <v>195</v>
      </c>
      <c r="AU3839" s="9">
        <v>132.71029999999999</v>
      </c>
      <c r="AV3839" s="9">
        <v>75.807882008497103</v>
      </c>
      <c r="AW3839" s="9">
        <v>179.86064869321399</v>
      </c>
      <c r="AX3839" s="9">
        <v>0.13868369689999999</v>
      </c>
    </row>
    <row r="3840" spans="1:50" x14ac:dyDescent="0.25">
      <c r="A3840" s="142">
        <v>550000</v>
      </c>
      <c r="B3840" s="142">
        <v>920000</v>
      </c>
      <c r="C3840" s="142">
        <v>920000</v>
      </c>
      <c r="D3840" s="9" t="s">
        <v>305</v>
      </c>
      <c r="E3840" s="9" t="s">
        <v>70</v>
      </c>
      <c r="F3840" s="9" t="s">
        <v>306</v>
      </c>
      <c r="G3840" s="9" t="s">
        <v>307</v>
      </c>
      <c r="H3840" s="9">
        <v>0.36</v>
      </c>
      <c r="I3840" s="9">
        <v>0.48</v>
      </c>
      <c r="J3840" s="9" t="s">
        <v>195</v>
      </c>
      <c r="K3840" s="9">
        <v>0.14019561886889001</v>
      </c>
      <c r="L3840" s="9">
        <v>3992.6196216345902</v>
      </c>
      <c r="M3840" s="9">
        <v>9.6080133997026103</v>
      </c>
      <c r="N3840" s="9">
        <v>1.2948386304649799</v>
      </c>
      <c r="O3840" s="9">
        <v>1.34700138467189</v>
      </c>
      <c r="P3840" s="9">
        <v>0.18153070313337999</v>
      </c>
      <c r="Q3840" s="9">
        <v>559.74777876313499</v>
      </c>
      <c r="R3840" s="9">
        <v>1400</v>
      </c>
      <c r="S3840" s="9" t="s">
        <v>297</v>
      </c>
      <c r="T3840" s="9">
        <v>1400</v>
      </c>
      <c r="U3840" s="9" t="s">
        <v>293</v>
      </c>
      <c r="V3840" s="9" t="s">
        <v>195</v>
      </c>
      <c r="Z3840" s="9">
        <v>0</v>
      </c>
      <c r="AA3840" s="9">
        <v>1</v>
      </c>
      <c r="AB3840" s="9">
        <v>1.34700138467189</v>
      </c>
      <c r="AC3840" s="9">
        <v>0.18153070313337999</v>
      </c>
      <c r="AD3840" s="9">
        <v>559.74777876313499</v>
      </c>
      <c r="AF3840" s="9">
        <v>-1</v>
      </c>
      <c r="AG3840" s="9">
        <v>-1</v>
      </c>
      <c r="AH3840" s="9">
        <v>-1</v>
      </c>
      <c r="AI3840" s="9">
        <v>-1</v>
      </c>
      <c r="AJ3840" s="9">
        <v>0</v>
      </c>
      <c r="AM3840" s="9" t="s">
        <v>309</v>
      </c>
      <c r="AN3840" s="9">
        <v>-1</v>
      </c>
      <c r="AQ3840" s="9">
        <v>578</v>
      </c>
      <c r="AR3840" s="9" t="s">
        <v>303</v>
      </c>
      <c r="AS3840" s="9" t="s">
        <v>304</v>
      </c>
      <c r="AT3840" s="9" t="s">
        <v>195</v>
      </c>
      <c r="AU3840" s="9">
        <v>132.71029999999999</v>
      </c>
      <c r="AV3840" s="9">
        <v>113.42319637383299</v>
      </c>
      <c r="AW3840" s="9">
        <v>567.35154061191099</v>
      </c>
      <c r="AX3840" s="9">
        <v>0.45397224549999998</v>
      </c>
    </row>
    <row r="3841" spans="1:50" x14ac:dyDescent="0.25">
      <c r="A3841" s="142">
        <v>550000</v>
      </c>
      <c r="B3841" s="142">
        <v>920000</v>
      </c>
      <c r="C3841" s="142">
        <v>920000</v>
      </c>
      <c r="D3841" s="9" t="s">
        <v>305</v>
      </c>
      <c r="E3841" s="9" t="s">
        <v>70</v>
      </c>
      <c r="F3841" s="9" t="s">
        <v>306</v>
      </c>
      <c r="G3841" s="9" t="s">
        <v>307</v>
      </c>
      <c r="H3841" s="9">
        <v>0.36</v>
      </c>
      <c r="I3841" s="9">
        <v>0.48</v>
      </c>
      <c r="J3841" s="9" t="s">
        <v>195</v>
      </c>
      <c r="K3841" s="9">
        <v>0.13497492661249</v>
      </c>
      <c r="L3841" s="9">
        <v>3992.6196216345902</v>
      </c>
      <c r="M3841" s="9">
        <v>9.6080133997026103</v>
      </c>
      <c r="N3841" s="9">
        <v>1.2948386304649799</v>
      </c>
      <c r="O3841" s="9">
        <v>1.2968409035167101</v>
      </c>
      <c r="P3841" s="9">
        <v>0.17477074912203</v>
      </c>
      <c r="Q3841" s="9">
        <v>538.90354042173306</v>
      </c>
      <c r="R3841" s="9">
        <v>1410</v>
      </c>
      <c r="S3841" s="9" t="s">
        <v>299</v>
      </c>
      <c r="T3841" s="9">
        <v>1410</v>
      </c>
      <c r="U3841" s="9" t="s">
        <v>293</v>
      </c>
      <c r="V3841" s="9" t="s">
        <v>195</v>
      </c>
      <c r="Z3841" s="9">
        <v>0</v>
      </c>
      <c r="AA3841" s="9">
        <v>1</v>
      </c>
      <c r="AB3841" s="9">
        <v>1.2968409035167101</v>
      </c>
      <c r="AC3841" s="9">
        <v>0.17477074912203</v>
      </c>
      <c r="AD3841" s="9">
        <v>538.90354042173306</v>
      </c>
      <c r="AF3841" s="9">
        <v>-1</v>
      </c>
      <c r="AG3841" s="9">
        <v>-1</v>
      </c>
      <c r="AH3841" s="9">
        <v>-1</v>
      </c>
      <c r="AI3841" s="9">
        <v>-1</v>
      </c>
      <c r="AJ3841" s="9">
        <v>0</v>
      </c>
      <c r="AM3841" s="9" t="s">
        <v>309</v>
      </c>
      <c r="AN3841" s="9">
        <v>-1</v>
      </c>
      <c r="AQ3841" s="9">
        <v>578</v>
      </c>
      <c r="AR3841" s="9" t="s">
        <v>303</v>
      </c>
      <c r="AS3841" s="9" t="s">
        <v>304</v>
      </c>
      <c r="AT3841" s="9" t="s">
        <v>195</v>
      </c>
      <c r="AU3841" s="9">
        <v>132.71029999999999</v>
      </c>
      <c r="AV3841" s="9">
        <v>95.542123173384297</v>
      </c>
      <c r="AW3841" s="9">
        <v>546.22414862474</v>
      </c>
      <c r="AX3841" s="9">
        <v>0.43706694280000002</v>
      </c>
    </row>
    <row r="3842" spans="1:50" x14ac:dyDescent="0.25">
      <c r="A3842" s="142">
        <v>550000</v>
      </c>
      <c r="B3842" s="142">
        <v>920000</v>
      </c>
      <c r="C3842" s="142">
        <v>920000</v>
      </c>
      <c r="D3842" s="9" t="s">
        <v>305</v>
      </c>
      <c r="E3842" s="9" t="s">
        <v>70</v>
      </c>
      <c r="F3842" s="9" t="s">
        <v>306</v>
      </c>
      <c r="G3842" s="9" t="s">
        <v>307</v>
      </c>
      <c r="H3842" s="9">
        <v>0.36</v>
      </c>
      <c r="I3842" s="9">
        <v>0.48</v>
      </c>
      <c r="J3842" s="9" t="s">
        <v>195</v>
      </c>
      <c r="K3842" s="9">
        <v>0.34259273157303</v>
      </c>
      <c r="L3842" s="9">
        <v>3992.6196216345902</v>
      </c>
      <c r="M3842" s="9">
        <v>9.6080133997026103</v>
      </c>
      <c r="N3842" s="9">
        <v>1.2948386304649799</v>
      </c>
      <c r="O3842" s="9">
        <v>3.2916355555944099</v>
      </c>
      <c r="P3842" s="9">
        <v>0.44360230335728001</v>
      </c>
      <c r="Q3842" s="9">
        <v>1367.8424623078799</v>
      </c>
      <c r="R3842" s="9">
        <v>1410</v>
      </c>
      <c r="S3842" s="9" t="s">
        <v>299</v>
      </c>
      <c r="T3842" s="9">
        <v>1410</v>
      </c>
      <c r="U3842" s="9" t="s">
        <v>293</v>
      </c>
      <c r="V3842" s="9" t="s">
        <v>195</v>
      </c>
      <c r="Z3842" s="9">
        <v>0</v>
      </c>
      <c r="AA3842" s="9">
        <v>1</v>
      </c>
      <c r="AB3842" s="9">
        <v>3.2916355555944099</v>
      </c>
      <c r="AC3842" s="9">
        <v>0.44360230335728001</v>
      </c>
      <c r="AD3842" s="9">
        <v>1367.8424623078799</v>
      </c>
      <c r="AF3842" s="9">
        <v>-1</v>
      </c>
      <c r="AG3842" s="9">
        <v>-1</v>
      </c>
      <c r="AH3842" s="9">
        <v>-1</v>
      </c>
      <c r="AI3842" s="9">
        <v>-1</v>
      </c>
      <c r="AJ3842" s="9">
        <v>0</v>
      </c>
      <c r="AM3842" s="9" t="s">
        <v>309</v>
      </c>
      <c r="AN3842" s="9">
        <v>-1</v>
      </c>
      <c r="AQ3842" s="9">
        <v>578</v>
      </c>
      <c r="AR3842" s="9" t="s">
        <v>303</v>
      </c>
      <c r="AS3842" s="9" t="s">
        <v>304</v>
      </c>
      <c r="AT3842" s="9" t="s">
        <v>195</v>
      </c>
      <c r="AU3842" s="9">
        <v>132.71029999999999</v>
      </c>
      <c r="AV3842" s="9">
        <v>156.31325223928701</v>
      </c>
      <c r="AW3842" s="9">
        <v>1386.4235960338799</v>
      </c>
      <c r="AX3842" s="9">
        <v>1.1093612832999999</v>
      </c>
    </row>
    <row r="3843" spans="1:50" x14ac:dyDescent="0.25">
      <c r="A3843" s="142">
        <v>550000</v>
      </c>
      <c r="B3843" s="142">
        <v>920000</v>
      </c>
      <c r="C3843" s="142">
        <v>920000</v>
      </c>
      <c r="D3843" s="9" t="s">
        <v>305</v>
      </c>
      <c r="E3843" s="9" t="s">
        <v>70</v>
      </c>
      <c r="F3843" s="9" t="s">
        <v>306</v>
      </c>
      <c r="G3843" s="9" t="s">
        <v>307</v>
      </c>
      <c r="H3843" s="9">
        <v>0.36</v>
      </c>
      <c r="I3843" s="9">
        <v>0.48</v>
      </c>
      <c r="J3843" s="9" t="s">
        <v>195</v>
      </c>
      <c r="K3843" s="9">
        <v>0.18687401832402001</v>
      </c>
      <c r="L3843" s="9">
        <v>3855.3464398563201</v>
      </c>
      <c r="M3843" s="9">
        <v>9.5785915898830503</v>
      </c>
      <c r="N3843" s="9">
        <v>1.4076784951582999</v>
      </c>
      <c r="O3843" s="9">
        <v>1.7899899002861801</v>
      </c>
      <c r="P3843" s="9">
        <v>0.26305853689855002</v>
      </c>
      <c r="Q3843" s="9">
        <v>720.46408124718698</v>
      </c>
      <c r="R3843" s="9">
        <v>1200</v>
      </c>
      <c r="S3843" s="9" t="s">
        <v>308</v>
      </c>
      <c r="T3843" s="9">
        <v>1200</v>
      </c>
      <c r="U3843" s="9" t="s">
        <v>293</v>
      </c>
      <c r="V3843" s="9" t="s">
        <v>195</v>
      </c>
      <c r="Z3843" s="9">
        <v>0</v>
      </c>
      <c r="AA3843" s="9">
        <v>1</v>
      </c>
      <c r="AB3843" s="9">
        <v>1.7899899002861801</v>
      </c>
      <c r="AC3843" s="9">
        <v>0.26305853689855002</v>
      </c>
      <c r="AD3843" s="9">
        <v>720.46408124718698</v>
      </c>
      <c r="AF3843" s="9">
        <v>-1</v>
      </c>
      <c r="AG3843" s="9">
        <v>-1</v>
      </c>
      <c r="AH3843" s="9">
        <v>-1</v>
      </c>
      <c r="AI3843" s="9">
        <v>-1</v>
      </c>
      <c r="AJ3843" s="9">
        <v>0</v>
      </c>
      <c r="AM3843" s="9" t="s">
        <v>309</v>
      </c>
      <c r="AN3843" s="9">
        <v>-1</v>
      </c>
      <c r="AQ3843" s="9">
        <v>578</v>
      </c>
      <c r="AR3843" s="9" t="s">
        <v>303</v>
      </c>
      <c r="AS3843" s="9" t="s">
        <v>304</v>
      </c>
      <c r="AT3843" s="9" t="s">
        <v>195</v>
      </c>
      <c r="AU3843" s="9">
        <v>132.71029999999999</v>
      </c>
      <c r="AV3843" s="9">
        <v>130.37631268307399</v>
      </c>
      <c r="AW3843" s="9">
        <v>756.25232123428805</v>
      </c>
      <c r="AX3843" s="9">
        <v>0.58431798970000004</v>
      </c>
    </row>
    <row r="3844" spans="1:50" x14ac:dyDescent="0.25">
      <c r="A3844" s="142">
        <v>550000</v>
      </c>
      <c r="B3844" s="142">
        <v>920000</v>
      </c>
      <c r="C3844" s="142">
        <v>920000</v>
      </c>
      <c r="D3844" s="9" t="s">
        <v>305</v>
      </c>
      <c r="E3844" s="9" t="s">
        <v>70</v>
      </c>
      <c r="F3844" s="9" t="s">
        <v>306</v>
      </c>
      <c r="G3844" s="9" t="s">
        <v>307</v>
      </c>
      <c r="H3844" s="9">
        <v>0.36</v>
      </c>
      <c r="I3844" s="9">
        <v>0.48</v>
      </c>
      <c r="J3844" s="9" t="s">
        <v>195</v>
      </c>
      <c r="K3844" s="9">
        <v>4.5886003131599996E-3</v>
      </c>
      <c r="L3844" s="9">
        <v>3855.3464398563201</v>
      </c>
      <c r="M3844" s="9">
        <v>9.5785915898830503</v>
      </c>
      <c r="N3844" s="9">
        <v>1.4076784951582999</v>
      </c>
      <c r="O3844" s="9">
        <v>4.3952328369000003E-2</v>
      </c>
      <c r="P3844" s="9">
        <v>6.4592739837100004E-3</v>
      </c>
      <c r="Q3844" s="9">
        <v>17.690643881280401</v>
      </c>
      <c r="R3844" s="9">
        <v>1210</v>
      </c>
      <c r="S3844" s="9" t="s">
        <v>310</v>
      </c>
      <c r="T3844" s="9">
        <v>1210</v>
      </c>
      <c r="U3844" s="9" t="s">
        <v>293</v>
      </c>
      <c r="V3844" s="9" t="s">
        <v>195</v>
      </c>
      <c r="Z3844" s="9">
        <v>0</v>
      </c>
      <c r="AA3844" s="9">
        <v>1</v>
      </c>
      <c r="AB3844" s="9">
        <v>4.3952328369000003E-2</v>
      </c>
      <c r="AC3844" s="9">
        <v>6.4592739837100004E-3</v>
      </c>
      <c r="AD3844" s="9">
        <v>17.690643881280302</v>
      </c>
      <c r="AF3844" s="9">
        <v>-1</v>
      </c>
      <c r="AG3844" s="9">
        <v>-1</v>
      </c>
      <c r="AH3844" s="9">
        <v>-1</v>
      </c>
      <c r="AI3844" s="9">
        <v>-1</v>
      </c>
      <c r="AJ3844" s="9">
        <v>0</v>
      </c>
      <c r="AM3844" s="9" t="s">
        <v>309</v>
      </c>
      <c r="AN3844" s="9">
        <v>-1</v>
      </c>
      <c r="AQ3844" s="9">
        <v>578</v>
      </c>
      <c r="AR3844" s="9" t="s">
        <v>303</v>
      </c>
      <c r="AS3844" s="9" t="s">
        <v>304</v>
      </c>
      <c r="AT3844" s="9" t="s">
        <v>195</v>
      </c>
      <c r="AU3844" s="9">
        <v>132.71029999999999</v>
      </c>
      <c r="AV3844" s="9">
        <v>26.247120156400602</v>
      </c>
      <c r="AW3844" s="9">
        <v>18.569406647154199</v>
      </c>
      <c r="AX3844" s="9">
        <v>1.43476431E-2</v>
      </c>
    </row>
    <row r="3845" spans="1:50" x14ac:dyDescent="0.25">
      <c r="A3845" s="142">
        <v>550000</v>
      </c>
      <c r="B3845" s="142">
        <v>920000</v>
      </c>
      <c r="C3845" s="142">
        <v>920000</v>
      </c>
      <c r="D3845" s="9" t="s">
        <v>305</v>
      </c>
      <c r="E3845" s="9" t="s">
        <v>70</v>
      </c>
      <c r="F3845" s="9" t="s">
        <v>306</v>
      </c>
      <c r="G3845" s="9" t="s">
        <v>307</v>
      </c>
      <c r="H3845" s="9">
        <v>0.36</v>
      </c>
      <c r="I3845" s="9">
        <v>0.48</v>
      </c>
      <c r="J3845" s="9" t="s">
        <v>195</v>
      </c>
      <c r="K3845" s="9">
        <v>0.17061077305573</v>
      </c>
      <c r="L3845" s="9">
        <v>3855.3464398563201</v>
      </c>
      <c r="M3845" s="9">
        <v>9.5785915898830503</v>
      </c>
      <c r="N3845" s="9">
        <v>1.4076784951582999</v>
      </c>
      <c r="O3845" s="9">
        <v>1.6342109159351199</v>
      </c>
      <c r="P3845" s="9">
        <v>0.24016511627289</v>
      </c>
      <c r="Q3845" s="9">
        <v>657.763636501571</v>
      </c>
      <c r="R3845" s="9">
        <v>1210</v>
      </c>
      <c r="S3845" s="9" t="s">
        <v>310</v>
      </c>
      <c r="T3845" s="9">
        <v>1210</v>
      </c>
      <c r="U3845" s="9" t="s">
        <v>293</v>
      </c>
      <c r="V3845" s="9" t="s">
        <v>195</v>
      </c>
      <c r="Z3845" s="9">
        <v>0</v>
      </c>
      <c r="AA3845" s="9">
        <v>1</v>
      </c>
      <c r="AB3845" s="9">
        <v>1.6342109159351199</v>
      </c>
      <c r="AC3845" s="9">
        <v>0.24016511627289</v>
      </c>
      <c r="AD3845" s="9">
        <v>657.763636501571</v>
      </c>
      <c r="AF3845" s="9">
        <v>-1</v>
      </c>
      <c r="AG3845" s="9">
        <v>-1</v>
      </c>
      <c r="AH3845" s="9">
        <v>-1</v>
      </c>
      <c r="AI3845" s="9">
        <v>-1</v>
      </c>
      <c r="AJ3845" s="9">
        <v>0</v>
      </c>
      <c r="AM3845" s="9" t="s">
        <v>309</v>
      </c>
      <c r="AN3845" s="9">
        <v>-1</v>
      </c>
      <c r="AQ3845" s="9">
        <v>578</v>
      </c>
      <c r="AR3845" s="9" t="s">
        <v>303</v>
      </c>
      <c r="AS3845" s="9" t="s">
        <v>304</v>
      </c>
      <c r="AT3845" s="9" t="s">
        <v>195</v>
      </c>
      <c r="AU3845" s="9">
        <v>132.71029999999999</v>
      </c>
      <c r="AV3845" s="9">
        <v>106.842462992092</v>
      </c>
      <c r="AW3845" s="9">
        <v>690.43730267123794</v>
      </c>
      <c r="AX3845" s="9">
        <v>0.53346604740000003</v>
      </c>
    </row>
    <row r="3846" spans="1:50" x14ac:dyDescent="0.25">
      <c r="A3846" s="142">
        <v>550000</v>
      </c>
      <c r="B3846" s="142">
        <v>920000</v>
      </c>
      <c r="C3846" s="142">
        <v>920000</v>
      </c>
      <c r="D3846" s="9" t="s">
        <v>305</v>
      </c>
      <c r="E3846" s="9" t="s">
        <v>70</v>
      </c>
      <c r="F3846" s="9" t="s">
        <v>306</v>
      </c>
      <c r="G3846" s="9" t="s">
        <v>307</v>
      </c>
      <c r="H3846" s="9">
        <v>0.36</v>
      </c>
      <c r="I3846" s="9">
        <v>0.48</v>
      </c>
      <c r="J3846" s="9" t="s">
        <v>195</v>
      </c>
      <c r="K3846" s="9">
        <v>2.5914491427800001E-3</v>
      </c>
      <c r="L3846" s="9">
        <v>3855.3464398563201</v>
      </c>
      <c r="M3846" s="9">
        <v>9.5785915898830503</v>
      </c>
      <c r="N3846" s="9">
        <v>1.4076784951582999</v>
      </c>
      <c r="O3846" s="9">
        <v>2.482243296466E-2</v>
      </c>
      <c r="P3846" s="9">
        <v>3.6479272295899998E-3</v>
      </c>
      <c r="Q3846" s="9">
        <v>9.9909342266933105</v>
      </c>
      <c r="R3846" s="9">
        <v>1210</v>
      </c>
      <c r="S3846" s="9" t="s">
        <v>310</v>
      </c>
      <c r="T3846" s="9">
        <v>1210</v>
      </c>
      <c r="U3846" s="9" t="s">
        <v>293</v>
      </c>
      <c r="V3846" s="9" t="s">
        <v>195</v>
      </c>
      <c r="Z3846" s="9">
        <v>0</v>
      </c>
      <c r="AA3846" s="9">
        <v>1</v>
      </c>
      <c r="AB3846" s="9">
        <v>2.482243296466E-2</v>
      </c>
      <c r="AC3846" s="9">
        <v>3.6479272295899998E-3</v>
      </c>
      <c r="AD3846" s="9">
        <v>9.9909342266945806</v>
      </c>
      <c r="AF3846" s="9">
        <v>-1</v>
      </c>
      <c r="AG3846" s="9">
        <v>-1</v>
      </c>
      <c r="AH3846" s="9">
        <v>-1</v>
      </c>
      <c r="AI3846" s="9">
        <v>-1</v>
      </c>
      <c r="AJ3846" s="9">
        <v>0</v>
      </c>
      <c r="AM3846" s="9" t="s">
        <v>309</v>
      </c>
      <c r="AN3846" s="9">
        <v>-1</v>
      </c>
      <c r="AQ3846" s="9">
        <v>578</v>
      </c>
      <c r="AR3846" s="9" t="s">
        <v>303</v>
      </c>
      <c r="AS3846" s="9" t="s">
        <v>304</v>
      </c>
      <c r="AT3846" s="9" t="s">
        <v>195</v>
      </c>
      <c r="AU3846" s="9">
        <v>132.71029999999999</v>
      </c>
      <c r="AV3846" s="9">
        <v>18.388311012354698</v>
      </c>
      <c r="AW3846" s="9">
        <v>10.487222606791599</v>
      </c>
      <c r="AX3846" s="9">
        <v>8.1029475000000007E-3</v>
      </c>
    </row>
    <row r="3847" spans="1:50" x14ac:dyDescent="0.25">
      <c r="A3847" s="142">
        <v>550000</v>
      </c>
      <c r="B3847" s="142">
        <v>920000</v>
      </c>
      <c r="C3847" s="142">
        <v>920000</v>
      </c>
      <c r="D3847" s="9" t="s">
        <v>305</v>
      </c>
      <c r="E3847" s="9" t="s">
        <v>70</v>
      </c>
      <c r="F3847" s="9" t="s">
        <v>306</v>
      </c>
      <c r="G3847" s="9" t="s">
        <v>307</v>
      </c>
      <c r="H3847" s="9">
        <v>0.36</v>
      </c>
      <c r="I3847" s="9">
        <v>0.48</v>
      </c>
      <c r="J3847" s="9" t="s">
        <v>195</v>
      </c>
      <c r="K3847" s="9">
        <v>1.5703859868099999E-2</v>
      </c>
      <c r="L3847" s="9">
        <v>3855.3464398563201</v>
      </c>
      <c r="M3847" s="9">
        <v>9.5785915898830503</v>
      </c>
      <c r="N3847" s="9">
        <v>1.4076784951582999</v>
      </c>
      <c r="O3847" s="9">
        <v>0.15042086006128999</v>
      </c>
      <c r="P3847" s="9">
        <v>2.2105985827300001E-2</v>
      </c>
      <c r="Q3847" s="9">
        <v>60.5438202344858</v>
      </c>
      <c r="R3847" s="9">
        <v>1210</v>
      </c>
      <c r="S3847" s="9" t="s">
        <v>310</v>
      </c>
      <c r="T3847" s="9">
        <v>1210</v>
      </c>
      <c r="U3847" s="9" t="s">
        <v>293</v>
      </c>
      <c r="V3847" s="9" t="s">
        <v>195</v>
      </c>
      <c r="Z3847" s="9">
        <v>0</v>
      </c>
      <c r="AA3847" s="9">
        <v>1</v>
      </c>
      <c r="AB3847" s="9">
        <v>0.15042086006128999</v>
      </c>
      <c r="AC3847" s="9">
        <v>2.2105985827300001E-2</v>
      </c>
      <c r="AD3847" s="9">
        <v>60.5438202344858</v>
      </c>
      <c r="AF3847" s="9">
        <v>-1</v>
      </c>
      <c r="AG3847" s="9">
        <v>-1</v>
      </c>
      <c r="AH3847" s="9">
        <v>-1</v>
      </c>
      <c r="AI3847" s="9">
        <v>-1</v>
      </c>
      <c r="AJ3847" s="9">
        <v>0</v>
      </c>
      <c r="AM3847" s="9" t="s">
        <v>309</v>
      </c>
      <c r="AN3847" s="9">
        <v>-1</v>
      </c>
      <c r="AQ3847" s="9">
        <v>578</v>
      </c>
      <c r="AR3847" s="9" t="s">
        <v>303</v>
      </c>
      <c r="AS3847" s="9" t="s">
        <v>304</v>
      </c>
      <c r="AT3847" s="9" t="s">
        <v>195</v>
      </c>
      <c r="AU3847" s="9">
        <v>132.71029999999999</v>
      </c>
      <c r="AV3847" s="9">
        <v>35.990852329226797</v>
      </c>
      <c r="AW3847" s="9">
        <v>63.551266163694002</v>
      </c>
      <c r="AX3847" s="9">
        <v>4.9102855000000001E-2</v>
      </c>
    </row>
    <row r="3848" spans="1:50" x14ac:dyDescent="0.25">
      <c r="A3848" s="142">
        <v>550000</v>
      </c>
      <c r="B3848" s="142">
        <v>920000</v>
      </c>
      <c r="C3848" s="142">
        <v>920000</v>
      </c>
      <c r="D3848" s="9" t="s">
        <v>305</v>
      </c>
      <c r="E3848" s="9" t="s">
        <v>70</v>
      </c>
      <c r="F3848" s="9" t="s">
        <v>306</v>
      </c>
      <c r="G3848" s="9" t="s">
        <v>307</v>
      </c>
      <c r="H3848" s="9">
        <v>0.36</v>
      </c>
      <c r="I3848" s="9">
        <v>0.48</v>
      </c>
      <c r="J3848" s="9" t="s">
        <v>195</v>
      </c>
      <c r="K3848" s="9">
        <v>0.23670413869369</v>
      </c>
      <c r="L3848" s="9">
        <v>3855.3464398563201</v>
      </c>
      <c r="M3848" s="9">
        <v>9.5785915898830503</v>
      </c>
      <c r="N3848" s="9">
        <v>1.4076784951582999</v>
      </c>
      <c r="O3848" s="9">
        <v>2.26729227218192</v>
      </c>
      <c r="P3848" s="9">
        <v>0.33320332575408002</v>
      </c>
      <c r="Q3848" s="9">
        <v>912.57645841199098</v>
      </c>
      <c r="R3848" s="9">
        <v>1210</v>
      </c>
      <c r="S3848" s="9" t="s">
        <v>310</v>
      </c>
      <c r="T3848" s="9">
        <v>1210</v>
      </c>
      <c r="U3848" s="9" t="s">
        <v>293</v>
      </c>
      <c r="V3848" s="9" t="s">
        <v>195</v>
      </c>
      <c r="Z3848" s="9">
        <v>0</v>
      </c>
      <c r="AA3848" s="9">
        <v>1</v>
      </c>
      <c r="AB3848" s="9">
        <v>2.26729227218192</v>
      </c>
      <c r="AC3848" s="9">
        <v>0.33320332575408002</v>
      </c>
      <c r="AD3848" s="9">
        <v>912.57645841199098</v>
      </c>
      <c r="AF3848" s="9">
        <v>-1</v>
      </c>
      <c r="AG3848" s="9">
        <v>-1</v>
      </c>
      <c r="AH3848" s="9">
        <v>-1</v>
      </c>
      <c r="AI3848" s="9">
        <v>-1</v>
      </c>
      <c r="AJ3848" s="9">
        <v>0</v>
      </c>
      <c r="AM3848" s="9" t="s">
        <v>309</v>
      </c>
      <c r="AN3848" s="9">
        <v>-1</v>
      </c>
      <c r="AQ3848" s="9">
        <v>578</v>
      </c>
      <c r="AR3848" s="9" t="s">
        <v>303</v>
      </c>
      <c r="AS3848" s="9" t="s">
        <v>304</v>
      </c>
      <c r="AT3848" s="9" t="s">
        <v>195</v>
      </c>
      <c r="AU3848" s="9">
        <v>132.71029999999999</v>
      </c>
      <c r="AV3848" s="9">
        <v>123.631723608334</v>
      </c>
      <c r="AW3848" s="9">
        <v>957.90766388123495</v>
      </c>
      <c r="AX3848" s="9">
        <v>0.74012689249999997</v>
      </c>
    </row>
    <row r="3849" spans="1:50" x14ac:dyDescent="0.25">
      <c r="A3849" s="142">
        <v>550000</v>
      </c>
      <c r="B3849" s="142">
        <v>920000</v>
      </c>
      <c r="C3849" s="142">
        <v>920000</v>
      </c>
      <c r="D3849" s="9" t="s">
        <v>305</v>
      </c>
      <c r="E3849" s="9" t="s">
        <v>70</v>
      </c>
      <c r="F3849" s="9" t="s">
        <v>306</v>
      </c>
      <c r="G3849" s="9" t="s">
        <v>307</v>
      </c>
      <c r="H3849" s="9">
        <v>0.36</v>
      </c>
      <c r="I3849" s="9">
        <v>0.48</v>
      </c>
      <c r="J3849" s="9" t="s">
        <v>195</v>
      </c>
      <c r="K3849" s="9">
        <v>6.9061413231999999E-4</v>
      </c>
      <c r="L3849" s="9">
        <v>3855.3464398563201</v>
      </c>
      <c r="M3849" s="9">
        <v>9.5785915898830503</v>
      </c>
      <c r="N3849" s="9">
        <v>1.4076784951582999</v>
      </c>
      <c r="O3849" s="9">
        <v>6.6151107197499996E-3</v>
      </c>
      <c r="P3849" s="9">
        <v>9.7216266251999995E-4</v>
      </c>
      <c r="Q3849" s="9">
        <v>2.6625567363774998</v>
      </c>
      <c r="R3849" s="9">
        <v>1210</v>
      </c>
      <c r="S3849" s="9" t="s">
        <v>310</v>
      </c>
      <c r="T3849" s="9">
        <v>1210</v>
      </c>
      <c r="U3849" s="9" t="s">
        <v>293</v>
      </c>
      <c r="V3849" s="9" t="s">
        <v>195</v>
      </c>
      <c r="Z3849" s="9">
        <v>0</v>
      </c>
      <c r="AA3849" s="9">
        <v>1</v>
      </c>
      <c r="AB3849" s="9">
        <v>6.6151107197499996E-3</v>
      </c>
      <c r="AC3849" s="9">
        <v>9.7216266251999995E-4</v>
      </c>
      <c r="AD3849" s="9">
        <v>2.66255673637809</v>
      </c>
      <c r="AF3849" s="9">
        <v>-1</v>
      </c>
      <c r="AG3849" s="9">
        <v>-1</v>
      </c>
      <c r="AH3849" s="9">
        <v>-1</v>
      </c>
      <c r="AI3849" s="9">
        <v>-1</v>
      </c>
      <c r="AJ3849" s="9">
        <v>0</v>
      </c>
      <c r="AM3849" s="9" t="s">
        <v>309</v>
      </c>
      <c r="AN3849" s="9">
        <v>-1</v>
      </c>
      <c r="AQ3849" s="9">
        <v>578</v>
      </c>
      <c r="AR3849" s="9" t="s">
        <v>303</v>
      </c>
      <c r="AS3849" s="9" t="s">
        <v>304</v>
      </c>
      <c r="AT3849" s="9" t="s">
        <v>195</v>
      </c>
      <c r="AU3849" s="9">
        <v>132.71029999999999</v>
      </c>
      <c r="AV3849" s="9">
        <v>9.5930719127777397</v>
      </c>
      <c r="AW3849" s="9">
        <v>2.7948162368042899</v>
      </c>
      <c r="AX3849" s="9">
        <v>2.1594133999999999E-3</v>
      </c>
    </row>
    <row r="3850" spans="1:50" x14ac:dyDescent="0.25">
      <c r="A3850" s="142">
        <v>550000</v>
      </c>
      <c r="B3850" s="142">
        <v>920000</v>
      </c>
      <c r="C3850" s="142">
        <v>920000</v>
      </c>
      <c r="D3850" s="9" t="s">
        <v>305</v>
      </c>
      <c r="E3850" s="9" t="s">
        <v>70</v>
      </c>
      <c r="F3850" s="9" t="s">
        <v>306</v>
      </c>
      <c r="G3850" s="9" t="s">
        <v>307</v>
      </c>
      <c r="H3850" s="9">
        <v>0.36</v>
      </c>
      <c r="I3850" s="9">
        <v>0.48</v>
      </c>
      <c r="J3850" s="9" t="s">
        <v>195</v>
      </c>
      <c r="K3850" s="9">
        <v>0.36767177900838999</v>
      </c>
      <c r="L3850" s="9">
        <v>3856.6869941299501</v>
      </c>
      <c r="M3850" s="9">
        <v>9.5818110676365702</v>
      </c>
      <c r="N3850" s="9">
        <v>1.40814784431802</v>
      </c>
      <c r="O3850" s="9">
        <v>3.5229615213602399</v>
      </c>
      <c r="P3850" s="9">
        <v>0.51773622302723998</v>
      </c>
      <c r="Q3850" s="9">
        <v>1417.9949682102799</v>
      </c>
      <c r="R3850" s="9">
        <v>1200</v>
      </c>
      <c r="S3850" s="9" t="s">
        <v>308</v>
      </c>
      <c r="T3850" s="9">
        <v>1200</v>
      </c>
      <c r="U3850" s="9" t="s">
        <v>293</v>
      </c>
      <c r="V3850" s="9" t="s">
        <v>195</v>
      </c>
      <c r="Z3850" s="9">
        <v>0</v>
      </c>
      <c r="AA3850" s="9">
        <v>1</v>
      </c>
      <c r="AB3850" s="9">
        <v>3.5229615213602399</v>
      </c>
      <c r="AC3850" s="9">
        <v>0.51773622302723998</v>
      </c>
      <c r="AD3850" s="9">
        <v>1417.9949682102799</v>
      </c>
      <c r="AF3850" s="9">
        <v>-1</v>
      </c>
      <c r="AG3850" s="9">
        <v>-1</v>
      </c>
      <c r="AH3850" s="9">
        <v>-1</v>
      </c>
      <c r="AI3850" s="9">
        <v>-1</v>
      </c>
      <c r="AJ3850" s="9">
        <v>0</v>
      </c>
      <c r="AM3850" s="9" t="s">
        <v>309</v>
      </c>
      <c r="AN3850" s="9">
        <v>-1</v>
      </c>
      <c r="AQ3850" s="9">
        <v>578</v>
      </c>
      <c r="AR3850" s="9" t="s">
        <v>303</v>
      </c>
      <c r="AS3850" s="9" t="s">
        <v>304</v>
      </c>
      <c r="AT3850" s="9" t="s">
        <v>195</v>
      </c>
      <c r="AU3850" s="9">
        <v>132.71029999999999</v>
      </c>
      <c r="AV3850" s="9">
        <v>205.77060682685399</v>
      </c>
      <c r="AW3850" s="9">
        <v>1487.9149002153399</v>
      </c>
      <c r="AX3850" s="9">
        <v>1.1500364705999999</v>
      </c>
    </row>
    <row r="3851" spans="1:50" x14ac:dyDescent="0.25">
      <c r="A3851" s="142">
        <v>550000</v>
      </c>
      <c r="B3851" s="142">
        <v>920000</v>
      </c>
      <c r="C3851" s="142">
        <v>920000</v>
      </c>
      <c r="D3851" s="9" t="s">
        <v>305</v>
      </c>
      <c r="E3851" s="9" t="s">
        <v>70</v>
      </c>
      <c r="F3851" s="9" t="s">
        <v>306</v>
      </c>
      <c r="G3851" s="9" t="s">
        <v>307</v>
      </c>
      <c r="H3851" s="9">
        <v>0.36</v>
      </c>
      <c r="I3851" s="9">
        <v>0.48</v>
      </c>
      <c r="J3851" s="9" t="s">
        <v>195</v>
      </c>
      <c r="K3851" s="9">
        <v>2.1245226796260001E-2</v>
      </c>
      <c r="L3851" s="9">
        <v>3856.6869941299501</v>
      </c>
      <c r="M3851" s="9">
        <v>9.5818110676365702</v>
      </c>
      <c r="N3851" s="9">
        <v>1.40814784431802</v>
      </c>
      <c r="O3851" s="9">
        <v>0.20356774925085</v>
      </c>
      <c r="P3851" s="9">
        <v>2.9916420315200001E-2</v>
      </c>
      <c r="Q3851" s="9">
        <v>81.936189872477101</v>
      </c>
      <c r="R3851" s="9">
        <v>1210</v>
      </c>
      <c r="S3851" s="9" t="s">
        <v>310</v>
      </c>
      <c r="T3851" s="9">
        <v>1210</v>
      </c>
      <c r="U3851" s="9" t="s">
        <v>293</v>
      </c>
      <c r="V3851" s="9" t="s">
        <v>195</v>
      </c>
      <c r="Z3851" s="9">
        <v>0</v>
      </c>
      <c r="AA3851" s="9">
        <v>1</v>
      </c>
      <c r="AB3851" s="9">
        <v>0.20356774925085</v>
      </c>
      <c r="AC3851" s="9">
        <v>2.9916420315200001E-2</v>
      </c>
      <c r="AD3851" s="9">
        <v>81.936189872477101</v>
      </c>
      <c r="AF3851" s="9">
        <v>-1</v>
      </c>
      <c r="AG3851" s="9">
        <v>-1</v>
      </c>
      <c r="AH3851" s="9">
        <v>-1</v>
      </c>
      <c r="AI3851" s="9">
        <v>-1</v>
      </c>
      <c r="AJ3851" s="9">
        <v>0</v>
      </c>
      <c r="AM3851" s="9" t="s">
        <v>309</v>
      </c>
      <c r="AN3851" s="9">
        <v>-1</v>
      </c>
      <c r="AQ3851" s="9">
        <v>578</v>
      </c>
      <c r="AR3851" s="9" t="s">
        <v>303</v>
      </c>
      <c r="AS3851" s="9" t="s">
        <v>304</v>
      </c>
      <c r="AT3851" s="9" t="s">
        <v>195</v>
      </c>
      <c r="AU3851" s="9">
        <v>132.71029999999999</v>
      </c>
      <c r="AV3851" s="9">
        <v>37.749471385255902</v>
      </c>
      <c r="AW3851" s="9">
        <v>85.976382505789203</v>
      </c>
      <c r="AX3851" s="9">
        <v>6.6452708700000002E-2</v>
      </c>
    </row>
    <row r="3852" spans="1:50" x14ac:dyDescent="0.25">
      <c r="A3852" s="142">
        <v>550000</v>
      </c>
      <c r="B3852" s="142">
        <v>920000</v>
      </c>
      <c r="C3852" s="142">
        <v>920000</v>
      </c>
      <c r="D3852" s="9" t="s">
        <v>305</v>
      </c>
      <c r="E3852" s="9" t="s">
        <v>70</v>
      </c>
      <c r="F3852" s="9" t="s">
        <v>306</v>
      </c>
      <c r="G3852" s="9" t="s">
        <v>307</v>
      </c>
      <c r="H3852" s="9">
        <v>0.36</v>
      </c>
      <c r="I3852" s="9">
        <v>0.48</v>
      </c>
      <c r="J3852" s="9" t="s">
        <v>195</v>
      </c>
      <c r="K3852" s="9">
        <v>4.0349880804E-4</v>
      </c>
      <c r="L3852" s="9">
        <v>3856.6869941299501</v>
      </c>
      <c r="M3852" s="9">
        <v>9.5818110676365702</v>
      </c>
      <c r="N3852" s="9">
        <v>1.40814784431802</v>
      </c>
      <c r="O3852" s="9">
        <v>3.86624934474E-3</v>
      </c>
      <c r="P3852" s="9">
        <v>5.6818597672999996E-4</v>
      </c>
      <c r="Q3852" s="9">
        <v>1.5561686051495101</v>
      </c>
      <c r="R3852" s="9">
        <v>1210</v>
      </c>
      <c r="S3852" s="9" t="s">
        <v>310</v>
      </c>
      <c r="T3852" s="9">
        <v>1210</v>
      </c>
      <c r="U3852" s="9" t="s">
        <v>293</v>
      </c>
      <c r="V3852" s="9" t="s">
        <v>195</v>
      </c>
      <c r="Z3852" s="9">
        <v>0</v>
      </c>
      <c r="AA3852" s="9">
        <v>1</v>
      </c>
      <c r="AB3852" s="9">
        <v>3.86624934474E-3</v>
      </c>
      <c r="AC3852" s="9">
        <v>5.6818597672999996E-4</v>
      </c>
      <c r="AD3852" s="9">
        <v>1.55616860514843</v>
      </c>
      <c r="AF3852" s="9">
        <v>-1</v>
      </c>
      <c r="AG3852" s="9">
        <v>-1</v>
      </c>
      <c r="AH3852" s="9">
        <v>-1</v>
      </c>
      <c r="AI3852" s="9">
        <v>-1</v>
      </c>
      <c r="AJ3852" s="9">
        <v>0</v>
      </c>
      <c r="AM3852" s="9" t="s">
        <v>309</v>
      </c>
      <c r="AN3852" s="9">
        <v>-1</v>
      </c>
      <c r="AQ3852" s="9">
        <v>578</v>
      </c>
      <c r="AR3852" s="9" t="s">
        <v>303</v>
      </c>
      <c r="AS3852" s="9" t="s">
        <v>304</v>
      </c>
      <c r="AT3852" s="9" t="s">
        <v>195</v>
      </c>
      <c r="AU3852" s="9">
        <v>132.71029999999999</v>
      </c>
      <c r="AV3852" s="9">
        <v>7.3267082471375202</v>
      </c>
      <c r="AW3852" s="9">
        <v>1.6329017427826999</v>
      </c>
      <c r="AX3852" s="9">
        <v>1.2620994E-3</v>
      </c>
    </row>
    <row r="3853" spans="1:50" x14ac:dyDescent="0.25">
      <c r="A3853" s="142">
        <v>550000</v>
      </c>
      <c r="B3853" s="142">
        <v>920000</v>
      </c>
      <c r="C3853" s="142">
        <v>920000</v>
      </c>
      <c r="D3853" s="9" t="s">
        <v>305</v>
      </c>
      <c r="E3853" s="9" t="s">
        <v>70</v>
      </c>
      <c r="F3853" s="9" t="s">
        <v>306</v>
      </c>
      <c r="G3853" s="9" t="s">
        <v>307</v>
      </c>
      <c r="H3853" s="9">
        <v>0.36</v>
      </c>
      <c r="I3853" s="9">
        <v>0.48</v>
      </c>
      <c r="J3853" s="9" t="s">
        <v>195</v>
      </c>
      <c r="K3853" s="9">
        <v>0.11935780010779</v>
      </c>
      <c r="L3853" s="9">
        <v>3856.6869941299501</v>
      </c>
      <c r="M3853" s="9">
        <v>9.5818110676365702</v>
      </c>
      <c r="N3853" s="9">
        <v>1.40814784431802</v>
      </c>
      <c r="O3853" s="9">
        <v>1.1436638900815701</v>
      </c>
      <c r="P3853" s="9">
        <v>0.16807342892432001</v>
      </c>
      <c r="Q3853" s="9">
        <v>460.32567532367602</v>
      </c>
      <c r="R3853" s="9">
        <v>1210</v>
      </c>
      <c r="S3853" s="9" t="s">
        <v>310</v>
      </c>
      <c r="T3853" s="9">
        <v>1210</v>
      </c>
      <c r="U3853" s="9" t="s">
        <v>293</v>
      </c>
      <c r="V3853" s="9" t="s">
        <v>195</v>
      </c>
      <c r="Z3853" s="9">
        <v>0</v>
      </c>
      <c r="AA3853" s="9">
        <v>1</v>
      </c>
      <c r="AB3853" s="9">
        <v>1.1436638900815701</v>
      </c>
      <c r="AC3853" s="9">
        <v>0.16807342892432001</v>
      </c>
      <c r="AD3853" s="9">
        <v>460.32567532367602</v>
      </c>
      <c r="AF3853" s="9">
        <v>-1</v>
      </c>
      <c r="AG3853" s="9">
        <v>-1</v>
      </c>
      <c r="AH3853" s="9">
        <v>-1</v>
      </c>
      <c r="AI3853" s="9">
        <v>-1</v>
      </c>
      <c r="AJ3853" s="9">
        <v>0</v>
      </c>
      <c r="AM3853" s="9" t="s">
        <v>309</v>
      </c>
      <c r="AN3853" s="9">
        <v>-1</v>
      </c>
      <c r="AQ3853" s="9">
        <v>578</v>
      </c>
      <c r="AR3853" s="9" t="s">
        <v>303</v>
      </c>
      <c r="AS3853" s="9" t="s">
        <v>304</v>
      </c>
      <c r="AT3853" s="9" t="s">
        <v>195</v>
      </c>
      <c r="AU3853" s="9">
        <v>132.71029999999999</v>
      </c>
      <c r="AV3853" s="9">
        <v>100.223653921867</v>
      </c>
      <c r="AW3853" s="9">
        <v>483.02387992974599</v>
      </c>
      <c r="AX3853" s="9">
        <v>0.3733379362</v>
      </c>
    </row>
    <row r="3854" spans="1:50" x14ac:dyDescent="0.25">
      <c r="A3854" s="142">
        <v>550000</v>
      </c>
      <c r="B3854" s="142">
        <v>920000</v>
      </c>
      <c r="C3854" s="142">
        <v>920000</v>
      </c>
      <c r="D3854" s="9" t="s">
        <v>305</v>
      </c>
      <c r="E3854" s="9" t="s">
        <v>70</v>
      </c>
      <c r="F3854" s="9" t="s">
        <v>306</v>
      </c>
      <c r="G3854" s="9" t="s">
        <v>307</v>
      </c>
      <c r="H3854" s="9">
        <v>0.36</v>
      </c>
      <c r="I3854" s="9">
        <v>0.48</v>
      </c>
      <c r="J3854" s="9" t="s">
        <v>195</v>
      </c>
      <c r="K3854" s="9">
        <v>0.10908514903947</v>
      </c>
      <c r="L3854" s="9">
        <v>3856.6869941299501</v>
      </c>
      <c r="M3854" s="9">
        <v>9.5818110676365702</v>
      </c>
      <c r="N3854" s="9">
        <v>1.40814784431802</v>
      </c>
      <c r="O3854" s="9">
        <v>1.0452332883812301</v>
      </c>
      <c r="P3854" s="9">
        <v>0.15360801746704</v>
      </c>
      <c r="Q3854" s="9">
        <v>420.70727555327397</v>
      </c>
      <c r="R3854" s="9">
        <v>1210</v>
      </c>
      <c r="S3854" s="9" t="s">
        <v>310</v>
      </c>
      <c r="T3854" s="9">
        <v>1210</v>
      </c>
      <c r="U3854" s="9" t="s">
        <v>293</v>
      </c>
      <c r="V3854" s="9" t="s">
        <v>195</v>
      </c>
      <c r="Z3854" s="9">
        <v>0</v>
      </c>
      <c r="AA3854" s="9">
        <v>1</v>
      </c>
      <c r="AB3854" s="9">
        <v>1.0452332883812301</v>
      </c>
      <c r="AC3854" s="9">
        <v>0.15360801746704</v>
      </c>
      <c r="AD3854" s="9">
        <v>420.70727555327397</v>
      </c>
      <c r="AF3854" s="9">
        <v>-1</v>
      </c>
      <c r="AG3854" s="9">
        <v>-1</v>
      </c>
      <c r="AH3854" s="9">
        <v>-1</v>
      </c>
      <c r="AI3854" s="9">
        <v>-1</v>
      </c>
      <c r="AJ3854" s="9">
        <v>0</v>
      </c>
      <c r="AM3854" s="9" t="s">
        <v>309</v>
      </c>
      <c r="AN3854" s="9">
        <v>-1</v>
      </c>
      <c r="AQ3854" s="9">
        <v>578</v>
      </c>
      <c r="AR3854" s="9" t="s">
        <v>303</v>
      </c>
      <c r="AS3854" s="9" t="s">
        <v>304</v>
      </c>
      <c r="AT3854" s="9" t="s">
        <v>195</v>
      </c>
      <c r="AU3854" s="9">
        <v>132.71029999999999</v>
      </c>
      <c r="AV3854" s="9">
        <v>86.029725399245805</v>
      </c>
      <c r="AW3854" s="9">
        <v>441.451935978866</v>
      </c>
      <c r="AX3854" s="9">
        <v>0.34120622509999998</v>
      </c>
    </row>
    <row r="3855" spans="1:50" x14ac:dyDescent="0.25">
      <c r="A3855" s="142">
        <v>550000</v>
      </c>
      <c r="B3855" s="142">
        <v>920000</v>
      </c>
      <c r="C3855" s="142">
        <v>920000</v>
      </c>
      <c r="D3855" s="9" t="s">
        <v>305</v>
      </c>
      <c r="E3855" s="9" t="s">
        <v>70</v>
      </c>
      <c r="F3855" s="9" t="s">
        <v>306</v>
      </c>
      <c r="G3855" s="9" t="s">
        <v>307</v>
      </c>
      <c r="H3855" s="9">
        <v>0.36</v>
      </c>
      <c r="I3855" s="9">
        <v>0.48</v>
      </c>
      <c r="J3855" s="9" t="s">
        <v>195</v>
      </c>
      <c r="K3855" s="9">
        <v>2.6234569802580002E-2</v>
      </c>
      <c r="L3855" s="9">
        <v>3921.53612545943</v>
      </c>
      <c r="M3855" s="9">
        <v>10.344585501970601</v>
      </c>
      <c r="N3855" s="9">
        <v>1.36589093543385</v>
      </c>
      <c r="O3855" s="9">
        <v>0.27138575043027002</v>
      </c>
      <c r="P3855" s="9">
        <v>3.583356108836E-2</v>
      </c>
      <c r="Q3855" s="9">
        <v>102.879813216732</v>
      </c>
      <c r="R3855" s="9">
        <v>1400</v>
      </c>
      <c r="S3855" s="9" t="s">
        <v>297</v>
      </c>
      <c r="T3855" s="9">
        <v>1400</v>
      </c>
      <c r="U3855" s="9" t="s">
        <v>293</v>
      </c>
      <c r="V3855" s="9" t="s">
        <v>195</v>
      </c>
      <c r="Z3855" s="9">
        <v>0</v>
      </c>
      <c r="AA3855" s="9">
        <v>1</v>
      </c>
      <c r="AB3855" s="9">
        <v>0.27138575043027002</v>
      </c>
      <c r="AC3855" s="9">
        <v>3.583356108836E-2</v>
      </c>
      <c r="AD3855" s="9">
        <v>102.879813216732</v>
      </c>
      <c r="AF3855" s="9">
        <v>-1</v>
      </c>
      <c r="AG3855" s="9">
        <v>-1</v>
      </c>
      <c r="AH3855" s="9">
        <v>-1</v>
      </c>
      <c r="AI3855" s="9">
        <v>-1</v>
      </c>
      <c r="AJ3855" s="9">
        <v>0</v>
      </c>
      <c r="AM3855" s="9" t="s">
        <v>309</v>
      </c>
      <c r="AN3855" s="9">
        <v>-1</v>
      </c>
      <c r="AQ3855" s="9">
        <v>578</v>
      </c>
      <c r="AR3855" s="9" t="s">
        <v>303</v>
      </c>
      <c r="AS3855" s="9" t="s">
        <v>304</v>
      </c>
      <c r="AT3855" s="9" t="s">
        <v>195</v>
      </c>
      <c r="AU3855" s="9">
        <v>132.71029999999999</v>
      </c>
      <c r="AV3855" s="9">
        <v>132.33011353175999</v>
      </c>
      <c r="AW3855" s="9">
        <v>106.16753729449999</v>
      </c>
      <c r="AX3855" s="9">
        <v>8.3438615699999996E-2</v>
      </c>
    </row>
    <row r="3856" spans="1:50" x14ac:dyDescent="0.25">
      <c r="A3856" s="142">
        <v>550000</v>
      </c>
      <c r="B3856" s="142">
        <v>920000</v>
      </c>
      <c r="C3856" s="142">
        <v>920000</v>
      </c>
      <c r="D3856" s="9" t="s">
        <v>305</v>
      </c>
      <c r="E3856" s="9" t="s">
        <v>70</v>
      </c>
      <c r="F3856" s="9" t="s">
        <v>306</v>
      </c>
      <c r="G3856" s="9" t="s">
        <v>307</v>
      </c>
      <c r="H3856" s="9">
        <v>0.36</v>
      </c>
      <c r="I3856" s="9">
        <v>0.48</v>
      </c>
      <c r="J3856" s="9" t="s">
        <v>195</v>
      </c>
      <c r="K3856" s="9">
        <v>1.7583141755710002E-2</v>
      </c>
      <c r="L3856" s="9">
        <v>3921.53612545943</v>
      </c>
      <c r="M3856" s="9">
        <v>10.344585501970601</v>
      </c>
      <c r="N3856" s="9">
        <v>1.36589093543385</v>
      </c>
      <c r="O3856" s="9">
        <v>0.18189031328520999</v>
      </c>
      <c r="P3856" s="9">
        <v>2.4016653940569999E-2</v>
      </c>
      <c r="Q3856" s="9">
        <v>68.952925594090999</v>
      </c>
      <c r="R3856" s="9">
        <v>8140</v>
      </c>
      <c r="S3856" s="9" t="s">
        <v>292</v>
      </c>
      <c r="T3856" s="9">
        <v>8140</v>
      </c>
      <c r="U3856" s="9" t="s">
        <v>293</v>
      </c>
      <c r="V3856" s="9" t="s">
        <v>195</v>
      </c>
      <c r="Z3856" s="9">
        <v>0</v>
      </c>
      <c r="AA3856" s="9">
        <v>1</v>
      </c>
      <c r="AB3856" s="9">
        <v>0.18189031328520999</v>
      </c>
      <c r="AC3856" s="9">
        <v>2.4016653940569999E-2</v>
      </c>
      <c r="AD3856" s="9">
        <v>70.2860173152432</v>
      </c>
      <c r="AF3856" s="9">
        <v>-1</v>
      </c>
      <c r="AG3856" s="9">
        <v>-1</v>
      </c>
      <c r="AH3856" s="9">
        <v>-1</v>
      </c>
      <c r="AI3856" s="9">
        <v>-1</v>
      </c>
      <c r="AJ3856" s="9">
        <v>0</v>
      </c>
      <c r="AM3856" s="9" t="s">
        <v>309</v>
      </c>
      <c r="AN3856" s="9">
        <v>-1</v>
      </c>
      <c r="AQ3856" s="9">
        <v>578</v>
      </c>
      <c r="AR3856" s="9" t="s">
        <v>303</v>
      </c>
      <c r="AS3856" s="9" t="s">
        <v>304</v>
      </c>
      <c r="AT3856" s="9" t="s">
        <v>195</v>
      </c>
      <c r="AU3856" s="9">
        <v>132.71029999999999</v>
      </c>
      <c r="AV3856" s="9">
        <v>108.72778583553</v>
      </c>
      <c r="AW3856" s="9">
        <v>71.156450140064905</v>
      </c>
      <c r="AX3856" s="9">
        <v>5.70040692E-2</v>
      </c>
    </row>
    <row r="3857" spans="1:50" x14ac:dyDescent="0.25">
      <c r="A3857" s="142">
        <v>550000</v>
      </c>
      <c r="B3857" s="142">
        <v>920000</v>
      </c>
      <c r="C3857" s="142">
        <v>920000</v>
      </c>
      <c r="D3857" s="9" t="s">
        <v>305</v>
      </c>
      <c r="E3857" s="9" t="s">
        <v>70</v>
      </c>
      <c r="F3857" s="9" t="s">
        <v>306</v>
      </c>
      <c r="G3857" s="9" t="s">
        <v>307</v>
      </c>
      <c r="H3857" s="9">
        <v>0.36</v>
      </c>
      <c r="I3857" s="9">
        <v>0.48</v>
      </c>
      <c r="J3857" s="9" t="s">
        <v>195</v>
      </c>
      <c r="K3857" s="9">
        <v>4.0066452688110002E-2</v>
      </c>
      <c r="L3857" s="9">
        <v>3921.53612545943</v>
      </c>
      <c r="M3857" s="9">
        <v>10.344585501970601</v>
      </c>
      <c r="N3857" s="9">
        <v>1.36589093543385</v>
      </c>
      <c r="O3857" s="9">
        <v>0.41447084559289998</v>
      </c>
      <c r="P3857" s="9">
        <v>5.4726404541689998E-2</v>
      </c>
      <c r="Q3857" s="9">
        <v>157.12204163546599</v>
      </c>
      <c r="R3857" s="9">
        <v>1410</v>
      </c>
      <c r="S3857" s="9" t="s">
        <v>299</v>
      </c>
      <c r="T3857" s="9">
        <v>1410</v>
      </c>
      <c r="U3857" s="9" t="s">
        <v>293</v>
      </c>
      <c r="V3857" s="9" t="s">
        <v>195</v>
      </c>
      <c r="Z3857" s="9">
        <v>0</v>
      </c>
      <c r="AA3857" s="9">
        <v>1</v>
      </c>
      <c r="AB3857" s="9">
        <v>0.41447084559289998</v>
      </c>
      <c r="AC3857" s="9">
        <v>5.4726404541689998E-2</v>
      </c>
      <c r="AD3857" s="9">
        <v>157.12204163546599</v>
      </c>
      <c r="AF3857" s="9">
        <v>-1</v>
      </c>
      <c r="AG3857" s="9">
        <v>-1</v>
      </c>
      <c r="AH3857" s="9">
        <v>-1</v>
      </c>
      <c r="AI3857" s="9">
        <v>-1</v>
      </c>
      <c r="AJ3857" s="9">
        <v>0</v>
      </c>
      <c r="AM3857" s="9" t="s">
        <v>309</v>
      </c>
      <c r="AN3857" s="9">
        <v>-1</v>
      </c>
      <c r="AQ3857" s="9">
        <v>578</v>
      </c>
      <c r="AR3857" s="9" t="s">
        <v>303</v>
      </c>
      <c r="AS3857" s="9" t="s">
        <v>304</v>
      </c>
      <c r="AT3857" s="9" t="s">
        <v>195</v>
      </c>
      <c r="AU3857" s="9">
        <v>132.71029999999999</v>
      </c>
      <c r="AV3857" s="9">
        <v>56.471203196604797</v>
      </c>
      <c r="AW3857" s="9">
        <v>162.14318138369501</v>
      </c>
      <c r="AX3857" s="9">
        <v>0.12743069069999999</v>
      </c>
    </row>
    <row r="3858" spans="1:50" x14ac:dyDescent="0.25">
      <c r="A3858" s="142">
        <v>550000</v>
      </c>
      <c r="B3858" s="142">
        <v>920000</v>
      </c>
      <c r="C3858" s="142">
        <v>920000</v>
      </c>
      <c r="D3858" s="9" t="s">
        <v>305</v>
      </c>
      <c r="E3858" s="9" t="s">
        <v>70</v>
      </c>
      <c r="F3858" s="9" t="s">
        <v>306</v>
      </c>
      <c r="G3858" s="9" t="s">
        <v>307</v>
      </c>
      <c r="H3858" s="9">
        <v>0.36</v>
      </c>
      <c r="I3858" s="9">
        <v>0.48</v>
      </c>
      <c r="J3858" s="9" t="s">
        <v>195</v>
      </c>
      <c r="K3858" s="9">
        <v>0.11633172363265</v>
      </c>
      <c r="L3858" s="9">
        <v>3921.53612545943</v>
      </c>
      <c r="M3858" s="9">
        <v>10.344585501970601</v>
      </c>
      <c r="N3858" s="9">
        <v>1.36589093543385</v>
      </c>
      <c r="O3858" s="9">
        <v>1.2034034617096101</v>
      </c>
      <c r="P3858" s="9">
        <v>0.15889644681323001</v>
      </c>
      <c r="Q3858" s="9">
        <v>456.19905676241598</v>
      </c>
      <c r="R3858" s="9">
        <v>1430</v>
      </c>
      <c r="S3858" s="9" t="s">
        <v>298</v>
      </c>
      <c r="T3858" s="9">
        <v>1430</v>
      </c>
      <c r="U3858" s="9" t="s">
        <v>293</v>
      </c>
      <c r="V3858" s="9" t="s">
        <v>195</v>
      </c>
      <c r="Z3858" s="9">
        <v>0</v>
      </c>
      <c r="AA3858" s="9">
        <v>1</v>
      </c>
      <c r="AB3858" s="9">
        <v>1.2034034617096101</v>
      </c>
      <c r="AC3858" s="9">
        <v>0.15889644681323001</v>
      </c>
      <c r="AD3858" s="9">
        <v>456.19905676241598</v>
      </c>
      <c r="AF3858" s="9">
        <v>-1</v>
      </c>
      <c r="AG3858" s="9">
        <v>-1</v>
      </c>
      <c r="AH3858" s="9">
        <v>-1</v>
      </c>
      <c r="AI3858" s="9">
        <v>-1</v>
      </c>
      <c r="AJ3858" s="9">
        <v>0</v>
      </c>
      <c r="AM3858" s="9" t="s">
        <v>309</v>
      </c>
      <c r="AN3858" s="9">
        <v>-1</v>
      </c>
      <c r="AQ3858" s="9">
        <v>578</v>
      </c>
      <c r="AR3858" s="9" t="s">
        <v>303</v>
      </c>
      <c r="AS3858" s="9" t="s">
        <v>304</v>
      </c>
      <c r="AT3858" s="9" t="s">
        <v>195</v>
      </c>
      <c r="AU3858" s="9">
        <v>132.71029999999999</v>
      </c>
      <c r="AV3858" s="9">
        <v>91.934889871374693</v>
      </c>
      <c r="AW3858" s="9">
        <v>470.777782911668</v>
      </c>
      <c r="AX3858" s="9">
        <v>0.36999112470000001</v>
      </c>
    </row>
    <row r="3859" spans="1:50" x14ac:dyDescent="0.25">
      <c r="A3859" s="142">
        <v>550000</v>
      </c>
      <c r="B3859" s="142">
        <v>920000</v>
      </c>
      <c r="C3859" s="142">
        <v>920000</v>
      </c>
      <c r="D3859" s="9" t="s">
        <v>305</v>
      </c>
      <c r="E3859" s="9" t="s">
        <v>70</v>
      </c>
      <c r="F3859" s="9" t="s">
        <v>306</v>
      </c>
      <c r="G3859" s="9" t="s">
        <v>307</v>
      </c>
      <c r="H3859" s="9">
        <v>0.36</v>
      </c>
      <c r="I3859" s="9">
        <v>0.48</v>
      </c>
      <c r="J3859" s="9" t="s">
        <v>195</v>
      </c>
      <c r="K3859" s="9">
        <v>8.9546728032709993E-2</v>
      </c>
      <c r="L3859" s="9">
        <v>3921.53612545943</v>
      </c>
      <c r="M3859" s="9">
        <v>10.344585501970601</v>
      </c>
      <c r="N3859" s="9">
        <v>1.36589093543385</v>
      </c>
      <c r="O3859" s="9">
        <v>0.92632378455611997</v>
      </c>
      <c r="P3859" s="9">
        <v>0.12231106411764001</v>
      </c>
      <c r="Q3859" s="9">
        <v>351.16072889697898</v>
      </c>
      <c r="R3859" s="9">
        <v>1410</v>
      </c>
      <c r="S3859" s="9" t="s">
        <v>299</v>
      </c>
      <c r="T3859" s="9">
        <v>1410</v>
      </c>
      <c r="U3859" s="9" t="s">
        <v>293</v>
      </c>
      <c r="V3859" s="9" t="s">
        <v>195</v>
      </c>
      <c r="Z3859" s="9">
        <v>0</v>
      </c>
      <c r="AA3859" s="9">
        <v>1</v>
      </c>
      <c r="AB3859" s="9">
        <v>0.92632378455611997</v>
      </c>
      <c r="AC3859" s="9">
        <v>0.12231106411764001</v>
      </c>
      <c r="AD3859" s="9">
        <v>351.16072889697898</v>
      </c>
      <c r="AF3859" s="9">
        <v>-1</v>
      </c>
      <c r="AG3859" s="9">
        <v>-1</v>
      </c>
      <c r="AH3859" s="9">
        <v>-1</v>
      </c>
      <c r="AI3859" s="9">
        <v>-1</v>
      </c>
      <c r="AJ3859" s="9">
        <v>0</v>
      </c>
      <c r="AM3859" s="9" t="s">
        <v>309</v>
      </c>
      <c r="AN3859" s="9">
        <v>-1</v>
      </c>
      <c r="AQ3859" s="9">
        <v>578</v>
      </c>
      <c r="AR3859" s="9" t="s">
        <v>303</v>
      </c>
      <c r="AS3859" s="9" t="s">
        <v>304</v>
      </c>
      <c r="AT3859" s="9" t="s">
        <v>195</v>
      </c>
      <c r="AU3859" s="9">
        <v>132.71029999999999</v>
      </c>
      <c r="AV3859" s="9">
        <v>84.929044216411398</v>
      </c>
      <c r="AW3859" s="9">
        <v>362.38275144409403</v>
      </c>
      <c r="AX3859" s="9">
        <v>0.28480188880000001</v>
      </c>
    </row>
    <row r="3860" spans="1:50" x14ac:dyDescent="0.25">
      <c r="A3860" s="142">
        <v>550000</v>
      </c>
      <c r="B3860" s="142">
        <v>920000</v>
      </c>
      <c r="C3860" s="142">
        <v>920000</v>
      </c>
      <c r="D3860" s="9" t="s">
        <v>305</v>
      </c>
      <c r="E3860" s="9" t="s">
        <v>70</v>
      </c>
      <c r="F3860" s="9" t="s">
        <v>306</v>
      </c>
      <c r="G3860" s="9" t="s">
        <v>307</v>
      </c>
      <c r="H3860" s="9">
        <v>0.36</v>
      </c>
      <c r="I3860" s="9">
        <v>0.48</v>
      </c>
      <c r="J3860" s="9" t="s">
        <v>195</v>
      </c>
      <c r="K3860" s="9">
        <v>8.8669238777929996E-2</v>
      </c>
      <c r="L3860" s="9">
        <v>3921.53612545943</v>
      </c>
      <c r="M3860" s="9">
        <v>10.344585501970601</v>
      </c>
      <c r="N3860" s="9">
        <v>1.36589093543385</v>
      </c>
      <c r="O3860" s="9">
        <v>0.91724652193297995</v>
      </c>
      <c r="P3860" s="9">
        <v>0.12111250949859</v>
      </c>
      <c r="Q3860" s="9">
        <v>347.71962308465203</v>
      </c>
      <c r="R3860" s="9">
        <v>1410</v>
      </c>
      <c r="S3860" s="9" t="s">
        <v>299</v>
      </c>
      <c r="T3860" s="9">
        <v>1410</v>
      </c>
      <c r="U3860" s="9" t="s">
        <v>293</v>
      </c>
      <c r="V3860" s="9" t="s">
        <v>195</v>
      </c>
      <c r="Z3860" s="9">
        <v>0</v>
      </c>
      <c r="AA3860" s="9">
        <v>1</v>
      </c>
      <c r="AB3860" s="9">
        <v>0.91724652193297995</v>
      </c>
      <c r="AC3860" s="9">
        <v>0.12111250949859</v>
      </c>
      <c r="AD3860" s="9">
        <v>347.719623084651</v>
      </c>
      <c r="AF3860" s="9">
        <v>-1</v>
      </c>
      <c r="AG3860" s="9">
        <v>-1</v>
      </c>
      <c r="AH3860" s="9">
        <v>-1</v>
      </c>
      <c r="AI3860" s="9">
        <v>-1</v>
      </c>
      <c r="AJ3860" s="9">
        <v>0</v>
      </c>
      <c r="AM3860" s="9" t="s">
        <v>309</v>
      </c>
      <c r="AN3860" s="9">
        <v>-1</v>
      </c>
      <c r="AQ3860" s="9">
        <v>578</v>
      </c>
      <c r="AR3860" s="9" t="s">
        <v>303</v>
      </c>
      <c r="AS3860" s="9" t="s">
        <v>304</v>
      </c>
      <c r="AT3860" s="9" t="s">
        <v>195</v>
      </c>
      <c r="AU3860" s="9">
        <v>132.71029999999999</v>
      </c>
      <c r="AV3860" s="9">
        <v>78.607919082331193</v>
      </c>
      <c r="AW3860" s="9">
        <v>358.83167841779499</v>
      </c>
      <c r="AX3860" s="9">
        <v>0.28201104869999999</v>
      </c>
    </row>
    <row r="3861" spans="1:50" x14ac:dyDescent="0.25">
      <c r="A3861" s="142">
        <v>550000</v>
      </c>
      <c r="B3861" s="142">
        <v>920000</v>
      </c>
      <c r="C3861" s="142">
        <v>920000</v>
      </c>
      <c r="D3861" s="9" t="s">
        <v>305</v>
      </c>
      <c r="E3861" s="9" t="s">
        <v>70</v>
      </c>
      <c r="F3861" s="9" t="s">
        <v>306</v>
      </c>
      <c r="G3861" s="9" t="s">
        <v>307</v>
      </c>
      <c r="H3861" s="9">
        <v>0.36</v>
      </c>
      <c r="I3861" s="9">
        <v>0.48</v>
      </c>
      <c r="J3861" s="9" t="s">
        <v>195</v>
      </c>
      <c r="K3861" s="9">
        <v>0.23115025690881</v>
      </c>
      <c r="L3861" s="9">
        <v>3847.42469128625</v>
      </c>
      <c r="M3861" s="9">
        <v>9.5601531205363504</v>
      </c>
      <c r="N3861" s="9">
        <v>1.4050111376816099</v>
      </c>
      <c r="O3861" s="9">
        <v>2.2098318498996101</v>
      </c>
      <c r="P3861" s="9">
        <v>0.32476868543484999</v>
      </c>
      <c r="Q3861" s="9">
        <v>889.33320582814702</v>
      </c>
      <c r="R3861" s="9">
        <v>1200</v>
      </c>
      <c r="S3861" s="9" t="s">
        <v>308</v>
      </c>
      <c r="T3861" s="9">
        <v>1200</v>
      </c>
      <c r="U3861" s="9" t="s">
        <v>293</v>
      </c>
      <c r="V3861" s="9" t="s">
        <v>195</v>
      </c>
      <c r="Z3861" s="9">
        <v>0</v>
      </c>
      <c r="AA3861" s="9">
        <v>1</v>
      </c>
      <c r="AB3861" s="9">
        <v>2.2098318498996101</v>
      </c>
      <c r="AC3861" s="9">
        <v>0.32476868543484999</v>
      </c>
      <c r="AD3861" s="9">
        <v>889.33320582814702</v>
      </c>
      <c r="AF3861" s="9">
        <v>-1</v>
      </c>
      <c r="AG3861" s="9">
        <v>-1</v>
      </c>
      <c r="AH3861" s="9">
        <v>-1</v>
      </c>
      <c r="AI3861" s="9">
        <v>-1</v>
      </c>
      <c r="AJ3861" s="9">
        <v>0</v>
      </c>
      <c r="AM3861" s="9" t="s">
        <v>309</v>
      </c>
      <c r="AN3861" s="9">
        <v>-1</v>
      </c>
      <c r="AQ3861" s="9">
        <v>578</v>
      </c>
      <c r="AR3861" s="9" t="s">
        <v>303</v>
      </c>
      <c r="AS3861" s="9" t="s">
        <v>304</v>
      </c>
      <c r="AT3861" s="9" t="s">
        <v>195</v>
      </c>
      <c r="AU3861" s="9">
        <v>132.71029999999999</v>
      </c>
      <c r="AV3861" s="9">
        <v>139.08045769855701</v>
      </c>
      <c r="AW3861" s="9">
        <v>935.43190171085996</v>
      </c>
      <c r="AX3861" s="9">
        <v>0.72127591710000005</v>
      </c>
    </row>
    <row r="3862" spans="1:50" x14ac:dyDescent="0.25">
      <c r="A3862" s="142">
        <v>550000</v>
      </c>
      <c r="B3862" s="142">
        <v>920000</v>
      </c>
      <c r="C3862" s="142">
        <v>920000</v>
      </c>
      <c r="D3862" s="9" t="s">
        <v>305</v>
      </c>
      <c r="E3862" s="9" t="s">
        <v>70</v>
      </c>
      <c r="F3862" s="9" t="s">
        <v>306</v>
      </c>
      <c r="G3862" s="9" t="s">
        <v>307</v>
      </c>
      <c r="H3862" s="9">
        <v>0.36</v>
      </c>
      <c r="I3862" s="9">
        <v>0.48</v>
      </c>
      <c r="J3862" s="9" t="s">
        <v>195</v>
      </c>
      <c r="K3862" s="9">
        <v>3.4347829974500001E-3</v>
      </c>
      <c r="L3862" s="9">
        <v>3847.42469128625</v>
      </c>
      <c r="M3862" s="9">
        <v>9.5601531205363504</v>
      </c>
      <c r="N3862" s="9">
        <v>1.4050111376816099</v>
      </c>
      <c r="O3862" s="9">
        <v>3.2837051391470001E-2</v>
      </c>
      <c r="P3862" s="9">
        <v>4.8259083669400004E-3</v>
      </c>
      <c r="Q3862" s="9">
        <v>13.215068913614701</v>
      </c>
      <c r="R3862" s="9">
        <v>1210</v>
      </c>
      <c r="S3862" s="9" t="s">
        <v>310</v>
      </c>
      <c r="T3862" s="9">
        <v>1210</v>
      </c>
      <c r="U3862" s="9" t="s">
        <v>293</v>
      </c>
      <c r="V3862" s="9" t="s">
        <v>195</v>
      </c>
      <c r="Z3862" s="9">
        <v>0</v>
      </c>
      <c r="AA3862" s="9">
        <v>1</v>
      </c>
      <c r="AB3862" s="9">
        <v>3.2837051391470001E-2</v>
      </c>
      <c r="AC3862" s="9">
        <v>4.8259083669400004E-3</v>
      </c>
      <c r="AD3862" s="9">
        <v>13.2150689136163</v>
      </c>
      <c r="AF3862" s="9">
        <v>-1</v>
      </c>
      <c r="AG3862" s="9">
        <v>-1</v>
      </c>
      <c r="AH3862" s="9">
        <v>-1</v>
      </c>
      <c r="AI3862" s="9">
        <v>-1</v>
      </c>
      <c r="AJ3862" s="9">
        <v>0</v>
      </c>
      <c r="AM3862" s="9" t="s">
        <v>309</v>
      </c>
      <c r="AN3862" s="9">
        <v>-1</v>
      </c>
      <c r="AQ3862" s="9">
        <v>578</v>
      </c>
      <c r="AR3862" s="9" t="s">
        <v>303</v>
      </c>
      <c r="AS3862" s="9" t="s">
        <v>304</v>
      </c>
      <c r="AT3862" s="9" t="s">
        <v>195</v>
      </c>
      <c r="AU3862" s="9">
        <v>132.71029999999999</v>
      </c>
      <c r="AV3862" s="9">
        <v>21.2533250407667</v>
      </c>
      <c r="AW3862" s="9">
        <v>13.900073632798801</v>
      </c>
      <c r="AX3862" s="9">
        <v>1.0717817399999999E-2</v>
      </c>
    </row>
    <row r="3863" spans="1:50" x14ac:dyDescent="0.25">
      <c r="A3863" s="142">
        <v>550000</v>
      </c>
      <c r="B3863" s="142">
        <v>920000</v>
      </c>
      <c r="C3863" s="142">
        <v>920000</v>
      </c>
      <c r="D3863" s="9" t="s">
        <v>305</v>
      </c>
      <c r="E3863" s="9" t="s">
        <v>70</v>
      </c>
      <c r="F3863" s="9" t="s">
        <v>306</v>
      </c>
      <c r="G3863" s="9" t="s">
        <v>307</v>
      </c>
      <c r="H3863" s="9">
        <v>0.36</v>
      </c>
      <c r="I3863" s="9">
        <v>0.48</v>
      </c>
      <c r="J3863" s="9" t="s">
        <v>195</v>
      </c>
      <c r="K3863" s="9">
        <v>1.7286258207989999E-2</v>
      </c>
      <c r="L3863" s="9">
        <v>3847.42469128625</v>
      </c>
      <c r="M3863" s="9">
        <v>9.5601531205363504</v>
      </c>
      <c r="N3863" s="9">
        <v>1.4050111376816099</v>
      </c>
      <c r="O3863" s="9">
        <v>0.16525927534959001</v>
      </c>
      <c r="P3863" s="9">
        <v>2.4287385311070001E-2</v>
      </c>
      <c r="Q3863" s="9">
        <v>66.507576649404896</v>
      </c>
      <c r="R3863" s="9">
        <v>1210</v>
      </c>
      <c r="S3863" s="9" t="s">
        <v>310</v>
      </c>
      <c r="T3863" s="9">
        <v>1210</v>
      </c>
      <c r="U3863" s="9" t="s">
        <v>293</v>
      </c>
      <c r="V3863" s="9" t="s">
        <v>195</v>
      </c>
      <c r="Z3863" s="9">
        <v>0</v>
      </c>
      <c r="AA3863" s="9">
        <v>1</v>
      </c>
      <c r="AB3863" s="9">
        <v>0.16525927534959001</v>
      </c>
      <c r="AC3863" s="9">
        <v>2.4287385311070001E-2</v>
      </c>
      <c r="AD3863" s="9">
        <v>66.5075766494042</v>
      </c>
      <c r="AF3863" s="9">
        <v>-1</v>
      </c>
      <c r="AG3863" s="9">
        <v>-1</v>
      </c>
      <c r="AH3863" s="9">
        <v>-1</v>
      </c>
      <c r="AI3863" s="9">
        <v>-1</v>
      </c>
      <c r="AJ3863" s="9">
        <v>0</v>
      </c>
      <c r="AM3863" s="9" t="s">
        <v>309</v>
      </c>
      <c r="AN3863" s="9">
        <v>-1</v>
      </c>
      <c r="AQ3863" s="9">
        <v>578</v>
      </c>
      <c r="AR3863" s="9" t="s">
        <v>303</v>
      </c>
      <c r="AS3863" s="9" t="s">
        <v>304</v>
      </c>
      <c r="AT3863" s="9" t="s">
        <v>195</v>
      </c>
      <c r="AU3863" s="9">
        <v>132.71029999999999</v>
      </c>
      <c r="AV3863" s="9">
        <v>47.482251844249497</v>
      </c>
      <c r="AW3863" s="9">
        <v>69.9550050483044</v>
      </c>
      <c r="AX3863" s="9">
        <v>5.3939640400000002E-2</v>
      </c>
    </row>
    <row r="3864" spans="1:50" x14ac:dyDescent="0.25">
      <c r="A3864" s="142">
        <v>550000</v>
      </c>
      <c r="B3864" s="142">
        <v>920000</v>
      </c>
      <c r="C3864" s="142">
        <v>920000</v>
      </c>
      <c r="D3864" s="9" t="s">
        <v>305</v>
      </c>
      <c r="E3864" s="9" t="s">
        <v>70</v>
      </c>
      <c r="F3864" s="9" t="s">
        <v>306</v>
      </c>
      <c r="G3864" s="9" t="s">
        <v>307</v>
      </c>
      <c r="H3864" s="9">
        <v>0.36</v>
      </c>
      <c r="I3864" s="9">
        <v>0.48</v>
      </c>
      <c r="J3864" s="9" t="s">
        <v>195</v>
      </c>
      <c r="K3864" s="9">
        <v>3.9292253030580003E-2</v>
      </c>
      <c r="L3864" s="9">
        <v>3847.42469128625</v>
      </c>
      <c r="M3864" s="9">
        <v>9.5601531205363504</v>
      </c>
      <c r="N3864" s="9">
        <v>1.4050111376816099</v>
      </c>
      <c r="O3864" s="9">
        <v>0.37563995542327</v>
      </c>
      <c r="P3864" s="9">
        <v>5.5206053132570002E-2</v>
      </c>
      <c r="Q3864" s="9">
        <v>151.17398448614699</v>
      </c>
      <c r="R3864" s="9">
        <v>1210</v>
      </c>
      <c r="S3864" s="9" t="s">
        <v>310</v>
      </c>
      <c r="T3864" s="9">
        <v>1210</v>
      </c>
      <c r="U3864" s="9" t="s">
        <v>293</v>
      </c>
      <c r="V3864" s="9" t="s">
        <v>195</v>
      </c>
      <c r="Z3864" s="9">
        <v>0</v>
      </c>
      <c r="AA3864" s="9">
        <v>1</v>
      </c>
      <c r="AB3864" s="9">
        <v>0.37563995542327</v>
      </c>
      <c r="AC3864" s="9">
        <v>5.5206053132570002E-2</v>
      </c>
      <c r="AD3864" s="9">
        <v>151.17398448614699</v>
      </c>
      <c r="AF3864" s="9">
        <v>-1</v>
      </c>
      <c r="AG3864" s="9">
        <v>-1</v>
      </c>
      <c r="AH3864" s="9">
        <v>-1</v>
      </c>
      <c r="AI3864" s="9">
        <v>-1</v>
      </c>
      <c r="AJ3864" s="9">
        <v>0</v>
      </c>
      <c r="AM3864" s="9" t="s">
        <v>309</v>
      </c>
      <c r="AN3864" s="9">
        <v>-1</v>
      </c>
      <c r="AQ3864" s="9">
        <v>578</v>
      </c>
      <c r="AR3864" s="9" t="s">
        <v>303</v>
      </c>
      <c r="AS3864" s="9" t="s">
        <v>304</v>
      </c>
      <c r="AT3864" s="9" t="s">
        <v>195</v>
      </c>
      <c r="AU3864" s="9">
        <v>132.71029999999999</v>
      </c>
      <c r="AV3864" s="9">
        <v>52.727160533806298</v>
      </c>
      <c r="AW3864" s="9">
        <v>159.010106527396</v>
      </c>
      <c r="AX3864" s="9">
        <v>0.1226066379</v>
      </c>
    </row>
    <row r="3865" spans="1:50" x14ac:dyDescent="0.25">
      <c r="A3865" s="142">
        <v>550000</v>
      </c>
      <c r="B3865" s="142">
        <v>920000</v>
      </c>
      <c r="C3865" s="142">
        <v>920000</v>
      </c>
      <c r="D3865" s="9" t="s">
        <v>305</v>
      </c>
      <c r="E3865" s="9" t="s">
        <v>70</v>
      </c>
      <c r="F3865" s="9" t="s">
        <v>306</v>
      </c>
      <c r="G3865" s="9" t="s">
        <v>307</v>
      </c>
      <c r="H3865" s="9">
        <v>0.36</v>
      </c>
      <c r="I3865" s="9">
        <v>0.48</v>
      </c>
      <c r="J3865" s="9" t="s">
        <v>195</v>
      </c>
      <c r="K3865" s="9">
        <v>6.6073375819300006E-2</v>
      </c>
      <c r="L3865" s="9">
        <v>3847.42469128625</v>
      </c>
      <c r="M3865" s="9">
        <v>9.5601531205363504</v>
      </c>
      <c r="N3865" s="9">
        <v>1.4050111376816099</v>
      </c>
      <c r="O3865" s="9">
        <v>0.63167159002327999</v>
      </c>
      <c r="P3865" s="9">
        <v>9.2833828930340007E-2</v>
      </c>
      <c r="Q3865" s="9">
        <v>254.21233756382199</v>
      </c>
      <c r="R3865" s="9">
        <v>1210</v>
      </c>
      <c r="S3865" s="9" t="s">
        <v>310</v>
      </c>
      <c r="T3865" s="9">
        <v>1210</v>
      </c>
      <c r="U3865" s="9" t="s">
        <v>293</v>
      </c>
      <c r="V3865" s="9" t="s">
        <v>195</v>
      </c>
      <c r="Z3865" s="9">
        <v>0</v>
      </c>
      <c r="AA3865" s="9">
        <v>1</v>
      </c>
      <c r="AB3865" s="9">
        <v>0.63167159002327999</v>
      </c>
      <c r="AC3865" s="9">
        <v>9.2833828930340007E-2</v>
      </c>
      <c r="AD3865" s="9">
        <v>254.212337563821</v>
      </c>
      <c r="AF3865" s="9">
        <v>-1</v>
      </c>
      <c r="AG3865" s="9">
        <v>-1</v>
      </c>
      <c r="AH3865" s="9">
        <v>-1</v>
      </c>
      <c r="AI3865" s="9">
        <v>-1</v>
      </c>
      <c r="AJ3865" s="9">
        <v>0</v>
      </c>
      <c r="AM3865" s="9" t="s">
        <v>309</v>
      </c>
      <c r="AN3865" s="9">
        <v>-1</v>
      </c>
      <c r="AQ3865" s="9">
        <v>578</v>
      </c>
      <c r="AR3865" s="9" t="s">
        <v>303</v>
      </c>
      <c r="AS3865" s="9" t="s">
        <v>304</v>
      </c>
      <c r="AT3865" s="9" t="s">
        <v>195</v>
      </c>
      <c r="AU3865" s="9">
        <v>132.71029999999999</v>
      </c>
      <c r="AV3865" s="9">
        <v>79.234998296861804</v>
      </c>
      <c r="AW3865" s="9">
        <v>267.38946528399401</v>
      </c>
      <c r="AX3865" s="9">
        <v>0.20617383419999999</v>
      </c>
    </row>
    <row r="3866" spans="1:50" x14ac:dyDescent="0.25">
      <c r="A3866" s="142">
        <v>550000</v>
      </c>
      <c r="B3866" s="142">
        <v>920000</v>
      </c>
      <c r="C3866" s="142">
        <v>920000</v>
      </c>
      <c r="D3866" s="9" t="s">
        <v>305</v>
      </c>
      <c r="E3866" s="9" t="s">
        <v>70</v>
      </c>
      <c r="F3866" s="9" t="s">
        <v>306</v>
      </c>
      <c r="G3866" s="9" t="s">
        <v>307</v>
      </c>
      <c r="H3866" s="9">
        <v>0.36</v>
      </c>
      <c r="I3866" s="9">
        <v>0.48</v>
      </c>
      <c r="J3866" s="9" t="s">
        <v>195</v>
      </c>
      <c r="K3866" s="9">
        <v>0.19804286025723</v>
      </c>
      <c r="L3866" s="9">
        <v>3847.42469128625</v>
      </c>
      <c r="M3866" s="9">
        <v>9.5601531205363504</v>
      </c>
      <c r="N3866" s="9">
        <v>1.4050111376816099</v>
      </c>
      <c r="O3866" s="9">
        <v>1.8933200684881599</v>
      </c>
      <c r="P3866" s="9">
        <v>0.27825242439974002</v>
      </c>
      <c r="Q3866" s="9">
        <v>761.95499048664203</v>
      </c>
      <c r="R3866" s="9">
        <v>1210</v>
      </c>
      <c r="S3866" s="9" t="s">
        <v>310</v>
      </c>
      <c r="T3866" s="9">
        <v>1210</v>
      </c>
      <c r="U3866" s="9" t="s">
        <v>293</v>
      </c>
      <c r="V3866" s="9" t="s">
        <v>195</v>
      </c>
      <c r="Z3866" s="9">
        <v>0</v>
      </c>
      <c r="AA3866" s="9">
        <v>1</v>
      </c>
      <c r="AB3866" s="9">
        <v>1.8933200684881599</v>
      </c>
      <c r="AC3866" s="9">
        <v>0.27825242439974002</v>
      </c>
      <c r="AD3866" s="9">
        <v>761.95499048664203</v>
      </c>
      <c r="AF3866" s="9">
        <v>-1</v>
      </c>
      <c r="AG3866" s="9">
        <v>-1</v>
      </c>
      <c r="AH3866" s="9">
        <v>-1</v>
      </c>
      <c r="AI3866" s="9">
        <v>-1</v>
      </c>
      <c r="AJ3866" s="9">
        <v>0</v>
      </c>
      <c r="AM3866" s="9" t="s">
        <v>309</v>
      </c>
      <c r="AN3866" s="9">
        <v>-1</v>
      </c>
      <c r="AQ3866" s="9">
        <v>578</v>
      </c>
      <c r="AR3866" s="9" t="s">
        <v>303</v>
      </c>
      <c r="AS3866" s="9" t="s">
        <v>304</v>
      </c>
      <c r="AT3866" s="9" t="s">
        <v>195</v>
      </c>
      <c r="AU3866" s="9">
        <v>132.71029999999999</v>
      </c>
      <c r="AV3866" s="9">
        <v>112.485967874971</v>
      </c>
      <c r="AW3866" s="9">
        <v>801.45102094245999</v>
      </c>
      <c r="AX3866" s="9">
        <v>0.61796836209999995</v>
      </c>
    </row>
    <row r="3867" spans="1:50" x14ac:dyDescent="0.25">
      <c r="A3867" s="142">
        <v>550000</v>
      </c>
      <c r="B3867" s="142">
        <v>920000</v>
      </c>
      <c r="C3867" s="142">
        <v>920000</v>
      </c>
      <c r="D3867" s="9" t="s">
        <v>305</v>
      </c>
      <c r="E3867" s="9" t="s">
        <v>70</v>
      </c>
      <c r="F3867" s="9" t="s">
        <v>306</v>
      </c>
      <c r="G3867" s="9" t="s">
        <v>307</v>
      </c>
      <c r="H3867" s="9">
        <v>0.36</v>
      </c>
      <c r="I3867" s="9">
        <v>0.48</v>
      </c>
      <c r="J3867" s="9" t="s">
        <v>195</v>
      </c>
      <c r="K3867" s="9">
        <v>5.9908902235659998E-2</v>
      </c>
      <c r="L3867" s="9">
        <v>3847.42469128625</v>
      </c>
      <c r="M3867" s="9">
        <v>9.5601531205363504</v>
      </c>
      <c r="N3867" s="9">
        <v>1.4050111376816099</v>
      </c>
      <c r="O3867" s="9">
        <v>0.57273827865616</v>
      </c>
      <c r="P3867" s="9">
        <v>8.4172674887380006E-2</v>
      </c>
      <c r="Q3867" s="9">
        <v>230.49498968933599</v>
      </c>
      <c r="R3867" s="9">
        <v>1210</v>
      </c>
      <c r="S3867" s="9" t="s">
        <v>310</v>
      </c>
      <c r="T3867" s="9">
        <v>1210</v>
      </c>
      <c r="U3867" s="9" t="s">
        <v>293</v>
      </c>
      <c r="V3867" s="9" t="s">
        <v>195</v>
      </c>
      <c r="Z3867" s="9">
        <v>0</v>
      </c>
      <c r="AA3867" s="9">
        <v>1</v>
      </c>
      <c r="AB3867" s="9">
        <v>0.57273827865616</v>
      </c>
      <c r="AC3867" s="9">
        <v>8.4172674887380006E-2</v>
      </c>
      <c r="AD3867" s="9">
        <v>230.494989689335</v>
      </c>
      <c r="AF3867" s="9">
        <v>-1</v>
      </c>
      <c r="AG3867" s="9">
        <v>-1</v>
      </c>
      <c r="AH3867" s="9">
        <v>-1</v>
      </c>
      <c r="AI3867" s="9">
        <v>-1</v>
      </c>
      <c r="AJ3867" s="9">
        <v>0</v>
      </c>
      <c r="AM3867" s="9" t="s">
        <v>309</v>
      </c>
      <c r="AN3867" s="9">
        <v>-1</v>
      </c>
      <c r="AQ3867" s="9">
        <v>578</v>
      </c>
      <c r="AR3867" s="9" t="s">
        <v>303</v>
      </c>
      <c r="AS3867" s="9" t="s">
        <v>304</v>
      </c>
      <c r="AT3867" s="9" t="s">
        <v>195</v>
      </c>
      <c r="AU3867" s="9">
        <v>132.71029999999999</v>
      </c>
      <c r="AV3867" s="9">
        <v>64.907433746371296</v>
      </c>
      <c r="AW3867" s="9">
        <v>242.44272577131699</v>
      </c>
      <c r="AX3867" s="9">
        <v>0.18693835340000001</v>
      </c>
    </row>
    <row r="3868" spans="1:50" x14ac:dyDescent="0.25">
      <c r="A3868" s="142">
        <v>550000</v>
      </c>
      <c r="B3868" s="142">
        <v>920000</v>
      </c>
      <c r="C3868" s="142">
        <v>920000</v>
      </c>
      <c r="D3868" s="9" t="s">
        <v>305</v>
      </c>
      <c r="E3868" s="9" t="s">
        <v>70</v>
      </c>
      <c r="F3868" s="9" t="s">
        <v>306</v>
      </c>
      <c r="G3868" s="9" t="s">
        <v>307</v>
      </c>
      <c r="H3868" s="9">
        <v>0.36</v>
      </c>
      <c r="I3868" s="9">
        <v>0.48</v>
      </c>
      <c r="J3868" s="9" t="s">
        <v>195</v>
      </c>
      <c r="K3868" s="9">
        <v>2.5747642798899999E-3</v>
      </c>
      <c r="L3868" s="9">
        <v>3847.42469128625</v>
      </c>
      <c r="M3868" s="9">
        <v>9.5601531205363504</v>
      </c>
      <c r="N3868" s="9">
        <v>1.4050111376816099</v>
      </c>
      <c r="O3868" s="9">
        <v>2.4615140765089999E-2</v>
      </c>
      <c r="P3868" s="9">
        <v>3.6175724901499999E-3</v>
      </c>
      <c r="Q3868" s="9">
        <v>9.9062116647137302</v>
      </c>
      <c r="R3868" s="9">
        <v>1210</v>
      </c>
      <c r="S3868" s="9" t="s">
        <v>310</v>
      </c>
      <c r="T3868" s="9">
        <v>1210</v>
      </c>
      <c r="U3868" s="9" t="s">
        <v>293</v>
      </c>
      <c r="V3868" s="9" t="s">
        <v>195</v>
      </c>
      <c r="Z3868" s="9">
        <v>0</v>
      </c>
      <c r="AA3868" s="9">
        <v>1</v>
      </c>
      <c r="AB3868" s="9">
        <v>2.4615140765089999E-2</v>
      </c>
      <c r="AC3868" s="9">
        <v>3.6175724901499999E-3</v>
      </c>
      <c r="AD3868" s="9">
        <v>9.9062116647150003</v>
      </c>
      <c r="AF3868" s="9">
        <v>-1</v>
      </c>
      <c r="AG3868" s="9">
        <v>-1</v>
      </c>
      <c r="AH3868" s="9">
        <v>-1</v>
      </c>
      <c r="AI3868" s="9">
        <v>-1</v>
      </c>
      <c r="AJ3868" s="9">
        <v>0</v>
      </c>
      <c r="AM3868" s="9" t="s">
        <v>309</v>
      </c>
      <c r="AN3868" s="9">
        <v>-1</v>
      </c>
      <c r="AQ3868" s="9">
        <v>578</v>
      </c>
      <c r="AR3868" s="9" t="s">
        <v>303</v>
      </c>
      <c r="AS3868" s="9" t="s">
        <v>304</v>
      </c>
      <c r="AT3868" s="9" t="s">
        <v>195</v>
      </c>
      <c r="AU3868" s="9">
        <v>132.71029999999999</v>
      </c>
      <c r="AV3868" s="9">
        <v>13.1963929958479</v>
      </c>
      <c r="AW3868" s="9">
        <v>10.419701362264499</v>
      </c>
      <c r="AX3868" s="9">
        <v>8.0342348999999993E-3</v>
      </c>
    </row>
    <row r="3869" spans="1:50" x14ac:dyDescent="0.25">
      <c r="A3869" s="142">
        <v>550000</v>
      </c>
      <c r="B3869" s="142">
        <v>920000</v>
      </c>
      <c r="C3869" s="142">
        <v>920000</v>
      </c>
      <c r="D3869" s="9" t="s">
        <v>305</v>
      </c>
      <c r="E3869" s="9" t="s">
        <v>70</v>
      </c>
      <c r="F3869" s="9" t="s">
        <v>306</v>
      </c>
      <c r="G3869" s="9" t="s">
        <v>307</v>
      </c>
      <c r="H3869" s="9">
        <v>0.36</v>
      </c>
      <c r="I3869" s="9">
        <v>0.48</v>
      </c>
      <c r="J3869" s="9" t="s">
        <v>195</v>
      </c>
      <c r="K3869" s="9">
        <v>0.11391339093676001</v>
      </c>
      <c r="L3869" s="9">
        <v>3913.2311760358898</v>
      </c>
      <c r="M3869" s="9">
        <v>11.885640504371599</v>
      </c>
      <c r="N3869" s="9">
        <v>1.5693914258915</v>
      </c>
      <c r="O3869" s="9">
        <v>1.35393361330828</v>
      </c>
      <c r="P3869" s="9">
        <v>0.17877469903036999</v>
      </c>
      <c r="Q3869" s="9">
        <v>445.76943278169801</v>
      </c>
      <c r="R3869" s="9">
        <v>1400</v>
      </c>
      <c r="S3869" s="9" t="s">
        <v>297</v>
      </c>
      <c r="T3869" s="9">
        <v>1400</v>
      </c>
      <c r="U3869" s="9" t="s">
        <v>293</v>
      </c>
      <c r="V3869" s="9" t="s">
        <v>195</v>
      </c>
      <c r="Z3869" s="9">
        <v>0</v>
      </c>
      <c r="AA3869" s="9">
        <v>1</v>
      </c>
      <c r="AB3869" s="9">
        <v>1.35393361330828</v>
      </c>
      <c r="AC3869" s="9">
        <v>0.17877469903036999</v>
      </c>
      <c r="AD3869" s="9">
        <v>455.97793159808799</v>
      </c>
      <c r="AF3869" s="9">
        <v>-1</v>
      </c>
      <c r="AG3869" s="9">
        <v>-1</v>
      </c>
      <c r="AH3869" s="9">
        <v>-1</v>
      </c>
      <c r="AI3869" s="9">
        <v>-1</v>
      </c>
      <c r="AJ3869" s="9">
        <v>0</v>
      </c>
      <c r="AM3869" s="9" t="s">
        <v>309</v>
      </c>
      <c r="AN3869" s="9">
        <v>-1</v>
      </c>
      <c r="AQ3869" s="9">
        <v>578</v>
      </c>
      <c r="AR3869" s="9" t="s">
        <v>303</v>
      </c>
      <c r="AS3869" s="9" t="s">
        <v>304</v>
      </c>
      <c r="AT3869" s="9" t="s">
        <v>195</v>
      </c>
      <c r="AU3869" s="9">
        <v>132.71029999999999</v>
      </c>
      <c r="AV3869" s="9">
        <v>115.259518830651</v>
      </c>
      <c r="AW3869" s="9">
        <v>460.99113770979199</v>
      </c>
      <c r="AX3869" s="9">
        <v>0.3698117856</v>
      </c>
    </row>
    <row r="3870" spans="1:50" x14ac:dyDescent="0.25">
      <c r="A3870" s="142">
        <v>550000</v>
      </c>
      <c r="B3870" s="142">
        <v>920000</v>
      </c>
      <c r="C3870" s="142">
        <v>920000</v>
      </c>
      <c r="D3870" s="9" t="s">
        <v>305</v>
      </c>
      <c r="E3870" s="9" t="s">
        <v>70</v>
      </c>
      <c r="F3870" s="9" t="s">
        <v>306</v>
      </c>
      <c r="G3870" s="9" t="s">
        <v>307</v>
      </c>
      <c r="H3870" s="9">
        <v>0.36</v>
      </c>
      <c r="I3870" s="9">
        <v>0.48</v>
      </c>
      <c r="J3870" s="9" t="s">
        <v>195</v>
      </c>
      <c r="K3870" s="9">
        <v>4.9389690018499998E-3</v>
      </c>
      <c r="L3870" s="9">
        <v>3913.2311760358898</v>
      </c>
      <c r="M3870" s="9">
        <v>11.885640504371599</v>
      </c>
      <c r="N3870" s="9">
        <v>1.5693914258915</v>
      </c>
      <c r="O3870" s="9">
        <v>5.8702810018240001E-2</v>
      </c>
      <c r="P3870" s="9">
        <v>7.7511756042499998E-3</v>
      </c>
      <c r="Q3870" s="9">
        <v>19.3273274755221</v>
      </c>
      <c r="R3870" s="9">
        <v>8140</v>
      </c>
      <c r="S3870" s="9" t="s">
        <v>292</v>
      </c>
      <c r="T3870" s="9">
        <v>8140</v>
      </c>
      <c r="U3870" s="9" t="s">
        <v>293</v>
      </c>
      <c r="V3870" s="9" t="s">
        <v>195</v>
      </c>
      <c r="Z3870" s="9">
        <v>0</v>
      </c>
      <c r="AA3870" s="9">
        <v>1</v>
      </c>
      <c r="AB3870" s="9">
        <v>5.8702810018240001E-2</v>
      </c>
      <c r="AC3870" s="9">
        <v>7.7511756042499998E-3</v>
      </c>
      <c r="AD3870" s="9">
        <v>19.3272318323321</v>
      </c>
      <c r="AF3870" s="9">
        <v>-1</v>
      </c>
      <c r="AG3870" s="9">
        <v>-1</v>
      </c>
      <c r="AH3870" s="9">
        <v>-1</v>
      </c>
      <c r="AI3870" s="9">
        <v>-1</v>
      </c>
      <c r="AJ3870" s="9">
        <v>0</v>
      </c>
      <c r="AM3870" s="9" t="s">
        <v>309</v>
      </c>
      <c r="AN3870" s="9">
        <v>-1</v>
      </c>
      <c r="AQ3870" s="9">
        <v>578</v>
      </c>
      <c r="AR3870" s="9" t="s">
        <v>303</v>
      </c>
      <c r="AS3870" s="9" t="s">
        <v>304</v>
      </c>
      <c r="AT3870" s="9" t="s">
        <v>195</v>
      </c>
      <c r="AU3870" s="9">
        <v>132.71029999999999</v>
      </c>
      <c r="AV3870" s="9">
        <v>37.634708183649899</v>
      </c>
      <c r="AW3870" s="9">
        <v>19.987298425178999</v>
      </c>
      <c r="AX3870" s="9">
        <v>1.5674964999999999E-2</v>
      </c>
    </row>
    <row r="3871" spans="1:50" x14ac:dyDescent="0.25">
      <c r="A3871" s="142">
        <v>550000</v>
      </c>
      <c r="B3871" s="142">
        <v>920000</v>
      </c>
      <c r="C3871" s="142">
        <v>920000</v>
      </c>
      <c r="D3871" s="9" t="s">
        <v>305</v>
      </c>
      <c r="E3871" s="9" t="s">
        <v>70</v>
      </c>
      <c r="F3871" s="9" t="s">
        <v>306</v>
      </c>
      <c r="G3871" s="9" t="s">
        <v>307</v>
      </c>
      <c r="H3871" s="9">
        <v>0.36</v>
      </c>
      <c r="I3871" s="9">
        <v>0.48</v>
      </c>
      <c r="J3871" s="9" t="s">
        <v>195</v>
      </c>
      <c r="K3871" s="9">
        <v>0.21166254895711001</v>
      </c>
      <c r="L3871" s="9">
        <v>3913.2311760358898</v>
      </c>
      <c r="M3871" s="9">
        <v>11.885640504371599</v>
      </c>
      <c r="N3871" s="9">
        <v>1.5693914258915</v>
      </c>
      <c r="O3871" s="9">
        <v>2.51574496514317</v>
      </c>
      <c r="P3871" s="9">
        <v>0.33218138951561998</v>
      </c>
      <c r="Q3871" s="9">
        <v>828.28448537818701</v>
      </c>
      <c r="R3871" s="9">
        <v>1410</v>
      </c>
      <c r="S3871" s="9" t="s">
        <v>299</v>
      </c>
      <c r="T3871" s="9">
        <v>1410</v>
      </c>
      <c r="U3871" s="9" t="s">
        <v>293</v>
      </c>
      <c r="V3871" s="9" t="s">
        <v>195</v>
      </c>
      <c r="Z3871" s="9">
        <v>0</v>
      </c>
      <c r="AA3871" s="9">
        <v>1</v>
      </c>
      <c r="AB3871" s="9">
        <v>2.51574496514317</v>
      </c>
      <c r="AC3871" s="9">
        <v>0.33218138951561998</v>
      </c>
      <c r="AD3871" s="9">
        <v>828.28448537818701</v>
      </c>
      <c r="AF3871" s="9">
        <v>-1</v>
      </c>
      <c r="AG3871" s="9">
        <v>-1</v>
      </c>
      <c r="AH3871" s="9">
        <v>-1</v>
      </c>
      <c r="AI3871" s="9">
        <v>-1</v>
      </c>
      <c r="AJ3871" s="9">
        <v>0</v>
      </c>
      <c r="AM3871" s="9" t="s">
        <v>309</v>
      </c>
      <c r="AN3871" s="9">
        <v>-1</v>
      </c>
      <c r="AQ3871" s="9">
        <v>578</v>
      </c>
      <c r="AR3871" s="9" t="s">
        <v>303</v>
      </c>
      <c r="AS3871" s="9" t="s">
        <v>304</v>
      </c>
      <c r="AT3871" s="9" t="s">
        <v>195</v>
      </c>
      <c r="AU3871" s="9">
        <v>132.71029999999999</v>
      </c>
      <c r="AV3871" s="9">
        <v>127.70783051007599</v>
      </c>
      <c r="AW3871" s="9">
        <v>856.56794562863502</v>
      </c>
      <c r="AX3871" s="9">
        <v>0.67176357289999999</v>
      </c>
    </row>
    <row r="3872" spans="1:50" x14ac:dyDescent="0.25">
      <c r="A3872" s="142">
        <v>550000</v>
      </c>
      <c r="B3872" s="142">
        <v>920000</v>
      </c>
      <c r="C3872" s="142">
        <v>920000</v>
      </c>
      <c r="D3872" s="9" t="s">
        <v>305</v>
      </c>
      <c r="E3872" s="9" t="s">
        <v>70</v>
      </c>
      <c r="F3872" s="9" t="s">
        <v>306</v>
      </c>
      <c r="G3872" s="9" t="s">
        <v>307</v>
      </c>
      <c r="H3872" s="9">
        <v>0.36</v>
      </c>
      <c r="I3872" s="9">
        <v>0.48</v>
      </c>
      <c r="J3872" s="9" t="s">
        <v>195</v>
      </c>
      <c r="K3872" s="9">
        <v>0.26179220027786998</v>
      </c>
      <c r="L3872" s="9">
        <v>3913.2311760358898</v>
      </c>
      <c r="M3872" s="9">
        <v>11.885640504371599</v>
      </c>
      <c r="N3872" s="9">
        <v>1.5693914258915</v>
      </c>
      <c r="O3872" s="9">
        <v>3.11156797935132</v>
      </c>
      <c r="P3872" s="9">
        <v>0.41085443448136999</v>
      </c>
      <c r="Q3872" s="9">
        <v>1024.45339977042</v>
      </c>
      <c r="R3872" s="9">
        <v>1410</v>
      </c>
      <c r="S3872" s="9" t="s">
        <v>299</v>
      </c>
      <c r="T3872" s="9">
        <v>1410</v>
      </c>
      <c r="U3872" s="9" t="s">
        <v>293</v>
      </c>
      <c r="V3872" s="9" t="s">
        <v>195</v>
      </c>
      <c r="Z3872" s="9">
        <v>0</v>
      </c>
      <c r="AA3872" s="9">
        <v>1</v>
      </c>
      <c r="AB3872" s="9">
        <v>3.11156797935132</v>
      </c>
      <c r="AC3872" s="9">
        <v>0.41085443448136999</v>
      </c>
      <c r="AD3872" s="9">
        <v>1024.45339977042</v>
      </c>
      <c r="AF3872" s="9">
        <v>-1</v>
      </c>
      <c r="AG3872" s="9">
        <v>-1</v>
      </c>
      <c r="AH3872" s="9">
        <v>-1</v>
      </c>
      <c r="AI3872" s="9">
        <v>-1</v>
      </c>
      <c r="AJ3872" s="9">
        <v>0</v>
      </c>
      <c r="AM3872" s="9" t="s">
        <v>309</v>
      </c>
      <c r="AN3872" s="9">
        <v>-1</v>
      </c>
      <c r="AQ3872" s="9">
        <v>578</v>
      </c>
      <c r="AR3872" s="9" t="s">
        <v>303</v>
      </c>
      <c r="AS3872" s="9" t="s">
        <v>304</v>
      </c>
      <c r="AT3872" s="9" t="s">
        <v>195</v>
      </c>
      <c r="AU3872" s="9">
        <v>132.71029999999999</v>
      </c>
      <c r="AV3872" s="9">
        <v>130.68719485986</v>
      </c>
      <c r="AW3872" s="9">
        <v>1059.4354470287501</v>
      </c>
      <c r="AX3872" s="9">
        <v>0.83086244909999996</v>
      </c>
    </row>
    <row r="3873" spans="1:50" x14ac:dyDescent="0.25">
      <c r="A3873" s="142">
        <v>550000</v>
      </c>
      <c r="B3873" s="142">
        <v>920000</v>
      </c>
      <c r="C3873" s="142">
        <v>920000</v>
      </c>
      <c r="D3873" s="9" t="s">
        <v>305</v>
      </c>
      <c r="E3873" s="9" t="s">
        <v>70</v>
      </c>
      <c r="F3873" s="9" t="s">
        <v>306</v>
      </c>
      <c r="G3873" s="9" t="s">
        <v>307</v>
      </c>
      <c r="H3873" s="9">
        <v>0.36</v>
      </c>
      <c r="I3873" s="9">
        <v>0.48</v>
      </c>
      <c r="J3873" s="9" t="s">
        <v>195</v>
      </c>
      <c r="K3873" s="9">
        <v>6.3374619008499996E-3</v>
      </c>
      <c r="L3873" s="9">
        <v>3913.2311760358898</v>
      </c>
      <c r="M3873" s="9">
        <v>11.885640504371599</v>
      </c>
      <c r="N3873" s="9">
        <v>1.5693914258915</v>
      </c>
      <c r="O3873" s="9">
        <v>7.5324793863719999E-2</v>
      </c>
      <c r="P3873" s="9">
        <v>9.9459583691100008E-3</v>
      </c>
      <c r="Q3873" s="9">
        <v>24.7999534873694</v>
      </c>
      <c r="R3873" s="9">
        <v>1410</v>
      </c>
      <c r="S3873" s="9" t="s">
        <v>299</v>
      </c>
      <c r="T3873" s="9">
        <v>1410</v>
      </c>
      <c r="U3873" s="9" t="s">
        <v>293</v>
      </c>
      <c r="V3873" s="9" t="s">
        <v>195</v>
      </c>
      <c r="Z3873" s="9">
        <v>0</v>
      </c>
      <c r="AA3873" s="9">
        <v>1</v>
      </c>
      <c r="AB3873" s="9">
        <v>7.5324793863719999E-2</v>
      </c>
      <c r="AC3873" s="9">
        <v>9.9459583691100008E-3</v>
      </c>
      <c r="AD3873" s="9">
        <v>24.799953487368601</v>
      </c>
      <c r="AF3873" s="9">
        <v>-1</v>
      </c>
      <c r="AG3873" s="9">
        <v>-1</v>
      </c>
      <c r="AH3873" s="9">
        <v>-1</v>
      </c>
      <c r="AI3873" s="9">
        <v>-1</v>
      </c>
      <c r="AJ3873" s="9">
        <v>0</v>
      </c>
      <c r="AM3873" s="9" t="s">
        <v>309</v>
      </c>
      <c r="AN3873" s="9">
        <v>-1</v>
      </c>
      <c r="AQ3873" s="9">
        <v>578</v>
      </c>
      <c r="AR3873" s="9" t="s">
        <v>303</v>
      </c>
      <c r="AS3873" s="9" t="s">
        <v>304</v>
      </c>
      <c r="AT3873" s="9" t="s">
        <v>195</v>
      </c>
      <c r="AU3873" s="9">
        <v>132.71029999999999</v>
      </c>
      <c r="AV3873" s="9">
        <v>29.102519330846</v>
      </c>
      <c r="AW3873" s="9">
        <v>25.6467983951935</v>
      </c>
      <c r="AX3873" s="9">
        <v>2.0113506499999999E-2</v>
      </c>
    </row>
    <row r="3874" spans="1:50" x14ac:dyDescent="0.25">
      <c r="A3874" s="142">
        <v>550000</v>
      </c>
      <c r="B3874" s="142">
        <v>920000</v>
      </c>
      <c r="C3874" s="142">
        <v>920000</v>
      </c>
      <c r="D3874" s="9" t="s">
        <v>305</v>
      </c>
      <c r="E3874" s="9" t="s">
        <v>70</v>
      </c>
      <c r="F3874" s="9" t="s">
        <v>306</v>
      </c>
      <c r="G3874" s="9" t="s">
        <v>307</v>
      </c>
      <c r="H3874" s="9">
        <v>0.36</v>
      </c>
      <c r="I3874" s="9">
        <v>0.48</v>
      </c>
      <c r="J3874" s="9" t="s">
        <v>195</v>
      </c>
      <c r="K3874" s="9">
        <v>0.10885729459106</v>
      </c>
      <c r="L3874" s="9">
        <v>3900.4374304388698</v>
      </c>
      <c r="M3874" s="9">
        <v>11.318559597646599</v>
      </c>
      <c r="N3874" s="9">
        <v>1.70793659401523</v>
      </c>
      <c r="O3874" s="9">
        <v>1.2321077764675501</v>
      </c>
      <c r="P3874" s="9">
        <v>0.18592135695757001</v>
      </c>
      <c r="Q3874" s="9">
        <v>424.59106639930002</v>
      </c>
      <c r="R3874" s="9">
        <v>1400</v>
      </c>
      <c r="S3874" s="9" t="s">
        <v>297</v>
      </c>
      <c r="T3874" s="9">
        <v>1400</v>
      </c>
      <c r="U3874" s="9" t="s">
        <v>293</v>
      </c>
      <c r="V3874" s="9" t="s">
        <v>195</v>
      </c>
      <c r="Z3874" s="9">
        <v>0</v>
      </c>
      <c r="AA3874" s="9">
        <v>1</v>
      </c>
      <c r="AB3874" s="9">
        <v>1.2321077764675501</v>
      </c>
      <c r="AC3874" s="9">
        <v>0.18592135695757001</v>
      </c>
      <c r="AD3874" s="9">
        <v>424.59106639930002</v>
      </c>
      <c r="AF3874" s="9">
        <v>-1</v>
      </c>
      <c r="AG3874" s="9">
        <v>-1</v>
      </c>
      <c r="AH3874" s="9">
        <v>-1</v>
      </c>
      <c r="AI3874" s="9">
        <v>-1</v>
      </c>
      <c r="AJ3874" s="9">
        <v>0</v>
      </c>
      <c r="AM3874" s="9" t="s">
        <v>309</v>
      </c>
      <c r="AN3874" s="9">
        <v>-1</v>
      </c>
      <c r="AQ3874" s="9">
        <v>578</v>
      </c>
      <c r="AR3874" s="9" t="s">
        <v>303</v>
      </c>
      <c r="AS3874" s="9" t="s">
        <v>304</v>
      </c>
      <c r="AT3874" s="9" t="s">
        <v>195</v>
      </c>
      <c r="AU3874" s="9">
        <v>132.71029999999999</v>
      </c>
      <c r="AV3874" s="9">
        <v>117.66360063921201</v>
      </c>
      <c r="AW3874" s="9">
        <v>440.52984174094001</v>
      </c>
      <c r="AX3874" s="9">
        <v>0.344356096</v>
      </c>
    </row>
    <row r="3875" spans="1:50" x14ac:dyDescent="0.25">
      <c r="A3875" s="142">
        <v>550000</v>
      </c>
      <c r="B3875" s="142">
        <v>920000</v>
      </c>
      <c r="C3875" s="142">
        <v>920000</v>
      </c>
      <c r="D3875" s="9" t="s">
        <v>305</v>
      </c>
      <c r="E3875" s="9" t="s">
        <v>70</v>
      </c>
      <c r="F3875" s="9" t="s">
        <v>306</v>
      </c>
      <c r="G3875" s="9" t="s">
        <v>307</v>
      </c>
      <c r="H3875" s="9">
        <v>0.36</v>
      </c>
      <c r="I3875" s="9">
        <v>0.48</v>
      </c>
      <c r="J3875" s="9" t="s">
        <v>195</v>
      </c>
      <c r="K3875" s="9">
        <v>3.2840900025790001E-2</v>
      </c>
      <c r="L3875" s="9">
        <v>3900.4374304388698</v>
      </c>
      <c r="M3875" s="9">
        <v>11.318559597646599</v>
      </c>
      <c r="N3875" s="9">
        <v>1.70793659401523</v>
      </c>
      <c r="O3875" s="9">
        <v>0.37171168418235001</v>
      </c>
      <c r="P3875" s="9">
        <v>5.6090174934450003E-2</v>
      </c>
      <c r="Q3875" s="9">
        <v>128.093875709923</v>
      </c>
      <c r="R3875" s="9">
        <v>1200</v>
      </c>
      <c r="S3875" s="9" t="s">
        <v>308</v>
      </c>
      <c r="T3875" s="9">
        <v>1200</v>
      </c>
      <c r="U3875" s="9" t="s">
        <v>293</v>
      </c>
      <c r="V3875" s="9" t="s">
        <v>195</v>
      </c>
      <c r="Z3875" s="9">
        <v>0</v>
      </c>
      <c r="AA3875" s="9">
        <v>1</v>
      </c>
      <c r="AB3875" s="9">
        <v>0.37171168418235001</v>
      </c>
      <c r="AC3875" s="9">
        <v>5.6090174934450003E-2</v>
      </c>
      <c r="AD3875" s="9">
        <v>128.09387570992399</v>
      </c>
      <c r="AF3875" s="9">
        <v>-1</v>
      </c>
      <c r="AG3875" s="9">
        <v>-1</v>
      </c>
      <c r="AH3875" s="9">
        <v>-1</v>
      </c>
      <c r="AI3875" s="9">
        <v>-1</v>
      </c>
      <c r="AJ3875" s="9">
        <v>0</v>
      </c>
      <c r="AM3875" s="9" t="s">
        <v>309</v>
      </c>
      <c r="AN3875" s="9">
        <v>-1</v>
      </c>
      <c r="AQ3875" s="9">
        <v>578</v>
      </c>
      <c r="AR3875" s="9" t="s">
        <v>303</v>
      </c>
      <c r="AS3875" s="9" t="s">
        <v>304</v>
      </c>
      <c r="AT3875" s="9" t="s">
        <v>195</v>
      </c>
      <c r="AU3875" s="9">
        <v>132.71029999999999</v>
      </c>
      <c r="AV3875" s="9">
        <v>111.451240572054</v>
      </c>
      <c r="AW3875" s="9">
        <v>132.902407186798</v>
      </c>
      <c r="AX3875" s="9">
        <v>0.1038879771</v>
      </c>
    </row>
    <row r="3876" spans="1:50" x14ac:dyDescent="0.25">
      <c r="A3876" s="142">
        <v>550000</v>
      </c>
      <c r="B3876" s="142">
        <v>920000</v>
      </c>
      <c r="C3876" s="142">
        <v>920000</v>
      </c>
      <c r="D3876" s="9" t="s">
        <v>305</v>
      </c>
      <c r="E3876" s="9" t="s">
        <v>70</v>
      </c>
      <c r="F3876" s="9" t="s">
        <v>306</v>
      </c>
      <c r="G3876" s="9" t="s">
        <v>307</v>
      </c>
      <c r="H3876" s="9">
        <v>0.36</v>
      </c>
      <c r="I3876" s="9">
        <v>0.48</v>
      </c>
      <c r="J3876" s="9" t="s">
        <v>195</v>
      </c>
      <c r="K3876" s="9">
        <v>6.5832887139830001E-2</v>
      </c>
      <c r="L3876" s="9">
        <v>3900.4374304388698</v>
      </c>
      <c r="M3876" s="9">
        <v>11.318559597646599</v>
      </c>
      <c r="N3876" s="9">
        <v>1.70793659401523</v>
      </c>
      <c r="O3876" s="9">
        <v>0.74513345657734997</v>
      </c>
      <c r="P3876" s="9">
        <v>0.11243839703579001</v>
      </c>
      <c r="Q3876" s="9">
        <v>256.77705715406597</v>
      </c>
      <c r="R3876" s="9">
        <v>1210</v>
      </c>
      <c r="S3876" s="9" t="s">
        <v>310</v>
      </c>
      <c r="T3876" s="9">
        <v>1210</v>
      </c>
      <c r="U3876" s="9" t="s">
        <v>293</v>
      </c>
      <c r="V3876" s="9" t="s">
        <v>195</v>
      </c>
      <c r="Z3876" s="9">
        <v>0</v>
      </c>
      <c r="AA3876" s="9">
        <v>1</v>
      </c>
      <c r="AB3876" s="9">
        <v>0.74513345657734997</v>
      </c>
      <c r="AC3876" s="9">
        <v>0.11243839703579001</v>
      </c>
      <c r="AD3876" s="9">
        <v>256.77705715406501</v>
      </c>
      <c r="AF3876" s="9">
        <v>-1</v>
      </c>
      <c r="AG3876" s="9">
        <v>-1</v>
      </c>
      <c r="AH3876" s="9">
        <v>-1</v>
      </c>
      <c r="AI3876" s="9">
        <v>-1</v>
      </c>
      <c r="AJ3876" s="9">
        <v>0</v>
      </c>
      <c r="AM3876" s="9" t="s">
        <v>309</v>
      </c>
      <c r="AN3876" s="9">
        <v>-1</v>
      </c>
      <c r="AQ3876" s="9">
        <v>578</v>
      </c>
      <c r="AR3876" s="9" t="s">
        <v>303</v>
      </c>
      <c r="AS3876" s="9" t="s">
        <v>304</v>
      </c>
      <c r="AT3876" s="9" t="s">
        <v>195</v>
      </c>
      <c r="AU3876" s="9">
        <v>132.71029999999999</v>
      </c>
      <c r="AV3876" s="9">
        <v>71.391092557004001</v>
      </c>
      <c r="AW3876" s="9">
        <v>266.41624212697099</v>
      </c>
      <c r="AX3876" s="9">
        <v>0.2082538987</v>
      </c>
    </row>
    <row r="3877" spans="1:50" x14ac:dyDescent="0.25">
      <c r="A3877" s="142">
        <v>550000</v>
      </c>
      <c r="B3877" s="142">
        <v>920000</v>
      </c>
      <c r="C3877" s="142">
        <v>920000</v>
      </c>
      <c r="D3877" s="9" t="s">
        <v>305</v>
      </c>
      <c r="E3877" s="9" t="s">
        <v>70</v>
      </c>
      <c r="F3877" s="9" t="s">
        <v>306</v>
      </c>
      <c r="G3877" s="9" t="s">
        <v>307</v>
      </c>
      <c r="H3877" s="9">
        <v>0.36</v>
      </c>
      <c r="I3877" s="9">
        <v>0.48</v>
      </c>
      <c r="J3877" s="9" t="s">
        <v>195</v>
      </c>
      <c r="K3877" s="9">
        <v>1.6320739469410001E-2</v>
      </c>
      <c r="L3877" s="9">
        <v>3900.4374304388698</v>
      </c>
      <c r="M3877" s="9">
        <v>11.318559597646599</v>
      </c>
      <c r="N3877" s="9">
        <v>1.70793659401523</v>
      </c>
      <c r="O3877" s="9">
        <v>0.18472726236220999</v>
      </c>
      <c r="P3877" s="9">
        <v>2.7874788181190002E-2</v>
      </c>
      <c r="Q3877" s="9">
        <v>63.658023118939496</v>
      </c>
      <c r="R3877" s="9">
        <v>1210</v>
      </c>
      <c r="S3877" s="9" t="s">
        <v>310</v>
      </c>
      <c r="T3877" s="9">
        <v>1210</v>
      </c>
      <c r="U3877" s="9" t="s">
        <v>293</v>
      </c>
      <c r="V3877" s="9" t="s">
        <v>195</v>
      </c>
      <c r="Z3877" s="9">
        <v>0</v>
      </c>
      <c r="AA3877" s="9">
        <v>1</v>
      </c>
      <c r="AB3877" s="9">
        <v>0.18472726236220999</v>
      </c>
      <c r="AC3877" s="9">
        <v>2.7874788181190002E-2</v>
      </c>
      <c r="AD3877" s="9">
        <v>63.6580231189402</v>
      </c>
      <c r="AF3877" s="9">
        <v>-1</v>
      </c>
      <c r="AG3877" s="9">
        <v>-1</v>
      </c>
      <c r="AH3877" s="9">
        <v>-1</v>
      </c>
      <c r="AI3877" s="9">
        <v>-1</v>
      </c>
      <c r="AJ3877" s="9">
        <v>0</v>
      </c>
      <c r="AM3877" s="9" t="s">
        <v>309</v>
      </c>
      <c r="AN3877" s="9">
        <v>-1</v>
      </c>
      <c r="AQ3877" s="9">
        <v>578</v>
      </c>
      <c r="AR3877" s="9" t="s">
        <v>303</v>
      </c>
      <c r="AS3877" s="9" t="s">
        <v>304</v>
      </c>
      <c r="AT3877" s="9" t="s">
        <v>195</v>
      </c>
      <c r="AU3877" s="9">
        <v>132.71029999999999</v>
      </c>
      <c r="AV3877" s="9">
        <v>46.344231299580301</v>
      </c>
      <c r="AW3877" s="9">
        <v>66.047689340112001</v>
      </c>
      <c r="AX3877" s="9">
        <v>5.1628567E-2</v>
      </c>
    </row>
    <row r="3878" spans="1:50" x14ac:dyDescent="0.25">
      <c r="A3878" s="142">
        <v>550000</v>
      </c>
      <c r="B3878" s="142">
        <v>920000</v>
      </c>
      <c r="C3878" s="142">
        <v>920000</v>
      </c>
      <c r="D3878" s="9" t="s">
        <v>305</v>
      </c>
      <c r="E3878" s="9" t="s">
        <v>70</v>
      </c>
      <c r="F3878" s="9" t="s">
        <v>306</v>
      </c>
      <c r="G3878" s="9" t="s">
        <v>307</v>
      </c>
      <c r="H3878" s="9">
        <v>0.36</v>
      </c>
      <c r="I3878" s="9">
        <v>0.48</v>
      </c>
      <c r="J3878" s="9" t="s">
        <v>195</v>
      </c>
      <c r="K3878" s="9">
        <v>1.105370508792E-2</v>
      </c>
      <c r="L3878" s="9">
        <v>3900.4374304388698</v>
      </c>
      <c r="M3878" s="9">
        <v>11.318559597646599</v>
      </c>
      <c r="N3878" s="9">
        <v>1.70793659401523</v>
      </c>
      <c r="O3878" s="9">
        <v>0.12511201981250999</v>
      </c>
      <c r="P3878" s="9">
        <v>1.8879027419119999E-2</v>
      </c>
      <c r="Q3878" s="9">
        <v>43.114285069982998</v>
      </c>
      <c r="R3878" s="9">
        <v>1430</v>
      </c>
      <c r="S3878" s="9" t="s">
        <v>298</v>
      </c>
      <c r="T3878" s="9">
        <v>1430</v>
      </c>
      <c r="U3878" s="9" t="s">
        <v>293</v>
      </c>
      <c r="V3878" s="9" t="s">
        <v>195</v>
      </c>
      <c r="Z3878" s="9">
        <v>0</v>
      </c>
      <c r="AA3878" s="9">
        <v>1</v>
      </c>
      <c r="AB3878" s="9">
        <v>0.12511201981250999</v>
      </c>
      <c r="AC3878" s="9">
        <v>1.8879027419119999E-2</v>
      </c>
      <c r="AD3878" s="9">
        <v>43.1142850699826</v>
      </c>
      <c r="AF3878" s="9">
        <v>-1</v>
      </c>
      <c r="AG3878" s="9">
        <v>-1</v>
      </c>
      <c r="AH3878" s="9">
        <v>-1</v>
      </c>
      <c r="AI3878" s="9">
        <v>-1</v>
      </c>
      <c r="AJ3878" s="9">
        <v>0</v>
      </c>
      <c r="AM3878" s="9" t="s">
        <v>309</v>
      </c>
      <c r="AN3878" s="9">
        <v>-1</v>
      </c>
      <c r="AQ3878" s="9">
        <v>578</v>
      </c>
      <c r="AR3878" s="9" t="s">
        <v>303</v>
      </c>
      <c r="AS3878" s="9" t="s">
        <v>304</v>
      </c>
      <c r="AT3878" s="9" t="s">
        <v>195</v>
      </c>
      <c r="AU3878" s="9">
        <v>132.71029999999999</v>
      </c>
      <c r="AV3878" s="9">
        <v>39.882631823919098</v>
      </c>
      <c r="AW3878" s="9">
        <v>44.732757426392602</v>
      </c>
      <c r="AX3878" s="9">
        <v>3.4966979000000002E-2</v>
      </c>
    </row>
    <row r="3879" spans="1:50" x14ac:dyDescent="0.25">
      <c r="A3879" s="142">
        <v>550000</v>
      </c>
      <c r="B3879" s="142">
        <v>920000</v>
      </c>
      <c r="C3879" s="142">
        <v>920000</v>
      </c>
      <c r="D3879" s="9" t="s">
        <v>305</v>
      </c>
      <c r="E3879" s="9" t="s">
        <v>70</v>
      </c>
      <c r="F3879" s="9" t="s">
        <v>306</v>
      </c>
      <c r="G3879" s="9" t="s">
        <v>307</v>
      </c>
      <c r="H3879" s="9">
        <v>0.36</v>
      </c>
      <c r="I3879" s="9">
        <v>0.48</v>
      </c>
      <c r="J3879" s="9" t="s">
        <v>195</v>
      </c>
      <c r="K3879" s="9">
        <v>0.21104641667339</v>
      </c>
      <c r="L3879" s="9">
        <v>3900.4374304388698</v>
      </c>
      <c r="M3879" s="9">
        <v>11.318559597646599</v>
      </c>
      <c r="N3879" s="9">
        <v>1.70793659401523</v>
      </c>
      <c r="O3879" s="9">
        <v>2.3887414449875899</v>
      </c>
      <c r="P3879" s="9">
        <v>0.36045389807227002</v>
      </c>
      <c r="Q3879" s="9">
        <v>823.17334315290805</v>
      </c>
      <c r="R3879" s="9">
        <v>1430</v>
      </c>
      <c r="S3879" s="9" t="s">
        <v>298</v>
      </c>
      <c r="T3879" s="9">
        <v>1430</v>
      </c>
      <c r="U3879" s="9" t="s">
        <v>293</v>
      </c>
      <c r="V3879" s="9" t="s">
        <v>195</v>
      </c>
      <c r="Z3879" s="9">
        <v>0</v>
      </c>
      <c r="AA3879" s="9">
        <v>1</v>
      </c>
      <c r="AB3879" s="9">
        <v>2.3887414449875899</v>
      </c>
      <c r="AC3879" s="9">
        <v>0.36045389807227002</v>
      </c>
      <c r="AD3879" s="9">
        <v>823.17334315290805</v>
      </c>
      <c r="AF3879" s="9">
        <v>-1</v>
      </c>
      <c r="AG3879" s="9">
        <v>-1</v>
      </c>
      <c r="AH3879" s="9">
        <v>-1</v>
      </c>
      <c r="AI3879" s="9">
        <v>-1</v>
      </c>
      <c r="AJ3879" s="9">
        <v>0</v>
      </c>
      <c r="AM3879" s="9" t="s">
        <v>309</v>
      </c>
      <c r="AN3879" s="9">
        <v>-1</v>
      </c>
      <c r="AQ3879" s="9">
        <v>578</v>
      </c>
      <c r="AR3879" s="9" t="s">
        <v>303</v>
      </c>
      <c r="AS3879" s="9" t="s">
        <v>304</v>
      </c>
      <c r="AT3879" s="9" t="s">
        <v>195</v>
      </c>
      <c r="AU3879" s="9">
        <v>132.71029999999999</v>
      </c>
      <c r="AV3879" s="9">
        <v>115.45568874173</v>
      </c>
      <c r="AW3879" s="9">
        <v>854.07454673923405</v>
      </c>
      <c r="AX3879" s="9">
        <v>0.66761828320000005</v>
      </c>
    </row>
    <row r="3880" spans="1:50" x14ac:dyDescent="0.25">
      <c r="A3880" s="142">
        <v>550000</v>
      </c>
      <c r="B3880" s="142">
        <v>920000</v>
      </c>
      <c r="C3880" s="142">
        <v>920000</v>
      </c>
      <c r="D3880" s="9" t="s">
        <v>305</v>
      </c>
      <c r="E3880" s="9" t="s">
        <v>70</v>
      </c>
      <c r="F3880" s="9" t="s">
        <v>306</v>
      </c>
      <c r="G3880" s="9" t="s">
        <v>307</v>
      </c>
      <c r="H3880" s="9">
        <v>0.36</v>
      </c>
      <c r="I3880" s="9">
        <v>0.48</v>
      </c>
      <c r="J3880" s="9" t="s">
        <v>195</v>
      </c>
      <c r="K3880" s="9">
        <v>0.1572590567703</v>
      </c>
      <c r="L3880" s="9">
        <v>3900.4374304388698</v>
      </c>
      <c r="M3880" s="9">
        <v>11.318559597646599</v>
      </c>
      <c r="N3880" s="9">
        <v>1.70793659401523</v>
      </c>
      <c r="O3880" s="9">
        <v>1.7799460063244199</v>
      </c>
      <c r="P3880" s="9">
        <v>0.26858849779832</v>
      </c>
      <c r="Q3880" s="9">
        <v>613.37911130241605</v>
      </c>
      <c r="R3880" s="9">
        <v>1330</v>
      </c>
      <c r="S3880" s="9" t="s">
        <v>311</v>
      </c>
      <c r="T3880" s="9">
        <v>1330</v>
      </c>
      <c r="U3880" s="9" t="s">
        <v>293</v>
      </c>
      <c r="V3880" s="9" t="s">
        <v>195</v>
      </c>
      <c r="Z3880" s="9">
        <v>0</v>
      </c>
      <c r="AA3880" s="9">
        <v>1</v>
      </c>
      <c r="AB3880" s="9">
        <v>1.7799460063244199</v>
      </c>
      <c r="AC3880" s="9">
        <v>0.26858849779832</v>
      </c>
      <c r="AD3880" s="9">
        <v>613.37911130241605</v>
      </c>
      <c r="AF3880" s="9">
        <v>-1</v>
      </c>
      <c r="AG3880" s="9">
        <v>-1</v>
      </c>
      <c r="AH3880" s="9">
        <v>-1</v>
      </c>
      <c r="AI3880" s="9">
        <v>-1</v>
      </c>
      <c r="AJ3880" s="9">
        <v>0</v>
      </c>
      <c r="AM3880" s="9" t="s">
        <v>309</v>
      </c>
      <c r="AN3880" s="9">
        <v>-1</v>
      </c>
      <c r="AQ3880" s="9">
        <v>578</v>
      </c>
      <c r="AR3880" s="9" t="s">
        <v>303</v>
      </c>
      <c r="AS3880" s="9" t="s">
        <v>304</v>
      </c>
      <c r="AT3880" s="9" t="s">
        <v>195</v>
      </c>
      <c r="AU3880" s="9">
        <v>132.71029999999999</v>
      </c>
      <c r="AV3880" s="9">
        <v>101.476861054186</v>
      </c>
      <c r="AW3880" s="9">
        <v>636.40482387148199</v>
      </c>
      <c r="AX3880" s="9">
        <v>0.49746886559999998</v>
      </c>
    </row>
    <row r="3881" spans="1:50" x14ac:dyDescent="0.25">
      <c r="A3881" s="142">
        <v>550000</v>
      </c>
      <c r="B3881" s="142">
        <v>920000</v>
      </c>
      <c r="C3881" s="142">
        <v>920000</v>
      </c>
      <c r="D3881" s="9" t="s">
        <v>305</v>
      </c>
      <c r="E3881" s="9" t="s">
        <v>70</v>
      </c>
      <c r="F3881" s="9" t="s">
        <v>306</v>
      </c>
      <c r="G3881" s="9" t="s">
        <v>307</v>
      </c>
      <c r="H3881" s="9">
        <v>0.36</v>
      </c>
      <c r="I3881" s="9">
        <v>0.48</v>
      </c>
      <c r="J3881" s="9" t="s">
        <v>195</v>
      </c>
      <c r="K3881" s="9">
        <v>1.455245388716E-2</v>
      </c>
      <c r="L3881" s="9">
        <v>3900.4374304388698</v>
      </c>
      <c r="M3881" s="9">
        <v>11.318559597646599</v>
      </c>
      <c r="N3881" s="9">
        <v>1.70793659401523</v>
      </c>
      <c r="O3881" s="9">
        <v>0.16471281661383</v>
      </c>
      <c r="P3881" s="9">
        <v>2.48546685266E-2</v>
      </c>
      <c r="Q3881" s="9">
        <v>56.760935846218402</v>
      </c>
      <c r="R3881" s="9">
        <v>1300</v>
      </c>
      <c r="S3881" s="9" t="s">
        <v>296</v>
      </c>
      <c r="T3881" s="9">
        <v>1300</v>
      </c>
      <c r="U3881" s="9" t="s">
        <v>293</v>
      </c>
      <c r="V3881" s="9" t="s">
        <v>195</v>
      </c>
      <c r="Z3881" s="9">
        <v>0</v>
      </c>
      <c r="AA3881" s="9">
        <v>1</v>
      </c>
      <c r="AB3881" s="9">
        <v>0.16471281661383</v>
      </c>
      <c r="AC3881" s="9">
        <v>2.48546685266E-2</v>
      </c>
      <c r="AD3881" s="9">
        <v>56.760935846217997</v>
      </c>
      <c r="AF3881" s="9">
        <v>-1</v>
      </c>
      <c r="AG3881" s="9">
        <v>-1</v>
      </c>
      <c r="AH3881" s="9">
        <v>-1</v>
      </c>
      <c r="AI3881" s="9">
        <v>-1</v>
      </c>
      <c r="AJ3881" s="9">
        <v>0</v>
      </c>
      <c r="AM3881" s="9" t="s">
        <v>309</v>
      </c>
      <c r="AN3881" s="9">
        <v>-1</v>
      </c>
      <c r="AQ3881" s="9">
        <v>578</v>
      </c>
      <c r="AR3881" s="9" t="s">
        <v>303</v>
      </c>
      <c r="AS3881" s="9" t="s">
        <v>304</v>
      </c>
      <c r="AT3881" s="9" t="s">
        <v>195</v>
      </c>
      <c r="AU3881" s="9">
        <v>132.71029999999999</v>
      </c>
      <c r="AV3881" s="9">
        <v>43.994266314180003</v>
      </c>
      <c r="AW3881" s="9">
        <v>58.891691474936898</v>
      </c>
      <c r="AX3881" s="9">
        <v>4.60348223E-2</v>
      </c>
    </row>
    <row r="3882" spans="1:50" x14ac:dyDescent="0.25">
      <c r="A3882" s="142">
        <v>550000</v>
      </c>
      <c r="B3882" s="142">
        <v>920000</v>
      </c>
      <c r="C3882" s="142">
        <v>920000</v>
      </c>
      <c r="D3882" s="9" t="s">
        <v>305</v>
      </c>
      <c r="E3882" s="9" t="s">
        <v>70</v>
      </c>
      <c r="F3882" s="9" t="s">
        <v>306</v>
      </c>
      <c r="G3882" s="9" t="s">
        <v>307</v>
      </c>
      <c r="H3882" s="9">
        <v>0.36</v>
      </c>
      <c r="I3882" s="9">
        <v>0.48</v>
      </c>
      <c r="J3882" s="9" t="s">
        <v>195</v>
      </c>
      <c r="K3882" s="9">
        <v>0.36922349598588999</v>
      </c>
      <c r="L3882" s="9">
        <v>3863.3908204014501</v>
      </c>
      <c r="M3882" s="9">
        <v>9.5447872576944803</v>
      </c>
      <c r="N3882" s="9">
        <v>1.4004016603049101</v>
      </c>
      <c r="O3882" s="9">
        <v>3.52415971972761</v>
      </c>
      <c r="P3882" s="9">
        <v>0.51706119680222995</v>
      </c>
      <c r="Q3882" s="9">
        <v>1426.4546650684499</v>
      </c>
      <c r="R3882" s="9">
        <v>1200</v>
      </c>
      <c r="S3882" s="9" t="s">
        <v>308</v>
      </c>
      <c r="T3882" s="9">
        <v>1200</v>
      </c>
      <c r="U3882" s="9" t="s">
        <v>293</v>
      </c>
      <c r="V3882" s="9" t="s">
        <v>195</v>
      </c>
      <c r="Z3882" s="9">
        <v>0</v>
      </c>
      <c r="AA3882" s="9">
        <v>1</v>
      </c>
      <c r="AB3882" s="9">
        <v>3.52415971972761</v>
      </c>
      <c r="AC3882" s="9">
        <v>0.51706119680222995</v>
      </c>
      <c r="AD3882" s="9">
        <v>1524.9095004579999</v>
      </c>
      <c r="AF3882" s="9">
        <v>-1</v>
      </c>
      <c r="AG3882" s="9">
        <v>-1</v>
      </c>
      <c r="AH3882" s="9">
        <v>-1</v>
      </c>
      <c r="AI3882" s="9">
        <v>-1</v>
      </c>
      <c r="AJ3882" s="9">
        <v>0</v>
      </c>
      <c r="AM3882" s="9" t="s">
        <v>309</v>
      </c>
      <c r="AN3882" s="9">
        <v>-1</v>
      </c>
      <c r="AQ3882" s="9">
        <v>578</v>
      </c>
      <c r="AR3882" s="9" t="s">
        <v>303</v>
      </c>
      <c r="AS3882" s="9" t="s">
        <v>304</v>
      </c>
      <c r="AT3882" s="9" t="s">
        <v>195</v>
      </c>
      <c r="AU3882" s="9">
        <v>132.71029999999999</v>
      </c>
      <c r="AV3882" s="9">
        <v>199.07927318687501</v>
      </c>
      <c r="AW3882" s="9">
        <v>1494.19447603151</v>
      </c>
      <c r="AX3882" s="9">
        <v>1.2367473645</v>
      </c>
    </row>
    <row r="3883" spans="1:50" x14ac:dyDescent="0.25">
      <c r="A3883" s="142">
        <v>550000</v>
      </c>
      <c r="B3883" s="142">
        <v>920000</v>
      </c>
      <c r="C3883" s="142">
        <v>920000</v>
      </c>
      <c r="D3883" s="9" t="s">
        <v>305</v>
      </c>
      <c r="E3883" s="9" t="s">
        <v>70</v>
      </c>
      <c r="F3883" s="9" t="s">
        <v>306</v>
      </c>
      <c r="G3883" s="9" t="s">
        <v>307</v>
      </c>
      <c r="H3883" s="9">
        <v>0.36</v>
      </c>
      <c r="I3883" s="9">
        <v>0.48</v>
      </c>
      <c r="J3883" s="9" t="s">
        <v>195</v>
      </c>
      <c r="K3883" s="9">
        <v>2.8428879775959998E-2</v>
      </c>
      <c r="L3883" s="9">
        <v>3863.3908204014501</v>
      </c>
      <c r="M3883" s="9">
        <v>9.5447872576944803</v>
      </c>
      <c r="N3883" s="9">
        <v>1.4004016603049101</v>
      </c>
      <c r="O3883" s="9">
        <v>0.27134760943612002</v>
      </c>
      <c r="P3883" s="9">
        <v>3.981185043886E-2</v>
      </c>
      <c r="Q3883" s="9">
        <v>109.831873160744</v>
      </c>
      <c r="R3883" s="9">
        <v>1210</v>
      </c>
      <c r="S3883" s="9" t="s">
        <v>310</v>
      </c>
      <c r="T3883" s="9">
        <v>1210</v>
      </c>
      <c r="U3883" s="9" t="s">
        <v>293</v>
      </c>
      <c r="V3883" s="9" t="s">
        <v>195</v>
      </c>
      <c r="Z3883" s="9">
        <v>0</v>
      </c>
      <c r="AA3883" s="9">
        <v>1</v>
      </c>
      <c r="AB3883" s="9">
        <v>0.27134760943612002</v>
      </c>
      <c r="AC3883" s="9">
        <v>3.981185043886E-2</v>
      </c>
      <c r="AD3883" s="9">
        <v>109.831873160745</v>
      </c>
      <c r="AF3883" s="9">
        <v>-1</v>
      </c>
      <c r="AG3883" s="9">
        <v>-1</v>
      </c>
      <c r="AH3883" s="9">
        <v>-1</v>
      </c>
      <c r="AI3883" s="9">
        <v>-1</v>
      </c>
      <c r="AJ3883" s="9">
        <v>0</v>
      </c>
      <c r="AM3883" s="9" t="s">
        <v>309</v>
      </c>
      <c r="AN3883" s="9">
        <v>-1</v>
      </c>
      <c r="AQ3883" s="9">
        <v>578</v>
      </c>
      <c r="AR3883" s="9" t="s">
        <v>303</v>
      </c>
      <c r="AS3883" s="9" t="s">
        <v>304</v>
      </c>
      <c r="AT3883" s="9" t="s">
        <v>195</v>
      </c>
      <c r="AU3883" s="9">
        <v>132.71029999999999</v>
      </c>
      <c r="AV3883" s="9">
        <v>59.704922071437501</v>
      </c>
      <c r="AW3883" s="9">
        <v>115.047594702986</v>
      </c>
      <c r="AX3883" s="9">
        <v>8.9076945000000005E-2</v>
      </c>
    </row>
    <row r="3884" spans="1:50" x14ac:dyDescent="0.25">
      <c r="A3884" s="142">
        <v>550000</v>
      </c>
      <c r="B3884" s="142">
        <v>920000</v>
      </c>
      <c r="C3884" s="142">
        <v>920000</v>
      </c>
      <c r="D3884" s="9" t="s">
        <v>305</v>
      </c>
      <c r="E3884" s="9" t="s">
        <v>70</v>
      </c>
      <c r="F3884" s="9" t="s">
        <v>306</v>
      </c>
      <c r="G3884" s="9" t="s">
        <v>307</v>
      </c>
      <c r="H3884" s="9">
        <v>0.36</v>
      </c>
      <c r="I3884" s="9">
        <v>0.48</v>
      </c>
      <c r="J3884" s="9" t="s">
        <v>195</v>
      </c>
      <c r="K3884" s="9">
        <v>6.1647745043090001E-2</v>
      </c>
      <c r="L3884" s="9">
        <v>3863.3908204014501</v>
      </c>
      <c r="M3884" s="9">
        <v>9.5447872576944803</v>
      </c>
      <c r="N3884" s="9">
        <v>1.4004016603049101</v>
      </c>
      <c r="O3884" s="9">
        <v>0.58841461135297002</v>
      </c>
      <c r="P3884" s="9">
        <v>8.6331604512409996E-2</v>
      </c>
      <c r="Q3884" s="9">
        <v>238.16933229795799</v>
      </c>
      <c r="R3884" s="9">
        <v>1210</v>
      </c>
      <c r="S3884" s="9" t="s">
        <v>310</v>
      </c>
      <c r="T3884" s="9">
        <v>1210</v>
      </c>
      <c r="U3884" s="9" t="s">
        <v>293</v>
      </c>
      <c r="V3884" s="9" t="s">
        <v>195</v>
      </c>
      <c r="Z3884" s="9">
        <v>0</v>
      </c>
      <c r="AA3884" s="9">
        <v>1</v>
      </c>
      <c r="AB3884" s="9">
        <v>0.58841461135297002</v>
      </c>
      <c r="AC3884" s="9">
        <v>8.6331604512409996E-2</v>
      </c>
      <c r="AD3884" s="9">
        <v>238.169332297957</v>
      </c>
      <c r="AF3884" s="9">
        <v>-1</v>
      </c>
      <c r="AG3884" s="9">
        <v>-1</v>
      </c>
      <c r="AH3884" s="9">
        <v>-1</v>
      </c>
      <c r="AI3884" s="9">
        <v>-1</v>
      </c>
      <c r="AJ3884" s="9">
        <v>0</v>
      </c>
      <c r="AM3884" s="9" t="s">
        <v>309</v>
      </c>
      <c r="AN3884" s="9">
        <v>-1</v>
      </c>
      <c r="AQ3884" s="9">
        <v>578</v>
      </c>
      <c r="AR3884" s="9" t="s">
        <v>303</v>
      </c>
      <c r="AS3884" s="9" t="s">
        <v>304</v>
      </c>
      <c r="AT3884" s="9" t="s">
        <v>195</v>
      </c>
      <c r="AU3884" s="9">
        <v>132.71029999999999</v>
      </c>
      <c r="AV3884" s="9">
        <v>78.707613225841101</v>
      </c>
      <c r="AW3884" s="9">
        <v>249.47957295414199</v>
      </c>
      <c r="AX3884" s="9">
        <v>0.19316247550000001</v>
      </c>
    </row>
    <row r="3885" spans="1:50" x14ac:dyDescent="0.25">
      <c r="A3885" s="142">
        <v>550000</v>
      </c>
      <c r="B3885" s="142">
        <v>920000</v>
      </c>
      <c r="C3885" s="142">
        <v>920000</v>
      </c>
      <c r="D3885" s="9" t="s">
        <v>305</v>
      </c>
      <c r="E3885" s="9" t="s">
        <v>70</v>
      </c>
      <c r="F3885" s="9" t="s">
        <v>306</v>
      </c>
      <c r="G3885" s="9" t="s">
        <v>307</v>
      </c>
      <c r="H3885" s="9">
        <v>0.36</v>
      </c>
      <c r="I3885" s="9">
        <v>0.48</v>
      </c>
      <c r="J3885" s="9" t="s">
        <v>195</v>
      </c>
      <c r="K3885" s="9">
        <v>0.24168178547474001</v>
      </c>
      <c r="L3885" s="9">
        <v>3847.42469214621</v>
      </c>
      <c r="M3885" s="9">
        <v>9.5601531226732099</v>
      </c>
      <c r="N3885" s="9">
        <v>1.40501113799566</v>
      </c>
      <c r="O3885" s="9">
        <v>2.3105148760996599</v>
      </c>
      <c r="P3885" s="9">
        <v>0.33956560044270001</v>
      </c>
      <c r="Q3885" s="9">
        <v>929.85246907753401</v>
      </c>
      <c r="R3885" s="9">
        <v>1200</v>
      </c>
      <c r="S3885" s="9" t="s">
        <v>308</v>
      </c>
      <c r="T3885" s="9">
        <v>1200</v>
      </c>
      <c r="U3885" s="9" t="s">
        <v>293</v>
      </c>
      <c r="V3885" s="9" t="s">
        <v>195</v>
      </c>
      <c r="Z3885" s="9">
        <v>0</v>
      </c>
      <c r="AA3885" s="9">
        <v>1</v>
      </c>
      <c r="AB3885" s="9">
        <v>2.3105148760996599</v>
      </c>
      <c r="AC3885" s="9">
        <v>0.33956560044270001</v>
      </c>
      <c r="AD3885" s="9">
        <v>929.85246907753401</v>
      </c>
      <c r="AF3885" s="9">
        <v>-1</v>
      </c>
      <c r="AG3885" s="9">
        <v>-1</v>
      </c>
      <c r="AH3885" s="9">
        <v>-1</v>
      </c>
      <c r="AI3885" s="9">
        <v>-1</v>
      </c>
      <c r="AJ3885" s="9">
        <v>0</v>
      </c>
      <c r="AM3885" s="9" t="s">
        <v>309</v>
      </c>
      <c r="AN3885" s="9">
        <v>-1</v>
      </c>
      <c r="AQ3885" s="9">
        <v>578</v>
      </c>
      <c r="AR3885" s="9" t="s">
        <v>303</v>
      </c>
      <c r="AS3885" s="9" t="s">
        <v>304</v>
      </c>
      <c r="AT3885" s="9" t="s">
        <v>195</v>
      </c>
      <c r="AU3885" s="9">
        <v>132.71029999999999</v>
      </c>
      <c r="AV3885" s="9">
        <v>145.86829328305799</v>
      </c>
      <c r="AW3885" s="9">
        <v>978.05148572558801</v>
      </c>
      <c r="AX3885" s="9">
        <v>0.75413825550000002</v>
      </c>
    </row>
    <row r="3886" spans="1:50" x14ac:dyDescent="0.25">
      <c r="A3886" s="142">
        <v>550000</v>
      </c>
      <c r="B3886" s="142">
        <v>920000</v>
      </c>
      <c r="C3886" s="142">
        <v>920000</v>
      </c>
      <c r="D3886" s="9" t="s">
        <v>305</v>
      </c>
      <c r="E3886" s="9" t="s">
        <v>70</v>
      </c>
      <c r="F3886" s="9" t="s">
        <v>306</v>
      </c>
      <c r="G3886" s="9" t="s">
        <v>307</v>
      </c>
      <c r="H3886" s="9">
        <v>0.36</v>
      </c>
      <c r="I3886" s="9">
        <v>0.48</v>
      </c>
      <c r="J3886" s="9" t="s">
        <v>195</v>
      </c>
      <c r="K3886" s="9">
        <v>8.9078728517610006E-2</v>
      </c>
      <c r="L3886" s="9">
        <v>3847.42469214621</v>
      </c>
      <c r="M3886" s="9">
        <v>9.5601531226732099</v>
      </c>
      <c r="N3886" s="9">
        <v>1.40501113799566</v>
      </c>
      <c r="O3886" s="9">
        <v>0.85160628460146004</v>
      </c>
      <c r="P3886" s="9">
        <v>0.12515660572574</v>
      </c>
      <c r="Q3886" s="9">
        <v>342.723699643673</v>
      </c>
      <c r="R3886" s="9">
        <v>1210</v>
      </c>
      <c r="S3886" s="9" t="s">
        <v>310</v>
      </c>
      <c r="T3886" s="9">
        <v>1210</v>
      </c>
      <c r="U3886" s="9" t="s">
        <v>293</v>
      </c>
      <c r="V3886" s="9" t="s">
        <v>195</v>
      </c>
      <c r="Z3886" s="9">
        <v>0</v>
      </c>
      <c r="AA3886" s="9">
        <v>1</v>
      </c>
      <c r="AB3886" s="9">
        <v>0.85160628460146004</v>
      </c>
      <c r="AC3886" s="9">
        <v>0.12515660572574</v>
      </c>
      <c r="AD3886" s="9">
        <v>342.72369964367402</v>
      </c>
      <c r="AF3886" s="9">
        <v>-1</v>
      </c>
      <c r="AG3886" s="9">
        <v>-1</v>
      </c>
      <c r="AH3886" s="9">
        <v>-1</v>
      </c>
      <c r="AI3886" s="9">
        <v>-1</v>
      </c>
      <c r="AJ3886" s="9">
        <v>0</v>
      </c>
      <c r="AM3886" s="9" t="s">
        <v>309</v>
      </c>
      <c r="AN3886" s="9">
        <v>-1</v>
      </c>
      <c r="AQ3886" s="9">
        <v>578</v>
      </c>
      <c r="AR3886" s="9" t="s">
        <v>303</v>
      </c>
      <c r="AS3886" s="9" t="s">
        <v>304</v>
      </c>
      <c r="AT3886" s="9" t="s">
        <v>195</v>
      </c>
      <c r="AU3886" s="9">
        <v>132.71029999999999</v>
      </c>
      <c r="AV3886" s="9">
        <v>86.416870148333899</v>
      </c>
      <c r="AW3886" s="9">
        <v>360.48882460074901</v>
      </c>
      <c r="AX3886" s="9">
        <v>0.27795920489999998</v>
      </c>
    </row>
    <row r="3887" spans="1:50" x14ac:dyDescent="0.25">
      <c r="A3887" s="142">
        <v>550000</v>
      </c>
      <c r="B3887" s="142">
        <v>920000</v>
      </c>
      <c r="C3887" s="142">
        <v>920000</v>
      </c>
      <c r="D3887" s="9" t="s">
        <v>305</v>
      </c>
      <c r="E3887" s="9" t="s">
        <v>70</v>
      </c>
      <c r="F3887" s="9" t="s">
        <v>306</v>
      </c>
      <c r="G3887" s="9" t="s">
        <v>307</v>
      </c>
      <c r="H3887" s="9">
        <v>0.36</v>
      </c>
      <c r="I3887" s="9">
        <v>0.48</v>
      </c>
      <c r="J3887" s="9" t="s">
        <v>195</v>
      </c>
      <c r="K3887" s="9">
        <v>1.5741481115249999E-2</v>
      </c>
      <c r="L3887" s="9">
        <v>3847.42469214621</v>
      </c>
      <c r="M3887" s="9">
        <v>9.5601531226732099</v>
      </c>
      <c r="N3887" s="9">
        <v>1.40501113799566</v>
      </c>
      <c r="O3887" s="9">
        <v>0.15049096983950999</v>
      </c>
      <c r="P3887" s="9">
        <v>2.2116956295480002E-2</v>
      </c>
      <c r="Q3887" s="9">
        <v>60.5641631337893</v>
      </c>
      <c r="R3887" s="9">
        <v>1210</v>
      </c>
      <c r="S3887" s="9" t="s">
        <v>310</v>
      </c>
      <c r="T3887" s="9">
        <v>1210</v>
      </c>
      <c r="U3887" s="9" t="s">
        <v>293</v>
      </c>
      <c r="V3887" s="9" t="s">
        <v>195</v>
      </c>
      <c r="Z3887" s="9">
        <v>0</v>
      </c>
      <c r="AA3887" s="9">
        <v>1</v>
      </c>
      <c r="AB3887" s="9">
        <v>0.15049096983950999</v>
      </c>
      <c r="AC3887" s="9">
        <v>2.2116956295480002E-2</v>
      </c>
      <c r="AD3887" s="9">
        <v>60.564163133787702</v>
      </c>
      <c r="AF3887" s="9">
        <v>-1</v>
      </c>
      <c r="AG3887" s="9">
        <v>-1</v>
      </c>
      <c r="AH3887" s="9">
        <v>-1</v>
      </c>
      <c r="AI3887" s="9">
        <v>-1</v>
      </c>
      <c r="AJ3887" s="9">
        <v>0</v>
      </c>
      <c r="AM3887" s="9" t="s">
        <v>309</v>
      </c>
      <c r="AN3887" s="9">
        <v>-1</v>
      </c>
      <c r="AQ3887" s="9">
        <v>578</v>
      </c>
      <c r="AR3887" s="9" t="s">
        <v>303</v>
      </c>
      <c r="AS3887" s="9" t="s">
        <v>304</v>
      </c>
      <c r="AT3887" s="9" t="s">
        <v>195</v>
      </c>
      <c r="AU3887" s="9">
        <v>132.71029999999999</v>
      </c>
      <c r="AV3887" s="9">
        <v>47.794570587496402</v>
      </c>
      <c r="AW3887" s="9">
        <v>63.703513949360598</v>
      </c>
      <c r="AX3887" s="9">
        <v>4.91193537E-2</v>
      </c>
    </row>
    <row r="3888" spans="1:50" x14ac:dyDescent="0.25">
      <c r="A3888" s="142">
        <v>550000</v>
      </c>
      <c r="B3888" s="142">
        <v>920000</v>
      </c>
      <c r="C3888" s="142">
        <v>920000</v>
      </c>
      <c r="D3888" s="9" t="s">
        <v>305</v>
      </c>
      <c r="E3888" s="9" t="s">
        <v>70</v>
      </c>
      <c r="F3888" s="9" t="s">
        <v>306</v>
      </c>
      <c r="G3888" s="9" t="s">
        <v>307</v>
      </c>
      <c r="H3888" s="9">
        <v>0.36</v>
      </c>
      <c r="I3888" s="9">
        <v>0.48</v>
      </c>
      <c r="J3888" s="9" t="s">
        <v>195</v>
      </c>
      <c r="K3888" s="9">
        <v>6.0256524755770001E-2</v>
      </c>
      <c r="L3888" s="9">
        <v>3847.42469214621</v>
      </c>
      <c r="M3888" s="9">
        <v>9.5601531226732099</v>
      </c>
      <c r="N3888" s="9">
        <v>1.40501113799566</v>
      </c>
      <c r="O3888" s="9">
        <v>0.57606160330531997</v>
      </c>
      <c r="P3888" s="9">
        <v>8.4661088418759994E-2</v>
      </c>
      <c r="Q3888" s="9">
        <v>231.832441208273</v>
      </c>
      <c r="R3888" s="9">
        <v>1210</v>
      </c>
      <c r="S3888" s="9" t="s">
        <v>310</v>
      </c>
      <c r="T3888" s="9">
        <v>1210</v>
      </c>
      <c r="U3888" s="9" t="s">
        <v>293</v>
      </c>
      <c r="V3888" s="9" t="s">
        <v>195</v>
      </c>
      <c r="Z3888" s="9">
        <v>0</v>
      </c>
      <c r="AA3888" s="9">
        <v>1</v>
      </c>
      <c r="AB3888" s="9">
        <v>0.57606160330531997</v>
      </c>
      <c r="AC3888" s="9">
        <v>8.4661088418759994E-2</v>
      </c>
      <c r="AD3888" s="9">
        <v>231.832441208272</v>
      </c>
      <c r="AF3888" s="9">
        <v>-1</v>
      </c>
      <c r="AG3888" s="9">
        <v>-1</v>
      </c>
      <c r="AH3888" s="9">
        <v>-1</v>
      </c>
      <c r="AI3888" s="9">
        <v>-1</v>
      </c>
      <c r="AJ3888" s="9">
        <v>0</v>
      </c>
      <c r="AM3888" s="9" t="s">
        <v>309</v>
      </c>
      <c r="AN3888" s="9">
        <v>-1</v>
      </c>
      <c r="AQ3888" s="9">
        <v>578</v>
      </c>
      <c r="AR3888" s="9" t="s">
        <v>303</v>
      </c>
      <c r="AS3888" s="9" t="s">
        <v>304</v>
      </c>
      <c r="AT3888" s="9" t="s">
        <v>195</v>
      </c>
      <c r="AU3888" s="9">
        <v>132.71029999999999</v>
      </c>
      <c r="AV3888" s="9">
        <v>63.882612496313598</v>
      </c>
      <c r="AW3888" s="9">
        <v>243.849504199395</v>
      </c>
      <c r="AX3888" s="9">
        <v>0.18802306669999999</v>
      </c>
    </row>
    <row r="3889" spans="1:50" x14ac:dyDescent="0.25">
      <c r="A3889" s="142">
        <v>550000</v>
      </c>
      <c r="B3889" s="142">
        <v>920000</v>
      </c>
      <c r="C3889" s="142">
        <v>920000</v>
      </c>
      <c r="D3889" s="9" t="s">
        <v>305</v>
      </c>
      <c r="E3889" s="9" t="s">
        <v>70</v>
      </c>
      <c r="F3889" s="9" t="s">
        <v>306</v>
      </c>
      <c r="G3889" s="9" t="s">
        <v>307</v>
      </c>
      <c r="H3889" s="9">
        <v>0.36</v>
      </c>
      <c r="I3889" s="9">
        <v>0.48</v>
      </c>
      <c r="J3889" s="9" t="s">
        <v>195</v>
      </c>
      <c r="K3889" s="9">
        <v>3.0620765186159998E-2</v>
      </c>
      <c r="L3889" s="9">
        <v>3847.42469214621</v>
      </c>
      <c r="M3889" s="9">
        <v>9.5601531226732099</v>
      </c>
      <c r="N3889" s="9">
        <v>1.40501113799566</v>
      </c>
      <c r="O3889" s="9">
        <v>0.29273920391319003</v>
      </c>
      <c r="P3889" s="9">
        <v>4.3022516140510003E-2</v>
      </c>
      <c r="Q3889" s="9">
        <v>117.811088069677</v>
      </c>
      <c r="R3889" s="9">
        <v>1210</v>
      </c>
      <c r="S3889" s="9" t="s">
        <v>310</v>
      </c>
      <c r="T3889" s="9">
        <v>1210</v>
      </c>
      <c r="U3889" s="9" t="s">
        <v>293</v>
      </c>
      <c r="V3889" s="9" t="s">
        <v>195</v>
      </c>
      <c r="Z3889" s="9">
        <v>0</v>
      </c>
      <c r="AA3889" s="9">
        <v>1</v>
      </c>
      <c r="AB3889" s="9">
        <v>0.29273920391319003</v>
      </c>
      <c r="AC3889" s="9">
        <v>4.3022516140510003E-2</v>
      </c>
      <c r="AD3889" s="9">
        <v>117.811088069676</v>
      </c>
      <c r="AF3889" s="9">
        <v>-1</v>
      </c>
      <c r="AG3889" s="9">
        <v>-1</v>
      </c>
      <c r="AH3889" s="9">
        <v>-1</v>
      </c>
      <c r="AI3889" s="9">
        <v>-1</v>
      </c>
      <c r="AJ3889" s="9">
        <v>0</v>
      </c>
      <c r="AM3889" s="9" t="s">
        <v>309</v>
      </c>
      <c r="AN3889" s="9">
        <v>-1</v>
      </c>
      <c r="AQ3889" s="9">
        <v>578</v>
      </c>
      <c r="AR3889" s="9" t="s">
        <v>303</v>
      </c>
      <c r="AS3889" s="9" t="s">
        <v>304</v>
      </c>
      <c r="AT3889" s="9" t="s">
        <v>195</v>
      </c>
      <c r="AU3889" s="9">
        <v>132.71029999999999</v>
      </c>
      <c r="AV3889" s="9">
        <v>50.892928249304397</v>
      </c>
      <c r="AW3889" s="9">
        <v>123.917840252448</v>
      </c>
      <c r="AX3889" s="9">
        <v>9.5548327700000005E-2</v>
      </c>
    </row>
    <row r="3890" spans="1:50" x14ac:dyDescent="0.25">
      <c r="A3890" s="142">
        <v>550000</v>
      </c>
      <c r="B3890" s="142">
        <v>920000</v>
      </c>
      <c r="C3890" s="142">
        <v>920000</v>
      </c>
      <c r="D3890" s="9" t="s">
        <v>305</v>
      </c>
      <c r="E3890" s="9" t="s">
        <v>70</v>
      </c>
      <c r="F3890" s="9" t="s">
        <v>306</v>
      </c>
      <c r="G3890" s="9" t="s">
        <v>307</v>
      </c>
      <c r="H3890" s="9">
        <v>0.36</v>
      </c>
      <c r="I3890" s="9">
        <v>0.48</v>
      </c>
      <c r="J3890" s="9" t="s">
        <v>195</v>
      </c>
      <c r="K3890" s="9">
        <v>0.16878042379621999</v>
      </c>
      <c r="L3890" s="9">
        <v>3847.42469214621</v>
      </c>
      <c r="M3890" s="9">
        <v>9.5601531226732099</v>
      </c>
      <c r="N3890" s="9">
        <v>1.40501113799566</v>
      </c>
      <c r="O3890" s="9">
        <v>1.6135666956015799</v>
      </c>
      <c r="P3890" s="9">
        <v>0.23713837530932</v>
      </c>
      <c r="Q3890" s="9">
        <v>649.36997006449496</v>
      </c>
      <c r="R3890" s="9">
        <v>1210</v>
      </c>
      <c r="S3890" s="9" t="s">
        <v>310</v>
      </c>
      <c r="T3890" s="9">
        <v>1210</v>
      </c>
      <c r="U3890" s="9" t="s">
        <v>293</v>
      </c>
      <c r="V3890" s="9" t="s">
        <v>195</v>
      </c>
      <c r="Z3890" s="9">
        <v>0</v>
      </c>
      <c r="AA3890" s="9">
        <v>1</v>
      </c>
      <c r="AB3890" s="9">
        <v>1.6135666956015799</v>
      </c>
      <c r="AC3890" s="9">
        <v>0.23713837530932</v>
      </c>
      <c r="AD3890" s="9">
        <v>649.36997006449496</v>
      </c>
      <c r="AF3890" s="9">
        <v>-1</v>
      </c>
      <c r="AG3890" s="9">
        <v>-1</v>
      </c>
      <c r="AH3890" s="9">
        <v>-1</v>
      </c>
      <c r="AI3890" s="9">
        <v>-1</v>
      </c>
      <c r="AJ3890" s="9">
        <v>0</v>
      </c>
      <c r="AM3890" s="9" t="s">
        <v>309</v>
      </c>
      <c r="AN3890" s="9">
        <v>-1</v>
      </c>
      <c r="AQ3890" s="9">
        <v>578</v>
      </c>
      <c r="AR3890" s="9" t="s">
        <v>303</v>
      </c>
      <c r="AS3890" s="9" t="s">
        <v>304</v>
      </c>
      <c r="AT3890" s="9" t="s">
        <v>195</v>
      </c>
      <c r="AU3890" s="9">
        <v>132.71029999999999</v>
      </c>
      <c r="AV3890" s="9">
        <v>105.292416359798</v>
      </c>
      <c r="AW3890" s="9">
        <v>683.03014201514202</v>
      </c>
      <c r="AX3890" s="9">
        <v>0.52665853210000002</v>
      </c>
    </row>
    <row r="3891" spans="1:50" x14ac:dyDescent="0.25">
      <c r="A3891" s="142">
        <v>550000</v>
      </c>
      <c r="B3891" s="142">
        <v>920000</v>
      </c>
      <c r="C3891" s="142">
        <v>920000</v>
      </c>
      <c r="D3891" s="9" t="s">
        <v>305</v>
      </c>
      <c r="E3891" s="9" t="s">
        <v>70</v>
      </c>
      <c r="F3891" s="9" t="s">
        <v>306</v>
      </c>
      <c r="G3891" s="9" t="s">
        <v>307</v>
      </c>
      <c r="H3891" s="9">
        <v>0.36</v>
      </c>
      <c r="I3891" s="9">
        <v>0.48</v>
      </c>
      <c r="J3891" s="9" t="s">
        <v>195</v>
      </c>
      <c r="K3891" s="9">
        <v>1.1603744707049999E-2</v>
      </c>
      <c r="L3891" s="9">
        <v>3847.42469214621</v>
      </c>
      <c r="M3891" s="9">
        <v>9.5601531226732099</v>
      </c>
      <c r="N3891" s="9">
        <v>1.40501113799566</v>
      </c>
      <c r="O3891" s="9">
        <v>0.11093357619589</v>
      </c>
      <c r="P3891" s="9">
        <v>1.630339055587E-2</v>
      </c>
      <c r="Q3891" s="9">
        <v>44.644533907299703</v>
      </c>
      <c r="R3891" s="9">
        <v>1210</v>
      </c>
      <c r="S3891" s="9" t="s">
        <v>310</v>
      </c>
      <c r="T3891" s="9">
        <v>1210</v>
      </c>
      <c r="U3891" s="9" t="s">
        <v>293</v>
      </c>
      <c r="V3891" s="9" t="s">
        <v>195</v>
      </c>
      <c r="Z3891" s="9">
        <v>0</v>
      </c>
      <c r="AA3891" s="9">
        <v>1</v>
      </c>
      <c r="AB3891" s="9">
        <v>0.11093357619589</v>
      </c>
      <c r="AC3891" s="9">
        <v>1.630339055587E-2</v>
      </c>
      <c r="AD3891" s="9">
        <v>44.644533907301302</v>
      </c>
      <c r="AF3891" s="9">
        <v>-1</v>
      </c>
      <c r="AG3891" s="9">
        <v>-1</v>
      </c>
      <c r="AH3891" s="9">
        <v>-1</v>
      </c>
      <c r="AI3891" s="9">
        <v>-1</v>
      </c>
      <c r="AJ3891" s="9">
        <v>0</v>
      </c>
      <c r="AM3891" s="9" t="s">
        <v>309</v>
      </c>
      <c r="AN3891" s="9">
        <v>-1</v>
      </c>
      <c r="AQ3891" s="9">
        <v>578</v>
      </c>
      <c r="AR3891" s="9" t="s">
        <v>303</v>
      </c>
      <c r="AS3891" s="9" t="s">
        <v>304</v>
      </c>
      <c r="AT3891" s="9" t="s">
        <v>195</v>
      </c>
      <c r="AU3891" s="9">
        <v>132.71029999999999</v>
      </c>
      <c r="AV3891" s="9">
        <v>33.785703788483197</v>
      </c>
      <c r="AW3891" s="9">
        <v>46.958688791653401</v>
      </c>
      <c r="AX3891" s="9">
        <v>3.6208056699999998E-2</v>
      </c>
    </row>
    <row r="3892" spans="1:50" x14ac:dyDescent="0.25">
      <c r="A3892" s="142">
        <v>550000</v>
      </c>
      <c r="B3892" s="142">
        <v>920000</v>
      </c>
      <c r="C3892" s="142">
        <v>920000</v>
      </c>
      <c r="D3892" s="9" t="s">
        <v>305</v>
      </c>
      <c r="E3892" s="9" t="s">
        <v>70</v>
      </c>
      <c r="F3892" s="9" t="s">
        <v>306</v>
      </c>
      <c r="G3892" s="9" t="s">
        <v>307</v>
      </c>
      <c r="H3892" s="9">
        <v>0.36</v>
      </c>
      <c r="I3892" s="9">
        <v>0.48</v>
      </c>
      <c r="J3892" s="9" t="s">
        <v>195</v>
      </c>
      <c r="K3892" s="9">
        <v>0.22083966592109</v>
      </c>
      <c r="L3892" s="9">
        <v>3853.4581377245399</v>
      </c>
      <c r="M3892" s="9">
        <v>9.5741736726301703</v>
      </c>
      <c r="N3892" s="9">
        <v>1.4070385597522499</v>
      </c>
      <c r="O3892" s="9">
        <v>2.1143573153342001</v>
      </c>
      <c r="P3892" s="9">
        <v>0.31072992547377998</v>
      </c>
      <c r="Q3892" s="9">
        <v>850.99640777601701</v>
      </c>
      <c r="R3892" s="9">
        <v>1200</v>
      </c>
      <c r="S3892" s="9" t="s">
        <v>308</v>
      </c>
      <c r="T3892" s="9">
        <v>1200</v>
      </c>
      <c r="U3892" s="9" t="s">
        <v>293</v>
      </c>
      <c r="V3892" s="9" t="s">
        <v>195</v>
      </c>
      <c r="Z3892" s="9">
        <v>0</v>
      </c>
      <c r="AA3892" s="9">
        <v>1</v>
      </c>
      <c r="AB3892" s="9">
        <v>2.1143573153342001</v>
      </c>
      <c r="AC3892" s="9">
        <v>0.31072992547377998</v>
      </c>
      <c r="AD3892" s="9">
        <v>850.99640777601701</v>
      </c>
      <c r="AF3892" s="9">
        <v>-1</v>
      </c>
      <c r="AG3892" s="9">
        <v>-1</v>
      </c>
      <c r="AH3892" s="9">
        <v>-1</v>
      </c>
      <c r="AI3892" s="9">
        <v>-1</v>
      </c>
      <c r="AJ3892" s="9">
        <v>0</v>
      </c>
      <c r="AM3892" s="9" t="s">
        <v>309</v>
      </c>
      <c r="AN3892" s="9">
        <v>-1</v>
      </c>
      <c r="AQ3892" s="9">
        <v>578</v>
      </c>
      <c r="AR3892" s="9" t="s">
        <v>303</v>
      </c>
      <c r="AS3892" s="9" t="s">
        <v>304</v>
      </c>
      <c r="AT3892" s="9" t="s">
        <v>195</v>
      </c>
      <c r="AU3892" s="9">
        <v>132.71029999999999</v>
      </c>
      <c r="AV3892" s="9">
        <v>142.309549948946</v>
      </c>
      <c r="AW3892" s="9">
        <v>893.70642035345702</v>
      </c>
      <c r="AX3892" s="9">
        <v>0.69018362349999995</v>
      </c>
    </row>
    <row r="3893" spans="1:50" x14ac:dyDescent="0.25">
      <c r="A3893" s="142">
        <v>550000</v>
      </c>
      <c r="B3893" s="142">
        <v>920000</v>
      </c>
      <c r="C3893" s="142">
        <v>920000</v>
      </c>
      <c r="D3893" s="9" t="s">
        <v>305</v>
      </c>
      <c r="E3893" s="9" t="s">
        <v>70</v>
      </c>
      <c r="F3893" s="9" t="s">
        <v>306</v>
      </c>
      <c r="G3893" s="9" t="s">
        <v>307</v>
      </c>
      <c r="H3893" s="9">
        <v>0.36</v>
      </c>
      <c r="I3893" s="9">
        <v>0.48</v>
      </c>
      <c r="J3893" s="9" t="s">
        <v>195</v>
      </c>
      <c r="K3893" s="9">
        <v>4.9901937303710002E-2</v>
      </c>
      <c r="L3893" s="9">
        <v>3853.4581377245399</v>
      </c>
      <c r="M3893" s="9">
        <v>9.5741736726301703</v>
      </c>
      <c r="N3893" s="9">
        <v>1.4070385597522499</v>
      </c>
      <c r="O3893" s="9">
        <v>0.47776981434646998</v>
      </c>
      <c r="P3893" s="9">
        <v>7.0213949992659994E-2</v>
      </c>
      <c r="Q3893" s="9">
        <v>192.29502639122001</v>
      </c>
      <c r="R3893" s="9">
        <v>1210</v>
      </c>
      <c r="S3893" s="9" t="s">
        <v>310</v>
      </c>
      <c r="T3893" s="9">
        <v>1210</v>
      </c>
      <c r="U3893" s="9" t="s">
        <v>293</v>
      </c>
      <c r="V3893" s="9" t="s">
        <v>195</v>
      </c>
      <c r="Z3893" s="9">
        <v>0</v>
      </c>
      <c r="AA3893" s="9">
        <v>1</v>
      </c>
      <c r="AB3893" s="9">
        <v>0.47776981434646998</v>
      </c>
      <c r="AC3893" s="9">
        <v>7.0213949992659994E-2</v>
      </c>
      <c r="AD3893" s="9">
        <v>192.29502639121901</v>
      </c>
      <c r="AF3893" s="9">
        <v>-1</v>
      </c>
      <c r="AG3893" s="9">
        <v>-1</v>
      </c>
      <c r="AH3893" s="9">
        <v>-1</v>
      </c>
      <c r="AI3893" s="9">
        <v>-1</v>
      </c>
      <c r="AJ3893" s="9">
        <v>0</v>
      </c>
      <c r="AM3893" s="9" t="s">
        <v>309</v>
      </c>
      <c r="AN3893" s="9">
        <v>-1</v>
      </c>
      <c r="AQ3893" s="9">
        <v>578</v>
      </c>
      <c r="AR3893" s="9" t="s">
        <v>303</v>
      </c>
      <c r="AS3893" s="9" t="s">
        <v>304</v>
      </c>
      <c r="AT3893" s="9" t="s">
        <v>195</v>
      </c>
      <c r="AU3893" s="9">
        <v>132.71029999999999</v>
      </c>
      <c r="AV3893" s="9">
        <v>74.833235730016199</v>
      </c>
      <c r="AW3893" s="9">
        <v>201.94597546774</v>
      </c>
      <c r="AX3893" s="9">
        <v>0.1559570368</v>
      </c>
    </row>
    <row r="3894" spans="1:50" x14ac:dyDescent="0.25">
      <c r="A3894" s="142">
        <v>550000</v>
      </c>
      <c r="B3894" s="142">
        <v>920000</v>
      </c>
      <c r="C3894" s="142">
        <v>920000</v>
      </c>
      <c r="D3894" s="9" t="s">
        <v>305</v>
      </c>
      <c r="E3894" s="9" t="s">
        <v>70</v>
      </c>
      <c r="F3894" s="9" t="s">
        <v>306</v>
      </c>
      <c r="G3894" s="9" t="s">
        <v>307</v>
      </c>
      <c r="H3894" s="9">
        <v>0.36</v>
      </c>
      <c r="I3894" s="9">
        <v>0.48</v>
      </c>
      <c r="J3894" s="9" t="s">
        <v>195</v>
      </c>
      <c r="K3894" s="9">
        <v>0.12379948183354</v>
      </c>
      <c r="L3894" s="9">
        <v>3853.4581377245399</v>
      </c>
      <c r="M3894" s="9">
        <v>9.5741736726301703</v>
      </c>
      <c r="N3894" s="9">
        <v>1.4070385597522499</v>
      </c>
      <c r="O3894" s="9">
        <v>1.1852777396559799</v>
      </c>
      <c r="P3894" s="9">
        <v>0.17419064461714001</v>
      </c>
      <c r="Q3894" s="9">
        <v>477.05612071755598</v>
      </c>
      <c r="R3894" s="9">
        <v>1210</v>
      </c>
      <c r="S3894" s="9" t="s">
        <v>310</v>
      </c>
      <c r="T3894" s="9">
        <v>1210</v>
      </c>
      <c r="U3894" s="9" t="s">
        <v>293</v>
      </c>
      <c r="V3894" s="9" t="s">
        <v>195</v>
      </c>
      <c r="Z3894" s="9">
        <v>0</v>
      </c>
      <c r="AA3894" s="9">
        <v>1</v>
      </c>
      <c r="AB3894" s="9">
        <v>1.1852777396559799</v>
      </c>
      <c r="AC3894" s="9">
        <v>0.17419064461714001</v>
      </c>
      <c r="AD3894" s="9">
        <v>477.05612071755598</v>
      </c>
      <c r="AF3894" s="9">
        <v>-1</v>
      </c>
      <c r="AG3894" s="9">
        <v>-1</v>
      </c>
      <c r="AH3894" s="9">
        <v>-1</v>
      </c>
      <c r="AI3894" s="9">
        <v>-1</v>
      </c>
      <c r="AJ3894" s="9">
        <v>0</v>
      </c>
      <c r="AM3894" s="9" t="s">
        <v>309</v>
      </c>
      <c r="AN3894" s="9">
        <v>-1</v>
      </c>
      <c r="AQ3894" s="9">
        <v>578</v>
      </c>
      <c r="AR3894" s="9" t="s">
        <v>303</v>
      </c>
      <c r="AS3894" s="9" t="s">
        <v>304</v>
      </c>
      <c r="AT3894" s="9" t="s">
        <v>195</v>
      </c>
      <c r="AU3894" s="9">
        <v>132.71029999999999</v>
      </c>
      <c r="AV3894" s="9">
        <v>92.434814216460893</v>
      </c>
      <c r="AW3894" s="9">
        <v>500.99872814787102</v>
      </c>
      <c r="AX3894" s="9">
        <v>0.38690682949999999</v>
      </c>
    </row>
    <row r="3895" spans="1:50" x14ac:dyDescent="0.25">
      <c r="A3895" s="142">
        <v>550000</v>
      </c>
      <c r="B3895" s="142">
        <v>920000</v>
      </c>
      <c r="C3895" s="142">
        <v>920000</v>
      </c>
      <c r="D3895" s="9" t="s">
        <v>305</v>
      </c>
      <c r="E3895" s="9" t="s">
        <v>70</v>
      </c>
      <c r="F3895" s="9" t="s">
        <v>306</v>
      </c>
      <c r="G3895" s="9" t="s">
        <v>307</v>
      </c>
      <c r="H3895" s="9">
        <v>0.36</v>
      </c>
      <c r="I3895" s="9">
        <v>0.48</v>
      </c>
      <c r="J3895" s="9" t="s">
        <v>195</v>
      </c>
      <c r="K3895" s="9">
        <v>0.13821391987350001</v>
      </c>
      <c r="L3895" s="9">
        <v>3853.4581377245399</v>
      </c>
      <c r="M3895" s="9">
        <v>9.5741736726301703</v>
      </c>
      <c r="N3895" s="9">
        <v>1.4070385597522499</v>
      </c>
      <c r="O3895" s="9">
        <v>1.3232840728439601</v>
      </c>
      <c r="P3895" s="9">
        <v>0.19447231475653001</v>
      </c>
      <c r="Q3895" s="9">
        <v>532.60155428338101</v>
      </c>
      <c r="R3895" s="9">
        <v>1210</v>
      </c>
      <c r="S3895" s="9" t="s">
        <v>310</v>
      </c>
      <c r="T3895" s="9">
        <v>1210</v>
      </c>
      <c r="U3895" s="9" t="s">
        <v>293</v>
      </c>
      <c r="V3895" s="9" t="s">
        <v>195</v>
      </c>
      <c r="Z3895" s="9">
        <v>0</v>
      </c>
      <c r="AA3895" s="9">
        <v>1</v>
      </c>
      <c r="AB3895" s="9">
        <v>1.3232840728439601</v>
      </c>
      <c r="AC3895" s="9">
        <v>0.19447231475653001</v>
      </c>
      <c r="AD3895" s="9">
        <v>532.60155428338101</v>
      </c>
      <c r="AF3895" s="9">
        <v>-1</v>
      </c>
      <c r="AG3895" s="9">
        <v>-1</v>
      </c>
      <c r="AH3895" s="9">
        <v>-1</v>
      </c>
      <c r="AI3895" s="9">
        <v>-1</v>
      </c>
      <c r="AJ3895" s="9">
        <v>0</v>
      </c>
      <c r="AM3895" s="9" t="s">
        <v>309</v>
      </c>
      <c r="AN3895" s="9">
        <v>-1</v>
      </c>
      <c r="AQ3895" s="9">
        <v>578</v>
      </c>
      <c r="AR3895" s="9" t="s">
        <v>303</v>
      </c>
      <c r="AS3895" s="9" t="s">
        <v>304</v>
      </c>
      <c r="AT3895" s="9" t="s">
        <v>195</v>
      </c>
      <c r="AU3895" s="9">
        <v>132.71029999999999</v>
      </c>
      <c r="AV3895" s="9">
        <v>98.9640315247145</v>
      </c>
      <c r="AW3895" s="9">
        <v>559.33188930518895</v>
      </c>
      <c r="AX3895" s="9">
        <v>0.4319558429</v>
      </c>
    </row>
    <row r="3896" spans="1:50" x14ac:dyDescent="0.25">
      <c r="A3896" s="142">
        <v>550000</v>
      </c>
      <c r="B3896" s="142">
        <v>920000</v>
      </c>
      <c r="C3896" s="142">
        <v>920000</v>
      </c>
      <c r="D3896" s="9" t="s">
        <v>305</v>
      </c>
      <c r="E3896" s="9" t="s">
        <v>70</v>
      </c>
      <c r="F3896" s="9" t="s">
        <v>306</v>
      </c>
      <c r="G3896" s="9" t="s">
        <v>307</v>
      </c>
      <c r="H3896" s="9">
        <v>0.36</v>
      </c>
      <c r="I3896" s="9">
        <v>0.48</v>
      </c>
      <c r="J3896" s="9" t="s">
        <v>195</v>
      </c>
      <c r="K3896" s="9">
        <v>8.1075972545600006E-2</v>
      </c>
      <c r="L3896" s="9">
        <v>3853.4581377245399</v>
      </c>
      <c r="M3896" s="9">
        <v>9.5741736726301703</v>
      </c>
      <c r="N3896" s="9">
        <v>1.4070385597522499</v>
      </c>
      <c r="O3896" s="9">
        <v>0.77623544182897997</v>
      </c>
      <c r="P3896" s="9">
        <v>0.11407701964107</v>
      </c>
      <c r="Q3896" s="9">
        <v>312.422866179778</v>
      </c>
      <c r="R3896" s="9">
        <v>1210</v>
      </c>
      <c r="S3896" s="9" t="s">
        <v>310</v>
      </c>
      <c r="T3896" s="9">
        <v>1210</v>
      </c>
      <c r="U3896" s="9" t="s">
        <v>293</v>
      </c>
      <c r="V3896" s="9" t="s">
        <v>195</v>
      </c>
      <c r="Z3896" s="9">
        <v>0</v>
      </c>
      <c r="AA3896" s="9">
        <v>1</v>
      </c>
      <c r="AB3896" s="9">
        <v>0.77623544182897997</v>
      </c>
      <c r="AC3896" s="9">
        <v>0.11407701964107</v>
      </c>
      <c r="AD3896" s="9">
        <v>312.42286617977902</v>
      </c>
      <c r="AF3896" s="9">
        <v>-1</v>
      </c>
      <c r="AG3896" s="9">
        <v>-1</v>
      </c>
      <c r="AH3896" s="9">
        <v>-1</v>
      </c>
      <c r="AI3896" s="9">
        <v>-1</v>
      </c>
      <c r="AJ3896" s="9">
        <v>0</v>
      </c>
      <c r="AM3896" s="9" t="s">
        <v>309</v>
      </c>
      <c r="AN3896" s="9">
        <v>-1</v>
      </c>
      <c r="AQ3896" s="9">
        <v>578</v>
      </c>
      <c r="AR3896" s="9" t="s">
        <v>303</v>
      </c>
      <c r="AS3896" s="9" t="s">
        <v>304</v>
      </c>
      <c r="AT3896" s="9" t="s">
        <v>195</v>
      </c>
      <c r="AU3896" s="9">
        <v>132.71029999999999</v>
      </c>
      <c r="AV3896" s="9">
        <v>74.256712460453301</v>
      </c>
      <c r="AW3896" s="9">
        <v>328.10282019849302</v>
      </c>
      <c r="AX3896" s="9">
        <v>0.25338431970000003</v>
      </c>
    </row>
    <row r="3897" spans="1:50" x14ac:dyDescent="0.25">
      <c r="A3897" s="142">
        <v>550000</v>
      </c>
      <c r="B3897" s="142">
        <v>920000</v>
      </c>
      <c r="C3897" s="142">
        <v>920000</v>
      </c>
      <c r="D3897" s="9" t="s">
        <v>305</v>
      </c>
      <c r="E3897" s="9" t="s">
        <v>70</v>
      </c>
      <c r="F3897" s="9" t="s">
        <v>306</v>
      </c>
      <c r="G3897" s="9" t="s">
        <v>307</v>
      </c>
      <c r="H3897" s="9">
        <v>0.36</v>
      </c>
      <c r="I3897" s="9">
        <v>0.48</v>
      </c>
      <c r="J3897" s="9" t="s">
        <v>195</v>
      </c>
      <c r="K3897" s="9">
        <v>3.9324763515400001E-3</v>
      </c>
      <c r="L3897" s="9">
        <v>3853.4581377245399</v>
      </c>
      <c r="M3897" s="9">
        <v>9.5741736726301703</v>
      </c>
      <c r="N3897" s="9">
        <v>1.4070385597522499</v>
      </c>
      <c r="O3897" s="9">
        <v>3.7650211553169999E-2</v>
      </c>
      <c r="P3897" s="9">
        <v>5.5331458619300002E-3</v>
      </c>
      <c r="Q3897" s="9">
        <v>15.1536329982588</v>
      </c>
      <c r="R3897" s="9">
        <v>1210</v>
      </c>
      <c r="S3897" s="9" t="s">
        <v>310</v>
      </c>
      <c r="T3897" s="9">
        <v>1210</v>
      </c>
      <c r="U3897" s="9" t="s">
        <v>293</v>
      </c>
      <c r="V3897" s="9" t="s">
        <v>195</v>
      </c>
      <c r="Z3897" s="9">
        <v>0</v>
      </c>
      <c r="AA3897" s="9">
        <v>1</v>
      </c>
      <c r="AB3897" s="9">
        <v>3.7650211553169999E-2</v>
      </c>
      <c r="AC3897" s="9">
        <v>5.5331458619300002E-3</v>
      </c>
      <c r="AD3897" s="9">
        <v>15.1536329982584</v>
      </c>
      <c r="AF3897" s="9">
        <v>-1</v>
      </c>
      <c r="AG3897" s="9">
        <v>-1</v>
      </c>
      <c r="AH3897" s="9">
        <v>-1</v>
      </c>
      <c r="AI3897" s="9">
        <v>-1</v>
      </c>
      <c r="AJ3897" s="9">
        <v>0</v>
      </c>
      <c r="AM3897" s="9" t="s">
        <v>309</v>
      </c>
      <c r="AN3897" s="9">
        <v>-1</v>
      </c>
      <c r="AQ3897" s="9">
        <v>578</v>
      </c>
      <c r="AR3897" s="9" t="s">
        <v>303</v>
      </c>
      <c r="AS3897" s="9" t="s">
        <v>304</v>
      </c>
      <c r="AT3897" s="9" t="s">
        <v>195</v>
      </c>
      <c r="AU3897" s="9">
        <v>132.71029999999999</v>
      </c>
      <c r="AV3897" s="9">
        <v>23.894707197087001</v>
      </c>
      <c r="AW3897" s="9">
        <v>15.914167179173401</v>
      </c>
      <c r="AX3897" s="9">
        <v>1.2290051099999999E-2</v>
      </c>
    </row>
    <row r="3898" spans="1:50" x14ac:dyDescent="0.25">
      <c r="A3898" s="142">
        <v>550000</v>
      </c>
      <c r="B3898" s="142">
        <v>920000</v>
      </c>
      <c r="C3898" s="142">
        <v>930000</v>
      </c>
      <c r="D3898" s="9" t="s">
        <v>305</v>
      </c>
      <c r="E3898" s="9" t="s">
        <v>70</v>
      </c>
      <c r="F3898" s="9" t="s">
        <v>306</v>
      </c>
      <c r="G3898" s="9" t="s">
        <v>307</v>
      </c>
      <c r="H3898" s="9">
        <v>0.36</v>
      </c>
      <c r="I3898" s="9">
        <v>0.48</v>
      </c>
      <c r="J3898" s="9" t="s">
        <v>195</v>
      </c>
      <c r="K3898" s="9">
        <v>0.15930488083017</v>
      </c>
      <c r="L3898" s="9">
        <v>3761.6554788714502</v>
      </c>
      <c r="M3898" s="9">
        <v>9.65095953632121</v>
      </c>
      <c r="N3898" s="9">
        <v>1.5939456879895599</v>
      </c>
      <c r="O3898" s="9">
        <v>1.53744495883046</v>
      </c>
      <c r="P3898" s="9">
        <v>0.25392332787493999</v>
      </c>
      <c r="Q3898" s="9">
        <v>599.25007778578004</v>
      </c>
      <c r="R3898" s="9">
        <v>1200</v>
      </c>
      <c r="S3898" s="9" t="s">
        <v>308</v>
      </c>
      <c r="T3898" s="9">
        <v>1200</v>
      </c>
      <c r="U3898" s="9" t="s">
        <v>293</v>
      </c>
      <c r="V3898" s="9" t="s">
        <v>195</v>
      </c>
      <c r="Z3898" s="9">
        <v>0</v>
      </c>
      <c r="AA3898" s="9">
        <v>1</v>
      </c>
      <c r="AB3898" s="9">
        <v>1.53744495883046</v>
      </c>
      <c r="AC3898" s="9">
        <v>0.25392332787493999</v>
      </c>
      <c r="AD3898" s="9">
        <v>599.25007778578004</v>
      </c>
      <c r="AF3898" s="9">
        <v>-1</v>
      </c>
      <c r="AG3898" s="9">
        <v>-1</v>
      </c>
      <c r="AH3898" s="9">
        <v>-1</v>
      </c>
      <c r="AI3898" s="9">
        <v>-1</v>
      </c>
      <c r="AJ3898" s="9">
        <v>0</v>
      </c>
      <c r="AM3898" s="9" t="s">
        <v>309</v>
      </c>
      <c r="AN3898" s="9">
        <v>-1</v>
      </c>
      <c r="AQ3898" s="9">
        <v>578</v>
      </c>
      <c r="AR3898" s="9" t="s">
        <v>303</v>
      </c>
      <c r="AS3898" s="9" t="s">
        <v>304</v>
      </c>
      <c r="AT3898" s="9" t="s">
        <v>195</v>
      </c>
      <c r="AU3898" s="9">
        <v>132.71029999999999</v>
      </c>
      <c r="AV3898" s="9">
        <v>104.804404245882</v>
      </c>
      <c r="AW3898" s="9">
        <v>644.683980107249</v>
      </c>
      <c r="AX3898" s="9">
        <v>0.4860097954</v>
      </c>
    </row>
    <row r="3899" spans="1:50" x14ac:dyDescent="0.25">
      <c r="A3899" s="142">
        <v>550000</v>
      </c>
      <c r="B3899" s="142">
        <v>920000</v>
      </c>
      <c r="C3899" s="142">
        <v>930000</v>
      </c>
      <c r="D3899" s="9" t="s">
        <v>305</v>
      </c>
      <c r="E3899" s="9" t="s">
        <v>70</v>
      </c>
      <c r="F3899" s="9" t="s">
        <v>306</v>
      </c>
      <c r="G3899" s="9" t="s">
        <v>307</v>
      </c>
      <c r="H3899" s="9">
        <v>0.36</v>
      </c>
      <c r="I3899" s="9">
        <v>0.48</v>
      </c>
      <c r="J3899" s="9" t="s">
        <v>195</v>
      </c>
      <c r="K3899" s="9">
        <v>1.055958791653E-2</v>
      </c>
      <c r="L3899" s="9">
        <v>3761.6554788714502</v>
      </c>
      <c r="M3899" s="9">
        <v>9.65095953632121</v>
      </c>
      <c r="N3899" s="9">
        <v>1.5939456879895599</v>
      </c>
      <c r="O3899" s="9">
        <v>0.10191015570273999</v>
      </c>
      <c r="P3899" s="9">
        <v>1.6831409626509999E-2</v>
      </c>
      <c r="Q3899" s="9">
        <v>39.721531740873701</v>
      </c>
      <c r="R3899" s="9">
        <v>1200</v>
      </c>
      <c r="S3899" s="9" t="s">
        <v>308</v>
      </c>
      <c r="T3899" s="9">
        <v>1200</v>
      </c>
      <c r="U3899" s="9" t="s">
        <v>293</v>
      </c>
      <c r="V3899" s="9" t="s">
        <v>195</v>
      </c>
      <c r="Z3899" s="9">
        <v>0</v>
      </c>
      <c r="AA3899" s="9">
        <v>1</v>
      </c>
      <c r="AB3899" s="9">
        <v>0.10191015570273999</v>
      </c>
      <c r="AC3899" s="9">
        <v>1.6831409626509999E-2</v>
      </c>
      <c r="AD3899" s="9">
        <v>39.721531740874099</v>
      </c>
      <c r="AF3899" s="9">
        <v>-1</v>
      </c>
      <c r="AG3899" s="9">
        <v>-1</v>
      </c>
      <c r="AH3899" s="9">
        <v>-1</v>
      </c>
      <c r="AI3899" s="9">
        <v>-1</v>
      </c>
      <c r="AJ3899" s="9">
        <v>0</v>
      </c>
      <c r="AM3899" s="9" t="s">
        <v>309</v>
      </c>
      <c r="AN3899" s="9">
        <v>-1</v>
      </c>
      <c r="AQ3899" s="9">
        <v>578</v>
      </c>
      <c r="AR3899" s="9" t="s">
        <v>303</v>
      </c>
      <c r="AS3899" s="9" t="s">
        <v>304</v>
      </c>
      <c r="AT3899" s="9" t="s">
        <v>195</v>
      </c>
      <c r="AU3899" s="9">
        <v>132.71029999999999</v>
      </c>
      <c r="AV3899" s="9">
        <v>54.503579598056902</v>
      </c>
      <c r="AW3899" s="9">
        <v>42.733136177943699</v>
      </c>
      <c r="AX3899" s="9">
        <v>3.2215354199999997E-2</v>
      </c>
    </row>
    <row r="3900" spans="1:50" x14ac:dyDescent="0.25">
      <c r="A3900" s="142">
        <v>550000</v>
      </c>
      <c r="B3900" s="142">
        <v>920000</v>
      </c>
      <c r="C3900" s="142">
        <v>930000</v>
      </c>
      <c r="D3900" s="9" t="s">
        <v>305</v>
      </c>
      <c r="E3900" s="9" t="s">
        <v>70</v>
      </c>
      <c r="F3900" s="9" t="s">
        <v>306</v>
      </c>
      <c r="G3900" s="9" t="s">
        <v>307</v>
      </c>
      <c r="H3900" s="9">
        <v>0.36</v>
      </c>
      <c r="I3900" s="9">
        <v>0.48</v>
      </c>
      <c r="J3900" s="9" t="s">
        <v>312</v>
      </c>
      <c r="K3900" s="9">
        <v>9.3115997232910003E-2</v>
      </c>
      <c r="L3900" s="9">
        <v>3761.6554788714502</v>
      </c>
      <c r="M3900" s="9">
        <v>9.65095953632121</v>
      </c>
      <c r="N3900" s="9">
        <v>1.5939456879895599</v>
      </c>
      <c r="O3900" s="9">
        <v>0.89865872147901005</v>
      </c>
      <c r="P3900" s="9">
        <v>0.14842184227224001</v>
      </c>
      <c r="Q3900" s="9">
        <v>350.27030116175501</v>
      </c>
      <c r="R3900" s="9">
        <v>3100</v>
      </c>
      <c r="S3900" s="9" t="s">
        <v>313</v>
      </c>
      <c r="T3900" s="9">
        <v>3100</v>
      </c>
      <c r="U3900" s="9" t="s">
        <v>293</v>
      </c>
      <c r="V3900" s="9" t="s">
        <v>195</v>
      </c>
      <c r="Y3900" s="9" t="s">
        <v>312</v>
      </c>
      <c r="Z3900" s="9">
        <v>0</v>
      </c>
      <c r="AA3900" s="9">
        <v>1</v>
      </c>
      <c r="AB3900" s="9">
        <v>0.89865872147901005</v>
      </c>
      <c r="AC3900" s="9">
        <v>0.14842184227224001</v>
      </c>
      <c r="AD3900" s="9">
        <v>350.27030116175501</v>
      </c>
      <c r="AF3900" s="9">
        <v>-1</v>
      </c>
      <c r="AG3900" s="9">
        <v>-1</v>
      </c>
      <c r="AH3900" s="9">
        <v>-1</v>
      </c>
      <c r="AI3900" s="9">
        <v>-1</v>
      </c>
      <c r="AJ3900" s="9">
        <v>0</v>
      </c>
      <c r="AM3900" s="9" t="s">
        <v>309</v>
      </c>
      <c r="AN3900" s="9">
        <v>-1</v>
      </c>
      <c r="AQ3900" s="9">
        <v>578</v>
      </c>
      <c r="AR3900" s="9" t="s">
        <v>303</v>
      </c>
      <c r="AS3900" s="9" t="s">
        <v>304</v>
      </c>
      <c r="AT3900" s="9" t="s">
        <v>195</v>
      </c>
      <c r="AU3900" s="9">
        <v>132.71029999999999</v>
      </c>
      <c r="AV3900" s="9">
        <v>79.328754834323306</v>
      </c>
      <c r="AW3900" s="9">
        <v>376.827071430182</v>
      </c>
      <c r="AX3900" s="9">
        <v>0.28407972520000002</v>
      </c>
    </row>
    <row r="3901" spans="1:50" x14ac:dyDescent="0.25">
      <c r="A3901" s="142">
        <v>550000</v>
      </c>
      <c r="B3901" s="142">
        <v>920000</v>
      </c>
      <c r="C3901" s="142">
        <v>930000</v>
      </c>
      <c r="D3901" s="9" t="s">
        <v>305</v>
      </c>
      <c r="E3901" s="9" t="s">
        <v>70</v>
      </c>
      <c r="F3901" s="9" t="s">
        <v>306</v>
      </c>
      <c r="G3901" s="9" t="s">
        <v>307</v>
      </c>
      <c r="H3901" s="9">
        <v>0.36</v>
      </c>
      <c r="I3901" s="9">
        <v>0.48</v>
      </c>
      <c r="J3901" s="9" t="s">
        <v>195</v>
      </c>
      <c r="K3901" s="9">
        <v>7.5836584832350007E-2</v>
      </c>
      <c r="L3901" s="9">
        <v>3761.6554788714502</v>
      </c>
      <c r="M3901" s="9">
        <v>9.65095953632121</v>
      </c>
      <c r="N3901" s="9">
        <v>1.5939456879895599</v>
      </c>
      <c r="O3901" s="9">
        <v>0.73189581158981998</v>
      </c>
      <c r="P3901" s="9">
        <v>0.12087939738538001</v>
      </c>
      <c r="Q3901" s="9">
        <v>285.27110483351601</v>
      </c>
      <c r="R3901" s="9">
        <v>1210</v>
      </c>
      <c r="S3901" s="9" t="s">
        <v>310</v>
      </c>
      <c r="T3901" s="9">
        <v>1210</v>
      </c>
      <c r="U3901" s="9" t="s">
        <v>293</v>
      </c>
      <c r="V3901" s="9" t="s">
        <v>195</v>
      </c>
      <c r="Z3901" s="9">
        <v>0</v>
      </c>
      <c r="AA3901" s="9">
        <v>1</v>
      </c>
      <c r="AB3901" s="9">
        <v>0.73189581158981998</v>
      </c>
      <c r="AC3901" s="9">
        <v>0.12087939738538001</v>
      </c>
      <c r="AD3901" s="9">
        <v>285.27110483351498</v>
      </c>
      <c r="AF3901" s="9">
        <v>-1</v>
      </c>
      <c r="AG3901" s="9">
        <v>-1</v>
      </c>
      <c r="AH3901" s="9">
        <v>-1</v>
      </c>
      <c r="AI3901" s="9">
        <v>-1</v>
      </c>
      <c r="AJ3901" s="9">
        <v>0</v>
      </c>
      <c r="AM3901" s="9" t="s">
        <v>309</v>
      </c>
      <c r="AN3901" s="9">
        <v>-1</v>
      </c>
      <c r="AQ3901" s="9">
        <v>578</v>
      </c>
      <c r="AR3901" s="9" t="s">
        <v>303</v>
      </c>
      <c r="AS3901" s="9" t="s">
        <v>304</v>
      </c>
      <c r="AT3901" s="9" t="s">
        <v>195</v>
      </c>
      <c r="AU3901" s="9">
        <v>132.71029999999999</v>
      </c>
      <c r="AV3901" s="9">
        <v>79.474396425207104</v>
      </c>
      <c r="AW3901" s="9">
        <v>306.89977038168399</v>
      </c>
      <c r="AX3901" s="9">
        <v>0.2313634265</v>
      </c>
    </row>
    <row r="3902" spans="1:50" x14ac:dyDescent="0.25">
      <c r="A3902" s="142">
        <v>550000</v>
      </c>
      <c r="B3902" s="142">
        <v>920000</v>
      </c>
      <c r="C3902" s="142">
        <v>930000</v>
      </c>
      <c r="D3902" s="9" t="s">
        <v>305</v>
      </c>
      <c r="E3902" s="9" t="s">
        <v>70</v>
      </c>
      <c r="F3902" s="9" t="s">
        <v>306</v>
      </c>
      <c r="G3902" s="9" t="s">
        <v>307</v>
      </c>
      <c r="H3902" s="9">
        <v>0.36</v>
      </c>
      <c r="I3902" s="9">
        <v>0.48</v>
      </c>
      <c r="J3902" s="9" t="s">
        <v>195</v>
      </c>
      <c r="K3902" s="9">
        <v>1.9601178990510001E-2</v>
      </c>
      <c r="L3902" s="9">
        <v>3761.6554788714502</v>
      </c>
      <c r="M3902" s="9">
        <v>9.65095953632121</v>
      </c>
      <c r="N3902" s="9">
        <v>1.5939456879895599</v>
      </c>
      <c r="O3902" s="9">
        <v>0.18917018530164001</v>
      </c>
      <c r="P3902" s="9">
        <v>3.1243214731440001E-2</v>
      </c>
      <c r="Q3902" s="9">
        <v>73.732882342007002</v>
      </c>
      <c r="R3902" s="9">
        <v>1210</v>
      </c>
      <c r="S3902" s="9" t="s">
        <v>310</v>
      </c>
      <c r="T3902" s="9">
        <v>1210</v>
      </c>
      <c r="U3902" s="9" t="s">
        <v>293</v>
      </c>
      <c r="V3902" s="9" t="s">
        <v>195</v>
      </c>
      <c r="Z3902" s="9">
        <v>0</v>
      </c>
      <c r="AA3902" s="9">
        <v>1</v>
      </c>
      <c r="AB3902" s="9">
        <v>0.18917018530164001</v>
      </c>
      <c r="AC3902" s="9">
        <v>3.1243214731440001E-2</v>
      </c>
      <c r="AD3902" s="9">
        <v>73.732882342007002</v>
      </c>
      <c r="AF3902" s="9">
        <v>-1</v>
      </c>
      <c r="AG3902" s="9">
        <v>-1</v>
      </c>
      <c r="AH3902" s="9">
        <v>-1</v>
      </c>
      <c r="AI3902" s="9">
        <v>-1</v>
      </c>
      <c r="AJ3902" s="9">
        <v>0</v>
      </c>
      <c r="AM3902" s="9" t="s">
        <v>309</v>
      </c>
      <c r="AN3902" s="9">
        <v>-1</v>
      </c>
      <c r="AQ3902" s="9">
        <v>578</v>
      </c>
      <c r="AR3902" s="9" t="s">
        <v>303</v>
      </c>
      <c r="AS3902" s="9" t="s">
        <v>304</v>
      </c>
      <c r="AT3902" s="9" t="s">
        <v>195</v>
      </c>
      <c r="AU3902" s="9">
        <v>132.71029999999999</v>
      </c>
      <c r="AV3902" s="9">
        <v>52.578170348960597</v>
      </c>
      <c r="AW3902" s="9">
        <v>79.323157084373506</v>
      </c>
      <c r="AX3902" s="9">
        <v>5.9799580200000001E-2</v>
      </c>
    </row>
    <row r="3903" spans="1:50" x14ac:dyDescent="0.25">
      <c r="A3903" s="142">
        <v>550000</v>
      </c>
      <c r="B3903" s="142">
        <v>920000</v>
      </c>
      <c r="C3903" s="142">
        <v>930000</v>
      </c>
      <c r="D3903" s="9" t="s">
        <v>305</v>
      </c>
      <c r="E3903" s="9" t="s">
        <v>70</v>
      </c>
      <c r="F3903" s="9" t="s">
        <v>306</v>
      </c>
      <c r="G3903" s="9" t="s">
        <v>307</v>
      </c>
      <c r="H3903" s="9">
        <v>0.36</v>
      </c>
      <c r="I3903" s="9">
        <v>0.48</v>
      </c>
      <c r="J3903" s="9" t="s">
        <v>195</v>
      </c>
      <c r="K3903" s="9">
        <v>0.22757269942402</v>
      </c>
      <c r="L3903" s="9">
        <v>3761.6554788714502</v>
      </c>
      <c r="M3903" s="9">
        <v>9.65095953632121</v>
      </c>
      <c r="N3903" s="9">
        <v>1.5939456879895599</v>
      </c>
      <c r="O3903" s="9">
        <v>2.1962949137126602</v>
      </c>
      <c r="P3903" s="9">
        <v>0.36273852295107001</v>
      </c>
      <c r="Q3903" s="9">
        <v>856.05009162995395</v>
      </c>
      <c r="R3903" s="9">
        <v>1330</v>
      </c>
      <c r="S3903" s="9" t="s">
        <v>311</v>
      </c>
      <c r="T3903" s="9">
        <v>1330</v>
      </c>
      <c r="U3903" s="9" t="s">
        <v>293</v>
      </c>
      <c r="V3903" s="9" t="s">
        <v>195</v>
      </c>
      <c r="Z3903" s="9">
        <v>0</v>
      </c>
      <c r="AA3903" s="9">
        <v>1</v>
      </c>
      <c r="AB3903" s="9">
        <v>2.1962949137126602</v>
      </c>
      <c r="AC3903" s="9">
        <v>0.36273852295107001</v>
      </c>
      <c r="AD3903" s="9">
        <v>856.05009162995395</v>
      </c>
      <c r="AF3903" s="9">
        <v>-1</v>
      </c>
      <c r="AG3903" s="9">
        <v>-1</v>
      </c>
      <c r="AH3903" s="9">
        <v>-1</v>
      </c>
      <c r="AI3903" s="9">
        <v>-1</v>
      </c>
      <c r="AJ3903" s="9">
        <v>0</v>
      </c>
      <c r="AM3903" s="9" t="s">
        <v>309</v>
      </c>
      <c r="AN3903" s="9">
        <v>-1</v>
      </c>
      <c r="AQ3903" s="9">
        <v>578</v>
      </c>
      <c r="AR3903" s="9" t="s">
        <v>303</v>
      </c>
      <c r="AS3903" s="9" t="s">
        <v>304</v>
      </c>
      <c r="AT3903" s="9" t="s">
        <v>195</v>
      </c>
      <c r="AU3903" s="9">
        <v>132.71029999999999</v>
      </c>
      <c r="AV3903" s="9">
        <v>119.786855802543</v>
      </c>
      <c r="AW3903" s="9">
        <v>920.95404022702303</v>
      </c>
      <c r="AX3903" s="9">
        <v>0.69428231279999997</v>
      </c>
    </row>
    <row r="3904" spans="1:50" x14ac:dyDescent="0.25">
      <c r="A3904" s="142">
        <v>550000</v>
      </c>
      <c r="B3904" s="142">
        <v>920000</v>
      </c>
      <c r="C3904" s="142">
        <v>930000</v>
      </c>
      <c r="D3904" s="9" t="s">
        <v>305</v>
      </c>
      <c r="E3904" s="9" t="s">
        <v>70</v>
      </c>
      <c r="F3904" s="9" t="s">
        <v>306</v>
      </c>
      <c r="G3904" s="9" t="s">
        <v>307</v>
      </c>
      <c r="H3904" s="9">
        <v>0.36</v>
      </c>
      <c r="I3904" s="9">
        <v>0.48</v>
      </c>
      <c r="J3904" s="9" t="s">
        <v>195</v>
      </c>
      <c r="K3904" s="9">
        <v>3.1772524487419997E-2</v>
      </c>
      <c r="L3904" s="9">
        <v>3761.6554788714502</v>
      </c>
      <c r="M3904" s="9">
        <v>9.65095953632121</v>
      </c>
      <c r="N3904" s="9">
        <v>1.5939456879895599</v>
      </c>
      <c r="O3904" s="9">
        <v>0.30663534819492999</v>
      </c>
      <c r="P3904" s="9">
        <v>5.0643678403269998E-2</v>
      </c>
      <c r="Q3904" s="9">
        <v>119.517290815707</v>
      </c>
      <c r="R3904" s="9">
        <v>1210</v>
      </c>
      <c r="S3904" s="9" t="s">
        <v>310</v>
      </c>
      <c r="T3904" s="9">
        <v>1210</v>
      </c>
      <c r="U3904" s="9" t="s">
        <v>293</v>
      </c>
      <c r="V3904" s="9" t="s">
        <v>195</v>
      </c>
      <c r="Z3904" s="9">
        <v>0</v>
      </c>
      <c r="AA3904" s="9">
        <v>1</v>
      </c>
      <c r="AB3904" s="9">
        <v>0.30663534819492999</v>
      </c>
      <c r="AC3904" s="9">
        <v>5.0643678403269998E-2</v>
      </c>
      <c r="AD3904" s="9">
        <v>119.51729081570799</v>
      </c>
      <c r="AF3904" s="9">
        <v>-1</v>
      </c>
      <c r="AG3904" s="9">
        <v>-1</v>
      </c>
      <c r="AH3904" s="9">
        <v>-1</v>
      </c>
      <c r="AI3904" s="9">
        <v>-1</v>
      </c>
      <c r="AJ3904" s="9">
        <v>0</v>
      </c>
      <c r="AM3904" s="9" t="s">
        <v>309</v>
      </c>
      <c r="AN3904" s="9">
        <v>-1</v>
      </c>
      <c r="AQ3904" s="9">
        <v>578</v>
      </c>
      <c r="AR3904" s="9" t="s">
        <v>303</v>
      </c>
      <c r="AS3904" s="9" t="s">
        <v>304</v>
      </c>
      <c r="AT3904" s="9" t="s">
        <v>195</v>
      </c>
      <c r="AU3904" s="9">
        <v>132.71029999999999</v>
      </c>
      <c r="AV3904" s="9">
        <v>46.905103506198898</v>
      </c>
      <c r="AW3904" s="9">
        <v>128.57884477780701</v>
      </c>
      <c r="AX3904" s="9">
        <v>9.6932109299999999E-2</v>
      </c>
    </row>
    <row r="3905" spans="1:50" x14ac:dyDescent="0.25">
      <c r="A3905" s="142">
        <v>550000</v>
      </c>
      <c r="B3905" s="142">
        <v>920000</v>
      </c>
      <c r="C3905" s="142">
        <v>930000</v>
      </c>
      <c r="D3905" s="9" t="s">
        <v>305</v>
      </c>
      <c r="E3905" s="9" t="s">
        <v>70</v>
      </c>
      <c r="F3905" s="9" t="s">
        <v>306</v>
      </c>
      <c r="G3905" s="9" t="s">
        <v>307</v>
      </c>
      <c r="H3905" s="9">
        <v>0.36</v>
      </c>
      <c r="I3905" s="9">
        <v>0.48</v>
      </c>
      <c r="J3905" s="9" t="s">
        <v>195</v>
      </c>
      <c r="K3905" s="9">
        <v>0.24488371003355</v>
      </c>
      <c r="L3905" s="9">
        <v>3866.2554344503301</v>
      </c>
      <c r="M3905" s="9">
        <v>10.362242291785901</v>
      </c>
      <c r="N3905" s="9">
        <v>1.7800133251905701</v>
      </c>
      <c r="O3905" s="9">
        <v>2.5375443366791801</v>
      </c>
      <c r="P3905" s="9">
        <v>0.43589626698183997</v>
      </c>
      <c r="Q3905" s="9">
        <v>946.78297472560598</v>
      </c>
      <c r="R3905" s="9">
        <v>1200</v>
      </c>
      <c r="S3905" s="9" t="s">
        <v>308</v>
      </c>
      <c r="T3905" s="9">
        <v>1200</v>
      </c>
      <c r="U3905" s="9" t="s">
        <v>293</v>
      </c>
      <c r="V3905" s="9" t="s">
        <v>195</v>
      </c>
      <c r="Z3905" s="9">
        <v>0</v>
      </c>
      <c r="AA3905" s="9">
        <v>1</v>
      </c>
      <c r="AB3905" s="9">
        <v>2.5375443366791801</v>
      </c>
      <c r="AC3905" s="9">
        <v>0.43589626698183997</v>
      </c>
      <c r="AD3905" s="9">
        <v>946.78297472560598</v>
      </c>
      <c r="AF3905" s="9">
        <v>-1</v>
      </c>
      <c r="AG3905" s="9">
        <v>-1</v>
      </c>
      <c r="AH3905" s="9">
        <v>-1</v>
      </c>
      <c r="AI3905" s="9">
        <v>-1</v>
      </c>
      <c r="AJ3905" s="9">
        <v>0</v>
      </c>
      <c r="AM3905" s="9" t="s">
        <v>309</v>
      </c>
      <c r="AN3905" s="9">
        <v>-1</v>
      </c>
      <c r="AQ3905" s="9">
        <v>578</v>
      </c>
      <c r="AR3905" s="9" t="s">
        <v>303</v>
      </c>
      <c r="AS3905" s="9" t="s">
        <v>304</v>
      </c>
      <c r="AT3905" s="9" t="s">
        <v>195</v>
      </c>
      <c r="AU3905" s="9">
        <v>132.71029999999999</v>
      </c>
      <c r="AV3905" s="9">
        <v>145.59904260651999</v>
      </c>
      <c r="AW3905" s="9">
        <v>991.00921469044602</v>
      </c>
      <c r="AX3905" s="9">
        <v>0.76786940370000001</v>
      </c>
    </row>
    <row r="3906" spans="1:50" x14ac:dyDescent="0.25">
      <c r="A3906" s="142">
        <v>550000</v>
      </c>
      <c r="B3906" s="142">
        <v>920000</v>
      </c>
      <c r="C3906" s="142">
        <v>930000</v>
      </c>
      <c r="D3906" s="9" t="s">
        <v>305</v>
      </c>
      <c r="E3906" s="9" t="s">
        <v>70</v>
      </c>
      <c r="F3906" s="9" t="s">
        <v>306</v>
      </c>
      <c r="G3906" s="9" t="s">
        <v>307</v>
      </c>
      <c r="H3906" s="9">
        <v>0.36</v>
      </c>
      <c r="I3906" s="9">
        <v>0.48</v>
      </c>
      <c r="J3906" s="9" t="s">
        <v>195</v>
      </c>
      <c r="K3906" s="9">
        <v>7.9781371164899997E-3</v>
      </c>
      <c r="L3906" s="9">
        <v>3866.2554344503301</v>
      </c>
      <c r="M3906" s="9">
        <v>10.362242291785901</v>
      </c>
      <c r="N3906" s="9">
        <v>1.7800133251905701</v>
      </c>
      <c r="O3906" s="9">
        <v>8.2671389838240003E-2</v>
      </c>
      <c r="P3906" s="9">
        <v>1.420119037756E-2</v>
      </c>
      <c r="Q3906" s="9">
        <v>30.845515983450198</v>
      </c>
      <c r="R3906" s="9">
        <v>1330</v>
      </c>
      <c r="S3906" s="9" t="s">
        <v>311</v>
      </c>
      <c r="T3906" s="9">
        <v>1330</v>
      </c>
      <c r="U3906" s="9" t="s">
        <v>293</v>
      </c>
      <c r="V3906" s="9" t="s">
        <v>195</v>
      </c>
      <c r="Z3906" s="9">
        <v>0</v>
      </c>
      <c r="AA3906" s="9">
        <v>1</v>
      </c>
      <c r="AB3906" s="9">
        <v>8.2671389838240003E-2</v>
      </c>
      <c r="AC3906" s="9">
        <v>1.420119037756E-2</v>
      </c>
      <c r="AD3906" s="9">
        <v>30.845515983452</v>
      </c>
      <c r="AF3906" s="9">
        <v>-1</v>
      </c>
      <c r="AG3906" s="9">
        <v>-1</v>
      </c>
      <c r="AH3906" s="9">
        <v>-1</v>
      </c>
      <c r="AI3906" s="9">
        <v>-1</v>
      </c>
      <c r="AJ3906" s="9">
        <v>0</v>
      </c>
      <c r="AM3906" s="9" t="s">
        <v>309</v>
      </c>
      <c r="AN3906" s="9">
        <v>-1</v>
      </c>
      <c r="AQ3906" s="9">
        <v>578</v>
      </c>
      <c r="AR3906" s="9" t="s">
        <v>303</v>
      </c>
      <c r="AS3906" s="9" t="s">
        <v>304</v>
      </c>
      <c r="AT3906" s="9" t="s">
        <v>195</v>
      </c>
      <c r="AU3906" s="9">
        <v>132.71029999999999</v>
      </c>
      <c r="AV3906" s="9">
        <v>32.381069777414901</v>
      </c>
      <c r="AW3906" s="9">
        <v>32.286375428689503</v>
      </c>
      <c r="AX3906" s="9">
        <v>2.5016639100000002E-2</v>
      </c>
    </row>
    <row r="3907" spans="1:50" x14ac:dyDescent="0.25">
      <c r="A3907" s="142">
        <v>550000</v>
      </c>
      <c r="B3907" s="142">
        <v>920000</v>
      </c>
      <c r="C3907" s="142">
        <v>930000</v>
      </c>
      <c r="D3907" s="9" t="s">
        <v>305</v>
      </c>
      <c r="E3907" s="9" t="s">
        <v>70</v>
      </c>
      <c r="F3907" s="9" t="s">
        <v>306</v>
      </c>
      <c r="G3907" s="9" t="s">
        <v>307</v>
      </c>
      <c r="H3907" s="9">
        <v>0.36</v>
      </c>
      <c r="I3907" s="9">
        <v>0.48</v>
      </c>
      <c r="J3907" s="9" t="s">
        <v>195</v>
      </c>
      <c r="K3907" s="9">
        <v>7.2954349308830005E-2</v>
      </c>
      <c r="L3907" s="9">
        <v>3866.2554344503301</v>
      </c>
      <c r="M3907" s="9">
        <v>10.362242291785901</v>
      </c>
      <c r="N3907" s="9">
        <v>1.7800133251905701</v>
      </c>
      <c r="O3907" s="9">
        <v>0.75597064377768997</v>
      </c>
      <c r="P3907" s="9">
        <v>0.12985971390032</v>
      </c>
      <c r="Q3907" s="9">
        <v>282.06014948205501</v>
      </c>
      <c r="R3907" s="9">
        <v>1330</v>
      </c>
      <c r="S3907" s="9" t="s">
        <v>311</v>
      </c>
      <c r="T3907" s="9">
        <v>1330</v>
      </c>
      <c r="U3907" s="9" t="s">
        <v>293</v>
      </c>
      <c r="V3907" s="9" t="s">
        <v>195</v>
      </c>
      <c r="Z3907" s="9">
        <v>0</v>
      </c>
      <c r="AA3907" s="9">
        <v>1</v>
      </c>
      <c r="AB3907" s="9">
        <v>0.75597064377768997</v>
      </c>
      <c r="AC3907" s="9">
        <v>0.12985971390032</v>
      </c>
      <c r="AD3907" s="9">
        <v>282.06014948205501</v>
      </c>
      <c r="AF3907" s="9">
        <v>-1</v>
      </c>
      <c r="AG3907" s="9">
        <v>-1</v>
      </c>
      <c r="AH3907" s="9">
        <v>-1</v>
      </c>
      <c r="AI3907" s="9">
        <v>-1</v>
      </c>
      <c r="AJ3907" s="9">
        <v>0</v>
      </c>
      <c r="AM3907" s="9" t="s">
        <v>309</v>
      </c>
      <c r="AN3907" s="9">
        <v>-1</v>
      </c>
      <c r="AQ3907" s="9">
        <v>578</v>
      </c>
      <c r="AR3907" s="9" t="s">
        <v>303</v>
      </c>
      <c r="AS3907" s="9" t="s">
        <v>304</v>
      </c>
      <c r="AT3907" s="9" t="s">
        <v>195</v>
      </c>
      <c r="AU3907" s="9">
        <v>132.71029999999999</v>
      </c>
      <c r="AV3907" s="9">
        <v>80.648452344677096</v>
      </c>
      <c r="AW3907" s="9">
        <v>295.23577704245503</v>
      </c>
      <c r="AX3907" s="9">
        <v>0.2287592453</v>
      </c>
    </row>
    <row r="3908" spans="1:50" x14ac:dyDescent="0.25">
      <c r="A3908" s="142">
        <v>550000</v>
      </c>
      <c r="B3908" s="142">
        <v>920000</v>
      </c>
      <c r="C3908" s="142">
        <v>930000</v>
      </c>
      <c r="D3908" s="9" t="s">
        <v>305</v>
      </c>
      <c r="E3908" s="9" t="s">
        <v>70</v>
      </c>
      <c r="F3908" s="9" t="s">
        <v>306</v>
      </c>
      <c r="G3908" s="9" t="s">
        <v>307</v>
      </c>
      <c r="H3908" s="9">
        <v>0.36</v>
      </c>
      <c r="I3908" s="9">
        <v>0.48</v>
      </c>
      <c r="J3908" s="9" t="s">
        <v>195</v>
      </c>
      <c r="K3908" s="9">
        <v>2.3292774068399999E-3</v>
      </c>
      <c r="L3908" s="9">
        <v>3866.2554344503301</v>
      </c>
      <c r="M3908" s="9">
        <v>10.362242291785901</v>
      </c>
      <c r="N3908" s="9">
        <v>1.7800133251905701</v>
      </c>
      <c r="O3908" s="9">
        <v>2.413653685449E-2</v>
      </c>
      <c r="P3908" s="9">
        <v>4.1461448222400001E-3</v>
      </c>
      <c r="Q3908" s="9">
        <v>9.0055814325491195</v>
      </c>
      <c r="R3908" s="9">
        <v>1330</v>
      </c>
      <c r="S3908" s="9" t="s">
        <v>311</v>
      </c>
      <c r="T3908" s="9">
        <v>1330</v>
      </c>
      <c r="U3908" s="9" t="s">
        <v>293</v>
      </c>
      <c r="V3908" s="9" t="s">
        <v>195</v>
      </c>
      <c r="Z3908" s="9">
        <v>0</v>
      </c>
      <c r="AA3908" s="9">
        <v>1</v>
      </c>
      <c r="AB3908" s="9">
        <v>2.413653685449E-2</v>
      </c>
      <c r="AC3908" s="9">
        <v>4.1461448222400001E-3</v>
      </c>
      <c r="AD3908" s="9">
        <v>9.0055814325495405</v>
      </c>
      <c r="AF3908" s="9">
        <v>-1</v>
      </c>
      <c r="AG3908" s="9">
        <v>-1</v>
      </c>
      <c r="AH3908" s="9">
        <v>-1</v>
      </c>
      <c r="AI3908" s="9">
        <v>-1</v>
      </c>
      <c r="AJ3908" s="9">
        <v>0</v>
      </c>
      <c r="AM3908" s="9" t="s">
        <v>309</v>
      </c>
      <c r="AN3908" s="9">
        <v>-1</v>
      </c>
      <c r="AQ3908" s="9">
        <v>578</v>
      </c>
      <c r="AR3908" s="9" t="s">
        <v>303</v>
      </c>
      <c r="AS3908" s="9" t="s">
        <v>304</v>
      </c>
      <c r="AT3908" s="9" t="s">
        <v>195</v>
      </c>
      <c r="AU3908" s="9">
        <v>132.71029999999999</v>
      </c>
      <c r="AV3908" s="9">
        <v>17.773176000787</v>
      </c>
      <c r="AW3908" s="9">
        <v>9.4262512334342592</v>
      </c>
      <c r="AX3908" s="9">
        <v>7.3037967999999998E-3</v>
      </c>
    </row>
    <row r="3909" spans="1:50" x14ac:dyDescent="0.25">
      <c r="A3909" s="142">
        <v>550000</v>
      </c>
      <c r="B3909" s="142">
        <v>920000</v>
      </c>
      <c r="C3909" s="142">
        <v>930000</v>
      </c>
      <c r="D3909" s="9" t="s">
        <v>305</v>
      </c>
      <c r="E3909" s="9" t="s">
        <v>70</v>
      </c>
      <c r="F3909" s="9" t="s">
        <v>306</v>
      </c>
      <c r="G3909" s="9" t="s">
        <v>307</v>
      </c>
      <c r="H3909" s="9">
        <v>0.36</v>
      </c>
      <c r="I3909" s="9">
        <v>0.48</v>
      </c>
      <c r="J3909" s="9" t="s">
        <v>195</v>
      </c>
      <c r="K3909" s="9">
        <v>5.786633230319E-2</v>
      </c>
      <c r="L3909" s="9">
        <v>3866.2554344503301</v>
      </c>
      <c r="M3909" s="9">
        <v>10.362242291785901</v>
      </c>
      <c r="N3909" s="9">
        <v>1.7800133251905701</v>
      </c>
      <c r="O3909" s="9">
        <v>0.59962495586270004</v>
      </c>
      <c r="P3909" s="9">
        <v>0.10300284257959</v>
      </c>
      <c r="Q3909" s="9">
        <v>223.726021738936</v>
      </c>
      <c r="R3909" s="9">
        <v>1210</v>
      </c>
      <c r="S3909" s="9" t="s">
        <v>310</v>
      </c>
      <c r="T3909" s="9">
        <v>1210</v>
      </c>
      <c r="U3909" s="9" t="s">
        <v>293</v>
      </c>
      <c r="V3909" s="9" t="s">
        <v>195</v>
      </c>
      <c r="Z3909" s="9">
        <v>0</v>
      </c>
      <c r="AA3909" s="9">
        <v>1</v>
      </c>
      <c r="AB3909" s="9">
        <v>0.59962495586270004</v>
      </c>
      <c r="AC3909" s="9">
        <v>0.10300284257959</v>
      </c>
      <c r="AD3909" s="9">
        <v>223.726021738936</v>
      </c>
      <c r="AF3909" s="9">
        <v>-1</v>
      </c>
      <c r="AG3909" s="9">
        <v>-1</v>
      </c>
      <c r="AH3909" s="9">
        <v>-1</v>
      </c>
      <c r="AI3909" s="9">
        <v>-1</v>
      </c>
      <c r="AJ3909" s="9">
        <v>0</v>
      </c>
      <c r="AM3909" s="9" t="s">
        <v>309</v>
      </c>
      <c r="AN3909" s="9">
        <v>-1</v>
      </c>
      <c r="AQ3909" s="9">
        <v>578</v>
      </c>
      <c r="AR3909" s="9" t="s">
        <v>303</v>
      </c>
      <c r="AS3909" s="9" t="s">
        <v>304</v>
      </c>
      <c r="AT3909" s="9" t="s">
        <v>195</v>
      </c>
      <c r="AU3909" s="9">
        <v>132.71029999999999</v>
      </c>
      <c r="AV3909" s="9">
        <v>61.464251943497302</v>
      </c>
      <c r="AW3909" s="9">
        <v>234.176738521917</v>
      </c>
      <c r="AX3909" s="9">
        <v>0.18144851719999999</v>
      </c>
    </row>
    <row r="3910" spans="1:50" x14ac:dyDescent="0.25">
      <c r="A3910" s="142">
        <v>550000</v>
      </c>
      <c r="B3910" s="142">
        <v>920000</v>
      </c>
      <c r="C3910" s="142">
        <v>930000</v>
      </c>
      <c r="D3910" s="9" t="s">
        <v>305</v>
      </c>
      <c r="E3910" s="9" t="s">
        <v>70</v>
      </c>
      <c r="F3910" s="9" t="s">
        <v>306</v>
      </c>
      <c r="G3910" s="9" t="s">
        <v>307</v>
      </c>
      <c r="H3910" s="9">
        <v>0.36</v>
      </c>
      <c r="I3910" s="9">
        <v>0.48</v>
      </c>
      <c r="J3910" s="9" t="s">
        <v>195</v>
      </c>
      <c r="K3910" s="9">
        <v>2.4616274647629999E-2</v>
      </c>
      <c r="L3910" s="9">
        <v>3866.2554344503301</v>
      </c>
      <c r="M3910" s="9">
        <v>10.362242291785901</v>
      </c>
      <c r="N3910" s="9">
        <v>1.7800133251905701</v>
      </c>
      <c r="O3910" s="9">
        <v>0.25507980221993998</v>
      </c>
      <c r="P3910" s="9">
        <v>4.3817296889340003E-2</v>
      </c>
      <c r="Q3910" s="9">
        <v>95.172805632340697</v>
      </c>
      <c r="R3910" s="9">
        <v>1330</v>
      </c>
      <c r="S3910" s="9" t="s">
        <v>311</v>
      </c>
      <c r="T3910" s="9">
        <v>1330</v>
      </c>
      <c r="U3910" s="9" t="s">
        <v>293</v>
      </c>
      <c r="V3910" s="9" t="s">
        <v>195</v>
      </c>
      <c r="Z3910" s="9">
        <v>0</v>
      </c>
      <c r="AA3910" s="9">
        <v>1</v>
      </c>
      <c r="AB3910" s="9">
        <v>0.25507980221993998</v>
      </c>
      <c r="AC3910" s="9">
        <v>4.3817296889340003E-2</v>
      </c>
      <c r="AD3910" s="9">
        <v>95.172805632339902</v>
      </c>
      <c r="AF3910" s="9">
        <v>-1</v>
      </c>
      <c r="AG3910" s="9">
        <v>-1</v>
      </c>
      <c r="AH3910" s="9">
        <v>-1</v>
      </c>
      <c r="AI3910" s="9">
        <v>-1</v>
      </c>
      <c r="AJ3910" s="9">
        <v>0</v>
      </c>
      <c r="AM3910" s="9" t="s">
        <v>309</v>
      </c>
      <c r="AN3910" s="9">
        <v>-1</v>
      </c>
      <c r="AQ3910" s="9">
        <v>578</v>
      </c>
      <c r="AR3910" s="9" t="s">
        <v>303</v>
      </c>
      <c r="AS3910" s="9" t="s">
        <v>304</v>
      </c>
      <c r="AT3910" s="9" t="s">
        <v>195</v>
      </c>
      <c r="AU3910" s="9">
        <v>132.71029999999999</v>
      </c>
      <c r="AV3910" s="9">
        <v>45.226009585897103</v>
      </c>
      <c r="AW3910" s="9">
        <v>99.618529153343403</v>
      </c>
      <c r="AX3910" s="9">
        <v>7.7188001300000003E-2</v>
      </c>
    </row>
    <row r="3911" spans="1:50" x14ac:dyDescent="0.25">
      <c r="A3911" s="142">
        <v>550000</v>
      </c>
      <c r="B3911" s="142">
        <v>920000</v>
      </c>
      <c r="C3911" s="142">
        <v>930000</v>
      </c>
      <c r="D3911" s="9" t="s">
        <v>305</v>
      </c>
      <c r="E3911" s="9" t="s">
        <v>70</v>
      </c>
      <c r="F3911" s="9" t="s">
        <v>306</v>
      </c>
      <c r="G3911" s="9" t="s">
        <v>307</v>
      </c>
      <c r="H3911" s="9">
        <v>0.36</v>
      </c>
      <c r="I3911" s="9">
        <v>0.48</v>
      </c>
      <c r="J3911" s="9" t="s">
        <v>195</v>
      </c>
      <c r="K3911" s="9">
        <v>0.20334042191283999</v>
      </c>
      <c r="L3911" s="9">
        <v>3866.2554344503301</v>
      </c>
      <c r="M3911" s="9">
        <v>10.362242291785901</v>
      </c>
      <c r="N3911" s="9">
        <v>1.7800133251905701</v>
      </c>
      <c r="O3911" s="9">
        <v>2.1070627195748699</v>
      </c>
      <c r="P3911" s="9">
        <v>0.36194866055473002</v>
      </c>
      <c r="Q3911" s="9">
        <v>786.16601126395994</v>
      </c>
      <c r="R3911" s="9">
        <v>1330</v>
      </c>
      <c r="S3911" s="9" t="s">
        <v>311</v>
      </c>
      <c r="T3911" s="9">
        <v>1330</v>
      </c>
      <c r="U3911" s="9" t="s">
        <v>293</v>
      </c>
      <c r="V3911" s="9" t="s">
        <v>195</v>
      </c>
      <c r="Z3911" s="9">
        <v>0</v>
      </c>
      <c r="AA3911" s="9">
        <v>1</v>
      </c>
      <c r="AB3911" s="9">
        <v>2.1070627195748699</v>
      </c>
      <c r="AC3911" s="9">
        <v>0.36194866055473002</v>
      </c>
      <c r="AD3911" s="9">
        <v>786.16601126395994</v>
      </c>
      <c r="AF3911" s="9">
        <v>-1</v>
      </c>
      <c r="AG3911" s="9">
        <v>-1</v>
      </c>
      <c r="AH3911" s="9">
        <v>-1</v>
      </c>
      <c r="AI3911" s="9">
        <v>-1</v>
      </c>
      <c r="AJ3911" s="9">
        <v>0</v>
      </c>
      <c r="AM3911" s="9" t="s">
        <v>309</v>
      </c>
      <c r="AN3911" s="9">
        <v>-1</v>
      </c>
      <c r="AQ3911" s="9">
        <v>578</v>
      </c>
      <c r="AR3911" s="9" t="s">
        <v>303</v>
      </c>
      <c r="AS3911" s="9" t="s">
        <v>304</v>
      </c>
      <c r="AT3911" s="9" t="s">
        <v>195</v>
      </c>
      <c r="AU3911" s="9">
        <v>132.71029999999999</v>
      </c>
      <c r="AV3911" s="9">
        <v>115.979063203585</v>
      </c>
      <c r="AW3911" s="9">
        <v>822.88949235152302</v>
      </c>
      <c r="AX3911" s="9">
        <v>0.63760422650000004</v>
      </c>
    </row>
    <row r="3912" spans="1:50" x14ac:dyDescent="0.25">
      <c r="A3912" s="142">
        <v>550000</v>
      </c>
      <c r="B3912" s="142">
        <v>920000</v>
      </c>
      <c r="C3912" s="142">
        <v>930000</v>
      </c>
      <c r="D3912" s="9" t="s">
        <v>305</v>
      </c>
      <c r="E3912" s="9" t="s">
        <v>70</v>
      </c>
      <c r="F3912" s="9" t="s">
        <v>306</v>
      </c>
      <c r="G3912" s="9" t="s">
        <v>307</v>
      </c>
      <c r="H3912" s="9">
        <v>0.36</v>
      </c>
      <c r="I3912" s="9">
        <v>0.48</v>
      </c>
      <c r="J3912" s="9" t="s">
        <v>195</v>
      </c>
      <c r="K3912" s="9">
        <v>3.79495073138E-3</v>
      </c>
      <c r="L3912" s="9">
        <v>3866.2554344503301</v>
      </c>
      <c r="M3912" s="9">
        <v>10.362242291785901</v>
      </c>
      <c r="N3912" s="9">
        <v>1.7800133251905701</v>
      </c>
      <c r="O3912" s="9">
        <v>3.9324198964010001E-2</v>
      </c>
      <c r="P3912" s="9">
        <v>6.7550628702999996E-3</v>
      </c>
      <c r="Q3912" s="9">
        <v>14.6722488886923</v>
      </c>
      <c r="R3912" s="9">
        <v>1330</v>
      </c>
      <c r="S3912" s="9" t="s">
        <v>311</v>
      </c>
      <c r="T3912" s="9">
        <v>1330</v>
      </c>
      <c r="U3912" s="9" t="s">
        <v>293</v>
      </c>
      <c r="V3912" s="9" t="s">
        <v>195</v>
      </c>
      <c r="Z3912" s="9">
        <v>0</v>
      </c>
      <c r="AA3912" s="9">
        <v>1</v>
      </c>
      <c r="AB3912" s="9">
        <v>3.9324198964010001E-2</v>
      </c>
      <c r="AC3912" s="9">
        <v>6.7550628702999996E-3</v>
      </c>
      <c r="AD3912" s="9">
        <v>14.6722488886913</v>
      </c>
      <c r="AF3912" s="9">
        <v>-1</v>
      </c>
      <c r="AG3912" s="9">
        <v>-1</v>
      </c>
      <c r="AH3912" s="9">
        <v>-1</v>
      </c>
      <c r="AI3912" s="9">
        <v>-1</v>
      </c>
      <c r="AJ3912" s="9">
        <v>0</v>
      </c>
      <c r="AM3912" s="9" t="s">
        <v>309</v>
      </c>
      <c r="AN3912" s="9">
        <v>-1</v>
      </c>
      <c r="AQ3912" s="9">
        <v>578</v>
      </c>
      <c r="AR3912" s="9" t="s">
        <v>303</v>
      </c>
      <c r="AS3912" s="9" t="s">
        <v>304</v>
      </c>
      <c r="AT3912" s="9" t="s">
        <v>195</v>
      </c>
      <c r="AU3912" s="9">
        <v>132.71029999999999</v>
      </c>
      <c r="AV3912" s="9">
        <v>22.607137646564698</v>
      </c>
      <c r="AW3912" s="9">
        <v>15.3576207399999</v>
      </c>
      <c r="AX3912" s="9">
        <v>1.1899634100000001E-2</v>
      </c>
    </row>
    <row r="3913" spans="1:50" x14ac:dyDescent="0.25">
      <c r="A3913" s="142">
        <v>550000</v>
      </c>
      <c r="B3913" s="142">
        <v>920000</v>
      </c>
      <c r="C3913" s="142">
        <v>930000</v>
      </c>
      <c r="D3913" s="9" t="s">
        <v>305</v>
      </c>
      <c r="E3913" s="9" t="s">
        <v>70</v>
      </c>
      <c r="F3913" s="9" t="s">
        <v>306</v>
      </c>
      <c r="G3913" s="9" t="s">
        <v>307</v>
      </c>
      <c r="H3913" s="9">
        <v>0.36</v>
      </c>
      <c r="I3913" s="9">
        <v>0.48</v>
      </c>
      <c r="J3913" s="9" t="s">
        <v>195</v>
      </c>
      <c r="K3913" s="9">
        <v>0.23692633775492999</v>
      </c>
      <c r="L3913" s="9">
        <v>3852.5613749304498</v>
      </c>
      <c r="M3913" s="9">
        <v>9.5721902004154096</v>
      </c>
      <c r="N3913" s="9">
        <v>1.40675540295418</v>
      </c>
      <c r="O3913" s="9">
        <v>2.26790396847806</v>
      </c>
      <c r="P3913" s="9">
        <v>0.33329740573889</v>
      </c>
      <c r="Q3913" s="9">
        <v>912.77325753837397</v>
      </c>
      <c r="R3913" s="9">
        <v>1200</v>
      </c>
      <c r="S3913" s="9" t="s">
        <v>308</v>
      </c>
      <c r="T3913" s="9">
        <v>1200</v>
      </c>
      <c r="U3913" s="9" t="s">
        <v>293</v>
      </c>
      <c r="V3913" s="9" t="s">
        <v>195</v>
      </c>
      <c r="Z3913" s="9">
        <v>0</v>
      </c>
      <c r="AA3913" s="9">
        <v>1</v>
      </c>
      <c r="AB3913" s="9">
        <v>2.26790396847806</v>
      </c>
      <c r="AC3913" s="9">
        <v>0.33329740573889</v>
      </c>
      <c r="AD3913" s="9">
        <v>912.77325753837397</v>
      </c>
      <c r="AF3913" s="9">
        <v>-1</v>
      </c>
      <c r="AG3913" s="9">
        <v>-1</v>
      </c>
      <c r="AH3913" s="9">
        <v>-1</v>
      </c>
      <c r="AI3913" s="9">
        <v>-1</v>
      </c>
      <c r="AJ3913" s="9">
        <v>0</v>
      </c>
      <c r="AM3913" s="9" t="s">
        <v>309</v>
      </c>
      <c r="AN3913" s="9">
        <v>-1</v>
      </c>
      <c r="AQ3913" s="9">
        <v>578</v>
      </c>
      <c r="AR3913" s="9" t="s">
        <v>303</v>
      </c>
      <c r="AS3913" s="9" t="s">
        <v>304</v>
      </c>
      <c r="AT3913" s="9" t="s">
        <v>195</v>
      </c>
      <c r="AU3913" s="9">
        <v>132.71029999999999</v>
      </c>
      <c r="AV3913" s="9">
        <v>144.651642358434</v>
      </c>
      <c r="AW3913" s="9">
        <v>958.80687157925195</v>
      </c>
      <c r="AX3913" s="9">
        <v>0.74028650250000005</v>
      </c>
    </row>
    <row r="3914" spans="1:50" x14ac:dyDescent="0.25">
      <c r="A3914" s="142">
        <v>550000</v>
      </c>
      <c r="B3914" s="142">
        <v>920000</v>
      </c>
      <c r="C3914" s="142">
        <v>930000</v>
      </c>
      <c r="D3914" s="9" t="s">
        <v>305</v>
      </c>
      <c r="E3914" s="9" t="s">
        <v>70</v>
      </c>
      <c r="F3914" s="9" t="s">
        <v>306</v>
      </c>
      <c r="G3914" s="9" t="s">
        <v>307</v>
      </c>
      <c r="H3914" s="9">
        <v>0.36</v>
      </c>
      <c r="I3914" s="9">
        <v>0.48</v>
      </c>
      <c r="J3914" s="9" t="s">
        <v>195</v>
      </c>
      <c r="K3914" s="9">
        <v>1.5767306415479999E-2</v>
      </c>
      <c r="L3914" s="9">
        <v>3852.5613749304498</v>
      </c>
      <c r="M3914" s="9">
        <v>9.5721902004154096</v>
      </c>
      <c r="N3914" s="9">
        <v>1.40675540295418</v>
      </c>
      <c r="O3914" s="9">
        <v>0.15092765595725999</v>
      </c>
      <c r="P3914" s="9">
        <v>2.2180743490010001E-2</v>
      </c>
      <c r="Q3914" s="9">
        <v>60.744515682994503</v>
      </c>
      <c r="R3914" s="9">
        <v>1210</v>
      </c>
      <c r="S3914" s="9" t="s">
        <v>310</v>
      </c>
      <c r="T3914" s="9">
        <v>1210</v>
      </c>
      <c r="U3914" s="9" t="s">
        <v>293</v>
      </c>
      <c r="V3914" s="9" t="s">
        <v>195</v>
      </c>
      <c r="Z3914" s="9">
        <v>0</v>
      </c>
      <c r="AA3914" s="9">
        <v>1</v>
      </c>
      <c r="AB3914" s="9">
        <v>0.15092765595725999</v>
      </c>
      <c r="AC3914" s="9">
        <v>2.2180743490010001E-2</v>
      </c>
      <c r="AD3914" s="9">
        <v>60.744515682996003</v>
      </c>
      <c r="AF3914" s="9">
        <v>-1</v>
      </c>
      <c r="AG3914" s="9">
        <v>-1</v>
      </c>
      <c r="AH3914" s="9">
        <v>-1</v>
      </c>
      <c r="AI3914" s="9">
        <v>-1</v>
      </c>
      <c r="AJ3914" s="9">
        <v>0</v>
      </c>
      <c r="AM3914" s="9" t="s">
        <v>309</v>
      </c>
      <c r="AN3914" s="9">
        <v>-1</v>
      </c>
      <c r="AQ3914" s="9">
        <v>578</v>
      </c>
      <c r="AR3914" s="9" t="s">
        <v>303</v>
      </c>
      <c r="AS3914" s="9" t="s">
        <v>304</v>
      </c>
      <c r="AT3914" s="9" t="s">
        <v>195</v>
      </c>
      <c r="AU3914" s="9">
        <v>132.71029999999999</v>
      </c>
      <c r="AV3914" s="9">
        <v>32.416210920994502</v>
      </c>
      <c r="AW3914" s="9">
        <v>63.80802523146</v>
      </c>
      <c r="AX3914" s="9">
        <v>4.9265625E-2</v>
      </c>
    </row>
    <row r="3915" spans="1:50" x14ac:dyDescent="0.25">
      <c r="A3915" s="142">
        <v>550000</v>
      </c>
      <c r="B3915" s="142">
        <v>920000</v>
      </c>
      <c r="C3915" s="142">
        <v>930000</v>
      </c>
      <c r="D3915" s="9" t="s">
        <v>305</v>
      </c>
      <c r="E3915" s="9" t="s">
        <v>70</v>
      </c>
      <c r="F3915" s="9" t="s">
        <v>306</v>
      </c>
      <c r="G3915" s="9" t="s">
        <v>307</v>
      </c>
      <c r="H3915" s="9">
        <v>0.36</v>
      </c>
      <c r="I3915" s="9">
        <v>0.48</v>
      </c>
      <c r="J3915" s="9" t="s">
        <v>195</v>
      </c>
      <c r="K3915" s="9">
        <v>6.0938771267169997E-2</v>
      </c>
      <c r="L3915" s="9">
        <v>3852.5613749304498</v>
      </c>
      <c r="M3915" s="9">
        <v>9.5721902004154096</v>
      </c>
      <c r="N3915" s="9">
        <v>1.40675540295418</v>
      </c>
      <c r="O3915" s="9">
        <v>0.58331750914899005</v>
      </c>
      <c r="P3915" s="9">
        <v>8.5725945729480002E-2</v>
      </c>
      <c r="Q3915" s="9">
        <v>234.77035641963599</v>
      </c>
      <c r="R3915" s="9">
        <v>1210</v>
      </c>
      <c r="S3915" s="9" t="s">
        <v>310</v>
      </c>
      <c r="T3915" s="9">
        <v>1210</v>
      </c>
      <c r="U3915" s="9" t="s">
        <v>293</v>
      </c>
      <c r="V3915" s="9" t="s">
        <v>195</v>
      </c>
      <c r="Z3915" s="9">
        <v>0</v>
      </c>
      <c r="AA3915" s="9">
        <v>1</v>
      </c>
      <c r="AB3915" s="9">
        <v>0.58331750914899005</v>
      </c>
      <c r="AC3915" s="9">
        <v>8.5725945729480002E-2</v>
      </c>
      <c r="AD3915" s="9">
        <v>234.77035641963499</v>
      </c>
      <c r="AF3915" s="9">
        <v>-1</v>
      </c>
      <c r="AG3915" s="9">
        <v>-1</v>
      </c>
      <c r="AH3915" s="9">
        <v>-1</v>
      </c>
      <c r="AI3915" s="9">
        <v>-1</v>
      </c>
      <c r="AJ3915" s="9">
        <v>0</v>
      </c>
      <c r="AM3915" s="9" t="s">
        <v>309</v>
      </c>
      <c r="AN3915" s="9">
        <v>-1</v>
      </c>
      <c r="AQ3915" s="9">
        <v>578</v>
      </c>
      <c r="AR3915" s="9" t="s">
        <v>303</v>
      </c>
      <c r="AS3915" s="9" t="s">
        <v>304</v>
      </c>
      <c r="AT3915" s="9" t="s">
        <v>195</v>
      </c>
      <c r="AU3915" s="9">
        <v>132.71029999999999</v>
      </c>
      <c r="AV3915" s="9">
        <v>67.001539408956702</v>
      </c>
      <c r="AW3915" s="9">
        <v>246.61045787572601</v>
      </c>
      <c r="AX3915" s="9">
        <v>0.19040580409999999</v>
      </c>
    </row>
    <row r="3916" spans="1:50" x14ac:dyDescent="0.25">
      <c r="A3916" s="142">
        <v>550000</v>
      </c>
      <c r="B3916" s="142">
        <v>920000</v>
      </c>
      <c r="C3916" s="142">
        <v>930000</v>
      </c>
      <c r="D3916" s="9" t="s">
        <v>305</v>
      </c>
      <c r="E3916" s="9" t="s">
        <v>70</v>
      </c>
      <c r="F3916" s="9" t="s">
        <v>306</v>
      </c>
      <c r="G3916" s="9" t="s">
        <v>307</v>
      </c>
      <c r="H3916" s="9">
        <v>0.36</v>
      </c>
      <c r="I3916" s="9">
        <v>0.48</v>
      </c>
      <c r="J3916" s="9" t="s">
        <v>195</v>
      </c>
      <c r="K3916" s="9">
        <v>0.11268336071979</v>
      </c>
      <c r="L3916" s="9">
        <v>3852.5613749304498</v>
      </c>
      <c r="M3916" s="9">
        <v>9.5721902004154096</v>
      </c>
      <c r="N3916" s="9">
        <v>1.40675540295418</v>
      </c>
      <c r="O3916" s="9">
        <v>1.0786265612318799</v>
      </c>
      <c r="P3916" s="9">
        <v>0.15851792651560001</v>
      </c>
      <c r="Q3916" s="9">
        <v>434.11956310643399</v>
      </c>
      <c r="R3916" s="9">
        <v>1210</v>
      </c>
      <c r="S3916" s="9" t="s">
        <v>310</v>
      </c>
      <c r="T3916" s="9">
        <v>1210</v>
      </c>
      <c r="U3916" s="9" t="s">
        <v>293</v>
      </c>
      <c r="V3916" s="9" t="s">
        <v>195</v>
      </c>
      <c r="Z3916" s="9">
        <v>0</v>
      </c>
      <c r="AA3916" s="9">
        <v>1</v>
      </c>
      <c r="AB3916" s="9">
        <v>1.0786265612318799</v>
      </c>
      <c r="AC3916" s="9">
        <v>0.15851792651560001</v>
      </c>
      <c r="AD3916" s="9">
        <v>434.11956310643399</v>
      </c>
      <c r="AF3916" s="9">
        <v>-1</v>
      </c>
      <c r="AG3916" s="9">
        <v>-1</v>
      </c>
      <c r="AH3916" s="9">
        <v>-1</v>
      </c>
      <c r="AI3916" s="9">
        <v>-1</v>
      </c>
      <c r="AJ3916" s="9">
        <v>0</v>
      </c>
      <c r="AM3916" s="9" t="s">
        <v>309</v>
      </c>
      <c r="AN3916" s="9">
        <v>-1</v>
      </c>
      <c r="AQ3916" s="9">
        <v>578</v>
      </c>
      <c r="AR3916" s="9" t="s">
        <v>303</v>
      </c>
      <c r="AS3916" s="9" t="s">
        <v>304</v>
      </c>
      <c r="AT3916" s="9" t="s">
        <v>195</v>
      </c>
      <c r="AU3916" s="9">
        <v>132.71029999999999</v>
      </c>
      <c r="AV3916" s="9">
        <v>92.303168706331306</v>
      </c>
      <c r="AW3916" s="9">
        <v>456.013382026513</v>
      </c>
      <c r="AX3916" s="9">
        <v>0.35208399280000002</v>
      </c>
    </row>
    <row r="3917" spans="1:50" x14ac:dyDescent="0.25">
      <c r="A3917" s="142">
        <v>550000</v>
      </c>
      <c r="B3917" s="142">
        <v>920000</v>
      </c>
      <c r="C3917" s="142">
        <v>930000</v>
      </c>
      <c r="D3917" s="9" t="s">
        <v>305</v>
      </c>
      <c r="E3917" s="9" t="s">
        <v>70</v>
      </c>
      <c r="F3917" s="9" t="s">
        <v>306</v>
      </c>
      <c r="G3917" s="9" t="s">
        <v>307</v>
      </c>
      <c r="H3917" s="9">
        <v>0.36</v>
      </c>
      <c r="I3917" s="9">
        <v>0.48</v>
      </c>
      <c r="J3917" s="9" t="s">
        <v>195</v>
      </c>
      <c r="K3917" s="9">
        <v>6.8346914196120004E-2</v>
      </c>
      <c r="L3917" s="9">
        <v>3852.5613749304498</v>
      </c>
      <c r="M3917" s="9">
        <v>9.5721902004154096</v>
      </c>
      <c r="N3917" s="9">
        <v>1.40675540295418</v>
      </c>
      <c r="O3917" s="9">
        <v>0.65422966229674995</v>
      </c>
      <c r="P3917" s="9">
        <v>9.614739082064E-2</v>
      </c>
      <c r="Q3917" s="9">
        <v>263.31068172766498</v>
      </c>
      <c r="R3917" s="9">
        <v>1210</v>
      </c>
      <c r="S3917" s="9" t="s">
        <v>310</v>
      </c>
      <c r="T3917" s="9">
        <v>1210</v>
      </c>
      <c r="U3917" s="9" t="s">
        <v>293</v>
      </c>
      <c r="V3917" s="9" t="s">
        <v>195</v>
      </c>
      <c r="Z3917" s="9">
        <v>0</v>
      </c>
      <c r="AA3917" s="9">
        <v>1</v>
      </c>
      <c r="AB3917" s="9">
        <v>0.65422966229674995</v>
      </c>
      <c r="AC3917" s="9">
        <v>9.614739082064E-2</v>
      </c>
      <c r="AD3917" s="9">
        <v>263.31068172766697</v>
      </c>
      <c r="AF3917" s="9">
        <v>-1</v>
      </c>
      <c r="AG3917" s="9">
        <v>-1</v>
      </c>
      <c r="AH3917" s="9">
        <v>-1</v>
      </c>
      <c r="AI3917" s="9">
        <v>-1</v>
      </c>
      <c r="AJ3917" s="9">
        <v>0</v>
      </c>
      <c r="AM3917" s="9" t="s">
        <v>309</v>
      </c>
      <c r="AN3917" s="9">
        <v>-1</v>
      </c>
      <c r="AQ3917" s="9">
        <v>578</v>
      </c>
      <c r="AR3917" s="9" t="s">
        <v>303</v>
      </c>
      <c r="AS3917" s="9" t="s">
        <v>304</v>
      </c>
      <c r="AT3917" s="9" t="s">
        <v>195</v>
      </c>
      <c r="AU3917" s="9">
        <v>132.71029999999999</v>
      </c>
      <c r="AV3917" s="9">
        <v>70.429611837556195</v>
      </c>
      <c r="AW3917" s="9">
        <v>276.59014866579901</v>
      </c>
      <c r="AX3917" s="9">
        <v>0.21355286430000001</v>
      </c>
    </row>
    <row r="3918" spans="1:50" x14ac:dyDescent="0.25">
      <c r="A3918" s="142">
        <v>550000</v>
      </c>
      <c r="B3918" s="142">
        <v>920000</v>
      </c>
      <c r="C3918" s="142">
        <v>930000</v>
      </c>
      <c r="D3918" s="9" t="s">
        <v>305</v>
      </c>
      <c r="E3918" s="9" t="s">
        <v>70</v>
      </c>
      <c r="F3918" s="9" t="s">
        <v>306</v>
      </c>
      <c r="G3918" s="9" t="s">
        <v>307</v>
      </c>
      <c r="H3918" s="9">
        <v>0.36</v>
      </c>
      <c r="I3918" s="9">
        <v>0.48</v>
      </c>
      <c r="J3918" s="9" t="s">
        <v>195</v>
      </c>
      <c r="K3918" s="9">
        <v>0.12310076342947</v>
      </c>
      <c r="L3918" s="9">
        <v>3852.5613749304498</v>
      </c>
      <c r="M3918" s="9">
        <v>9.5721902004154096</v>
      </c>
      <c r="N3918" s="9">
        <v>1.40675540295418</v>
      </c>
      <c r="O3918" s="9">
        <v>1.17834392136326</v>
      </c>
      <c r="P3918" s="9">
        <v>0.17317266406219001</v>
      </c>
      <c r="Q3918" s="9">
        <v>474.253246412843</v>
      </c>
      <c r="R3918" s="9">
        <v>1210</v>
      </c>
      <c r="S3918" s="9" t="s">
        <v>310</v>
      </c>
      <c r="T3918" s="9">
        <v>1210</v>
      </c>
      <c r="U3918" s="9" t="s">
        <v>293</v>
      </c>
      <c r="V3918" s="9" t="s">
        <v>195</v>
      </c>
      <c r="Z3918" s="9">
        <v>0</v>
      </c>
      <c r="AA3918" s="9">
        <v>1</v>
      </c>
      <c r="AB3918" s="9">
        <v>1.17834392136326</v>
      </c>
      <c r="AC3918" s="9">
        <v>0.17317266406219001</v>
      </c>
      <c r="AD3918" s="9">
        <v>474.253246412843</v>
      </c>
      <c r="AF3918" s="9">
        <v>-1</v>
      </c>
      <c r="AG3918" s="9">
        <v>-1</v>
      </c>
      <c r="AH3918" s="9">
        <v>-1</v>
      </c>
      <c r="AI3918" s="9">
        <v>-1</v>
      </c>
      <c r="AJ3918" s="9">
        <v>0</v>
      </c>
      <c r="AM3918" s="9" t="s">
        <v>309</v>
      </c>
      <c r="AN3918" s="9">
        <v>-1</v>
      </c>
      <c r="AQ3918" s="9">
        <v>578</v>
      </c>
      <c r="AR3918" s="9" t="s">
        <v>303</v>
      </c>
      <c r="AS3918" s="9" t="s">
        <v>304</v>
      </c>
      <c r="AT3918" s="9" t="s">
        <v>195</v>
      </c>
      <c r="AU3918" s="9">
        <v>132.71029999999999</v>
      </c>
      <c r="AV3918" s="9">
        <v>105.60248493681399</v>
      </c>
      <c r="AW3918" s="9">
        <v>498.171115086908</v>
      </c>
      <c r="AX3918" s="9">
        <v>0.38463361429999998</v>
      </c>
    </row>
    <row r="3919" spans="1:50" x14ac:dyDescent="0.25">
      <c r="A3919" s="142">
        <v>550000</v>
      </c>
      <c r="B3919" s="142">
        <v>920000</v>
      </c>
      <c r="C3919" s="142">
        <v>930000</v>
      </c>
      <c r="D3919" s="9" t="s">
        <v>305</v>
      </c>
      <c r="E3919" s="9" t="s">
        <v>70</v>
      </c>
      <c r="F3919" s="9" t="s">
        <v>306</v>
      </c>
      <c r="G3919" s="9" t="s">
        <v>307</v>
      </c>
      <c r="H3919" s="9">
        <v>0.36</v>
      </c>
      <c r="I3919" s="9">
        <v>0.48</v>
      </c>
      <c r="J3919" s="9" t="s">
        <v>195</v>
      </c>
      <c r="K3919" s="9">
        <v>8.8063327572749997E-2</v>
      </c>
      <c r="L3919" s="9">
        <v>3857.7690421206098</v>
      </c>
      <c r="M3919" s="9">
        <v>9.5843984321017306</v>
      </c>
      <c r="N3919" s="9">
        <v>1.4085246433613301</v>
      </c>
      <c r="O3919" s="9">
        <v>0.84403401871393002</v>
      </c>
      <c r="P3919" s="9">
        <v>0.12403936706262</v>
      </c>
      <c r="Q3919" s="9">
        <v>339.72797885628501</v>
      </c>
      <c r="R3919" s="9">
        <v>1200</v>
      </c>
      <c r="S3919" s="9" t="s">
        <v>308</v>
      </c>
      <c r="T3919" s="9">
        <v>1200</v>
      </c>
      <c r="U3919" s="9" t="s">
        <v>293</v>
      </c>
      <c r="V3919" s="9" t="s">
        <v>195</v>
      </c>
      <c r="Z3919" s="9">
        <v>0</v>
      </c>
      <c r="AA3919" s="9">
        <v>1</v>
      </c>
      <c r="AB3919" s="9">
        <v>0.84403401871393002</v>
      </c>
      <c r="AC3919" s="9">
        <v>0.12403936706262</v>
      </c>
      <c r="AD3919" s="9">
        <v>339.72797885628398</v>
      </c>
      <c r="AF3919" s="9">
        <v>-1</v>
      </c>
      <c r="AG3919" s="9">
        <v>-1</v>
      </c>
      <c r="AH3919" s="9">
        <v>-1</v>
      </c>
      <c r="AI3919" s="9">
        <v>-1</v>
      </c>
      <c r="AJ3919" s="9">
        <v>0</v>
      </c>
      <c r="AM3919" s="9" t="s">
        <v>309</v>
      </c>
      <c r="AN3919" s="9">
        <v>-1</v>
      </c>
      <c r="AQ3919" s="9">
        <v>578</v>
      </c>
      <c r="AR3919" s="9" t="s">
        <v>303</v>
      </c>
      <c r="AS3919" s="9" t="s">
        <v>304</v>
      </c>
      <c r="AT3919" s="9" t="s">
        <v>195</v>
      </c>
      <c r="AU3919" s="9">
        <v>132.71029999999999</v>
      </c>
      <c r="AV3919" s="9">
        <v>106.755080747482</v>
      </c>
      <c r="AW3919" s="9">
        <v>356.37964276570102</v>
      </c>
      <c r="AX3919" s="9">
        <v>0.2755295854</v>
      </c>
    </row>
    <row r="3920" spans="1:50" x14ac:dyDescent="0.25">
      <c r="A3920" s="142">
        <v>550000</v>
      </c>
      <c r="B3920" s="142">
        <v>920000</v>
      </c>
      <c r="C3920" s="142">
        <v>930000</v>
      </c>
      <c r="D3920" s="9" t="s">
        <v>305</v>
      </c>
      <c r="E3920" s="9" t="s">
        <v>70</v>
      </c>
      <c r="F3920" s="9" t="s">
        <v>306</v>
      </c>
      <c r="G3920" s="9" t="s">
        <v>307</v>
      </c>
      <c r="H3920" s="9">
        <v>0.36</v>
      </c>
      <c r="I3920" s="9">
        <v>0.48</v>
      </c>
      <c r="J3920" s="9" t="s">
        <v>195</v>
      </c>
      <c r="K3920" s="9">
        <v>0.16768266592899</v>
      </c>
      <c r="L3920" s="9">
        <v>3857.7690421206098</v>
      </c>
      <c r="M3920" s="9">
        <v>9.5843984321017306</v>
      </c>
      <c r="N3920" s="9">
        <v>1.4085246433613301</v>
      </c>
      <c r="O3920" s="9">
        <v>1.6071374804204801</v>
      </c>
      <c r="P3920" s="9">
        <v>0.23618516722551</v>
      </c>
      <c r="Q3920" s="9">
        <v>646.88099752112498</v>
      </c>
      <c r="R3920" s="9">
        <v>1210</v>
      </c>
      <c r="S3920" s="9" t="s">
        <v>310</v>
      </c>
      <c r="T3920" s="9">
        <v>1210</v>
      </c>
      <c r="U3920" s="9" t="s">
        <v>293</v>
      </c>
      <c r="V3920" s="9" t="s">
        <v>195</v>
      </c>
      <c r="Z3920" s="9">
        <v>0</v>
      </c>
      <c r="AA3920" s="9">
        <v>1</v>
      </c>
      <c r="AB3920" s="9">
        <v>1.6071374804204801</v>
      </c>
      <c r="AC3920" s="9">
        <v>0.23618516722551</v>
      </c>
      <c r="AD3920" s="9">
        <v>646.88099752112498</v>
      </c>
      <c r="AF3920" s="9">
        <v>-1</v>
      </c>
      <c r="AG3920" s="9">
        <v>-1</v>
      </c>
      <c r="AH3920" s="9">
        <v>-1</v>
      </c>
      <c r="AI3920" s="9">
        <v>-1</v>
      </c>
      <c r="AJ3920" s="9">
        <v>0</v>
      </c>
      <c r="AM3920" s="9" t="s">
        <v>309</v>
      </c>
      <c r="AN3920" s="9">
        <v>-1</v>
      </c>
      <c r="AQ3920" s="9">
        <v>578</v>
      </c>
      <c r="AR3920" s="9" t="s">
        <v>303</v>
      </c>
      <c r="AS3920" s="9" t="s">
        <v>304</v>
      </c>
      <c r="AT3920" s="9" t="s">
        <v>195</v>
      </c>
      <c r="AU3920" s="9">
        <v>132.71029999999999</v>
      </c>
      <c r="AV3920" s="9">
        <v>112.123897247492</v>
      </c>
      <c r="AW3920" s="9">
        <v>678.58767353990095</v>
      </c>
      <c r="AX3920" s="9">
        <v>0.52463990069999999</v>
      </c>
    </row>
    <row r="3921" spans="1:50" x14ac:dyDescent="0.25">
      <c r="A3921" s="142">
        <v>550000</v>
      </c>
      <c r="B3921" s="142">
        <v>920000</v>
      </c>
      <c r="C3921" s="142">
        <v>930000</v>
      </c>
      <c r="D3921" s="9" t="s">
        <v>305</v>
      </c>
      <c r="E3921" s="9" t="s">
        <v>70</v>
      </c>
      <c r="F3921" s="9" t="s">
        <v>306</v>
      </c>
      <c r="G3921" s="9" t="s">
        <v>307</v>
      </c>
      <c r="H3921" s="9">
        <v>0.36</v>
      </c>
      <c r="I3921" s="9">
        <v>0.48</v>
      </c>
      <c r="J3921" s="9" t="s">
        <v>195</v>
      </c>
      <c r="K3921" s="9">
        <v>2.177293667138E-2</v>
      </c>
      <c r="L3921" s="9">
        <v>3857.7690421206098</v>
      </c>
      <c r="M3921" s="9">
        <v>9.5843984321017306</v>
      </c>
      <c r="N3921" s="9">
        <v>1.4085246433613301</v>
      </c>
      <c r="O3921" s="9">
        <v>0.20868050009549999</v>
      </c>
      <c r="P3921" s="9">
        <v>3.066771785999E-2</v>
      </c>
      <c r="Q3921" s="9">
        <v>83.994961046933099</v>
      </c>
      <c r="R3921" s="9">
        <v>1210</v>
      </c>
      <c r="S3921" s="9" t="s">
        <v>310</v>
      </c>
      <c r="T3921" s="9">
        <v>1210</v>
      </c>
      <c r="U3921" s="9" t="s">
        <v>293</v>
      </c>
      <c r="V3921" s="9" t="s">
        <v>195</v>
      </c>
      <c r="Z3921" s="9">
        <v>0</v>
      </c>
      <c r="AA3921" s="9">
        <v>1</v>
      </c>
      <c r="AB3921" s="9">
        <v>0.20868050009549999</v>
      </c>
      <c r="AC3921" s="9">
        <v>3.066771785999E-2</v>
      </c>
      <c r="AD3921" s="9">
        <v>83.994961046934705</v>
      </c>
      <c r="AF3921" s="9">
        <v>-1</v>
      </c>
      <c r="AG3921" s="9">
        <v>-1</v>
      </c>
      <c r="AH3921" s="9">
        <v>-1</v>
      </c>
      <c r="AI3921" s="9">
        <v>-1</v>
      </c>
      <c r="AJ3921" s="9">
        <v>0</v>
      </c>
      <c r="AM3921" s="9" t="s">
        <v>309</v>
      </c>
      <c r="AN3921" s="9">
        <v>-1</v>
      </c>
      <c r="AQ3921" s="9">
        <v>578</v>
      </c>
      <c r="AR3921" s="9" t="s">
        <v>303</v>
      </c>
      <c r="AS3921" s="9" t="s">
        <v>304</v>
      </c>
      <c r="AT3921" s="9" t="s">
        <v>195</v>
      </c>
      <c r="AU3921" s="9">
        <v>132.71029999999999</v>
      </c>
      <c r="AV3921" s="9">
        <v>53.233986634630497</v>
      </c>
      <c r="AW3921" s="9">
        <v>88.111948603116602</v>
      </c>
      <c r="AX3921" s="9">
        <v>6.8122433900000001E-2</v>
      </c>
    </row>
    <row r="3922" spans="1:50" x14ac:dyDescent="0.25">
      <c r="A3922" s="142">
        <v>550000</v>
      </c>
      <c r="B3922" s="142">
        <v>920000</v>
      </c>
      <c r="C3922" s="142">
        <v>930000</v>
      </c>
      <c r="D3922" s="9" t="s">
        <v>305</v>
      </c>
      <c r="E3922" s="9" t="s">
        <v>70</v>
      </c>
      <c r="F3922" s="9" t="s">
        <v>306</v>
      </c>
      <c r="G3922" s="9" t="s">
        <v>307</v>
      </c>
      <c r="H3922" s="9">
        <v>0.36</v>
      </c>
      <c r="I3922" s="9">
        <v>0.48</v>
      </c>
      <c r="J3922" s="9" t="s">
        <v>195</v>
      </c>
      <c r="K3922" s="9">
        <v>4.09577932053E-3</v>
      </c>
      <c r="L3922" s="9">
        <v>3857.7690421206098</v>
      </c>
      <c r="M3922" s="9">
        <v>9.5843984321017306</v>
      </c>
      <c r="N3922" s="9">
        <v>1.4085246433613301</v>
      </c>
      <c r="O3922" s="9">
        <v>3.9255580897939998E-2</v>
      </c>
      <c r="P3922" s="9">
        <v>5.76900610673E-3</v>
      </c>
      <c r="Q3922" s="9">
        <v>15.800570666106101</v>
      </c>
      <c r="R3922" s="9">
        <v>1210</v>
      </c>
      <c r="S3922" s="9" t="s">
        <v>310</v>
      </c>
      <c r="T3922" s="9">
        <v>1210</v>
      </c>
      <c r="U3922" s="9" t="s">
        <v>293</v>
      </c>
      <c r="V3922" s="9" t="s">
        <v>195</v>
      </c>
      <c r="Z3922" s="9">
        <v>0</v>
      </c>
      <c r="AA3922" s="9">
        <v>1</v>
      </c>
      <c r="AB3922" s="9">
        <v>3.9255580897939998E-2</v>
      </c>
      <c r="AC3922" s="9">
        <v>5.76900610673E-3</v>
      </c>
      <c r="AD3922" s="9">
        <v>15.800570666107699</v>
      </c>
      <c r="AF3922" s="9">
        <v>-1</v>
      </c>
      <c r="AG3922" s="9">
        <v>-1</v>
      </c>
      <c r="AH3922" s="9">
        <v>-1</v>
      </c>
      <c r="AI3922" s="9">
        <v>-1</v>
      </c>
      <c r="AJ3922" s="9">
        <v>0</v>
      </c>
      <c r="AM3922" s="9" t="s">
        <v>309</v>
      </c>
      <c r="AN3922" s="9">
        <v>-1</v>
      </c>
      <c r="AQ3922" s="9">
        <v>578</v>
      </c>
      <c r="AR3922" s="9" t="s">
        <v>303</v>
      </c>
      <c r="AS3922" s="9" t="s">
        <v>304</v>
      </c>
      <c r="AT3922" s="9" t="s">
        <v>195</v>
      </c>
      <c r="AU3922" s="9">
        <v>132.71029999999999</v>
      </c>
      <c r="AV3922" s="9">
        <v>24.3486821813494</v>
      </c>
      <c r="AW3922" s="9">
        <v>16.575030848029702</v>
      </c>
      <c r="AX3922" s="9">
        <v>1.2814737E-2</v>
      </c>
    </row>
    <row r="3923" spans="1:50" x14ac:dyDescent="0.25">
      <c r="A3923" s="142">
        <v>550000</v>
      </c>
      <c r="B3923" s="142">
        <v>920000</v>
      </c>
      <c r="C3923" s="142">
        <v>930000</v>
      </c>
      <c r="D3923" s="9" t="s">
        <v>305</v>
      </c>
      <c r="E3923" s="9" t="s">
        <v>70</v>
      </c>
      <c r="F3923" s="9" t="s">
        <v>306</v>
      </c>
      <c r="G3923" s="9" t="s">
        <v>307</v>
      </c>
      <c r="H3923" s="9">
        <v>0.36</v>
      </c>
      <c r="I3923" s="9">
        <v>0.48</v>
      </c>
      <c r="J3923" s="9" t="s">
        <v>195</v>
      </c>
      <c r="K3923" s="9">
        <v>0.31340295695367998</v>
      </c>
      <c r="L3923" s="9">
        <v>3857.7690421206098</v>
      </c>
      <c r="M3923" s="9">
        <v>9.5843984321017306</v>
      </c>
      <c r="N3923" s="9">
        <v>1.4085246433613301</v>
      </c>
      <c r="O3923" s="9">
        <v>3.0037788092429198</v>
      </c>
      <c r="P3923" s="9">
        <v>0.44143578817156998</v>
      </c>
      <c r="Q3923" s="9">
        <v>1209.03622504497</v>
      </c>
      <c r="R3923" s="9">
        <v>1210</v>
      </c>
      <c r="S3923" s="9" t="s">
        <v>310</v>
      </c>
      <c r="T3923" s="9">
        <v>1210</v>
      </c>
      <c r="U3923" s="9" t="s">
        <v>293</v>
      </c>
      <c r="V3923" s="9" t="s">
        <v>195</v>
      </c>
      <c r="Z3923" s="9">
        <v>0</v>
      </c>
      <c r="AA3923" s="9">
        <v>1</v>
      </c>
      <c r="AB3923" s="9">
        <v>3.0037788092429198</v>
      </c>
      <c r="AC3923" s="9">
        <v>0.44143578817156998</v>
      </c>
      <c r="AD3923" s="9">
        <v>1209.03622504497</v>
      </c>
      <c r="AF3923" s="9">
        <v>-1</v>
      </c>
      <c r="AG3923" s="9">
        <v>-1</v>
      </c>
      <c r="AH3923" s="9">
        <v>-1</v>
      </c>
      <c r="AI3923" s="9">
        <v>-1</v>
      </c>
      <c r="AJ3923" s="9">
        <v>0</v>
      </c>
      <c r="AM3923" s="9" t="s">
        <v>309</v>
      </c>
      <c r="AN3923" s="9">
        <v>-1</v>
      </c>
      <c r="AQ3923" s="9">
        <v>578</v>
      </c>
      <c r="AR3923" s="9" t="s">
        <v>303</v>
      </c>
      <c r="AS3923" s="9" t="s">
        <v>304</v>
      </c>
      <c r="AT3923" s="9" t="s">
        <v>195</v>
      </c>
      <c r="AU3923" s="9">
        <v>132.71029999999999</v>
      </c>
      <c r="AV3923" s="9">
        <v>138.658198707086</v>
      </c>
      <c r="AW3923" s="9">
        <v>1268.2967691471599</v>
      </c>
      <c r="AX3923" s="9">
        <v>0.98056465940000004</v>
      </c>
    </row>
    <row r="3924" spans="1:50" x14ac:dyDescent="0.25">
      <c r="A3924" s="142">
        <v>550000</v>
      </c>
      <c r="B3924" s="142">
        <v>920000</v>
      </c>
      <c r="C3924" s="142">
        <v>930000</v>
      </c>
      <c r="D3924" s="9" t="s">
        <v>305</v>
      </c>
      <c r="E3924" s="9" t="s">
        <v>70</v>
      </c>
      <c r="F3924" s="9" t="s">
        <v>306</v>
      </c>
      <c r="G3924" s="9" t="s">
        <v>307</v>
      </c>
      <c r="H3924" s="9">
        <v>0.36</v>
      </c>
      <c r="I3924" s="9">
        <v>0.48</v>
      </c>
      <c r="J3924" s="9" t="s">
        <v>195</v>
      </c>
      <c r="K3924" s="9">
        <v>2.27457869444E-2</v>
      </c>
      <c r="L3924" s="9">
        <v>3857.7690421206098</v>
      </c>
      <c r="M3924" s="9">
        <v>9.5843984321017306</v>
      </c>
      <c r="N3924" s="9">
        <v>1.4085246433613301</v>
      </c>
      <c r="O3924" s="9">
        <v>0.21800468472685999</v>
      </c>
      <c r="P3924" s="9">
        <v>3.2038001443840003E-2</v>
      </c>
      <c r="Q3924" s="9">
        <v>87.747992712792794</v>
      </c>
      <c r="R3924" s="9">
        <v>1210</v>
      </c>
      <c r="S3924" s="9" t="s">
        <v>310</v>
      </c>
      <c r="T3924" s="9">
        <v>1210</v>
      </c>
      <c r="U3924" s="9" t="s">
        <v>293</v>
      </c>
      <c r="V3924" s="9" t="s">
        <v>195</v>
      </c>
      <c r="Z3924" s="9">
        <v>0</v>
      </c>
      <c r="AA3924" s="9">
        <v>1</v>
      </c>
      <c r="AB3924" s="9">
        <v>0.21800468472685999</v>
      </c>
      <c r="AC3924" s="9">
        <v>3.2038001443840003E-2</v>
      </c>
      <c r="AD3924" s="9">
        <v>87.747992712790904</v>
      </c>
      <c r="AF3924" s="9">
        <v>-1</v>
      </c>
      <c r="AG3924" s="9">
        <v>-1</v>
      </c>
      <c r="AH3924" s="9">
        <v>-1</v>
      </c>
      <c r="AI3924" s="9">
        <v>-1</v>
      </c>
      <c r="AJ3924" s="9">
        <v>0</v>
      </c>
      <c r="AM3924" s="9" t="s">
        <v>309</v>
      </c>
      <c r="AN3924" s="9">
        <v>-1</v>
      </c>
      <c r="AQ3924" s="9">
        <v>578</v>
      </c>
      <c r="AR3924" s="9" t="s">
        <v>303</v>
      </c>
      <c r="AS3924" s="9" t="s">
        <v>304</v>
      </c>
      <c r="AT3924" s="9" t="s">
        <v>195</v>
      </c>
      <c r="AU3924" s="9">
        <v>132.71029999999999</v>
      </c>
      <c r="AV3924" s="9">
        <v>38.939979667536797</v>
      </c>
      <c r="AW3924" s="9">
        <v>92.048933978501296</v>
      </c>
      <c r="AX3924" s="9">
        <v>7.11662552E-2</v>
      </c>
    </row>
    <row r="3925" spans="1:50" x14ac:dyDescent="0.25">
      <c r="A3925" s="142">
        <v>550000</v>
      </c>
      <c r="B3925" s="142">
        <v>930000</v>
      </c>
      <c r="C3925" s="142">
        <v>930000</v>
      </c>
      <c r="D3925" s="9" t="s">
        <v>305</v>
      </c>
      <c r="E3925" s="9" t="s">
        <v>70</v>
      </c>
      <c r="F3925" s="9" t="s">
        <v>306</v>
      </c>
      <c r="G3925" s="9" t="s">
        <v>307</v>
      </c>
      <c r="H3925" s="9">
        <v>0.36</v>
      </c>
      <c r="I3925" s="9">
        <v>0.48</v>
      </c>
      <c r="J3925" s="9" t="s">
        <v>312</v>
      </c>
      <c r="K3925" s="9">
        <v>0.10192681204085</v>
      </c>
      <c r="L3925" s="9">
        <v>3151.9799072206902</v>
      </c>
      <c r="M3925" s="9">
        <v>6.2304339727543701</v>
      </c>
      <c r="N3925" s="9">
        <v>0.84686927023515002</v>
      </c>
      <c r="O3925" s="9">
        <v>0.63504827247388995</v>
      </c>
      <c r="P3925" s="9">
        <v>8.6318684930430004E-2</v>
      </c>
      <c r="Q3925" s="9">
        <v>321.27126355983802</v>
      </c>
      <c r="R3925" s="9">
        <v>3100</v>
      </c>
      <c r="S3925" s="9" t="s">
        <v>313</v>
      </c>
      <c r="T3925" s="9">
        <v>3100</v>
      </c>
      <c r="U3925" s="9" t="s">
        <v>293</v>
      </c>
      <c r="V3925" s="9" t="s">
        <v>195</v>
      </c>
      <c r="Y3925" s="9" t="s">
        <v>312</v>
      </c>
      <c r="Z3925" s="9">
        <v>0</v>
      </c>
      <c r="AA3925" s="9">
        <v>1</v>
      </c>
      <c r="AB3925" s="9">
        <v>0.63504827247388995</v>
      </c>
      <c r="AC3925" s="9">
        <v>8.6318684930430004E-2</v>
      </c>
      <c r="AD3925" s="9">
        <v>641.21552981954699</v>
      </c>
      <c r="AF3925" s="9">
        <v>-1</v>
      </c>
      <c r="AG3925" s="9">
        <v>-1</v>
      </c>
      <c r="AH3925" s="9">
        <v>-1</v>
      </c>
      <c r="AI3925" s="9">
        <v>-1</v>
      </c>
      <c r="AJ3925" s="9">
        <v>0</v>
      </c>
      <c r="AM3925" s="9" t="s">
        <v>309</v>
      </c>
      <c r="AN3925" s="9">
        <v>-1</v>
      </c>
      <c r="AQ3925" s="9">
        <v>578</v>
      </c>
      <c r="AR3925" s="9" t="s">
        <v>303</v>
      </c>
      <c r="AS3925" s="9" t="s">
        <v>304</v>
      </c>
      <c r="AT3925" s="9" t="s">
        <v>195</v>
      </c>
      <c r="AU3925" s="9">
        <v>132.71029999999999</v>
      </c>
      <c r="AV3925" s="9">
        <v>82.019032891846294</v>
      </c>
      <c r="AW3925" s="9">
        <v>412.48317392229399</v>
      </c>
      <c r="AX3925" s="9">
        <v>0.52004503629999999</v>
      </c>
    </row>
    <row r="3926" spans="1:50" x14ac:dyDescent="0.25">
      <c r="A3926" s="142">
        <v>550000</v>
      </c>
      <c r="B3926" s="142">
        <v>930000</v>
      </c>
      <c r="C3926" s="142">
        <v>930000</v>
      </c>
      <c r="D3926" s="9" t="s">
        <v>305</v>
      </c>
      <c r="E3926" s="9" t="s">
        <v>70</v>
      </c>
      <c r="F3926" s="9" t="s">
        <v>306</v>
      </c>
      <c r="G3926" s="9" t="s">
        <v>307</v>
      </c>
      <c r="H3926" s="9">
        <v>0.36</v>
      </c>
      <c r="I3926" s="9">
        <v>0.48</v>
      </c>
      <c r="J3926" s="9" t="s">
        <v>195</v>
      </c>
      <c r="K3926" s="9">
        <v>3.7049572143319998E-2</v>
      </c>
      <c r="L3926" s="9">
        <v>3860.0828650082499</v>
      </c>
      <c r="M3926" s="9">
        <v>9.5896964663599604</v>
      </c>
      <c r="N3926" s="9">
        <v>1.40928788463986</v>
      </c>
      <c r="O3926" s="9">
        <v>0.35529415106299</v>
      </c>
      <c r="P3926" s="9">
        <v>5.2213513152669998E-2</v>
      </c>
      <c r="Q3926" s="9">
        <v>143.01441858633501</v>
      </c>
      <c r="R3926" s="9">
        <v>1200</v>
      </c>
      <c r="S3926" s="9" t="s">
        <v>308</v>
      </c>
      <c r="T3926" s="9">
        <v>1200</v>
      </c>
      <c r="U3926" s="9" t="s">
        <v>293</v>
      </c>
      <c r="V3926" s="9" t="s">
        <v>195</v>
      </c>
      <c r="Z3926" s="9">
        <v>0</v>
      </c>
      <c r="AA3926" s="9">
        <v>1</v>
      </c>
      <c r="AB3926" s="9">
        <v>0.35529415106299</v>
      </c>
      <c r="AC3926" s="9">
        <v>5.2213513152669998E-2</v>
      </c>
      <c r="AD3926" s="9">
        <v>358.830309604739</v>
      </c>
      <c r="AF3926" s="9">
        <v>-1</v>
      </c>
      <c r="AG3926" s="9">
        <v>-1</v>
      </c>
      <c r="AH3926" s="9">
        <v>-1</v>
      </c>
      <c r="AI3926" s="9">
        <v>-1</v>
      </c>
      <c r="AJ3926" s="9">
        <v>0</v>
      </c>
      <c r="AM3926" s="9" t="s">
        <v>309</v>
      </c>
      <c r="AN3926" s="9">
        <v>-1</v>
      </c>
      <c r="AQ3926" s="9">
        <v>578</v>
      </c>
      <c r="AR3926" s="9" t="s">
        <v>303</v>
      </c>
      <c r="AS3926" s="9" t="s">
        <v>304</v>
      </c>
      <c r="AT3926" s="9" t="s">
        <v>195</v>
      </c>
      <c r="AU3926" s="9">
        <v>132.71029999999999</v>
      </c>
      <c r="AV3926" s="9">
        <v>106.01949035089901</v>
      </c>
      <c r="AW3926" s="9">
        <v>149.934298975388</v>
      </c>
      <c r="AX3926" s="9">
        <v>0.2910221489</v>
      </c>
    </row>
    <row r="3927" spans="1:50" x14ac:dyDescent="0.25">
      <c r="A3927" s="142">
        <v>550000</v>
      </c>
      <c r="B3927" s="142">
        <v>930000</v>
      </c>
      <c r="C3927" s="142">
        <v>930000</v>
      </c>
      <c r="D3927" s="9" t="s">
        <v>305</v>
      </c>
      <c r="E3927" s="9" t="s">
        <v>70</v>
      </c>
      <c r="F3927" s="9" t="s">
        <v>306</v>
      </c>
      <c r="G3927" s="9" t="s">
        <v>307</v>
      </c>
      <c r="H3927" s="9">
        <v>0.36</v>
      </c>
      <c r="I3927" s="9">
        <v>0.48</v>
      </c>
      <c r="J3927" s="9" t="s">
        <v>195</v>
      </c>
      <c r="K3927" s="9">
        <v>0.34792157488282999</v>
      </c>
      <c r="L3927" s="9">
        <v>3855.3464395690798</v>
      </c>
      <c r="M3927" s="9">
        <v>9.57859158916939</v>
      </c>
      <c r="N3927" s="9">
        <v>1.40767849505342</v>
      </c>
      <c r="O3927" s="9">
        <v>3.3325986708632702</v>
      </c>
      <c r="P3927" s="9">
        <v>0.48976171892768</v>
      </c>
      <c r="Q3927" s="9">
        <v>1341.35820497379</v>
      </c>
      <c r="R3927" s="9">
        <v>1200</v>
      </c>
      <c r="S3927" s="9" t="s">
        <v>308</v>
      </c>
      <c r="T3927" s="9">
        <v>1200</v>
      </c>
      <c r="U3927" s="9" t="s">
        <v>293</v>
      </c>
      <c r="V3927" s="9" t="s">
        <v>195</v>
      </c>
      <c r="Z3927" s="9">
        <v>0</v>
      </c>
      <c r="AA3927" s="9">
        <v>1</v>
      </c>
      <c r="AB3927" s="9">
        <v>3.3325986708632702</v>
      </c>
      <c r="AC3927" s="9">
        <v>0.48976171892768</v>
      </c>
      <c r="AD3927" s="9">
        <v>1341.35820497379</v>
      </c>
      <c r="AF3927" s="9">
        <v>-1</v>
      </c>
      <c r="AG3927" s="9">
        <v>-1</v>
      </c>
      <c r="AH3927" s="9">
        <v>-1</v>
      </c>
      <c r="AI3927" s="9">
        <v>-1</v>
      </c>
      <c r="AJ3927" s="9">
        <v>0</v>
      </c>
      <c r="AM3927" s="9" t="s">
        <v>309</v>
      </c>
      <c r="AN3927" s="9">
        <v>-1</v>
      </c>
      <c r="AQ3927" s="9">
        <v>578</v>
      </c>
      <c r="AR3927" s="9" t="s">
        <v>303</v>
      </c>
      <c r="AS3927" s="9" t="s">
        <v>304</v>
      </c>
      <c r="AT3927" s="9" t="s">
        <v>195</v>
      </c>
      <c r="AU3927" s="9">
        <v>132.71029999999999</v>
      </c>
      <c r="AV3927" s="9">
        <v>232.18972139339601</v>
      </c>
      <c r="AW3927" s="9">
        <v>1407.98865980611</v>
      </c>
      <c r="AX3927" s="9">
        <v>1.0878817559</v>
      </c>
    </row>
    <row r="3928" spans="1:50" x14ac:dyDescent="0.25">
      <c r="A3928" s="142">
        <v>550000</v>
      </c>
      <c r="B3928" s="142">
        <v>930000</v>
      </c>
      <c r="C3928" s="142">
        <v>930000</v>
      </c>
      <c r="D3928" s="9" t="s">
        <v>305</v>
      </c>
      <c r="E3928" s="9" t="s">
        <v>70</v>
      </c>
      <c r="F3928" s="9" t="s">
        <v>306</v>
      </c>
      <c r="G3928" s="9" t="s">
        <v>307</v>
      </c>
      <c r="H3928" s="9">
        <v>0.36</v>
      </c>
      <c r="I3928" s="9">
        <v>0.48</v>
      </c>
      <c r="J3928" s="9" t="s">
        <v>195</v>
      </c>
      <c r="K3928" s="9">
        <v>1.0750602564299999E-3</v>
      </c>
      <c r="L3928" s="9">
        <v>3855.3464395690798</v>
      </c>
      <c r="M3928" s="9">
        <v>9.57859158916939</v>
      </c>
      <c r="N3928" s="9">
        <v>1.40767849505342</v>
      </c>
      <c r="O3928" s="9">
        <v>1.029756313011E-2</v>
      </c>
      <c r="P3928" s="9">
        <v>1.5133392038599999E-3</v>
      </c>
      <c r="Q3928" s="9">
        <v>4.1447297319611804</v>
      </c>
      <c r="R3928" s="9">
        <v>1210</v>
      </c>
      <c r="S3928" s="9" t="s">
        <v>310</v>
      </c>
      <c r="T3928" s="9">
        <v>1210</v>
      </c>
      <c r="U3928" s="9" t="s">
        <v>293</v>
      </c>
      <c r="V3928" s="9" t="s">
        <v>195</v>
      </c>
      <c r="Z3928" s="9">
        <v>0</v>
      </c>
      <c r="AA3928" s="9">
        <v>1</v>
      </c>
      <c r="AB3928" s="9">
        <v>1.029756313011E-2</v>
      </c>
      <c r="AC3928" s="9">
        <v>1.5133392038599999E-3</v>
      </c>
      <c r="AD3928" s="9">
        <v>4.1447297319594103</v>
      </c>
      <c r="AF3928" s="9">
        <v>-1</v>
      </c>
      <c r="AG3928" s="9">
        <v>-1</v>
      </c>
      <c r="AH3928" s="9">
        <v>-1</v>
      </c>
      <c r="AI3928" s="9">
        <v>-1</v>
      </c>
      <c r="AJ3928" s="9">
        <v>0</v>
      </c>
      <c r="AM3928" s="9" t="s">
        <v>309</v>
      </c>
      <c r="AN3928" s="9">
        <v>-1</v>
      </c>
      <c r="AQ3928" s="9">
        <v>578</v>
      </c>
      <c r="AR3928" s="9" t="s">
        <v>303</v>
      </c>
      <c r="AS3928" s="9" t="s">
        <v>304</v>
      </c>
      <c r="AT3928" s="9" t="s">
        <v>195</v>
      </c>
      <c r="AU3928" s="9">
        <v>132.71029999999999</v>
      </c>
      <c r="AV3928" s="9">
        <v>12.178430665703299</v>
      </c>
      <c r="AW3928" s="9">
        <v>4.3506145032110002</v>
      </c>
      <c r="AX3928" s="9">
        <v>3.3615002E-3</v>
      </c>
    </row>
    <row r="3929" spans="1:50" x14ac:dyDescent="0.25">
      <c r="A3929" s="142">
        <v>550000</v>
      </c>
      <c r="B3929" s="142">
        <v>930000</v>
      </c>
      <c r="C3929" s="142">
        <v>930000</v>
      </c>
      <c r="D3929" s="9" t="s">
        <v>305</v>
      </c>
      <c r="E3929" s="9" t="s">
        <v>70</v>
      </c>
      <c r="F3929" s="9" t="s">
        <v>306</v>
      </c>
      <c r="G3929" s="9" t="s">
        <v>307</v>
      </c>
      <c r="H3929" s="9">
        <v>0.36</v>
      </c>
      <c r="I3929" s="9">
        <v>0.48</v>
      </c>
      <c r="J3929" s="9" t="s">
        <v>195</v>
      </c>
      <c r="K3929" s="9">
        <v>0.22137566951613</v>
      </c>
      <c r="L3929" s="9">
        <v>3855.3464395690798</v>
      </c>
      <c r="M3929" s="9">
        <v>9.57859158916939</v>
      </c>
      <c r="N3929" s="9">
        <v>1.40767849505342</v>
      </c>
      <c r="O3929" s="9">
        <v>2.12046712607395</v>
      </c>
      <c r="P3929" s="9">
        <v>0.31162576930591002</v>
      </c>
      <c r="Q3929" s="9">
        <v>853.47989927623701</v>
      </c>
      <c r="R3929" s="9">
        <v>1210</v>
      </c>
      <c r="S3929" s="9" t="s">
        <v>310</v>
      </c>
      <c r="T3929" s="9">
        <v>1210</v>
      </c>
      <c r="U3929" s="9" t="s">
        <v>293</v>
      </c>
      <c r="V3929" s="9" t="s">
        <v>195</v>
      </c>
      <c r="Z3929" s="9">
        <v>0</v>
      </c>
      <c r="AA3929" s="9">
        <v>1</v>
      </c>
      <c r="AB3929" s="9">
        <v>2.12046712607395</v>
      </c>
      <c r="AC3929" s="9">
        <v>0.31162576930591002</v>
      </c>
      <c r="AD3929" s="9">
        <v>853.47989927623701</v>
      </c>
      <c r="AF3929" s="9">
        <v>-1</v>
      </c>
      <c r="AG3929" s="9">
        <v>-1</v>
      </c>
      <c r="AH3929" s="9">
        <v>-1</v>
      </c>
      <c r="AI3929" s="9">
        <v>-1</v>
      </c>
      <c r="AJ3929" s="9">
        <v>0</v>
      </c>
      <c r="AM3929" s="9" t="s">
        <v>309</v>
      </c>
      <c r="AN3929" s="9">
        <v>-1</v>
      </c>
      <c r="AQ3929" s="9">
        <v>578</v>
      </c>
      <c r="AR3929" s="9" t="s">
        <v>303</v>
      </c>
      <c r="AS3929" s="9" t="s">
        <v>304</v>
      </c>
      <c r="AT3929" s="9" t="s">
        <v>195</v>
      </c>
      <c r="AU3929" s="9">
        <v>132.71029999999999</v>
      </c>
      <c r="AV3929" s="9">
        <v>120.549313476135</v>
      </c>
      <c r="AW3929" s="9">
        <v>895.87554994445304</v>
      </c>
      <c r="AX3929" s="9">
        <v>0.69219780959999999</v>
      </c>
    </row>
    <row r="3930" spans="1:50" x14ac:dyDescent="0.25">
      <c r="A3930" s="142">
        <v>550000</v>
      </c>
      <c r="B3930" s="142">
        <v>930000</v>
      </c>
      <c r="C3930" s="142">
        <v>930000</v>
      </c>
      <c r="D3930" s="9" t="s">
        <v>305</v>
      </c>
      <c r="E3930" s="9" t="s">
        <v>70</v>
      </c>
      <c r="F3930" s="9" t="s">
        <v>306</v>
      </c>
      <c r="G3930" s="9" t="s">
        <v>307</v>
      </c>
      <c r="H3930" s="9">
        <v>0.36</v>
      </c>
      <c r="I3930" s="9">
        <v>0.48</v>
      </c>
      <c r="J3930" s="9" t="s">
        <v>195</v>
      </c>
      <c r="K3930" s="9">
        <v>7.8107777015800003E-3</v>
      </c>
      <c r="L3930" s="9">
        <v>3855.3464395690798</v>
      </c>
      <c r="M3930" s="9">
        <v>9.57859158916939</v>
      </c>
      <c r="N3930" s="9">
        <v>1.40767849505342</v>
      </c>
      <c r="O3930" s="9">
        <v>7.4816249597269999E-2</v>
      </c>
      <c r="P3930" s="9">
        <v>1.099506380016E-2</v>
      </c>
      <c r="Q3930" s="9">
        <v>30.113254002071201</v>
      </c>
      <c r="R3930" s="9">
        <v>1210</v>
      </c>
      <c r="S3930" s="9" t="s">
        <v>310</v>
      </c>
      <c r="T3930" s="9">
        <v>1210</v>
      </c>
      <c r="U3930" s="9" t="s">
        <v>293</v>
      </c>
      <c r="V3930" s="9" t="s">
        <v>195</v>
      </c>
      <c r="Z3930" s="9">
        <v>0</v>
      </c>
      <c r="AA3930" s="9">
        <v>1</v>
      </c>
      <c r="AB3930" s="9">
        <v>7.4816249597269999E-2</v>
      </c>
      <c r="AC3930" s="9">
        <v>1.099506380016E-2</v>
      </c>
      <c r="AD3930" s="9">
        <v>30.1132540020728</v>
      </c>
      <c r="AF3930" s="9">
        <v>-1</v>
      </c>
      <c r="AG3930" s="9">
        <v>-1</v>
      </c>
      <c r="AH3930" s="9">
        <v>-1</v>
      </c>
      <c r="AI3930" s="9">
        <v>-1</v>
      </c>
      <c r="AJ3930" s="9">
        <v>0</v>
      </c>
      <c r="AM3930" s="9" t="s">
        <v>309</v>
      </c>
      <c r="AN3930" s="9">
        <v>-1</v>
      </c>
      <c r="AQ3930" s="9">
        <v>578</v>
      </c>
      <c r="AR3930" s="9" t="s">
        <v>303</v>
      </c>
      <c r="AS3930" s="9" t="s">
        <v>304</v>
      </c>
      <c r="AT3930" s="9" t="s">
        <v>195</v>
      </c>
      <c r="AU3930" s="9">
        <v>132.71029999999999</v>
      </c>
      <c r="AV3930" s="9">
        <v>33.144635811501303</v>
      </c>
      <c r="AW3930" s="9">
        <v>31.609095905599499</v>
      </c>
      <c r="AX3930" s="9">
        <v>2.44227526E-2</v>
      </c>
    </row>
    <row r="3931" spans="1:50" x14ac:dyDescent="0.25">
      <c r="A3931" s="142">
        <v>550000</v>
      </c>
      <c r="B3931" s="142">
        <v>930000</v>
      </c>
      <c r="C3931" s="142">
        <v>930000</v>
      </c>
      <c r="D3931" s="9" t="s">
        <v>305</v>
      </c>
      <c r="E3931" s="9" t="s">
        <v>70</v>
      </c>
      <c r="F3931" s="9" t="s">
        <v>306</v>
      </c>
      <c r="G3931" s="9" t="s">
        <v>307</v>
      </c>
      <c r="H3931" s="9">
        <v>0.36</v>
      </c>
      <c r="I3931" s="9">
        <v>0.48</v>
      </c>
      <c r="J3931" s="9" t="s">
        <v>195</v>
      </c>
      <c r="K3931" s="9">
        <v>3.9580371264900001E-2</v>
      </c>
      <c r="L3931" s="9">
        <v>3855.3464395690798</v>
      </c>
      <c r="M3931" s="9">
        <v>9.57859158916939</v>
      </c>
      <c r="N3931" s="9">
        <v>1.40767849505342</v>
      </c>
      <c r="O3931" s="9">
        <v>0.37912421129422003</v>
      </c>
      <c r="P3931" s="9">
        <v>5.5716437455829999E-2</v>
      </c>
      <c r="Q3931" s="9">
        <v>152.596043432973</v>
      </c>
      <c r="R3931" s="9">
        <v>1210</v>
      </c>
      <c r="S3931" s="9" t="s">
        <v>310</v>
      </c>
      <c r="T3931" s="9">
        <v>1210</v>
      </c>
      <c r="U3931" s="9" t="s">
        <v>293</v>
      </c>
      <c r="V3931" s="9" t="s">
        <v>195</v>
      </c>
      <c r="Z3931" s="9">
        <v>0</v>
      </c>
      <c r="AA3931" s="9">
        <v>1</v>
      </c>
      <c r="AB3931" s="9">
        <v>0.37912421129422003</v>
      </c>
      <c r="AC3931" s="9">
        <v>5.5716437455829999E-2</v>
      </c>
      <c r="AD3931" s="9">
        <v>152.59604343297099</v>
      </c>
      <c r="AF3931" s="9">
        <v>-1</v>
      </c>
      <c r="AG3931" s="9">
        <v>-1</v>
      </c>
      <c r="AH3931" s="9">
        <v>-1</v>
      </c>
      <c r="AI3931" s="9">
        <v>-1</v>
      </c>
      <c r="AJ3931" s="9">
        <v>0</v>
      </c>
      <c r="AM3931" s="9" t="s">
        <v>309</v>
      </c>
      <c r="AN3931" s="9">
        <v>-1</v>
      </c>
      <c r="AQ3931" s="9">
        <v>578</v>
      </c>
      <c r="AR3931" s="9" t="s">
        <v>303</v>
      </c>
      <c r="AS3931" s="9" t="s">
        <v>304</v>
      </c>
      <c r="AT3931" s="9" t="s">
        <v>195</v>
      </c>
      <c r="AU3931" s="9">
        <v>132.71029999999999</v>
      </c>
      <c r="AV3931" s="9">
        <v>73.486341511435398</v>
      </c>
      <c r="AW3931" s="9">
        <v>160.17607965435499</v>
      </c>
      <c r="AX3931" s="9">
        <v>0.12375997029999999</v>
      </c>
    </row>
    <row r="3932" spans="1:50" x14ac:dyDescent="0.25">
      <c r="A3932" s="142">
        <v>550000</v>
      </c>
      <c r="B3932" s="142">
        <v>930000</v>
      </c>
      <c r="C3932" s="142">
        <v>930000</v>
      </c>
      <c r="D3932" s="9" t="s">
        <v>305</v>
      </c>
      <c r="E3932" s="9" t="s">
        <v>70</v>
      </c>
      <c r="F3932" s="9" t="s">
        <v>306</v>
      </c>
      <c r="G3932" s="9" t="s">
        <v>307</v>
      </c>
      <c r="H3932" s="9">
        <v>0.36</v>
      </c>
      <c r="I3932" s="9">
        <v>0.48</v>
      </c>
      <c r="J3932" s="9" t="s">
        <v>195</v>
      </c>
      <c r="K3932" s="9">
        <v>0.29043926488692001</v>
      </c>
      <c r="L3932" s="9">
        <v>3855.0918023532899</v>
      </c>
      <c r="M3932" s="9">
        <v>9.5429547353844502</v>
      </c>
      <c r="N3932" s="9">
        <v>1.4038243280253799</v>
      </c>
      <c r="O3932" s="9">
        <v>2.7716487581942801</v>
      </c>
      <c r="P3932" s="9">
        <v>0.40772570586207002</v>
      </c>
      <c r="Q3932" s="9">
        <v>1119.6700291471</v>
      </c>
      <c r="R3932" s="9">
        <v>1200</v>
      </c>
      <c r="S3932" s="9" t="s">
        <v>308</v>
      </c>
      <c r="T3932" s="9">
        <v>1200</v>
      </c>
      <c r="U3932" s="9" t="s">
        <v>293</v>
      </c>
      <c r="V3932" s="9" t="s">
        <v>195</v>
      </c>
      <c r="Z3932" s="9">
        <v>0</v>
      </c>
      <c r="AA3932" s="9">
        <v>1</v>
      </c>
      <c r="AB3932" s="9">
        <v>2.7716487581942801</v>
      </c>
      <c r="AC3932" s="9">
        <v>0.40772570586207002</v>
      </c>
      <c r="AD3932" s="9">
        <v>1310.4859061447601</v>
      </c>
      <c r="AF3932" s="9">
        <v>-1</v>
      </c>
      <c r="AG3932" s="9">
        <v>-1</v>
      </c>
      <c r="AH3932" s="9">
        <v>-1</v>
      </c>
      <c r="AI3932" s="9">
        <v>-1</v>
      </c>
      <c r="AJ3932" s="9">
        <v>0</v>
      </c>
      <c r="AM3932" s="9" t="s">
        <v>309</v>
      </c>
      <c r="AN3932" s="9">
        <v>-1</v>
      </c>
      <c r="AQ3932" s="9">
        <v>578</v>
      </c>
      <c r="AR3932" s="9" t="s">
        <v>303</v>
      </c>
      <c r="AS3932" s="9" t="s">
        <v>304</v>
      </c>
      <c r="AT3932" s="9" t="s">
        <v>195</v>
      </c>
      <c r="AU3932" s="9">
        <v>132.71029999999999</v>
      </c>
      <c r="AV3932" s="9">
        <v>184.296503029501</v>
      </c>
      <c r="AW3932" s="9">
        <v>1175.3660044247899</v>
      </c>
      <c r="AX3932" s="9">
        <v>1.0628433951</v>
      </c>
    </row>
    <row r="3933" spans="1:50" x14ac:dyDescent="0.25">
      <c r="A3933" s="142">
        <v>550000</v>
      </c>
      <c r="B3933" s="142">
        <v>930000</v>
      </c>
      <c r="C3933" s="142">
        <v>930000</v>
      </c>
      <c r="D3933" s="9" t="s">
        <v>305</v>
      </c>
      <c r="E3933" s="9" t="s">
        <v>70</v>
      </c>
      <c r="F3933" s="9" t="s">
        <v>306</v>
      </c>
      <c r="G3933" s="9" t="s">
        <v>307</v>
      </c>
      <c r="H3933" s="9">
        <v>0.36</v>
      </c>
      <c r="I3933" s="9">
        <v>0.48</v>
      </c>
      <c r="J3933" s="9" t="s">
        <v>195</v>
      </c>
      <c r="K3933" s="9">
        <v>4.03173652748E-3</v>
      </c>
      <c r="L3933" s="9">
        <v>3855.0918023532899</v>
      </c>
      <c r="M3933" s="9">
        <v>9.5429547353844502</v>
      </c>
      <c r="N3933" s="9">
        <v>1.4038243280253799</v>
      </c>
      <c r="O3933" s="9">
        <v>3.8474679186789998E-2</v>
      </c>
      <c r="P3933" s="9">
        <v>5.6598498214700003E-3</v>
      </c>
      <c r="Q3933" s="9">
        <v>15.542714436359599</v>
      </c>
      <c r="R3933" s="9">
        <v>1330</v>
      </c>
      <c r="S3933" s="9" t="s">
        <v>311</v>
      </c>
      <c r="T3933" s="9">
        <v>1330</v>
      </c>
      <c r="U3933" s="9" t="s">
        <v>293</v>
      </c>
      <c r="V3933" s="9" t="s">
        <v>195</v>
      </c>
      <c r="Z3933" s="9">
        <v>0</v>
      </c>
      <c r="AA3933" s="9">
        <v>1</v>
      </c>
      <c r="AB3933" s="9">
        <v>3.8474679186789998E-2</v>
      </c>
      <c r="AC3933" s="9">
        <v>5.6598498214700003E-3</v>
      </c>
      <c r="AD3933" s="9">
        <v>15.5427144363588</v>
      </c>
      <c r="AF3933" s="9">
        <v>-1</v>
      </c>
      <c r="AG3933" s="9">
        <v>-1</v>
      </c>
      <c r="AH3933" s="9">
        <v>-1</v>
      </c>
      <c r="AI3933" s="9">
        <v>-1</v>
      </c>
      <c r="AJ3933" s="9">
        <v>0</v>
      </c>
      <c r="AM3933" s="9" t="s">
        <v>309</v>
      </c>
      <c r="AN3933" s="9">
        <v>-1</v>
      </c>
      <c r="AQ3933" s="9">
        <v>578</v>
      </c>
      <c r="AR3933" s="9" t="s">
        <v>303</v>
      </c>
      <c r="AS3933" s="9" t="s">
        <v>304</v>
      </c>
      <c r="AT3933" s="9" t="s">
        <v>195</v>
      </c>
      <c r="AU3933" s="9">
        <v>132.71029999999999</v>
      </c>
      <c r="AV3933" s="9">
        <v>24.413658026342901</v>
      </c>
      <c r="AW3933" s="9">
        <v>16.3158588596805</v>
      </c>
      <c r="AX3933" s="9">
        <v>1.26056078E-2</v>
      </c>
    </row>
    <row r="3934" spans="1:50" x14ac:dyDescent="0.25">
      <c r="A3934" s="142">
        <v>550000</v>
      </c>
      <c r="B3934" s="142">
        <v>930000</v>
      </c>
      <c r="C3934" s="142">
        <v>930000</v>
      </c>
      <c r="D3934" s="9" t="s">
        <v>305</v>
      </c>
      <c r="E3934" s="9" t="s">
        <v>70</v>
      </c>
      <c r="F3934" s="9" t="s">
        <v>306</v>
      </c>
      <c r="G3934" s="9" t="s">
        <v>307</v>
      </c>
      <c r="H3934" s="9">
        <v>0.36</v>
      </c>
      <c r="I3934" s="9">
        <v>0.48</v>
      </c>
      <c r="J3934" s="9" t="s">
        <v>195</v>
      </c>
      <c r="K3934" s="9">
        <v>6.3608807570589995E-2</v>
      </c>
      <c r="L3934" s="9">
        <v>3855.0918023532899</v>
      </c>
      <c r="M3934" s="9">
        <v>9.5429547353844502</v>
      </c>
      <c r="N3934" s="9">
        <v>1.4038243280253799</v>
      </c>
      <c r="O3934" s="9">
        <v>0.60701597141796004</v>
      </c>
      <c r="P3934" s="9">
        <v>8.9295591544280004E-2</v>
      </c>
      <c r="Q3934" s="9">
        <v>245.21779262286799</v>
      </c>
      <c r="R3934" s="9">
        <v>1210</v>
      </c>
      <c r="S3934" s="9" t="s">
        <v>310</v>
      </c>
      <c r="T3934" s="9">
        <v>1210</v>
      </c>
      <c r="U3934" s="9" t="s">
        <v>293</v>
      </c>
      <c r="V3934" s="9" t="s">
        <v>195</v>
      </c>
      <c r="Z3934" s="9">
        <v>0</v>
      </c>
      <c r="AA3934" s="9">
        <v>1</v>
      </c>
      <c r="AB3934" s="9">
        <v>0.60701597141796004</v>
      </c>
      <c r="AC3934" s="9">
        <v>8.9295591544280004E-2</v>
      </c>
      <c r="AD3934" s="9">
        <v>245.21779262286799</v>
      </c>
      <c r="AF3934" s="9">
        <v>-1</v>
      </c>
      <c r="AG3934" s="9">
        <v>-1</v>
      </c>
      <c r="AH3934" s="9">
        <v>-1</v>
      </c>
      <c r="AI3934" s="9">
        <v>-1</v>
      </c>
      <c r="AJ3934" s="9">
        <v>0</v>
      </c>
      <c r="AM3934" s="9" t="s">
        <v>309</v>
      </c>
      <c r="AN3934" s="9">
        <v>-1</v>
      </c>
      <c r="AQ3934" s="9">
        <v>578</v>
      </c>
      <c r="AR3934" s="9" t="s">
        <v>303</v>
      </c>
      <c r="AS3934" s="9" t="s">
        <v>304</v>
      </c>
      <c r="AT3934" s="9" t="s">
        <v>195</v>
      </c>
      <c r="AU3934" s="9">
        <v>132.71029999999999</v>
      </c>
      <c r="AV3934" s="9">
        <v>88.8706734312495</v>
      </c>
      <c r="AW3934" s="9">
        <v>257.41571143826701</v>
      </c>
      <c r="AX3934" s="9">
        <v>0.1988789883</v>
      </c>
    </row>
    <row r="3935" spans="1:50" x14ac:dyDescent="0.25">
      <c r="A3935" s="142">
        <v>550000</v>
      </c>
      <c r="B3935" s="142">
        <v>930000</v>
      </c>
      <c r="C3935" s="142">
        <v>930000</v>
      </c>
      <c r="D3935" s="9" t="s">
        <v>305</v>
      </c>
      <c r="E3935" s="9" t="s">
        <v>70</v>
      </c>
      <c r="F3935" s="9" t="s">
        <v>306</v>
      </c>
      <c r="G3935" s="9" t="s">
        <v>307</v>
      </c>
      <c r="H3935" s="9">
        <v>0.36</v>
      </c>
      <c r="I3935" s="9">
        <v>0.48</v>
      </c>
      <c r="J3935" s="9" t="s">
        <v>195</v>
      </c>
      <c r="K3935" s="9">
        <v>1.4876883622460001E-2</v>
      </c>
      <c r="L3935" s="9">
        <v>3855.0918023532899</v>
      </c>
      <c r="M3935" s="9">
        <v>9.5429547353844502</v>
      </c>
      <c r="N3935" s="9">
        <v>1.4038243280253799</v>
      </c>
      <c r="O3935" s="9">
        <v>0.14196942701276999</v>
      </c>
      <c r="P3935" s="9">
        <v>2.0884531154419999E-2</v>
      </c>
      <c r="Q3935" s="9">
        <v>57.351752097532597</v>
      </c>
      <c r="R3935" s="9">
        <v>1750</v>
      </c>
      <c r="S3935" s="9" t="s">
        <v>315</v>
      </c>
      <c r="T3935" s="9">
        <v>1750</v>
      </c>
      <c r="U3935" s="9" t="s">
        <v>293</v>
      </c>
      <c r="V3935" s="9" t="s">
        <v>195</v>
      </c>
      <c r="Z3935" s="9">
        <v>0</v>
      </c>
      <c r="AA3935" s="9">
        <v>1</v>
      </c>
      <c r="AB3935" s="9">
        <v>0.14196942701276999</v>
      </c>
      <c r="AC3935" s="9">
        <v>2.0884531154419999E-2</v>
      </c>
      <c r="AD3935" s="9">
        <v>57.351752097534501</v>
      </c>
      <c r="AF3935" s="9">
        <v>-1</v>
      </c>
      <c r="AG3935" s="9">
        <v>-1</v>
      </c>
      <c r="AH3935" s="9">
        <v>-1</v>
      </c>
      <c r="AI3935" s="9">
        <v>-1</v>
      </c>
      <c r="AJ3935" s="9">
        <v>0</v>
      </c>
      <c r="AM3935" s="9" t="s">
        <v>309</v>
      </c>
      <c r="AN3935" s="9">
        <v>-1</v>
      </c>
      <c r="AQ3935" s="9">
        <v>578</v>
      </c>
      <c r="AR3935" s="9" t="s">
        <v>303</v>
      </c>
      <c r="AS3935" s="9" t="s">
        <v>304</v>
      </c>
      <c r="AT3935" s="9" t="s">
        <v>195</v>
      </c>
      <c r="AU3935" s="9">
        <v>132.71029999999999</v>
      </c>
      <c r="AV3935" s="9">
        <v>31.0721879872996</v>
      </c>
      <c r="AW3935" s="9">
        <v>60.204612032875801</v>
      </c>
      <c r="AX3935" s="9">
        <v>4.6513991999999997E-2</v>
      </c>
    </row>
    <row r="3936" spans="1:50" x14ac:dyDescent="0.25">
      <c r="A3936" s="142">
        <v>550000</v>
      </c>
      <c r="B3936" s="142">
        <v>930000</v>
      </c>
      <c r="C3936" s="142">
        <v>930000</v>
      </c>
      <c r="D3936" s="9" t="s">
        <v>305</v>
      </c>
      <c r="E3936" s="9" t="s">
        <v>70</v>
      </c>
      <c r="F3936" s="9" t="s">
        <v>306</v>
      </c>
      <c r="G3936" s="9" t="s">
        <v>307</v>
      </c>
      <c r="H3936" s="9">
        <v>0.36</v>
      </c>
      <c r="I3936" s="9">
        <v>0.48</v>
      </c>
      <c r="J3936" s="9" t="s">
        <v>195</v>
      </c>
      <c r="K3936" s="142">
        <v>3.428279041E-6</v>
      </c>
      <c r="L3936" s="9">
        <v>3855.0918023532899</v>
      </c>
      <c r="M3936" s="9">
        <v>9.5429547353844502</v>
      </c>
      <c r="N3936" s="9">
        <v>1.4038243280253799</v>
      </c>
      <c r="O3936" s="9">
        <v>3.2715911700000001E-5</v>
      </c>
      <c r="P3936" s="142">
        <v>4.8127015210149997E-6</v>
      </c>
      <c r="Q3936" s="9">
        <v>1.321633042713E-2</v>
      </c>
      <c r="R3936" s="9">
        <v>1210</v>
      </c>
      <c r="S3936" s="9" t="s">
        <v>310</v>
      </c>
      <c r="T3936" s="9">
        <v>1210</v>
      </c>
      <c r="U3936" s="9" t="s">
        <v>293</v>
      </c>
      <c r="V3936" s="9" t="s">
        <v>195</v>
      </c>
      <c r="Z3936" s="9">
        <v>0</v>
      </c>
      <c r="AA3936" s="9">
        <v>1</v>
      </c>
      <c r="AB3936" s="9">
        <v>3.2715911700000001E-5</v>
      </c>
      <c r="AC3936" s="142">
        <v>4.8127015210149997E-6</v>
      </c>
      <c r="AD3936" s="9">
        <v>1.3216330425970001E-2</v>
      </c>
      <c r="AF3936" s="9">
        <v>-1</v>
      </c>
      <c r="AG3936" s="9">
        <v>-1</v>
      </c>
      <c r="AH3936" s="9">
        <v>-1</v>
      </c>
      <c r="AI3936" s="9">
        <v>-1</v>
      </c>
      <c r="AJ3936" s="9">
        <v>0</v>
      </c>
      <c r="AM3936" s="9" t="s">
        <v>309</v>
      </c>
      <c r="AN3936" s="9">
        <v>-1</v>
      </c>
      <c r="AQ3936" s="9">
        <v>578</v>
      </c>
      <c r="AR3936" s="9" t="s">
        <v>303</v>
      </c>
      <c r="AS3936" s="9" t="s">
        <v>304</v>
      </c>
      <c r="AT3936" s="9" t="s">
        <v>195</v>
      </c>
      <c r="AU3936" s="9">
        <v>132.71029999999999</v>
      </c>
      <c r="AV3936" s="9">
        <v>0.67379603292284995</v>
      </c>
      <c r="AW3936" s="9">
        <v>1.3873753053630001E-2</v>
      </c>
      <c r="AX3936" s="9">
        <v>1.07188E-5</v>
      </c>
    </row>
    <row r="3937" spans="1:50" x14ac:dyDescent="0.25">
      <c r="A3937" s="142">
        <v>550000</v>
      </c>
      <c r="B3937" s="142">
        <v>930000</v>
      </c>
      <c r="C3937" s="142">
        <v>930000</v>
      </c>
      <c r="D3937" s="9" t="s">
        <v>305</v>
      </c>
      <c r="E3937" s="9" t="s">
        <v>70</v>
      </c>
      <c r="F3937" s="9" t="s">
        <v>306</v>
      </c>
      <c r="G3937" s="9" t="s">
        <v>307</v>
      </c>
      <c r="H3937" s="9">
        <v>0.36</v>
      </c>
      <c r="I3937" s="9">
        <v>0.48</v>
      </c>
      <c r="J3937" s="9" t="s">
        <v>195</v>
      </c>
      <c r="K3937" s="9">
        <v>0.19530622957266</v>
      </c>
      <c r="L3937" s="9">
        <v>3855.0918023532899</v>
      </c>
      <c r="M3937" s="9">
        <v>9.5429547353844502</v>
      </c>
      <c r="N3937" s="9">
        <v>1.4038243280253799</v>
      </c>
      <c r="O3937" s="9">
        <v>1.86379850835054</v>
      </c>
      <c r="P3937" s="9">
        <v>0.27417563648901</v>
      </c>
      <c r="Q3937" s="9">
        <v>752.92344457411104</v>
      </c>
      <c r="R3937" s="9">
        <v>1210</v>
      </c>
      <c r="S3937" s="9" t="s">
        <v>310</v>
      </c>
      <c r="T3937" s="9">
        <v>1210</v>
      </c>
      <c r="U3937" s="9" t="s">
        <v>293</v>
      </c>
      <c r="V3937" s="9" t="s">
        <v>195</v>
      </c>
      <c r="Z3937" s="9">
        <v>0</v>
      </c>
      <c r="AA3937" s="9">
        <v>1</v>
      </c>
      <c r="AB3937" s="9">
        <v>1.86379850835054</v>
      </c>
      <c r="AC3937" s="9">
        <v>0.27417563648901</v>
      </c>
      <c r="AD3937" s="9">
        <v>752.92344457411104</v>
      </c>
      <c r="AF3937" s="9">
        <v>-1</v>
      </c>
      <c r="AG3937" s="9">
        <v>-1</v>
      </c>
      <c r="AH3937" s="9">
        <v>-1</v>
      </c>
      <c r="AI3937" s="9">
        <v>-1</v>
      </c>
      <c r="AJ3937" s="9">
        <v>0</v>
      </c>
      <c r="AM3937" s="9" t="s">
        <v>309</v>
      </c>
      <c r="AN3937" s="9">
        <v>-1</v>
      </c>
      <c r="AQ3937" s="9">
        <v>578</v>
      </c>
      <c r="AR3937" s="9" t="s">
        <v>303</v>
      </c>
      <c r="AS3937" s="9" t="s">
        <v>304</v>
      </c>
      <c r="AT3937" s="9" t="s">
        <v>195</v>
      </c>
      <c r="AU3937" s="9">
        <v>132.71029999999999</v>
      </c>
      <c r="AV3937" s="9">
        <v>117.18040813818099</v>
      </c>
      <c r="AW3937" s="9">
        <v>790.37626948086904</v>
      </c>
      <c r="AX3937" s="9">
        <v>0.61064350739999995</v>
      </c>
    </row>
    <row r="3938" spans="1:50" x14ac:dyDescent="0.25">
      <c r="A3938" s="142">
        <v>550000</v>
      </c>
      <c r="B3938" s="142">
        <v>930000</v>
      </c>
      <c r="C3938" s="142">
        <v>930000</v>
      </c>
      <c r="D3938" s="9" t="s">
        <v>305</v>
      </c>
      <c r="E3938" s="9" t="s">
        <v>70</v>
      </c>
      <c r="F3938" s="9" t="s">
        <v>306</v>
      </c>
      <c r="G3938" s="9" t="s">
        <v>307</v>
      </c>
      <c r="H3938" s="9">
        <v>0.36</v>
      </c>
      <c r="I3938" s="9">
        <v>0.48</v>
      </c>
      <c r="J3938" s="9" t="s">
        <v>195</v>
      </c>
      <c r="K3938" s="9">
        <v>0.20627069955968999</v>
      </c>
      <c r="L3938" s="9">
        <v>3856.7148640923701</v>
      </c>
      <c r="M3938" s="9">
        <v>9.6146489729270996</v>
      </c>
      <c r="N3938" s="9">
        <v>1.4240766099103099</v>
      </c>
      <c r="O3938" s="9">
        <v>1.9832203696666</v>
      </c>
      <c r="P3938" s="9">
        <v>0.29374527855280003</v>
      </c>
      <c r="Q3938" s="9">
        <v>795.52727301862001</v>
      </c>
      <c r="R3938" s="9">
        <v>1200</v>
      </c>
      <c r="S3938" s="9" t="s">
        <v>308</v>
      </c>
      <c r="T3938" s="9">
        <v>1200</v>
      </c>
      <c r="U3938" s="9" t="s">
        <v>293</v>
      </c>
      <c r="V3938" s="9" t="s">
        <v>195</v>
      </c>
      <c r="Z3938" s="9">
        <v>0</v>
      </c>
      <c r="AA3938" s="9">
        <v>1</v>
      </c>
      <c r="AB3938" s="9">
        <v>1.9832203696666</v>
      </c>
      <c r="AC3938" s="9">
        <v>0.29374527855280003</v>
      </c>
      <c r="AD3938" s="9">
        <v>795.52727301862001</v>
      </c>
      <c r="AF3938" s="9">
        <v>-1</v>
      </c>
      <c r="AG3938" s="9">
        <v>-1</v>
      </c>
      <c r="AH3938" s="9">
        <v>-1</v>
      </c>
      <c r="AI3938" s="9">
        <v>-1</v>
      </c>
      <c r="AJ3938" s="9">
        <v>0</v>
      </c>
      <c r="AM3938" s="9" t="s">
        <v>309</v>
      </c>
      <c r="AN3938" s="9">
        <v>-1</v>
      </c>
      <c r="AQ3938" s="9">
        <v>578</v>
      </c>
      <c r="AR3938" s="9" t="s">
        <v>303</v>
      </c>
      <c r="AS3938" s="9" t="s">
        <v>304</v>
      </c>
      <c r="AT3938" s="9" t="s">
        <v>195</v>
      </c>
      <c r="AU3938" s="9">
        <v>132.71029999999999</v>
      </c>
      <c r="AV3938" s="9">
        <v>142.38486648341399</v>
      </c>
      <c r="AW3938" s="9">
        <v>834.747905266104</v>
      </c>
      <c r="AX3938" s="9">
        <v>0.64519649069999996</v>
      </c>
    </row>
    <row r="3939" spans="1:50" x14ac:dyDescent="0.25">
      <c r="A3939" s="142">
        <v>550000</v>
      </c>
      <c r="B3939" s="142">
        <v>930000</v>
      </c>
      <c r="C3939" s="142">
        <v>930000</v>
      </c>
      <c r="D3939" s="9" t="s">
        <v>305</v>
      </c>
      <c r="E3939" s="9" t="s">
        <v>70</v>
      </c>
      <c r="F3939" s="9" t="s">
        <v>306</v>
      </c>
      <c r="G3939" s="9" t="s">
        <v>307</v>
      </c>
      <c r="H3939" s="9">
        <v>0.36</v>
      </c>
      <c r="I3939" s="9">
        <v>0.48</v>
      </c>
      <c r="J3939" s="9" t="s">
        <v>195</v>
      </c>
      <c r="K3939" s="9">
        <v>0.27445170336925001</v>
      </c>
      <c r="L3939" s="9">
        <v>3856.7148640923701</v>
      </c>
      <c r="M3939" s="9">
        <v>9.6146489729270996</v>
      </c>
      <c r="N3939" s="9">
        <v>1.4240766099103099</v>
      </c>
      <c r="O3939" s="9">
        <v>2.63875678791727</v>
      </c>
      <c r="P3939" s="9">
        <v>0.39084025131819</v>
      </c>
      <c r="Q3939" s="9">
        <v>1058.48196385966</v>
      </c>
      <c r="R3939" s="9">
        <v>1210</v>
      </c>
      <c r="S3939" s="9" t="s">
        <v>310</v>
      </c>
      <c r="T3939" s="9">
        <v>1210</v>
      </c>
      <c r="U3939" s="9" t="s">
        <v>293</v>
      </c>
      <c r="V3939" s="9" t="s">
        <v>195</v>
      </c>
      <c r="Z3939" s="9">
        <v>0</v>
      </c>
      <c r="AA3939" s="9">
        <v>1</v>
      </c>
      <c r="AB3939" s="9">
        <v>2.63875678791727</v>
      </c>
      <c r="AC3939" s="9">
        <v>0.39084025131819</v>
      </c>
      <c r="AD3939" s="9">
        <v>1058.48196385966</v>
      </c>
      <c r="AF3939" s="9">
        <v>-1</v>
      </c>
      <c r="AG3939" s="9">
        <v>-1</v>
      </c>
      <c r="AH3939" s="9">
        <v>-1</v>
      </c>
      <c r="AI3939" s="9">
        <v>-1</v>
      </c>
      <c r="AJ3939" s="9">
        <v>0</v>
      </c>
      <c r="AM3939" s="9" t="s">
        <v>309</v>
      </c>
      <c r="AN3939" s="9">
        <v>-1</v>
      </c>
      <c r="AQ3939" s="9">
        <v>578</v>
      </c>
      <c r="AR3939" s="9" t="s">
        <v>303</v>
      </c>
      <c r="AS3939" s="9" t="s">
        <v>304</v>
      </c>
      <c r="AT3939" s="9" t="s">
        <v>195</v>
      </c>
      <c r="AU3939" s="9">
        <v>132.71029999999999</v>
      </c>
      <c r="AV3939" s="9">
        <v>131.59771380587699</v>
      </c>
      <c r="AW3939" s="9">
        <v>1110.66663841847</v>
      </c>
      <c r="AX3939" s="9">
        <v>0.85846063569999997</v>
      </c>
    </row>
    <row r="3940" spans="1:50" x14ac:dyDescent="0.25">
      <c r="A3940" s="142">
        <v>550000</v>
      </c>
      <c r="B3940" s="142">
        <v>930000</v>
      </c>
      <c r="C3940" s="142">
        <v>930000</v>
      </c>
      <c r="D3940" s="9" t="s">
        <v>305</v>
      </c>
      <c r="E3940" s="9" t="s">
        <v>70</v>
      </c>
      <c r="F3940" s="9" t="s">
        <v>306</v>
      </c>
      <c r="G3940" s="9" t="s">
        <v>307</v>
      </c>
      <c r="H3940" s="9">
        <v>0.36</v>
      </c>
      <c r="I3940" s="9">
        <v>0.48</v>
      </c>
      <c r="J3940" s="9" t="s">
        <v>195</v>
      </c>
      <c r="K3940" s="9">
        <v>1.8555441303099999E-2</v>
      </c>
      <c r="L3940" s="9">
        <v>3856.7148640923701</v>
      </c>
      <c r="M3940" s="9">
        <v>9.6146489729270996</v>
      </c>
      <c r="N3940" s="9">
        <v>1.4240766099103099</v>
      </c>
      <c r="O3940" s="9">
        <v>0.17840405466713999</v>
      </c>
      <c r="P3940" s="9">
        <v>2.6424369946320001E-2</v>
      </c>
      <c r="Q3940" s="9">
        <v>71.563046283494103</v>
      </c>
      <c r="R3940" s="9">
        <v>1210</v>
      </c>
      <c r="S3940" s="9" t="s">
        <v>310</v>
      </c>
      <c r="T3940" s="9">
        <v>1210</v>
      </c>
      <c r="U3940" s="9" t="s">
        <v>293</v>
      </c>
      <c r="V3940" s="9" t="s">
        <v>195</v>
      </c>
      <c r="Z3940" s="9">
        <v>0</v>
      </c>
      <c r="AA3940" s="9">
        <v>1</v>
      </c>
      <c r="AB3940" s="9">
        <v>0.17840405466713999</v>
      </c>
      <c r="AC3940" s="9">
        <v>2.6424369946320001E-2</v>
      </c>
      <c r="AD3940" s="9">
        <v>71.563046283494501</v>
      </c>
      <c r="AF3940" s="9">
        <v>-1</v>
      </c>
      <c r="AG3940" s="9">
        <v>-1</v>
      </c>
      <c r="AH3940" s="9">
        <v>-1</v>
      </c>
      <c r="AI3940" s="9">
        <v>-1</v>
      </c>
      <c r="AJ3940" s="9">
        <v>0</v>
      </c>
      <c r="AM3940" s="9" t="s">
        <v>309</v>
      </c>
      <c r="AN3940" s="9">
        <v>-1</v>
      </c>
      <c r="AQ3940" s="9">
        <v>578</v>
      </c>
      <c r="AR3940" s="9" t="s">
        <v>303</v>
      </c>
      <c r="AS3940" s="9" t="s">
        <v>304</v>
      </c>
      <c r="AT3940" s="9" t="s">
        <v>195</v>
      </c>
      <c r="AU3940" s="9">
        <v>132.71029999999999</v>
      </c>
      <c r="AV3940" s="9">
        <v>51.379912593255597</v>
      </c>
      <c r="AW3940" s="9">
        <v>75.091206807953199</v>
      </c>
      <c r="AX3940" s="9">
        <v>5.8039778E-2</v>
      </c>
    </row>
    <row r="3941" spans="1:50" x14ac:dyDescent="0.25">
      <c r="A3941" s="142">
        <v>550000</v>
      </c>
      <c r="B3941" s="142">
        <v>930000</v>
      </c>
      <c r="C3941" s="142">
        <v>930000</v>
      </c>
      <c r="D3941" s="9" t="s">
        <v>305</v>
      </c>
      <c r="E3941" s="9" t="s">
        <v>70</v>
      </c>
      <c r="F3941" s="9" t="s">
        <v>306</v>
      </c>
      <c r="G3941" s="9" t="s">
        <v>307</v>
      </c>
      <c r="H3941" s="9">
        <v>0.36</v>
      </c>
      <c r="I3941" s="9">
        <v>0.48</v>
      </c>
      <c r="J3941" s="9" t="s">
        <v>195</v>
      </c>
      <c r="K3941" s="9">
        <v>6.4535671783400002E-3</v>
      </c>
      <c r="L3941" s="9">
        <v>3856.7148640923701</v>
      </c>
      <c r="M3941" s="9">
        <v>9.6146489729270996</v>
      </c>
      <c r="N3941" s="9">
        <v>1.4240766099103099</v>
      </c>
      <c r="O3941" s="9">
        <v>6.2048783043010002E-2</v>
      </c>
      <c r="P3941" s="9">
        <v>9.1903740691600001E-3</v>
      </c>
      <c r="Q3941" s="9">
        <v>24.889568463149502</v>
      </c>
      <c r="R3941" s="9">
        <v>1210</v>
      </c>
      <c r="S3941" s="9" t="s">
        <v>310</v>
      </c>
      <c r="T3941" s="9">
        <v>1210</v>
      </c>
      <c r="U3941" s="9" t="s">
        <v>293</v>
      </c>
      <c r="V3941" s="9" t="s">
        <v>195</v>
      </c>
      <c r="Z3941" s="9">
        <v>0</v>
      </c>
      <c r="AA3941" s="9">
        <v>1</v>
      </c>
      <c r="AB3941" s="9">
        <v>6.2048783043010002E-2</v>
      </c>
      <c r="AC3941" s="9">
        <v>9.1903740691600001E-3</v>
      </c>
      <c r="AD3941" s="9">
        <v>24.889568463148699</v>
      </c>
      <c r="AF3941" s="9">
        <v>-1</v>
      </c>
      <c r="AG3941" s="9">
        <v>-1</v>
      </c>
      <c r="AH3941" s="9">
        <v>-1</v>
      </c>
      <c r="AI3941" s="9">
        <v>-1</v>
      </c>
      <c r="AJ3941" s="9">
        <v>0</v>
      </c>
      <c r="AM3941" s="9" t="s">
        <v>309</v>
      </c>
      <c r="AN3941" s="9">
        <v>-1</v>
      </c>
      <c r="AQ3941" s="9">
        <v>578</v>
      </c>
      <c r="AR3941" s="9" t="s">
        <v>303</v>
      </c>
      <c r="AS3941" s="9" t="s">
        <v>304</v>
      </c>
      <c r="AT3941" s="9" t="s">
        <v>195</v>
      </c>
      <c r="AU3941" s="9">
        <v>132.71029999999999</v>
      </c>
      <c r="AV3941" s="9">
        <v>22.1531018495502</v>
      </c>
      <c r="AW3941" s="9">
        <v>26.1166597830825</v>
      </c>
      <c r="AX3941" s="9">
        <v>2.01861869E-2</v>
      </c>
    </row>
    <row r="3942" spans="1:50" x14ac:dyDescent="0.25">
      <c r="A3942" s="142">
        <v>550000</v>
      </c>
      <c r="B3942" s="142">
        <v>930000</v>
      </c>
      <c r="C3942" s="142">
        <v>930000</v>
      </c>
      <c r="D3942" s="9" t="s">
        <v>305</v>
      </c>
      <c r="E3942" s="9" t="s">
        <v>70</v>
      </c>
      <c r="F3942" s="9" t="s">
        <v>306</v>
      </c>
      <c r="G3942" s="9" t="s">
        <v>307</v>
      </c>
      <c r="H3942" s="9">
        <v>0.36</v>
      </c>
      <c r="I3942" s="9">
        <v>0.48</v>
      </c>
      <c r="J3942" s="9" t="s">
        <v>195</v>
      </c>
      <c r="K3942" s="9">
        <v>1.355794648966E-2</v>
      </c>
      <c r="L3942" s="9">
        <v>3856.7148640923701</v>
      </c>
      <c r="M3942" s="9">
        <v>9.6146489729270996</v>
      </c>
      <c r="N3942" s="9">
        <v>1.4240766099103099</v>
      </c>
      <c r="O3942" s="9">
        <v>0.13035489629182001</v>
      </c>
      <c r="P3942" s="9">
        <v>1.9307554474339999E-2</v>
      </c>
      <c r="Q3942" s="9">
        <v>52.289133753244599</v>
      </c>
      <c r="R3942" s="9">
        <v>1330</v>
      </c>
      <c r="S3942" s="9" t="s">
        <v>311</v>
      </c>
      <c r="T3942" s="9">
        <v>1330</v>
      </c>
      <c r="U3942" s="9" t="s">
        <v>293</v>
      </c>
      <c r="V3942" s="9" t="s">
        <v>195</v>
      </c>
      <c r="Z3942" s="9">
        <v>0</v>
      </c>
      <c r="AA3942" s="9">
        <v>1</v>
      </c>
      <c r="AB3942" s="9">
        <v>0.13035489629182001</v>
      </c>
      <c r="AC3942" s="9">
        <v>1.9307554474339999E-2</v>
      </c>
      <c r="AD3942" s="9">
        <v>52.289133753243497</v>
      </c>
      <c r="AF3942" s="9">
        <v>-1</v>
      </c>
      <c r="AG3942" s="9">
        <v>-1</v>
      </c>
      <c r="AH3942" s="9">
        <v>-1</v>
      </c>
      <c r="AI3942" s="9">
        <v>-1</v>
      </c>
      <c r="AJ3942" s="9">
        <v>0</v>
      </c>
      <c r="AM3942" s="9" t="s">
        <v>309</v>
      </c>
      <c r="AN3942" s="9">
        <v>-1</v>
      </c>
      <c r="AQ3942" s="9">
        <v>578</v>
      </c>
      <c r="AR3942" s="9" t="s">
        <v>303</v>
      </c>
      <c r="AS3942" s="9" t="s">
        <v>304</v>
      </c>
      <c r="AT3942" s="9" t="s">
        <v>195</v>
      </c>
      <c r="AU3942" s="9">
        <v>132.71029999999999</v>
      </c>
      <c r="AV3942" s="9">
        <v>43.256432138501097</v>
      </c>
      <c r="AW3942" s="9">
        <v>54.867062826239099</v>
      </c>
      <c r="AX3942" s="9">
        <v>4.2408056600000001E-2</v>
      </c>
    </row>
    <row r="3943" spans="1:50" x14ac:dyDescent="0.25">
      <c r="A3943" s="142">
        <v>550000</v>
      </c>
      <c r="B3943" s="142">
        <v>930000</v>
      </c>
      <c r="C3943" s="142">
        <v>930000</v>
      </c>
      <c r="D3943" s="9" t="s">
        <v>305</v>
      </c>
      <c r="E3943" s="9" t="s">
        <v>70</v>
      </c>
      <c r="F3943" s="9" t="s">
        <v>306</v>
      </c>
      <c r="G3943" s="9" t="s">
        <v>307</v>
      </c>
      <c r="H3943" s="9">
        <v>0.36</v>
      </c>
      <c r="I3943" s="9">
        <v>0.48</v>
      </c>
      <c r="J3943" s="9" t="s">
        <v>195</v>
      </c>
      <c r="K3943" s="9">
        <v>9.8474095813869997E-2</v>
      </c>
      <c r="L3943" s="9">
        <v>3856.7148640923701</v>
      </c>
      <c r="M3943" s="9">
        <v>9.6146489729270996</v>
      </c>
      <c r="N3943" s="9">
        <v>1.4240766099103099</v>
      </c>
      <c r="O3943" s="9">
        <v>0.94679386417678002</v>
      </c>
      <c r="P3943" s="9">
        <v>0.14023465653059999</v>
      </c>
      <c r="Q3943" s="9">
        <v>379.78650905342403</v>
      </c>
      <c r="R3943" s="9">
        <v>1210</v>
      </c>
      <c r="S3943" s="9" t="s">
        <v>310</v>
      </c>
      <c r="T3943" s="9">
        <v>1210</v>
      </c>
      <c r="U3943" s="9" t="s">
        <v>293</v>
      </c>
      <c r="V3943" s="9" t="s">
        <v>195</v>
      </c>
      <c r="Z3943" s="9">
        <v>0</v>
      </c>
      <c r="AA3943" s="9">
        <v>1</v>
      </c>
      <c r="AB3943" s="9">
        <v>0.94679386417678002</v>
      </c>
      <c r="AC3943" s="9">
        <v>0.14023465653059999</v>
      </c>
      <c r="AD3943" s="9">
        <v>379.78650905342602</v>
      </c>
      <c r="AF3943" s="9">
        <v>-1</v>
      </c>
      <c r="AG3943" s="9">
        <v>-1</v>
      </c>
      <c r="AH3943" s="9">
        <v>-1</v>
      </c>
      <c r="AI3943" s="9">
        <v>-1</v>
      </c>
      <c r="AJ3943" s="9">
        <v>0</v>
      </c>
      <c r="AM3943" s="9" t="s">
        <v>309</v>
      </c>
      <c r="AN3943" s="9">
        <v>-1</v>
      </c>
      <c r="AQ3943" s="9">
        <v>578</v>
      </c>
      <c r="AR3943" s="9" t="s">
        <v>303</v>
      </c>
      <c r="AS3943" s="9" t="s">
        <v>304</v>
      </c>
      <c r="AT3943" s="9" t="s">
        <v>195</v>
      </c>
      <c r="AU3943" s="9">
        <v>132.71029999999999</v>
      </c>
      <c r="AV3943" s="9">
        <v>83.284484356727006</v>
      </c>
      <c r="AW3943" s="9">
        <v>398.51052708441</v>
      </c>
      <c r="AX3943" s="9">
        <v>0.3080182555</v>
      </c>
    </row>
    <row r="3944" spans="1:50" x14ac:dyDescent="0.25">
      <c r="A3944" s="142">
        <v>550000</v>
      </c>
      <c r="B3944" s="142">
        <v>930000</v>
      </c>
      <c r="C3944" s="142">
        <v>930000</v>
      </c>
      <c r="D3944" s="9" t="s">
        <v>305</v>
      </c>
      <c r="E3944" s="9" t="s">
        <v>70</v>
      </c>
      <c r="F3944" s="9" t="s">
        <v>306</v>
      </c>
      <c r="G3944" s="9" t="s">
        <v>307</v>
      </c>
      <c r="H3944" s="9">
        <v>0.36</v>
      </c>
      <c r="I3944" s="9">
        <v>0.48</v>
      </c>
      <c r="J3944" s="9" t="s">
        <v>195</v>
      </c>
      <c r="K3944" s="9">
        <v>0.21893041616242001</v>
      </c>
      <c r="L3944" s="9">
        <v>3851.6873511941299</v>
      </c>
      <c r="M3944" s="9">
        <v>9.5700948373061401</v>
      </c>
      <c r="N3944" s="9">
        <v>1.40645006228338</v>
      </c>
      <c r="O3944" s="9">
        <v>2.0951848454453299</v>
      </c>
      <c r="P3944" s="9">
        <v>0.30791469744736999</v>
      </c>
      <c r="Q3944" s="9">
        <v>843.25151472449102</v>
      </c>
      <c r="R3944" s="9">
        <v>1200</v>
      </c>
      <c r="S3944" s="9" t="s">
        <v>308</v>
      </c>
      <c r="T3944" s="9">
        <v>1200</v>
      </c>
      <c r="U3944" s="9" t="s">
        <v>293</v>
      </c>
      <c r="V3944" s="9" t="s">
        <v>195</v>
      </c>
      <c r="Z3944" s="9">
        <v>0</v>
      </c>
      <c r="AA3944" s="9">
        <v>1</v>
      </c>
      <c r="AB3944" s="9">
        <v>2.0951848454453299</v>
      </c>
      <c r="AC3944" s="9">
        <v>0.30791469744736999</v>
      </c>
      <c r="AD3944" s="9">
        <v>843.25151472449102</v>
      </c>
      <c r="AF3944" s="9">
        <v>-1</v>
      </c>
      <c r="AG3944" s="9">
        <v>-1</v>
      </c>
      <c r="AH3944" s="9">
        <v>-1</v>
      </c>
      <c r="AI3944" s="9">
        <v>-1</v>
      </c>
      <c r="AJ3944" s="9">
        <v>0</v>
      </c>
      <c r="AM3944" s="9" t="s">
        <v>309</v>
      </c>
      <c r="AN3944" s="9">
        <v>-1</v>
      </c>
      <c r="AQ3944" s="9">
        <v>578</v>
      </c>
      <c r="AR3944" s="9" t="s">
        <v>303</v>
      </c>
      <c r="AS3944" s="9" t="s">
        <v>304</v>
      </c>
      <c r="AT3944" s="9" t="s">
        <v>195</v>
      </c>
      <c r="AU3944" s="9">
        <v>132.71029999999999</v>
      </c>
      <c r="AV3944" s="9">
        <v>168.27013992711201</v>
      </c>
      <c r="AW3944" s="9">
        <v>885.97996070562704</v>
      </c>
      <c r="AX3944" s="9">
        <v>0.68390228279999998</v>
      </c>
    </row>
    <row r="3945" spans="1:50" x14ac:dyDescent="0.25">
      <c r="A3945" s="142">
        <v>550000</v>
      </c>
      <c r="B3945" s="142">
        <v>930000</v>
      </c>
      <c r="C3945" s="142">
        <v>930000</v>
      </c>
      <c r="D3945" s="9" t="s">
        <v>305</v>
      </c>
      <c r="E3945" s="9" t="s">
        <v>70</v>
      </c>
      <c r="F3945" s="9" t="s">
        <v>306</v>
      </c>
      <c r="G3945" s="9" t="s">
        <v>307</v>
      </c>
      <c r="H3945" s="9">
        <v>0.36</v>
      </c>
      <c r="I3945" s="9">
        <v>0.48</v>
      </c>
      <c r="J3945" s="9" t="s">
        <v>195</v>
      </c>
      <c r="K3945" s="9">
        <v>9.0018007022349994E-2</v>
      </c>
      <c r="L3945" s="9">
        <v>3851.6873511941299</v>
      </c>
      <c r="M3945" s="9">
        <v>9.5700948373061401</v>
      </c>
      <c r="N3945" s="9">
        <v>1.40645006228338</v>
      </c>
      <c r="O3945" s="9">
        <v>0.86148086426921999</v>
      </c>
      <c r="P3945" s="9">
        <v>0.12660583158321001</v>
      </c>
      <c r="Q3945" s="9">
        <v>346.72121902770903</v>
      </c>
      <c r="R3945" s="9">
        <v>1210</v>
      </c>
      <c r="S3945" s="9" t="s">
        <v>310</v>
      </c>
      <c r="T3945" s="9">
        <v>1210</v>
      </c>
      <c r="U3945" s="9" t="s">
        <v>293</v>
      </c>
      <c r="V3945" s="9" t="s">
        <v>195</v>
      </c>
      <c r="Z3945" s="9">
        <v>0</v>
      </c>
      <c r="AA3945" s="9">
        <v>1</v>
      </c>
      <c r="AB3945" s="9">
        <v>0.86148086426921999</v>
      </c>
      <c r="AC3945" s="9">
        <v>0.12660583158321001</v>
      </c>
      <c r="AD3945" s="9">
        <v>346.72121902770903</v>
      </c>
      <c r="AF3945" s="9">
        <v>-1</v>
      </c>
      <c r="AG3945" s="9">
        <v>-1</v>
      </c>
      <c r="AH3945" s="9">
        <v>-1</v>
      </c>
      <c r="AI3945" s="9">
        <v>-1</v>
      </c>
      <c r="AJ3945" s="9">
        <v>0</v>
      </c>
      <c r="AM3945" s="9" t="s">
        <v>309</v>
      </c>
      <c r="AN3945" s="9">
        <v>-1</v>
      </c>
      <c r="AQ3945" s="9">
        <v>578</v>
      </c>
      <c r="AR3945" s="9" t="s">
        <v>303</v>
      </c>
      <c r="AS3945" s="9" t="s">
        <v>304</v>
      </c>
      <c r="AT3945" s="9" t="s">
        <v>195</v>
      </c>
      <c r="AU3945" s="9">
        <v>132.71029999999999</v>
      </c>
      <c r="AV3945" s="9">
        <v>78.004981118122501</v>
      </c>
      <c r="AW3945" s="9">
        <v>364.289949850065</v>
      </c>
      <c r="AX3945" s="9">
        <v>0.28120131310000002</v>
      </c>
    </row>
    <row r="3946" spans="1:50" x14ac:dyDescent="0.25">
      <c r="A3946" s="142">
        <v>550000</v>
      </c>
      <c r="B3946" s="142">
        <v>930000</v>
      </c>
      <c r="C3946" s="142">
        <v>930000</v>
      </c>
      <c r="D3946" s="9" t="s">
        <v>305</v>
      </c>
      <c r="E3946" s="9" t="s">
        <v>70</v>
      </c>
      <c r="F3946" s="9" t="s">
        <v>306</v>
      </c>
      <c r="G3946" s="9" t="s">
        <v>307</v>
      </c>
      <c r="H3946" s="9">
        <v>0.36</v>
      </c>
      <c r="I3946" s="9">
        <v>0.48</v>
      </c>
      <c r="J3946" s="9" t="s">
        <v>195</v>
      </c>
      <c r="K3946" s="9">
        <v>5.9386665106079997E-2</v>
      </c>
      <c r="L3946" s="9">
        <v>3851.6873511941299</v>
      </c>
      <c r="M3946" s="9">
        <v>9.5700948373061401</v>
      </c>
      <c r="N3946" s="9">
        <v>1.40645006228338</v>
      </c>
      <c r="O3946" s="9">
        <v>0.56833601713657</v>
      </c>
      <c r="P3946" s="9">
        <v>8.3524378837250002E-2</v>
      </c>
      <c r="Q3946" s="9">
        <v>228.738866818709</v>
      </c>
      <c r="R3946" s="9">
        <v>1210</v>
      </c>
      <c r="S3946" s="9" t="s">
        <v>310</v>
      </c>
      <c r="T3946" s="9">
        <v>1210</v>
      </c>
      <c r="U3946" s="9" t="s">
        <v>293</v>
      </c>
      <c r="V3946" s="9" t="s">
        <v>195</v>
      </c>
      <c r="Z3946" s="9">
        <v>0</v>
      </c>
      <c r="AA3946" s="9">
        <v>1</v>
      </c>
      <c r="AB3946" s="9">
        <v>0.56833601713657</v>
      </c>
      <c r="AC3946" s="9">
        <v>8.3524378837250002E-2</v>
      </c>
      <c r="AD3946" s="9">
        <v>228.738866818708</v>
      </c>
      <c r="AF3946" s="9">
        <v>-1</v>
      </c>
      <c r="AG3946" s="9">
        <v>-1</v>
      </c>
      <c r="AH3946" s="9">
        <v>-1</v>
      </c>
      <c r="AI3946" s="9">
        <v>-1</v>
      </c>
      <c r="AJ3946" s="9">
        <v>0</v>
      </c>
      <c r="AM3946" s="9" t="s">
        <v>309</v>
      </c>
      <c r="AN3946" s="9">
        <v>-1</v>
      </c>
      <c r="AQ3946" s="9">
        <v>578</v>
      </c>
      <c r="AR3946" s="9" t="s">
        <v>303</v>
      </c>
      <c r="AS3946" s="9" t="s">
        <v>304</v>
      </c>
      <c r="AT3946" s="9" t="s">
        <v>195</v>
      </c>
      <c r="AU3946" s="9">
        <v>132.71029999999999</v>
      </c>
      <c r="AV3946" s="9">
        <v>76.206880783194407</v>
      </c>
      <c r="AW3946" s="9">
        <v>240.329307089476</v>
      </c>
      <c r="AX3946" s="9">
        <v>0.185514085</v>
      </c>
    </row>
    <row r="3947" spans="1:50" x14ac:dyDescent="0.25">
      <c r="A3947" s="142">
        <v>550000</v>
      </c>
      <c r="B3947" s="142">
        <v>930000</v>
      </c>
      <c r="C3947" s="142">
        <v>930000</v>
      </c>
      <c r="D3947" s="9" t="s">
        <v>305</v>
      </c>
      <c r="E3947" s="9" t="s">
        <v>70</v>
      </c>
      <c r="F3947" s="9" t="s">
        <v>306</v>
      </c>
      <c r="G3947" s="9" t="s">
        <v>307</v>
      </c>
      <c r="H3947" s="9">
        <v>0.36</v>
      </c>
      <c r="I3947" s="9">
        <v>0.48</v>
      </c>
      <c r="J3947" s="9" t="s">
        <v>195</v>
      </c>
      <c r="K3947" s="9">
        <v>0.226239030688</v>
      </c>
      <c r="L3947" s="9">
        <v>3851.6873511941299</v>
      </c>
      <c r="M3947" s="9">
        <v>9.5700948373061401</v>
      </c>
      <c r="N3947" s="9">
        <v>1.40645006228338</v>
      </c>
      <c r="O3947" s="9">
        <v>2.16512897958442</v>
      </c>
      <c r="P3947" s="9">
        <v>0.31819389880207</v>
      </c>
      <c r="Q3947" s="9">
        <v>871.40201284740999</v>
      </c>
      <c r="R3947" s="9">
        <v>1210</v>
      </c>
      <c r="S3947" s="9" t="s">
        <v>310</v>
      </c>
      <c r="T3947" s="9">
        <v>1210</v>
      </c>
      <c r="U3947" s="9" t="s">
        <v>293</v>
      </c>
      <c r="V3947" s="9" t="s">
        <v>195</v>
      </c>
      <c r="Z3947" s="9">
        <v>0</v>
      </c>
      <c r="AA3947" s="9">
        <v>1</v>
      </c>
      <c r="AB3947" s="9">
        <v>2.16512897958442</v>
      </c>
      <c r="AC3947" s="9">
        <v>0.31819389880207</v>
      </c>
      <c r="AD3947" s="9">
        <v>871.40201284740999</v>
      </c>
      <c r="AF3947" s="9">
        <v>-1</v>
      </c>
      <c r="AG3947" s="9">
        <v>-1</v>
      </c>
      <c r="AH3947" s="9">
        <v>-1</v>
      </c>
      <c r="AI3947" s="9">
        <v>-1</v>
      </c>
      <c r="AJ3947" s="9">
        <v>0</v>
      </c>
      <c r="AM3947" s="9" t="s">
        <v>309</v>
      </c>
      <c r="AN3947" s="9">
        <v>-1</v>
      </c>
      <c r="AQ3947" s="9">
        <v>578</v>
      </c>
      <c r="AR3947" s="9" t="s">
        <v>303</v>
      </c>
      <c r="AS3947" s="9" t="s">
        <v>304</v>
      </c>
      <c r="AT3947" s="9" t="s">
        <v>195</v>
      </c>
      <c r="AU3947" s="9">
        <v>132.71029999999999</v>
      </c>
      <c r="AV3947" s="9">
        <v>131.469610759132</v>
      </c>
      <c r="AW3947" s="9">
        <v>915.55687433730498</v>
      </c>
      <c r="AX3947" s="9">
        <v>0.70673318149999997</v>
      </c>
    </row>
    <row r="3948" spans="1:50" x14ac:dyDescent="0.25">
      <c r="A3948" s="142">
        <v>550000</v>
      </c>
      <c r="B3948" s="142">
        <v>930000</v>
      </c>
      <c r="C3948" s="142">
        <v>930000</v>
      </c>
      <c r="D3948" s="9" t="s">
        <v>305</v>
      </c>
      <c r="E3948" s="9" t="s">
        <v>70</v>
      </c>
      <c r="F3948" s="9" t="s">
        <v>306</v>
      </c>
      <c r="G3948" s="9" t="s">
        <v>307</v>
      </c>
      <c r="H3948" s="9">
        <v>0.36</v>
      </c>
      <c r="I3948" s="9">
        <v>0.48</v>
      </c>
      <c r="J3948" s="9" t="s">
        <v>195</v>
      </c>
      <c r="K3948" s="9">
        <v>2.3189334781090001E-2</v>
      </c>
      <c r="L3948" s="9">
        <v>3851.6873511941299</v>
      </c>
      <c r="M3948" s="9">
        <v>9.5700948373061401</v>
      </c>
      <c r="N3948" s="9">
        <v>1.40645006228338</v>
      </c>
      <c r="O3948" s="9">
        <v>0.22192413306910999</v>
      </c>
      <c r="P3948" s="9">
        <v>3.261464134718E-2</v>
      </c>
      <c r="Q3948" s="9">
        <v>89.318067458945904</v>
      </c>
      <c r="R3948" s="9">
        <v>1210</v>
      </c>
      <c r="S3948" s="9" t="s">
        <v>310</v>
      </c>
      <c r="T3948" s="9">
        <v>1210</v>
      </c>
      <c r="U3948" s="9" t="s">
        <v>293</v>
      </c>
      <c r="V3948" s="9" t="s">
        <v>195</v>
      </c>
      <c r="Z3948" s="9">
        <v>0</v>
      </c>
      <c r="AA3948" s="9">
        <v>1</v>
      </c>
      <c r="AB3948" s="9">
        <v>0.22192413306910999</v>
      </c>
      <c r="AC3948" s="9">
        <v>3.261464134718E-2</v>
      </c>
      <c r="AD3948" s="9">
        <v>89.3180674589467</v>
      </c>
      <c r="AF3948" s="9">
        <v>-1</v>
      </c>
      <c r="AG3948" s="9">
        <v>-1</v>
      </c>
      <c r="AH3948" s="9">
        <v>-1</v>
      </c>
      <c r="AI3948" s="9">
        <v>-1</v>
      </c>
      <c r="AJ3948" s="9">
        <v>0</v>
      </c>
      <c r="AM3948" s="9" t="s">
        <v>309</v>
      </c>
      <c r="AN3948" s="9">
        <v>-1</v>
      </c>
      <c r="AQ3948" s="9">
        <v>578</v>
      </c>
      <c r="AR3948" s="9" t="s">
        <v>303</v>
      </c>
      <c r="AS3948" s="9" t="s">
        <v>304</v>
      </c>
      <c r="AT3948" s="9" t="s">
        <v>195</v>
      </c>
      <c r="AU3948" s="9">
        <v>132.71029999999999</v>
      </c>
      <c r="AV3948" s="9">
        <v>56.310781824848597</v>
      </c>
      <c r="AW3948" s="9">
        <v>93.843908390054807</v>
      </c>
      <c r="AX3948" s="9">
        <v>7.2439633000000003E-2</v>
      </c>
    </row>
    <row r="3949" spans="1:50" x14ac:dyDescent="0.25">
      <c r="A3949" s="142">
        <v>550000</v>
      </c>
      <c r="B3949" s="142">
        <v>930000</v>
      </c>
      <c r="C3949" s="142">
        <v>930000</v>
      </c>
      <c r="D3949" s="9" t="s">
        <v>305</v>
      </c>
      <c r="E3949" s="9" t="s">
        <v>70</v>
      </c>
      <c r="F3949" s="9" t="s">
        <v>306</v>
      </c>
      <c r="G3949" s="9" t="s">
        <v>307</v>
      </c>
      <c r="H3949" s="9">
        <v>0.36</v>
      </c>
      <c r="I3949" s="9">
        <v>0.48</v>
      </c>
      <c r="J3949" s="9" t="s">
        <v>195</v>
      </c>
      <c r="K3949" s="9">
        <v>0.10958806544606001</v>
      </c>
      <c r="L3949" s="9">
        <v>3901.4902554699502</v>
      </c>
      <c r="M3949" s="9">
        <v>9.9085891348661992</v>
      </c>
      <c r="N3949" s="9">
        <v>1.32944551998404</v>
      </c>
      <c r="O3949" s="9">
        <v>1.08586311458991</v>
      </c>
      <c r="P3949" s="9">
        <v>0.14569136265099</v>
      </c>
      <c r="Q3949" s="9">
        <v>427.556769453637</v>
      </c>
      <c r="R3949" s="9">
        <v>1400</v>
      </c>
      <c r="S3949" s="9" t="s">
        <v>297</v>
      </c>
      <c r="T3949" s="9">
        <v>1400</v>
      </c>
      <c r="U3949" s="9" t="s">
        <v>293</v>
      </c>
      <c r="V3949" s="9" t="s">
        <v>195</v>
      </c>
      <c r="Z3949" s="9">
        <v>0</v>
      </c>
      <c r="AA3949" s="9">
        <v>1</v>
      </c>
      <c r="AB3949" s="9">
        <v>1.08586311458991</v>
      </c>
      <c r="AC3949" s="9">
        <v>0.14569136265099</v>
      </c>
      <c r="AD3949" s="9">
        <v>427.556769453637</v>
      </c>
      <c r="AF3949" s="9">
        <v>-1</v>
      </c>
      <c r="AG3949" s="9">
        <v>-1</v>
      </c>
      <c r="AH3949" s="9">
        <v>-1</v>
      </c>
      <c r="AI3949" s="9">
        <v>-1</v>
      </c>
      <c r="AJ3949" s="9">
        <v>0</v>
      </c>
      <c r="AM3949" s="9" t="s">
        <v>309</v>
      </c>
      <c r="AN3949" s="9">
        <v>-1</v>
      </c>
      <c r="AQ3949" s="9">
        <v>578</v>
      </c>
      <c r="AR3949" s="9" t="s">
        <v>303</v>
      </c>
      <c r="AS3949" s="9" t="s">
        <v>304</v>
      </c>
      <c r="AT3949" s="9" t="s">
        <v>195</v>
      </c>
      <c r="AU3949" s="9">
        <v>132.71029999999999</v>
      </c>
      <c r="AV3949" s="9">
        <v>117.883780420886</v>
      </c>
      <c r="AW3949" s="9">
        <v>443.48716646881002</v>
      </c>
      <c r="AX3949" s="9">
        <v>0.34676137019999997</v>
      </c>
    </row>
    <row r="3950" spans="1:50" x14ac:dyDescent="0.25">
      <c r="A3950" s="142">
        <v>550000</v>
      </c>
      <c r="B3950" s="142">
        <v>930000</v>
      </c>
      <c r="C3950" s="142">
        <v>930000</v>
      </c>
      <c r="D3950" s="9" t="s">
        <v>305</v>
      </c>
      <c r="E3950" s="9" t="s">
        <v>70</v>
      </c>
      <c r="F3950" s="9" t="s">
        <v>306</v>
      </c>
      <c r="G3950" s="9" t="s">
        <v>307</v>
      </c>
      <c r="H3950" s="9">
        <v>0.36</v>
      </c>
      <c r="I3950" s="9">
        <v>0.48</v>
      </c>
      <c r="J3950" s="9" t="s">
        <v>195</v>
      </c>
      <c r="K3950" s="9">
        <v>1.5524110606589999E-2</v>
      </c>
      <c r="L3950" s="9">
        <v>3901.4902554699502</v>
      </c>
      <c r="M3950" s="9">
        <v>9.9085891348661992</v>
      </c>
      <c r="N3950" s="9">
        <v>1.32944551998404</v>
      </c>
      <c r="O3950" s="9">
        <v>0.15382203368499001</v>
      </c>
      <c r="P3950" s="9">
        <v>2.0638459297670001E-2</v>
      </c>
      <c r="Q3950" s="9">
        <v>60.567166256479801</v>
      </c>
      <c r="R3950" s="9">
        <v>1200</v>
      </c>
      <c r="S3950" s="9" t="s">
        <v>308</v>
      </c>
      <c r="T3950" s="9">
        <v>1200</v>
      </c>
      <c r="U3950" s="9" t="s">
        <v>293</v>
      </c>
      <c r="V3950" s="9" t="s">
        <v>195</v>
      </c>
      <c r="Z3950" s="9">
        <v>0</v>
      </c>
      <c r="AA3950" s="9">
        <v>1</v>
      </c>
      <c r="AB3950" s="9">
        <v>0.15382203368499001</v>
      </c>
      <c r="AC3950" s="9">
        <v>2.0638459297670001E-2</v>
      </c>
      <c r="AD3950" s="9">
        <v>60.567166256479403</v>
      </c>
      <c r="AF3950" s="9">
        <v>-1</v>
      </c>
      <c r="AG3950" s="9">
        <v>-1</v>
      </c>
      <c r="AH3950" s="9">
        <v>-1</v>
      </c>
      <c r="AI3950" s="9">
        <v>-1</v>
      </c>
      <c r="AJ3950" s="9">
        <v>0</v>
      </c>
      <c r="AM3950" s="9" t="s">
        <v>309</v>
      </c>
      <c r="AN3950" s="9">
        <v>-1</v>
      </c>
      <c r="AQ3950" s="9">
        <v>578</v>
      </c>
      <c r="AR3950" s="9" t="s">
        <v>303</v>
      </c>
      <c r="AS3950" s="9" t="s">
        <v>304</v>
      </c>
      <c r="AT3950" s="9" t="s">
        <v>195</v>
      </c>
      <c r="AU3950" s="9">
        <v>132.71029999999999</v>
      </c>
      <c r="AV3950" s="9">
        <v>45.473585787367803</v>
      </c>
      <c r="AW3950" s="9">
        <v>62.823846710358502</v>
      </c>
      <c r="AX3950" s="9">
        <v>4.9121789300000003E-2</v>
      </c>
    </row>
    <row r="3951" spans="1:50" x14ac:dyDescent="0.25">
      <c r="A3951" s="142">
        <v>550000</v>
      </c>
      <c r="B3951" s="142">
        <v>930000</v>
      </c>
      <c r="C3951" s="142">
        <v>930000</v>
      </c>
      <c r="D3951" s="9" t="s">
        <v>305</v>
      </c>
      <c r="E3951" s="9" t="s">
        <v>70</v>
      </c>
      <c r="F3951" s="9" t="s">
        <v>306</v>
      </c>
      <c r="G3951" s="9" t="s">
        <v>307</v>
      </c>
      <c r="H3951" s="9">
        <v>0.36</v>
      </c>
      <c r="I3951" s="9">
        <v>0.48</v>
      </c>
      <c r="J3951" s="9" t="s">
        <v>195</v>
      </c>
      <c r="K3951" s="9">
        <v>0.18329251172236999</v>
      </c>
      <c r="L3951" s="9">
        <v>3901.4902554699502</v>
      </c>
      <c r="M3951" s="9">
        <v>9.9085891348661992</v>
      </c>
      <c r="N3951" s="9">
        <v>1.32944551998404</v>
      </c>
      <c r="O3951" s="9">
        <v>1.8161701901546901</v>
      </c>
      <c r="P3951" s="9">
        <v>0.24367740855593001</v>
      </c>
      <c r="Q3951" s="9">
        <v>715.11394838546903</v>
      </c>
      <c r="R3951" s="9">
        <v>1430</v>
      </c>
      <c r="S3951" s="9" t="s">
        <v>298</v>
      </c>
      <c r="T3951" s="9">
        <v>1430</v>
      </c>
      <c r="U3951" s="9" t="s">
        <v>293</v>
      </c>
      <c r="V3951" s="9" t="s">
        <v>195</v>
      </c>
      <c r="Z3951" s="9">
        <v>0</v>
      </c>
      <c r="AA3951" s="9">
        <v>1</v>
      </c>
      <c r="AB3951" s="9">
        <v>1.8161701901546901</v>
      </c>
      <c r="AC3951" s="9">
        <v>0.24367740855593001</v>
      </c>
      <c r="AD3951" s="9">
        <v>715.11394838546903</v>
      </c>
      <c r="AF3951" s="9">
        <v>-1</v>
      </c>
      <c r="AG3951" s="9">
        <v>-1</v>
      </c>
      <c r="AH3951" s="9">
        <v>-1</v>
      </c>
      <c r="AI3951" s="9">
        <v>-1</v>
      </c>
      <c r="AJ3951" s="9">
        <v>0</v>
      </c>
      <c r="AM3951" s="9" t="s">
        <v>309</v>
      </c>
      <c r="AN3951" s="9">
        <v>-1</v>
      </c>
      <c r="AQ3951" s="9">
        <v>578</v>
      </c>
      <c r="AR3951" s="9" t="s">
        <v>303</v>
      </c>
      <c r="AS3951" s="9" t="s">
        <v>304</v>
      </c>
      <c r="AT3951" s="9" t="s">
        <v>195</v>
      </c>
      <c r="AU3951" s="9">
        <v>132.71029999999999</v>
      </c>
      <c r="AV3951" s="9">
        <v>111.33696159687599</v>
      </c>
      <c r="AW3951" s="9">
        <v>741.75847824153095</v>
      </c>
      <c r="AX3951" s="9">
        <v>0.57997887140000004</v>
      </c>
    </row>
    <row r="3952" spans="1:50" x14ac:dyDescent="0.25">
      <c r="A3952" s="142">
        <v>550000</v>
      </c>
      <c r="B3952" s="142">
        <v>930000</v>
      </c>
      <c r="C3952" s="142">
        <v>930000</v>
      </c>
      <c r="D3952" s="9" t="s">
        <v>305</v>
      </c>
      <c r="E3952" s="9" t="s">
        <v>70</v>
      </c>
      <c r="F3952" s="9" t="s">
        <v>306</v>
      </c>
      <c r="G3952" s="9" t="s">
        <v>307</v>
      </c>
      <c r="H3952" s="9">
        <v>0.36</v>
      </c>
      <c r="I3952" s="9">
        <v>0.48</v>
      </c>
      <c r="J3952" s="9" t="s">
        <v>195</v>
      </c>
      <c r="K3952" s="9">
        <v>5.8602865712300001E-2</v>
      </c>
      <c r="L3952" s="9">
        <v>3901.4902554699502</v>
      </c>
      <c r="M3952" s="9">
        <v>9.9085891348661992</v>
      </c>
      <c r="N3952" s="9">
        <v>1.32944551998404</v>
      </c>
      <c r="O3952" s="9">
        <v>0.58067171846898002</v>
      </c>
      <c r="P3952" s="9">
        <v>7.7909317279449997E-2</v>
      </c>
      <c r="Q3952" s="9">
        <v>228.638509519179</v>
      </c>
      <c r="R3952" s="9">
        <v>1410</v>
      </c>
      <c r="S3952" s="9" t="s">
        <v>299</v>
      </c>
      <c r="T3952" s="9">
        <v>1410</v>
      </c>
      <c r="U3952" s="9" t="s">
        <v>293</v>
      </c>
      <c r="V3952" s="9" t="s">
        <v>195</v>
      </c>
      <c r="Z3952" s="9">
        <v>0</v>
      </c>
      <c r="AA3952" s="9">
        <v>1</v>
      </c>
      <c r="AB3952" s="9">
        <v>0.58067171846898002</v>
      </c>
      <c r="AC3952" s="9">
        <v>7.7909317279449997E-2</v>
      </c>
      <c r="AD3952" s="9">
        <v>228.638509519178</v>
      </c>
      <c r="AF3952" s="9">
        <v>-1</v>
      </c>
      <c r="AG3952" s="9">
        <v>-1</v>
      </c>
      <c r="AH3952" s="9">
        <v>-1</v>
      </c>
      <c r="AI3952" s="9">
        <v>-1</v>
      </c>
      <c r="AJ3952" s="9">
        <v>0</v>
      </c>
      <c r="AM3952" s="9" t="s">
        <v>309</v>
      </c>
      <c r="AN3952" s="9">
        <v>-1</v>
      </c>
      <c r="AQ3952" s="9">
        <v>578</v>
      </c>
      <c r="AR3952" s="9" t="s">
        <v>303</v>
      </c>
      <c r="AS3952" s="9" t="s">
        <v>304</v>
      </c>
      <c r="AT3952" s="9" t="s">
        <v>195</v>
      </c>
      <c r="AU3952" s="9">
        <v>132.71029999999999</v>
      </c>
      <c r="AV3952" s="9">
        <v>62.947715472857901</v>
      </c>
      <c r="AW3952" s="9">
        <v>237.157383478893</v>
      </c>
      <c r="AX3952" s="9">
        <v>0.1854326922</v>
      </c>
    </row>
    <row r="3953" spans="1:50" x14ac:dyDescent="0.25">
      <c r="A3953" s="142">
        <v>550000</v>
      </c>
      <c r="B3953" s="142">
        <v>930000</v>
      </c>
      <c r="C3953" s="142">
        <v>930000</v>
      </c>
      <c r="D3953" s="9" t="s">
        <v>305</v>
      </c>
      <c r="E3953" s="9" t="s">
        <v>70</v>
      </c>
      <c r="F3953" s="9" t="s">
        <v>306</v>
      </c>
      <c r="G3953" s="9" t="s">
        <v>307</v>
      </c>
      <c r="H3953" s="9">
        <v>0.36</v>
      </c>
      <c r="I3953" s="9">
        <v>0.48</v>
      </c>
      <c r="J3953" s="9" t="s">
        <v>195</v>
      </c>
      <c r="K3953" s="9">
        <v>0.24975524115587999</v>
      </c>
      <c r="L3953" s="9">
        <v>3901.4902554699502</v>
      </c>
      <c r="M3953" s="9">
        <v>9.9085891348661992</v>
      </c>
      <c r="N3953" s="9">
        <v>1.32944551998404</v>
      </c>
      <c r="O3953" s="9">
        <v>2.4747220688930698</v>
      </c>
      <c r="P3953" s="9">
        <v>0.33203598644721999</v>
      </c>
      <c r="Q3953" s="9">
        <v>974.41763962222501</v>
      </c>
      <c r="R3953" s="9">
        <v>1750</v>
      </c>
      <c r="S3953" s="9" t="s">
        <v>315</v>
      </c>
      <c r="T3953" s="9">
        <v>1750</v>
      </c>
      <c r="U3953" s="9" t="s">
        <v>293</v>
      </c>
      <c r="V3953" s="9" t="s">
        <v>195</v>
      </c>
      <c r="Z3953" s="9">
        <v>0</v>
      </c>
      <c r="AA3953" s="9">
        <v>1</v>
      </c>
      <c r="AB3953" s="9">
        <v>2.4747220688930698</v>
      </c>
      <c r="AC3953" s="9">
        <v>0.33203598644721999</v>
      </c>
      <c r="AD3953" s="9">
        <v>974.41763962222501</v>
      </c>
      <c r="AF3953" s="9">
        <v>-1</v>
      </c>
      <c r="AG3953" s="9">
        <v>-1</v>
      </c>
      <c r="AH3953" s="9">
        <v>-1</v>
      </c>
      <c r="AI3953" s="9">
        <v>-1</v>
      </c>
      <c r="AJ3953" s="9">
        <v>0</v>
      </c>
      <c r="AM3953" s="9" t="s">
        <v>309</v>
      </c>
      <c r="AN3953" s="9">
        <v>-1</v>
      </c>
      <c r="AQ3953" s="9">
        <v>578</v>
      </c>
      <c r="AR3953" s="9" t="s">
        <v>303</v>
      </c>
      <c r="AS3953" s="9" t="s">
        <v>304</v>
      </c>
      <c r="AT3953" s="9" t="s">
        <v>195</v>
      </c>
      <c r="AU3953" s="9">
        <v>132.71029999999999</v>
      </c>
      <c r="AV3953" s="9">
        <v>129.68133352921501</v>
      </c>
      <c r="AW3953" s="9">
        <v>1010.72360169974</v>
      </c>
      <c r="AX3953" s="9">
        <v>0.79028194620000003</v>
      </c>
    </row>
    <row r="3954" spans="1:50" x14ac:dyDescent="0.25">
      <c r="A3954" s="142">
        <v>550000</v>
      </c>
      <c r="B3954" s="142">
        <v>930000</v>
      </c>
      <c r="C3954" s="142">
        <v>930000</v>
      </c>
      <c r="D3954" s="9" t="s">
        <v>305</v>
      </c>
      <c r="E3954" s="9" t="s">
        <v>70</v>
      </c>
      <c r="F3954" s="9" t="s">
        <v>306</v>
      </c>
      <c r="G3954" s="9" t="s">
        <v>307</v>
      </c>
      <c r="H3954" s="9">
        <v>0.36</v>
      </c>
      <c r="I3954" s="9">
        <v>0.48</v>
      </c>
      <c r="J3954" s="9" t="s">
        <v>195</v>
      </c>
      <c r="K3954" s="9">
        <v>1.0007580953500001E-3</v>
      </c>
      <c r="L3954" s="9">
        <v>3901.4902554699502</v>
      </c>
      <c r="M3954" s="9">
        <v>9.9085891348661992</v>
      </c>
      <c r="N3954" s="9">
        <v>1.32944551998404</v>
      </c>
      <c r="O3954" s="9">
        <v>9.9161007902600004E-3</v>
      </c>
      <c r="P3954" s="9">
        <v>1.33045336645E-3</v>
      </c>
      <c r="Q3954" s="9">
        <v>3.9044479571102002</v>
      </c>
      <c r="R3954" s="9">
        <v>1750</v>
      </c>
      <c r="S3954" s="9" t="s">
        <v>315</v>
      </c>
      <c r="T3954" s="9">
        <v>1750</v>
      </c>
      <c r="U3954" s="9" t="s">
        <v>293</v>
      </c>
      <c r="V3954" s="9" t="s">
        <v>195</v>
      </c>
      <c r="Z3954" s="9">
        <v>0</v>
      </c>
      <c r="AA3954" s="9">
        <v>1</v>
      </c>
      <c r="AB3954" s="9">
        <v>9.9161007902600004E-3</v>
      </c>
      <c r="AC3954" s="9">
        <v>1.33045336645E-3</v>
      </c>
      <c r="AD3954" s="9">
        <v>3.9044479571109001</v>
      </c>
      <c r="AF3954" s="9">
        <v>-1</v>
      </c>
      <c r="AG3954" s="9">
        <v>-1</v>
      </c>
      <c r="AH3954" s="9">
        <v>-1</v>
      </c>
      <c r="AI3954" s="9">
        <v>-1</v>
      </c>
      <c r="AJ3954" s="9">
        <v>0</v>
      </c>
      <c r="AM3954" s="9" t="s">
        <v>309</v>
      </c>
      <c r="AN3954" s="9">
        <v>-1</v>
      </c>
      <c r="AQ3954" s="9">
        <v>578</v>
      </c>
      <c r="AR3954" s="9" t="s">
        <v>303</v>
      </c>
      <c r="AS3954" s="9" t="s">
        <v>304</v>
      </c>
      <c r="AT3954" s="9" t="s">
        <v>195</v>
      </c>
      <c r="AU3954" s="9">
        <v>132.71029999999999</v>
      </c>
      <c r="AV3954" s="9">
        <v>11.473646118236999</v>
      </c>
      <c r="AW3954" s="9">
        <v>4.0499243254569102</v>
      </c>
      <c r="AX3954" s="9">
        <v>3.1666245E-3</v>
      </c>
    </row>
    <row r="3955" spans="1:50" x14ac:dyDescent="0.25">
      <c r="A3955" s="142">
        <v>550000</v>
      </c>
      <c r="B3955" s="142">
        <v>930000</v>
      </c>
      <c r="C3955" s="142">
        <v>930000</v>
      </c>
      <c r="D3955" s="9" t="s">
        <v>305</v>
      </c>
      <c r="E3955" s="9" t="s">
        <v>70</v>
      </c>
      <c r="F3955" s="9" t="s">
        <v>306</v>
      </c>
      <c r="G3955" s="9" t="s">
        <v>307</v>
      </c>
      <c r="H3955" s="9">
        <v>0.36</v>
      </c>
      <c r="I3955" s="9">
        <v>0.48</v>
      </c>
      <c r="J3955" s="9" t="s">
        <v>195</v>
      </c>
      <c r="K3955" s="9">
        <v>0.28147220834325998</v>
      </c>
      <c r="L3955" s="9">
        <v>3847.4261995176298</v>
      </c>
      <c r="M3955" s="9">
        <v>9.5602041395854993</v>
      </c>
      <c r="N3955" s="9">
        <v>1.40503474216888</v>
      </c>
      <c r="O3955" s="9">
        <v>2.6909317713815701</v>
      </c>
      <c r="P3955" s="9">
        <v>0.39547823167729002</v>
      </c>
      <c r="Q3955" s="9">
        <v>1082.94354881597</v>
      </c>
      <c r="R3955" s="9">
        <v>1200</v>
      </c>
      <c r="S3955" s="9" t="s">
        <v>308</v>
      </c>
      <c r="T3955" s="9">
        <v>1200</v>
      </c>
      <c r="U3955" s="9" t="s">
        <v>293</v>
      </c>
      <c r="V3955" s="9" t="s">
        <v>195</v>
      </c>
      <c r="Z3955" s="9">
        <v>0</v>
      </c>
      <c r="AA3955" s="9">
        <v>1</v>
      </c>
      <c r="AB3955" s="9">
        <v>2.6909317713815701</v>
      </c>
      <c r="AC3955" s="9">
        <v>0.39547823167729002</v>
      </c>
      <c r="AD3955" s="9">
        <v>1082.94354881596</v>
      </c>
      <c r="AF3955" s="9">
        <v>-1</v>
      </c>
      <c r="AG3955" s="9">
        <v>-1</v>
      </c>
      <c r="AH3955" s="9">
        <v>-1</v>
      </c>
      <c r="AI3955" s="9">
        <v>-1</v>
      </c>
      <c r="AJ3955" s="9">
        <v>0</v>
      </c>
      <c r="AM3955" s="9" t="s">
        <v>309</v>
      </c>
      <c r="AN3955" s="9">
        <v>-1</v>
      </c>
      <c r="AQ3955" s="9">
        <v>578</v>
      </c>
      <c r="AR3955" s="9" t="s">
        <v>303</v>
      </c>
      <c r="AS3955" s="9" t="s">
        <v>304</v>
      </c>
      <c r="AT3955" s="9" t="s">
        <v>195</v>
      </c>
      <c r="AU3955" s="9">
        <v>132.71029999999999</v>
      </c>
      <c r="AV3955" s="9">
        <v>196.79761433190501</v>
      </c>
      <c r="AW3955" s="9">
        <v>1139.0776140610501</v>
      </c>
      <c r="AX3955" s="9">
        <v>0.87829971520000005</v>
      </c>
    </row>
    <row r="3956" spans="1:50" x14ac:dyDescent="0.25">
      <c r="A3956" s="142">
        <v>550000</v>
      </c>
      <c r="B3956" s="142">
        <v>930000</v>
      </c>
      <c r="C3956" s="142">
        <v>930000</v>
      </c>
      <c r="D3956" s="9" t="s">
        <v>305</v>
      </c>
      <c r="E3956" s="9" t="s">
        <v>70</v>
      </c>
      <c r="F3956" s="9" t="s">
        <v>306</v>
      </c>
      <c r="G3956" s="9" t="s">
        <v>307</v>
      </c>
      <c r="H3956" s="9">
        <v>0.36</v>
      </c>
      <c r="I3956" s="9">
        <v>0.48</v>
      </c>
      <c r="J3956" s="9" t="s">
        <v>195</v>
      </c>
      <c r="K3956" s="9">
        <v>5.8571453986329999E-2</v>
      </c>
      <c r="L3956" s="9">
        <v>3847.4261995176298</v>
      </c>
      <c r="M3956" s="9">
        <v>9.5602041395854993</v>
      </c>
      <c r="N3956" s="9">
        <v>1.40503474216888</v>
      </c>
      <c r="O3956" s="9">
        <v>0.55995505686167002</v>
      </c>
      <c r="P3956" s="9">
        <v>8.2294927750139996E-2</v>
      </c>
      <c r="Q3956" s="9">
        <v>225.34934661085501</v>
      </c>
      <c r="R3956" s="9">
        <v>1210</v>
      </c>
      <c r="S3956" s="9" t="s">
        <v>310</v>
      </c>
      <c r="T3956" s="9">
        <v>1210</v>
      </c>
      <c r="U3956" s="9" t="s">
        <v>293</v>
      </c>
      <c r="V3956" s="9" t="s">
        <v>195</v>
      </c>
      <c r="Z3956" s="9">
        <v>0</v>
      </c>
      <c r="AA3956" s="9">
        <v>1</v>
      </c>
      <c r="AB3956" s="9">
        <v>0.55995505686167002</v>
      </c>
      <c r="AC3956" s="9">
        <v>8.2294927750139996E-2</v>
      </c>
      <c r="AD3956" s="9">
        <v>225.349346610856</v>
      </c>
      <c r="AF3956" s="9">
        <v>-1</v>
      </c>
      <c r="AG3956" s="9">
        <v>-1</v>
      </c>
      <c r="AH3956" s="9">
        <v>-1</v>
      </c>
      <c r="AI3956" s="9">
        <v>-1</v>
      </c>
      <c r="AJ3956" s="9">
        <v>0</v>
      </c>
      <c r="AM3956" s="9" t="s">
        <v>309</v>
      </c>
      <c r="AN3956" s="9">
        <v>-1</v>
      </c>
      <c r="AQ3956" s="9">
        <v>578</v>
      </c>
      <c r="AR3956" s="9" t="s">
        <v>303</v>
      </c>
      <c r="AS3956" s="9" t="s">
        <v>304</v>
      </c>
      <c r="AT3956" s="9" t="s">
        <v>195</v>
      </c>
      <c r="AU3956" s="9">
        <v>132.71029999999999</v>
      </c>
      <c r="AV3956" s="9">
        <v>63.075766059659003</v>
      </c>
      <c r="AW3956" s="9">
        <v>237.030264733895</v>
      </c>
      <c r="AX3956" s="9">
        <v>0.1827650824</v>
      </c>
    </row>
    <row r="3957" spans="1:50" x14ac:dyDescent="0.25">
      <c r="A3957" s="142">
        <v>550000</v>
      </c>
      <c r="B3957" s="142">
        <v>930000</v>
      </c>
      <c r="C3957" s="142">
        <v>930000</v>
      </c>
      <c r="D3957" s="9" t="s">
        <v>305</v>
      </c>
      <c r="E3957" s="9" t="s">
        <v>70</v>
      </c>
      <c r="F3957" s="9" t="s">
        <v>306</v>
      </c>
      <c r="G3957" s="9" t="s">
        <v>307</v>
      </c>
      <c r="H3957" s="9">
        <v>0.36</v>
      </c>
      <c r="I3957" s="9">
        <v>0.48</v>
      </c>
      <c r="J3957" s="9" t="s">
        <v>195</v>
      </c>
      <c r="K3957" s="9">
        <v>7.4977468899610003E-2</v>
      </c>
      <c r="L3957" s="9">
        <v>3847.4261995176298</v>
      </c>
      <c r="M3957" s="9">
        <v>9.5602041395854993</v>
      </c>
      <c r="N3957" s="9">
        <v>1.40503474216888</v>
      </c>
      <c r="O3957" s="9">
        <v>0.71679990854973996</v>
      </c>
      <c r="P3957" s="9">
        <v>0.10534594868383999</v>
      </c>
      <c r="Q3957" s="9">
        <v>288.47027821789698</v>
      </c>
      <c r="R3957" s="9">
        <v>1210</v>
      </c>
      <c r="S3957" s="9" t="s">
        <v>310</v>
      </c>
      <c r="T3957" s="9">
        <v>1210</v>
      </c>
      <c r="U3957" s="9" t="s">
        <v>293</v>
      </c>
      <c r="V3957" s="9" t="s">
        <v>195</v>
      </c>
      <c r="Z3957" s="9">
        <v>0</v>
      </c>
      <c r="AA3957" s="9">
        <v>1</v>
      </c>
      <c r="AB3957" s="9">
        <v>0.71679990854973996</v>
      </c>
      <c r="AC3957" s="9">
        <v>0.10534594868383999</v>
      </c>
      <c r="AD3957" s="9">
        <v>288.47027821789601</v>
      </c>
      <c r="AF3957" s="9">
        <v>-1</v>
      </c>
      <c r="AG3957" s="9">
        <v>-1</v>
      </c>
      <c r="AH3957" s="9">
        <v>-1</v>
      </c>
      <c r="AI3957" s="9">
        <v>-1</v>
      </c>
      <c r="AJ3957" s="9">
        <v>0</v>
      </c>
      <c r="AM3957" s="9" t="s">
        <v>309</v>
      </c>
      <c r="AN3957" s="9">
        <v>-1</v>
      </c>
      <c r="AQ3957" s="9">
        <v>578</v>
      </c>
      <c r="AR3957" s="9" t="s">
        <v>303</v>
      </c>
      <c r="AS3957" s="9" t="s">
        <v>304</v>
      </c>
      <c r="AT3957" s="9" t="s">
        <v>195</v>
      </c>
      <c r="AU3957" s="9">
        <v>132.71029999999999</v>
      </c>
      <c r="AV3957" s="9">
        <v>83.237050480614002</v>
      </c>
      <c r="AW3957" s="9">
        <v>303.42305155170101</v>
      </c>
      <c r="AX3957" s="9">
        <v>0.23395805210000001</v>
      </c>
    </row>
    <row r="3958" spans="1:50" x14ac:dyDescent="0.25">
      <c r="A3958" s="142">
        <v>550000</v>
      </c>
      <c r="B3958" s="142">
        <v>930000</v>
      </c>
      <c r="C3958" s="142">
        <v>930000</v>
      </c>
      <c r="D3958" s="9" t="s">
        <v>305</v>
      </c>
      <c r="E3958" s="9" t="s">
        <v>70</v>
      </c>
      <c r="F3958" s="9" t="s">
        <v>306</v>
      </c>
      <c r="G3958" s="9" t="s">
        <v>307</v>
      </c>
      <c r="H3958" s="9">
        <v>0.36</v>
      </c>
      <c r="I3958" s="9">
        <v>0.48</v>
      </c>
      <c r="J3958" s="9" t="s">
        <v>195</v>
      </c>
      <c r="K3958" s="9">
        <v>0.19708070551772999</v>
      </c>
      <c r="L3958" s="9">
        <v>3847.4261995176298</v>
      </c>
      <c r="M3958" s="9">
        <v>9.5602041395854993</v>
      </c>
      <c r="N3958" s="9">
        <v>1.40503474216888</v>
      </c>
      <c r="O3958" s="9">
        <v>1.8841317767230501</v>
      </c>
      <c r="P3958" s="9">
        <v>0.27690523826356001</v>
      </c>
      <c r="Q3958" s="9">
        <v>758.25346982834105</v>
      </c>
      <c r="R3958" s="9">
        <v>1210</v>
      </c>
      <c r="S3958" s="9" t="s">
        <v>310</v>
      </c>
      <c r="T3958" s="9">
        <v>1210</v>
      </c>
      <c r="U3958" s="9" t="s">
        <v>293</v>
      </c>
      <c r="V3958" s="9" t="s">
        <v>195</v>
      </c>
      <c r="Z3958" s="9">
        <v>0</v>
      </c>
      <c r="AA3958" s="9">
        <v>1</v>
      </c>
      <c r="AB3958" s="9">
        <v>1.8841317767230501</v>
      </c>
      <c r="AC3958" s="9">
        <v>0.27690523826356001</v>
      </c>
      <c r="AD3958" s="9">
        <v>758.25346982834105</v>
      </c>
      <c r="AF3958" s="9">
        <v>-1</v>
      </c>
      <c r="AG3958" s="9">
        <v>-1</v>
      </c>
      <c r="AH3958" s="9">
        <v>-1</v>
      </c>
      <c r="AI3958" s="9">
        <v>-1</v>
      </c>
      <c r="AJ3958" s="9">
        <v>0</v>
      </c>
      <c r="AM3958" s="9" t="s">
        <v>309</v>
      </c>
      <c r="AN3958" s="9">
        <v>-1</v>
      </c>
      <c r="AQ3958" s="9">
        <v>578</v>
      </c>
      <c r="AR3958" s="9" t="s">
        <v>303</v>
      </c>
      <c r="AS3958" s="9" t="s">
        <v>304</v>
      </c>
      <c r="AT3958" s="9" t="s">
        <v>195</v>
      </c>
      <c r="AU3958" s="9">
        <v>132.71029999999999</v>
      </c>
      <c r="AV3958" s="9">
        <v>114.95843916667999</v>
      </c>
      <c r="AW3958" s="9">
        <v>797.55731885555804</v>
      </c>
      <c r="AX3958" s="9">
        <v>0.6149663178</v>
      </c>
    </row>
    <row r="3959" spans="1:50" x14ac:dyDescent="0.25">
      <c r="A3959" s="142">
        <v>550000</v>
      </c>
      <c r="B3959" s="142">
        <v>930000</v>
      </c>
      <c r="C3959" s="142">
        <v>930000</v>
      </c>
      <c r="D3959" s="9" t="s">
        <v>305</v>
      </c>
      <c r="E3959" s="9" t="s">
        <v>70</v>
      </c>
      <c r="F3959" s="9" t="s">
        <v>306</v>
      </c>
      <c r="G3959" s="9" t="s">
        <v>307</v>
      </c>
      <c r="H3959" s="9">
        <v>0.36</v>
      </c>
      <c r="I3959" s="9">
        <v>0.48</v>
      </c>
      <c r="J3959" s="9" t="s">
        <v>195</v>
      </c>
      <c r="K3959" s="9">
        <v>1.9713874150000001E-5</v>
      </c>
      <c r="L3959" s="9">
        <v>3847.4261995176298</v>
      </c>
      <c r="M3959" s="9">
        <v>9.5602041395854993</v>
      </c>
      <c r="N3959" s="9">
        <v>1.40503474216888</v>
      </c>
      <c r="O3959" s="9">
        <v>1.8846866125E-4</v>
      </c>
      <c r="P3959" s="9">
        <v>2.7698678080000001E-5</v>
      </c>
      <c r="Q3959" s="9">
        <v>7.5847675898700007E-2</v>
      </c>
      <c r="R3959" s="9">
        <v>1330</v>
      </c>
      <c r="S3959" s="9" t="s">
        <v>311</v>
      </c>
      <c r="T3959" s="9">
        <v>1330</v>
      </c>
      <c r="U3959" s="9" t="s">
        <v>293</v>
      </c>
      <c r="V3959" s="9" t="s">
        <v>195</v>
      </c>
      <c r="Z3959" s="9">
        <v>0</v>
      </c>
      <c r="AA3959" s="9">
        <v>1</v>
      </c>
      <c r="AB3959" s="9">
        <v>1.8846866125E-4</v>
      </c>
      <c r="AC3959" s="9">
        <v>2.7698678080000001E-5</v>
      </c>
      <c r="AD3959" s="9">
        <v>7.5847675897710007E-2</v>
      </c>
      <c r="AF3959" s="9">
        <v>-1</v>
      </c>
      <c r="AG3959" s="9">
        <v>-1</v>
      </c>
      <c r="AH3959" s="9">
        <v>-1</v>
      </c>
      <c r="AI3959" s="9">
        <v>-1</v>
      </c>
      <c r="AJ3959" s="9">
        <v>0</v>
      </c>
      <c r="AM3959" s="9" t="s">
        <v>309</v>
      </c>
      <c r="AN3959" s="9">
        <v>-1</v>
      </c>
      <c r="AQ3959" s="9">
        <v>578</v>
      </c>
      <c r="AR3959" s="9" t="s">
        <v>303</v>
      </c>
      <c r="AS3959" s="9" t="s">
        <v>304</v>
      </c>
      <c r="AT3959" s="9" t="s">
        <v>195</v>
      </c>
      <c r="AU3959" s="9">
        <v>132.71029999999999</v>
      </c>
      <c r="AV3959" s="9">
        <v>1.5916819506290401</v>
      </c>
      <c r="AW3959" s="9">
        <v>7.9779218213269998E-2</v>
      </c>
      <c r="AX3959" s="9">
        <v>6.1514700000000002E-5</v>
      </c>
    </row>
    <row r="3960" spans="1:50" x14ac:dyDescent="0.25">
      <c r="A3960" s="142">
        <v>550000</v>
      </c>
      <c r="B3960" s="142">
        <v>930000</v>
      </c>
      <c r="C3960" s="142">
        <v>930000</v>
      </c>
      <c r="D3960" s="9" t="s">
        <v>305</v>
      </c>
      <c r="E3960" s="9" t="s">
        <v>70</v>
      </c>
      <c r="F3960" s="9" t="s">
        <v>306</v>
      </c>
      <c r="G3960" s="9" t="s">
        <v>307</v>
      </c>
      <c r="H3960" s="9">
        <v>0.36</v>
      </c>
      <c r="I3960" s="9">
        <v>0.48</v>
      </c>
      <c r="J3960" s="9" t="s">
        <v>195</v>
      </c>
      <c r="K3960" s="9">
        <v>5.6419030468099996E-3</v>
      </c>
      <c r="L3960" s="9">
        <v>3847.4261995176298</v>
      </c>
      <c r="M3960" s="9">
        <v>9.5602041395854993</v>
      </c>
      <c r="N3960" s="9">
        <v>1.40503474216888</v>
      </c>
      <c r="O3960" s="9">
        <v>5.3937744863330001E-2</v>
      </c>
      <c r="P3960" s="9">
        <v>7.9270697927199991E-3</v>
      </c>
      <c r="Q3960" s="9">
        <v>21.706805597465902</v>
      </c>
      <c r="R3960" s="9">
        <v>1210</v>
      </c>
      <c r="S3960" s="9" t="s">
        <v>310</v>
      </c>
      <c r="T3960" s="9">
        <v>1210</v>
      </c>
      <c r="U3960" s="9" t="s">
        <v>293</v>
      </c>
      <c r="V3960" s="9" t="s">
        <v>195</v>
      </c>
      <c r="Z3960" s="9">
        <v>0</v>
      </c>
      <c r="AA3960" s="9">
        <v>1</v>
      </c>
      <c r="AB3960" s="9">
        <v>5.3937744863330001E-2</v>
      </c>
      <c r="AC3960" s="9">
        <v>7.9270697927199991E-3</v>
      </c>
      <c r="AD3960" s="9">
        <v>21.706805597464601</v>
      </c>
      <c r="AF3960" s="9">
        <v>-1</v>
      </c>
      <c r="AG3960" s="9">
        <v>-1</v>
      </c>
      <c r="AH3960" s="9">
        <v>-1</v>
      </c>
      <c r="AI3960" s="9">
        <v>-1</v>
      </c>
      <c r="AJ3960" s="9">
        <v>0</v>
      </c>
      <c r="AM3960" s="9" t="s">
        <v>309</v>
      </c>
      <c r="AN3960" s="9">
        <v>-1</v>
      </c>
      <c r="AQ3960" s="9">
        <v>578</v>
      </c>
      <c r="AR3960" s="9" t="s">
        <v>303</v>
      </c>
      <c r="AS3960" s="9" t="s">
        <v>304</v>
      </c>
      <c r="AT3960" s="9" t="s">
        <v>195</v>
      </c>
      <c r="AU3960" s="9">
        <v>132.71029999999999</v>
      </c>
      <c r="AV3960" s="9">
        <v>26.973072013083598</v>
      </c>
      <c r="AW3960" s="9">
        <v>22.831971579572102</v>
      </c>
      <c r="AX3960" s="9">
        <v>1.7604870700000001E-2</v>
      </c>
    </row>
    <row r="3961" spans="1:50" x14ac:dyDescent="0.25">
      <c r="A3961" s="142">
        <v>550000</v>
      </c>
      <c r="B3961" s="142">
        <v>930000</v>
      </c>
      <c r="C3961" s="142">
        <v>930000</v>
      </c>
      <c r="D3961" s="9" t="s">
        <v>305</v>
      </c>
      <c r="E3961" s="9" t="s">
        <v>70</v>
      </c>
      <c r="F3961" s="9" t="s">
        <v>306</v>
      </c>
      <c r="G3961" s="9" t="s">
        <v>307</v>
      </c>
      <c r="H3961" s="9">
        <v>0.36</v>
      </c>
      <c r="I3961" s="9">
        <v>0.48</v>
      </c>
      <c r="J3961" s="9" t="s">
        <v>195</v>
      </c>
      <c r="K3961" s="9">
        <v>0.25107818747277999</v>
      </c>
      <c r="L3961" s="9">
        <v>3857.76904111461</v>
      </c>
      <c r="M3961" s="9">
        <v>9.5843984296024001</v>
      </c>
      <c r="N3961" s="9">
        <v>1.4085246429940299</v>
      </c>
      <c r="O3961" s="9">
        <v>2.40643338572159</v>
      </c>
      <c r="P3961" s="9">
        <v>0.35364981437368997</v>
      </c>
      <c r="Q3961" s="9">
        <v>968.60165853168905</v>
      </c>
      <c r="R3961" s="9">
        <v>1200</v>
      </c>
      <c r="S3961" s="9" t="s">
        <v>308</v>
      </c>
      <c r="T3961" s="9">
        <v>1200</v>
      </c>
      <c r="U3961" s="9" t="s">
        <v>293</v>
      </c>
      <c r="V3961" s="9" t="s">
        <v>195</v>
      </c>
      <c r="Z3961" s="9">
        <v>0</v>
      </c>
      <c r="AA3961" s="9">
        <v>1</v>
      </c>
      <c r="AB3961" s="9">
        <v>2.40643338572159</v>
      </c>
      <c r="AC3961" s="9">
        <v>0.35364981437368997</v>
      </c>
      <c r="AD3961" s="9">
        <v>968.60165853168905</v>
      </c>
      <c r="AF3961" s="9">
        <v>-1</v>
      </c>
      <c r="AG3961" s="9">
        <v>-1</v>
      </c>
      <c r="AH3961" s="9">
        <v>-1</v>
      </c>
      <c r="AI3961" s="9">
        <v>-1</v>
      </c>
      <c r="AJ3961" s="9">
        <v>0</v>
      </c>
      <c r="AM3961" s="9" t="s">
        <v>309</v>
      </c>
      <c r="AN3961" s="9">
        <v>-1</v>
      </c>
      <c r="AQ3961" s="9">
        <v>578</v>
      </c>
      <c r="AR3961" s="9" t="s">
        <v>303</v>
      </c>
      <c r="AS3961" s="9" t="s">
        <v>304</v>
      </c>
      <c r="AT3961" s="9" t="s">
        <v>195</v>
      </c>
      <c r="AU3961" s="9">
        <v>132.71029999999999</v>
      </c>
      <c r="AV3961" s="9">
        <v>185.734583678946</v>
      </c>
      <c r="AW3961" s="9">
        <v>1016.0773754988001</v>
      </c>
      <c r="AX3961" s="9">
        <v>0.78556501099999998</v>
      </c>
    </row>
    <row r="3962" spans="1:50" x14ac:dyDescent="0.25">
      <c r="A3962" s="142">
        <v>550000</v>
      </c>
      <c r="B3962" s="142">
        <v>930000</v>
      </c>
      <c r="C3962" s="142">
        <v>930000</v>
      </c>
      <c r="D3962" s="9" t="s">
        <v>305</v>
      </c>
      <c r="E3962" s="9" t="s">
        <v>70</v>
      </c>
      <c r="F3962" s="9" t="s">
        <v>306</v>
      </c>
      <c r="G3962" s="9" t="s">
        <v>307</v>
      </c>
      <c r="H3962" s="9">
        <v>0.36</v>
      </c>
      <c r="I3962" s="9">
        <v>0.48</v>
      </c>
      <c r="J3962" s="9" t="s">
        <v>195</v>
      </c>
      <c r="K3962" s="9">
        <v>0.28467732033663001</v>
      </c>
      <c r="L3962" s="9">
        <v>3857.76904111461</v>
      </c>
      <c r="M3962" s="9">
        <v>9.5843984296024001</v>
      </c>
      <c r="N3962" s="9">
        <v>1.4085246429940299</v>
      </c>
      <c r="O3962" s="9">
        <v>2.7284608619778101</v>
      </c>
      <c r="P3962" s="9">
        <v>0.40097502099565002</v>
      </c>
      <c r="Q3962" s="9">
        <v>1098.2193531021201</v>
      </c>
      <c r="R3962" s="9">
        <v>1210</v>
      </c>
      <c r="S3962" s="9" t="s">
        <v>310</v>
      </c>
      <c r="T3962" s="9">
        <v>1210</v>
      </c>
      <c r="U3962" s="9" t="s">
        <v>293</v>
      </c>
      <c r="V3962" s="9" t="s">
        <v>195</v>
      </c>
      <c r="Z3962" s="9">
        <v>0</v>
      </c>
      <c r="AA3962" s="9">
        <v>1</v>
      </c>
      <c r="AB3962" s="9">
        <v>2.7284608619778101</v>
      </c>
      <c r="AC3962" s="9">
        <v>0.40097502099565002</v>
      </c>
      <c r="AD3962" s="9">
        <v>1098.2193531021201</v>
      </c>
      <c r="AF3962" s="9">
        <v>-1</v>
      </c>
      <c r="AG3962" s="9">
        <v>-1</v>
      </c>
      <c r="AH3962" s="9">
        <v>-1</v>
      </c>
      <c r="AI3962" s="9">
        <v>-1</v>
      </c>
      <c r="AJ3962" s="9">
        <v>0</v>
      </c>
      <c r="AM3962" s="9" t="s">
        <v>309</v>
      </c>
      <c r="AN3962" s="9">
        <v>-1</v>
      </c>
      <c r="AQ3962" s="9">
        <v>578</v>
      </c>
      <c r="AR3962" s="9" t="s">
        <v>303</v>
      </c>
      <c r="AS3962" s="9" t="s">
        <v>304</v>
      </c>
      <c r="AT3962" s="9" t="s">
        <v>195</v>
      </c>
      <c r="AU3962" s="9">
        <v>132.71029999999999</v>
      </c>
      <c r="AV3962" s="9">
        <v>142.23494587557599</v>
      </c>
      <c r="AW3962" s="9">
        <v>1152.0482421159099</v>
      </c>
      <c r="AX3962" s="9">
        <v>0.89068885090000005</v>
      </c>
    </row>
    <row r="3963" spans="1:50" x14ac:dyDescent="0.25">
      <c r="A3963" s="142">
        <v>550000</v>
      </c>
      <c r="B3963" s="142">
        <v>930000</v>
      </c>
      <c r="C3963" s="142">
        <v>930000</v>
      </c>
      <c r="D3963" s="9" t="s">
        <v>305</v>
      </c>
      <c r="E3963" s="9" t="s">
        <v>70</v>
      </c>
      <c r="F3963" s="9" t="s">
        <v>306</v>
      </c>
      <c r="G3963" s="9" t="s">
        <v>307</v>
      </c>
      <c r="H3963" s="9">
        <v>0.36</v>
      </c>
      <c r="I3963" s="9">
        <v>0.48</v>
      </c>
      <c r="J3963" s="9" t="s">
        <v>195</v>
      </c>
      <c r="K3963" s="9">
        <v>7.6458340717999998E-3</v>
      </c>
      <c r="L3963" s="9">
        <v>3857.76904111461</v>
      </c>
      <c r="M3963" s="9">
        <v>9.5843984296024001</v>
      </c>
      <c r="N3963" s="9">
        <v>1.4085246429940299</v>
      </c>
      <c r="O3963" s="9">
        <v>7.3280720070839994E-2</v>
      </c>
      <c r="P3963" s="9">
        <v>1.0769345706379999E-2</v>
      </c>
      <c r="Q3963" s="9">
        <v>29.495861975724001</v>
      </c>
      <c r="R3963" s="9">
        <v>1210</v>
      </c>
      <c r="S3963" s="9" t="s">
        <v>310</v>
      </c>
      <c r="T3963" s="9">
        <v>1210</v>
      </c>
      <c r="U3963" s="9" t="s">
        <v>293</v>
      </c>
      <c r="V3963" s="9" t="s">
        <v>195</v>
      </c>
      <c r="Z3963" s="9">
        <v>0</v>
      </c>
      <c r="AA3963" s="9">
        <v>1</v>
      </c>
      <c r="AB3963" s="9">
        <v>7.3280720070839994E-2</v>
      </c>
      <c r="AC3963" s="9">
        <v>1.0769345706379999E-2</v>
      </c>
      <c r="AD3963" s="9">
        <v>29.495861975722899</v>
      </c>
      <c r="AF3963" s="9">
        <v>-1</v>
      </c>
      <c r="AG3963" s="9">
        <v>-1</v>
      </c>
      <c r="AH3963" s="9">
        <v>-1</v>
      </c>
      <c r="AI3963" s="9">
        <v>-1</v>
      </c>
      <c r="AJ3963" s="9">
        <v>0</v>
      </c>
      <c r="AM3963" s="9" t="s">
        <v>309</v>
      </c>
      <c r="AN3963" s="9">
        <v>-1</v>
      </c>
      <c r="AQ3963" s="9">
        <v>578</v>
      </c>
      <c r="AR3963" s="9" t="s">
        <v>303</v>
      </c>
      <c r="AS3963" s="9" t="s">
        <v>304</v>
      </c>
      <c r="AT3963" s="9" t="s">
        <v>195</v>
      </c>
      <c r="AU3963" s="9">
        <v>132.71029999999999</v>
      </c>
      <c r="AV3963" s="9">
        <v>30.201068675774099</v>
      </c>
      <c r="AW3963" s="9">
        <v>30.941592718103699</v>
      </c>
      <c r="AX3963" s="9">
        <v>2.39220292E-2</v>
      </c>
    </row>
    <row r="3964" spans="1:50" x14ac:dyDescent="0.25">
      <c r="A3964" s="142">
        <v>550000</v>
      </c>
      <c r="B3964" s="142">
        <v>930000</v>
      </c>
      <c r="C3964" s="142">
        <v>930000</v>
      </c>
      <c r="D3964" s="9" t="s">
        <v>305</v>
      </c>
      <c r="E3964" s="9" t="s">
        <v>70</v>
      </c>
      <c r="F3964" s="9" t="s">
        <v>306</v>
      </c>
      <c r="G3964" s="9" t="s">
        <v>307</v>
      </c>
      <c r="H3964" s="9">
        <v>0.36</v>
      </c>
      <c r="I3964" s="9">
        <v>0.48</v>
      </c>
      <c r="J3964" s="9" t="s">
        <v>195</v>
      </c>
      <c r="K3964" s="9">
        <v>7.4362111717639998E-2</v>
      </c>
      <c r="L3964" s="9">
        <v>3857.76904111461</v>
      </c>
      <c r="M3964" s="9">
        <v>9.5843984296024001</v>
      </c>
      <c r="N3964" s="9">
        <v>1.4085246429940299</v>
      </c>
      <c r="O3964" s="9">
        <v>0.71271610676852004</v>
      </c>
      <c r="P3964" s="9">
        <v>0.10474086685938</v>
      </c>
      <c r="Q3964" s="9">
        <v>286.87185241624098</v>
      </c>
      <c r="R3964" s="9">
        <v>1210</v>
      </c>
      <c r="S3964" s="9" t="s">
        <v>310</v>
      </c>
      <c r="T3964" s="9">
        <v>1210</v>
      </c>
      <c r="U3964" s="9" t="s">
        <v>293</v>
      </c>
      <c r="V3964" s="9" t="s">
        <v>195</v>
      </c>
      <c r="Z3964" s="9">
        <v>0</v>
      </c>
      <c r="AA3964" s="9">
        <v>1</v>
      </c>
      <c r="AB3964" s="9">
        <v>0.71271610676852004</v>
      </c>
      <c r="AC3964" s="9">
        <v>0.10474086685938</v>
      </c>
      <c r="AD3964" s="9">
        <v>286.87185241624201</v>
      </c>
      <c r="AF3964" s="9">
        <v>-1</v>
      </c>
      <c r="AG3964" s="9">
        <v>-1</v>
      </c>
      <c r="AH3964" s="9">
        <v>-1</v>
      </c>
      <c r="AI3964" s="9">
        <v>-1</v>
      </c>
      <c r="AJ3964" s="9">
        <v>0</v>
      </c>
      <c r="AM3964" s="9" t="s">
        <v>309</v>
      </c>
      <c r="AN3964" s="9">
        <v>-1</v>
      </c>
      <c r="AQ3964" s="9">
        <v>578</v>
      </c>
      <c r="AR3964" s="9" t="s">
        <v>303</v>
      </c>
      <c r="AS3964" s="9" t="s">
        <v>304</v>
      </c>
      <c r="AT3964" s="9" t="s">
        <v>195</v>
      </c>
      <c r="AU3964" s="9">
        <v>132.71029999999999</v>
      </c>
      <c r="AV3964" s="9">
        <v>81.870350689874599</v>
      </c>
      <c r="AW3964" s="9">
        <v>300.93278938778298</v>
      </c>
      <c r="AX3964" s="9">
        <v>0.23266168079999999</v>
      </c>
    </row>
    <row r="3965" spans="1:50" x14ac:dyDescent="0.25">
      <c r="A3965" s="142">
        <v>550000</v>
      </c>
      <c r="B3965" s="142">
        <v>930000</v>
      </c>
      <c r="C3965" s="142">
        <v>930000</v>
      </c>
      <c r="D3965" s="9" t="s">
        <v>305</v>
      </c>
      <c r="E3965" s="9" t="s">
        <v>70</v>
      </c>
      <c r="F3965" s="9" t="s">
        <v>306</v>
      </c>
      <c r="G3965" s="9" t="s">
        <v>307</v>
      </c>
      <c r="H3965" s="9">
        <v>0.36</v>
      </c>
      <c r="I3965" s="9">
        <v>0.48</v>
      </c>
      <c r="J3965" s="9" t="s">
        <v>195</v>
      </c>
      <c r="K3965" s="9">
        <v>3.123854384534E-2</v>
      </c>
      <c r="L3965" s="9">
        <v>3860.0828652958398</v>
      </c>
      <c r="M3965" s="9">
        <v>9.5896964670744502</v>
      </c>
      <c r="N3965" s="9">
        <v>1.40928788474486</v>
      </c>
      <c r="O3965" s="9">
        <v>0.29956815355020999</v>
      </c>
      <c r="P3965" s="9">
        <v>4.4024101378309997E-2</v>
      </c>
      <c r="Q3965" s="9">
        <v>120.583367834193</v>
      </c>
      <c r="R3965" s="9">
        <v>1200</v>
      </c>
      <c r="S3965" s="9" t="s">
        <v>308</v>
      </c>
      <c r="T3965" s="9">
        <v>1200</v>
      </c>
      <c r="U3965" s="9" t="s">
        <v>293</v>
      </c>
      <c r="V3965" s="9" t="s">
        <v>195</v>
      </c>
      <c r="Z3965" s="9">
        <v>0</v>
      </c>
      <c r="AA3965" s="9">
        <v>1</v>
      </c>
      <c r="AB3965" s="9">
        <v>0.29956815355020999</v>
      </c>
      <c r="AC3965" s="9">
        <v>4.4024101378309997E-2</v>
      </c>
      <c r="AD3965" s="9">
        <v>120.583367834192</v>
      </c>
      <c r="AF3965" s="9">
        <v>-1</v>
      </c>
      <c r="AG3965" s="9">
        <v>-1</v>
      </c>
      <c r="AH3965" s="9">
        <v>-1</v>
      </c>
      <c r="AI3965" s="9">
        <v>-1</v>
      </c>
      <c r="AJ3965" s="9">
        <v>0</v>
      </c>
      <c r="AM3965" s="9" t="s">
        <v>309</v>
      </c>
      <c r="AN3965" s="9">
        <v>-1</v>
      </c>
      <c r="AQ3965" s="9">
        <v>578</v>
      </c>
      <c r="AR3965" s="9" t="s">
        <v>303</v>
      </c>
      <c r="AS3965" s="9" t="s">
        <v>304</v>
      </c>
      <c r="AT3965" s="9" t="s">
        <v>195</v>
      </c>
      <c r="AU3965" s="9">
        <v>132.71029999999999</v>
      </c>
      <c r="AV3965" s="9">
        <v>66.435223658859798</v>
      </c>
      <c r="AW3965" s="9">
        <v>126.417901786941</v>
      </c>
      <c r="AX3965" s="9">
        <v>9.7796729799999996E-2</v>
      </c>
    </row>
    <row r="3966" spans="1:50" x14ac:dyDescent="0.25">
      <c r="A3966" s="142">
        <v>550000</v>
      </c>
      <c r="B3966" s="142">
        <v>930000</v>
      </c>
      <c r="C3966" s="142">
        <v>930000</v>
      </c>
      <c r="D3966" s="9" t="s">
        <v>305</v>
      </c>
      <c r="E3966" s="9" t="s">
        <v>70</v>
      </c>
      <c r="F3966" s="9" t="s">
        <v>306</v>
      </c>
      <c r="G3966" s="9" t="s">
        <v>307</v>
      </c>
      <c r="H3966" s="9">
        <v>0.36</v>
      </c>
      <c r="I3966" s="9">
        <v>0.48</v>
      </c>
      <c r="J3966" s="9" t="s">
        <v>195</v>
      </c>
      <c r="K3966" s="9">
        <v>0.21134297486157999</v>
      </c>
      <c r="L3966" s="9">
        <v>3860.0828652958398</v>
      </c>
      <c r="M3966" s="9">
        <v>9.5896964670744502</v>
      </c>
      <c r="N3966" s="9">
        <v>1.40928788474486</v>
      </c>
      <c r="O3966" s="9">
        <v>2.0267149793710999</v>
      </c>
      <c r="P3966" s="9">
        <v>0.29784309399836001</v>
      </c>
      <c r="Q3966" s="9">
        <v>815.80139596384004</v>
      </c>
      <c r="R3966" s="9">
        <v>1210</v>
      </c>
      <c r="S3966" s="9" t="s">
        <v>310</v>
      </c>
      <c r="T3966" s="9">
        <v>1210</v>
      </c>
      <c r="U3966" s="9" t="s">
        <v>293</v>
      </c>
      <c r="V3966" s="9" t="s">
        <v>195</v>
      </c>
      <c r="Z3966" s="9">
        <v>0</v>
      </c>
      <c r="AA3966" s="9">
        <v>1</v>
      </c>
      <c r="AB3966" s="9">
        <v>2.0267149793710999</v>
      </c>
      <c r="AC3966" s="9">
        <v>0.29784309399836001</v>
      </c>
      <c r="AD3966" s="9">
        <v>815.80139596384004</v>
      </c>
      <c r="AF3966" s="9">
        <v>-1</v>
      </c>
      <c r="AG3966" s="9">
        <v>-1</v>
      </c>
      <c r="AH3966" s="9">
        <v>-1</v>
      </c>
      <c r="AI3966" s="9">
        <v>-1</v>
      </c>
      <c r="AJ3966" s="9">
        <v>0</v>
      </c>
      <c r="AM3966" s="9" t="s">
        <v>309</v>
      </c>
      <c r="AN3966" s="9">
        <v>-1</v>
      </c>
      <c r="AQ3966" s="9">
        <v>578</v>
      </c>
      <c r="AR3966" s="9" t="s">
        <v>303</v>
      </c>
      <c r="AS3966" s="9" t="s">
        <v>304</v>
      </c>
      <c r="AT3966" s="9" t="s">
        <v>195</v>
      </c>
      <c r="AU3966" s="9">
        <v>132.71029999999999</v>
      </c>
      <c r="AV3966" s="9">
        <v>120.007958497958</v>
      </c>
      <c r="AW3966" s="9">
        <v>855.27467514771001</v>
      </c>
      <c r="AX3966" s="9">
        <v>0.66163941280000005</v>
      </c>
    </row>
    <row r="3967" spans="1:50" x14ac:dyDescent="0.25">
      <c r="A3967" s="142">
        <v>550000</v>
      </c>
      <c r="B3967" s="142">
        <v>930000</v>
      </c>
      <c r="C3967" s="142">
        <v>930000</v>
      </c>
      <c r="D3967" s="9" t="s">
        <v>305</v>
      </c>
      <c r="E3967" s="9" t="s">
        <v>70</v>
      </c>
      <c r="F3967" s="9" t="s">
        <v>306</v>
      </c>
      <c r="G3967" s="9" t="s">
        <v>307</v>
      </c>
      <c r="H3967" s="9">
        <v>0.36</v>
      </c>
      <c r="I3967" s="9">
        <v>0.48</v>
      </c>
      <c r="J3967" s="9" t="s">
        <v>195</v>
      </c>
      <c r="K3967" s="9">
        <v>0.11431183817455</v>
      </c>
      <c r="L3967" s="9">
        <v>3860.0828652958398</v>
      </c>
      <c r="M3967" s="9">
        <v>9.5896964670744502</v>
      </c>
      <c r="N3967" s="9">
        <v>1.40928788474486</v>
      </c>
      <c r="O3967" s="9">
        <v>1.09621583068735</v>
      </c>
      <c r="P3967" s="9">
        <v>0.16109828862232001</v>
      </c>
      <c r="Q3967" s="9">
        <v>441.25316783808699</v>
      </c>
      <c r="R3967" s="9">
        <v>1210</v>
      </c>
      <c r="S3967" s="9" t="s">
        <v>310</v>
      </c>
      <c r="T3967" s="9">
        <v>1210</v>
      </c>
      <c r="U3967" s="9" t="s">
        <v>293</v>
      </c>
      <c r="V3967" s="9" t="s">
        <v>195</v>
      </c>
      <c r="Z3967" s="9">
        <v>0</v>
      </c>
      <c r="AA3967" s="9">
        <v>1</v>
      </c>
      <c r="AB3967" s="9">
        <v>1.09621583068735</v>
      </c>
      <c r="AC3967" s="9">
        <v>0.16109828862232001</v>
      </c>
      <c r="AD3967" s="9">
        <v>441.25316783808699</v>
      </c>
      <c r="AF3967" s="9">
        <v>-1</v>
      </c>
      <c r="AG3967" s="9">
        <v>-1</v>
      </c>
      <c r="AH3967" s="9">
        <v>-1</v>
      </c>
      <c r="AI3967" s="9">
        <v>-1</v>
      </c>
      <c r="AJ3967" s="9">
        <v>0</v>
      </c>
      <c r="AM3967" s="9" t="s">
        <v>309</v>
      </c>
      <c r="AN3967" s="9">
        <v>-1</v>
      </c>
      <c r="AQ3967" s="9">
        <v>578</v>
      </c>
      <c r="AR3967" s="9" t="s">
        <v>303</v>
      </c>
      <c r="AS3967" s="9" t="s">
        <v>304</v>
      </c>
      <c r="AT3967" s="9" t="s">
        <v>195</v>
      </c>
      <c r="AU3967" s="9">
        <v>132.71029999999999</v>
      </c>
      <c r="AV3967" s="9">
        <v>98.440048195124902</v>
      </c>
      <c r="AW3967" s="9">
        <v>462.60359647306302</v>
      </c>
      <c r="AX3967" s="9">
        <v>0.3578695603</v>
      </c>
    </row>
    <row r="3968" spans="1:50" x14ac:dyDescent="0.25">
      <c r="A3968" s="142">
        <v>550000</v>
      </c>
      <c r="B3968" s="142">
        <v>930000</v>
      </c>
      <c r="C3968" s="142">
        <v>930000</v>
      </c>
      <c r="D3968" s="9" t="s">
        <v>305</v>
      </c>
      <c r="E3968" s="9" t="s">
        <v>70</v>
      </c>
      <c r="F3968" s="9" t="s">
        <v>306</v>
      </c>
      <c r="G3968" s="9" t="s">
        <v>307</v>
      </c>
      <c r="H3968" s="9">
        <v>0.36</v>
      </c>
      <c r="I3968" s="9">
        <v>0.48</v>
      </c>
      <c r="J3968" s="9" t="s">
        <v>195</v>
      </c>
      <c r="K3968" s="9">
        <v>0.21573164787537999</v>
      </c>
      <c r="L3968" s="9">
        <v>3860.0828652958398</v>
      </c>
      <c r="M3968" s="9">
        <v>9.5896964670744502</v>
      </c>
      <c r="N3968" s="9">
        <v>1.40928788474486</v>
      </c>
      <c r="O3968" s="9">
        <v>2.0688010214667298</v>
      </c>
      <c r="P3968" s="9">
        <v>0.30402799770681999</v>
      </c>
      <c r="Q3968" s="9">
        <v>832.74203746581497</v>
      </c>
      <c r="R3968" s="9">
        <v>1210</v>
      </c>
      <c r="S3968" s="9" t="s">
        <v>310</v>
      </c>
      <c r="T3968" s="9">
        <v>1210</v>
      </c>
      <c r="U3968" s="9" t="s">
        <v>293</v>
      </c>
      <c r="V3968" s="9" t="s">
        <v>195</v>
      </c>
      <c r="Z3968" s="9">
        <v>0</v>
      </c>
      <c r="AA3968" s="9">
        <v>1</v>
      </c>
      <c r="AB3968" s="9">
        <v>2.0688010214667298</v>
      </c>
      <c r="AC3968" s="9">
        <v>0.30402799770681999</v>
      </c>
      <c r="AD3968" s="9">
        <v>832.74203746581497</v>
      </c>
      <c r="AF3968" s="9">
        <v>-1</v>
      </c>
      <c r="AG3968" s="9">
        <v>-1</v>
      </c>
      <c r="AH3968" s="9">
        <v>-1</v>
      </c>
      <c r="AI3968" s="9">
        <v>-1</v>
      </c>
      <c r="AJ3968" s="9">
        <v>0</v>
      </c>
      <c r="AM3968" s="9" t="s">
        <v>309</v>
      </c>
      <c r="AN3968" s="9">
        <v>-1</v>
      </c>
      <c r="AQ3968" s="9">
        <v>578</v>
      </c>
      <c r="AR3968" s="9" t="s">
        <v>303</v>
      </c>
      <c r="AS3968" s="9" t="s">
        <v>304</v>
      </c>
      <c r="AT3968" s="9" t="s">
        <v>195</v>
      </c>
      <c r="AU3968" s="9">
        <v>132.71029999999999</v>
      </c>
      <c r="AV3968" s="9">
        <v>120.24671911129499</v>
      </c>
      <c r="AW3968" s="9">
        <v>873.03500471944199</v>
      </c>
      <c r="AX3968" s="9">
        <v>0.67537878139999996</v>
      </c>
    </row>
    <row r="3969" spans="1:50" x14ac:dyDescent="0.25">
      <c r="A3969" s="142">
        <v>550000</v>
      </c>
      <c r="B3969" s="142">
        <v>930000</v>
      </c>
      <c r="C3969" s="142">
        <v>930000</v>
      </c>
      <c r="D3969" s="9" t="s">
        <v>305</v>
      </c>
      <c r="E3969" s="9" t="s">
        <v>70</v>
      </c>
      <c r="F3969" s="9" t="s">
        <v>306</v>
      </c>
      <c r="G3969" s="9" t="s">
        <v>307</v>
      </c>
      <c r="H3969" s="9">
        <v>0.36</v>
      </c>
      <c r="I3969" s="9">
        <v>0.48</v>
      </c>
      <c r="J3969" s="9" t="s">
        <v>195</v>
      </c>
      <c r="K3969" s="9">
        <v>4.5138448911039998E-2</v>
      </c>
      <c r="L3969" s="9">
        <v>3860.0828652958398</v>
      </c>
      <c r="M3969" s="9">
        <v>9.5896964670744502</v>
      </c>
      <c r="N3969" s="9">
        <v>1.40928788474486</v>
      </c>
      <c r="O3969" s="9">
        <v>0.43286402405148</v>
      </c>
      <c r="P3969" s="9">
        <v>6.3613069186509996E-2</v>
      </c>
      <c r="Q3969" s="9">
        <v>174.23815320756401</v>
      </c>
      <c r="R3969" s="9">
        <v>1210</v>
      </c>
      <c r="S3969" s="9" t="s">
        <v>310</v>
      </c>
      <c r="T3969" s="9">
        <v>1210</v>
      </c>
      <c r="U3969" s="9" t="s">
        <v>293</v>
      </c>
      <c r="V3969" s="9" t="s">
        <v>195</v>
      </c>
      <c r="Z3969" s="9">
        <v>0</v>
      </c>
      <c r="AA3969" s="9">
        <v>1</v>
      </c>
      <c r="AB3969" s="9">
        <v>0.43286402405148</v>
      </c>
      <c r="AC3969" s="9">
        <v>6.3613069186509996E-2</v>
      </c>
      <c r="AD3969" s="9">
        <v>174.23815320756299</v>
      </c>
      <c r="AF3969" s="9">
        <v>-1</v>
      </c>
      <c r="AG3969" s="9">
        <v>-1</v>
      </c>
      <c r="AH3969" s="9">
        <v>-1</v>
      </c>
      <c r="AI3969" s="9">
        <v>-1</v>
      </c>
      <c r="AJ3969" s="9">
        <v>0</v>
      </c>
      <c r="AM3969" s="9" t="s">
        <v>309</v>
      </c>
      <c r="AN3969" s="9">
        <v>-1</v>
      </c>
      <c r="AQ3969" s="9">
        <v>578</v>
      </c>
      <c r="AR3969" s="9" t="s">
        <v>303</v>
      </c>
      <c r="AS3969" s="9" t="s">
        <v>304</v>
      </c>
      <c r="AT3969" s="9" t="s">
        <v>195</v>
      </c>
      <c r="AU3969" s="9">
        <v>132.71029999999999</v>
      </c>
      <c r="AV3969" s="9">
        <v>54.8869146806869</v>
      </c>
      <c r="AW3969" s="9">
        <v>182.66882187284401</v>
      </c>
      <c r="AX3969" s="9">
        <v>0.1413123708</v>
      </c>
    </row>
    <row r="3970" spans="1:50" x14ac:dyDescent="0.25">
      <c r="A3970" s="142">
        <v>550000</v>
      </c>
      <c r="B3970" s="142">
        <v>930000</v>
      </c>
      <c r="C3970" s="142">
        <v>930000</v>
      </c>
      <c r="D3970" s="9" t="s">
        <v>305</v>
      </c>
      <c r="E3970" s="9" t="s">
        <v>70</v>
      </c>
      <c r="F3970" s="9" t="s">
        <v>306</v>
      </c>
      <c r="G3970" s="9" t="s">
        <v>307</v>
      </c>
      <c r="H3970" s="9">
        <v>0.36</v>
      </c>
      <c r="I3970" s="9">
        <v>0.48</v>
      </c>
      <c r="J3970" s="9" t="s">
        <v>195</v>
      </c>
      <c r="K3970" s="9">
        <v>4.0283200288919997E-2</v>
      </c>
      <c r="L3970" s="9">
        <v>3850.4766354631302</v>
      </c>
      <c r="M3970" s="9">
        <v>9.5673638444899805</v>
      </c>
      <c r="N3970" s="9">
        <v>1.40605815690651</v>
      </c>
      <c r="O3970" s="9">
        <v>0.38540403398460998</v>
      </c>
      <c r="P3970" s="9">
        <v>5.6640522352540003E-2</v>
      </c>
      <c r="Q3970" s="9">
        <v>155.10952151418701</v>
      </c>
      <c r="R3970" s="9">
        <v>1200</v>
      </c>
      <c r="S3970" s="9" t="s">
        <v>308</v>
      </c>
      <c r="T3970" s="9">
        <v>1200</v>
      </c>
      <c r="U3970" s="9" t="s">
        <v>293</v>
      </c>
      <c r="V3970" s="9" t="s">
        <v>195</v>
      </c>
      <c r="Z3970" s="9">
        <v>0</v>
      </c>
      <c r="AA3970" s="9">
        <v>1</v>
      </c>
      <c r="AB3970" s="9">
        <v>0.38540403398460998</v>
      </c>
      <c r="AC3970" s="9">
        <v>5.6640522352540003E-2</v>
      </c>
      <c r="AD3970" s="9">
        <v>155.109521514188</v>
      </c>
      <c r="AF3970" s="9">
        <v>-1</v>
      </c>
      <c r="AG3970" s="9">
        <v>-1</v>
      </c>
      <c r="AH3970" s="9">
        <v>-1</v>
      </c>
      <c r="AI3970" s="9">
        <v>-1</v>
      </c>
      <c r="AJ3970" s="9">
        <v>0</v>
      </c>
      <c r="AM3970" s="9" t="s">
        <v>309</v>
      </c>
      <c r="AN3970" s="9">
        <v>-1</v>
      </c>
      <c r="AQ3970" s="9">
        <v>578</v>
      </c>
      <c r="AR3970" s="9" t="s">
        <v>303</v>
      </c>
      <c r="AS3970" s="9" t="s">
        <v>304</v>
      </c>
      <c r="AT3970" s="9" t="s">
        <v>195</v>
      </c>
      <c r="AU3970" s="9">
        <v>132.71029999999999</v>
      </c>
      <c r="AV3970" s="9">
        <v>73.1009739927526</v>
      </c>
      <c r="AW3970" s="9">
        <v>163.02032780406199</v>
      </c>
      <c r="AX3970" s="9">
        <v>0.12579847650000001</v>
      </c>
    </row>
    <row r="3971" spans="1:50" x14ac:dyDescent="0.25">
      <c r="A3971" s="142">
        <v>550000</v>
      </c>
      <c r="B3971" s="142">
        <v>930000</v>
      </c>
      <c r="C3971" s="142">
        <v>930000</v>
      </c>
      <c r="D3971" s="9" t="s">
        <v>305</v>
      </c>
      <c r="E3971" s="9" t="s">
        <v>70</v>
      </c>
      <c r="F3971" s="9" t="s">
        <v>306</v>
      </c>
      <c r="G3971" s="9" t="s">
        <v>307</v>
      </c>
      <c r="H3971" s="9">
        <v>0.36</v>
      </c>
      <c r="I3971" s="9">
        <v>0.48</v>
      </c>
      <c r="J3971" s="9" t="s">
        <v>195</v>
      </c>
      <c r="K3971" s="9">
        <v>1.238942224304E-2</v>
      </c>
      <c r="L3971" s="9">
        <v>3850.4766354631302</v>
      </c>
      <c r="M3971" s="9">
        <v>9.5673638444899805</v>
      </c>
      <c r="N3971" s="9">
        <v>1.40605815690651</v>
      </c>
      <c r="O3971" s="9">
        <v>0.11853411042226</v>
      </c>
      <c r="P3971" s="9">
        <v>1.7420248204190001E-2</v>
      </c>
      <c r="Q3971" s="9">
        <v>47.705180873747402</v>
      </c>
      <c r="R3971" s="9">
        <v>1210</v>
      </c>
      <c r="S3971" s="9" t="s">
        <v>310</v>
      </c>
      <c r="T3971" s="9">
        <v>1210</v>
      </c>
      <c r="U3971" s="9" t="s">
        <v>293</v>
      </c>
      <c r="V3971" s="9" t="s">
        <v>195</v>
      </c>
      <c r="Z3971" s="9">
        <v>0</v>
      </c>
      <c r="AA3971" s="9">
        <v>1</v>
      </c>
      <c r="AB3971" s="9">
        <v>0.11853411042226</v>
      </c>
      <c r="AC3971" s="9">
        <v>1.7420248204190001E-2</v>
      </c>
      <c r="AD3971" s="9">
        <v>47.705180873749001</v>
      </c>
      <c r="AF3971" s="9">
        <v>-1</v>
      </c>
      <c r="AG3971" s="9">
        <v>-1</v>
      </c>
      <c r="AH3971" s="9">
        <v>-1</v>
      </c>
      <c r="AI3971" s="9">
        <v>-1</v>
      </c>
      <c r="AJ3971" s="9">
        <v>0</v>
      </c>
      <c r="AM3971" s="9" t="s">
        <v>309</v>
      </c>
      <c r="AN3971" s="9">
        <v>-1</v>
      </c>
      <c r="AQ3971" s="9">
        <v>578</v>
      </c>
      <c r="AR3971" s="9" t="s">
        <v>303</v>
      </c>
      <c r="AS3971" s="9" t="s">
        <v>304</v>
      </c>
      <c r="AT3971" s="9" t="s">
        <v>195</v>
      </c>
      <c r="AU3971" s="9">
        <v>132.71029999999999</v>
      </c>
      <c r="AV3971" s="9">
        <v>28.7630958157918</v>
      </c>
      <c r="AW3971" s="9">
        <v>50.138212974109997</v>
      </c>
      <c r="AX3971" s="9">
        <v>3.8690333200000003E-2</v>
      </c>
    </row>
    <row r="3972" spans="1:50" x14ac:dyDescent="0.25">
      <c r="A3972" s="142">
        <v>550000</v>
      </c>
      <c r="B3972" s="142">
        <v>930000</v>
      </c>
      <c r="C3972" s="142">
        <v>930000</v>
      </c>
      <c r="D3972" s="9" t="s">
        <v>305</v>
      </c>
      <c r="E3972" s="9" t="s">
        <v>70</v>
      </c>
      <c r="F3972" s="9" t="s">
        <v>306</v>
      </c>
      <c r="G3972" s="9" t="s">
        <v>307</v>
      </c>
      <c r="H3972" s="9">
        <v>0.36</v>
      </c>
      <c r="I3972" s="9">
        <v>0.48</v>
      </c>
      <c r="J3972" s="9" t="s">
        <v>195</v>
      </c>
      <c r="K3972" s="9">
        <v>0.10319285545286</v>
      </c>
      <c r="L3972" s="9">
        <v>3850.4766354631302</v>
      </c>
      <c r="M3972" s="9">
        <v>9.5673638444899805</v>
      </c>
      <c r="N3972" s="9">
        <v>1.40605815690651</v>
      </c>
      <c r="O3972" s="9">
        <v>0.98728359426939005</v>
      </c>
      <c r="P3972" s="9">
        <v>0.14509515614397001</v>
      </c>
      <c r="Q3972" s="9">
        <v>397.34167886797002</v>
      </c>
      <c r="R3972" s="9">
        <v>1210</v>
      </c>
      <c r="S3972" s="9" t="s">
        <v>310</v>
      </c>
      <c r="T3972" s="9">
        <v>1210</v>
      </c>
      <c r="U3972" s="9" t="s">
        <v>293</v>
      </c>
      <c r="V3972" s="9" t="s">
        <v>195</v>
      </c>
      <c r="Z3972" s="9">
        <v>0</v>
      </c>
      <c r="AA3972" s="9">
        <v>1</v>
      </c>
      <c r="AB3972" s="9">
        <v>0.98728359426939005</v>
      </c>
      <c r="AC3972" s="9">
        <v>0.14509515614397001</v>
      </c>
      <c r="AD3972" s="9">
        <v>397.34167886797002</v>
      </c>
      <c r="AF3972" s="9">
        <v>-1</v>
      </c>
      <c r="AG3972" s="9">
        <v>-1</v>
      </c>
      <c r="AH3972" s="9">
        <v>-1</v>
      </c>
      <c r="AI3972" s="9">
        <v>-1</v>
      </c>
      <c r="AJ3972" s="9">
        <v>0</v>
      </c>
      <c r="AM3972" s="9" t="s">
        <v>309</v>
      </c>
      <c r="AN3972" s="9">
        <v>-1</v>
      </c>
      <c r="AQ3972" s="9">
        <v>578</v>
      </c>
      <c r="AR3972" s="9" t="s">
        <v>303</v>
      </c>
      <c r="AS3972" s="9" t="s">
        <v>304</v>
      </c>
      <c r="AT3972" s="9" t="s">
        <v>195</v>
      </c>
      <c r="AU3972" s="9">
        <v>132.71029999999999</v>
      </c>
      <c r="AV3972" s="9">
        <v>90.641020504398099</v>
      </c>
      <c r="AW3972" s="9">
        <v>417.60666983521099</v>
      </c>
      <c r="AX3972" s="9">
        <v>0.322256025</v>
      </c>
    </row>
    <row r="3973" spans="1:50" x14ac:dyDescent="0.25">
      <c r="A3973" s="142">
        <v>550000</v>
      </c>
      <c r="B3973" s="142">
        <v>930000</v>
      </c>
      <c r="C3973" s="142">
        <v>930000</v>
      </c>
      <c r="D3973" s="9" t="s">
        <v>305</v>
      </c>
      <c r="E3973" s="9" t="s">
        <v>70</v>
      </c>
      <c r="F3973" s="9" t="s">
        <v>306</v>
      </c>
      <c r="G3973" s="9" t="s">
        <v>307</v>
      </c>
      <c r="H3973" s="9">
        <v>0.36</v>
      </c>
      <c r="I3973" s="9">
        <v>0.48</v>
      </c>
      <c r="J3973" s="9" t="s">
        <v>195</v>
      </c>
      <c r="K3973" s="9">
        <v>0.22494869691676</v>
      </c>
      <c r="L3973" s="9">
        <v>3850.4766354631302</v>
      </c>
      <c r="M3973" s="9">
        <v>9.5673638444899805</v>
      </c>
      <c r="N3973" s="9">
        <v>1.40605815690651</v>
      </c>
      <c r="O3973" s="9">
        <v>2.1521660297466201</v>
      </c>
      <c r="P3973" s="9">
        <v>0.31629095018531</v>
      </c>
      <c r="Q3973" s="9">
        <v>866.15970165589295</v>
      </c>
      <c r="R3973" s="9">
        <v>1210</v>
      </c>
      <c r="S3973" s="9" t="s">
        <v>310</v>
      </c>
      <c r="T3973" s="9">
        <v>1210</v>
      </c>
      <c r="U3973" s="9" t="s">
        <v>293</v>
      </c>
      <c r="V3973" s="9" t="s">
        <v>195</v>
      </c>
      <c r="Z3973" s="9">
        <v>0</v>
      </c>
      <c r="AA3973" s="9">
        <v>1</v>
      </c>
      <c r="AB3973" s="9">
        <v>2.1521660297466201</v>
      </c>
      <c r="AC3973" s="9">
        <v>0.31629095018531</v>
      </c>
      <c r="AD3973" s="9">
        <v>866.15970165589295</v>
      </c>
      <c r="AF3973" s="9">
        <v>-1</v>
      </c>
      <c r="AG3973" s="9">
        <v>-1</v>
      </c>
      <c r="AH3973" s="9">
        <v>-1</v>
      </c>
      <c r="AI3973" s="9">
        <v>-1</v>
      </c>
      <c r="AJ3973" s="9">
        <v>0</v>
      </c>
      <c r="AM3973" s="9" t="s">
        <v>309</v>
      </c>
      <c r="AN3973" s="9">
        <v>-1</v>
      </c>
      <c r="AQ3973" s="9">
        <v>578</v>
      </c>
      <c r="AR3973" s="9" t="s">
        <v>303</v>
      </c>
      <c r="AS3973" s="9" t="s">
        <v>304</v>
      </c>
      <c r="AT3973" s="9" t="s">
        <v>195</v>
      </c>
      <c r="AU3973" s="9">
        <v>132.71029999999999</v>
      </c>
      <c r="AV3973" s="9">
        <v>119.001077288856</v>
      </c>
      <c r="AW3973" s="9">
        <v>910.33507882813205</v>
      </c>
      <c r="AX3973" s="9">
        <v>0.70248150990000002</v>
      </c>
    </row>
    <row r="3974" spans="1:50" x14ac:dyDescent="0.25">
      <c r="A3974" s="142">
        <v>550000</v>
      </c>
      <c r="B3974" s="142">
        <v>930000</v>
      </c>
      <c r="C3974" s="142">
        <v>930000</v>
      </c>
      <c r="D3974" s="9" t="s">
        <v>305</v>
      </c>
      <c r="E3974" s="9" t="s">
        <v>70</v>
      </c>
      <c r="F3974" s="9" t="s">
        <v>306</v>
      </c>
      <c r="G3974" s="9" t="s">
        <v>307</v>
      </c>
      <c r="H3974" s="9">
        <v>0.36</v>
      </c>
      <c r="I3974" s="9">
        <v>0.48</v>
      </c>
      <c r="J3974" s="9" t="s">
        <v>195</v>
      </c>
      <c r="K3974" s="9">
        <v>0.15618775002478999</v>
      </c>
      <c r="L3974" s="9">
        <v>3850.4766354631302</v>
      </c>
      <c r="M3974" s="9">
        <v>9.5673638444899805</v>
      </c>
      <c r="N3974" s="9">
        <v>1.40605815690651</v>
      </c>
      <c r="O3974" s="9">
        <v>1.49430503253948</v>
      </c>
      <c r="P3974" s="9">
        <v>0.21960905993124</v>
      </c>
      <c r="Q3974" s="9">
        <v>601.39728221603696</v>
      </c>
      <c r="R3974" s="9">
        <v>1210</v>
      </c>
      <c r="S3974" s="9" t="s">
        <v>310</v>
      </c>
      <c r="T3974" s="9">
        <v>1210</v>
      </c>
      <c r="U3974" s="9" t="s">
        <v>293</v>
      </c>
      <c r="V3974" s="9" t="s">
        <v>195</v>
      </c>
      <c r="Z3974" s="9">
        <v>0</v>
      </c>
      <c r="AA3974" s="9">
        <v>1</v>
      </c>
      <c r="AB3974" s="9">
        <v>1.49430503253948</v>
      </c>
      <c r="AC3974" s="9">
        <v>0.21960905993124</v>
      </c>
      <c r="AD3974" s="9">
        <v>601.39728221603696</v>
      </c>
      <c r="AF3974" s="9">
        <v>-1</v>
      </c>
      <c r="AG3974" s="9">
        <v>-1</v>
      </c>
      <c r="AH3974" s="9">
        <v>-1</v>
      </c>
      <c r="AI3974" s="9">
        <v>-1</v>
      </c>
      <c r="AJ3974" s="9">
        <v>0</v>
      </c>
      <c r="AM3974" s="9" t="s">
        <v>309</v>
      </c>
      <c r="AN3974" s="9">
        <v>-1</v>
      </c>
      <c r="AQ3974" s="9">
        <v>578</v>
      </c>
      <c r="AR3974" s="9" t="s">
        <v>303</v>
      </c>
      <c r="AS3974" s="9" t="s">
        <v>304</v>
      </c>
      <c r="AT3974" s="9" t="s">
        <v>195</v>
      </c>
      <c r="AU3974" s="9">
        <v>132.71029999999999</v>
      </c>
      <c r="AV3974" s="9">
        <v>101.152970411243</v>
      </c>
      <c r="AW3974" s="9">
        <v>632.06939928805502</v>
      </c>
      <c r="AX3974" s="9">
        <v>0.48775124269999998</v>
      </c>
    </row>
    <row r="3975" spans="1:50" x14ac:dyDescent="0.25">
      <c r="A3975" s="142">
        <v>550000</v>
      </c>
      <c r="B3975" s="142">
        <v>930000</v>
      </c>
      <c r="C3975" s="142">
        <v>930000</v>
      </c>
      <c r="D3975" s="9" t="s">
        <v>305</v>
      </c>
      <c r="E3975" s="9" t="s">
        <v>70</v>
      </c>
      <c r="F3975" s="9" t="s">
        <v>306</v>
      </c>
      <c r="G3975" s="9" t="s">
        <v>307</v>
      </c>
      <c r="H3975" s="9">
        <v>0.36</v>
      </c>
      <c r="I3975" s="9">
        <v>0.48</v>
      </c>
      <c r="J3975" s="9" t="s">
        <v>195</v>
      </c>
      <c r="K3975" s="9">
        <v>6.6601398881749999E-2</v>
      </c>
      <c r="L3975" s="9">
        <v>3850.4766354631302</v>
      </c>
      <c r="M3975" s="9">
        <v>9.5673638444899805</v>
      </c>
      <c r="N3975" s="9">
        <v>1.40605815690651</v>
      </c>
      <c r="O3975" s="9">
        <v>0.63719981565370998</v>
      </c>
      <c r="P3975" s="9">
        <v>9.3645440159059998E-2</v>
      </c>
      <c r="Q3975" s="9">
        <v>256.44713028333899</v>
      </c>
      <c r="R3975" s="9">
        <v>1210</v>
      </c>
      <c r="S3975" s="9" t="s">
        <v>310</v>
      </c>
      <c r="T3975" s="9">
        <v>1210</v>
      </c>
      <c r="U3975" s="9" t="s">
        <v>293</v>
      </c>
      <c r="V3975" s="9" t="s">
        <v>195</v>
      </c>
      <c r="Z3975" s="9">
        <v>0</v>
      </c>
      <c r="AA3975" s="9">
        <v>1</v>
      </c>
      <c r="AB3975" s="9">
        <v>0.63719981565370998</v>
      </c>
      <c r="AC3975" s="9">
        <v>9.3645440159059998E-2</v>
      </c>
      <c r="AD3975" s="9">
        <v>256.44713028333803</v>
      </c>
      <c r="AF3975" s="9">
        <v>-1</v>
      </c>
      <c r="AG3975" s="9">
        <v>-1</v>
      </c>
      <c r="AH3975" s="9">
        <v>-1</v>
      </c>
      <c r="AI3975" s="9">
        <v>-1</v>
      </c>
      <c r="AJ3975" s="9">
        <v>0</v>
      </c>
      <c r="AM3975" s="9" t="s">
        <v>309</v>
      </c>
      <c r="AN3975" s="9">
        <v>-1</v>
      </c>
      <c r="AQ3975" s="9">
        <v>578</v>
      </c>
      <c r="AR3975" s="9" t="s">
        <v>303</v>
      </c>
      <c r="AS3975" s="9" t="s">
        <v>304</v>
      </c>
      <c r="AT3975" s="9" t="s">
        <v>195</v>
      </c>
      <c r="AU3975" s="9">
        <v>132.71029999999999</v>
      </c>
      <c r="AV3975" s="9">
        <v>68.996398429802497</v>
      </c>
      <c r="AW3975" s="9">
        <v>269.52629880543299</v>
      </c>
      <c r="AX3975" s="9">
        <v>0.20798631819999999</v>
      </c>
    </row>
    <row r="3976" spans="1:50" x14ac:dyDescent="0.25">
      <c r="A3976" s="142">
        <v>550000</v>
      </c>
      <c r="B3976" s="142">
        <v>930000</v>
      </c>
      <c r="C3976" s="142">
        <v>930000</v>
      </c>
      <c r="D3976" s="9" t="s">
        <v>305</v>
      </c>
      <c r="E3976" s="9" t="s">
        <v>70</v>
      </c>
      <c r="F3976" s="9" t="s">
        <v>306</v>
      </c>
      <c r="G3976" s="9" t="s">
        <v>307</v>
      </c>
      <c r="H3976" s="9">
        <v>0.36</v>
      </c>
      <c r="I3976" s="9">
        <v>0.48</v>
      </c>
      <c r="J3976" s="9" t="s">
        <v>195</v>
      </c>
      <c r="K3976" s="9">
        <v>1.4160129928799999E-2</v>
      </c>
      <c r="L3976" s="9">
        <v>3850.4766354631302</v>
      </c>
      <c r="M3976" s="9">
        <v>9.5673638444899805</v>
      </c>
      <c r="N3976" s="9">
        <v>1.40605815690651</v>
      </c>
      <c r="O3976" s="9">
        <v>0.13547511511411001</v>
      </c>
      <c r="P3976" s="9">
        <v>1.9909966189249999E-2</v>
      </c>
      <c r="Q3976" s="9">
        <v>54.523249445978202</v>
      </c>
      <c r="R3976" s="9">
        <v>1210</v>
      </c>
      <c r="S3976" s="9" t="s">
        <v>310</v>
      </c>
      <c r="T3976" s="9">
        <v>1210</v>
      </c>
      <c r="U3976" s="9" t="s">
        <v>293</v>
      </c>
      <c r="V3976" s="9" t="s">
        <v>195</v>
      </c>
      <c r="Z3976" s="9">
        <v>0</v>
      </c>
      <c r="AA3976" s="9">
        <v>1</v>
      </c>
      <c r="AB3976" s="9">
        <v>0.13547511511411001</v>
      </c>
      <c r="AC3976" s="9">
        <v>1.9909966189249999E-2</v>
      </c>
      <c r="AD3976" s="9">
        <v>54.523249445976703</v>
      </c>
      <c r="AF3976" s="9">
        <v>-1</v>
      </c>
      <c r="AG3976" s="9">
        <v>-1</v>
      </c>
      <c r="AH3976" s="9">
        <v>-1</v>
      </c>
      <c r="AI3976" s="9">
        <v>-1</v>
      </c>
      <c r="AJ3976" s="9">
        <v>0</v>
      </c>
      <c r="AM3976" s="9" t="s">
        <v>309</v>
      </c>
      <c r="AN3976" s="9">
        <v>-1</v>
      </c>
      <c r="AQ3976" s="9">
        <v>578</v>
      </c>
      <c r="AR3976" s="9" t="s">
        <v>303</v>
      </c>
      <c r="AS3976" s="9" t="s">
        <v>304</v>
      </c>
      <c r="AT3976" s="9" t="s">
        <v>195</v>
      </c>
      <c r="AU3976" s="9">
        <v>132.71029999999999</v>
      </c>
      <c r="AV3976" s="9">
        <v>45.460401003524503</v>
      </c>
      <c r="AW3976" s="9">
        <v>57.304012744393098</v>
      </c>
      <c r="AX3976" s="9">
        <v>4.4219991399999999E-2</v>
      </c>
    </row>
    <row r="3977" spans="1:50" x14ac:dyDescent="0.25">
      <c r="A3977" s="142">
        <v>550000</v>
      </c>
      <c r="B3977" s="142">
        <v>930000</v>
      </c>
      <c r="C3977" s="142">
        <v>930000</v>
      </c>
      <c r="D3977" s="9" t="s">
        <v>305</v>
      </c>
      <c r="E3977" s="9" t="s">
        <v>70</v>
      </c>
      <c r="F3977" s="9" t="s">
        <v>306</v>
      </c>
      <c r="G3977" s="9" t="s">
        <v>307</v>
      </c>
      <c r="H3977" s="9">
        <v>0.36</v>
      </c>
      <c r="I3977" s="9">
        <v>0.48</v>
      </c>
      <c r="J3977" s="9" t="s">
        <v>195</v>
      </c>
      <c r="K3977" s="9">
        <v>0.12324164409485</v>
      </c>
      <c r="L3977" s="9">
        <v>3850.6255303293601</v>
      </c>
      <c r="M3977" s="9">
        <v>9.5675464958490792</v>
      </c>
      <c r="N3977" s="9">
        <v>1.4060786152246301</v>
      </c>
      <c r="O3977" s="9">
        <v>1.17912016010239</v>
      </c>
      <c r="P3977" s="9">
        <v>0.17328744026689</v>
      </c>
      <c r="Q3977" s="9">
        <v>474.557421151406</v>
      </c>
      <c r="R3977" s="9">
        <v>1200</v>
      </c>
      <c r="S3977" s="9" t="s">
        <v>308</v>
      </c>
      <c r="T3977" s="9">
        <v>1200</v>
      </c>
      <c r="U3977" s="9" t="s">
        <v>293</v>
      </c>
      <c r="V3977" s="9" t="s">
        <v>195</v>
      </c>
      <c r="Z3977" s="9">
        <v>0</v>
      </c>
      <c r="AA3977" s="9">
        <v>1</v>
      </c>
      <c r="AB3977" s="9">
        <v>1.17912016010239</v>
      </c>
      <c r="AC3977" s="9">
        <v>0.17328744026689</v>
      </c>
      <c r="AD3977" s="9">
        <v>474.557421151406</v>
      </c>
      <c r="AF3977" s="9">
        <v>-1</v>
      </c>
      <c r="AG3977" s="9">
        <v>-1</v>
      </c>
      <c r="AH3977" s="9">
        <v>-1</v>
      </c>
      <c r="AI3977" s="9">
        <v>-1</v>
      </c>
      <c r="AJ3977" s="9">
        <v>0</v>
      </c>
      <c r="AM3977" s="9" t="s">
        <v>309</v>
      </c>
      <c r="AN3977" s="9">
        <v>-1</v>
      </c>
      <c r="AQ3977" s="9">
        <v>578</v>
      </c>
      <c r="AR3977" s="9" t="s">
        <v>303</v>
      </c>
      <c r="AS3977" s="9" t="s">
        <v>304</v>
      </c>
      <c r="AT3977" s="9" t="s">
        <v>195</v>
      </c>
      <c r="AU3977" s="9">
        <v>132.71029999999999</v>
      </c>
      <c r="AV3977" s="9">
        <v>122.272734227019</v>
      </c>
      <c r="AW3977" s="9">
        <v>498.741238912391</v>
      </c>
      <c r="AX3977" s="9">
        <v>0.38488030909999998</v>
      </c>
    </row>
    <row r="3978" spans="1:50" x14ac:dyDescent="0.25">
      <c r="A3978" s="142">
        <v>550000</v>
      </c>
      <c r="B3978" s="142">
        <v>930000</v>
      </c>
      <c r="C3978" s="142">
        <v>930000</v>
      </c>
      <c r="D3978" s="9" t="s">
        <v>305</v>
      </c>
      <c r="E3978" s="9" t="s">
        <v>70</v>
      </c>
      <c r="F3978" s="9" t="s">
        <v>306</v>
      </c>
      <c r="G3978" s="9" t="s">
        <v>307</v>
      </c>
      <c r="H3978" s="9">
        <v>0.36</v>
      </c>
      <c r="I3978" s="9">
        <v>0.48</v>
      </c>
      <c r="J3978" s="9" t="s">
        <v>195</v>
      </c>
      <c r="K3978" s="9">
        <v>0.10454999317199</v>
      </c>
      <c r="L3978" s="9">
        <v>3850.6255303293601</v>
      </c>
      <c r="M3978" s="9">
        <v>9.5675464958490792</v>
      </c>
      <c r="N3978" s="9">
        <v>1.4060786152246301</v>
      </c>
      <c r="O3978" s="9">
        <v>1.0002869208137599</v>
      </c>
      <c r="P3978" s="9">
        <v>0.14700550962101999</v>
      </c>
      <c r="Q3978" s="9">
        <v>402.58287290384499</v>
      </c>
      <c r="R3978" s="9">
        <v>1210</v>
      </c>
      <c r="S3978" s="9" t="s">
        <v>310</v>
      </c>
      <c r="T3978" s="9">
        <v>1210</v>
      </c>
      <c r="U3978" s="9" t="s">
        <v>293</v>
      </c>
      <c r="V3978" s="9" t="s">
        <v>195</v>
      </c>
      <c r="Z3978" s="9">
        <v>0</v>
      </c>
      <c r="AA3978" s="9">
        <v>1</v>
      </c>
      <c r="AB3978" s="9">
        <v>1.0002869208137599</v>
      </c>
      <c r="AC3978" s="9">
        <v>0.14700550962101999</v>
      </c>
      <c r="AD3978" s="9">
        <v>402.58287290384499</v>
      </c>
      <c r="AF3978" s="9">
        <v>-1</v>
      </c>
      <c r="AG3978" s="9">
        <v>-1</v>
      </c>
      <c r="AH3978" s="9">
        <v>-1</v>
      </c>
      <c r="AI3978" s="9">
        <v>-1</v>
      </c>
      <c r="AJ3978" s="9">
        <v>0</v>
      </c>
      <c r="AM3978" s="9" t="s">
        <v>309</v>
      </c>
      <c r="AN3978" s="9">
        <v>-1</v>
      </c>
      <c r="AQ3978" s="9">
        <v>578</v>
      </c>
      <c r="AR3978" s="9" t="s">
        <v>303</v>
      </c>
      <c r="AS3978" s="9" t="s">
        <v>304</v>
      </c>
      <c r="AT3978" s="9" t="s">
        <v>195</v>
      </c>
      <c r="AU3978" s="9">
        <v>132.71029999999999</v>
      </c>
      <c r="AV3978" s="9">
        <v>104.271999989835</v>
      </c>
      <c r="AW3978" s="9">
        <v>423.09881132996202</v>
      </c>
      <c r="AX3978" s="9">
        <v>0.32650679069999999</v>
      </c>
    </row>
    <row r="3979" spans="1:50" x14ac:dyDescent="0.25">
      <c r="A3979" s="142">
        <v>550000</v>
      </c>
      <c r="B3979" s="142">
        <v>930000</v>
      </c>
      <c r="C3979" s="142">
        <v>930000</v>
      </c>
      <c r="D3979" s="9" t="s">
        <v>305</v>
      </c>
      <c r="E3979" s="9" t="s">
        <v>70</v>
      </c>
      <c r="F3979" s="9" t="s">
        <v>306</v>
      </c>
      <c r="G3979" s="9" t="s">
        <v>307</v>
      </c>
      <c r="H3979" s="9">
        <v>0.36</v>
      </c>
      <c r="I3979" s="9">
        <v>0.48</v>
      </c>
      <c r="J3979" s="9" t="s">
        <v>195</v>
      </c>
      <c r="K3979" s="9">
        <v>3.3308395284000001E-4</v>
      </c>
      <c r="L3979" s="9">
        <v>3850.6255303293601</v>
      </c>
      <c r="M3979" s="9">
        <v>9.5675464958490792</v>
      </c>
      <c r="N3979" s="9">
        <v>1.4060786152246301</v>
      </c>
      <c r="O3979" s="9">
        <v>3.1867962058699999E-3</v>
      </c>
      <c r="P3979" s="9">
        <v>4.6834222317000001E-4</v>
      </c>
      <c r="Q3979" s="9">
        <v>1.2825815725718299</v>
      </c>
      <c r="R3979" s="9">
        <v>1210</v>
      </c>
      <c r="S3979" s="9" t="s">
        <v>310</v>
      </c>
      <c r="T3979" s="9">
        <v>1210</v>
      </c>
      <c r="U3979" s="9" t="s">
        <v>293</v>
      </c>
      <c r="V3979" s="9" t="s">
        <v>195</v>
      </c>
      <c r="Z3979" s="9">
        <v>0</v>
      </c>
      <c r="AA3979" s="9">
        <v>1</v>
      </c>
      <c r="AB3979" s="9">
        <v>3.1867962058699999E-3</v>
      </c>
      <c r="AC3979" s="9">
        <v>4.6834222317000001E-4</v>
      </c>
      <c r="AD3979" s="9">
        <v>1.2825815725702601</v>
      </c>
      <c r="AF3979" s="9">
        <v>-1</v>
      </c>
      <c r="AG3979" s="9">
        <v>-1</v>
      </c>
      <c r="AH3979" s="9">
        <v>-1</v>
      </c>
      <c r="AI3979" s="9">
        <v>-1</v>
      </c>
      <c r="AJ3979" s="9">
        <v>0</v>
      </c>
      <c r="AM3979" s="9" t="s">
        <v>309</v>
      </c>
      <c r="AN3979" s="9">
        <v>-1</v>
      </c>
      <c r="AQ3979" s="9">
        <v>578</v>
      </c>
      <c r="AR3979" s="9" t="s">
        <v>303</v>
      </c>
      <c r="AS3979" s="9" t="s">
        <v>304</v>
      </c>
      <c r="AT3979" s="9" t="s">
        <v>195</v>
      </c>
      <c r="AU3979" s="9">
        <v>132.71029999999999</v>
      </c>
      <c r="AV3979" s="9">
        <v>4.7282129548538903</v>
      </c>
      <c r="AW3979" s="9">
        <v>1.34794293377156</v>
      </c>
      <c r="AX3979" s="9">
        <v>1.0402121E-3</v>
      </c>
    </row>
    <row r="3980" spans="1:50" x14ac:dyDescent="0.25">
      <c r="A3980" s="142">
        <v>550000</v>
      </c>
      <c r="B3980" s="142">
        <v>930000</v>
      </c>
      <c r="C3980" s="142">
        <v>930000</v>
      </c>
      <c r="D3980" s="9" t="s">
        <v>305</v>
      </c>
      <c r="E3980" s="9" t="s">
        <v>70</v>
      </c>
      <c r="F3980" s="9" t="s">
        <v>306</v>
      </c>
      <c r="G3980" s="9" t="s">
        <v>307</v>
      </c>
      <c r="H3980" s="9">
        <v>0.36</v>
      </c>
      <c r="I3980" s="9">
        <v>0.48</v>
      </c>
      <c r="J3980" s="9" t="s">
        <v>195</v>
      </c>
      <c r="K3980" s="9">
        <v>2.4768754007000002E-4</v>
      </c>
      <c r="L3980" s="9">
        <v>3850.6255303293601</v>
      </c>
      <c r="M3980" s="9">
        <v>9.5675464958490792</v>
      </c>
      <c r="N3980" s="9">
        <v>1.4060786152246301</v>
      </c>
      <c r="O3980" s="9">
        <v>2.36976205613E-3</v>
      </c>
      <c r="P3980" s="9">
        <v>3.4826815335999999E-4</v>
      </c>
      <c r="Q3980" s="9">
        <v>0.95375196536882001</v>
      </c>
      <c r="R3980" s="9">
        <v>1210</v>
      </c>
      <c r="S3980" s="9" t="s">
        <v>310</v>
      </c>
      <c r="T3980" s="9">
        <v>1210</v>
      </c>
      <c r="U3980" s="9" t="s">
        <v>293</v>
      </c>
      <c r="V3980" s="9" t="s">
        <v>195</v>
      </c>
      <c r="Z3980" s="9">
        <v>0</v>
      </c>
      <c r="AA3980" s="9">
        <v>1</v>
      </c>
      <c r="AB3980" s="9">
        <v>2.36976205613E-3</v>
      </c>
      <c r="AC3980" s="9">
        <v>3.4826815335999999E-4</v>
      </c>
      <c r="AD3980" s="9">
        <v>0.95375196536995999</v>
      </c>
      <c r="AF3980" s="9">
        <v>-1</v>
      </c>
      <c r="AG3980" s="9">
        <v>-1</v>
      </c>
      <c r="AH3980" s="9">
        <v>-1</v>
      </c>
      <c r="AI3980" s="9">
        <v>-1</v>
      </c>
      <c r="AJ3980" s="9">
        <v>0</v>
      </c>
      <c r="AM3980" s="9" t="s">
        <v>309</v>
      </c>
      <c r="AN3980" s="9">
        <v>-1</v>
      </c>
      <c r="AQ3980" s="9">
        <v>578</v>
      </c>
      <c r="AR3980" s="9" t="s">
        <v>303</v>
      </c>
      <c r="AS3980" s="9" t="s">
        <v>304</v>
      </c>
      <c r="AT3980" s="9" t="s">
        <v>195</v>
      </c>
      <c r="AU3980" s="9">
        <v>132.71029999999999</v>
      </c>
      <c r="AV3980" s="9">
        <v>5.6165958471279902</v>
      </c>
      <c r="AW3980" s="9">
        <v>1.0023559123143</v>
      </c>
      <c r="AX3980" s="9">
        <v>7.7352149999999995E-4</v>
      </c>
    </row>
    <row r="3981" spans="1:50" x14ac:dyDescent="0.25">
      <c r="A3981" s="142">
        <v>550000</v>
      </c>
      <c r="B3981" s="142">
        <v>930000</v>
      </c>
      <c r="C3981" s="142">
        <v>930000</v>
      </c>
      <c r="D3981" s="9" t="s">
        <v>305</v>
      </c>
      <c r="E3981" s="9" t="s">
        <v>70</v>
      </c>
      <c r="F3981" s="9" t="s">
        <v>306</v>
      </c>
      <c r="G3981" s="9" t="s">
        <v>307</v>
      </c>
      <c r="H3981" s="9">
        <v>0.36</v>
      </c>
      <c r="I3981" s="9">
        <v>0.48</v>
      </c>
      <c r="J3981" s="9" t="s">
        <v>195</v>
      </c>
      <c r="K3981" s="9">
        <v>9.3218276498260005E-2</v>
      </c>
      <c r="L3981" s="9">
        <v>3850.6255303293601</v>
      </c>
      <c r="M3981" s="9">
        <v>9.5675464958490792</v>
      </c>
      <c r="N3981" s="9">
        <v>1.4060786152246301</v>
      </c>
      <c r="O3981" s="9">
        <v>0.89187019466007</v>
      </c>
      <c r="P3981" s="9">
        <v>0.13107222513229999</v>
      </c>
      <c r="Q3981" s="9">
        <v>358.94867537752498</v>
      </c>
      <c r="R3981" s="9">
        <v>1210</v>
      </c>
      <c r="S3981" s="9" t="s">
        <v>310</v>
      </c>
      <c r="T3981" s="9">
        <v>1210</v>
      </c>
      <c r="U3981" s="9" t="s">
        <v>293</v>
      </c>
      <c r="V3981" s="9" t="s">
        <v>195</v>
      </c>
      <c r="Z3981" s="9">
        <v>0</v>
      </c>
      <c r="AA3981" s="9">
        <v>1</v>
      </c>
      <c r="AB3981" s="9">
        <v>0.89187019466007</v>
      </c>
      <c r="AC3981" s="9">
        <v>0.13107222513229999</v>
      </c>
      <c r="AD3981" s="9">
        <v>358.94867537752299</v>
      </c>
      <c r="AF3981" s="9">
        <v>-1</v>
      </c>
      <c r="AG3981" s="9">
        <v>-1</v>
      </c>
      <c r="AH3981" s="9">
        <v>-1</v>
      </c>
      <c r="AI3981" s="9">
        <v>-1</v>
      </c>
      <c r="AJ3981" s="9">
        <v>0</v>
      </c>
      <c r="AM3981" s="9" t="s">
        <v>309</v>
      </c>
      <c r="AN3981" s="9">
        <v>-1</v>
      </c>
      <c r="AQ3981" s="9">
        <v>578</v>
      </c>
      <c r="AR3981" s="9" t="s">
        <v>303</v>
      </c>
      <c r="AS3981" s="9" t="s">
        <v>304</v>
      </c>
      <c r="AT3981" s="9" t="s">
        <v>195</v>
      </c>
      <c r="AU3981" s="9">
        <v>132.71029999999999</v>
      </c>
      <c r="AV3981" s="9">
        <v>89.335700879984103</v>
      </c>
      <c r="AW3981" s="9">
        <v>377.24098093206402</v>
      </c>
      <c r="AX3981" s="9">
        <v>0.2911181471</v>
      </c>
    </row>
    <row r="3982" spans="1:50" x14ac:dyDescent="0.25">
      <c r="A3982" s="142">
        <v>550000</v>
      </c>
      <c r="B3982" s="142">
        <v>930000</v>
      </c>
      <c r="C3982" s="142">
        <v>930000</v>
      </c>
      <c r="D3982" s="9" t="s">
        <v>305</v>
      </c>
      <c r="E3982" s="9" t="s">
        <v>70</v>
      </c>
      <c r="F3982" s="9" t="s">
        <v>306</v>
      </c>
      <c r="G3982" s="9" t="s">
        <v>307</v>
      </c>
      <c r="H3982" s="9">
        <v>0.36</v>
      </c>
      <c r="I3982" s="9">
        <v>0.48</v>
      </c>
      <c r="J3982" s="9" t="s">
        <v>195</v>
      </c>
      <c r="K3982" s="9">
        <v>3.8803263690000002E-3</v>
      </c>
      <c r="L3982" s="9">
        <v>3850.6255303293601</v>
      </c>
      <c r="M3982" s="9">
        <v>9.5675464958490792</v>
      </c>
      <c r="N3982" s="9">
        <v>1.4060786152246301</v>
      </c>
      <c r="O3982" s="9">
        <v>3.7125202954479998E-2</v>
      </c>
      <c r="P3982" s="9">
        <v>5.4560439275400004E-3</v>
      </c>
      <c r="Q3982" s="9">
        <v>14.9416837824855</v>
      </c>
      <c r="R3982" s="9">
        <v>1210</v>
      </c>
      <c r="S3982" s="9" t="s">
        <v>310</v>
      </c>
      <c r="T3982" s="9">
        <v>1210</v>
      </c>
      <c r="U3982" s="9" t="s">
        <v>293</v>
      </c>
      <c r="V3982" s="9" t="s">
        <v>195</v>
      </c>
      <c r="Z3982" s="9">
        <v>0</v>
      </c>
      <c r="AA3982" s="9">
        <v>1</v>
      </c>
      <c r="AB3982" s="9">
        <v>3.7125202954479998E-2</v>
      </c>
      <c r="AC3982" s="9">
        <v>5.4560439275400004E-3</v>
      </c>
      <c r="AD3982" s="9">
        <v>14.941683782486001</v>
      </c>
      <c r="AF3982" s="9">
        <v>-1</v>
      </c>
      <c r="AG3982" s="9">
        <v>-1</v>
      </c>
      <c r="AH3982" s="9">
        <v>-1</v>
      </c>
      <c r="AI3982" s="9">
        <v>-1</v>
      </c>
      <c r="AJ3982" s="9">
        <v>0</v>
      </c>
      <c r="AM3982" s="9" t="s">
        <v>309</v>
      </c>
      <c r="AN3982" s="9">
        <v>-1</v>
      </c>
      <c r="AQ3982" s="9">
        <v>578</v>
      </c>
      <c r="AR3982" s="9" t="s">
        <v>303</v>
      </c>
      <c r="AS3982" s="9" t="s">
        <v>304</v>
      </c>
      <c r="AT3982" s="9" t="s">
        <v>195</v>
      </c>
      <c r="AU3982" s="9">
        <v>132.71029999999999</v>
      </c>
      <c r="AV3982" s="9">
        <v>17.175562499731502</v>
      </c>
      <c r="AW3982" s="9">
        <v>15.7031236874003</v>
      </c>
      <c r="AX3982" s="9">
        <v>1.2118153899999999E-2</v>
      </c>
    </row>
    <row r="3983" spans="1:50" x14ac:dyDescent="0.25">
      <c r="A3983" s="142">
        <v>550000</v>
      </c>
      <c r="B3983" s="142">
        <v>930000</v>
      </c>
      <c r="C3983" s="142">
        <v>930000</v>
      </c>
      <c r="D3983" s="9" t="s">
        <v>305</v>
      </c>
      <c r="E3983" s="9" t="s">
        <v>70</v>
      </c>
      <c r="F3983" s="9" t="s">
        <v>306</v>
      </c>
      <c r="G3983" s="9" t="s">
        <v>307</v>
      </c>
      <c r="H3983" s="9">
        <v>0.36</v>
      </c>
      <c r="I3983" s="9">
        <v>0.48</v>
      </c>
      <c r="J3983" s="9" t="s">
        <v>195</v>
      </c>
      <c r="K3983" s="9">
        <v>9.6788333669900004E-3</v>
      </c>
      <c r="L3983" s="9">
        <v>3850.6255303293601</v>
      </c>
      <c r="M3983" s="9">
        <v>9.5675464958490792</v>
      </c>
      <c r="N3983" s="9">
        <v>1.4060786152246301</v>
      </c>
      <c r="O3983" s="9">
        <v>9.2602688264310007E-2</v>
      </c>
      <c r="P3983" s="9">
        <v>1.3609200617650001E-2</v>
      </c>
      <c r="Q3983" s="9">
        <v>37.269562866762399</v>
      </c>
      <c r="R3983" s="9">
        <v>1210</v>
      </c>
      <c r="S3983" s="9" t="s">
        <v>310</v>
      </c>
      <c r="T3983" s="9">
        <v>1210</v>
      </c>
      <c r="U3983" s="9" t="s">
        <v>293</v>
      </c>
      <c r="V3983" s="9" t="s">
        <v>195</v>
      </c>
      <c r="Z3983" s="9">
        <v>0</v>
      </c>
      <c r="AA3983" s="9">
        <v>1</v>
      </c>
      <c r="AB3983" s="9">
        <v>9.2602688264310007E-2</v>
      </c>
      <c r="AC3983" s="9">
        <v>1.3609200617650001E-2</v>
      </c>
      <c r="AD3983" s="9">
        <v>37.269562866763501</v>
      </c>
      <c r="AF3983" s="9">
        <v>-1</v>
      </c>
      <c r="AG3983" s="9">
        <v>-1</v>
      </c>
      <c r="AH3983" s="9">
        <v>-1</v>
      </c>
      <c r="AI3983" s="9">
        <v>-1</v>
      </c>
      <c r="AJ3983" s="9">
        <v>0</v>
      </c>
      <c r="AM3983" s="9" t="s">
        <v>309</v>
      </c>
      <c r="AN3983" s="9">
        <v>-1</v>
      </c>
      <c r="AQ3983" s="9">
        <v>578</v>
      </c>
      <c r="AR3983" s="9" t="s">
        <v>303</v>
      </c>
      <c r="AS3983" s="9" t="s">
        <v>304</v>
      </c>
      <c r="AT3983" s="9" t="s">
        <v>195</v>
      </c>
      <c r="AU3983" s="9">
        <v>132.71029999999999</v>
      </c>
      <c r="AV3983" s="9">
        <v>35.6335926417647</v>
      </c>
      <c r="AW3983" s="9">
        <v>39.168848972572299</v>
      </c>
      <c r="AX3983" s="9">
        <v>3.02267339E-2</v>
      </c>
    </row>
    <row r="3984" spans="1:50" x14ac:dyDescent="0.25">
      <c r="A3984" s="142">
        <v>550000</v>
      </c>
      <c r="B3984" s="142">
        <v>930000</v>
      </c>
      <c r="C3984" s="142">
        <v>930000</v>
      </c>
      <c r="D3984" s="9" t="s">
        <v>305</v>
      </c>
      <c r="E3984" s="9" t="s">
        <v>70</v>
      </c>
      <c r="F3984" s="9" t="s">
        <v>306</v>
      </c>
      <c r="G3984" s="9" t="s">
        <v>307</v>
      </c>
      <c r="H3984" s="9">
        <v>0.36</v>
      </c>
      <c r="I3984" s="9">
        <v>0.48</v>
      </c>
      <c r="J3984" s="9" t="s">
        <v>195</v>
      </c>
      <c r="K3984" s="9">
        <v>0.28261360865085999</v>
      </c>
      <c r="L3984" s="9">
        <v>3850.6255303293601</v>
      </c>
      <c r="M3984" s="9">
        <v>9.5675464958490792</v>
      </c>
      <c r="N3984" s="9">
        <v>1.4060786152246301</v>
      </c>
      <c r="O3984" s="9">
        <v>2.7039188411268298</v>
      </c>
      <c r="P3984" s="9">
        <v>0.39737695149544</v>
      </c>
      <c r="Q3984" s="9">
        <v>1088.23917668952</v>
      </c>
      <c r="R3984" s="9">
        <v>1210</v>
      </c>
      <c r="S3984" s="9" t="s">
        <v>310</v>
      </c>
      <c r="T3984" s="9">
        <v>1210</v>
      </c>
      <c r="U3984" s="9" t="s">
        <v>293</v>
      </c>
      <c r="V3984" s="9" t="s">
        <v>195</v>
      </c>
      <c r="Z3984" s="9">
        <v>0</v>
      </c>
      <c r="AA3984" s="9">
        <v>1</v>
      </c>
      <c r="AB3984" s="9">
        <v>2.7039188411268298</v>
      </c>
      <c r="AC3984" s="9">
        <v>0.39737695149544</v>
      </c>
      <c r="AD3984" s="9">
        <v>1088.23917668952</v>
      </c>
      <c r="AF3984" s="9">
        <v>-1</v>
      </c>
      <c r="AG3984" s="9">
        <v>-1</v>
      </c>
      <c r="AH3984" s="9">
        <v>-1</v>
      </c>
      <c r="AI3984" s="9">
        <v>-1</v>
      </c>
      <c r="AJ3984" s="9">
        <v>0</v>
      </c>
      <c r="AM3984" s="9" t="s">
        <v>309</v>
      </c>
      <c r="AN3984" s="9">
        <v>-1</v>
      </c>
      <c r="AQ3984" s="9">
        <v>578</v>
      </c>
      <c r="AR3984" s="9" t="s">
        <v>303</v>
      </c>
      <c r="AS3984" s="9" t="s">
        <v>304</v>
      </c>
      <c r="AT3984" s="9" t="s">
        <v>195</v>
      </c>
      <c r="AU3984" s="9">
        <v>132.71029999999999</v>
      </c>
      <c r="AV3984" s="9">
        <v>134.86752981722501</v>
      </c>
      <c r="AW3984" s="9">
        <v>1143.6966972263899</v>
      </c>
      <c r="AX3984" s="9">
        <v>0.88259462830000002</v>
      </c>
    </row>
    <row r="3985" spans="1:50" x14ac:dyDescent="0.25">
      <c r="A3985" s="142">
        <v>550000</v>
      </c>
      <c r="B3985" s="142">
        <v>930000</v>
      </c>
      <c r="C3985" s="142">
        <v>930000</v>
      </c>
      <c r="D3985" s="9" t="s">
        <v>305</v>
      </c>
      <c r="E3985" s="9" t="s">
        <v>70</v>
      </c>
      <c r="F3985" s="9" t="s">
        <v>306</v>
      </c>
      <c r="G3985" s="9" t="s">
        <v>307</v>
      </c>
      <c r="H3985" s="9">
        <v>0.36</v>
      </c>
      <c r="I3985" s="9">
        <v>0.48</v>
      </c>
      <c r="J3985" s="9" t="s">
        <v>195</v>
      </c>
      <c r="K3985" s="9">
        <v>0.23712644814944001</v>
      </c>
      <c r="L3985" s="9">
        <v>3868.4187706131302</v>
      </c>
      <c r="M3985" s="9">
        <v>10.342245210362099</v>
      </c>
      <c r="N3985" s="9">
        <v>1.76853448224448</v>
      </c>
      <c r="O3985" s="9">
        <v>2.45241987262377</v>
      </c>
      <c r="P3985" s="9">
        <v>0.41936630020444998</v>
      </c>
      <c r="Q3985" s="9">
        <v>917.30440303013597</v>
      </c>
      <c r="R3985" s="9">
        <v>1200</v>
      </c>
      <c r="S3985" s="9" t="s">
        <v>308</v>
      </c>
      <c r="T3985" s="9">
        <v>1200</v>
      </c>
      <c r="U3985" s="9" t="s">
        <v>293</v>
      </c>
      <c r="V3985" s="9" t="s">
        <v>195</v>
      </c>
      <c r="Z3985" s="9">
        <v>0</v>
      </c>
      <c r="AA3985" s="9">
        <v>1</v>
      </c>
      <c r="AB3985" s="9">
        <v>2.45241987262377</v>
      </c>
      <c r="AC3985" s="9">
        <v>0.41936630020444998</v>
      </c>
      <c r="AD3985" s="9">
        <v>917.30440303013597</v>
      </c>
      <c r="AF3985" s="9">
        <v>-1</v>
      </c>
      <c r="AG3985" s="9">
        <v>-1</v>
      </c>
      <c r="AH3985" s="9">
        <v>-1</v>
      </c>
      <c r="AI3985" s="9">
        <v>-1</v>
      </c>
      <c r="AJ3985" s="9">
        <v>0</v>
      </c>
      <c r="AM3985" s="9" t="s">
        <v>309</v>
      </c>
      <c r="AN3985" s="9">
        <v>-1</v>
      </c>
      <c r="AQ3985" s="9">
        <v>578</v>
      </c>
      <c r="AR3985" s="9" t="s">
        <v>303</v>
      </c>
      <c r="AS3985" s="9" t="s">
        <v>304</v>
      </c>
      <c r="AT3985" s="9" t="s">
        <v>195</v>
      </c>
      <c r="AU3985" s="9">
        <v>132.71029999999999</v>
      </c>
      <c r="AV3985" s="9">
        <v>148.88193307666899</v>
      </c>
      <c r="AW3985" s="9">
        <v>959.61668961448197</v>
      </c>
      <c r="AX3985" s="9">
        <v>0.7439613974</v>
      </c>
    </row>
    <row r="3986" spans="1:50" x14ac:dyDescent="0.25">
      <c r="A3986" s="142">
        <v>550000</v>
      </c>
      <c r="B3986" s="142">
        <v>930000</v>
      </c>
      <c r="C3986" s="142">
        <v>930000</v>
      </c>
      <c r="D3986" s="9" t="s">
        <v>305</v>
      </c>
      <c r="E3986" s="9" t="s">
        <v>70</v>
      </c>
      <c r="F3986" s="9" t="s">
        <v>306</v>
      </c>
      <c r="G3986" s="9" t="s">
        <v>307</v>
      </c>
      <c r="H3986" s="9">
        <v>0.36</v>
      </c>
      <c r="I3986" s="9">
        <v>0.48</v>
      </c>
      <c r="J3986" s="9" t="s">
        <v>195</v>
      </c>
      <c r="K3986" s="9">
        <v>2.2430800115769998E-2</v>
      </c>
      <c r="L3986" s="9">
        <v>3868.4187706131302</v>
      </c>
      <c r="M3986" s="9">
        <v>10.342245210362099</v>
      </c>
      <c r="N3986" s="9">
        <v>1.76853448224448</v>
      </c>
      <c r="O3986" s="9">
        <v>0.23198483506198</v>
      </c>
      <c r="P3986" s="9">
        <v>3.9669643469080001E-2</v>
      </c>
      <c r="Q3986" s="9">
        <v>86.771728207743095</v>
      </c>
      <c r="R3986" s="9">
        <v>1210</v>
      </c>
      <c r="S3986" s="9" t="s">
        <v>310</v>
      </c>
      <c r="T3986" s="9">
        <v>1210</v>
      </c>
      <c r="U3986" s="9" t="s">
        <v>293</v>
      </c>
      <c r="V3986" s="9" t="s">
        <v>195</v>
      </c>
      <c r="Z3986" s="9">
        <v>0</v>
      </c>
      <c r="AA3986" s="9">
        <v>1</v>
      </c>
      <c r="AB3986" s="9">
        <v>0.23198483506198</v>
      </c>
      <c r="AC3986" s="9">
        <v>3.9669643469080001E-2</v>
      </c>
      <c r="AD3986" s="9">
        <v>86.771728207743905</v>
      </c>
      <c r="AF3986" s="9">
        <v>-1</v>
      </c>
      <c r="AG3986" s="9">
        <v>-1</v>
      </c>
      <c r="AH3986" s="9">
        <v>-1</v>
      </c>
      <c r="AI3986" s="9">
        <v>-1</v>
      </c>
      <c r="AJ3986" s="9">
        <v>0</v>
      </c>
      <c r="AM3986" s="9" t="s">
        <v>309</v>
      </c>
      <c r="AN3986" s="9">
        <v>-1</v>
      </c>
      <c r="AQ3986" s="9">
        <v>578</v>
      </c>
      <c r="AR3986" s="9" t="s">
        <v>303</v>
      </c>
      <c r="AS3986" s="9" t="s">
        <v>304</v>
      </c>
      <c r="AT3986" s="9" t="s">
        <v>195</v>
      </c>
      <c r="AU3986" s="9">
        <v>132.71029999999999</v>
      </c>
      <c r="AV3986" s="9">
        <v>54.6339922616704</v>
      </c>
      <c r="AW3986" s="9">
        <v>90.774227508103706</v>
      </c>
      <c r="AX3986" s="9">
        <v>7.0374475399999997E-2</v>
      </c>
    </row>
    <row r="3987" spans="1:50" x14ac:dyDescent="0.25">
      <c r="A3987" s="142">
        <v>550000</v>
      </c>
      <c r="B3987" s="142">
        <v>930000</v>
      </c>
      <c r="C3987" s="142">
        <v>930000</v>
      </c>
      <c r="D3987" s="9" t="s">
        <v>305</v>
      </c>
      <c r="E3987" s="9" t="s">
        <v>70</v>
      </c>
      <c r="F3987" s="9" t="s">
        <v>306</v>
      </c>
      <c r="G3987" s="9" t="s">
        <v>307</v>
      </c>
      <c r="H3987" s="9">
        <v>0.36</v>
      </c>
      <c r="I3987" s="9">
        <v>0.48</v>
      </c>
      <c r="J3987" s="9" t="s">
        <v>195</v>
      </c>
      <c r="K3987" s="9">
        <v>4.1669812647740001E-2</v>
      </c>
      <c r="L3987" s="9">
        <v>3868.4187706131302</v>
      </c>
      <c r="M3987" s="9">
        <v>10.342245210362099</v>
      </c>
      <c r="N3987" s="9">
        <v>1.76853448224448</v>
      </c>
      <c r="O3987" s="9">
        <v>0.43095942027284001</v>
      </c>
      <c r="P3987" s="9">
        <v>7.3694500536199997E-2</v>
      </c>
      <c r="Q3987" s="9">
        <v>161.19628541447699</v>
      </c>
      <c r="R3987" s="9">
        <v>1330</v>
      </c>
      <c r="S3987" s="9" t="s">
        <v>311</v>
      </c>
      <c r="T3987" s="9">
        <v>1330</v>
      </c>
      <c r="U3987" s="9" t="s">
        <v>293</v>
      </c>
      <c r="V3987" s="9" t="s">
        <v>195</v>
      </c>
      <c r="Z3987" s="9">
        <v>0</v>
      </c>
      <c r="AA3987" s="9">
        <v>1</v>
      </c>
      <c r="AB3987" s="9">
        <v>0.43095942027284001</v>
      </c>
      <c r="AC3987" s="9">
        <v>7.3694500536199997E-2</v>
      </c>
      <c r="AD3987" s="9">
        <v>161.19628541447801</v>
      </c>
      <c r="AF3987" s="9">
        <v>-1</v>
      </c>
      <c r="AG3987" s="9">
        <v>-1</v>
      </c>
      <c r="AH3987" s="9">
        <v>-1</v>
      </c>
      <c r="AI3987" s="9">
        <v>-1</v>
      </c>
      <c r="AJ3987" s="9">
        <v>0</v>
      </c>
      <c r="AM3987" s="9" t="s">
        <v>309</v>
      </c>
      <c r="AN3987" s="9">
        <v>-1</v>
      </c>
      <c r="AQ3987" s="9">
        <v>578</v>
      </c>
      <c r="AR3987" s="9" t="s">
        <v>303</v>
      </c>
      <c r="AS3987" s="9" t="s">
        <v>304</v>
      </c>
      <c r="AT3987" s="9" t="s">
        <v>195</v>
      </c>
      <c r="AU3987" s="9">
        <v>132.71029999999999</v>
      </c>
      <c r="AV3987" s="9">
        <v>73.621251054525601</v>
      </c>
      <c r="AW3987" s="9">
        <v>168.63174893374099</v>
      </c>
      <c r="AX3987" s="9">
        <v>0.13073502470000001</v>
      </c>
    </row>
    <row r="3988" spans="1:50" x14ac:dyDescent="0.25">
      <c r="A3988" s="142">
        <v>550000</v>
      </c>
      <c r="B3988" s="142">
        <v>930000</v>
      </c>
      <c r="C3988" s="142">
        <v>930000</v>
      </c>
      <c r="D3988" s="9" t="s">
        <v>305</v>
      </c>
      <c r="E3988" s="9" t="s">
        <v>70</v>
      </c>
      <c r="F3988" s="9" t="s">
        <v>306</v>
      </c>
      <c r="G3988" s="9" t="s">
        <v>307</v>
      </c>
      <c r="H3988" s="9">
        <v>0.36</v>
      </c>
      <c r="I3988" s="9">
        <v>0.48</v>
      </c>
      <c r="J3988" s="9" t="s">
        <v>195</v>
      </c>
      <c r="K3988" s="9">
        <v>0.26201485516349998</v>
      </c>
      <c r="L3988" s="9">
        <v>3868.4187706131302</v>
      </c>
      <c r="M3988" s="9">
        <v>10.342245210362099</v>
      </c>
      <c r="N3988" s="9">
        <v>1.76853448224448</v>
      </c>
      <c r="O3988" s="9">
        <v>2.7098218808584398</v>
      </c>
      <c r="P3988" s="9">
        <v>0.46338230621693999</v>
      </c>
      <c r="Q3988" s="9">
        <v>1013.58318389397</v>
      </c>
      <c r="R3988" s="9">
        <v>1330</v>
      </c>
      <c r="S3988" s="9" t="s">
        <v>311</v>
      </c>
      <c r="T3988" s="9">
        <v>1330</v>
      </c>
      <c r="U3988" s="9" t="s">
        <v>293</v>
      </c>
      <c r="V3988" s="9" t="s">
        <v>195</v>
      </c>
      <c r="Z3988" s="9">
        <v>0</v>
      </c>
      <c r="AA3988" s="9">
        <v>1</v>
      </c>
      <c r="AB3988" s="9">
        <v>2.7098218808584398</v>
      </c>
      <c r="AC3988" s="9">
        <v>0.46338230621693999</v>
      </c>
      <c r="AD3988" s="9">
        <v>1013.58318389397</v>
      </c>
      <c r="AF3988" s="9">
        <v>-1</v>
      </c>
      <c r="AG3988" s="9">
        <v>-1</v>
      </c>
      <c r="AH3988" s="9">
        <v>-1</v>
      </c>
      <c r="AI3988" s="9">
        <v>-1</v>
      </c>
      <c r="AJ3988" s="9">
        <v>0</v>
      </c>
      <c r="AM3988" s="9" t="s">
        <v>309</v>
      </c>
      <c r="AN3988" s="9">
        <v>-1</v>
      </c>
      <c r="AQ3988" s="9">
        <v>578</v>
      </c>
      <c r="AR3988" s="9" t="s">
        <v>303</v>
      </c>
      <c r="AS3988" s="9" t="s">
        <v>304</v>
      </c>
      <c r="AT3988" s="9" t="s">
        <v>195</v>
      </c>
      <c r="AU3988" s="9">
        <v>132.71029999999999</v>
      </c>
      <c r="AV3988" s="9">
        <v>137.423973831354</v>
      </c>
      <c r="AW3988" s="9">
        <v>1060.3364993826201</v>
      </c>
      <c r="AX3988" s="9">
        <v>0.82204637790000001</v>
      </c>
    </row>
    <row r="3989" spans="1:50" x14ac:dyDescent="0.25">
      <c r="A3989" s="142">
        <v>550000</v>
      </c>
      <c r="B3989" s="142">
        <v>930000</v>
      </c>
      <c r="C3989" s="142">
        <v>930000</v>
      </c>
      <c r="D3989" s="9" t="s">
        <v>305</v>
      </c>
      <c r="E3989" s="9" t="s">
        <v>70</v>
      </c>
      <c r="F3989" s="9" t="s">
        <v>306</v>
      </c>
      <c r="G3989" s="9" t="s">
        <v>307</v>
      </c>
      <c r="H3989" s="9">
        <v>0.36</v>
      </c>
      <c r="I3989" s="9">
        <v>0.48</v>
      </c>
      <c r="J3989" s="9" t="s">
        <v>195</v>
      </c>
      <c r="K3989" s="9">
        <v>6.8754023732999999E-4</v>
      </c>
      <c r="L3989" s="9">
        <v>3868.4187706131302</v>
      </c>
      <c r="M3989" s="9">
        <v>10.342245210362099</v>
      </c>
      <c r="N3989" s="9">
        <v>1.76853448224448</v>
      </c>
      <c r="O3989" s="9">
        <v>7.1107097264999997E-3</v>
      </c>
      <c r="P3989" s="9">
        <v>1.2159386176499999E-3</v>
      </c>
      <c r="Q3989" s="9">
        <v>2.6596935596585198</v>
      </c>
      <c r="R3989" s="9">
        <v>1330</v>
      </c>
      <c r="S3989" s="9" t="s">
        <v>311</v>
      </c>
      <c r="T3989" s="9">
        <v>1330</v>
      </c>
      <c r="U3989" s="9" t="s">
        <v>293</v>
      </c>
      <c r="V3989" s="9" t="s">
        <v>195</v>
      </c>
      <c r="Z3989" s="9">
        <v>0</v>
      </c>
      <c r="AA3989" s="9">
        <v>1</v>
      </c>
      <c r="AB3989" s="9">
        <v>7.1107097264999997E-3</v>
      </c>
      <c r="AC3989" s="9">
        <v>1.2159386176499999E-3</v>
      </c>
      <c r="AD3989" s="9">
        <v>2.6596935596589701</v>
      </c>
      <c r="AF3989" s="9">
        <v>-1</v>
      </c>
      <c r="AG3989" s="9">
        <v>-1</v>
      </c>
      <c r="AH3989" s="9">
        <v>-1</v>
      </c>
      <c r="AI3989" s="9">
        <v>-1</v>
      </c>
      <c r="AJ3989" s="9">
        <v>0</v>
      </c>
      <c r="AM3989" s="9" t="s">
        <v>309</v>
      </c>
      <c r="AN3989" s="9">
        <v>-1</v>
      </c>
      <c r="AQ3989" s="9">
        <v>578</v>
      </c>
      <c r="AR3989" s="9" t="s">
        <v>303</v>
      </c>
      <c r="AS3989" s="9" t="s">
        <v>304</v>
      </c>
      <c r="AT3989" s="9" t="s">
        <v>195</v>
      </c>
      <c r="AU3989" s="9">
        <v>132.71029999999999</v>
      </c>
      <c r="AV3989" s="9">
        <v>9.3895606028364398</v>
      </c>
      <c r="AW3989" s="9">
        <v>2.7823766251180202</v>
      </c>
      <c r="AX3989" s="9">
        <v>2.1570913E-3</v>
      </c>
    </row>
    <row r="3990" spans="1:50" x14ac:dyDescent="0.25">
      <c r="A3990" s="142">
        <v>550000</v>
      </c>
      <c r="B3990" s="142">
        <v>930000</v>
      </c>
      <c r="C3990" s="142">
        <v>930000</v>
      </c>
      <c r="D3990" s="9" t="s">
        <v>305</v>
      </c>
      <c r="E3990" s="9" t="s">
        <v>70</v>
      </c>
      <c r="F3990" s="9" t="s">
        <v>306</v>
      </c>
      <c r="G3990" s="9" t="s">
        <v>307</v>
      </c>
      <c r="H3990" s="9">
        <v>0.36</v>
      </c>
      <c r="I3990" s="9">
        <v>0.48</v>
      </c>
      <c r="J3990" s="9" t="s">
        <v>195</v>
      </c>
      <c r="K3990" s="9">
        <v>5.3833997515200002E-2</v>
      </c>
      <c r="L3990" s="9">
        <v>3868.4187706131302</v>
      </c>
      <c r="M3990" s="9">
        <v>10.342245210362099</v>
      </c>
      <c r="N3990" s="9">
        <v>1.76853448224448</v>
      </c>
      <c r="O3990" s="9">
        <v>0.55676440295623997</v>
      </c>
      <c r="P3990" s="9">
        <v>9.5207280922689999E-2</v>
      </c>
      <c r="Q3990" s="9">
        <v>208.252446484948</v>
      </c>
      <c r="R3990" s="9">
        <v>1210</v>
      </c>
      <c r="S3990" s="9" t="s">
        <v>310</v>
      </c>
      <c r="T3990" s="9">
        <v>1210</v>
      </c>
      <c r="U3990" s="9" t="s">
        <v>293</v>
      </c>
      <c r="V3990" s="9" t="s">
        <v>195</v>
      </c>
      <c r="Z3990" s="9">
        <v>0</v>
      </c>
      <c r="AA3990" s="9">
        <v>1</v>
      </c>
      <c r="AB3990" s="9">
        <v>0.55676440295623997</v>
      </c>
      <c r="AC3990" s="9">
        <v>9.5207280922689999E-2</v>
      </c>
      <c r="AD3990" s="9">
        <v>208.252446484947</v>
      </c>
      <c r="AF3990" s="9">
        <v>-1</v>
      </c>
      <c r="AG3990" s="9">
        <v>-1</v>
      </c>
      <c r="AH3990" s="9">
        <v>-1</v>
      </c>
      <c r="AI3990" s="9">
        <v>-1</v>
      </c>
      <c r="AJ3990" s="9">
        <v>0</v>
      </c>
      <c r="AM3990" s="9" t="s">
        <v>309</v>
      </c>
      <c r="AN3990" s="9">
        <v>-1</v>
      </c>
      <c r="AQ3990" s="9">
        <v>578</v>
      </c>
      <c r="AR3990" s="9" t="s">
        <v>303</v>
      </c>
      <c r="AS3990" s="9" t="s">
        <v>304</v>
      </c>
      <c r="AT3990" s="9" t="s">
        <v>195</v>
      </c>
      <c r="AU3990" s="9">
        <v>132.71029999999999</v>
      </c>
      <c r="AV3990" s="9">
        <v>62.318267955025199</v>
      </c>
      <c r="AW3990" s="9">
        <v>217.85845858785899</v>
      </c>
      <c r="AX3990" s="9">
        <v>0.16889898340000001</v>
      </c>
    </row>
    <row r="3991" spans="1:50" x14ac:dyDescent="0.25">
      <c r="A3991" s="142">
        <v>550000</v>
      </c>
      <c r="B3991" s="142">
        <v>930000</v>
      </c>
      <c r="C3991" s="142">
        <v>930000</v>
      </c>
      <c r="D3991" s="9" t="s">
        <v>305</v>
      </c>
      <c r="E3991" s="9" t="s">
        <v>70</v>
      </c>
      <c r="F3991" s="9" t="s">
        <v>306</v>
      </c>
      <c r="G3991" s="9" t="s">
        <v>307</v>
      </c>
      <c r="H3991" s="9">
        <v>0.36</v>
      </c>
      <c r="I3991" s="9">
        <v>0.48</v>
      </c>
      <c r="J3991" s="9" t="s">
        <v>195</v>
      </c>
      <c r="K3991" s="9">
        <v>4.4394166724480003E-2</v>
      </c>
      <c r="L3991" s="9">
        <v>3900.0369823084402</v>
      </c>
      <c r="M3991" s="9">
        <v>11.301903513403399</v>
      </c>
      <c r="N3991" s="9">
        <v>2.0534519839593099</v>
      </c>
      <c r="O3991" s="9">
        <v>0.50173858887810996</v>
      </c>
      <c r="P3991" s="9">
        <v>9.1161289736619994E-2</v>
      </c>
      <c r="Q3991" s="9">
        <v>173.13889202427401</v>
      </c>
      <c r="R3991" s="9">
        <v>1400</v>
      </c>
      <c r="S3991" s="9" t="s">
        <v>297</v>
      </c>
      <c r="T3991" s="9">
        <v>1400</v>
      </c>
      <c r="U3991" s="9" t="s">
        <v>293</v>
      </c>
      <c r="V3991" s="9" t="s">
        <v>195</v>
      </c>
      <c r="Z3991" s="9">
        <v>0</v>
      </c>
      <c r="AA3991" s="9">
        <v>1</v>
      </c>
      <c r="AB3991" s="9">
        <v>0.50173858887810996</v>
      </c>
      <c r="AC3991" s="9">
        <v>9.1161289736619994E-2</v>
      </c>
      <c r="AD3991" s="9">
        <v>173.13889202427299</v>
      </c>
      <c r="AF3991" s="9">
        <v>-1</v>
      </c>
      <c r="AG3991" s="9">
        <v>-1</v>
      </c>
      <c r="AH3991" s="9">
        <v>-1</v>
      </c>
      <c r="AI3991" s="9">
        <v>-1</v>
      </c>
      <c r="AJ3991" s="9">
        <v>0</v>
      </c>
      <c r="AM3991" s="9" t="s">
        <v>309</v>
      </c>
      <c r="AN3991" s="9">
        <v>-1</v>
      </c>
      <c r="AQ3991" s="9">
        <v>578</v>
      </c>
      <c r="AR3991" s="9" t="s">
        <v>303</v>
      </c>
      <c r="AS3991" s="9" t="s">
        <v>304</v>
      </c>
      <c r="AT3991" s="9" t="s">
        <v>195</v>
      </c>
      <c r="AU3991" s="9">
        <v>132.71029999999999</v>
      </c>
      <c r="AV3991" s="9">
        <v>76.8406531010382</v>
      </c>
      <c r="AW3991" s="9">
        <v>179.656818726094</v>
      </c>
      <c r="AX3991" s="9">
        <v>0.14042083699999999</v>
      </c>
    </row>
    <row r="3992" spans="1:50" x14ac:dyDescent="0.25">
      <c r="A3992" s="142">
        <v>550000</v>
      </c>
      <c r="B3992" s="142">
        <v>930000</v>
      </c>
      <c r="C3992" s="142">
        <v>930000</v>
      </c>
      <c r="D3992" s="9" t="s">
        <v>305</v>
      </c>
      <c r="E3992" s="9" t="s">
        <v>70</v>
      </c>
      <c r="F3992" s="9" t="s">
        <v>306</v>
      </c>
      <c r="G3992" s="9" t="s">
        <v>307</v>
      </c>
      <c r="H3992" s="9">
        <v>0.36</v>
      </c>
      <c r="I3992" s="9">
        <v>0.48</v>
      </c>
      <c r="J3992" s="9" t="s">
        <v>195</v>
      </c>
      <c r="K3992" s="9">
        <v>5.7167666997930001E-2</v>
      </c>
      <c r="L3992" s="9">
        <v>3900.0369823084402</v>
      </c>
      <c r="M3992" s="9">
        <v>11.301903513403399</v>
      </c>
      <c r="N3992" s="9">
        <v>2.0534519839593099</v>
      </c>
      <c r="O3992" s="9">
        <v>0.64610345649699996</v>
      </c>
      <c r="P3992" s="9">
        <v>0.11739105921522</v>
      </c>
      <c r="Q3992" s="9">
        <v>222.956015484228</v>
      </c>
      <c r="R3992" s="9">
        <v>1410</v>
      </c>
      <c r="S3992" s="9" t="s">
        <v>299</v>
      </c>
      <c r="T3992" s="9">
        <v>1410</v>
      </c>
      <c r="U3992" s="9" t="s">
        <v>293</v>
      </c>
      <c r="V3992" s="9" t="s">
        <v>195</v>
      </c>
      <c r="Z3992" s="9">
        <v>0</v>
      </c>
      <c r="AA3992" s="9">
        <v>1</v>
      </c>
      <c r="AB3992" s="9">
        <v>0.64610345649699996</v>
      </c>
      <c r="AC3992" s="9">
        <v>0.11739105921522</v>
      </c>
      <c r="AD3992" s="9">
        <v>222.956015484229</v>
      </c>
      <c r="AF3992" s="9">
        <v>-1</v>
      </c>
      <c r="AG3992" s="9">
        <v>-1</v>
      </c>
      <c r="AH3992" s="9">
        <v>-1</v>
      </c>
      <c r="AI3992" s="9">
        <v>-1</v>
      </c>
      <c r="AJ3992" s="9">
        <v>0</v>
      </c>
      <c r="AM3992" s="9" t="s">
        <v>309</v>
      </c>
      <c r="AN3992" s="9">
        <v>-1</v>
      </c>
      <c r="AQ3992" s="9">
        <v>578</v>
      </c>
      <c r="AR3992" s="9" t="s">
        <v>303</v>
      </c>
      <c r="AS3992" s="9" t="s">
        <v>304</v>
      </c>
      <c r="AT3992" s="9" t="s">
        <v>195</v>
      </c>
      <c r="AU3992" s="9">
        <v>132.71029999999999</v>
      </c>
      <c r="AV3992" s="9">
        <v>88.703143149558898</v>
      </c>
      <c r="AW3992" s="9">
        <v>231.34934034420499</v>
      </c>
      <c r="AX3992" s="9">
        <v>0.180824019</v>
      </c>
    </row>
    <row r="3993" spans="1:50" x14ac:dyDescent="0.25">
      <c r="A3993" s="142">
        <v>550000</v>
      </c>
      <c r="B3993" s="142">
        <v>930000</v>
      </c>
      <c r="C3993" s="142">
        <v>930000</v>
      </c>
      <c r="D3993" s="9" t="s">
        <v>305</v>
      </c>
      <c r="E3993" s="9" t="s">
        <v>70</v>
      </c>
      <c r="F3993" s="9" t="s">
        <v>306</v>
      </c>
      <c r="G3993" s="9" t="s">
        <v>307</v>
      </c>
      <c r="H3993" s="9">
        <v>0.36</v>
      </c>
      <c r="I3993" s="9">
        <v>0.48</v>
      </c>
      <c r="J3993" s="9" t="s">
        <v>195</v>
      </c>
      <c r="K3993" s="9">
        <v>0.51620162184337004</v>
      </c>
      <c r="L3993" s="9">
        <v>3900.0369823084402</v>
      </c>
      <c r="M3993" s="9">
        <v>11.301903513403399</v>
      </c>
      <c r="N3993" s="9">
        <v>2.0534519839593099</v>
      </c>
      <c r="O3993" s="9">
        <v>5.8340609235362102</v>
      </c>
      <c r="P3993" s="9">
        <v>1.0599952444973</v>
      </c>
      <c r="Q3993" s="9">
        <v>2013.20541551677</v>
      </c>
      <c r="R3993" s="9">
        <v>1300</v>
      </c>
      <c r="S3993" s="9" t="s">
        <v>296</v>
      </c>
      <c r="T3993" s="9">
        <v>1300</v>
      </c>
      <c r="U3993" s="9" t="s">
        <v>293</v>
      </c>
      <c r="V3993" s="9" t="s">
        <v>195</v>
      </c>
      <c r="Z3993" s="9">
        <v>0</v>
      </c>
      <c r="AA3993" s="9">
        <v>1</v>
      </c>
      <c r="AB3993" s="9">
        <v>5.8340609235362102</v>
      </c>
      <c r="AC3993" s="9">
        <v>1.0599952444973</v>
      </c>
      <c r="AD3993" s="9">
        <v>2013.20541551677</v>
      </c>
      <c r="AF3993" s="9">
        <v>-1</v>
      </c>
      <c r="AG3993" s="9">
        <v>-1</v>
      </c>
      <c r="AH3993" s="9">
        <v>-1</v>
      </c>
      <c r="AI3993" s="9">
        <v>-1</v>
      </c>
      <c r="AJ3993" s="9">
        <v>0</v>
      </c>
      <c r="AM3993" s="9" t="s">
        <v>309</v>
      </c>
      <c r="AN3993" s="9">
        <v>-1</v>
      </c>
      <c r="AQ3993" s="9">
        <v>578</v>
      </c>
      <c r="AR3993" s="9" t="s">
        <v>303</v>
      </c>
      <c r="AS3993" s="9" t="s">
        <v>304</v>
      </c>
      <c r="AT3993" s="9" t="s">
        <v>195</v>
      </c>
      <c r="AU3993" s="9">
        <v>132.71029999999999</v>
      </c>
      <c r="AV3993" s="9">
        <v>184.371726568794</v>
      </c>
      <c r="AW3993" s="9">
        <v>2088.9938486101701</v>
      </c>
      <c r="AX3993" s="9">
        <v>1.6327700045</v>
      </c>
    </row>
    <row r="3994" spans="1:50" x14ac:dyDescent="0.25">
      <c r="A3994" s="142">
        <v>550000</v>
      </c>
      <c r="B3994" s="142">
        <v>930000</v>
      </c>
      <c r="C3994" s="142">
        <v>930000</v>
      </c>
      <c r="D3994" s="9" t="s">
        <v>305</v>
      </c>
      <c r="E3994" s="9" t="s">
        <v>70</v>
      </c>
      <c r="F3994" s="9" t="s">
        <v>306</v>
      </c>
      <c r="G3994" s="9" t="s">
        <v>307</v>
      </c>
      <c r="H3994" s="9">
        <v>0.36</v>
      </c>
      <c r="I3994" s="9">
        <v>0.48</v>
      </c>
      <c r="J3994" s="9" t="s">
        <v>195</v>
      </c>
      <c r="K3994" s="9">
        <v>1.9958700778479999E-2</v>
      </c>
      <c r="L3994" s="9">
        <v>3844.8812741401298</v>
      </c>
      <c r="M3994" s="9">
        <v>9.23750777629302</v>
      </c>
      <c r="N3994" s="9">
        <v>1.3045892518498099</v>
      </c>
      <c r="O3994" s="9">
        <v>0.18436865364593999</v>
      </c>
      <c r="P3994" s="9">
        <v>2.603790651649E-2</v>
      </c>
      <c r="Q3994" s="9">
        <v>76.738834879355394</v>
      </c>
      <c r="R3994" s="9">
        <v>1400</v>
      </c>
      <c r="S3994" s="9" t="s">
        <v>297</v>
      </c>
      <c r="T3994" s="9">
        <v>1400</v>
      </c>
      <c r="U3994" s="9" t="s">
        <v>293</v>
      </c>
      <c r="V3994" s="9" t="s">
        <v>195</v>
      </c>
      <c r="Z3994" s="9">
        <v>0</v>
      </c>
      <c r="AA3994" s="9">
        <v>1</v>
      </c>
      <c r="AB3994" s="9">
        <v>0.18436865364593999</v>
      </c>
      <c r="AC3994" s="9">
        <v>2.603790651649E-2</v>
      </c>
      <c r="AD3994" s="9">
        <v>76.738834879353902</v>
      </c>
      <c r="AF3994" s="9">
        <v>-1</v>
      </c>
      <c r="AG3994" s="9">
        <v>-1</v>
      </c>
      <c r="AH3994" s="9">
        <v>-1</v>
      </c>
      <c r="AI3994" s="9">
        <v>-1</v>
      </c>
      <c r="AJ3994" s="9">
        <v>0</v>
      </c>
      <c r="AM3994" s="9" t="s">
        <v>309</v>
      </c>
      <c r="AN3994" s="9">
        <v>-1</v>
      </c>
      <c r="AQ3994" s="9">
        <v>578</v>
      </c>
      <c r="AR3994" s="9" t="s">
        <v>303</v>
      </c>
      <c r="AS3994" s="9" t="s">
        <v>304</v>
      </c>
      <c r="AT3994" s="9" t="s">
        <v>195</v>
      </c>
      <c r="AU3994" s="9">
        <v>132.71029999999999</v>
      </c>
      <c r="AV3994" s="9">
        <v>51.527069971122899</v>
      </c>
      <c r="AW3994" s="9">
        <v>80.769996428162102</v>
      </c>
      <c r="AX3994" s="9">
        <v>6.2237497900000001E-2</v>
      </c>
    </row>
    <row r="3995" spans="1:50" x14ac:dyDescent="0.25">
      <c r="A3995" s="142">
        <v>550000</v>
      </c>
      <c r="B3995" s="142">
        <v>930000</v>
      </c>
      <c r="C3995" s="142">
        <v>930000</v>
      </c>
      <c r="D3995" s="9" t="s">
        <v>305</v>
      </c>
      <c r="E3995" s="9" t="s">
        <v>70</v>
      </c>
      <c r="F3995" s="9" t="s">
        <v>306</v>
      </c>
      <c r="G3995" s="9" t="s">
        <v>307</v>
      </c>
      <c r="H3995" s="9">
        <v>0.36</v>
      </c>
      <c r="I3995" s="9">
        <v>0.48</v>
      </c>
      <c r="J3995" s="9" t="s">
        <v>195</v>
      </c>
      <c r="K3995" s="9">
        <v>0.21289679698916</v>
      </c>
      <c r="L3995" s="9">
        <v>3844.8812741401298</v>
      </c>
      <c r="M3995" s="9">
        <v>9.23750777629302</v>
      </c>
      <c r="N3995" s="9">
        <v>1.3045892518498099</v>
      </c>
      <c r="O3995" s="9">
        <v>1.9666358177352501</v>
      </c>
      <c r="P3995" s="9">
        <v>0.27774287310530998</v>
      </c>
      <c r="Q3995" s="9">
        <v>818.56290806803895</v>
      </c>
      <c r="R3995" s="9">
        <v>1200</v>
      </c>
      <c r="S3995" s="9" t="s">
        <v>308</v>
      </c>
      <c r="T3995" s="9">
        <v>1200</v>
      </c>
      <c r="U3995" s="9" t="s">
        <v>293</v>
      </c>
      <c r="V3995" s="9" t="s">
        <v>195</v>
      </c>
      <c r="Z3995" s="9">
        <v>0</v>
      </c>
      <c r="AA3995" s="9">
        <v>1</v>
      </c>
      <c r="AB3995" s="9">
        <v>1.9666358177352501</v>
      </c>
      <c r="AC3995" s="9">
        <v>0.27774287310530998</v>
      </c>
      <c r="AD3995" s="9">
        <v>818.56290806803895</v>
      </c>
      <c r="AF3995" s="9">
        <v>-1</v>
      </c>
      <c r="AG3995" s="9">
        <v>-1</v>
      </c>
      <c r="AH3995" s="9">
        <v>-1</v>
      </c>
      <c r="AI3995" s="9">
        <v>-1</v>
      </c>
      <c r="AJ3995" s="9">
        <v>0</v>
      </c>
      <c r="AM3995" s="9" t="s">
        <v>309</v>
      </c>
      <c r="AN3995" s="9">
        <v>-1</v>
      </c>
      <c r="AQ3995" s="9">
        <v>578</v>
      </c>
      <c r="AR3995" s="9" t="s">
        <v>303</v>
      </c>
      <c r="AS3995" s="9" t="s">
        <v>304</v>
      </c>
      <c r="AT3995" s="9" t="s">
        <v>195</v>
      </c>
      <c r="AU3995" s="9">
        <v>132.71029999999999</v>
      </c>
      <c r="AV3995" s="9">
        <v>162.22529411289</v>
      </c>
      <c r="AW3995" s="9">
        <v>861.56277020397397</v>
      </c>
      <c r="AX3995" s="9">
        <v>0.66387908200000001</v>
      </c>
    </row>
    <row r="3996" spans="1:50" x14ac:dyDescent="0.25">
      <c r="A3996" s="142">
        <v>550000</v>
      </c>
      <c r="B3996" s="142">
        <v>930000</v>
      </c>
      <c r="C3996" s="142">
        <v>930000</v>
      </c>
      <c r="D3996" s="9" t="s">
        <v>305</v>
      </c>
      <c r="E3996" s="9" t="s">
        <v>70</v>
      </c>
      <c r="F3996" s="9" t="s">
        <v>306</v>
      </c>
      <c r="G3996" s="9" t="s">
        <v>307</v>
      </c>
      <c r="H3996" s="9">
        <v>0.36</v>
      </c>
      <c r="I3996" s="9">
        <v>0.48</v>
      </c>
      <c r="J3996" s="9" t="s">
        <v>195</v>
      </c>
      <c r="K3996" s="9">
        <v>0.11715708433961999</v>
      </c>
      <c r="L3996" s="9">
        <v>3844.8812741401298</v>
      </c>
      <c r="M3996" s="9">
        <v>9.23750777629302</v>
      </c>
      <c r="N3996" s="9">
        <v>1.3045892518498099</v>
      </c>
      <c r="O3996" s="9">
        <v>1.0822394776350699</v>
      </c>
      <c r="P3996" s="9">
        <v>0.15284187300752999</v>
      </c>
      <c r="Q3996" s="9">
        <v>450.45507971026899</v>
      </c>
      <c r="R3996" s="9">
        <v>1210</v>
      </c>
      <c r="S3996" s="9" t="s">
        <v>310</v>
      </c>
      <c r="T3996" s="9">
        <v>1210</v>
      </c>
      <c r="U3996" s="9" t="s">
        <v>293</v>
      </c>
      <c r="V3996" s="9" t="s">
        <v>195</v>
      </c>
      <c r="Z3996" s="9">
        <v>0</v>
      </c>
      <c r="AA3996" s="9">
        <v>1</v>
      </c>
      <c r="AB3996" s="9">
        <v>1.0822394776350699</v>
      </c>
      <c r="AC3996" s="9">
        <v>0.15284187300752999</v>
      </c>
      <c r="AD3996" s="9">
        <v>450.45507971026899</v>
      </c>
      <c r="AF3996" s="9">
        <v>-1</v>
      </c>
      <c r="AG3996" s="9">
        <v>-1</v>
      </c>
      <c r="AH3996" s="9">
        <v>-1</v>
      </c>
      <c r="AI3996" s="9">
        <v>-1</v>
      </c>
      <c r="AJ3996" s="9">
        <v>0</v>
      </c>
      <c r="AM3996" s="9" t="s">
        <v>309</v>
      </c>
      <c r="AN3996" s="9">
        <v>-1</v>
      </c>
      <c r="AQ3996" s="9">
        <v>578</v>
      </c>
      <c r="AR3996" s="9" t="s">
        <v>303</v>
      </c>
      <c r="AS3996" s="9" t="s">
        <v>304</v>
      </c>
      <c r="AT3996" s="9" t="s">
        <v>195</v>
      </c>
      <c r="AU3996" s="9">
        <v>132.71029999999999</v>
      </c>
      <c r="AV3996" s="9">
        <v>88.751430014087802</v>
      </c>
      <c r="AW3996" s="9">
        <v>474.11789918945698</v>
      </c>
      <c r="AX3996" s="9">
        <v>0.36533258699999999</v>
      </c>
    </row>
    <row r="3997" spans="1:50" x14ac:dyDescent="0.25">
      <c r="A3997" s="142">
        <v>550000</v>
      </c>
      <c r="B3997" s="142">
        <v>930000</v>
      </c>
      <c r="C3997" s="142">
        <v>930000</v>
      </c>
      <c r="D3997" s="9" t="s">
        <v>305</v>
      </c>
      <c r="E3997" s="9" t="s">
        <v>70</v>
      </c>
      <c r="F3997" s="9" t="s">
        <v>306</v>
      </c>
      <c r="G3997" s="9" t="s">
        <v>307</v>
      </c>
      <c r="H3997" s="9">
        <v>0.36</v>
      </c>
      <c r="I3997" s="9">
        <v>0.48</v>
      </c>
      <c r="J3997" s="9" t="s">
        <v>195</v>
      </c>
      <c r="K3997" s="9">
        <v>0.22439986420479999</v>
      </c>
      <c r="L3997" s="9">
        <v>3844.8812741401298</v>
      </c>
      <c r="M3997" s="9">
        <v>9.23750777629302</v>
      </c>
      <c r="N3997" s="9">
        <v>1.3045892518498099</v>
      </c>
      <c r="O3997" s="9">
        <v>2.07289549059099</v>
      </c>
      <c r="P3997" s="9">
        <v>0.29274965095813998</v>
      </c>
      <c r="Q3997" s="9">
        <v>862.79083580064798</v>
      </c>
      <c r="R3997" s="9">
        <v>1750</v>
      </c>
      <c r="S3997" s="9" t="s">
        <v>315</v>
      </c>
      <c r="T3997" s="9">
        <v>1750</v>
      </c>
      <c r="U3997" s="9" t="s">
        <v>293</v>
      </c>
      <c r="V3997" s="9" t="s">
        <v>195</v>
      </c>
      <c r="Z3997" s="9">
        <v>0</v>
      </c>
      <c r="AA3997" s="9">
        <v>1</v>
      </c>
      <c r="AB3997" s="9">
        <v>2.07289549059099</v>
      </c>
      <c r="AC3997" s="9">
        <v>0.29274965095813998</v>
      </c>
      <c r="AD3997" s="9">
        <v>862.79083580064798</v>
      </c>
      <c r="AF3997" s="9">
        <v>-1</v>
      </c>
      <c r="AG3997" s="9">
        <v>-1</v>
      </c>
      <c r="AH3997" s="9">
        <v>-1</v>
      </c>
      <c r="AI3997" s="9">
        <v>-1</v>
      </c>
      <c r="AJ3997" s="9">
        <v>0</v>
      </c>
      <c r="AM3997" s="9" t="s">
        <v>309</v>
      </c>
      <c r="AN3997" s="9">
        <v>-1</v>
      </c>
      <c r="AQ3997" s="9">
        <v>578</v>
      </c>
      <c r="AR3997" s="9" t="s">
        <v>303</v>
      </c>
      <c r="AS3997" s="9" t="s">
        <v>304</v>
      </c>
      <c r="AT3997" s="9" t="s">
        <v>195</v>
      </c>
      <c r="AU3997" s="9">
        <v>132.71029999999999</v>
      </c>
      <c r="AV3997" s="9">
        <v>118.76436322671</v>
      </c>
      <c r="AW3997" s="9">
        <v>908.11403164290505</v>
      </c>
      <c r="AX3997" s="9">
        <v>0.69974925860000003</v>
      </c>
    </row>
    <row r="3998" spans="1:50" x14ac:dyDescent="0.25">
      <c r="A3998" s="142">
        <v>550000</v>
      </c>
      <c r="B3998" s="142">
        <v>930000</v>
      </c>
      <c r="C3998" s="142">
        <v>930000</v>
      </c>
      <c r="D3998" s="9" t="s">
        <v>305</v>
      </c>
      <c r="E3998" s="9" t="s">
        <v>70</v>
      </c>
      <c r="F3998" s="9" t="s">
        <v>306</v>
      </c>
      <c r="G3998" s="9" t="s">
        <v>307</v>
      </c>
      <c r="H3998" s="9">
        <v>0.36</v>
      </c>
      <c r="I3998" s="9">
        <v>0.48</v>
      </c>
      <c r="J3998" s="9" t="s">
        <v>195</v>
      </c>
      <c r="K3998" s="9">
        <v>2.482991927053E-2</v>
      </c>
      <c r="L3998" s="9">
        <v>3844.8812741401298</v>
      </c>
      <c r="M3998" s="9">
        <v>9.23750777629302</v>
      </c>
      <c r="N3998" s="9">
        <v>1.3045892518498099</v>
      </c>
      <c r="O3998" s="9">
        <v>0.22936657234628</v>
      </c>
      <c r="P3998" s="9">
        <v>3.2392845804629998E-2</v>
      </c>
      <c r="Q3998" s="9">
        <v>95.468091641687494</v>
      </c>
      <c r="R3998" s="9">
        <v>1430</v>
      </c>
      <c r="S3998" s="9" t="s">
        <v>298</v>
      </c>
      <c r="T3998" s="9">
        <v>1430</v>
      </c>
      <c r="U3998" s="9" t="s">
        <v>293</v>
      </c>
      <c r="V3998" s="9" t="s">
        <v>195</v>
      </c>
      <c r="Z3998" s="9">
        <v>0</v>
      </c>
      <c r="AA3998" s="9">
        <v>1</v>
      </c>
      <c r="AB3998" s="9">
        <v>0.22936657234628</v>
      </c>
      <c r="AC3998" s="9">
        <v>3.2392845804629998E-2</v>
      </c>
      <c r="AD3998" s="9">
        <v>95.468091641687096</v>
      </c>
      <c r="AF3998" s="9">
        <v>-1</v>
      </c>
      <c r="AG3998" s="9">
        <v>-1</v>
      </c>
      <c r="AH3998" s="9">
        <v>-1</v>
      </c>
      <c r="AI3998" s="9">
        <v>-1</v>
      </c>
      <c r="AJ3998" s="9">
        <v>0</v>
      </c>
      <c r="AM3998" s="9" t="s">
        <v>309</v>
      </c>
      <c r="AN3998" s="9">
        <v>-1</v>
      </c>
      <c r="AQ3998" s="9">
        <v>578</v>
      </c>
      <c r="AR3998" s="9" t="s">
        <v>303</v>
      </c>
      <c r="AS3998" s="9" t="s">
        <v>304</v>
      </c>
      <c r="AT3998" s="9" t="s">
        <v>195</v>
      </c>
      <c r="AU3998" s="9">
        <v>132.71029999999999</v>
      </c>
      <c r="AV3998" s="9">
        <v>58.668907828997398</v>
      </c>
      <c r="AW3998" s="9">
        <v>100.483118267633</v>
      </c>
      <c r="AX3998" s="9">
        <v>7.7427487099999998E-2</v>
      </c>
    </row>
    <row r="3999" spans="1:50" x14ac:dyDescent="0.25">
      <c r="A3999" s="142">
        <v>550000</v>
      </c>
      <c r="B3999" s="142">
        <v>930000</v>
      </c>
      <c r="C3999" s="142">
        <v>930000</v>
      </c>
      <c r="D3999" s="9" t="s">
        <v>305</v>
      </c>
      <c r="E3999" s="9" t="s">
        <v>70</v>
      </c>
      <c r="F3999" s="9" t="s">
        <v>306</v>
      </c>
      <c r="G3999" s="9" t="s">
        <v>307</v>
      </c>
      <c r="H3999" s="9">
        <v>0.36</v>
      </c>
      <c r="I3999" s="9">
        <v>0.48</v>
      </c>
      <c r="J3999" s="9" t="s">
        <v>195</v>
      </c>
      <c r="K3999" s="9">
        <v>1.8520970899190001E-2</v>
      </c>
      <c r="L3999" s="9">
        <v>3844.8812741401298</v>
      </c>
      <c r="M3999" s="9">
        <v>9.23750777629302</v>
      </c>
      <c r="N3999" s="9">
        <v>1.3045892518498099</v>
      </c>
      <c r="O3999" s="9">
        <v>0.17108761270582001</v>
      </c>
      <c r="P3999" s="9">
        <v>2.4162259568910001E-2</v>
      </c>
      <c r="Q3999" s="9">
        <v>71.210934189213106</v>
      </c>
      <c r="R3999" s="9">
        <v>1210</v>
      </c>
      <c r="S3999" s="9" t="s">
        <v>310</v>
      </c>
      <c r="T3999" s="9">
        <v>1210</v>
      </c>
      <c r="U3999" s="9" t="s">
        <v>293</v>
      </c>
      <c r="V3999" s="9" t="s">
        <v>195</v>
      </c>
      <c r="Z3999" s="9">
        <v>0</v>
      </c>
      <c r="AA3999" s="9">
        <v>1</v>
      </c>
      <c r="AB3999" s="9">
        <v>0.17108761270582001</v>
      </c>
      <c r="AC3999" s="9">
        <v>2.4162259568910001E-2</v>
      </c>
      <c r="AD3999" s="9">
        <v>71.210934189212693</v>
      </c>
      <c r="AF3999" s="9">
        <v>-1</v>
      </c>
      <c r="AG3999" s="9">
        <v>-1</v>
      </c>
      <c r="AH3999" s="9">
        <v>-1</v>
      </c>
      <c r="AI3999" s="9">
        <v>-1</v>
      </c>
      <c r="AJ3999" s="9">
        <v>0</v>
      </c>
      <c r="AM3999" s="9" t="s">
        <v>309</v>
      </c>
      <c r="AN3999" s="9">
        <v>-1</v>
      </c>
      <c r="AQ3999" s="9">
        <v>578</v>
      </c>
      <c r="AR3999" s="9" t="s">
        <v>303</v>
      </c>
      <c r="AS3999" s="9" t="s">
        <v>304</v>
      </c>
      <c r="AT3999" s="9" t="s">
        <v>195</v>
      </c>
      <c r="AU3999" s="9">
        <v>132.71029999999999</v>
      </c>
      <c r="AV3999" s="9">
        <v>35.200846060340702</v>
      </c>
      <c r="AW3999" s="9">
        <v>74.951710032494503</v>
      </c>
      <c r="AX3999" s="9">
        <v>5.7754204500000003E-2</v>
      </c>
    </row>
    <row r="4000" spans="1:50" x14ac:dyDescent="0.25">
      <c r="A4000" s="142">
        <v>550000</v>
      </c>
      <c r="B4000" s="142">
        <v>930000</v>
      </c>
      <c r="C4000" s="142">
        <v>930000</v>
      </c>
      <c r="D4000" s="9" t="s">
        <v>305</v>
      </c>
      <c r="E4000" s="9" t="s">
        <v>70</v>
      </c>
      <c r="F4000" s="9" t="s">
        <v>306</v>
      </c>
      <c r="G4000" s="9" t="s">
        <v>307</v>
      </c>
      <c r="H4000" s="9">
        <v>0.36</v>
      </c>
      <c r="I4000" s="9">
        <v>0.48</v>
      </c>
      <c r="J4000" s="9" t="s">
        <v>195</v>
      </c>
      <c r="K4000" s="9">
        <v>0.2371267454995</v>
      </c>
      <c r="L4000" s="9">
        <v>3850.7889345559001</v>
      </c>
      <c r="M4000" s="9">
        <v>9.6218787045434908</v>
      </c>
      <c r="N4000" s="9">
        <v>1.4323067057171599</v>
      </c>
      <c r="O4000" s="9">
        <v>2.2816047827993402</v>
      </c>
      <c r="P4000" s="9">
        <v>0.33963822768382002</v>
      </c>
      <c r="Q4000" s="9">
        <v>913.12504765672895</v>
      </c>
      <c r="R4000" s="9">
        <v>1200</v>
      </c>
      <c r="S4000" s="9" t="s">
        <v>308</v>
      </c>
      <c r="T4000" s="9">
        <v>1200</v>
      </c>
      <c r="U4000" s="9" t="s">
        <v>293</v>
      </c>
      <c r="V4000" s="9" t="s">
        <v>195</v>
      </c>
      <c r="Z4000" s="9">
        <v>0</v>
      </c>
      <c r="AA4000" s="9">
        <v>1</v>
      </c>
      <c r="AB4000" s="9">
        <v>2.2816047827993402</v>
      </c>
      <c r="AC4000" s="9">
        <v>0.33963822768382002</v>
      </c>
      <c r="AD4000" s="9">
        <v>913.12504765672895</v>
      </c>
      <c r="AF4000" s="9">
        <v>-1</v>
      </c>
      <c r="AG4000" s="9">
        <v>-1</v>
      </c>
      <c r="AH4000" s="9">
        <v>-1</v>
      </c>
      <c r="AI4000" s="9">
        <v>-1</v>
      </c>
      <c r="AJ4000" s="9">
        <v>0</v>
      </c>
      <c r="AM4000" s="9" t="s">
        <v>309</v>
      </c>
      <c r="AN4000" s="9">
        <v>-1</v>
      </c>
      <c r="AQ4000" s="9">
        <v>578</v>
      </c>
      <c r="AR4000" s="9" t="s">
        <v>303</v>
      </c>
      <c r="AS4000" s="9" t="s">
        <v>304</v>
      </c>
      <c r="AT4000" s="9" t="s">
        <v>195</v>
      </c>
      <c r="AU4000" s="9">
        <v>132.71029999999999</v>
      </c>
      <c r="AV4000" s="9">
        <v>139.74460681497899</v>
      </c>
      <c r="AW4000" s="9">
        <v>959.61789294745995</v>
      </c>
      <c r="AX4000" s="9">
        <v>0.74057181480000001</v>
      </c>
    </row>
    <row r="4001" spans="1:50" x14ac:dyDescent="0.25">
      <c r="A4001" s="142">
        <v>550000</v>
      </c>
      <c r="B4001" s="142">
        <v>930000</v>
      </c>
      <c r="C4001" s="142">
        <v>930000</v>
      </c>
      <c r="D4001" s="9" t="s">
        <v>305</v>
      </c>
      <c r="E4001" s="9" t="s">
        <v>70</v>
      </c>
      <c r="F4001" s="9" t="s">
        <v>306</v>
      </c>
      <c r="G4001" s="9" t="s">
        <v>307</v>
      </c>
      <c r="H4001" s="9">
        <v>0.36</v>
      </c>
      <c r="I4001" s="9">
        <v>0.48</v>
      </c>
      <c r="J4001" s="9" t="s">
        <v>195</v>
      </c>
      <c r="K4001" s="9">
        <v>1.9985478947469999E-2</v>
      </c>
      <c r="L4001" s="9">
        <v>3850.7889345559001</v>
      </c>
      <c r="M4001" s="9">
        <v>9.6218787045434908</v>
      </c>
      <c r="N4001" s="9">
        <v>1.4323067057171599</v>
      </c>
      <c r="O4001" s="9">
        <v>0.19229785428481999</v>
      </c>
      <c r="P4001" s="9">
        <v>2.8625335513430002E-2</v>
      </c>
      <c r="Q4001" s="9">
        <v>76.959861182740596</v>
      </c>
      <c r="R4001" s="9">
        <v>1330</v>
      </c>
      <c r="S4001" s="9" t="s">
        <v>311</v>
      </c>
      <c r="T4001" s="9">
        <v>1330</v>
      </c>
      <c r="U4001" s="9" t="s">
        <v>293</v>
      </c>
      <c r="V4001" s="9" t="s">
        <v>195</v>
      </c>
      <c r="Z4001" s="9">
        <v>0</v>
      </c>
      <c r="AA4001" s="9">
        <v>1</v>
      </c>
      <c r="AB4001" s="9">
        <v>0.19229785428481999</v>
      </c>
      <c r="AC4001" s="9">
        <v>2.8625335513430002E-2</v>
      </c>
      <c r="AD4001" s="9">
        <v>76.9598611827398</v>
      </c>
      <c r="AF4001" s="9">
        <v>-1</v>
      </c>
      <c r="AG4001" s="9">
        <v>-1</v>
      </c>
      <c r="AH4001" s="9">
        <v>-1</v>
      </c>
      <c r="AI4001" s="9">
        <v>-1</v>
      </c>
      <c r="AJ4001" s="9">
        <v>0</v>
      </c>
      <c r="AM4001" s="9" t="s">
        <v>309</v>
      </c>
      <c r="AN4001" s="9">
        <v>-1</v>
      </c>
      <c r="AQ4001" s="9">
        <v>578</v>
      </c>
      <c r="AR4001" s="9" t="s">
        <v>303</v>
      </c>
      <c r="AS4001" s="9" t="s">
        <v>304</v>
      </c>
      <c r="AT4001" s="9" t="s">
        <v>195</v>
      </c>
      <c r="AU4001" s="9">
        <v>132.71029999999999</v>
      </c>
      <c r="AV4001" s="9">
        <v>52.246926279685901</v>
      </c>
      <c r="AW4001" s="9">
        <v>80.878363833332301</v>
      </c>
      <c r="AX4001" s="9">
        <v>6.2416756800000001E-2</v>
      </c>
    </row>
    <row r="4002" spans="1:50" x14ac:dyDescent="0.25">
      <c r="A4002" s="142">
        <v>550000</v>
      </c>
      <c r="B4002" s="142">
        <v>930000</v>
      </c>
      <c r="C4002" s="142">
        <v>930000</v>
      </c>
      <c r="D4002" s="9" t="s">
        <v>305</v>
      </c>
      <c r="E4002" s="9" t="s">
        <v>70</v>
      </c>
      <c r="F4002" s="9" t="s">
        <v>306</v>
      </c>
      <c r="G4002" s="9" t="s">
        <v>307</v>
      </c>
      <c r="H4002" s="9">
        <v>0.36</v>
      </c>
      <c r="I4002" s="9">
        <v>0.48</v>
      </c>
      <c r="J4002" s="9" t="s">
        <v>195</v>
      </c>
      <c r="K4002" s="9">
        <v>2.9601689400040002E-2</v>
      </c>
      <c r="L4002" s="9">
        <v>3850.7889345559001</v>
      </c>
      <c r="M4002" s="9">
        <v>9.6218787045434908</v>
      </c>
      <c r="N4002" s="9">
        <v>1.4323067057171599</v>
      </c>
      <c r="O4002" s="9">
        <v>0.2848238648568</v>
      </c>
      <c r="P4002" s="9">
        <v>4.2398698228240002E-2</v>
      </c>
      <c r="Q4002" s="9">
        <v>113.989857985854</v>
      </c>
      <c r="R4002" s="9">
        <v>1210</v>
      </c>
      <c r="S4002" s="9" t="s">
        <v>310</v>
      </c>
      <c r="T4002" s="9">
        <v>1210</v>
      </c>
      <c r="U4002" s="9" t="s">
        <v>293</v>
      </c>
      <c r="V4002" s="9" t="s">
        <v>195</v>
      </c>
      <c r="Z4002" s="9">
        <v>0</v>
      </c>
      <c r="AA4002" s="9">
        <v>1</v>
      </c>
      <c r="AB4002" s="9">
        <v>0.2848238648568</v>
      </c>
      <c r="AC4002" s="9">
        <v>4.2398698228240002E-2</v>
      </c>
      <c r="AD4002" s="9">
        <v>113.989857985854</v>
      </c>
      <c r="AF4002" s="9">
        <v>-1</v>
      </c>
      <c r="AG4002" s="9">
        <v>-1</v>
      </c>
      <c r="AH4002" s="9">
        <v>-1</v>
      </c>
      <c r="AI4002" s="9">
        <v>-1</v>
      </c>
      <c r="AJ4002" s="9">
        <v>0</v>
      </c>
      <c r="AM4002" s="9" t="s">
        <v>309</v>
      </c>
      <c r="AN4002" s="9">
        <v>-1</v>
      </c>
      <c r="AQ4002" s="9">
        <v>578</v>
      </c>
      <c r="AR4002" s="9" t="s">
        <v>303</v>
      </c>
      <c r="AS4002" s="9" t="s">
        <v>304</v>
      </c>
      <c r="AT4002" s="9" t="s">
        <v>195</v>
      </c>
      <c r="AU4002" s="9">
        <v>132.71029999999999</v>
      </c>
      <c r="AV4002" s="9">
        <v>62.063943926291202</v>
      </c>
      <c r="AW4002" s="9">
        <v>119.79378686246299</v>
      </c>
      <c r="AX4002" s="9">
        <v>9.2449195400000003E-2</v>
      </c>
    </row>
    <row r="4003" spans="1:50" x14ac:dyDescent="0.25">
      <c r="A4003" s="142">
        <v>550000</v>
      </c>
      <c r="B4003" s="142">
        <v>930000</v>
      </c>
      <c r="C4003" s="142">
        <v>930000</v>
      </c>
      <c r="D4003" s="9" t="s">
        <v>305</v>
      </c>
      <c r="E4003" s="9" t="s">
        <v>70</v>
      </c>
      <c r="F4003" s="9" t="s">
        <v>306</v>
      </c>
      <c r="G4003" s="9" t="s">
        <v>307</v>
      </c>
      <c r="H4003" s="9">
        <v>0.36</v>
      </c>
      <c r="I4003" s="9">
        <v>0.48</v>
      </c>
      <c r="J4003" s="9" t="s">
        <v>195</v>
      </c>
      <c r="K4003" s="9">
        <v>9.49392177758E-2</v>
      </c>
      <c r="L4003" s="9">
        <v>3850.7889345559001</v>
      </c>
      <c r="M4003" s="9">
        <v>9.6218787045434908</v>
      </c>
      <c r="N4003" s="9">
        <v>1.4323067057171599</v>
      </c>
      <c r="O4003" s="9">
        <v>0.91349363774306003</v>
      </c>
      <c r="P4003" s="9">
        <v>0.13598207825583</v>
      </c>
      <c r="Q4003" s="9">
        <v>365.59088926647502</v>
      </c>
      <c r="R4003" s="9">
        <v>1210</v>
      </c>
      <c r="S4003" s="9" t="s">
        <v>310</v>
      </c>
      <c r="T4003" s="9">
        <v>1210</v>
      </c>
      <c r="U4003" s="9" t="s">
        <v>293</v>
      </c>
      <c r="V4003" s="9" t="s">
        <v>195</v>
      </c>
      <c r="Z4003" s="9">
        <v>0</v>
      </c>
      <c r="AA4003" s="9">
        <v>1</v>
      </c>
      <c r="AB4003" s="9">
        <v>0.91349363774306003</v>
      </c>
      <c r="AC4003" s="9">
        <v>0.13598207825583</v>
      </c>
      <c r="AD4003" s="9">
        <v>365.59088926647303</v>
      </c>
      <c r="AF4003" s="9">
        <v>-1</v>
      </c>
      <c r="AG4003" s="9">
        <v>-1</v>
      </c>
      <c r="AH4003" s="9">
        <v>-1</v>
      </c>
      <c r="AI4003" s="9">
        <v>-1</v>
      </c>
      <c r="AJ4003" s="9">
        <v>0</v>
      </c>
      <c r="AM4003" s="9" t="s">
        <v>309</v>
      </c>
      <c r="AN4003" s="9">
        <v>-1</v>
      </c>
      <c r="AQ4003" s="9">
        <v>578</v>
      </c>
      <c r="AR4003" s="9" t="s">
        <v>303</v>
      </c>
      <c r="AS4003" s="9" t="s">
        <v>304</v>
      </c>
      <c r="AT4003" s="9" t="s">
        <v>195</v>
      </c>
      <c r="AU4003" s="9">
        <v>132.71029999999999</v>
      </c>
      <c r="AV4003" s="9">
        <v>79.723342390844095</v>
      </c>
      <c r="AW4003" s="9">
        <v>384.20538319365897</v>
      </c>
      <c r="AX4003" s="9">
        <v>0.29650518190000003</v>
      </c>
    </row>
    <row r="4004" spans="1:50" x14ac:dyDescent="0.25">
      <c r="A4004" s="142">
        <v>550000</v>
      </c>
      <c r="B4004" s="142">
        <v>930000</v>
      </c>
      <c r="C4004" s="142">
        <v>930000</v>
      </c>
      <c r="D4004" s="9" t="s">
        <v>305</v>
      </c>
      <c r="E4004" s="9" t="s">
        <v>70</v>
      </c>
      <c r="F4004" s="9" t="s">
        <v>306</v>
      </c>
      <c r="G4004" s="9" t="s">
        <v>307</v>
      </c>
      <c r="H4004" s="9">
        <v>0.36</v>
      </c>
      <c r="I4004" s="9">
        <v>0.48</v>
      </c>
      <c r="J4004" s="9" t="s">
        <v>195</v>
      </c>
      <c r="K4004" s="9">
        <v>0.21368000622537001</v>
      </c>
      <c r="L4004" s="9">
        <v>3850.7889345559001</v>
      </c>
      <c r="M4004" s="9">
        <v>9.6218787045434908</v>
      </c>
      <c r="N4004" s="9">
        <v>1.4323067057171599</v>
      </c>
      <c r="O4004" s="9">
        <v>2.0560031014866502</v>
      </c>
      <c r="P4004" s="9">
        <v>0.30605530579429002</v>
      </c>
      <c r="Q4004" s="9">
        <v>822.83660350851096</v>
      </c>
      <c r="R4004" s="9">
        <v>1210</v>
      </c>
      <c r="S4004" s="9" t="s">
        <v>310</v>
      </c>
      <c r="T4004" s="9">
        <v>1210</v>
      </c>
      <c r="U4004" s="9" t="s">
        <v>293</v>
      </c>
      <c r="V4004" s="9" t="s">
        <v>195</v>
      </c>
      <c r="Z4004" s="9">
        <v>0</v>
      </c>
      <c r="AA4004" s="9">
        <v>1</v>
      </c>
      <c r="AB4004" s="9">
        <v>2.0560031014866502</v>
      </c>
      <c r="AC4004" s="9">
        <v>0.30605530579429002</v>
      </c>
      <c r="AD4004" s="9">
        <v>822.83660350851096</v>
      </c>
      <c r="AF4004" s="9">
        <v>-1</v>
      </c>
      <c r="AG4004" s="9">
        <v>-1</v>
      </c>
      <c r="AH4004" s="9">
        <v>-1</v>
      </c>
      <c r="AI4004" s="9">
        <v>-1</v>
      </c>
      <c r="AJ4004" s="9">
        <v>0</v>
      </c>
      <c r="AM4004" s="9" t="s">
        <v>309</v>
      </c>
      <c r="AN4004" s="9">
        <v>-1</v>
      </c>
      <c r="AQ4004" s="9">
        <v>578</v>
      </c>
      <c r="AR4004" s="9" t="s">
        <v>303</v>
      </c>
      <c r="AS4004" s="9" t="s">
        <v>304</v>
      </c>
      <c r="AT4004" s="9" t="s">
        <v>195</v>
      </c>
      <c r="AU4004" s="9">
        <v>132.71029999999999</v>
      </c>
      <c r="AV4004" s="9">
        <v>114.663851097731</v>
      </c>
      <c r="AW4004" s="9">
        <v>864.73230553163205</v>
      </c>
      <c r="AX4004" s="9">
        <v>0.66734517719999997</v>
      </c>
    </row>
    <row r="4005" spans="1:50" x14ac:dyDescent="0.25">
      <c r="A4005" s="142">
        <v>550000</v>
      </c>
      <c r="B4005" s="142">
        <v>930000</v>
      </c>
      <c r="C4005" s="142">
        <v>930000</v>
      </c>
      <c r="D4005" s="9" t="s">
        <v>305</v>
      </c>
      <c r="E4005" s="9" t="s">
        <v>70</v>
      </c>
      <c r="F4005" s="9" t="s">
        <v>306</v>
      </c>
      <c r="G4005" s="9" t="s">
        <v>307</v>
      </c>
      <c r="H4005" s="9">
        <v>0.36</v>
      </c>
      <c r="I4005" s="9">
        <v>0.48</v>
      </c>
      <c r="J4005" s="9" t="s">
        <v>195</v>
      </c>
      <c r="K4005" s="9">
        <v>2.3173071240000002E-3</v>
      </c>
      <c r="L4005" s="9">
        <v>3850.7889345559001</v>
      </c>
      <c r="M4005" s="9">
        <v>9.6218787045434908</v>
      </c>
      <c r="N4005" s="9">
        <v>1.4323067057171599</v>
      </c>
      <c r="O4005" s="9">
        <v>2.2296848068380001E-2</v>
      </c>
      <c r="P4005" s="9">
        <v>3.3190945329200001E-3</v>
      </c>
      <c r="Q4005" s="9">
        <v>8.9234606311014293</v>
      </c>
      <c r="R4005" s="9">
        <v>1330</v>
      </c>
      <c r="S4005" s="9" t="s">
        <v>311</v>
      </c>
      <c r="T4005" s="9">
        <v>1330</v>
      </c>
      <c r="U4005" s="9" t="s">
        <v>293</v>
      </c>
      <c r="V4005" s="9" t="s">
        <v>195</v>
      </c>
      <c r="Z4005" s="9">
        <v>0</v>
      </c>
      <c r="AA4005" s="9">
        <v>1</v>
      </c>
      <c r="AB4005" s="9">
        <v>2.2296848068380001E-2</v>
      </c>
      <c r="AC4005" s="9">
        <v>3.3190945329200001E-3</v>
      </c>
      <c r="AD4005" s="9">
        <v>8.9234606311016602</v>
      </c>
      <c r="AF4005" s="9">
        <v>-1</v>
      </c>
      <c r="AG4005" s="9">
        <v>-1</v>
      </c>
      <c r="AH4005" s="9">
        <v>-1</v>
      </c>
      <c r="AI4005" s="9">
        <v>-1</v>
      </c>
      <c r="AJ4005" s="9">
        <v>0</v>
      </c>
      <c r="AM4005" s="9" t="s">
        <v>309</v>
      </c>
      <c r="AN4005" s="9">
        <v>-1</v>
      </c>
      <c r="AQ4005" s="9">
        <v>578</v>
      </c>
      <c r="AR4005" s="9" t="s">
        <v>303</v>
      </c>
      <c r="AS4005" s="9" t="s">
        <v>304</v>
      </c>
      <c r="AT4005" s="9" t="s">
        <v>195</v>
      </c>
      <c r="AU4005" s="9">
        <v>132.71029999999999</v>
      </c>
      <c r="AV4005" s="9">
        <v>17.465787938552499</v>
      </c>
      <c r="AW4005" s="9">
        <v>9.3778092174693501</v>
      </c>
      <c r="AX4005" s="9">
        <v>7.2371943000000003E-3</v>
      </c>
    </row>
    <row r="4006" spans="1:50" x14ac:dyDescent="0.25">
      <c r="A4006" s="142">
        <v>550000</v>
      </c>
      <c r="B4006" s="142">
        <v>930000</v>
      </c>
      <c r="C4006" s="142">
        <v>930000</v>
      </c>
      <c r="D4006" s="9" t="s">
        <v>305</v>
      </c>
      <c r="E4006" s="9" t="s">
        <v>70</v>
      </c>
      <c r="F4006" s="9" t="s">
        <v>306</v>
      </c>
      <c r="G4006" s="9" t="s">
        <v>307</v>
      </c>
      <c r="H4006" s="9">
        <v>0.36</v>
      </c>
      <c r="I4006" s="9">
        <v>0.48</v>
      </c>
      <c r="J4006" s="9" t="s">
        <v>195</v>
      </c>
      <c r="K4006" s="9">
        <v>2.0113008488569999E-2</v>
      </c>
      <c r="L4006" s="9">
        <v>3850.7889345559001</v>
      </c>
      <c r="M4006" s="9">
        <v>9.6218787045434908</v>
      </c>
      <c r="N4006" s="9">
        <v>1.4323067057171599</v>
      </c>
      <c r="O4006" s="9">
        <v>0.19352492806055999</v>
      </c>
      <c r="P4006" s="9">
        <v>2.8807996930329999E-2</v>
      </c>
      <c r="Q4006" s="9">
        <v>77.450950528448999</v>
      </c>
      <c r="R4006" s="9">
        <v>1210</v>
      </c>
      <c r="S4006" s="9" t="s">
        <v>310</v>
      </c>
      <c r="T4006" s="9">
        <v>1210</v>
      </c>
      <c r="U4006" s="9" t="s">
        <v>293</v>
      </c>
      <c r="V4006" s="9" t="s">
        <v>195</v>
      </c>
      <c r="Z4006" s="9">
        <v>0</v>
      </c>
      <c r="AA4006" s="9">
        <v>1</v>
      </c>
      <c r="AB4006" s="9">
        <v>0.19352492806055999</v>
      </c>
      <c r="AC4006" s="9">
        <v>2.8807996930329999E-2</v>
      </c>
      <c r="AD4006" s="9">
        <v>77.450950528450207</v>
      </c>
      <c r="AF4006" s="9">
        <v>-1</v>
      </c>
      <c r="AG4006" s="9">
        <v>-1</v>
      </c>
      <c r="AH4006" s="9">
        <v>-1</v>
      </c>
      <c r="AI4006" s="9">
        <v>-1</v>
      </c>
      <c r="AJ4006" s="9">
        <v>0</v>
      </c>
      <c r="AM4006" s="9" t="s">
        <v>309</v>
      </c>
      <c r="AN4006" s="9">
        <v>-1</v>
      </c>
      <c r="AQ4006" s="9">
        <v>578</v>
      </c>
      <c r="AR4006" s="9" t="s">
        <v>303</v>
      </c>
      <c r="AS4006" s="9" t="s">
        <v>304</v>
      </c>
      <c r="AT4006" s="9" t="s">
        <v>195</v>
      </c>
      <c r="AU4006" s="9">
        <v>132.71029999999999</v>
      </c>
      <c r="AV4006" s="9">
        <v>36.922534319084598</v>
      </c>
      <c r="AW4006" s="9">
        <v>81.3944575757926</v>
      </c>
      <c r="AX4006" s="9">
        <v>6.2815045E-2</v>
      </c>
    </row>
    <row r="4007" spans="1:50" x14ac:dyDescent="0.25">
      <c r="A4007" s="142">
        <v>550000</v>
      </c>
      <c r="B4007" s="142">
        <v>930000</v>
      </c>
      <c r="C4007" s="142">
        <v>930000</v>
      </c>
      <c r="D4007" s="9" t="s">
        <v>305</v>
      </c>
      <c r="E4007" s="9" t="s">
        <v>70</v>
      </c>
      <c r="F4007" s="9" t="s">
        <v>306</v>
      </c>
      <c r="G4007" s="9" t="s">
        <v>307</v>
      </c>
      <c r="H4007" s="9">
        <v>0.36</v>
      </c>
      <c r="I4007" s="9">
        <v>0.48</v>
      </c>
      <c r="J4007" s="9" t="s">
        <v>195</v>
      </c>
      <c r="K4007" s="9">
        <v>0.11920293164715</v>
      </c>
      <c r="L4007" s="9">
        <v>3961.7892866278598</v>
      </c>
      <c r="M4007" s="9">
        <v>10.515532524886501</v>
      </c>
      <c r="N4007" s="9">
        <v>1.4012364322522199</v>
      </c>
      <c r="O4007" s="9">
        <v>1.2534823047975201</v>
      </c>
      <c r="P4007" s="9">
        <v>0.16703149065527001</v>
      </c>
      <c r="Q4007" s="9">
        <v>472.25689753434699</v>
      </c>
      <c r="R4007" s="9">
        <v>1400</v>
      </c>
      <c r="S4007" s="9" t="s">
        <v>297</v>
      </c>
      <c r="T4007" s="9">
        <v>1400</v>
      </c>
      <c r="U4007" s="9" t="s">
        <v>293</v>
      </c>
      <c r="V4007" s="9" t="s">
        <v>195</v>
      </c>
      <c r="Z4007" s="9">
        <v>0</v>
      </c>
      <c r="AA4007" s="9">
        <v>1</v>
      </c>
      <c r="AB4007" s="9">
        <v>1.2534823047975201</v>
      </c>
      <c r="AC4007" s="9">
        <v>0.16703149065527001</v>
      </c>
      <c r="AD4007" s="9">
        <v>472.25689753434699</v>
      </c>
      <c r="AF4007" s="9">
        <v>-1</v>
      </c>
      <c r="AG4007" s="9">
        <v>-1</v>
      </c>
      <c r="AH4007" s="9">
        <v>-1</v>
      </c>
      <c r="AI4007" s="9">
        <v>-1</v>
      </c>
      <c r="AJ4007" s="9">
        <v>0</v>
      </c>
      <c r="AM4007" s="9" t="s">
        <v>309</v>
      </c>
      <c r="AN4007" s="9">
        <v>-1</v>
      </c>
      <c r="AQ4007" s="9">
        <v>578</v>
      </c>
      <c r="AR4007" s="9" t="s">
        <v>303</v>
      </c>
      <c r="AS4007" s="9" t="s">
        <v>304</v>
      </c>
      <c r="AT4007" s="9" t="s">
        <v>195</v>
      </c>
      <c r="AU4007" s="9">
        <v>132.71029999999999</v>
      </c>
      <c r="AV4007" s="9">
        <v>177.780463368537</v>
      </c>
      <c r="AW4007" s="9">
        <v>482.39714950521397</v>
      </c>
      <c r="AX4007" s="9">
        <v>0.38301451539999998</v>
      </c>
    </row>
    <row r="4008" spans="1:50" x14ac:dyDescent="0.25">
      <c r="A4008" s="142">
        <v>550000</v>
      </c>
      <c r="B4008" s="142">
        <v>930000</v>
      </c>
      <c r="C4008" s="142">
        <v>930000</v>
      </c>
      <c r="D4008" s="9" t="s">
        <v>305</v>
      </c>
      <c r="E4008" s="9" t="s">
        <v>70</v>
      </c>
      <c r="F4008" s="9" t="s">
        <v>306</v>
      </c>
      <c r="G4008" s="9" t="s">
        <v>307</v>
      </c>
      <c r="H4008" s="9">
        <v>0.36</v>
      </c>
      <c r="I4008" s="9">
        <v>0.48</v>
      </c>
      <c r="J4008" s="9" t="s">
        <v>195</v>
      </c>
      <c r="K4008" s="9">
        <v>1.1907022219060001E-2</v>
      </c>
      <c r="L4008" s="9">
        <v>3961.7892866278598</v>
      </c>
      <c r="M4008" s="9">
        <v>10.515532524886501</v>
      </c>
      <c r="N4008" s="9">
        <v>1.4012364322522199</v>
      </c>
      <c r="O4008" s="9">
        <v>0.12520867941912001</v>
      </c>
      <c r="P4008" s="9">
        <v>1.6684553332990001E-2</v>
      </c>
      <c r="Q4008" s="9">
        <v>47.173113063131602</v>
      </c>
      <c r="R4008" s="9">
        <v>8140</v>
      </c>
      <c r="S4008" s="9" t="s">
        <v>292</v>
      </c>
      <c r="T4008" s="9">
        <v>8140</v>
      </c>
      <c r="U4008" s="9" t="s">
        <v>293</v>
      </c>
      <c r="V4008" s="9" t="s">
        <v>195</v>
      </c>
      <c r="Z4008" s="9">
        <v>0</v>
      </c>
      <c r="AA4008" s="9">
        <v>1</v>
      </c>
      <c r="AB4008" s="9">
        <v>0.12520867941912001</v>
      </c>
      <c r="AC4008" s="9">
        <v>1.6684553332990001E-2</v>
      </c>
      <c r="AD4008" s="9">
        <v>47.173091042677498</v>
      </c>
      <c r="AF4008" s="9">
        <v>-1</v>
      </c>
      <c r="AG4008" s="9">
        <v>-1</v>
      </c>
      <c r="AH4008" s="9">
        <v>-1</v>
      </c>
      <c r="AI4008" s="9">
        <v>-1</v>
      </c>
      <c r="AJ4008" s="9">
        <v>0</v>
      </c>
      <c r="AM4008" s="9" t="s">
        <v>309</v>
      </c>
      <c r="AN4008" s="9">
        <v>-1</v>
      </c>
      <c r="AQ4008" s="9">
        <v>578</v>
      </c>
      <c r="AR4008" s="9" t="s">
        <v>303</v>
      </c>
      <c r="AS4008" s="9" t="s">
        <v>304</v>
      </c>
      <c r="AT4008" s="9" t="s">
        <v>195</v>
      </c>
      <c r="AU4008" s="9">
        <v>132.71029999999999</v>
      </c>
      <c r="AV4008" s="9">
        <v>75.021187625769599</v>
      </c>
      <c r="AW4008" s="9">
        <v>48.186009338884297</v>
      </c>
      <c r="AX4008" s="9">
        <v>3.8258792399999998E-2</v>
      </c>
    </row>
    <row r="4009" spans="1:50" x14ac:dyDescent="0.25">
      <c r="A4009" s="142">
        <v>550000</v>
      </c>
      <c r="B4009" s="142">
        <v>930000</v>
      </c>
      <c r="C4009" s="142">
        <v>930000</v>
      </c>
      <c r="D4009" s="9" t="s">
        <v>305</v>
      </c>
      <c r="E4009" s="9" t="s">
        <v>70</v>
      </c>
      <c r="F4009" s="9" t="s">
        <v>306</v>
      </c>
      <c r="G4009" s="9" t="s">
        <v>307</v>
      </c>
      <c r="H4009" s="9">
        <v>0.36</v>
      </c>
      <c r="I4009" s="9">
        <v>0.48</v>
      </c>
      <c r="J4009" s="9" t="s">
        <v>195</v>
      </c>
      <c r="K4009" s="9">
        <v>2.7843282386580001E-2</v>
      </c>
      <c r="L4009" s="9">
        <v>3961.7892866278598</v>
      </c>
      <c r="M4009" s="9">
        <v>10.515532524886501</v>
      </c>
      <c r="N4009" s="9">
        <v>1.4012364322522199</v>
      </c>
      <c r="O4009" s="9">
        <v>0.29278694153569002</v>
      </c>
      <c r="P4009" s="9">
        <v>3.9015021673560003E-2</v>
      </c>
      <c r="Q4009" s="9">
        <v>110.30921786371</v>
      </c>
      <c r="R4009" s="9">
        <v>1430</v>
      </c>
      <c r="S4009" s="9" t="s">
        <v>298</v>
      </c>
      <c r="T4009" s="9">
        <v>1430</v>
      </c>
      <c r="U4009" s="9" t="s">
        <v>293</v>
      </c>
      <c r="V4009" s="9" t="s">
        <v>195</v>
      </c>
      <c r="Z4009" s="9">
        <v>0</v>
      </c>
      <c r="AA4009" s="9">
        <v>1</v>
      </c>
      <c r="AB4009" s="9">
        <v>0.29278694153569002</v>
      </c>
      <c r="AC4009" s="9">
        <v>3.9015021673560003E-2</v>
      </c>
      <c r="AD4009" s="9">
        <v>110.309217863711</v>
      </c>
      <c r="AF4009" s="9">
        <v>-1</v>
      </c>
      <c r="AG4009" s="9">
        <v>-1</v>
      </c>
      <c r="AH4009" s="9">
        <v>-1</v>
      </c>
      <c r="AI4009" s="9">
        <v>-1</v>
      </c>
      <c r="AJ4009" s="9">
        <v>0</v>
      </c>
      <c r="AM4009" s="9" t="s">
        <v>309</v>
      </c>
      <c r="AN4009" s="9">
        <v>-1</v>
      </c>
      <c r="AQ4009" s="9">
        <v>578</v>
      </c>
      <c r="AR4009" s="9" t="s">
        <v>303</v>
      </c>
      <c r="AS4009" s="9" t="s">
        <v>304</v>
      </c>
      <c r="AT4009" s="9" t="s">
        <v>195</v>
      </c>
      <c r="AU4009" s="9">
        <v>132.71029999999999</v>
      </c>
      <c r="AV4009" s="9">
        <v>62.511238596159998</v>
      </c>
      <c r="AW4009" s="9">
        <v>112.677766146832</v>
      </c>
      <c r="AX4009" s="9">
        <v>8.9464085900000004E-2</v>
      </c>
    </row>
    <row r="4010" spans="1:50" x14ac:dyDescent="0.25">
      <c r="A4010" s="142">
        <v>550000</v>
      </c>
      <c r="B4010" s="142">
        <v>930000</v>
      </c>
      <c r="C4010" s="142">
        <v>930000</v>
      </c>
      <c r="D4010" s="9" t="s">
        <v>305</v>
      </c>
      <c r="E4010" s="9" t="s">
        <v>70</v>
      </c>
      <c r="F4010" s="9" t="s">
        <v>306</v>
      </c>
      <c r="G4010" s="9" t="s">
        <v>307</v>
      </c>
      <c r="H4010" s="9">
        <v>0.36</v>
      </c>
      <c r="I4010" s="9">
        <v>0.48</v>
      </c>
      <c r="J4010" s="9" t="s">
        <v>195</v>
      </c>
      <c r="K4010" s="9">
        <v>0.22248348556089001</v>
      </c>
      <c r="L4010" s="9">
        <v>3961.7892866278598</v>
      </c>
      <c r="M4010" s="9">
        <v>10.515532524886501</v>
      </c>
      <c r="N4010" s="9">
        <v>1.4012364322522199</v>
      </c>
      <c r="O4010" s="9">
        <v>2.3395323286656602</v>
      </c>
      <c r="P4010" s="9">
        <v>0.31175196554237999</v>
      </c>
      <c r="Q4010" s="9">
        <v>881.43268954676205</v>
      </c>
      <c r="R4010" s="9">
        <v>1410</v>
      </c>
      <c r="S4010" s="9" t="s">
        <v>299</v>
      </c>
      <c r="T4010" s="9">
        <v>1410</v>
      </c>
      <c r="U4010" s="9" t="s">
        <v>293</v>
      </c>
      <c r="V4010" s="9" t="s">
        <v>195</v>
      </c>
      <c r="Z4010" s="9">
        <v>0</v>
      </c>
      <c r="AA4010" s="9">
        <v>1</v>
      </c>
      <c r="AB4010" s="9">
        <v>2.3395323286656602</v>
      </c>
      <c r="AC4010" s="9">
        <v>0.31175196554237999</v>
      </c>
      <c r="AD4010" s="9">
        <v>881.43268954676205</v>
      </c>
      <c r="AF4010" s="9">
        <v>-1</v>
      </c>
      <c r="AG4010" s="9">
        <v>-1</v>
      </c>
      <c r="AH4010" s="9">
        <v>-1</v>
      </c>
      <c r="AI4010" s="9">
        <v>-1</v>
      </c>
      <c r="AJ4010" s="9">
        <v>0</v>
      </c>
      <c r="AM4010" s="9" t="s">
        <v>309</v>
      </c>
      <c r="AN4010" s="9">
        <v>-1</v>
      </c>
      <c r="AQ4010" s="9">
        <v>578</v>
      </c>
      <c r="AR4010" s="9" t="s">
        <v>303</v>
      </c>
      <c r="AS4010" s="9" t="s">
        <v>304</v>
      </c>
      <c r="AT4010" s="9" t="s">
        <v>195</v>
      </c>
      <c r="AU4010" s="9">
        <v>132.71029999999999</v>
      </c>
      <c r="AV4010" s="9">
        <v>118.63970841710101</v>
      </c>
      <c r="AW4010" s="9">
        <v>900.35872242002802</v>
      </c>
      <c r="AX4010" s="9">
        <v>0.71486836139999999</v>
      </c>
    </row>
    <row r="4011" spans="1:50" x14ac:dyDescent="0.25">
      <c r="A4011" s="142">
        <v>550000</v>
      </c>
      <c r="B4011" s="142">
        <v>930000</v>
      </c>
      <c r="C4011" s="142">
        <v>930000</v>
      </c>
      <c r="D4011" s="9" t="s">
        <v>305</v>
      </c>
      <c r="E4011" s="9" t="s">
        <v>70</v>
      </c>
      <c r="F4011" s="9" t="s">
        <v>306</v>
      </c>
      <c r="G4011" s="9" t="s">
        <v>307</v>
      </c>
      <c r="H4011" s="9">
        <v>0.36</v>
      </c>
      <c r="I4011" s="9">
        <v>0.48</v>
      </c>
      <c r="J4011" s="9" t="s">
        <v>195</v>
      </c>
      <c r="K4011" s="9">
        <v>6.9996208842950006E-2</v>
      </c>
      <c r="L4011" s="9">
        <v>3961.7892866278598</v>
      </c>
      <c r="M4011" s="9">
        <v>10.515532524886501</v>
      </c>
      <c r="N4011" s="9">
        <v>1.4012364322522199</v>
      </c>
      <c r="O4011" s="9">
        <v>0.73604741070683999</v>
      </c>
      <c r="P4011" s="9">
        <v>9.8081237950279995E-2</v>
      </c>
      <c r="Q4011" s="9">
        <v>277.310230298585</v>
      </c>
      <c r="R4011" s="9">
        <v>1430</v>
      </c>
      <c r="S4011" s="9" t="s">
        <v>298</v>
      </c>
      <c r="T4011" s="9">
        <v>1430</v>
      </c>
      <c r="U4011" s="9" t="s">
        <v>293</v>
      </c>
      <c r="V4011" s="9" t="s">
        <v>195</v>
      </c>
      <c r="Z4011" s="9">
        <v>0</v>
      </c>
      <c r="AA4011" s="9">
        <v>1</v>
      </c>
      <c r="AB4011" s="9">
        <v>0.73604741070683999</v>
      </c>
      <c r="AC4011" s="9">
        <v>9.8081237950279995E-2</v>
      </c>
      <c r="AD4011" s="9">
        <v>277.31023029858602</v>
      </c>
      <c r="AF4011" s="9">
        <v>-1</v>
      </c>
      <c r="AG4011" s="9">
        <v>-1</v>
      </c>
      <c r="AH4011" s="9">
        <v>-1</v>
      </c>
      <c r="AI4011" s="9">
        <v>-1</v>
      </c>
      <c r="AJ4011" s="9">
        <v>0</v>
      </c>
      <c r="AM4011" s="9" t="s">
        <v>309</v>
      </c>
      <c r="AN4011" s="9">
        <v>-1</v>
      </c>
      <c r="AQ4011" s="9">
        <v>578</v>
      </c>
      <c r="AR4011" s="9" t="s">
        <v>303</v>
      </c>
      <c r="AS4011" s="9" t="s">
        <v>304</v>
      </c>
      <c r="AT4011" s="9" t="s">
        <v>195</v>
      </c>
      <c r="AU4011" s="9">
        <v>132.71029999999999</v>
      </c>
      <c r="AV4011" s="9">
        <v>70.014177827514303</v>
      </c>
      <c r="AW4011" s="9">
        <v>283.26460729976498</v>
      </c>
      <c r="AX4011" s="9">
        <v>0.22490691830000001</v>
      </c>
    </row>
    <row r="4012" spans="1:50" x14ac:dyDescent="0.25">
      <c r="A4012" s="142">
        <v>550000</v>
      </c>
      <c r="B4012" s="142">
        <v>930000</v>
      </c>
      <c r="C4012" s="142">
        <v>930000</v>
      </c>
      <c r="D4012" s="9" t="s">
        <v>305</v>
      </c>
      <c r="E4012" s="9" t="s">
        <v>70</v>
      </c>
      <c r="F4012" s="9" t="s">
        <v>306</v>
      </c>
      <c r="G4012" s="9" t="s">
        <v>307</v>
      </c>
      <c r="H4012" s="9">
        <v>0.36</v>
      </c>
      <c r="I4012" s="9">
        <v>0.48</v>
      </c>
      <c r="J4012" s="9" t="s">
        <v>195</v>
      </c>
      <c r="K4012" s="9">
        <v>0.12608093666361</v>
      </c>
      <c r="L4012" s="9">
        <v>3961.7892866278598</v>
      </c>
      <c r="M4012" s="9">
        <v>10.515532524886501</v>
      </c>
      <c r="N4012" s="9">
        <v>1.4012364322522199</v>
      </c>
      <c r="O4012" s="9">
        <v>1.3258081902544201</v>
      </c>
      <c r="P4012" s="9">
        <v>0.17666920186554</v>
      </c>
      <c r="Q4012" s="9">
        <v>499.50610412192299</v>
      </c>
      <c r="R4012" s="9">
        <v>1410</v>
      </c>
      <c r="S4012" s="9" t="s">
        <v>299</v>
      </c>
      <c r="T4012" s="9">
        <v>1410</v>
      </c>
      <c r="U4012" s="9" t="s">
        <v>293</v>
      </c>
      <c r="V4012" s="9" t="s">
        <v>195</v>
      </c>
      <c r="Z4012" s="9">
        <v>0</v>
      </c>
      <c r="AA4012" s="9">
        <v>1</v>
      </c>
      <c r="AB4012" s="9">
        <v>1.3258081902544201</v>
      </c>
      <c r="AC4012" s="9">
        <v>0.17666920186554</v>
      </c>
      <c r="AD4012" s="9">
        <v>499.50610412192299</v>
      </c>
      <c r="AF4012" s="9">
        <v>-1</v>
      </c>
      <c r="AG4012" s="9">
        <v>-1</v>
      </c>
      <c r="AH4012" s="9">
        <v>-1</v>
      </c>
      <c r="AI4012" s="9">
        <v>-1</v>
      </c>
      <c r="AJ4012" s="9">
        <v>0</v>
      </c>
      <c r="AM4012" s="9" t="s">
        <v>309</v>
      </c>
      <c r="AN4012" s="9">
        <v>-1</v>
      </c>
      <c r="AQ4012" s="9">
        <v>578</v>
      </c>
      <c r="AR4012" s="9" t="s">
        <v>303</v>
      </c>
      <c r="AS4012" s="9" t="s">
        <v>304</v>
      </c>
      <c r="AT4012" s="9" t="s">
        <v>195</v>
      </c>
      <c r="AU4012" s="9">
        <v>132.71029999999999</v>
      </c>
      <c r="AV4012" s="9">
        <v>95.122834911639202</v>
      </c>
      <c r="AW4012" s="9">
        <v>510.23144827936699</v>
      </c>
      <c r="AX4012" s="9">
        <v>0.4051144397</v>
      </c>
    </row>
    <row r="4013" spans="1:50" x14ac:dyDescent="0.25">
      <c r="A4013" s="142">
        <v>550000</v>
      </c>
      <c r="B4013" s="142">
        <v>930000</v>
      </c>
      <c r="C4013" s="142">
        <v>930000</v>
      </c>
      <c r="D4013" s="9" t="s">
        <v>305</v>
      </c>
      <c r="E4013" s="9" t="s">
        <v>70</v>
      </c>
      <c r="F4013" s="9" t="s">
        <v>306</v>
      </c>
      <c r="G4013" s="9" t="s">
        <v>307</v>
      </c>
      <c r="H4013" s="9">
        <v>0.36</v>
      </c>
      <c r="I4013" s="9">
        <v>0.48</v>
      </c>
      <c r="J4013" s="9" t="s">
        <v>195</v>
      </c>
      <c r="K4013" s="9">
        <v>6.8696026536509996E-2</v>
      </c>
      <c r="L4013" s="9">
        <v>3859.34190677066</v>
      </c>
      <c r="M4013" s="9">
        <v>8.2325758041758501</v>
      </c>
      <c r="N4013" s="9">
        <v>1.11622366341335</v>
      </c>
      <c r="O4013" s="9">
        <v>0.56554524590751998</v>
      </c>
      <c r="P4013" s="9">
        <v>7.6680130402520003E-2</v>
      </c>
      <c r="Q4013" s="9">
        <v>265.121454040998</v>
      </c>
      <c r="R4013" s="9">
        <v>1400</v>
      </c>
      <c r="S4013" s="9" t="s">
        <v>297</v>
      </c>
      <c r="T4013" s="9">
        <v>1400</v>
      </c>
      <c r="U4013" s="9" t="s">
        <v>293</v>
      </c>
      <c r="V4013" s="9" t="s">
        <v>195</v>
      </c>
      <c r="Z4013" s="9">
        <v>0</v>
      </c>
      <c r="AA4013" s="9">
        <v>1</v>
      </c>
      <c r="AB4013" s="9">
        <v>0.56554524590751998</v>
      </c>
      <c r="AC4013" s="9">
        <v>7.6680130402520003E-2</v>
      </c>
      <c r="AD4013" s="9">
        <v>266.67272817422997</v>
      </c>
      <c r="AF4013" s="9">
        <v>-1</v>
      </c>
      <c r="AG4013" s="9">
        <v>-1</v>
      </c>
      <c r="AH4013" s="9">
        <v>-1</v>
      </c>
      <c r="AI4013" s="9">
        <v>-1</v>
      </c>
      <c r="AJ4013" s="9">
        <v>0</v>
      </c>
      <c r="AM4013" s="9" t="s">
        <v>309</v>
      </c>
      <c r="AN4013" s="9">
        <v>-1</v>
      </c>
      <c r="AQ4013" s="9">
        <v>578</v>
      </c>
      <c r="AR4013" s="9" t="s">
        <v>303</v>
      </c>
      <c r="AS4013" s="9" t="s">
        <v>304</v>
      </c>
      <c r="AT4013" s="9" t="s">
        <v>195</v>
      </c>
      <c r="AU4013" s="9">
        <v>132.71029999999999</v>
      </c>
      <c r="AV4013" s="9">
        <v>89.445817291889199</v>
      </c>
      <c r="AW4013" s="9">
        <v>278.00295618265301</v>
      </c>
      <c r="AX4013" s="9">
        <v>0.21627958489999999</v>
      </c>
    </row>
    <row r="4014" spans="1:50" x14ac:dyDescent="0.25">
      <c r="A4014" s="142">
        <v>550000</v>
      </c>
      <c r="B4014" s="142">
        <v>930000</v>
      </c>
      <c r="C4014" s="142">
        <v>930000</v>
      </c>
      <c r="D4014" s="9" t="s">
        <v>305</v>
      </c>
      <c r="E4014" s="9" t="s">
        <v>70</v>
      </c>
      <c r="F4014" s="9" t="s">
        <v>306</v>
      </c>
      <c r="G4014" s="9" t="s">
        <v>307</v>
      </c>
      <c r="H4014" s="9">
        <v>0.36</v>
      </c>
      <c r="I4014" s="9">
        <v>0.48</v>
      </c>
      <c r="J4014" s="9" t="s">
        <v>195</v>
      </c>
      <c r="K4014" s="9">
        <v>5.6202774296200001E-3</v>
      </c>
      <c r="L4014" s="9">
        <v>3859.34190677066</v>
      </c>
      <c r="M4014" s="9">
        <v>8.2325758041758501</v>
      </c>
      <c r="N4014" s="9">
        <v>1.11622366341335</v>
      </c>
      <c r="O4014" s="9">
        <v>4.6269359979870001E-2</v>
      </c>
      <c r="P4014" s="9">
        <v>6.2734866618900003E-3</v>
      </c>
      <c r="Q4014" s="9">
        <v>21.690572211825199</v>
      </c>
      <c r="R4014" s="9">
        <v>1700</v>
      </c>
      <c r="S4014" s="9" t="s">
        <v>314</v>
      </c>
      <c r="T4014" s="9">
        <v>1700</v>
      </c>
      <c r="U4014" s="9" t="s">
        <v>293</v>
      </c>
      <c r="V4014" s="9" t="s">
        <v>195</v>
      </c>
      <c r="Z4014" s="9">
        <v>0</v>
      </c>
      <c r="AA4014" s="9">
        <v>1</v>
      </c>
      <c r="AB4014" s="9">
        <v>4.6269359979870001E-2</v>
      </c>
      <c r="AC4014" s="9">
        <v>6.2734866618900003E-3</v>
      </c>
      <c r="AD4014" s="9">
        <v>197.76029447884099</v>
      </c>
      <c r="AF4014" s="9">
        <v>-1</v>
      </c>
      <c r="AG4014" s="9">
        <v>-1</v>
      </c>
      <c r="AH4014" s="9">
        <v>-1</v>
      </c>
      <c r="AI4014" s="9">
        <v>-1</v>
      </c>
      <c r="AJ4014" s="9">
        <v>0</v>
      </c>
      <c r="AM4014" s="9" t="s">
        <v>309</v>
      </c>
      <c r="AN4014" s="9">
        <v>-1</v>
      </c>
      <c r="AQ4014" s="9">
        <v>578</v>
      </c>
      <c r="AR4014" s="9" t="s">
        <v>303</v>
      </c>
      <c r="AS4014" s="9" t="s">
        <v>304</v>
      </c>
      <c r="AT4014" s="9" t="s">
        <v>195</v>
      </c>
      <c r="AU4014" s="9">
        <v>132.71029999999999</v>
      </c>
      <c r="AV4014" s="9">
        <v>64.597868450525993</v>
      </c>
      <c r="AW4014" s="9">
        <v>22.7444558117441</v>
      </c>
      <c r="AX4014" s="9">
        <v>0.16038953319999999</v>
      </c>
    </row>
    <row r="4015" spans="1:50" x14ac:dyDescent="0.25">
      <c r="A4015" s="142">
        <v>550000</v>
      </c>
      <c r="B4015" s="142">
        <v>930000</v>
      </c>
      <c r="C4015" s="142">
        <v>930000</v>
      </c>
      <c r="D4015" s="9" t="s">
        <v>305</v>
      </c>
      <c r="E4015" s="9" t="s">
        <v>70</v>
      </c>
      <c r="F4015" s="9" t="s">
        <v>306</v>
      </c>
      <c r="G4015" s="9" t="s">
        <v>307</v>
      </c>
      <c r="H4015" s="9">
        <v>0.36</v>
      </c>
      <c r="I4015" s="9">
        <v>0.48</v>
      </c>
      <c r="J4015" s="9" t="s">
        <v>195</v>
      </c>
      <c r="K4015" s="9">
        <v>4.8983057506999999E-4</v>
      </c>
      <c r="L4015" s="9">
        <v>3859.34190677066</v>
      </c>
      <c r="M4015" s="9">
        <v>8.2325758041758501</v>
      </c>
      <c r="N4015" s="9">
        <v>1.11622366341335</v>
      </c>
      <c r="O4015" s="9">
        <v>4.03256734048E-3</v>
      </c>
      <c r="P4015" s="9">
        <v>5.4676047894999997E-4</v>
      </c>
      <c r="Q4015" s="9">
        <v>1.8904236655929401</v>
      </c>
      <c r="R4015" s="9">
        <v>1410</v>
      </c>
      <c r="S4015" s="9" t="s">
        <v>299</v>
      </c>
      <c r="T4015" s="9">
        <v>1410</v>
      </c>
      <c r="U4015" s="9" t="s">
        <v>293</v>
      </c>
      <c r="V4015" s="9" t="s">
        <v>195</v>
      </c>
      <c r="Z4015" s="9">
        <v>0</v>
      </c>
      <c r="AA4015" s="9">
        <v>1</v>
      </c>
      <c r="AB4015" s="9">
        <v>4.03256734048E-3</v>
      </c>
      <c r="AC4015" s="9">
        <v>5.4676047894999997E-4</v>
      </c>
      <c r="AD4015" s="9">
        <v>1.8904236655926001</v>
      </c>
      <c r="AF4015" s="9">
        <v>-1</v>
      </c>
      <c r="AG4015" s="9">
        <v>-1</v>
      </c>
      <c r="AH4015" s="9">
        <v>-1</v>
      </c>
      <c r="AI4015" s="9">
        <v>-1</v>
      </c>
      <c r="AJ4015" s="9">
        <v>0</v>
      </c>
      <c r="AM4015" s="9" t="s">
        <v>309</v>
      </c>
      <c r="AN4015" s="9">
        <v>-1</v>
      </c>
      <c r="AQ4015" s="9">
        <v>578</v>
      </c>
      <c r="AR4015" s="9" t="s">
        <v>303</v>
      </c>
      <c r="AS4015" s="9" t="s">
        <v>304</v>
      </c>
      <c r="AT4015" s="9" t="s">
        <v>195</v>
      </c>
      <c r="AU4015" s="9">
        <v>132.71029999999999</v>
      </c>
      <c r="AV4015" s="9">
        <v>7.5306294490745502</v>
      </c>
      <c r="AW4015" s="9">
        <v>1.98227400861764</v>
      </c>
      <c r="AX4015" s="9">
        <v>1.5331902999999999E-3</v>
      </c>
    </row>
    <row r="4016" spans="1:50" x14ac:dyDescent="0.25">
      <c r="A4016" s="142">
        <v>550000</v>
      </c>
      <c r="B4016" s="142">
        <v>930000</v>
      </c>
      <c r="C4016" s="142">
        <v>930000</v>
      </c>
      <c r="D4016" s="9" t="s">
        <v>305</v>
      </c>
      <c r="E4016" s="9" t="s">
        <v>70</v>
      </c>
      <c r="F4016" s="9" t="s">
        <v>306</v>
      </c>
      <c r="G4016" s="9" t="s">
        <v>307</v>
      </c>
      <c r="H4016" s="9">
        <v>0.36</v>
      </c>
      <c r="I4016" s="9">
        <v>0.48</v>
      </c>
      <c r="J4016" s="9" t="s">
        <v>195</v>
      </c>
      <c r="K4016" s="9">
        <v>0.409345711763</v>
      </c>
      <c r="L4016" s="9">
        <v>3850.5067674417901</v>
      </c>
      <c r="M4016" s="9">
        <v>9.5673754974343002</v>
      </c>
      <c r="N4016" s="9">
        <v>1.40605771460804</v>
      </c>
      <c r="O4016" s="9">
        <v>3.9163641327012102</v>
      </c>
      <c r="P4016" s="9">
        <v>0.57556369596609003</v>
      </c>
      <c r="Q4016" s="9">
        <v>1576.1884333667399</v>
      </c>
      <c r="R4016" s="9">
        <v>1200</v>
      </c>
      <c r="S4016" s="9" t="s">
        <v>308</v>
      </c>
      <c r="T4016" s="9">
        <v>1200</v>
      </c>
      <c r="U4016" s="9" t="s">
        <v>293</v>
      </c>
      <c r="V4016" s="9" t="s">
        <v>195</v>
      </c>
      <c r="Z4016" s="9">
        <v>0</v>
      </c>
      <c r="AA4016" s="9">
        <v>1</v>
      </c>
      <c r="AB4016" s="9">
        <v>3.9163641327012102</v>
      </c>
      <c r="AC4016" s="9">
        <v>0.57556369596609003</v>
      </c>
      <c r="AD4016" s="9">
        <v>1576.1884333667399</v>
      </c>
      <c r="AF4016" s="9">
        <v>-1</v>
      </c>
      <c r="AG4016" s="9">
        <v>-1</v>
      </c>
      <c r="AH4016" s="9">
        <v>-1</v>
      </c>
      <c r="AI4016" s="9">
        <v>-1</v>
      </c>
      <c r="AJ4016" s="9">
        <v>0</v>
      </c>
      <c r="AM4016" s="9" t="s">
        <v>309</v>
      </c>
      <c r="AN4016" s="9">
        <v>-1</v>
      </c>
      <c r="AQ4016" s="9">
        <v>578</v>
      </c>
      <c r="AR4016" s="9" t="s">
        <v>303</v>
      </c>
      <c r="AS4016" s="9" t="s">
        <v>304</v>
      </c>
      <c r="AT4016" s="9" t="s">
        <v>195</v>
      </c>
      <c r="AU4016" s="9">
        <v>132.71029999999999</v>
      </c>
      <c r="AV4016" s="9">
        <v>218.493732241169</v>
      </c>
      <c r="AW4016" s="9">
        <v>1656.5633226300299</v>
      </c>
      <c r="AX4016" s="9">
        <v>1.2783361178999999</v>
      </c>
    </row>
    <row r="4017" spans="1:50" x14ac:dyDescent="0.25">
      <c r="A4017" s="142">
        <v>550000</v>
      </c>
      <c r="B4017" s="142">
        <v>930000</v>
      </c>
      <c r="C4017" s="142">
        <v>930000</v>
      </c>
      <c r="D4017" s="9" t="s">
        <v>305</v>
      </c>
      <c r="E4017" s="9" t="s">
        <v>70</v>
      </c>
      <c r="F4017" s="9" t="s">
        <v>306</v>
      </c>
      <c r="G4017" s="9" t="s">
        <v>307</v>
      </c>
      <c r="H4017" s="9">
        <v>0.36</v>
      </c>
      <c r="I4017" s="9">
        <v>0.48</v>
      </c>
      <c r="J4017" s="9" t="s">
        <v>195</v>
      </c>
      <c r="K4017" s="9">
        <v>5.4457600788019998E-2</v>
      </c>
      <c r="L4017" s="9">
        <v>3850.5067674417901</v>
      </c>
      <c r="M4017" s="9">
        <v>9.5673754974343002</v>
      </c>
      <c r="N4017" s="9">
        <v>1.40605771460804</v>
      </c>
      <c r="O4017" s="9">
        <v>0.52101631542840998</v>
      </c>
      <c r="P4017" s="9">
        <v>7.6570529707039994E-2</v>
      </c>
      <c r="Q4017" s="9">
        <v>209.689360372934</v>
      </c>
      <c r="R4017" s="9">
        <v>1210</v>
      </c>
      <c r="S4017" s="9" t="s">
        <v>310</v>
      </c>
      <c r="T4017" s="9">
        <v>1210</v>
      </c>
      <c r="U4017" s="9" t="s">
        <v>293</v>
      </c>
      <c r="V4017" s="9" t="s">
        <v>195</v>
      </c>
      <c r="Z4017" s="9">
        <v>0</v>
      </c>
      <c r="AA4017" s="9">
        <v>1</v>
      </c>
      <c r="AB4017" s="9">
        <v>0.52101631542840998</v>
      </c>
      <c r="AC4017" s="9">
        <v>7.6570529707039994E-2</v>
      </c>
      <c r="AD4017" s="9">
        <v>209.689360372934</v>
      </c>
      <c r="AF4017" s="9">
        <v>-1</v>
      </c>
      <c r="AG4017" s="9">
        <v>-1</v>
      </c>
      <c r="AH4017" s="9">
        <v>-1</v>
      </c>
      <c r="AI4017" s="9">
        <v>-1</v>
      </c>
      <c r="AJ4017" s="9">
        <v>0</v>
      </c>
      <c r="AM4017" s="9" t="s">
        <v>309</v>
      </c>
      <c r="AN4017" s="9">
        <v>-1</v>
      </c>
      <c r="AQ4017" s="9">
        <v>578</v>
      </c>
      <c r="AR4017" s="9" t="s">
        <v>303</v>
      </c>
      <c r="AS4017" s="9" t="s">
        <v>304</v>
      </c>
      <c r="AT4017" s="9" t="s">
        <v>195</v>
      </c>
      <c r="AU4017" s="9">
        <v>132.71029999999999</v>
      </c>
      <c r="AV4017" s="9">
        <v>73.005498013928502</v>
      </c>
      <c r="AW4017" s="9">
        <v>220.38209149751501</v>
      </c>
      <c r="AX4017" s="9">
        <v>0.17006436359999999</v>
      </c>
    </row>
    <row r="4018" spans="1:50" x14ac:dyDescent="0.25">
      <c r="A4018" s="142">
        <v>550000</v>
      </c>
      <c r="B4018" s="142">
        <v>930000</v>
      </c>
      <c r="C4018" s="142">
        <v>930000</v>
      </c>
      <c r="D4018" s="9" t="s">
        <v>305</v>
      </c>
      <c r="E4018" s="9" t="s">
        <v>70</v>
      </c>
      <c r="F4018" s="9" t="s">
        <v>306</v>
      </c>
      <c r="G4018" s="9" t="s">
        <v>307</v>
      </c>
      <c r="H4018" s="9">
        <v>0.36</v>
      </c>
      <c r="I4018" s="9">
        <v>0.48</v>
      </c>
      <c r="J4018" s="9" t="s">
        <v>195</v>
      </c>
      <c r="K4018" s="9">
        <v>5.2963697419399998E-2</v>
      </c>
      <c r="L4018" s="9">
        <v>3850.5067674417901</v>
      </c>
      <c r="M4018" s="9">
        <v>9.5673754974343002</v>
      </c>
      <c r="N4018" s="9">
        <v>1.40605771460804</v>
      </c>
      <c r="O4018" s="9">
        <v>0.50672358094392</v>
      </c>
      <c r="P4018" s="9">
        <v>7.4470015350710003E-2</v>
      </c>
      <c r="Q4018" s="9">
        <v>203.93707534215099</v>
      </c>
      <c r="R4018" s="9">
        <v>1210</v>
      </c>
      <c r="S4018" s="9" t="s">
        <v>310</v>
      </c>
      <c r="T4018" s="9">
        <v>1210</v>
      </c>
      <c r="U4018" s="9" t="s">
        <v>293</v>
      </c>
      <c r="V4018" s="9" t="s">
        <v>195</v>
      </c>
      <c r="Z4018" s="9">
        <v>0</v>
      </c>
      <c r="AA4018" s="9">
        <v>1</v>
      </c>
      <c r="AB4018" s="9">
        <v>0.50672358094392</v>
      </c>
      <c r="AC4018" s="9">
        <v>7.4470015350710003E-2</v>
      </c>
      <c r="AD4018" s="9">
        <v>203.93707534215</v>
      </c>
      <c r="AF4018" s="9">
        <v>-1</v>
      </c>
      <c r="AG4018" s="9">
        <v>-1</v>
      </c>
      <c r="AH4018" s="9">
        <v>-1</v>
      </c>
      <c r="AI4018" s="9">
        <v>-1</v>
      </c>
      <c r="AJ4018" s="9">
        <v>0</v>
      </c>
      <c r="AM4018" s="9" t="s">
        <v>309</v>
      </c>
      <c r="AN4018" s="9">
        <v>-1</v>
      </c>
      <c r="AQ4018" s="9">
        <v>578</v>
      </c>
      <c r="AR4018" s="9" t="s">
        <v>303</v>
      </c>
      <c r="AS4018" s="9" t="s">
        <v>304</v>
      </c>
      <c r="AT4018" s="9" t="s">
        <v>195</v>
      </c>
      <c r="AU4018" s="9">
        <v>132.71029999999999</v>
      </c>
      <c r="AV4018" s="9">
        <v>61.325731477803998</v>
      </c>
      <c r="AW4018" s="9">
        <v>214.336479055761</v>
      </c>
      <c r="AX4018" s="9">
        <v>0.16539908789999999</v>
      </c>
    </row>
    <row r="4019" spans="1:50" x14ac:dyDescent="0.25">
      <c r="A4019" s="142">
        <v>550000</v>
      </c>
      <c r="B4019" s="142">
        <v>930000</v>
      </c>
      <c r="C4019" s="142">
        <v>930000</v>
      </c>
      <c r="D4019" s="9" t="s">
        <v>305</v>
      </c>
      <c r="E4019" s="9" t="s">
        <v>70</v>
      </c>
      <c r="F4019" s="9" t="s">
        <v>306</v>
      </c>
      <c r="G4019" s="9" t="s">
        <v>307</v>
      </c>
      <c r="H4019" s="9">
        <v>0.36</v>
      </c>
      <c r="I4019" s="9">
        <v>0.48</v>
      </c>
      <c r="J4019" s="9" t="s">
        <v>195</v>
      </c>
      <c r="K4019" s="9">
        <v>7.5619657292179995E-2</v>
      </c>
      <c r="L4019" s="9">
        <v>3850.5067674417901</v>
      </c>
      <c r="M4019" s="9">
        <v>9.5673754974343002</v>
      </c>
      <c r="N4019" s="9">
        <v>1.40605771460804</v>
      </c>
      <c r="O4019" s="9">
        <v>0.72348165630161998</v>
      </c>
      <c r="P4019" s="9">
        <v>0.10632560251169</v>
      </c>
      <c r="Q4019" s="9">
        <v>291.17400215518398</v>
      </c>
      <c r="R4019" s="9">
        <v>1210</v>
      </c>
      <c r="S4019" s="9" t="s">
        <v>310</v>
      </c>
      <c r="T4019" s="9">
        <v>1210</v>
      </c>
      <c r="U4019" s="9" t="s">
        <v>293</v>
      </c>
      <c r="V4019" s="9" t="s">
        <v>195</v>
      </c>
      <c r="Z4019" s="9">
        <v>0</v>
      </c>
      <c r="AA4019" s="9">
        <v>1</v>
      </c>
      <c r="AB4019" s="9">
        <v>0.72348165630161998</v>
      </c>
      <c r="AC4019" s="9">
        <v>0.10632560251169</v>
      </c>
      <c r="AD4019" s="9">
        <v>291.17400215518398</v>
      </c>
      <c r="AF4019" s="9">
        <v>-1</v>
      </c>
      <c r="AG4019" s="9">
        <v>-1</v>
      </c>
      <c r="AH4019" s="9">
        <v>-1</v>
      </c>
      <c r="AI4019" s="9">
        <v>-1</v>
      </c>
      <c r="AJ4019" s="9">
        <v>0</v>
      </c>
      <c r="AM4019" s="9" t="s">
        <v>309</v>
      </c>
      <c r="AN4019" s="9">
        <v>-1</v>
      </c>
      <c r="AQ4019" s="9">
        <v>578</v>
      </c>
      <c r="AR4019" s="9" t="s">
        <v>303</v>
      </c>
      <c r="AS4019" s="9" t="s">
        <v>304</v>
      </c>
      <c r="AT4019" s="9" t="s">
        <v>195</v>
      </c>
      <c r="AU4019" s="9">
        <v>132.71029999999999</v>
      </c>
      <c r="AV4019" s="9">
        <v>74.207323942927701</v>
      </c>
      <c r="AW4019" s="9">
        <v>306.021895772562</v>
      </c>
      <c r="AX4019" s="9">
        <v>0.23615085329999999</v>
      </c>
    </row>
    <row r="4020" spans="1:50" x14ac:dyDescent="0.25">
      <c r="A4020" s="142">
        <v>550000</v>
      </c>
      <c r="B4020" s="142">
        <v>930000</v>
      </c>
      <c r="C4020" s="142">
        <v>930000</v>
      </c>
      <c r="D4020" s="9" t="s">
        <v>305</v>
      </c>
      <c r="E4020" s="9" t="s">
        <v>70</v>
      </c>
      <c r="F4020" s="9" t="s">
        <v>306</v>
      </c>
      <c r="G4020" s="9" t="s">
        <v>307</v>
      </c>
      <c r="H4020" s="9">
        <v>0.36</v>
      </c>
      <c r="I4020" s="9">
        <v>0.48</v>
      </c>
      <c r="J4020" s="9" t="s">
        <v>195</v>
      </c>
      <c r="K4020" s="9">
        <v>2.537678656638E-2</v>
      </c>
      <c r="L4020" s="9">
        <v>3850.5067674417901</v>
      </c>
      <c r="M4020" s="9">
        <v>9.5673754974343002</v>
      </c>
      <c r="N4020" s="9">
        <v>1.40605771460804</v>
      </c>
      <c r="O4020" s="9">
        <v>0.24278924599886001</v>
      </c>
      <c r="P4020" s="9">
        <v>3.5681226523619998E-2</v>
      </c>
      <c r="Q4020" s="9">
        <v>97.713488409795403</v>
      </c>
      <c r="R4020" s="9">
        <v>1210</v>
      </c>
      <c r="S4020" s="9" t="s">
        <v>310</v>
      </c>
      <c r="T4020" s="9">
        <v>1210</v>
      </c>
      <c r="U4020" s="9" t="s">
        <v>293</v>
      </c>
      <c r="V4020" s="9" t="s">
        <v>195</v>
      </c>
      <c r="Z4020" s="9">
        <v>0</v>
      </c>
      <c r="AA4020" s="9">
        <v>1</v>
      </c>
      <c r="AB4020" s="9">
        <v>0.24278924599886001</v>
      </c>
      <c r="AC4020" s="9">
        <v>3.5681226523619998E-2</v>
      </c>
      <c r="AD4020" s="9">
        <v>97.713488409795801</v>
      </c>
      <c r="AF4020" s="9">
        <v>-1</v>
      </c>
      <c r="AG4020" s="9">
        <v>-1</v>
      </c>
      <c r="AH4020" s="9">
        <v>-1</v>
      </c>
      <c r="AI4020" s="9">
        <v>-1</v>
      </c>
      <c r="AJ4020" s="9">
        <v>0</v>
      </c>
      <c r="AM4020" s="9" t="s">
        <v>309</v>
      </c>
      <c r="AN4020" s="9">
        <v>-1</v>
      </c>
      <c r="AQ4020" s="9">
        <v>578</v>
      </c>
      <c r="AR4020" s="9" t="s">
        <v>303</v>
      </c>
      <c r="AS4020" s="9" t="s">
        <v>304</v>
      </c>
      <c r="AT4020" s="9" t="s">
        <v>195</v>
      </c>
      <c r="AU4020" s="9">
        <v>132.71029999999999</v>
      </c>
      <c r="AV4020" s="9">
        <v>51.788935543920203</v>
      </c>
      <c r="AW4020" s="9">
        <v>102.696211696053</v>
      </c>
      <c r="AX4020" s="9">
        <v>7.9248571300000001E-2</v>
      </c>
    </row>
    <row r="4021" spans="1:50" x14ac:dyDescent="0.25">
      <c r="A4021" s="142">
        <v>550000</v>
      </c>
      <c r="B4021" s="142">
        <v>930000</v>
      </c>
      <c r="C4021" s="142">
        <v>930000</v>
      </c>
      <c r="D4021" s="9" t="s">
        <v>305</v>
      </c>
      <c r="E4021" s="9" t="s">
        <v>70</v>
      </c>
      <c r="F4021" s="9" t="s">
        <v>306</v>
      </c>
      <c r="G4021" s="9" t="s">
        <v>307</v>
      </c>
      <c r="H4021" s="9">
        <v>0.36</v>
      </c>
      <c r="I4021" s="9">
        <v>0.48</v>
      </c>
      <c r="J4021" s="9" t="s">
        <v>195</v>
      </c>
      <c r="K4021" s="9">
        <v>0.22298188632327001</v>
      </c>
      <c r="L4021" s="9">
        <v>3847.42469214621</v>
      </c>
      <c r="M4021" s="9">
        <v>9.5601531226732099</v>
      </c>
      <c r="N4021" s="9">
        <v>1.40501113799566</v>
      </c>
      <c r="O4021" s="9">
        <v>2.13174097683306</v>
      </c>
      <c r="P4021" s="9">
        <v>0.31329203385547999</v>
      </c>
      <c r="Q4021" s="9">
        <v>857.90601534152404</v>
      </c>
      <c r="R4021" s="9">
        <v>1200</v>
      </c>
      <c r="S4021" s="9" t="s">
        <v>308</v>
      </c>
      <c r="T4021" s="9">
        <v>1200</v>
      </c>
      <c r="U4021" s="9" t="s">
        <v>293</v>
      </c>
      <c r="V4021" s="9" t="s">
        <v>195</v>
      </c>
      <c r="Z4021" s="9">
        <v>0</v>
      </c>
      <c r="AA4021" s="9">
        <v>1</v>
      </c>
      <c r="AB4021" s="9">
        <v>2.13174097683306</v>
      </c>
      <c r="AC4021" s="9">
        <v>0.31329203385547999</v>
      </c>
      <c r="AD4021" s="9">
        <v>857.90601534152404</v>
      </c>
      <c r="AF4021" s="9">
        <v>-1</v>
      </c>
      <c r="AG4021" s="9">
        <v>-1</v>
      </c>
      <c r="AH4021" s="9">
        <v>-1</v>
      </c>
      <c r="AI4021" s="9">
        <v>-1</v>
      </c>
      <c r="AJ4021" s="9">
        <v>0</v>
      </c>
      <c r="AM4021" s="9" t="s">
        <v>309</v>
      </c>
      <c r="AN4021" s="9">
        <v>-1</v>
      </c>
      <c r="AQ4021" s="9">
        <v>578</v>
      </c>
      <c r="AR4021" s="9" t="s">
        <v>303</v>
      </c>
      <c r="AS4021" s="9" t="s">
        <v>304</v>
      </c>
      <c r="AT4021" s="9" t="s">
        <v>195</v>
      </c>
      <c r="AU4021" s="9">
        <v>132.71029999999999</v>
      </c>
      <c r="AV4021" s="9">
        <v>149.53020459404999</v>
      </c>
      <c r="AW4021" s="9">
        <v>902.37567874622596</v>
      </c>
      <c r="AX4021" s="9">
        <v>0.69578752259999999</v>
      </c>
    </row>
    <row r="4022" spans="1:50" x14ac:dyDescent="0.25">
      <c r="A4022" s="142">
        <v>550000</v>
      </c>
      <c r="B4022" s="142">
        <v>930000</v>
      </c>
      <c r="C4022" s="142">
        <v>930000</v>
      </c>
      <c r="D4022" s="9" t="s">
        <v>305</v>
      </c>
      <c r="E4022" s="9" t="s">
        <v>70</v>
      </c>
      <c r="F4022" s="9" t="s">
        <v>306</v>
      </c>
      <c r="G4022" s="9" t="s">
        <v>307</v>
      </c>
      <c r="H4022" s="9">
        <v>0.36</v>
      </c>
      <c r="I4022" s="9">
        <v>0.48</v>
      </c>
      <c r="J4022" s="9" t="s">
        <v>195</v>
      </c>
      <c r="K4022" s="9">
        <v>0.20263447551329</v>
      </c>
      <c r="L4022" s="9">
        <v>3847.42469214621</v>
      </c>
      <c r="M4022" s="9">
        <v>9.5601531226732099</v>
      </c>
      <c r="N4022" s="9">
        <v>1.40501113799566</v>
      </c>
      <c r="O4022" s="9">
        <v>1.9372166138397</v>
      </c>
      <c r="P4022" s="9">
        <v>0.28470369503809001</v>
      </c>
      <c r="Q4022" s="9">
        <v>779.62088456996105</v>
      </c>
      <c r="R4022" s="9">
        <v>1210</v>
      </c>
      <c r="S4022" s="9" t="s">
        <v>310</v>
      </c>
      <c r="T4022" s="9">
        <v>1210</v>
      </c>
      <c r="U4022" s="9" t="s">
        <v>293</v>
      </c>
      <c r="V4022" s="9" t="s">
        <v>195</v>
      </c>
      <c r="Z4022" s="9">
        <v>0</v>
      </c>
      <c r="AA4022" s="9">
        <v>1</v>
      </c>
      <c r="AB4022" s="9">
        <v>1.9372166138397</v>
      </c>
      <c r="AC4022" s="9">
        <v>0.28470369503809001</v>
      </c>
      <c r="AD4022" s="9">
        <v>779.62088456996105</v>
      </c>
      <c r="AF4022" s="9">
        <v>-1</v>
      </c>
      <c r="AG4022" s="9">
        <v>-1</v>
      </c>
      <c r="AH4022" s="9">
        <v>-1</v>
      </c>
      <c r="AI4022" s="9">
        <v>-1</v>
      </c>
      <c r="AJ4022" s="9">
        <v>0</v>
      </c>
      <c r="AM4022" s="9" t="s">
        <v>309</v>
      </c>
      <c r="AN4022" s="9">
        <v>-1</v>
      </c>
      <c r="AQ4022" s="9">
        <v>578</v>
      </c>
      <c r="AR4022" s="9" t="s">
        <v>303</v>
      </c>
      <c r="AS4022" s="9" t="s">
        <v>304</v>
      </c>
      <c r="AT4022" s="9" t="s">
        <v>195</v>
      </c>
      <c r="AU4022" s="9">
        <v>132.71029999999999</v>
      </c>
      <c r="AV4022" s="9">
        <v>113.12786806904199</v>
      </c>
      <c r="AW4022" s="9">
        <v>820.03262863064697</v>
      </c>
      <c r="AX4022" s="9">
        <v>0.63229593230000003</v>
      </c>
    </row>
    <row r="4023" spans="1:50" x14ac:dyDescent="0.25">
      <c r="A4023" s="142">
        <v>550000</v>
      </c>
      <c r="B4023" s="142">
        <v>930000</v>
      </c>
      <c r="C4023" s="142">
        <v>930000</v>
      </c>
      <c r="D4023" s="9" t="s">
        <v>305</v>
      </c>
      <c r="E4023" s="9" t="s">
        <v>70</v>
      </c>
      <c r="F4023" s="9" t="s">
        <v>306</v>
      </c>
      <c r="G4023" s="9" t="s">
        <v>307</v>
      </c>
      <c r="H4023" s="9">
        <v>0.36</v>
      </c>
      <c r="I4023" s="9">
        <v>0.48</v>
      </c>
      <c r="J4023" s="9" t="s">
        <v>195</v>
      </c>
      <c r="K4023" s="9">
        <v>2.682686201985E-2</v>
      </c>
      <c r="L4023" s="9">
        <v>3847.42469214621</v>
      </c>
      <c r="M4023" s="9">
        <v>9.5601531226732099</v>
      </c>
      <c r="N4023" s="9">
        <v>1.40501113799566</v>
      </c>
      <c r="O4023" s="9">
        <v>0.25646890871061001</v>
      </c>
      <c r="P4023" s="9">
        <v>3.7692039935360001E-2</v>
      </c>
      <c r="Q4023" s="9">
        <v>103.214331347978</v>
      </c>
      <c r="R4023" s="9">
        <v>1210</v>
      </c>
      <c r="S4023" s="9" t="s">
        <v>310</v>
      </c>
      <c r="T4023" s="9">
        <v>1210</v>
      </c>
      <c r="U4023" s="9" t="s">
        <v>293</v>
      </c>
      <c r="V4023" s="9" t="s">
        <v>195</v>
      </c>
      <c r="Z4023" s="9">
        <v>0</v>
      </c>
      <c r="AA4023" s="9">
        <v>1</v>
      </c>
      <c r="AB4023" s="9">
        <v>0.25646890871061001</v>
      </c>
      <c r="AC4023" s="9">
        <v>3.7692039935360001E-2</v>
      </c>
      <c r="AD4023" s="9">
        <v>103.214331347978</v>
      </c>
      <c r="AF4023" s="9">
        <v>-1</v>
      </c>
      <c r="AG4023" s="9">
        <v>-1</v>
      </c>
      <c r="AH4023" s="9">
        <v>-1</v>
      </c>
      <c r="AI4023" s="9">
        <v>-1</v>
      </c>
      <c r="AJ4023" s="9">
        <v>0</v>
      </c>
      <c r="AM4023" s="9" t="s">
        <v>309</v>
      </c>
      <c r="AN4023" s="9">
        <v>-1</v>
      </c>
      <c r="AQ4023" s="9">
        <v>578</v>
      </c>
      <c r="AR4023" s="9" t="s">
        <v>303</v>
      </c>
      <c r="AS4023" s="9" t="s">
        <v>304</v>
      </c>
      <c r="AT4023" s="9" t="s">
        <v>195</v>
      </c>
      <c r="AU4023" s="9">
        <v>132.71029999999999</v>
      </c>
      <c r="AV4023" s="9">
        <v>43.439920110551597</v>
      </c>
      <c r="AW4023" s="9">
        <v>108.564458857877</v>
      </c>
      <c r="AX4023" s="9">
        <v>8.3709919999999993E-2</v>
      </c>
    </row>
    <row r="4024" spans="1:50" x14ac:dyDescent="0.25">
      <c r="A4024" s="142">
        <v>550000</v>
      </c>
      <c r="B4024" s="142">
        <v>930000</v>
      </c>
      <c r="C4024" s="142">
        <v>930000</v>
      </c>
      <c r="D4024" s="9" t="s">
        <v>305</v>
      </c>
      <c r="E4024" s="9" t="s">
        <v>70</v>
      </c>
      <c r="F4024" s="9" t="s">
        <v>306</v>
      </c>
      <c r="G4024" s="9" t="s">
        <v>307</v>
      </c>
      <c r="H4024" s="9">
        <v>0.36</v>
      </c>
      <c r="I4024" s="9">
        <v>0.48</v>
      </c>
      <c r="J4024" s="9" t="s">
        <v>195</v>
      </c>
      <c r="K4024" s="9">
        <v>1.278126580542E-2</v>
      </c>
      <c r="L4024" s="9">
        <v>3847.42469214621</v>
      </c>
      <c r="M4024" s="9">
        <v>9.5601531226732099</v>
      </c>
      <c r="N4024" s="9">
        <v>1.40501113799566</v>
      </c>
      <c r="O4024" s="9">
        <v>0.12219085820147001</v>
      </c>
      <c r="P4024" s="9">
        <v>1.7957820814299998E-2</v>
      </c>
      <c r="Q4024" s="9">
        <v>49.174957656687802</v>
      </c>
      <c r="R4024" s="9">
        <v>1210</v>
      </c>
      <c r="S4024" s="9" t="s">
        <v>310</v>
      </c>
      <c r="T4024" s="9">
        <v>1210</v>
      </c>
      <c r="U4024" s="9" t="s">
        <v>293</v>
      </c>
      <c r="V4024" s="9" t="s">
        <v>195</v>
      </c>
      <c r="Z4024" s="9">
        <v>0</v>
      </c>
      <c r="AA4024" s="9">
        <v>1</v>
      </c>
      <c r="AB4024" s="9">
        <v>0.12219085820147001</v>
      </c>
      <c r="AC4024" s="9">
        <v>1.7957820814299998E-2</v>
      </c>
      <c r="AD4024" s="9">
        <v>49.174957656688498</v>
      </c>
      <c r="AF4024" s="9">
        <v>-1</v>
      </c>
      <c r="AG4024" s="9">
        <v>-1</v>
      </c>
      <c r="AH4024" s="9">
        <v>-1</v>
      </c>
      <c r="AI4024" s="9">
        <v>-1</v>
      </c>
      <c r="AJ4024" s="9">
        <v>0</v>
      </c>
      <c r="AM4024" s="9" t="s">
        <v>309</v>
      </c>
      <c r="AN4024" s="9">
        <v>-1</v>
      </c>
      <c r="AQ4024" s="9">
        <v>578</v>
      </c>
      <c r="AR4024" s="9" t="s">
        <v>303</v>
      </c>
      <c r="AS4024" s="9" t="s">
        <v>304</v>
      </c>
      <c r="AT4024" s="9" t="s">
        <v>195</v>
      </c>
      <c r="AU4024" s="9">
        <v>132.71029999999999</v>
      </c>
      <c r="AV4024" s="9">
        <v>41.099183241976803</v>
      </c>
      <c r="AW4024" s="9">
        <v>51.723947611098403</v>
      </c>
      <c r="AX4024" s="9">
        <v>3.9882366299999999E-2</v>
      </c>
    </row>
    <row r="4025" spans="1:50" x14ac:dyDescent="0.25">
      <c r="A4025" s="142">
        <v>550000</v>
      </c>
      <c r="B4025" s="142">
        <v>930000</v>
      </c>
      <c r="C4025" s="142">
        <v>930000</v>
      </c>
      <c r="D4025" s="9" t="s">
        <v>305</v>
      </c>
      <c r="E4025" s="9" t="s">
        <v>70</v>
      </c>
      <c r="F4025" s="9" t="s">
        <v>306</v>
      </c>
      <c r="G4025" s="9" t="s">
        <v>307</v>
      </c>
      <c r="H4025" s="9">
        <v>0.36</v>
      </c>
      <c r="I4025" s="9">
        <v>0.48</v>
      </c>
      <c r="J4025" s="9" t="s">
        <v>195</v>
      </c>
      <c r="K4025" s="9">
        <v>0.13679937864875999</v>
      </c>
      <c r="L4025" s="9">
        <v>3847.42469214621</v>
      </c>
      <c r="M4025" s="9">
        <v>9.5601531226732099</v>
      </c>
      <c r="N4025" s="9">
        <v>1.40501113799566</v>
      </c>
      <c r="O4025" s="9">
        <v>1.30782300696873</v>
      </c>
      <c r="P4025" s="9">
        <v>0.19220465067239001</v>
      </c>
      <c r="Q4025" s="9">
        <v>526.32530728351401</v>
      </c>
      <c r="R4025" s="9">
        <v>1210</v>
      </c>
      <c r="S4025" s="9" t="s">
        <v>310</v>
      </c>
      <c r="T4025" s="9">
        <v>1210</v>
      </c>
      <c r="U4025" s="9" t="s">
        <v>293</v>
      </c>
      <c r="V4025" s="9" t="s">
        <v>195</v>
      </c>
      <c r="Z4025" s="9">
        <v>0</v>
      </c>
      <c r="AA4025" s="9">
        <v>1</v>
      </c>
      <c r="AB4025" s="9">
        <v>1.30782300696873</v>
      </c>
      <c r="AC4025" s="9">
        <v>0.19220465067239001</v>
      </c>
      <c r="AD4025" s="9">
        <v>526.32530728351401</v>
      </c>
      <c r="AF4025" s="9">
        <v>-1</v>
      </c>
      <c r="AG4025" s="9">
        <v>-1</v>
      </c>
      <c r="AH4025" s="9">
        <v>-1</v>
      </c>
      <c r="AI4025" s="9">
        <v>-1</v>
      </c>
      <c r="AJ4025" s="9">
        <v>0</v>
      </c>
      <c r="AM4025" s="9" t="s">
        <v>309</v>
      </c>
      <c r="AN4025" s="9">
        <v>-1</v>
      </c>
      <c r="AQ4025" s="9">
        <v>578</v>
      </c>
      <c r="AR4025" s="9" t="s">
        <v>303</v>
      </c>
      <c r="AS4025" s="9" t="s">
        <v>304</v>
      </c>
      <c r="AT4025" s="9" t="s">
        <v>195</v>
      </c>
      <c r="AU4025" s="9">
        <v>132.71029999999999</v>
      </c>
      <c r="AV4025" s="9">
        <v>95.234069293222703</v>
      </c>
      <c r="AW4025" s="9">
        <v>553.60744406508002</v>
      </c>
      <c r="AX4025" s="9">
        <v>0.42686561820000002</v>
      </c>
    </row>
    <row r="4026" spans="1:50" x14ac:dyDescent="0.25">
      <c r="A4026" s="142">
        <v>550000</v>
      </c>
      <c r="B4026" s="142">
        <v>930000</v>
      </c>
      <c r="C4026" s="142">
        <v>930000</v>
      </c>
      <c r="D4026" s="9" t="s">
        <v>305</v>
      </c>
      <c r="E4026" s="9" t="s">
        <v>70</v>
      </c>
      <c r="F4026" s="9" t="s">
        <v>306</v>
      </c>
      <c r="G4026" s="9" t="s">
        <v>307</v>
      </c>
      <c r="H4026" s="9">
        <v>0.36</v>
      </c>
      <c r="I4026" s="9">
        <v>0.48</v>
      </c>
      <c r="J4026" s="9" t="s">
        <v>195</v>
      </c>
      <c r="K4026" s="9">
        <v>1.5739585150169998E-2</v>
      </c>
      <c r="L4026" s="9">
        <v>3847.42469214621</v>
      </c>
      <c r="M4026" s="9">
        <v>9.5601531226732099</v>
      </c>
      <c r="N4026" s="9">
        <v>1.40501113799566</v>
      </c>
      <c r="O4026" s="9">
        <v>0.15047284412298001</v>
      </c>
      <c r="P4026" s="9">
        <v>2.2114292443419999E-2</v>
      </c>
      <c r="Q4026" s="9">
        <v>60.556868550905797</v>
      </c>
      <c r="R4026" s="9">
        <v>1210</v>
      </c>
      <c r="S4026" s="9" t="s">
        <v>310</v>
      </c>
      <c r="T4026" s="9">
        <v>1210</v>
      </c>
      <c r="U4026" s="9" t="s">
        <v>293</v>
      </c>
      <c r="V4026" s="9" t="s">
        <v>195</v>
      </c>
      <c r="Z4026" s="9">
        <v>0</v>
      </c>
      <c r="AA4026" s="9">
        <v>1</v>
      </c>
      <c r="AB4026" s="9">
        <v>0.15047284412298001</v>
      </c>
      <c r="AC4026" s="9">
        <v>2.2114292443419999E-2</v>
      </c>
      <c r="AD4026" s="9">
        <v>60.5568685509039</v>
      </c>
      <c r="AF4026" s="9">
        <v>-1</v>
      </c>
      <c r="AG4026" s="9">
        <v>-1</v>
      </c>
      <c r="AH4026" s="9">
        <v>-1</v>
      </c>
      <c r="AI4026" s="9">
        <v>-1</v>
      </c>
      <c r="AJ4026" s="9">
        <v>0</v>
      </c>
      <c r="AM4026" s="9" t="s">
        <v>309</v>
      </c>
      <c r="AN4026" s="9">
        <v>-1</v>
      </c>
      <c r="AQ4026" s="9">
        <v>578</v>
      </c>
      <c r="AR4026" s="9" t="s">
        <v>303</v>
      </c>
      <c r="AS4026" s="9" t="s">
        <v>304</v>
      </c>
      <c r="AT4026" s="9" t="s">
        <v>195</v>
      </c>
      <c r="AU4026" s="9">
        <v>132.71029999999999</v>
      </c>
      <c r="AV4026" s="9">
        <v>45.242444192665701</v>
      </c>
      <c r="AW4026" s="9">
        <v>63.695841250879297</v>
      </c>
      <c r="AX4026" s="9">
        <v>4.9113437599999997E-2</v>
      </c>
    </row>
    <row r="4027" spans="1:50" x14ac:dyDescent="0.25">
      <c r="A4027" s="142">
        <v>550000</v>
      </c>
      <c r="B4027" s="142">
        <v>930000</v>
      </c>
      <c r="C4027" s="142">
        <v>930000</v>
      </c>
      <c r="D4027" s="9" t="s">
        <v>305</v>
      </c>
      <c r="E4027" s="9" t="s">
        <v>70</v>
      </c>
      <c r="F4027" s="9" t="s">
        <v>306</v>
      </c>
      <c r="G4027" s="9" t="s">
        <v>307</v>
      </c>
      <c r="H4027" s="9">
        <v>0.36</v>
      </c>
      <c r="I4027" s="9">
        <v>0.48</v>
      </c>
      <c r="J4027" s="9" t="s">
        <v>195</v>
      </c>
      <c r="K4027" s="9">
        <v>1.867247387014E-2</v>
      </c>
      <c r="L4027" s="9">
        <v>3860.0828661586402</v>
      </c>
      <c r="M4027" s="9">
        <v>9.5896964692179107</v>
      </c>
      <c r="N4027" s="9">
        <v>1.40928788505986</v>
      </c>
      <c r="O4027" s="9">
        <v>0.17906335674408999</v>
      </c>
      <c r="P4027" s="9">
        <v>2.6314891209289999E-2</v>
      </c>
      <c r="Q4027" s="9">
        <v>72.077296454941703</v>
      </c>
      <c r="R4027" s="9">
        <v>1200</v>
      </c>
      <c r="S4027" s="9" t="s">
        <v>308</v>
      </c>
      <c r="T4027" s="9">
        <v>1200</v>
      </c>
      <c r="U4027" s="9" t="s">
        <v>293</v>
      </c>
      <c r="V4027" s="9" t="s">
        <v>195</v>
      </c>
      <c r="Z4027" s="9">
        <v>0</v>
      </c>
      <c r="AA4027" s="9">
        <v>1</v>
      </c>
      <c r="AB4027" s="9">
        <v>0.17906335674408999</v>
      </c>
      <c r="AC4027" s="9">
        <v>2.6314891209289999E-2</v>
      </c>
      <c r="AD4027" s="9">
        <v>528.45285373371996</v>
      </c>
      <c r="AF4027" s="9">
        <v>-1</v>
      </c>
      <c r="AG4027" s="9">
        <v>-1</v>
      </c>
      <c r="AH4027" s="9">
        <v>-1</v>
      </c>
      <c r="AI4027" s="9">
        <v>-1</v>
      </c>
      <c r="AJ4027" s="9">
        <v>0</v>
      </c>
      <c r="AM4027" s="9" t="s">
        <v>309</v>
      </c>
      <c r="AN4027" s="9">
        <v>-1</v>
      </c>
      <c r="AQ4027" s="9">
        <v>578</v>
      </c>
      <c r="AR4027" s="9" t="s">
        <v>303</v>
      </c>
      <c r="AS4027" s="9" t="s">
        <v>304</v>
      </c>
      <c r="AT4027" s="9" t="s">
        <v>195</v>
      </c>
      <c r="AU4027" s="9">
        <v>132.71029999999999</v>
      </c>
      <c r="AV4027" s="9">
        <v>103.044711180902</v>
      </c>
      <c r="AW4027" s="9">
        <v>75.564820803491401</v>
      </c>
      <c r="AX4027" s="9">
        <v>0.42859112220000001</v>
      </c>
    </row>
    <row r="4028" spans="1:50" x14ac:dyDescent="0.25">
      <c r="A4028" s="142">
        <v>550000</v>
      </c>
      <c r="B4028" s="142">
        <v>930000</v>
      </c>
      <c r="C4028" s="142">
        <v>930000</v>
      </c>
      <c r="D4028" s="9" t="s">
        <v>305</v>
      </c>
      <c r="E4028" s="9" t="s">
        <v>70</v>
      </c>
      <c r="F4028" s="9" t="s">
        <v>306</v>
      </c>
      <c r="G4028" s="9" t="s">
        <v>307</v>
      </c>
      <c r="H4028" s="9">
        <v>0.36</v>
      </c>
      <c r="I4028" s="9">
        <v>0.48</v>
      </c>
      <c r="J4028" s="9" t="s">
        <v>195</v>
      </c>
      <c r="K4028" s="9">
        <v>0.20281358541982</v>
      </c>
      <c r="L4028" s="9">
        <v>3855.97594257736</v>
      </c>
      <c r="M4028" s="9">
        <v>9.5802544286466293</v>
      </c>
      <c r="N4028" s="9">
        <v>1.4079262369760399</v>
      </c>
      <c r="O4028" s="9">
        <v>1.94300574990796</v>
      </c>
      <c r="P4028" s="9">
        <v>0.28554656812774998</v>
      </c>
      <c r="Q4028" s="9">
        <v>782.04430620669598</v>
      </c>
      <c r="R4028" s="9">
        <v>1200</v>
      </c>
      <c r="S4028" s="9" t="s">
        <v>308</v>
      </c>
      <c r="T4028" s="9">
        <v>1200</v>
      </c>
      <c r="U4028" s="9" t="s">
        <v>293</v>
      </c>
      <c r="V4028" s="9" t="s">
        <v>195</v>
      </c>
      <c r="Z4028" s="9">
        <v>0</v>
      </c>
      <c r="AA4028" s="9">
        <v>1</v>
      </c>
      <c r="AB4028" s="9">
        <v>1.94300574990796</v>
      </c>
      <c r="AC4028" s="9">
        <v>0.28554656812774998</v>
      </c>
      <c r="AD4028" s="9">
        <v>782.04430620669598</v>
      </c>
      <c r="AF4028" s="9">
        <v>-1</v>
      </c>
      <c r="AG4028" s="9">
        <v>-1</v>
      </c>
      <c r="AH4028" s="9">
        <v>-1</v>
      </c>
      <c r="AI4028" s="9">
        <v>-1</v>
      </c>
      <c r="AJ4028" s="9">
        <v>0</v>
      </c>
      <c r="AM4028" s="9" t="s">
        <v>309</v>
      </c>
      <c r="AN4028" s="9">
        <v>-1</v>
      </c>
      <c r="AQ4028" s="9">
        <v>578</v>
      </c>
      <c r="AR4028" s="9" t="s">
        <v>303</v>
      </c>
      <c r="AS4028" s="9" t="s">
        <v>304</v>
      </c>
      <c r="AT4028" s="9" t="s">
        <v>195</v>
      </c>
      <c r="AU4028" s="9">
        <v>132.71029999999999</v>
      </c>
      <c r="AV4028" s="9">
        <v>136.91608105643101</v>
      </c>
      <c r="AW4028" s="9">
        <v>820.75746070618004</v>
      </c>
      <c r="AX4028" s="9">
        <v>0.63426139999999998</v>
      </c>
    </row>
    <row r="4029" spans="1:50" x14ac:dyDescent="0.25">
      <c r="A4029" s="142">
        <v>550000</v>
      </c>
      <c r="B4029" s="142">
        <v>930000</v>
      </c>
      <c r="C4029" s="142">
        <v>930000</v>
      </c>
      <c r="D4029" s="9" t="s">
        <v>305</v>
      </c>
      <c r="E4029" s="9" t="s">
        <v>70</v>
      </c>
      <c r="F4029" s="9" t="s">
        <v>306</v>
      </c>
      <c r="G4029" s="9" t="s">
        <v>307</v>
      </c>
      <c r="H4029" s="9">
        <v>0.36</v>
      </c>
      <c r="I4029" s="9">
        <v>0.48</v>
      </c>
      <c r="J4029" s="9" t="s">
        <v>195</v>
      </c>
      <c r="K4029" s="9">
        <v>1.87660994611E-2</v>
      </c>
      <c r="L4029" s="9">
        <v>3855.97594257736</v>
      </c>
      <c r="M4029" s="9">
        <v>9.5802544286466293</v>
      </c>
      <c r="N4029" s="9">
        <v>1.4079262369760399</v>
      </c>
      <c r="O4029" s="9">
        <v>0.17978400747063999</v>
      </c>
      <c r="P4029" s="9">
        <v>2.642128379698E-2</v>
      </c>
      <c r="Q4029" s="9">
        <v>72.3616280580232</v>
      </c>
      <c r="R4029" s="9">
        <v>1200</v>
      </c>
      <c r="S4029" s="9" t="s">
        <v>308</v>
      </c>
      <c r="T4029" s="9">
        <v>1200</v>
      </c>
      <c r="U4029" s="9" t="s">
        <v>293</v>
      </c>
      <c r="V4029" s="9" t="s">
        <v>195</v>
      </c>
      <c r="Z4029" s="9">
        <v>0</v>
      </c>
      <c r="AA4029" s="9">
        <v>1</v>
      </c>
      <c r="AB4029" s="9">
        <v>0.17978400747063999</v>
      </c>
      <c r="AC4029" s="9">
        <v>2.642128379698E-2</v>
      </c>
      <c r="AD4029" s="9">
        <v>883.49665033445501</v>
      </c>
      <c r="AF4029" s="9">
        <v>-1</v>
      </c>
      <c r="AG4029" s="9">
        <v>-1</v>
      </c>
      <c r="AH4029" s="9">
        <v>-1</v>
      </c>
      <c r="AI4029" s="9">
        <v>-1</v>
      </c>
      <c r="AJ4029" s="9">
        <v>0</v>
      </c>
      <c r="AM4029" s="9" t="s">
        <v>309</v>
      </c>
      <c r="AN4029" s="9">
        <v>-1</v>
      </c>
      <c r="AQ4029" s="9">
        <v>578</v>
      </c>
      <c r="AR4029" s="9" t="s">
        <v>303</v>
      </c>
      <c r="AS4029" s="9" t="s">
        <v>304</v>
      </c>
      <c r="AT4029" s="9" t="s">
        <v>195</v>
      </c>
      <c r="AU4029" s="9">
        <v>132.71029999999999</v>
      </c>
      <c r="AV4029" s="9">
        <v>66.081522574732205</v>
      </c>
      <c r="AW4029" s="9">
        <v>75.943710127558504</v>
      </c>
      <c r="AX4029" s="9">
        <v>0.71654229550000004</v>
      </c>
    </row>
    <row r="4030" spans="1:50" x14ac:dyDescent="0.25">
      <c r="A4030" s="142">
        <v>550000</v>
      </c>
      <c r="B4030" s="142">
        <v>930000</v>
      </c>
      <c r="C4030" s="142">
        <v>930000</v>
      </c>
      <c r="D4030" s="9" t="s">
        <v>305</v>
      </c>
      <c r="E4030" s="9" t="s">
        <v>70</v>
      </c>
      <c r="F4030" s="9" t="s">
        <v>306</v>
      </c>
      <c r="G4030" s="9" t="s">
        <v>307</v>
      </c>
      <c r="H4030" s="9">
        <v>0.36</v>
      </c>
      <c r="I4030" s="9">
        <v>0.48</v>
      </c>
      <c r="J4030" s="9" t="s">
        <v>195</v>
      </c>
      <c r="K4030" s="9">
        <v>8.8911930841999998E-3</v>
      </c>
      <c r="L4030" s="9">
        <v>3855.97594257736</v>
      </c>
      <c r="M4030" s="9">
        <v>9.5802544286466293</v>
      </c>
      <c r="N4030" s="9">
        <v>1.4079262369760399</v>
      </c>
      <c r="O4030" s="9">
        <v>8.5179891920930006E-2</v>
      </c>
      <c r="P4030" s="9">
        <v>1.251814402127E-2</v>
      </c>
      <c r="Q4030" s="9">
        <v>34.284226633516198</v>
      </c>
      <c r="R4030" s="9">
        <v>1210</v>
      </c>
      <c r="S4030" s="9" t="s">
        <v>310</v>
      </c>
      <c r="T4030" s="9">
        <v>1210</v>
      </c>
      <c r="U4030" s="9" t="s">
        <v>293</v>
      </c>
      <c r="V4030" s="9" t="s">
        <v>195</v>
      </c>
      <c r="Z4030" s="9">
        <v>0</v>
      </c>
      <c r="AA4030" s="9">
        <v>1</v>
      </c>
      <c r="AB4030" s="9">
        <v>8.5179891920930006E-2</v>
      </c>
      <c r="AC4030" s="9">
        <v>1.251814402127E-2</v>
      </c>
      <c r="AD4030" s="9">
        <v>459.789698814259</v>
      </c>
      <c r="AF4030" s="9">
        <v>-1</v>
      </c>
      <c r="AG4030" s="9">
        <v>-1</v>
      </c>
      <c r="AH4030" s="9">
        <v>-1</v>
      </c>
      <c r="AI4030" s="9">
        <v>-1</v>
      </c>
      <c r="AJ4030" s="9">
        <v>0</v>
      </c>
      <c r="AM4030" s="9" t="s">
        <v>309</v>
      </c>
      <c r="AN4030" s="9">
        <v>-1</v>
      </c>
      <c r="AQ4030" s="9">
        <v>578</v>
      </c>
      <c r="AR4030" s="9" t="s">
        <v>303</v>
      </c>
      <c r="AS4030" s="9" t="s">
        <v>304</v>
      </c>
      <c r="AT4030" s="9" t="s">
        <v>195</v>
      </c>
      <c r="AU4030" s="9">
        <v>132.71029999999999</v>
      </c>
      <c r="AV4030" s="9">
        <v>45.692843861925603</v>
      </c>
      <c r="AW4030" s="9">
        <v>35.981381835626301</v>
      </c>
      <c r="AX4030" s="9">
        <v>0.37290324320000001</v>
      </c>
    </row>
    <row r="4031" spans="1:50" x14ac:dyDescent="0.25">
      <c r="A4031" s="142">
        <v>550000</v>
      </c>
      <c r="B4031" s="142">
        <v>930000</v>
      </c>
      <c r="C4031" s="142">
        <v>930000</v>
      </c>
      <c r="D4031" s="9" t="s">
        <v>305</v>
      </c>
      <c r="E4031" s="9" t="s">
        <v>70</v>
      </c>
      <c r="F4031" s="9" t="s">
        <v>306</v>
      </c>
      <c r="G4031" s="9" t="s">
        <v>307</v>
      </c>
      <c r="H4031" s="9">
        <v>0.36</v>
      </c>
      <c r="I4031" s="9">
        <v>0.48</v>
      </c>
      <c r="J4031" s="9" t="s">
        <v>195</v>
      </c>
      <c r="K4031" s="9">
        <v>2.871182047938E-2</v>
      </c>
      <c r="L4031" s="9">
        <v>3855.97594257736</v>
      </c>
      <c r="M4031" s="9">
        <v>9.5802544286466293</v>
      </c>
      <c r="N4031" s="9">
        <v>1.4079262369760399</v>
      </c>
      <c r="O4031" s="9">
        <v>0.27506654530213998</v>
      </c>
      <c r="P4031" s="9">
        <v>4.0424125364270001E-2</v>
      </c>
      <c r="Q4031" s="9">
        <v>110.712089036112</v>
      </c>
      <c r="R4031" s="9">
        <v>1210</v>
      </c>
      <c r="S4031" s="9" t="s">
        <v>310</v>
      </c>
      <c r="T4031" s="9">
        <v>1210</v>
      </c>
      <c r="U4031" s="9" t="s">
        <v>293</v>
      </c>
      <c r="V4031" s="9" t="s">
        <v>195</v>
      </c>
      <c r="Z4031" s="9">
        <v>0</v>
      </c>
      <c r="AA4031" s="9">
        <v>1</v>
      </c>
      <c r="AB4031" s="9">
        <v>0.27506654530213998</v>
      </c>
      <c r="AC4031" s="9">
        <v>4.0424125364270001E-2</v>
      </c>
      <c r="AD4031" s="9">
        <v>110.712089036112</v>
      </c>
      <c r="AF4031" s="9">
        <v>-1</v>
      </c>
      <c r="AG4031" s="9">
        <v>-1</v>
      </c>
      <c r="AH4031" s="9">
        <v>-1</v>
      </c>
      <c r="AI4031" s="9">
        <v>-1</v>
      </c>
      <c r="AJ4031" s="9">
        <v>0</v>
      </c>
      <c r="AM4031" s="9" t="s">
        <v>309</v>
      </c>
      <c r="AN4031" s="9">
        <v>-1</v>
      </c>
      <c r="AQ4031" s="9">
        <v>578</v>
      </c>
      <c r="AR4031" s="9" t="s">
        <v>303</v>
      </c>
      <c r="AS4031" s="9" t="s">
        <v>304</v>
      </c>
      <c r="AT4031" s="9" t="s">
        <v>195</v>
      </c>
      <c r="AU4031" s="9">
        <v>132.71029999999999</v>
      </c>
      <c r="AV4031" s="9">
        <v>49.545093472499197</v>
      </c>
      <c r="AW4031" s="9">
        <v>116.19261510579901</v>
      </c>
      <c r="AX4031" s="9">
        <v>8.9790826500000004E-2</v>
      </c>
    </row>
    <row r="4032" spans="1:50" x14ac:dyDescent="0.25">
      <c r="A4032" s="142">
        <v>550000</v>
      </c>
      <c r="B4032" s="142">
        <v>930000</v>
      </c>
      <c r="C4032" s="142">
        <v>930000</v>
      </c>
      <c r="D4032" s="9" t="s">
        <v>305</v>
      </c>
      <c r="E4032" s="9" t="s">
        <v>70</v>
      </c>
      <c r="F4032" s="9" t="s">
        <v>306</v>
      </c>
      <c r="G4032" s="9" t="s">
        <v>307</v>
      </c>
      <c r="H4032" s="9">
        <v>0.36</v>
      </c>
      <c r="I4032" s="9">
        <v>0.48</v>
      </c>
      <c r="J4032" s="9" t="s">
        <v>195</v>
      </c>
      <c r="K4032" s="9">
        <v>2.34925582065E-3</v>
      </c>
      <c r="L4032" s="9">
        <v>3855.97594257736</v>
      </c>
      <c r="M4032" s="9">
        <v>9.5802544286466293</v>
      </c>
      <c r="N4032" s="9">
        <v>1.4079262369760399</v>
      </c>
      <c r="O4032" s="9">
        <v>2.2506468479839999E-2</v>
      </c>
      <c r="P4032" s="9">
        <v>3.30757890726E-3</v>
      </c>
      <c r="Q4032" s="9">
        <v>9.0586739274016495</v>
      </c>
      <c r="R4032" s="9">
        <v>1210</v>
      </c>
      <c r="S4032" s="9" t="s">
        <v>310</v>
      </c>
      <c r="T4032" s="9">
        <v>1210</v>
      </c>
      <c r="U4032" s="9" t="s">
        <v>293</v>
      </c>
      <c r="V4032" s="9" t="s">
        <v>195</v>
      </c>
      <c r="Z4032" s="9">
        <v>0</v>
      </c>
      <c r="AA4032" s="9">
        <v>1</v>
      </c>
      <c r="AB4032" s="9">
        <v>2.2506468479839999E-2</v>
      </c>
      <c r="AC4032" s="9">
        <v>3.30757890726E-3</v>
      </c>
      <c r="AD4032" s="9">
        <v>146.03827159915301</v>
      </c>
      <c r="AF4032" s="9">
        <v>-1</v>
      </c>
      <c r="AG4032" s="9">
        <v>-1</v>
      </c>
      <c r="AH4032" s="9">
        <v>-1</v>
      </c>
      <c r="AI4032" s="9">
        <v>-1</v>
      </c>
      <c r="AJ4032" s="9">
        <v>0</v>
      </c>
      <c r="AM4032" s="9" t="s">
        <v>309</v>
      </c>
      <c r="AN4032" s="9">
        <v>-1</v>
      </c>
      <c r="AQ4032" s="9">
        <v>578</v>
      </c>
      <c r="AR4032" s="9" t="s">
        <v>303</v>
      </c>
      <c r="AS4032" s="9" t="s">
        <v>304</v>
      </c>
      <c r="AT4032" s="9" t="s">
        <v>195</v>
      </c>
      <c r="AU4032" s="9">
        <v>132.71029999999999</v>
      </c>
      <c r="AV4032" s="9">
        <v>12.633273843069199</v>
      </c>
      <c r="AW4032" s="9">
        <v>9.5071010056743805</v>
      </c>
      <c r="AX4032" s="9">
        <v>0.1184414206</v>
      </c>
    </row>
    <row r="4033" spans="1:50" x14ac:dyDescent="0.25">
      <c r="A4033" s="142">
        <v>550000</v>
      </c>
      <c r="B4033" s="142">
        <v>930000</v>
      </c>
      <c r="C4033" s="142">
        <v>930000</v>
      </c>
      <c r="D4033" s="9" t="s">
        <v>305</v>
      </c>
      <c r="E4033" s="9" t="s">
        <v>70</v>
      </c>
      <c r="F4033" s="9" t="s">
        <v>306</v>
      </c>
      <c r="G4033" s="9" t="s">
        <v>307</v>
      </c>
      <c r="H4033" s="9">
        <v>0.36</v>
      </c>
      <c r="I4033" s="9">
        <v>0.48</v>
      </c>
      <c r="J4033" s="9" t="s">
        <v>195</v>
      </c>
      <c r="K4033" s="9">
        <v>5.5110287018090003E-2</v>
      </c>
      <c r="L4033" s="9">
        <v>3881.2000222951301</v>
      </c>
      <c r="M4033" s="9">
        <v>10.8387127678669</v>
      </c>
      <c r="N4033" s="9">
        <v>1.9795152677293399</v>
      </c>
      <c r="O4033" s="9">
        <v>0.59732457154379004</v>
      </c>
      <c r="P4033" s="9">
        <v>0.10909165456125</v>
      </c>
      <c r="Q4033" s="9">
        <v>213.894047203306</v>
      </c>
      <c r="R4033" s="9">
        <v>1200</v>
      </c>
      <c r="S4033" s="9" t="s">
        <v>308</v>
      </c>
      <c r="T4033" s="9">
        <v>1200</v>
      </c>
      <c r="U4033" s="9" t="s">
        <v>293</v>
      </c>
      <c r="V4033" s="9" t="s">
        <v>195</v>
      </c>
      <c r="Z4033" s="9">
        <v>0</v>
      </c>
      <c r="AA4033" s="9">
        <v>1</v>
      </c>
      <c r="AB4033" s="9">
        <v>0.59732457154379004</v>
      </c>
      <c r="AC4033" s="9">
        <v>0.10909165456125</v>
      </c>
      <c r="AD4033" s="9">
        <v>215.90772528028199</v>
      </c>
      <c r="AF4033" s="9">
        <v>-1</v>
      </c>
      <c r="AG4033" s="9">
        <v>-1</v>
      </c>
      <c r="AH4033" s="9">
        <v>-1</v>
      </c>
      <c r="AI4033" s="9">
        <v>-1</v>
      </c>
      <c r="AJ4033" s="9">
        <v>0</v>
      </c>
      <c r="AM4033" s="9" t="s">
        <v>309</v>
      </c>
      <c r="AN4033" s="9">
        <v>-1</v>
      </c>
      <c r="AQ4033" s="9">
        <v>578</v>
      </c>
      <c r="AR4033" s="9" t="s">
        <v>303</v>
      </c>
      <c r="AS4033" s="9" t="s">
        <v>304</v>
      </c>
      <c r="AT4033" s="9" t="s">
        <v>195</v>
      </c>
      <c r="AU4033" s="9">
        <v>132.71029999999999</v>
      </c>
      <c r="AV4033" s="9">
        <v>70.314285737697205</v>
      </c>
      <c r="AW4033" s="9">
        <v>223.02341895946799</v>
      </c>
      <c r="AX4033" s="9">
        <v>0.1751076442</v>
      </c>
    </row>
    <row r="4034" spans="1:50" x14ac:dyDescent="0.25">
      <c r="A4034" s="142">
        <v>550000</v>
      </c>
      <c r="B4034" s="142">
        <v>930000</v>
      </c>
      <c r="C4034" s="142">
        <v>930000</v>
      </c>
      <c r="D4034" s="9" t="s">
        <v>305</v>
      </c>
      <c r="E4034" s="9" t="s">
        <v>70</v>
      </c>
      <c r="F4034" s="9" t="s">
        <v>306</v>
      </c>
      <c r="G4034" s="9" t="s">
        <v>307</v>
      </c>
      <c r="H4034" s="9">
        <v>0.36</v>
      </c>
      <c r="I4034" s="9">
        <v>0.48</v>
      </c>
      <c r="J4034" s="9" t="s">
        <v>195</v>
      </c>
      <c r="K4034" s="9">
        <v>5.18745670687E-3</v>
      </c>
      <c r="L4034" s="9">
        <v>3881.2000222951301</v>
      </c>
      <c r="M4034" s="9">
        <v>10.8387127678669</v>
      </c>
      <c r="N4034" s="9">
        <v>1.9795152677293399</v>
      </c>
      <c r="O4034" s="9">
        <v>5.6225353241519997E-2</v>
      </c>
      <c r="P4034" s="9">
        <v>1.026864975193E-2</v>
      </c>
      <c r="Q4034" s="9">
        <v>20.1335570863627</v>
      </c>
      <c r="R4034" s="9">
        <v>1410</v>
      </c>
      <c r="S4034" s="9" t="s">
        <v>299</v>
      </c>
      <c r="T4034" s="9">
        <v>1410</v>
      </c>
      <c r="U4034" s="9" t="s">
        <v>293</v>
      </c>
      <c r="V4034" s="9" t="s">
        <v>195</v>
      </c>
      <c r="Z4034" s="9">
        <v>0</v>
      </c>
      <c r="AA4034" s="9">
        <v>1</v>
      </c>
      <c r="AB4034" s="9">
        <v>5.6225353241519997E-2</v>
      </c>
      <c r="AC4034" s="9">
        <v>1.026864975193E-2</v>
      </c>
      <c r="AD4034" s="9">
        <v>30.773220723835099</v>
      </c>
      <c r="AF4034" s="9">
        <v>-1</v>
      </c>
      <c r="AG4034" s="9">
        <v>-1</v>
      </c>
      <c r="AH4034" s="9">
        <v>-1</v>
      </c>
      <c r="AI4034" s="9">
        <v>-1</v>
      </c>
      <c r="AJ4034" s="9">
        <v>0</v>
      </c>
      <c r="AM4034" s="9" t="s">
        <v>309</v>
      </c>
      <c r="AN4034" s="9">
        <v>-1</v>
      </c>
      <c r="AQ4034" s="9">
        <v>578</v>
      </c>
      <c r="AR4034" s="9" t="s">
        <v>303</v>
      </c>
      <c r="AS4034" s="9" t="s">
        <v>304</v>
      </c>
      <c r="AT4034" s="9" t="s">
        <v>195</v>
      </c>
      <c r="AU4034" s="9">
        <v>132.71029999999999</v>
      </c>
      <c r="AV4034" s="9">
        <v>40.942289305885801</v>
      </c>
      <c r="AW4034" s="9">
        <v>20.992892490121601</v>
      </c>
      <c r="AX4034" s="9">
        <v>2.4958005500000002E-2</v>
      </c>
    </row>
    <row r="4035" spans="1:50" x14ac:dyDescent="0.25">
      <c r="A4035" s="142">
        <v>550000</v>
      </c>
      <c r="B4035" s="142">
        <v>930000</v>
      </c>
      <c r="C4035" s="142">
        <v>930000</v>
      </c>
      <c r="D4035" s="9" t="s">
        <v>305</v>
      </c>
      <c r="E4035" s="9" t="s">
        <v>70</v>
      </c>
      <c r="F4035" s="9" t="s">
        <v>306</v>
      </c>
      <c r="G4035" s="9" t="s">
        <v>307</v>
      </c>
      <c r="H4035" s="9">
        <v>0.36</v>
      </c>
      <c r="I4035" s="9">
        <v>0.48</v>
      </c>
      <c r="J4035" s="9" t="s">
        <v>195</v>
      </c>
      <c r="K4035" s="9">
        <v>8.8292665079999999E-5</v>
      </c>
      <c r="L4035" s="9">
        <v>3881.2000222951301</v>
      </c>
      <c r="M4035" s="9">
        <v>10.8387127678669</v>
      </c>
      <c r="N4035" s="9">
        <v>1.9795152677293399</v>
      </c>
      <c r="O4035" s="9">
        <v>9.5697883639999997E-4</v>
      </c>
      <c r="P4035" s="9">
        <v>1.7477667856999999E-4</v>
      </c>
      <c r="Q4035" s="9">
        <v>0.34268149371192003</v>
      </c>
      <c r="R4035" s="9">
        <v>1430</v>
      </c>
      <c r="S4035" s="9" t="s">
        <v>298</v>
      </c>
      <c r="T4035" s="9">
        <v>1430</v>
      </c>
      <c r="U4035" s="9" t="s">
        <v>293</v>
      </c>
      <c r="V4035" s="9" t="s">
        <v>195</v>
      </c>
      <c r="Z4035" s="9">
        <v>0</v>
      </c>
      <c r="AA4035" s="9">
        <v>1</v>
      </c>
      <c r="AB4035" s="9">
        <v>9.5697883639999997E-4</v>
      </c>
      <c r="AC4035" s="9">
        <v>1.7477667856999999E-4</v>
      </c>
      <c r="AD4035" s="9">
        <v>4.3087587190602701</v>
      </c>
      <c r="AF4035" s="9">
        <v>-1</v>
      </c>
      <c r="AG4035" s="9">
        <v>-1</v>
      </c>
      <c r="AH4035" s="9">
        <v>-1</v>
      </c>
      <c r="AI4035" s="9">
        <v>-1</v>
      </c>
      <c r="AJ4035" s="9">
        <v>0</v>
      </c>
      <c r="AM4035" s="9" t="s">
        <v>309</v>
      </c>
      <c r="AN4035" s="9">
        <v>-1</v>
      </c>
      <c r="AQ4035" s="9">
        <v>578</v>
      </c>
      <c r="AR4035" s="9" t="s">
        <v>303</v>
      </c>
      <c r="AS4035" s="9" t="s">
        <v>304</v>
      </c>
      <c r="AT4035" s="9" t="s">
        <v>195</v>
      </c>
      <c r="AU4035" s="9">
        <v>132.71029999999999</v>
      </c>
      <c r="AV4035" s="9">
        <v>6.9749887277499596</v>
      </c>
      <c r="AW4035" s="9">
        <v>0.35730773876673999</v>
      </c>
      <c r="AX4035" s="9">
        <v>3.4945326000000001E-3</v>
      </c>
    </row>
    <row r="4036" spans="1:50" x14ac:dyDescent="0.25">
      <c r="A4036" s="142">
        <v>550000</v>
      </c>
      <c r="B4036" s="142">
        <v>930000</v>
      </c>
      <c r="C4036" s="142">
        <v>930000</v>
      </c>
      <c r="D4036" s="9" t="s">
        <v>305</v>
      </c>
      <c r="E4036" s="9" t="s">
        <v>70</v>
      </c>
      <c r="F4036" s="9" t="s">
        <v>306</v>
      </c>
      <c r="G4036" s="9" t="s">
        <v>307</v>
      </c>
      <c r="H4036" s="9">
        <v>0.36</v>
      </c>
      <c r="I4036" s="9">
        <v>0.48</v>
      </c>
      <c r="J4036" s="9" t="s">
        <v>195</v>
      </c>
      <c r="K4036" s="9">
        <v>0.22726647485340001</v>
      </c>
      <c r="L4036" s="9">
        <v>3881.2000222951301</v>
      </c>
      <c r="M4036" s="9">
        <v>10.8387127678669</v>
      </c>
      <c r="N4036" s="9">
        <v>1.9795152677293399</v>
      </c>
      <c r="O4036" s="9">
        <v>2.4632760427017399</v>
      </c>
      <c r="P4036" s="9">
        <v>0.44987745681534003</v>
      </c>
      <c r="Q4036" s="9">
        <v>882.06664726798397</v>
      </c>
      <c r="R4036" s="9">
        <v>1330</v>
      </c>
      <c r="S4036" s="9" t="s">
        <v>311</v>
      </c>
      <c r="T4036" s="9">
        <v>1330</v>
      </c>
      <c r="U4036" s="9" t="s">
        <v>293</v>
      </c>
      <c r="V4036" s="9" t="s">
        <v>195</v>
      </c>
      <c r="Z4036" s="9">
        <v>0</v>
      </c>
      <c r="AA4036" s="9">
        <v>1</v>
      </c>
      <c r="AB4036" s="9">
        <v>2.4632760427017399</v>
      </c>
      <c r="AC4036" s="9">
        <v>0.44987745681534003</v>
      </c>
      <c r="AD4036" s="9">
        <v>893.85153730034904</v>
      </c>
      <c r="AF4036" s="9">
        <v>-1</v>
      </c>
      <c r="AG4036" s="9">
        <v>-1</v>
      </c>
      <c r="AH4036" s="9">
        <v>-1</v>
      </c>
      <c r="AI4036" s="9">
        <v>-1</v>
      </c>
      <c r="AJ4036" s="9">
        <v>0</v>
      </c>
      <c r="AM4036" s="9" t="s">
        <v>309</v>
      </c>
      <c r="AN4036" s="9">
        <v>-1</v>
      </c>
      <c r="AQ4036" s="9">
        <v>578</v>
      </c>
      <c r="AR4036" s="9" t="s">
        <v>303</v>
      </c>
      <c r="AS4036" s="9" t="s">
        <v>304</v>
      </c>
      <c r="AT4036" s="9" t="s">
        <v>195</v>
      </c>
      <c r="AU4036" s="9">
        <v>132.71029999999999</v>
      </c>
      <c r="AV4036" s="9">
        <v>120.77205931257799</v>
      </c>
      <c r="AW4036" s="9">
        <v>919.71479335672302</v>
      </c>
      <c r="AX4036" s="9">
        <v>0.72494041949999999</v>
      </c>
    </row>
    <row r="4037" spans="1:50" x14ac:dyDescent="0.25">
      <c r="A4037" s="142">
        <v>550000</v>
      </c>
      <c r="B4037" s="142">
        <v>930000</v>
      </c>
      <c r="C4037" s="142">
        <v>930000</v>
      </c>
      <c r="D4037" s="9" t="s">
        <v>305</v>
      </c>
      <c r="E4037" s="9" t="s">
        <v>70</v>
      </c>
      <c r="F4037" s="9" t="s">
        <v>306</v>
      </c>
      <c r="G4037" s="9" t="s">
        <v>307</v>
      </c>
      <c r="H4037" s="9">
        <v>0.36</v>
      </c>
      <c r="I4037" s="9">
        <v>0.48</v>
      </c>
      <c r="J4037" s="9" t="s">
        <v>195</v>
      </c>
      <c r="K4037" s="9">
        <v>3.5628294316650003E-2</v>
      </c>
      <c r="L4037" s="9">
        <v>3881.2000222951301</v>
      </c>
      <c r="M4037" s="9">
        <v>10.8387127678669</v>
      </c>
      <c r="N4037" s="9">
        <v>1.9795152677293399</v>
      </c>
      <c r="O4037" s="9">
        <v>0.38616484850728999</v>
      </c>
      <c r="P4037" s="9">
        <v>7.0526752562979994E-2</v>
      </c>
      <c r="Q4037" s="9">
        <v>138.280536696154</v>
      </c>
      <c r="R4037" s="9">
        <v>1210</v>
      </c>
      <c r="S4037" s="9" t="s">
        <v>310</v>
      </c>
      <c r="T4037" s="9">
        <v>1210</v>
      </c>
      <c r="U4037" s="9" t="s">
        <v>293</v>
      </c>
      <c r="V4037" s="9" t="s">
        <v>195</v>
      </c>
      <c r="Z4037" s="9">
        <v>0</v>
      </c>
      <c r="AA4037" s="9">
        <v>1</v>
      </c>
      <c r="AB4037" s="9">
        <v>0.38616484850728999</v>
      </c>
      <c r="AC4037" s="9">
        <v>7.0526752562979994E-2</v>
      </c>
      <c r="AD4037" s="9">
        <v>138.28053669615301</v>
      </c>
      <c r="AF4037" s="9">
        <v>-1</v>
      </c>
      <c r="AG4037" s="9">
        <v>-1</v>
      </c>
      <c r="AH4037" s="9">
        <v>-1</v>
      </c>
      <c r="AI4037" s="9">
        <v>-1</v>
      </c>
      <c r="AJ4037" s="9">
        <v>0</v>
      </c>
      <c r="AM4037" s="9" t="s">
        <v>309</v>
      </c>
      <c r="AN4037" s="9">
        <v>-1</v>
      </c>
      <c r="AQ4037" s="9">
        <v>578</v>
      </c>
      <c r="AR4037" s="9" t="s">
        <v>303</v>
      </c>
      <c r="AS4037" s="9" t="s">
        <v>304</v>
      </c>
      <c r="AT4037" s="9" t="s">
        <v>195</v>
      </c>
      <c r="AU4037" s="9">
        <v>132.71029999999999</v>
      </c>
      <c r="AV4037" s="9">
        <v>70.171663130990794</v>
      </c>
      <c r="AW4037" s="9">
        <v>144.182591674527</v>
      </c>
      <c r="AX4037" s="9">
        <v>0.11214966480000001</v>
      </c>
    </row>
    <row r="4038" spans="1:50" x14ac:dyDescent="0.25">
      <c r="A4038" s="142">
        <v>550000</v>
      </c>
      <c r="B4038" s="142">
        <v>930000</v>
      </c>
      <c r="C4038" s="142">
        <v>930000</v>
      </c>
      <c r="D4038" s="9" t="s">
        <v>305</v>
      </c>
      <c r="E4038" s="9" t="s">
        <v>70</v>
      </c>
      <c r="F4038" s="9" t="s">
        <v>306</v>
      </c>
      <c r="G4038" s="9" t="s">
        <v>307</v>
      </c>
      <c r="H4038" s="9">
        <v>0.36</v>
      </c>
      <c r="I4038" s="9">
        <v>0.48</v>
      </c>
      <c r="J4038" s="9" t="s">
        <v>195</v>
      </c>
      <c r="K4038" s="9">
        <v>1.433028082312E-2</v>
      </c>
      <c r="L4038" s="9">
        <v>3881.2000222951301</v>
      </c>
      <c r="M4038" s="9">
        <v>10.8387127678669</v>
      </c>
      <c r="N4038" s="9">
        <v>1.9795152677293399</v>
      </c>
      <c r="O4038" s="9">
        <v>0.15532179772471</v>
      </c>
      <c r="P4038" s="9">
        <v>2.836700968022E-2</v>
      </c>
      <c r="Q4038" s="9">
        <v>55.618686250204398</v>
      </c>
      <c r="R4038" s="9">
        <v>1330</v>
      </c>
      <c r="S4038" s="9" t="s">
        <v>311</v>
      </c>
      <c r="T4038" s="9">
        <v>1330</v>
      </c>
      <c r="U4038" s="9" t="s">
        <v>293</v>
      </c>
      <c r="V4038" s="9" t="s">
        <v>195</v>
      </c>
      <c r="Z4038" s="9">
        <v>0</v>
      </c>
      <c r="AA4038" s="9">
        <v>1</v>
      </c>
      <c r="AB4038" s="9">
        <v>0.15532179772471</v>
      </c>
      <c r="AC4038" s="9">
        <v>2.836700968022E-2</v>
      </c>
      <c r="AD4038" s="9">
        <v>55.618686250204</v>
      </c>
      <c r="AF4038" s="9">
        <v>-1</v>
      </c>
      <c r="AG4038" s="9">
        <v>-1</v>
      </c>
      <c r="AH4038" s="9">
        <v>-1</v>
      </c>
      <c r="AI4038" s="9">
        <v>-1</v>
      </c>
      <c r="AJ4038" s="9">
        <v>0</v>
      </c>
      <c r="AM4038" s="9" t="s">
        <v>309</v>
      </c>
      <c r="AN4038" s="9">
        <v>-1</v>
      </c>
      <c r="AQ4038" s="9">
        <v>578</v>
      </c>
      <c r="AR4038" s="9" t="s">
        <v>303</v>
      </c>
      <c r="AS4038" s="9" t="s">
        <v>304</v>
      </c>
      <c r="AT4038" s="9" t="s">
        <v>195</v>
      </c>
      <c r="AU4038" s="9">
        <v>132.71029999999999</v>
      </c>
      <c r="AV4038" s="9">
        <v>32.573253093086798</v>
      </c>
      <c r="AW4038" s="9">
        <v>57.992588983854503</v>
      </c>
      <c r="AX4038" s="9">
        <v>4.5108423600000003E-2</v>
      </c>
    </row>
    <row r="4039" spans="1:50" x14ac:dyDescent="0.25">
      <c r="A4039" s="142">
        <v>550000</v>
      </c>
      <c r="B4039" s="142">
        <v>930000</v>
      </c>
      <c r="C4039" s="142">
        <v>930000</v>
      </c>
      <c r="D4039" s="9" t="s">
        <v>305</v>
      </c>
      <c r="E4039" s="9" t="s">
        <v>70</v>
      </c>
      <c r="F4039" s="9" t="s">
        <v>306</v>
      </c>
      <c r="G4039" s="9" t="s">
        <v>307</v>
      </c>
      <c r="H4039" s="9">
        <v>0.36</v>
      </c>
      <c r="I4039" s="9">
        <v>0.48</v>
      </c>
      <c r="J4039" s="9" t="s">
        <v>195</v>
      </c>
      <c r="K4039" s="9">
        <v>0.10070870063853</v>
      </c>
      <c r="L4039" s="9">
        <v>3881.2000222951301</v>
      </c>
      <c r="M4039" s="9">
        <v>10.8387127678669</v>
      </c>
      <c r="N4039" s="9">
        <v>1.9795152677293399</v>
      </c>
      <c r="O4039" s="9">
        <v>1.0915526794461501</v>
      </c>
      <c r="P4039" s="9">
        <v>0.19935441050715999</v>
      </c>
      <c r="Q4039" s="9">
        <v>390.87061116358802</v>
      </c>
      <c r="R4039" s="9">
        <v>1330</v>
      </c>
      <c r="S4039" s="9" t="s">
        <v>311</v>
      </c>
      <c r="T4039" s="9">
        <v>1330</v>
      </c>
      <c r="U4039" s="9" t="s">
        <v>293</v>
      </c>
      <c r="V4039" s="9" t="s">
        <v>195</v>
      </c>
      <c r="Z4039" s="9">
        <v>0</v>
      </c>
      <c r="AA4039" s="9">
        <v>1</v>
      </c>
      <c r="AB4039" s="9">
        <v>1.0915526794461501</v>
      </c>
      <c r="AC4039" s="9">
        <v>0.19935441050715999</v>
      </c>
      <c r="AD4039" s="9">
        <v>390.87061116358802</v>
      </c>
      <c r="AF4039" s="9">
        <v>-1</v>
      </c>
      <c r="AG4039" s="9">
        <v>-1</v>
      </c>
      <c r="AH4039" s="9">
        <v>-1</v>
      </c>
      <c r="AI4039" s="9">
        <v>-1</v>
      </c>
      <c r="AJ4039" s="9">
        <v>0</v>
      </c>
      <c r="AM4039" s="9" t="s">
        <v>309</v>
      </c>
      <c r="AN4039" s="9">
        <v>-1</v>
      </c>
      <c r="AQ4039" s="9">
        <v>578</v>
      </c>
      <c r="AR4039" s="9" t="s">
        <v>303</v>
      </c>
      <c r="AS4039" s="9" t="s">
        <v>304</v>
      </c>
      <c r="AT4039" s="9" t="s">
        <v>195</v>
      </c>
      <c r="AU4039" s="9">
        <v>132.71029999999999</v>
      </c>
      <c r="AV4039" s="9">
        <v>89.885380432289693</v>
      </c>
      <c r="AW4039" s="9">
        <v>407.55365197060399</v>
      </c>
      <c r="AX4039" s="9">
        <v>0.31700779489999997</v>
      </c>
    </row>
    <row r="4040" spans="1:50" x14ac:dyDescent="0.25">
      <c r="A4040" s="142">
        <v>550000</v>
      </c>
      <c r="B4040" s="142">
        <v>930000</v>
      </c>
      <c r="C4040" s="142">
        <v>930000</v>
      </c>
      <c r="D4040" s="9" t="s">
        <v>305</v>
      </c>
      <c r="E4040" s="9" t="s">
        <v>70</v>
      </c>
      <c r="F4040" s="9" t="s">
        <v>306</v>
      </c>
      <c r="G4040" s="9" t="s">
        <v>307</v>
      </c>
      <c r="H4040" s="9">
        <v>0.36</v>
      </c>
      <c r="I4040" s="9">
        <v>0.48</v>
      </c>
      <c r="J4040" s="9" t="s">
        <v>195</v>
      </c>
      <c r="K4040" s="9">
        <v>0.22357105960508999</v>
      </c>
      <c r="L4040" s="9">
        <v>3855.3464398563201</v>
      </c>
      <c r="M4040" s="9">
        <v>9.5785915898830503</v>
      </c>
      <c r="N4040" s="9">
        <v>1.4076784951582999</v>
      </c>
      <c r="O4040" s="9">
        <v>2.1414958712746199</v>
      </c>
      <c r="P4040" s="9">
        <v>0.31471617274585001</v>
      </c>
      <c r="Q4040" s="9">
        <v>861.94388870341697</v>
      </c>
      <c r="R4040" s="9">
        <v>1200</v>
      </c>
      <c r="S4040" s="9" t="s">
        <v>308</v>
      </c>
      <c r="T4040" s="9">
        <v>1200</v>
      </c>
      <c r="U4040" s="9" t="s">
        <v>293</v>
      </c>
      <c r="V4040" s="9" t="s">
        <v>195</v>
      </c>
      <c r="Z4040" s="9">
        <v>0</v>
      </c>
      <c r="AA4040" s="9">
        <v>1</v>
      </c>
      <c r="AB4040" s="9">
        <v>2.1414958712746199</v>
      </c>
      <c r="AC4040" s="9">
        <v>0.31471617274585001</v>
      </c>
      <c r="AD4040" s="9">
        <v>861.94388870341697</v>
      </c>
      <c r="AF4040" s="9">
        <v>-1</v>
      </c>
      <c r="AG4040" s="9">
        <v>-1</v>
      </c>
      <c r="AH4040" s="9">
        <v>-1</v>
      </c>
      <c r="AI4040" s="9">
        <v>-1</v>
      </c>
      <c r="AJ4040" s="9">
        <v>0</v>
      </c>
      <c r="AM4040" s="9" t="s">
        <v>309</v>
      </c>
      <c r="AN4040" s="9">
        <v>-1</v>
      </c>
      <c r="AQ4040" s="9">
        <v>578</v>
      </c>
      <c r="AR4040" s="9" t="s">
        <v>303</v>
      </c>
      <c r="AS4040" s="9" t="s">
        <v>304</v>
      </c>
      <c r="AT4040" s="9" t="s">
        <v>195</v>
      </c>
      <c r="AU4040" s="9">
        <v>132.71029999999999</v>
      </c>
      <c r="AV4040" s="9">
        <v>142.646290914839</v>
      </c>
      <c r="AW4040" s="9">
        <v>904.75997842565801</v>
      </c>
      <c r="AX4040" s="9">
        <v>0.69906235900000002</v>
      </c>
    </row>
    <row r="4041" spans="1:50" x14ac:dyDescent="0.25">
      <c r="A4041" s="142">
        <v>550000</v>
      </c>
      <c r="B4041" s="142">
        <v>930000</v>
      </c>
      <c r="C4041" s="142">
        <v>930000</v>
      </c>
      <c r="D4041" s="9" t="s">
        <v>305</v>
      </c>
      <c r="E4041" s="9" t="s">
        <v>70</v>
      </c>
      <c r="F4041" s="9" t="s">
        <v>306</v>
      </c>
      <c r="G4041" s="9" t="s">
        <v>307</v>
      </c>
      <c r="H4041" s="9">
        <v>0.36</v>
      </c>
      <c r="I4041" s="9">
        <v>0.48</v>
      </c>
      <c r="J4041" s="9" t="s">
        <v>195</v>
      </c>
      <c r="K4041" s="9">
        <v>0.12595056941534</v>
      </c>
      <c r="L4041" s="9">
        <v>3855.3464398563201</v>
      </c>
      <c r="M4041" s="9">
        <v>9.5785915898830503</v>
      </c>
      <c r="N4041" s="9">
        <v>1.4076784951582999</v>
      </c>
      <c r="O4041" s="9">
        <v>1.20642906494281</v>
      </c>
      <c r="P4041" s="9">
        <v>0.17729790801892001</v>
      </c>
      <c r="Q4041" s="9">
        <v>485.58307939333099</v>
      </c>
      <c r="R4041" s="9">
        <v>1210</v>
      </c>
      <c r="S4041" s="9" t="s">
        <v>310</v>
      </c>
      <c r="T4041" s="9">
        <v>1210</v>
      </c>
      <c r="U4041" s="9" t="s">
        <v>293</v>
      </c>
      <c r="V4041" s="9" t="s">
        <v>195</v>
      </c>
      <c r="Z4041" s="9">
        <v>0</v>
      </c>
      <c r="AA4041" s="9">
        <v>1</v>
      </c>
      <c r="AB4041" s="9">
        <v>1.20642906494281</v>
      </c>
      <c r="AC4041" s="9">
        <v>0.17729790801892001</v>
      </c>
      <c r="AD4041" s="9">
        <v>485.58307939333099</v>
      </c>
      <c r="AF4041" s="9">
        <v>-1</v>
      </c>
      <c r="AG4041" s="9">
        <v>-1</v>
      </c>
      <c r="AH4041" s="9">
        <v>-1</v>
      </c>
      <c r="AI4041" s="9">
        <v>-1</v>
      </c>
      <c r="AJ4041" s="9">
        <v>0</v>
      </c>
      <c r="AM4041" s="9" t="s">
        <v>309</v>
      </c>
      <c r="AN4041" s="9">
        <v>-1</v>
      </c>
      <c r="AQ4041" s="9">
        <v>578</v>
      </c>
      <c r="AR4041" s="9" t="s">
        <v>303</v>
      </c>
      <c r="AS4041" s="9" t="s">
        <v>304</v>
      </c>
      <c r="AT4041" s="9" t="s">
        <v>195</v>
      </c>
      <c r="AU4041" s="9">
        <v>132.71029999999999</v>
      </c>
      <c r="AV4041" s="9">
        <v>96.935332022034004</v>
      </c>
      <c r="AW4041" s="9">
        <v>509.70387074343</v>
      </c>
      <c r="AX4041" s="9">
        <v>0.3938224488</v>
      </c>
    </row>
    <row r="4042" spans="1:50" x14ac:dyDescent="0.25">
      <c r="A4042" s="142">
        <v>550000</v>
      </c>
      <c r="B4042" s="142">
        <v>930000</v>
      </c>
      <c r="C4042" s="142">
        <v>930000</v>
      </c>
      <c r="D4042" s="9" t="s">
        <v>305</v>
      </c>
      <c r="E4042" s="9" t="s">
        <v>70</v>
      </c>
      <c r="F4042" s="9" t="s">
        <v>306</v>
      </c>
      <c r="G4042" s="9" t="s">
        <v>307</v>
      </c>
      <c r="H4042" s="9">
        <v>0.36</v>
      </c>
      <c r="I4042" s="9">
        <v>0.48</v>
      </c>
      <c r="J4042" s="9" t="s">
        <v>195</v>
      </c>
      <c r="K4042" s="9">
        <v>3.752055096529E-2</v>
      </c>
      <c r="L4042" s="9">
        <v>3855.3464398563201</v>
      </c>
      <c r="M4042" s="9">
        <v>9.5785915898830503</v>
      </c>
      <c r="N4042" s="9">
        <v>1.4076784951582999</v>
      </c>
      <c r="O4042" s="9">
        <v>0.35939403392392999</v>
      </c>
      <c r="P4042" s="9">
        <v>5.2816872720329998E-2</v>
      </c>
      <c r="Q4042" s="9">
        <v>144.65472258548999</v>
      </c>
      <c r="R4042" s="9">
        <v>1210</v>
      </c>
      <c r="S4042" s="9" t="s">
        <v>310</v>
      </c>
      <c r="T4042" s="9">
        <v>1210</v>
      </c>
      <c r="U4042" s="9" t="s">
        <v>293</v>
      </c>
      <c r="V4042" s="9" t="s">
        <v>195</v>
      </c>
      <c r="Z4042" s="9">
        <v>0</v>
      </c>
      <c r="AA4042" s="9">
        <v>1</v>
      </c>
      <c r="AB4042" s="9">
        <v>0.35939403392392999</v>
      </c>
      <c r="AC4042" s="9">
        <v>5.2816872720329998E-2</v>
      </c>
      <c r="AD4042" s="9">
        <v>144.65472258548999</v>
      </c>
      <c r="AF4042" s="9">
        <v>-1</v>
      </c>
      <c r="AG4042" s="9">
        <v>-1</v>
      </c>
      <c r="AH4042" s="9">
        <v>-1</v>
      </c>
      <c r="AI4042" s="9">
        <v>-1</v>
      </c>
      <c r="AJ4042" s="9">
        <v>0</v>
      </c>
      <c r="AM4042" s="9" t="s">
        <v>309</v>
      </c>
      <c r="AN4042" s="9">
        <v>-1</v>
      </c>
      <c r="AQ4042" s="9">
        <v>578</v>
      </c>
      <c r="AR4042" s="9" t="s">
        <v>303</v>
      </c>
      <c r="AS4042" s="9" t="s">
        <v>304</v>
      </c>
      <c r="AT4042" s="9" t="s">
        <v>195</v>
      </c>
      <c r="AU4042" s="9">
        <v>132.71029999999999</v>
      </c>
      <c r="AV4042" s="9">
        <v>59.773473521069</v>
      </c>
      <c r="AW4042" s="9">
        <v>151.84028264588201</v>
      </c>
      <c r="AX4042" s="9">
        <v>0.1173193208</v>
      </c>
    </row>
    <row r="4043" spans="1:50" x14ac:dyDescent="0.25">
      <c r="A4043" s="142">
        <v>550000</v>
      </c>
      <c r="B4043" s="142">
        <v>930000</v>
      </c>
      <c r="C4043" s="142">
        <v>930000</v>
      </c>
      <c r="D4043" s="9" t="s">
        <v>305</v>
      </c>
      <c r="E4043" s="9" t="s">
        <v>70</v>
      </c>
      <c r="F4043" s="9" t="s">
        <v>306</v>
      </c>
      <c r="G4043" s="9" t="s">
        <v>307</v>
      </c>
      <c r="H4043" s="9">
        <v>0.36</v>
      </c>
      <c r="I4043" s="9">
        <v>0.48</v>
      </c>
      <c r="J4043" s="9" t="s">
        <v>195</v>
      </c>
      <c r="K4043" s="9">
        <v>0.14807631983124001</v>
      </c>
      <c r="L4043" s="9">
        <v>3855.3464398563201</v>
      </c>
      <c r="M4043" s="9">
        <v>9.5785915898830503</v>
      </c>
      <c r="N4043" s="9">
        <v>1.4076784951582999</v>
      </c>
      <c r="O4043" s="9">
        <v>1.41836259179643</v>
      </c>
      <c r="P4043" s="9">
        <v>0.20844385106863</v>
      </c>
      <c r="Q4043" s="9">
        <v>570.88551248843203</v>
      </c>
      <c r="R4043" s="9">
        <v>1210</v>
      </c>
      <c r="S4043" s="9" t="s">
        <v>310</v>
      </c>
      <c r="T4043" s="9">
        <v>1210</v>
      </c>
      <c r="U4043" s="9" t="s">
        <v>293</v>
      </c>
      <c r="V4043" s="9" t="s">
        <v>195</v>
      </c>
      <c r="Z4043" s="9">
        <v>0</v>
      </c>
      <c r="AA4043" s="9">
        <v>1</v>
      </c>
      <c r="AB4043" s="9">
        <v>1.41836259179643</v>
      </c>
      <c r="AC4043" s="9">
        <v>0.20844385106863</v>
      </c>
      <c r="AD4043" s="9">
        <v>570.88551248843203</v>
      </c>
      <c r="AF4043" s="9">
        <v>-1</v>
      </c>
      <c r="AG4043" s="9">
        <v>-1</v>
      </c>
      <c r="AH4043" s="9">
        <v>-1</v>
      </c>
      <c r="AI4043" s="9">
        <v>-1</v>
      </c>
      <c r="AJ4043" s="9">
        <v>0</v>
      </c>
      <c r="AM4043" s="9" t="s">
        <v>309</v>
      </c>
      <c r="AN4043" s="9">
        <v>-1</v>
      </c>
      <c r="AQ4043" s="9">
        <v>578</v>
      </c>
      <c r="AR4043" s="9" t="s">
        <v>303</v>
      </c>
      <c r="AS4043" s="9" t="s">
        <v>304</v>
      </c>
      <c r="AT4043" s="9" t="s">
        <v>195</v>
      </c>
      <c r="AU4043" s="9">
        <v>132.71029999999999</v>
      </c>
      <c r="AV4043" s="9">
        <v>100.04968954171601</v>
      </c>
      <c r="AW4043" s="9">
        <v>599.24360591444599</v>
      </c>
      <c r="AX4043" s="9">
        <v>0.4630052818</v>
      </c>
    </row>
    <row r="4044" spans="1:50" x14ac:dyDescent="0.25">
      <c r="A4044" s="142">
        <v>550000</v>
      </c>
      <c r="B4044" s="142">
        <v>930000</v>
      </c>
      <c r="C4044" s="142">
        <v>930000</v>
      </c>
      <c r="D4044" s="9" t="s">
        <v>305</v>
      </c>
      <c r="E4044" s="9" t="s">
        <v>70</v>
      </c>
      <c r="F4044" s="9" t="s">
        <v>306</v>
      </c>
      <c r="G4044" s="9" t="s">
        <v>307</v>
      </c>
      <c r="H4044" s="9">
        <v>0.36</v>
      </c>
      <c r="I4044" s="9">
        <v>0.48</v>
      </c>
      <c r="J4044" s="9" t="s">
        <v>195</v>
      </c>
      <c r="K4044" s="9">
        <v>4.5853186375879998E-2</v>
      </c>
      <c r="L4044" s="9">
        <v>3855.3464398563201</v>
      </c>
      <c r="M4044" s="9">
        <v>9.5785915898830503</v>
      </c>
      <c r="N4044" s="9">
        <v>1.4076784951582999</v>
      </c>
      <c r="O4044" s="9">
        <v>0.43920894538938998</v>
      </c>
      <c r="P4044" s="9">
        <v>6.4546544395809993E-2</v>
      </c>
      <c r="Q4044" s="9">
        <v>176.779918850336</v>
      </c>
      <c r="R4044" s="9">
        <v>1210</v>
      </c>
      <c r="S4044" s="9" t="s">
        <v>310</v>
      </c>
      <c r="T4044" s="9">
        <v>1210</v>
      </c>
      <c r="U4044" s="9" t="s">
        <v>293</v>
      </c>
      <c r="V4044" s="9" t="s">
        <v>195</v>
      </c>
      <c r="Z4044" s="9">
        <v>0</v>
      </c>
      <c r="AA4044" s="9">
        <v>1</v>
      </c>
      <c r="AB4044" s="9">
        <v>0.43920894538938998</v>
      </c>
      <c r="AC4044" s="9">
        <v>6.4546544395809993E-2</v>
      </c>
      <c r="AD4044" s="9">
        <v>176.779918850337</v>
      </c>
      <c r="AF4044" s="9">
        <v>-1</v>
      </c>
      <c r="AG4044" s="9">
        <v>-1</v>
      </c>
      <c r="AH4044" s="9">
        <v>-1</v>
      </c>
      <c r="AI4044" s="9">
        <v>-1</v>
      </c>
      <c r="AJ4044" s="9">
        <v>0</v>
      </c>
      <c r="AM4044" s="9" t="s">
        <v>309</v>
      </c>
      <c r="AN4044" s="9">
        <v>-1</v>
      </c>
      <c r="AQ4044" s="9">
        <v>578</v>
      </c>
      <c r="AR4044" s="9" t="s">
        <v>303</v>
      </c>
      <c r="AS4044" s="9" t="s">
        <v>304</v>
      </c>
      <c r="AT4044" s="9" t="s">
        <v>195</v>
      </c>
      <c r="AU4044" s="9">
        <v>132.71029999999999</v>
      </c>
      <c r="AV4044" s="9">
        <v>57.236357240507203</v>
      </c>
      <c r="AW4044" s="9">
        <v>185.56126177275499</v>
      </c>
      <c r="AX4044" s="9">
        <v>0.14337381900000001</v>
      </c>
    </row>
    <row r="4045" spans="1:50" x14ac:dyDescent="0.25">
      <c r="A4045" s="142">
        <v>550000</v>
      </c>
      <c r="B4045" s="142">
        <v>930000</v>
      </c>
      <c r="C4045" s="142">
        <v>930000</v>
      </c>
      <c r="D4045" s="9" t="s">
        <v>305</v>
      </c>
      <c r="E4045" s="9" t="s">
        <v>70</v>
      </c>
      <c r="F4045" s="9" t="s">
        <v>306</v>
      </c>
      <c r="G4045" s="9" t="s">
        <v>307</v>
      </c>
      <c r="H4045" s="9">
        <v>0.36</v>
      </c>
      <c r="I4045" s="9">
        <v>0.48</v>
      </c>
      <c r="J4045" s="9" t="s">
        <v>195</v>
      </c>
      <c r="K4045" s="9">
        <v>1.1389840891680001E-2</v>
      </c>
      <c r="L4045" s="9">
        <v>3855.3464398563201</v>
      </c>
      <c r="M4045" s="9">
        <v>9.5785915898830503</v>
      </c>
      <c r="N4045" s="9">
        <v>1.4076784951582999</v>
      </c>
      <c r="O4045" s="9">
        <v>0.10909863417519</v>
      </c>
      <c r="P4045" s="9">
        <v>1.603323408649E-2</v>
      </c>
      <c r="Q4045" s="9">
        <v>43.911782532283901</v>
      </c>
      <c r="R4045" s="9">
        <v>1210</v>
      </c>
      <c r="S4045" s="9" t="s">
        <v>310</v>
      </c>
      <c r="T4045" s="9">
        <v>1210</v>
      </c>
      <c r="U4045" s="9" t="s">
        <v>293</v>
      </c>
      <c r="V4045" s="9" t="s">
        <v>195</v>
      </c>
      <c r="Z4045" s="9">
        <v>0</v>
      </c>
      <c r="AA4045" s="9">
        <v>1</v>
      </c>
      <c r="AB4045" s="9">
        <v>0.10909863417519</v>
      </c>
      <c r="AC4045" s="9">
        <v>1.603323408649E-2</v>
      </c>
      <c r="AD4045" s="9">
        <v>43.911782532284199</v>
      </c>
      <c r="AF4045" s="9">
        <v>-1</v>
      </c>
      <c r="AG4045" s="9">
        <v>-1</v>
      </c>
      <c r="AH4045" s="9">
        <v>-1</v>
      </c>
      <c r="AI4045" s="9">
        <v>-1</v>
      </c>
      <c r="AJ4045" s="9">
        <v>0</v>
      </c>
      <c r="AM4045" s="9" t="s">
        <v>309</v>
      </c>
      <c r="AN4045" s="9">
        <v>-1</v>
      </c>
      <c r="AQ4045" s="9">
        <v>578</v>
      </c>
      <c r="AR4045" s="9" t="s">
        <v>303</v>
      </c>
      <c r="AS4045" s="9" t="s">
        <v>304</v>
      </c>
      <c r="AT4045" s="9" t="s">
        <v>195</v>
      </c>
      <c r="AU4045" s="9">
        <v>132.71029999999999</v>
      </c>
      <c r="AV4045" s="9">
        <v>39.204856403116501</v>
      </c>
      <c r="AW4045" s="9">
        <v>46.093050762626</v>
      </c>
      <c r="AX4045" s="9">
        <v>3.5613773299999998E-2</v>
      </c>
    </row>
    <row r="4046" spans="1:50" x14ac:dyDescent="0.25">
      <c r="A4046" s="142">
        <v>550000</v>
      </c>
      <c r="B4046" s="142">
        <v>930000</v>
      </c>
      <c r="C4046" s="142">
        <v>930000</v>
      </c>
      <c r="D4046" s="9" t="s">
        <v>305</v>
      </c>
      <c r="E4046" s="9" t="s">
        <v>70</v>
      </c>
      <c r="F4046" s="9" t="s">
        <v>306</v>
      </c>
      <c r="G4046" s="9" t="s">
        <v>307</v>
      </c>
      <c r="H4046" s="9">
        <v>0.36</v>
      </c>
      <c r="I4046" s="9">
        <v>0.48</v>
      </c>
      <c r="J4046" s="9" t="s">
        <v>195</v>
      </c>
      <c r="K4046" s="9">
        <v>2.5401926537330002E-2</v>
      </c>
      <c r="L4046" s="9">
        <v>3855.3464398563201</v>
      </c>
      <c r="M4046" s="9">
        <v>9.5785915898830503</v>
      </c>
      <c r="N4046" s="9">
        <v>1.4076784951582999</v>
      </c>
      <c r="O4046" s="9">
        <v>0.24331467989732</v>
      </c>
      <c r="P4046" s="9">
        <v>3.5757745722190003E-2</v>
      </c>
      <c r="Q4046" s="9">
        <v>97.933227041198705</v>
      </c>
      <c r="R4046" s="9">
        <v>1210</v>
      </c>
      <c r="S4046" s="9" t="s">
        <v>310</v>
      </c>
      <c r="T4046" s="9">
        <v>1210</v>
      </c>
      <c r="U4046" s="9" t="s">
        <v>293</v>
      </c>
      <c r="V4046" s="9" t="s">
        <v>195</v>
      </c>
      <c r="Z4046" s="9">
        <v>0</v>
      </c>
      <c r="AA4046" s="9">
        <v>1</v>
      </c>
      <c r="AB4046" s="9">
        <v>0.24331467989732</v>
      </c>
      <c r="AC4046" s="9">
        <v>3.5757745722190003E-2</v>
      </c>
      <c r="AD4046" s="9">
        <v>97.9332270411971</v>
      </c>
      <c r="AF4046" s="9">
        <v>-1</v>
      </c>
      <c r="AG4046" s="9">
        <v>-1</v>
      </c>
      <c r="AH4046" s="9">
        <v>-1</v>
      </c>
      <c r="AI4046" s="9">
        <v>-1</v>
      </c>
      <c r="AJ4046" s="9">
        <v>0</v>
      </c>
      <c r="AM4046" s="9" t="s">
        <v>309</v>
      </c>
      <c r="AN4046" s="9">
        <v>-1</v>
      </c>
      <c r="AQ4046" s="9">
        <v>578</v>
      </c>
      <c r="AR4046" s="9" t="s">
        <v>303</v>
      </c>
      <c r="AS4046" s="9" t="s">
        <v>304</v>
      </c>
      <c r="AT4046" s="9" t="s">
        <v>195</v>
      </c>
      <c r="AU4046" s="9">
        <v>132.71029999999999</v>
      </c>
      <c r="AV4046" s="9">
        <v>41.959079214541099</v>
      </c>
      <c r="AW4046" s="9">
        <v>102.797949548937</v>
      </c>
      <c r="AX4046" s="9">
        <v>7.9426785900000005E-2</v>
      </c>
    </row>
    <row r="4047" spans="1:50" x14ac:dyDescent="0.25">
      <c r="A4047" s="142">
        <v>550000</v>
      </c>
      <c r="B4047" s="142">
        <v>930000</v>
      </c>
      <c r="C4047" s="142">
        <v>930000</v>
      </c>
      <c r="D4047" s="9" t="s">
        <v>305</v>
      </c>
      <c r="E4047" s="9" t="s">
        <v>70</v>
      </c>
      <c r="F4047" s="9" t="s">
        <v>306</v>
      </c>
      <c r="G4047" s="9" t="s">
        <v>307</v>
      </c>
      <c r="H4047" s="9">
        <v>0.36</v>
      </c>
      <c r="I4047" s="9">
        <v>0.48</v>
      </c>
      <c r="J4047" s="9" t="s">
        <v>195</v>
      </c>
      <c r="K4047" s="9">
        <v>0.21425866755045</v>
      </c>
      <c r="L4047" s="9">
        <v>3857.30001316065</v>
      </c>
      <c r="M4047" s="9">
        <v>9.6346490327835408</v>
      </c>
      <c r="N4047" s="9">
        <v>1.4333328511486401</v>
      </c>
      <c r="O4047" s="9">
        <v>2.0643070640805101</v>
      </c>
      <c r="P4047" s="9">
        <v>0.30710398684340001</v>
      </c>
      <c r="Q4047" s="9">
        <v>826.45996116216497</v>
      </c>
      <c r="R4047" s="9">
        <v>1200</v>
      </c>
      <c r="S4047" s="9" t="s">
        <v>308</v>
      </c>
      <c r="T4047" s="9">
        <v>1200</v>
      </c>
      <c r="U4047" s="9" t="s">
        <v>293</v>
      </c>
      <c r="V4047" s="9" t="s">
        <v>195</v>
      </c>
      <c r="Z4047" s="9">
        <v>0</v>
      </c>
      <c r="AA4047" s="9">
        <v>1</v>
      </c>
      <c r="AB4047" s="9">
        <v>2.0643070640805101</v>
      </c>
      <c r="AC4047" s="9">
        <v>0.30710398684340001</v>
      </c>
      <c r="AD4047" s="9">
        <v>826.45996116216497</v>
      </c>
      <c r="AF4047" s="9">
        <v>-1</v>
      </c>
      <c r="AG4047" s="9">
        <v>-1</v>
      </c>
      <c r="AH4047" s="9">
        <v>-1</v>
      </c>
      <c r="AI4047" s="9">
        <v>-1</v>
      </c>
      <c r="AJ4047" s="9">
        <v>0</v>
      </c>
      <c r="AM4047" s="9" t="s">
        <v>309</v>
      </c>
      <c r="AN4047" s="9">
        <v>-1</v>
      </c>
      <c r="AQ4047" s="9">
        <v>578</v>
      </c>
      <c r="AR4047" s="9" t="s">
        <v>303</v>
      </c>
      <c r="AS4047" s="9" t="s">
        <v>304</v>
      </c>
      <c r="AT4047" s="9" t="s">
        <v>195</v>
      </c>
      <c r="AU4047" s="9">
        <v>132.71029999999999</v>
      </c>
      <c r="AV4047" s="9">
        <v>166.94818438078201</v>
      </c>
      <c r="AW4047" s="9">
        <v>867.07406483143598</v>
      </c>
      <c r="AX4047" s="9">
        <v>0.67028382900000005</v>
      </c>
    </row>
    <row r="4048" spans="1:50" x14ac:dyDescent="0.25">
      <c r="A4048" s="142">
        <v>550000</v>
      </c>
      <c r="B4048" s="142">
        <v>930000</v>
      </c>
      <c r="C4048" s="142">
        <v>930000</v>
      </c>
      <c r="D4048" s="9" t="s">
        <v>305</v>
      </c>
      <c r="E4048" s="9" t="s">
        <v>70</v>
      </c>
      <c r="F4048" s="9" t="s">
        <v>306</v>
      </c>
      <c r="G4048" s="9" t="s">
        <v>307</v>
      </c>
      <c r="H4048" s="9">
        <v>0.36</v>
      </c>
      <c r="I4048" s="9">
        <v>0.48</v>
      </c>
      <c r="J4048" s="9" t="s">
        <v>195</v>
      </c>
      <c r="K4048" s="9">
        <v>3.2351104718319999E-2</v>
      </c>
      <c r="L4048" s="9">
        <v>3857.30001316065</v>
      </c>
      <c r="M4048" s="9">
        <v>9.6346490327835408</v>
      </c>
      <c r="N4048" s="9">
        <v>1.4333328511486401</v>
      </c>
      <c r="O4048" s="9">
        <v>0.31169153978389003</v>
      </c>
      <c r="P4048" s="9">
        <v>4.6369901163720001E-2</v>
      </c>
      <c r="Q4048" s="9">
        <v>124.78791665576</v>
      </c>
      <c r="R4048" s="9">
        <v>1210</v>
      </c>
      <c r="S4048" s="9" t="s">
        <v>310</v>
      </c>
      <c r="T4048" s="9">
        <v>1210</v>
      </c>
      <c r="U4048" s="9" t="s">
        <v>293</v>
      </c>
      <c r="V4048" s="9" t="s">
        <v>195</v>
      </c>
      <c r="Z4048" s="9">
        <v>0</v>
      </c>
      <c r="AA4048" s="9">
        <v>1</v>
      </c>
      <c r="AB4048" s="9">
        <v>0.31169153978389003</v>
      </c>
      <c r="AC4048" s="9">
        <v>4.6369901163720001E-2</v>
      </c>
      <c r="AD4048" s="9">
        <v>124.78791665575901</v>
      </c>
      <c r="AF4048" s="9">
        <v>-1</v>
      </c>
      <c r="AG4048" s="9">
        <v>-1</v>
      </c>
      <c r="AH4048" s="9">
        <v>-1</v>
      </c>
      <c r="AI4048" s="9">
        <v>-1</v>
      </c>
      <c r="AJ4048" s="9">
        <v>0</v>
      </c>
      <c r="AM4048" s="9" t="s">
        <v>309</v>
      </c>
      <c r="AN4048" s="9">
        <v>-1</v>
      </c>
      <c r="AQ4048" s="9">
        <v>578</v>
      </c>
      <c r="AR4048" s="9" t="s">
        <v>303</v>
      </c>
      <c r="AS4048" s="9" t="s">
        <v>304</v>
      </c>
      <c r="AT4048" s="9" t="s">
        <v>195</v>
      </c>
      <c r="AU4048" s="9">
        <v>132.71029999999999</v>
      </c>
      <c r="AV4048" s="9">
        <v>64.814444385312399</v>
      </c>
      <c r="AW4048" s="9">
        <v>130.920275901091</v>
      </c>
      <c r="AX4048" s="9">
        <v>0.1012067451</v>
      </c>
    </row>
    <row r="4049" spans="1:50" x14ac:dyDescent="0.25">
      <c r="A4049" s="142">
        <v>550000</v>
      </c>
      <c r="B4049" s="142">
        <v>930000</v>
      </c>
      <c r="C4049" s="142">
        <v>930000</v>
      </c>
      <c r="D4049" s="9" t="s">
        <v>305</v>
      </c>
      <c r="E4049" s="9" t="s">
        <v>70</v>
      </c>
      <c r="F4049" s="9" t="s">
        <v>306</v>
      </c>
      <c r="G4049" s="9" t="s">
        <v>307</v>
      </c>
      <c r="H4049" s="9">
        <v>0.36</v>
      </c>
      <c r="I4049" s="9">
        <v>0.48</v>
      </c>
      <c r="J4049" s="9" t="s">
        <v>195</v>
      </c>
      <c r="K4049" s="9">
        <v>0.11626504638479</v>
      </c>
      <c r="L4049" s="9">
        <v>3857.30001316065</v>
      </c>
      <c r="M4049" s="9">
        <v>9.6346490327835408</v>
      </c>
      <c r="N4049" s="9">
        <v>1.4333328511486401</v>
      </c>
      <c r="O4049" s="9">
        <v>1.12017291669782</v>
      </c>
      <c r="P4049" s="9">
        <v>0.16664651042365</v>
      </c>
      <c r="Q4049" s="9">
        <v>448.46916495020503</v>
      </c>
      <c r="R4049" s="9">
        <v>1210</v>
      </c>
      <c r="S4049" s="9" t="s">
        <v>310</v>
      </c>
      <c r="T4049" s="9">
        <v>1210</v>
      </c>
      <c r="U4049" s="9" t="s">
        <v>293</v>
      </c>
      <c r="V4049" s="9" t="s">
        <v>195</v>
      </c>
      <c r="Z4049" s="9">
        <v>0</v>
      </c>
      <c r="AA4049" s="9">
        <v>1</v>
      </c>
      <c r="AB4049" s="9">
        <v>1.12017291669782</v>
      </c>
      <c r="AC4049" s="9">
        <v>0.16664651042365</v>
      </c>
      <c r="AD4049" s="9">
        <v>448.46916495020503</v>
      </c>
      <c r="AF4049" s="9">
        <v>-1</v>
      </c>
      <c r="AG4049" s="9">
        <v>-1</v>
      </c>
      <c r="AH4049" s="9">
        <v>-1</v>
      </c>
      <c r="AI4049" s="9">
        <v>-1</v>
      </c>
      <c r="AJ4049" s="9">
        <v>0</v>
      </c>
      <c r="AM4049" s="9" t="s">
        <v>309</v>
      </c>
      <c r="AN4049" s="9">
        <v>-1</v>
      </c>
      <c r="AQ4049" s="9">
        <v>578</v>
      </c>
      <c r="AR4049" s="9" t="s">
        <v>303</v>
      </c>
      <c r="AS4049" s="9" t="s">
        <v>304</v>
      </c>
      <c r="AT4049" s="9" t="s">
        <v>195</v>
      </c>
      <c r="AU4049" s="9">
        <v>132.71029999999999</v>
      </c>
      <c r="AV4049" s="9">
        <v>88.278491417339595</v>
      </c>
      <c r="AW4049" s="9">
        <v>470.507949662952</v>
      </c>
      <c r="AX4049" s="9">
        <v>0.3637219505</v>
      </c>
    </row>
    <row r="4050" spans="1:50" x14ac:dyDescent="0.25">
      <c r="A4050" s="142">
        <v>550000</v>
      </c>
      <c r="B4050" s="142">
        <v>930000</v>
      </c>
      <c r="C4050" s="142">
        <v>930000</v>
      </c>
      <c r="D4050" s="9" t="s">
        <v>305</v>
      </c>
      <c r="E4050" s="9" t="s">
        <v>70</v>
      </c>
      <c r="F4050" s="9" t="s">
        <v>306</v>
      </c>
      <c r="G4050" s="9" t="s">
        <v>307</v>
      </c>
      <c r="H4050" s="9">
        <v>0.36</v>
      </c>
      <c r="I4050" s="9">
        <v>0.48</v>
      </c>
      <c r="J4050" s="9" t="s">
        <v>195</v>
      </c>
      <c r="K4050" s="9">
        <v>2.1276180405909999E-2</v>
      </c>
      <c r="L4050" s="9">
        <v>3857.30001316065</v>
      </c>
      <c r="M4050" s="9">
        <v>9.6346490327835408</v>
      </c>
      <c r="N4050" s="9">
        <v>1.4333328511486401</v>
      </c>
      <c r="O4050" s="9">
        <v>0.20498853096917999</v>
      </c>
      <c r="P4050" s="9">
        <v>3.0495848322759998E-2</v>
      </c>
      <c r="Q4050" s="9">
        <v>82.068610959748199</v>
      </c>
      <c r="R4050" s="9">
        <v>1330</v>
      </c>
      <c r="S4050" s="9" t="s">
        <v>311</v>
      </c>
      <c r="T4050" s="9">
        <v>1330</v>
      </c>
      <c r="U4050" s="9" t="s">
        <v>293</v>
      </c>
      <c r="V4050" s="9" t="s">
        <v>195</v>
      </c>
      <c r="Z4050" s="9">
        <v>0</v>
      </c>
      <c r="AA4050" s="9">
        <v>1</v>
      </c>
      <c r="AB4050" s="9">
        <v>0.20498853096917999</v>
      </c>
      <c r="AC4050" s="9">
        <v>3.0495848322759998E-2</v>
      </c>
      <c r="AD4050" s="9">
        <v>82.068610959749705</v>
      </c>
      <c r="AF4050" s="9">
        <v>-1</v>
      </c>
      <c r="AG4050" s="9">
        <v>-1</v>
      </c>
      <c r="AH4050" s="9">
        <v>-1</v>
      </c>
      <c r="AI4050" s="9">
        <v>-1</v>
      </c>
      <c r="AJ4050" s="9">
        <v>0</v>
      </c>
      <c r="AM4050" s="9" t="s">
        <v>309</v>
      </c>
      <c r="AN4050" s="9">
        <v>-1</v>
      </c>
      <c r="AQ4050" s="9">
        <v>578</v>
      </c>
      <c r="AR4050" s="9" t="s">
        <v>303</v>
      </c>
      <c r="AS4050" s="9" t="s">
        <v>304</v>
      </c>
      <c r="AT4050" s="9" t="s">
        <v>195</v>
      </c>
      <c r="AU4050" s="9">
        <v>132.71029999999999</v>
      </c>
      <c r="AV4050" s="9">
        <v>38.2662318059119</v>
      </c>
      <c r="AW4050" s="9">
        <v>86.101647319823797</v>
      </c>
      <c r="AX4050" s="9">
        <v>6.6560106199999997E-2</v>
      </c>
    </row>
    <row r="4051" spans="1:50" x14ac:dyDescent="0.25">
      <c r="A4051" s="142">
        <v>550000</v>
      </c>
      <c r="B4051" s="142">
        <v>930000</v>
      </c>
      <c r="C4051" s="142">
        <v>930000</v>
      </c>
      <c r="D4051" s="9" t="s">
        <v>305</v>
      </c>
      <c r="E4051" s="9" t="s">
        <v>70</v>
      </c>
      <c r="F4051" s="9" t="s">
        <v>306</v>
      </c>
      <c r="G4051" s="9" t="s">
        <v>307</v>
      </c>
      <c r="H4051" s="9">
        <v>0.36</v>
      </c>
      <c r="I4051" s="9">
        <v>0.48</v>
      </c>
      <c r="J4051" s="9" t="s">
        <v>195</v>
      </c>
      <c r="K4051" s="9">
        <v>0.23361245476951001</v>
      </c>
      <c r="L4051" s="9">
        <v>3857.30001316065</v>
      </c>
      <c r="M4051" s="9">
        <v>9.6346490327835408</v>
      </c>
      <c r="N4051" s="9">
        <v>1.4333328511486401</v>
      </c>
      <c r="O4051" s="9">
        <v>2.25077401139125</v>
      </c>
      <c r="P4051" s="9">
        <v>0.33484440585860997</v>
      </c>
      <c r="Q4051" s="9">
        <v>901.11332485692299</v>
      </c>
      <c r="R4051" s="9">
        <v>1210</v>
      </c>
      <c r="S4051" s="9" t="s">
        <v>310</v>
      </c>
      <c r="T4051" s="9">
        <v>1210</v>
      </c>
      <c r="U4051" s="9" t="s">
        <v>293</v>
      </c>
      <c r="V4051" s="9" t="s">
        <v>195</v>
      </c>
      <c r="Z4051" s="9">
        <v>0</v>
      </c>
      <c r="AA4051" s="9">
        <v>1</v>
      </c>
      <c r="AB4051" s="9">
        <v>2.25077401139125</v>
      </c>
      <c r="AC4051" s="9">
        <v>0.33484440585860997</v>
      </c>
      <c r="AD4051" s="9">
        <v>901.11332485692299</v>
      </c>
      <c r="AF4051" s="9">
        <v>-1</v>
      </c>
      <c r="AG4051" s="9">
        <v>-1</v>
      </c>
      <c r="AH4051" s="9">
        <v>-1</v>
      </c>
      <c r="AI4051" s="9">
        <v>-1</v>
      </c>
      <c r="AJ4051" s="9">
        <v>0</v>
      </c>
      <c r="AM4051" s="9" t="s">
        <v>309</v>
      </c>
      <c r="AN4051" s="9">
        <v>-1</v>
      </c>
      <c r="AQ4051" s="9">
        <v>578</v>
      </c>
      <c r="AR4051" s="9" t="s">
        <v>303</v>
      </c>
      <c r="AS4051" s="9" t="s">
        <v>304</v>
      </c>
      <c r="AT4051" s="9" t="s">
        <v>195</v>
      </c>
      <c r="AU4051" s="9">
        <v>132.71029999999999</v>
      </c>
      <c r="AV4051" s="9">
        <v>121.27118103164</v>
      </c>
      <c r="AW4051" s="9">
        <v>945.39606293662098</v>
      </c>
      <c r="AX4051" s="9">
        <v>0.73082994720000005</v>
      </c>
    </row>
    <row r="4052" spans="1:50" x14ac:dyDescent="0.25">
      <c r="A4052" s="142">
        <v>550000</v>
      </c>
      <c r="B4052" s="142">
        <v>930000</v>
      </c>
      <c r="C4052" s="142">
        <v>930000</v>
      </c>
      <c r="D4052" s="9" t="s">
        <v>305</v>
      </c>
      <c r="E4052" s="9" t="s">
        <v>70</v>
      </c>
      <c r="F4052" s="9" t="s">
        <v>306</v>
      </c>
      <c r="G4052" s="9" t="s">
        <v>307</v>
      </c>
      <c r="H4052" s="9">
        <v>0.36</v>
      </c>
      <c r="I4052" s="9">
        <v>0.48</v>
      </c>
      <c r="J4052" s="9" t="s">
        <v>195</v>
      </c>
      <c r="K4052" s="9">
        <v>1.91463865357E-3</v>
      </c>
      <c r="L4052" s="9">
        <v>3899.5039424204701</v>
      </c>
      <c r="M4052" s="9">
        <v>11.496176881285599</v>
      </c>
      <c r="N4052" s="9">
        <v>1.90419862321484</v>
      </c>
      <c r="O4052" s="9">
        <v>2.2011024625260001E-2</v>
      </c>
      <c r="P4052" s="9">
        <v>3.64585228809E-3</v>
      </c>
      <c r="Q4052" s="9">
        <v>7.4661409779341303</v>
      </c>
      <c r="R4052" s="9">
        <v>1200</v>
      </c>
      <c r="S4052" s="9" t="s">
        <v>308</v>
      </c>
      <c r="T4052" s="9">
        <v>1200</v>
      </c>
      <c r="U4052" s="9" t="s">
        <v>293</v>
      </c>
      <c r="V4052" s="9" t="s">
        <v>195</v>
      </c>
      <c r="Z4052" s="9">
        <v>0</v>
      </c>
      <c r="AA4052" s="9">
        <v>1</v>
      </c>
      <c r="AB4052" s="9">
        <v>2.2011024625260001E-2</v>
      </c>
      <c r="AC4052" s="9">
        <v>3.64585228809E-3</v>
      </c>
      <c r="AD4052" s="9">
        <v>7.4661409779339003</v>
      </c>
      <c r="AF4052" s="9">
        <v>-1</v>
      </c>
      <c r="AG4052" s="9">
        <v>-1</v>
      </c>
      <c r="AH4052" s="9">
        <v>-1</v>
      </c>
      <c r="AI4052" s="9">
        <v>-1</v>
      </c>
      <c r="AJ4052" s="9">
        <v>0</v>
      </c>
      <c r="AM4052" s="9" t="s">
        <v>309</v>
      </c>
      <c r="AN4052" s="9">
        <v>-1</v>
      </c>
      <c r="AQ4052" s="9">
        <v>578</v>
      </c>
      <c r="AR4052" s="9" t="s">
        <v>303</v>
      </c>
      <c r="AS4052" s="9" t="s">
        <v>304</v>
      </c>
      <c r="AT4052" s="9" t="s">
        <v>195</v>
      </c>
      <c r="AU4052" s="9">
        <v>132.71029999999999</v>
      </c>
      <c r="AV4052" s="9">
        <v>18.513833598535498</v>
      </c>
      <c r="AW4052" s="9">
        <v>7.7482677318031197</v>
      </c>
      <c r="AX4052" s="9">
        <v>6.0552643999999996E-3</v>
      </c>
    </row>
    <row r="4053" spans="1:50" x14ac:dyDescent="0.25">
      <c r="A4053" s="142">
        <v>550000</v>
      </c>
      <c r="B4053" s="142">
        <v>930000</v>
      </c>
      <c r="C4053" s="142">
        <v>930000</v>
      </c>
      <c r="D4053" s="9" t="s">
        <v>305</v>
      </c>
      <c r="E4053" s="9" t="s">
        <v>70</v>
      </c>
      <c r="F4053" s="9" t="s">
        <v>306</v>
      </c>
      <c r="G4053" s="9" t="s">
        <v>307</v>
      </c>
      <c r="H4053" s="9">
        <v>0.36</v>
      </c>
      <c r="I4053" s="9">
        <v>0.48</v>
      </c>
      <c r="J4053" s="9" t="s">
        <v>195</v>
      </c>
      <c r="K4053" s="9">
        <v>5.2692190940359998E-2</v>
      </c>
      <c r="L4053" s="9">
        <v>3899.5039424204701</v>
      </c>
      <c r="M4053" s="9">
        <v>11.496176881285599</v>
      </c>
      <c r="N4053" s="9">
        <v>1.90419862321484</v>
      </c>
      <c r="O4053" s="9">
        <v>0.60575874731293999</v>
      </c>
      <c r="P4053" s="9">
        <v>0.10033639744282</v>
      </c>
      <c r="Q4053" s="9">
        <v>205.47340630673699</v>
      </c>
      <c r="R4053" s="9">
        <v>1330</v>
      </c>
      <c r="S4053" s="9" t="s">
        <v>311</v>
      </c>
      <c r="T4053" s="9">
        <v>1330</v>
      </c>
      <c r="U4053" s="9" t="s">
        <v>293</v>
      </c>
      <c r="V4053" s="9" t="s">
        <v>195</v>
      </c>
      <c r="Z4053" s="9">
        <v>0</v>
      </c>
      <c r="AA4053" s="9">
        <v>1</v>
      </c>
      <c r="AB4053" s="9">
        <v>0.60575874731293999</v>
      </c>
      <c r="AC4053" s="9">
        <v>0.10033639744282</v>
      </c>
      <c r="AD4053" s="9">
        <v>205.47340630673699</v>
      </c>
      <c r="AF4053" s="9">
        <v>-1</v>
      </c>
      <c r="AG4053" s="9">
        <v>-1</v>
      </c>
      <c r="AH4053" s="9">
        <v>-1</v>
      </c>
      <c r="AI4053" s="9">
        <v>-1</v>
      </c>
      <c r="AJ4053" s="9">
        <v>0</v>
      </c>
      <c r="AM4053" s="9" t="s">
        <v>309</v>
      </c>
      <c r="AN4053" s="9">
        <v>-1</v>
      </c>
      <c r="AQ4053" s="9">
        <v>578</v>
      </c>
      <c r="AR4053" s="9" t="s">
        <v>303</v>
      </c>
      <c r="AS4053" s="9" t="s">
        <v>304</v>
      </c>
      <c r="AT4053" s="9" t="s">
        <v>195</v>
      </c>
      <c r="AU4053" s="9">
        <v>132.71029999999999</v>
      </c>
      <c r="AV4053" s="9">
        <v>60.686745976862703</v>
      </c>
      <c r="AW4053" s="9">
        <v>213.23773131735501</v>
      </c>
      <c r="AX4053" s="9">
        <v>0.1666450984</v>
      </c>
    </row>
    <row r="4054" spans="1:50" x14ac:dyDescent="0.25">
      <c r="A4054" s="142">
        <v>550000</v>
      </c>
      <c r="B4054" s="142">
        <v>930000</v>
      </c>
      <c r="C4054" s="142">
        <v>930000</v>
      </c>
      <c r="D4054" s="9" t="s">
        <v>305</v>
      </c>
      <c r="E4054" s="9" t="s">
        <v>70</v>
      </c>
      <c r="F4054" s="9" t="s">
        <v>306</v>
      </c>
      <c r="G4054" s="9" t="s">
        <v>307</v>
      </c>
      <c r="H4054" s="9">
        <v>0.36</v>
      </c>
      <c r="I4054" s="9">
        <v>0.48</v>
      </c>
      <c r="J4054" s="9" t="s">
        <v>195</v>
      </c>
      <c r="K4054" s="9">
        <v>0.26048297374585</v>
      </c>
      <c r="L4054" s="9">
        <v>3899.5039424204701</v>
      </c>
      <c r="M4054" s="9">
        <v>11.496176881285599</v>
      </c>
      <c r="N4054" s="9">
        <v>1.90419862321484</v>
      </c>
      <c r="O4054" s="9">
        <v>2.9945583407455798</v>
      </c>
      <c r="P4054" s="9">
        <v>0.49601131997775</v>
      </c>
      <c r="Q4054" s="9">
        <v>1015.75438305535</v>
      </c>
      <c r="R4054" s="9">
        <v>1430</v>
      </c>
      <c r="S4054" s="9" t="s">
        <v>298</v>
      </c>
      <c r="T4054" s="9">
        <v>1430</v>
      </c>
      <c r="U4054" s="9" t="s">
        <v>293</v>
      </c>
      <c r="V4054" s="9" t="s">
        <v>195</v>
      </c>
      <c r="Z4054" s="9">
        <v>0</v>
      </c>
      <c r="AA4054" s="9">
        <v>1</v>
      </c>
      <c r="AB4054" s="9">
        <v>2.9945583407455798</v>
      </c>
      <c r="AC4054" s="9">
        <v>0.49601131997775</v>
      </c>
      <c r="AD4054" s="9">
        <v>1015.75438305535</v>
      </c>
      <c r="AF4054" s="9">
        <v>-1</v>
      </c>
      <c r="AG4054" s="9">
        <v>-1</v>
      </c>
      <c r="AH4054" s="9">
        <v>-1</v>
      </c>
      <c r="AI4054" s="9">
        <v>-1</v>
      </c>
      <c r="AJ4054" s="9">
        <v>0</v>
      </c>
      <c r="AM4054" s="9" t="s">
        <v>309</v>
      </c>
      <c r="AN4054" s="9">
        <v>-1</v>
      </c>
      <c r="AQ4054" s="9">
        <v>578</v>
      </c>
      <c r="AR4054" s="9" t="s">
        <v>303</v>
      </c>
      <c r="AS4054" s="9" t="s">
        <v>304</v>
      </c>
      <c r="AT4054" s="9" t="s">
        <v>195</v>
      </c>
      <c r="AU4054" s="9">
        <v>132.71029999999999</v>
      </c>
      <c r="AV4054" s="9">
        <v>132.51920398119901</v>
      </c>
      <c r="AW4054" s="9">
        <v>1054.13719522924</v>
      </c>
      <c r="AX4054" s="9">
        <v>0.82380728550000004</v>
      </c>
    </row>
    <row r="4055" spans="1:50" x14ac:dyDescent="0.25">
      <c r="A4055" s="142">
        <v>550000</v>
      </c>
      <c r="B4055" s="142">
        <v>930000</v>
      </c>
      <c r="C4055" s="142">
        <v>930000</v>
      </c>
      <c r="D4055" s="9" t="s">
        <v>305</v>
      </c>
      <c r="E4055" s="9" t="s">
        <v>70</v>
      </c>
      <c r="F4055" s="9" t="s">
        <v>306</v>
      </c>
      <c r="G4055" s="9" t="s">
        <v>307</v>
      </c>
      <c r="H4055" s="9">
        <v>0.36</v>
      </c>
      <c r="I4055" s="9">
        <v>0.48</v>
      </c>
      <c r="J4055" s="9" t="s">
        <v>195</v>
      </c>
      <c r="K4055" s="9">
        <v>0.14564104197076</v>
      </c>
      <c r="L4055" s="9">
        <v>3899.5039424204701</v>
      </c>
      <c r="M4055" s="9">
        <v>11.496176881285599</v>
      </c>
      <c r="N4055" s="9">
        <v>1.90419862321484</v>
      </c>
      <c r="O4055" s="9">
        <v>1.6743151796707101</v>
      </c>
      <c r="P4055" s="9">
        <v>0.27732947160430999</v>
      </c>
      <c r="Q4055" s="9">
        <v>567.92781734323898</v>
      </c>
      <c r="R4055" s="9">
        <v>1330</v>
      </c>
      <c r="S4055" s="9" t="s">
        <v>311</v>
      </c>
      <c r="T4055" s="9">
        <v>1330</v>
      </c>
      <c r="U4055" s="9" t="s">
        <v>293</v>
      </c>
      <c r="V4055" s="9" t="s">
        <v>195</v>
      </c>
      <c r="Z4055" s="9">
        <v>0</v>
      </c>
      <c r="AA4055" s="9">
        <v>1</v>
      </c>
      <c r="AB4055" s="9">
        <v>1.6743151796707101</v>
      </c>
      <c r="AC4055" s="9">
        <v>0.27732947160430999</v>
      </c>
      <c r="AD4055" s="9">
        <v>567.92781734323898</v>
      </c>
      <c r="AF4055" s="9">
        <v>-1</v>
      </c>
      <c r="AG4055" s="9">
        <v>-1</v>
      </c>
      <c r="AH4055" s="9">
        <v>-1</v>
      </c>
      <c r="AI4055" s="9">
        <v>-1</v>
      </c>
      <c r="AJ4055" s="9">
        <v>0</v>
      </c>
      <c r="AM4055" s="9" t="s">
        <v>309</v>
      </c>
      <c r="AN4055" s="9">
        <v>-1</v>
      </c>
      <c r="AQ4055" s="9">
        <v>578</v>
      </c>
      <c r="AR4055" s="9" t="s">
        <v>303</v>
      </c>
      <c r="AS4055" s="9" t="s">
        <v>304</v>
      </c>
      <c r="AT4055" s="9" t="s">
        <v>195</v>
      </c>
      <c r="AU4055" s="9">
        <v>132.71029999999999</v>
      </c>
      <c r="AV4055" s="9">
        <v>100.03236589158701</v>
      </c>
      <c r="AW4055" s="9">
        <v>589.38838606443596</v>
      </c>
      <c r="AX4055" s="9">
        <v>0.4606065023</v>
      </c>
    </row>
    <row r="4056" spans="1:50" x14ac:dyDescent="0.25">
      <c r="A4056" s="142">
        <v>550000</v>
      </c>
      <c r="B4056" s="142">
        <v>930000</v>
      </c>
      <c r="C4056" s="142">
        <v>930000</v>
      </c>
      <c r="D4056" s="9" t="s">
        <v>305</v>
      </c>
      <c r="E4056" s="9" t="s">
        <v>70</v>
      </c>
      <c r="F4056" s="9" t="s">
        <v>306</v>
      </c>
      <c r="G4056" s="9" t="s">
        <v>307</v>
      </c>
      <c r="H4056" s="9">
        <v>0.36</v>
      </c>
      <c r="I4056" s="9">
        <v>0.48</v>
      </c>
      <c r="J4056" s="9" t="s">
        <v>195</v>
      </c>
      <c r="K4056" s="9">
        <v>0.15254732858118</v>
      </c>
      <c r="L4056" s="9">
        <v>3899.5039424204701</v>
      </c>
      <c r="M4056" s="9">
        <v>11.496176881285599</v>
      </c>
      <c r="N4056" s="9">
        <v>1.90419862321484</v>
      </c>
      <c r="O4056" s="9">
        <v>1.75371107213693</v>
      </c>
      <c r="P4056" s="9">
        <v>0.29048041305938999</v>
      </c>
      <c r="Q4056" s="9">
        <v>594.85890920805002</v>
      </c>
      <c r="R4056" s="9">
        <v>1330</v>
      </c>
      <c r="S4056" s="9" t="s">
        <v>311</v>
      </c>
      <c r="T4056" s="9">
        <v>1330</v>
      </c>
      <c r="U4056" s="9" t="s">
        <v>293</v>
      </c>
      <c r="V4056" s="9" t="s">
        <v>195</v>
      </c>
      <c r="Z4056" s="9">
        <v>0</v>
      </c>
      <c r="AA4056" s="9">
        <v>1</v>
      </c>
      <c r="AB4056" s="9">
        <v>1.75371107213693</v>
      </c>
      <c r="AC4056" s="9">
        <v>0.29048041305938999</v>
      </c>
      <c r="AD4056" s="9">
        <v>594.85890920805002</v>
      </c>
      <c r="AF4056" s="9">
        <v>-1</v>
      </c>
      <c r="AG4056" s="9">
        <v>-1</v>
      </c>
      <c r="AH4056" s="9">
        <v>-1</v>
      </c>
      <c r="AI4056" s="9">
        <v>-1</v>
      </c>
      <c r="AJ4056" s="9">
        <v>0</v>
      </c>
      <c r="AM4056" s="9" t="s">
        <v>309</v>
      </c>
      <c r="AN4056" s="9">
        <v>-1</v>
      </c>
      <c r="AQ4056" s="9">
        <v>578</v>
      </c>
      <c r="AR4056" s="9" t="s">
        <v>303</v>
      </c>
      <c r="AS4056" s="9" t="s">
        <v>304</v>
      </c>
      <c r="AT4056" s="9" t="s">
        <v>195</v>
      </c>
      <c r="AU4056" s="9">
        <v>132.71029999999999</v>
      </c>
      <c r="AV4056" s="9">
        <v>101.307202968943</v>
      </c>
      <c r="AW4056" s="9">
        <v>617.33713638874099</v>
      </c>
      <c r="AX4056" s="9">
        <v>0.48244842599999999</v>
      </c>
    </row>
    <row r="4057" spans="1:50" x14ac:dyDescent="0.25">
      <c r="A4057" s="142">
        <v>550000</v>
      </c>
      <c r="B4057" s="142">
        <v>930000</v>
      </c>
      <c r="C4057" s="142">
        <v>930000</v>
      </c>
      <c r="D4057" s="9" t="s">
        <v>305</v>
      </c>
      <c r="E4057" s="9" t="s">
        <v>70</v>
      </c>
      <c r="F4057" s="9" t="s">
        <v>306</v>
      </c>
      <c r="G4057" s="9" t="s">
        <v>307</v>
      </c>
      <c r="H4057" s="9">
        <v>0.36</v>
      </c>
      <c r="I4057" s="9">
        <v>0.48</v>
      </c>
      <c r="J4057" s="9" t="s">
        <v>195</v>
      </c>
      <c r="K4057" s="9">
        <v>4.48527975314E-3</v>
      </c>
      <c r="L4057" s="9">
        <v>3899.5039424204701</v>
      </c>
      <c r="M4057" s="9">
        <v>11.496176881285599</v>
      </c>
      <c r="N4057" s="9">
        <v>1.90419862321484</v>
      </c>
      <c r="O4057" s="9">
        <v>5.156356940423E-2</v>
      </c>
      <c r="P4057" s="9">
        <v>8.5408635306700002E-3</v>
      </c>
      <c r="Q4057" s="9">
        <v>17.4903660802593</v>
      </c>
      <c r="R4057" s="9">
        <v>1330</v>
      </c>
      <c r="S4057" s="9" t="s">
        <v>311</v>
      </c>
      <c r="T4057" s="9">
        <v>1330</v>
      </c>
      <c r="U4057" s="9" t="s">
        <v>293</v>
      </c>
      <c r="V4057" s="9" t="s">
        <v>195</v>
      </c>
      <c r="Z4057" s="9">
        <v>0</v>
      </c>
      <c r="AA4057" s="9">
        <v>1</v>
      </c>
      <c r="AB4057" s="9">
        <v>5.156356940423E-2</v>
      </c>
      <c r="AC4057" s="9">
        <v>8.5408635306700002E-3</v>
      </c>
      <c r="AD4057" s="9">
        <v>17.490366080259101</v>
      </c>
      <c r="AF4057" s="9">
        <v>-1</v>
      </c>
      <c r="AG4057" s="9">
        <v>-1</v>
      </c>
      <c r="AH4057" s="9">
        <v>-1</v>
      </c>
      <c r="AI4057" s="9">
        <v>-1</v>
      </c>
      <c r="AJ4057" s="9">
        <v>0</v>
      </c>
      <c r="AM4057" s="9" t="s">
        <v>309</v>
      </c>
      <c r="AN4057" s="9">
        <v>-1</v>
      </c>
      <c r="AQ4057" s="9">
        <v>578</v>
      </c>
      <c r="AR4057" s="9" t="s">
        <v>303</v>
      </c>
      <c r="AS4057" s="9" t="s">
        <v>304</v>
      </c>
      <c r="AT4057" s="9" t="s">
        <v>195</v>
      </c>
      <c r="AU4057" s="9">
        <v>132.71029999999999</v>
      </c>
      <c r="AV4057" s="9">
        <v>24.643870334538999</v>
      </c>
      <c r="AW4057" s="9">
        <v>18.151283175287499</v>
      </c>
      <c r="AX4057" s="9">
        <v>1.41852117E-2</v>
      </c>
    </row>
    <row r="4058" spans="1:50" x14ac:dyDescent="0.25">
      <c r="A4058" s="142">
        <v>1200000</v>
      </c>
      <c r="B4058" s="142">
        <v>860000</v>
      </c>
      <c r="C4058" s="142">
        <v>860000</v>
      </c>
      <c r="D4058" s="9" t="s">
        <v>305</v>
      </c>
      <c r="E4058" s="9" t="s">
        <v>70</v>
      </c>
      <c r="F4058" s="9" t="s">
        <v>306</v>
      </c>
      <c r="G4058" s="9" t="s">
        <v>307</v>
      </c>
      <c r="H4058" s="9">
        <v>0.36</v>
      </c>
      <c r="I4058" s="9">
        <v>0.48</v>
      </c>
      <c r="J4058" s="9" t="s">
        <v>300</v>
      </c>
      <c r="K4058" s="9">
        <v>0.15093256035342001</v>
      </c>
      <c r="L4058" s="9">
        <v>3911.9954273757899</v>
      </c>
      <c r="M4058" s="9">
        <v>10.8354834760241</v>
      </c>
      <c r="N4058" s="9">
        <v>1.42708908192388</v>
      </c>
      <c r="O4058" s="9">
        <v>1.6354272637035301</v>
      </c>
      <c r="P4058" s="9">
        <v>0.21539420898718001</v>
      </c>
      <c r="Q4058" s="9">
        <v>590.44748594471196</v>
      </c>
      <c r="R4058" s="9">
        <v>8140</v>
      </c>
      <c r="S4058" s="9" t="s">
        <v>292</v>
      </c>
      <c r="T4058" s="9">
        <v>8140</v>
      </c>
      <c r="U4058" s="9" t="s">
        <v>301</v>
      </c>
      <c r="V4058" s="9" t="s">
        <v>300</v>
      </c>
      <c r="Z4058" s="9">
        <v>0</v>
      </c>
      <c r="AA4058" s="9">
        <v>1</v>
      </c>
      <c r="AB4058" s="9">
        <v>1.6354272637035301</v>
      </c>
      <c r="AC4058" s="9">
        <v>0.21539420898718001</v>
      </c>
      <c r="AD4058" s="9">
        <v>797.14204259266501</v>
      </c>
      <c r="AF4058" s="9">
        <v>-1</v>
      </c>
      <c r="AG4058" s="9">
        <v>-1</v>
      </c>
      <c r="AH4058" s="9">
        <v>-1</v>
      </c>
      <c r="AI4058" s="9">
        <v>-1</v>
      </c>
      <c r="AJ4058" s="9">
        <v>0</v>
      </c>
      <c r="AM4058" s="9" t="s">
        <v>309</v>
      </c>
      <c r="AN4058" s="9">
        <v>-1</v>
      </c>
      <c r="AQ4058" s="9">
        <v>578</v>
      </c>
      <c r="AR4058" s="9" t="s">
        <v>303</v>
      </c>
      <c r="AS4058" s="9" t="s">
        <v>304</v>
      </c>
      <c r="AT4058" s="9" t="s">
        <v>195</v>
      </c>
      <c r="AU4058" s="9">
        <v>132.71029999999999</v>
      </c>
      <c r="AV4058" s="9">
        <v>125.704045269481</v>
      </c>
      <c r="AW4058" s="9">
        <v>610.80240121552697</v>
      </c>
      <c r="AX4058" s="9">
        <v>0.64650611729999996</v>
      </c>
    </row>
    <row r="4059" spans="1:50" x14ac:dyDescent="0.25">
      <c r="A4059" s="142">
        <v>1200000</v>
      </c>
      <c r="B4059" s="142">
        <v>890000</v>
      </c>
      <c r="C4059" s="142">
        <v>890000</v>
      </c>
      <c r="D4059" s="9" t="s">
        <v>305</v>
      </c>
      <c r="E4059" s="9" t="s">
        <v>70</v>
      </c>
      <c r="F4059" s="9" t="s">
        <v>306</v>
      </c>
      <c r="G4059" s="9" t="s">
        <v>307</v>
      </c>
      <c r="H4059" s="9">
        <v>0.36</v>
      </c>
      <c r="I4059" s="9">
        <v>0.48</v>
      </c>
      <c r="J4059" s="9" t="s">
        <v>300</v>
      </c>
      <c r="K4059" s="9">
        <v>2.0402968144480001E-2</v>
      </c>
      <c r="L4059" s="9">
        <v>3904.0364504871</v>
      </c>
      <c r="M4059" s="9">
        <v>11.3321235124744</v>
      </c>
      <c r="N4059" s="9">
        <v>1.9142304758292099</v>
      </c>
      <c r="O4059" s="9">
        <v>0.23120895503437999</v>
      </c>
      <c r="P4059" s="9">
        <v>3.9055983419540002E-2</v>
      </c>
      <c r="Q4059" s="9">
        <v>79.653931334196599</v>
      </c>
      <c r="R4059" s="9">
        <v>8140</v>
      </c>
      <c r="S4059" s="9" t="s">
        <v>292</v>
      </c>
      <c r="T4059" s="9">
        <v>8140</v>
      </c>
      <c r="U4059" s="9" t="s">
        <v>301</v>
      </c>
      <c r="V4059" s="9" t="s">
        <v>300</v>
      </c>
      <c r="Z4059" s="9">
        <v>0</v>
      </c>
      <c r="AA4059" s="9">
        <v>1</v>
      </c>
      <c r="AB4059" s="9">
        <v>0.23120895503437999</v>
      </c>
      <c r="AC4059" s="9">
        <v>3.9055983419540002E-2</v>
      </c>
      <c r="AD4059" s="9">
        <v>79.653996685893603</v>
      </c>
      <c r="AF4059" s="9">
        <v>-1</v>
      </c>
      <c r="AG4059" s="9">
        <v>-1</v>
      </c>
      <c r="AH4059" s="9">
        <v>-1</v>
      </c>
      <c r="AI4059" s="9">
        <v>-1</v>
      </c>
      <c r="AJ4059" s="9">
        <v>0</v>
      </c>
      <c r="AM4059" s="9" t="s">
        <v>309</v>
      </c>
      <c r="AN4059" s="9">
        <v>-1</v>
      </c>
      <c r="AQ4059" s="9">
        <v>578</v>
      </c>
      <c r="AR4059" s="9" t="s">
        <v>303</v>
      </c>
      <c r="AS4059" s="9" t="s">
        <v>304</v>
      </c>
      <c r="AT4059" s="9" t="s">
        <v>195</v>
      </c>
      <c r="AU4059" s="9">
        <v>132.71029999999999</v>
      </c>
      <c r="AV4059" s="9">
        <v>52.130374213723996</v>
      </c>
      <c r="AW4059" s="9">
        <v>82.567882671533596</v>
      </c>
      <c r="AX4059" s="9">
        <v>6.4601781600000005E-2</v>
      </c>
    </row>
    <row r="4060" spans="1:50" x14ac:dyDescent="0.25">
      <c r="A4060" s="142">
        <v>1200000</v>
      </c>
      <c r="B4060" s="142">
        <v>900000</v>
      </c>
      <c r="C4060" s="142">
        <v>900000</v>
      </c>
      <c r="D4060" s="9" t="s">
        <v>305</v>
      </c>
      <c r="E4060" s="9" t="s">
        <v>70</v>
      </c>
      <c r="F4060" s="9" t="s">
        <v>306</v>
      </c>
      <c r="G4060" s="9" t="s">
        <v>307</v>
      </c>
      <c r="H4060" s="9">
        <v>0.36</v>
      </c>
      <c r="I4060" s="9">
        <v>0.48</v>
      </c>
      <c r="J4060" s="9" t="s">
        <v>300</v>
      </c>
      <c r="K4060" s="9">
        <v>7.9125231317900002E-2</v>
      </c>
      <c r="L4060" s="9">
        <v>3894.9954590770299</v>
      </c>
      <c r="M4060" s="9">
        <v>9.1810931633977795</v>
      </c>
      <c r="N4060" s="9">
        <v>1.2202056642516099</v>
      </c>
      <c r="O4060" s="9">
        <v>0.72645612030507001</v>
      </c>
      <c r="P4060" s="9">
        <v>9.6549055439320006E-2</v>
      </c>
      <c r="Q4060" s="9">
        <v>308.19241668165603</v>
      </c>
      <c r="R4060" s="9">
        <v>8140</v>
      </c>
      <c r="S4060" s="9" t="s">
        <v>292</v>
      </c>
      <c r="T4060" s="9">
        <v>8140</v>
      </c>
      <c r="U4060" s="9" t="s">
        <v>301</v>
      </c>
      <c r="V4060" s="9" t="s">
        <v>300</v>
      </c>
      <c r="Z4060" s="9">
        <v>0</v>
      </c>
      <c r="AA4060" s="9">
        <v>1</v>
      </c>
      <c r="AB4060" s="9">
        <v>0.72645612030507001</v>
      </c>
      <c r="AC4060" s="9">
        <v>9.6549055439320006E-2</v>
      </c>
      <c r="AD4060" s="9">
        <v>989.00549136048903</v>
      </c>
      <c r="AF4060" s="9">
        <v>-1</v>
      </c>
      <c r="AG4060" s="9">
        <v>-1</v>
      </c>
      <c r="AH4060" s="9">
        <v>-1</v>
      </c>
      <c r="AI4060" s="9">
        <v>-1</v>
      </c>
      <c r="AJ4060" s="9">
        <v>0</v>
      </c>
      <c r="AM4060" s="9" t="s">
        <v>309</v>
      </c>
      <c r="AN4060" s="9">
        <v>-1</v>
      </c>
      <c r="AQ4060" s="9">
        <v>578</v>
      </c>
      <c r="AR4060" s="9" t="s">
        <v>303</v>
      </c>
      <c r="AS4060" s="9" t="s">
        <v>304</v>
      </c>
      <c r="AT4060" s="9" t="s">
        <v>195</v>
      </c>
      <c r="AU4060" s="9">
        <v>132.71029999999999</v>
      </c>
      <c r="AV4060" s="9">
        <v>119.047852082894</v>
      </c>
      <c r="AW4060" s="9">
        <v>320.20845053274502</v>
      </c>
      <c r="AX4060" s="9">
        <v>0.80211313169999998</v>
      </c>
    </row>
    <row r="4061" spans="1:50" x14ac:dyDescent="0.25">
      <c r="A4061" s="142">
        <v>1200000</v>
      </c>
      <c r="B4061" s="142">
        <v>910000</v>
      </c>
      <c r="C4061" s="142">
        <v>910000</v>
      </c>
      <c r="D4061" s="9" t="s">
        <v>305</v>
      </c>
      <c r="E4061" s="9" t="s">
        <v>70</v>
      </c>
      <c r="F4061" s="9" t="s">
        <v>306</v>
      </c>
      <c r="G4061" s="9" t="s">
        <v>307</v>
      </c>
      <c r="H4061" s="9">
        <v>0.36</v>
      </c>
      <c r="I4061" s="9">
        <v>0.48</v>
      </c>
      <c r="J4061" s="9" t="s">
        <v>300</v>
      </c>
      <c r="K4061" s="9">
        <v>0.16005843606704001</v>
      </c>
      <c r="L4061" s="9">
        <v>3903.12747503729</v>
      </c>
      <c r="M4061" s="9">
        <v>10.290256448487099</v>
      </c>
      <c r="N4061" s="9">
        <v>1.4553658551809601</v>
      </c>
      <c r="O4061" s="9">
        <v>1.6470423538736201</v>
      </c>
      <c r="P4061" s="9">
        <v>0.23294358268563001</v>
      </c>
      <c r="Q4061" s="9">
        <v>624.72847942476801</v>
      </c>
      <c r="R4061" s="9">
        <v>8140</v>
      </c>
      <c r="S4061" s="9" t="s">
        <v>292</v>
      </c>
      <c r="T4061" s="9">
        <v>8140</v>
      </c>
      <c r="U4061" s="9" t="s">
        <v>301</v>
      </c>
      <c r="V4061" s="9" t="s">
        <v>300</v>
      </c>
      <c r="Z4061" s="9">
        <v>0</v>
      </c>
      <c r="AA4061" s="9">
        <v>1</v>
      </c>
      <c r="AB4061" s="9">
        <v>1.6470423538736201</v>
      </c>
      <c r="AC4061" s="9">
        <v>0.23294358268563001</v>
      </c>
      <c r="AD4061" s="9">
        <v>1162.84091004068</v>
      </c>
      <c r="AF4061" s="9">
        <v>-1</v>
      </c>
      <c r="AG4061" s="9">
        <v>-1</v>
      </c>
      <c r="AH4061" s="9">
        <v>-1</v>
      </c>
      <c r="AI4061" s="9">
        <v>-1</v>
      </c>
      <c r="AJ4061" s="9">
        <v>0</v>
      </c>
      <c r="AM4061" s="9" t="s">
        <v>309</v>
      </c>
      <c r="AN4061" s="9">
        <v>-1</v>
      </c>
      <c r="AQ4061" s="9">
        <v>578</v>
      </c>
      <c r="AR4061" s="9" t="s">
        <v>303</v>
      </c>
      <c r="AS4061" s="9" t="s">
        <v>304</v>
      </c>
      <c r="AT4061" s="9" t="s">
        <v>195</v>
      </c>
      <c r="AU4061" s="9">
        <v>132.71029999999999</v>
      </c>
      <c r="AV4061" s="9">
        <v>131.877694803136</v>
      </c>
      <c r="AW4061" s="9">
        <v>647.733509957205</v>
      </c>
      <c r="AX4061" s="9">
        <v>0.94309887270000003</v>
      </c>
    </row>
    <row r="4062" spans="1:50" x14ac:dyDescent="0.25">
      <c r="A4062" s="142">
        <v>1200000</v>
      </c>
      <c r="B4062" s="142">
        <v>910000</v>
      </c>
      <c r="C4062" s="142">
        <v>910000</v>
      </c>
      <c r="D4062" s="9" t="s">
        <v>305</v>
      </c>
      <c r="E4062" s="9" t="s">
        <v>70</v>
      </c>
      <c r="F4062" s="9" t="s">
        <v>306</v>
      </c>
      <c r="G4062" s="9" t="s">
        <v>307</v>
      </c>
      <c r="H4062" s="9">
        <v>0.36</v>
      </c>
      <c r="I4062" s="9">
        <v>0.48</v>
      </c>
      <c r="J4062" s="9" t="s">
        <v>300</v>
      </c>
      <c r="K4062" s="9">
        <v>0.13518492125653001</v>
      </c>
      <c r="L4062" s="9">
        <v>3910.3521194611099</v>
      </c>
      <c r="M4062" s="9">
        <v>11.107763382770701</v>
      </c>
      <c r="N4062" s="9">
        <v>1.463068660697</v>
      </c>
      <c r="O4062" s="9">
        <v>1.5016021182360799</v>
      </c>
      <c r="P4062" s="9">
        <v>0.19778482168921999</v>
      </c>
      <c r="Q4062" s="9">
        <v>528.62064335467505</v>
      </c>
      <c r="R4062" s="9">
        <v>8140</v>
      </c>
      <c r="S4062" s="9" t="s">
        <v>292</v>
      </c>
      <c r="T4062" s="9">
        <v>8140</v>
      </c>
      <c r="U4062" s="9" t="s">
        <v>301</v>
      </c>
      <c r="V4062" s="9" t="s">
        <v>300</v>
      </c>
      <c r="Z4062" s="9">
        <v>0</v>
      </c>
      <c r="AA4062" s="9">
        <v>1</v>
      </c>
      <c r="AB4062" s="9">
        <v>1.5016021182360799</v>
      </c>
      <c r="AC4062" s="9">
        <v>0.19778482168921999</v>
      </c>
      <c r="AD4062" s="9">
        <v>654.49615448546604</v>
      </c>
      <c r="AF4062" s="9">
        <v>-1</v>
      </c>
      <c r="AG4062" s="9">
        <v>-1</v>
      </c>
      <c r="AH4062" s="9">
        <v>-1</v>
      </c>
      <c r="AI4062" s="9">
        <v>-1</v>
      </c>
      <c r="AJ4062" s="9">
        <v>0</v>
      </c>
      <c r="AM4062" s="9" t="s">
        <v>309</v>
      </c>
      <c r="AN4062" s="9">
        <v>-1</v>
      </c>
      <c r="AQ4062" s="9">
        <v>578</v>
      </c>
      <c r="AR4062" s="9" t="s">
        <v>303</v>
      </c>
      <c r="AS4062" s="9" t="s">
        <v>304</v>
      </c>
      <c r="AT4062" s="9" t="s">
        <v>195</v>
      </c>
      <c r="AU4062" s="9">
        <v>132.71029999999999</v>
      </c>
      <c r="AV4062" s="9">
        <v>122.178135526343</v>
      </c>
      <c r="AW4062" s="9">
        <v>547.07396679864701</v>
      </c>
      <c r="AX4062" s="9">
        <v>0.53081602149999996</v>
      </c>
    </row>
    <row r="4063" spans="1:50" x14ac:dyDescent="0.25">
      <c r="A4063" s="142">
        <v>1200000</v>
      </c>
      <c r="B4063" s="142">
        <v>910000</v>
      </c>
      <c r="C4063" s="142">
        <v>910000</v>
      </c>
      <c r="D4063" s="9" t="s">
        <v>305</v>
      </c>
      <c r="E4063" s="9" t="s">
        <v>70</v>
      </c>
      <c r="F4063" s="9" t="s">
        <v>306</v>
      </c>
      <c r="G4063" s="9" t="s">
        <v>307</v>
      </c>
      <c r="H4063" s="9">
        <v>0.36</v>
      </c>
      <c r="I4063" s="9">
        <v>0.48</v>
      </c>
      <c r="J4063" s="9" t="s">
        <v>300</v>
      </c>
      <c r="K4063" s="9">
        <v>2.7430500461700001E-2</v>
      </c>
      <c r="L4063" s="9">
        <v>3894.8025330534001</v>
      </c>
      <c r="M4063" s="9">
        <v>10.503735582587501</v>
      </c>
      <c r="N4063" s="9">
        <v>1.49382829482012</v>
      </c>
      <c r="O4063" s="9">
        <v>0.28812272374781001</v>
      </c>
      <c r="P4063" s="9">
        <v>4.0976457730770001E-2</v>
      </c>
      <c r="Q4063" s="9">
        <v>106.836382681179</v>
      </c>
      <c r="R4063" s="9">
        <v>8140</v>
      </c>
      <c r="S4063" s="9" t="s">
        <v>292</v>
      </c>
      <c r="T4063" s="9">
        <v>8140</v>
      </c>
      <c r="U4063" s="9" t="s">
        <v>301</v>
      </c>
      <c r="V4063" s="9" t="s">
        <v>300</v>
      </c>
      <c r="Z4063" s="9">
        <v>0</v>
      </c>
      <c r="AA4063" s="9">
        <v>1</v>
      </c>
      <c r="AB4063" s="9">
        <v>0.28812272374781001</v>
      </c>
      <c r="AC4063" s="9">
        <v>4.0976457730770001E-2</v>
      </c>
      <c r="AD4063" s="9">
        <v>1044.3979043481099</v>
      </c>
      <c r="AF4063" s="9">
        <v>-1</v>
      </c>
      <c r="AG4063" s="9">
        <v>-1</v>
      </c>
      <c r="AH4063" s="9">
        <v>-1</v>
      </c>
      <c r="AI4063" s="9">
        <v>-1</v>
      </c>
      <c r="AJ4063" s="9">
        <v>0</v>
      </c>
      <c r="AM4063" s="9" t="s">
        <v>309</v>
      </c>
      <c r="AN4063" s="9">
        <v>-1</v>
      </c>
      <c r="AQ4063" s="9">
        <v>578</v>
      </c>
      <c r="AR4063" s="9" t="s">
        <v>303</v>
      </c>
      <c r="AS4063" s="9" t="s">
        <v>304</v>
      </c>
      <c r="AT4063" s="9" t="s">
        <v>195</v>
      </c>
      <c r="AU4063" s="9">
        <v>132.71029999999999</v>
      </c>
      <c r="AV4063" s="9">
        <v>110.69245192226801</v>
      </c>
      <c r="AW4063" s="9">
        <v>111.007296963103</v>
      </c>
      <c r="AX4063" s="9">
        <v>0.8470380408</v>
      </c>
    </row>
    <row r="4064" spans="1:50" x14ac:dyDescent="0.25">
      <c r="A4064" s="142">
        <v>1200000</v>
      </c>
      <c r="B4064" s="142">
        <v>910000</v>
      </c>
      <c r="C4064" s="142">
        <v>910000</v>
      </c>
      <c r="D4064" s="9" t="s">
        <v>305</v>
      </c>
      <c r="E4064" s="9" t="s">
        <v>70</v>
      </c>
      <c r="F4064" s="9" t="s">
        <v>306</v>
      </c>
      <c r="G4064" s="9" t="s">
        <v>307</v>
      </c>
      <c r="H4064" s="9">
        <v>0.36</v>
      </c>
      <c r="I4064" s="9">
        <v>0.48</v>
      </c>
      <c r="J4064" s="9" t="s">
        <v>300</v>
      </c>
      <c r="K4064" s="9">
        <v>4.7986974484400001E-2</v>
      </c>
      <c r="L4064" s="9">
        <v>3904.2166495630299</v>
      </c>
      <c r="M4064" s="9">
        <v>11.346696099940299</v>
      </c>
      <c r="N4064" s="9">
        <v>1.49936126234871</v>
      </c>
      <c r="O4064" s="9">
        <v>0.54449361623007997</v>
      </c>
      <c r="P4064" s="9">
        <v>7.1949810639219999E-2</v>
      </c>
      <c r="Q4064" s="9">
        <v>187.35154474415401</v>
      </c>
      <c r="R4064" s="9">
        <v>8140</v>
      </c>
      <c r="S4064" s="9" t="s">
        <v>292</v>
      </c>
      <c r="T4064" s="9">
        <v>8140</v>
      </c>
      <c r="U4064" s="9" t="s">
        <v>301</v>
      </c>
      <c r="V4064" s="9" t="s">
        <v>300</v>
      </c>
      <c r="Z4064" s="9">
        <v>0</v>
      </c>
      <c r="AA4064" s="9">
        <v>1</v>
      </c>
      <c r="AB4064" s="9">
        <v>0.54449361623007997</v>
      </c>
      <c r="AC4064" s="9">
        <v>7.1949810639219999E-2</v>
      </c>
      <c r="AD4064" s="9">
        <v>231.835234667625</v>
      </c>
      <c r="AF4064" s="9">
        <v>-1</v>
      </c>
      <c r="AG4064" s="9">
        <v>-1</v>
      </c>
      <c r="AH4064" s="9">
        <v>-1</v>
      </c>
      <c r="AI4064" s="9">
        <v>-1</v>
      </c>
      <c r="AJ4064" s="9">
        <v>0</v>
      </c>
      <c r="AM4064" s="9" t="s">
        <v>309</v>
      </c>
      <c r="AN4064" s="9">
        <v>-1</v>
      </c>
      <c r="AQ4064" s="9">
        <v>578</v>
      </c>
      <c r="AR4064" s="9" t="s">
        <v>303</v>
      </c>
      <c r="AS4064" s="9" t="s">
        <v>304</v>
      </c>
      <c r="AT4064" s="9" t="s">
        <v>195</v>
      </c>
      <c r="AU4064" s="9">
        <v>132.71029999999999</v>
      </c>
      <c r="AV4064" s="9">
        <v>84.592133062242496</v>
      </c>
      <c r="AW4064" s="9">
        <v>194.19639588374201</v>
      </c>
      <c r="AX4064" s="9">
        <v>0.18802533229999999</v>
      </c>
    </row>
    <row r="4065" spans="1:50" x14ac:dyDescent="0.25">
      <c r="A4065" s="142">
        <v>1200000</v>
      </c>
      <c r="B4065" s="142">
        <v>920000</v>
      </c>
      <c r="C4065" s="142">
        <v>920000</v>
      </c>
      <c r="D4065" s="9" t="s">
        <v>305</v>
      </c>
      <c r="E4065" s="9" t="s">
        <v>70</v>
      </c>
      <c r="F4065" s="9" t="s">
        <v>306</v>
      </c>
      <c r="G4065" s="9" t="s">
        <v>307</v>
      </c>
      <c r="H4065" s="9">
        <v>0.36</v>
      </c>
      <c r="I4065" s="9">
        <v>0.48</v>
      </c>
      <c r="J4065" s="9" t="s">
        <v>300</v>
      </c>
      <c r="K4065" s="9">
        <v>3.140851660078E-2</v>
      </c>
      <c r="L4065" s="9">
        <v>3960.1965847136798</v>
      </c>
      <c r="M4065" s="9">
        <v>10.097621620420799</v>
      </c>
      <c r="N4065" s="9">
        <v>1.3479497682689201</v>
      </c>
      <c r="O4065" s="9">
        <v>0.31715131629339</v>
      </c>
      <c r="P4065" s="9">
        <v>4.2337102673690001E-2</v>
      </c>
      <c r="Q4065" s="9">
        <v>124.38390017333499</v>
      </c>
      <c r="R4065" s="9">
        <v>8140</v>
      </c>
      <c r="S4065" s="9" t="s">
        <v>292</v>
      </c>
      <c r="T4065" s="9">
        <v>8140</v>
      </c>
      <c r="U4065" s="9" t="s">
        <v>301</v>
      </c>
      <c r="V4065" s="9" t="s">
        <v>300</v>
      </c>
      <c r="Z4065" s="9">
        <v>0</v>
      </c>
      <c r="AA4065" s="9">
        <v>1</v>
      </c>
      <c r="AB4065" s="9">
        <v>0.31715131629339</v>
      </c>
      <c r="AC4065" s="9">
        <v>4.2337102673690001E-2</v>
      </c>
      <c r="AD4065" s="9">
        <v>306.665021552106</v>
      </c>
      <c r="AF4065" s="9">
        <v>-1</v>
      </c>
      <c r="AG4065" s="9">
        <v>-1</v>
      </c>
      <c r="AH4065" s="9">
        <v>-1</v>
      </c>
      <c r="AI4065" s="9">
        <v>-1</v>
      </c>
      <c r="AJ4065" s="9">
        <v>0</v>
      </c>
      <c r="AM4065" s="9" t="s">
        <v>309</v>
      </c>
      <c r="AN4065" s="9">
        <v>-1</v>
      </c>
      <c r="AQ4065" s="9">
        <v>578</v>
      </c>
      <c r="AR4065" s="9" t="s">
        <v>303</v>
      </c>
      <c r="AS4065" s="9" t="s">
        <v>304</v>
      </c>
      <c r="AT4065" s="9" t="s">
        <v>195</v>
      </c>
      <c r="AU4065" s="9">
        <v>132.71029999999999</v>
      </c>
      <c r="AV4065" s="9">
        <v>92.763673347471695</v>
      </c>
      <c r="AW4065" s="9">
        <v>127.10575712392701</v>
      </c>
      <c r="AX4065" s="9">
        <v>0.24871453490000001</v>
      </c>
    </row>
    <row r="4066" spans="1:50" x14ac:dyDescent="0.25">
      <c r="A4066" s="142">
        <v>1200000</v>
      </c>
      <c r="B4066" s="142">
        <v>920000</v>
      </c>
      <c r="C4066" s="142">
        <v>920000</v>
      </c>
      <c r="D4066" s="9" t="s">
        <v>305</v>
      </c>
      <c r="E4066" s="9" t="s">
        <v>70</v>
      </c>
      <c r="F4066" s="9" t="s">
        <v>306</v>
      </c>
      <c r="G4066" s="9" t="s">
        <v>307</v>
      </c>
      <c r="H4066" s="9">
        <v>0.36</v>
      </c>
      <c r="I4066" s="9">
        <v>0.48</v>
      </c>
      <c r="J4066" s="9" t="s">
        <v>300</v>
      </c>
      <c r="K4066" s="9">
        <v>0.151511018926</v>
      </c>
      <c r="L4066" s="9">
        <v>3936.2372382793101</v>
      </c>
      <c r="M4066" s="9">
        <v>9.6334741287995698</v>
      </c>
      <c r="N4066" s="9">
        <v>1.2745182964826201</v>
      </c>
      <c r="O4066" s="9">
        <v>1.4595774810517399</v>
      </c>
      <c r="P4066" s="9">
        <v>0.19310356573991999</v>
      </c>
      <c r="Q4066" s="9">
        <v>596.38331470618596</v>
      </c>
      <c r="R4066" s="9">
        <v>8140</v>
      </c>
      <c r="S4066" s="9" t="s">
        <v>292</v>
      </c>
      <c r="T4066" s="9">
        <v>8140</v>
      </c>
      <c r="U4066" s="9" t="s">
        <v>301</v>
      </c>
      <c r="V4066" s="9" t="s">
        <v>300</v>
      </c>
      <c r="Z4066" s="9">
        <v>0</v>
      </c>
      <c r="AA4066" s="9">
        <v>1</v>
      </c>
      <c r="AB4066" s="9">
        <v>1.4595774810517399</v>
      </c>
      <c r="AC4066" s="9">
        <v>0.19310356573991999</v>
      </c>
      <c r="AD4066" s="9">
        <v>1190.97963268066</v>
      </c>
      <c r="AF4066" s="9">
        <v>-1</v>
      </c>
      <c r="AG4066" s="9">
        <v>-1</v>
      </c>
      <c r="AH4066" s="9">
        <v>-1</v>
      </c>
      <c r="AI4066" s="9">
        <v>-1</v>
      </c>
      <c r="AJ4066" s="9">
        <v>0</v>
      </c>
      <c r="AM4066" s="9" t="s">
        <v>309</v>
      </c>
      <c r="AN4066" s="9">
        <v>-1</v>
      </c>
      <c r="AQ4066" s="9">
        <v>578</v>
      </c>
      <c r="AR4066" s="9" t="s">
        <v>303</v>
      </c>
      <c r="AS4066" s="9" t="s">
        <v>304</v>
      </c>
      <c r="AT4066" s="9" t="s">
        <v>195</v>
      </c>
      <c r="AU4066" s="9">
        <v>132.71029999999999</v>
      </c>
      <c r="AV4066" s="9">
        <v>130.937248167245</v>
      </c>
      <c r="AW4066" s="9">
        <v>613.14334000507495</v>
      </c>
      <c r="AX4066" s="9">
        <v>0.96592022119999998</v>
      </c>
    </row>
    <row r="4067" spans="1:50" x14ac:dyDescent="0.25">
      <c r="A4067" s="142">
        <v>1200000</v>
      </c>
      <c r="B4067" s="142">
        <v>920000</v>
      </c>
      <c r="C4067" s="142">
        <v>920000</v>
      </c>
      <c r="D4067" s="9" t="s">
        <v>305</v>
      </c>
      <c r="E4067" s="9" t="s">
        <v>70</v>
      </c>
      <c r="F4067" s="9" t="s">
        <v>306</v>
      </c>
      <c r="G4067" s="9" t="s">
        <v>307</v>
      </c>
      <c r="H4067" s="9">
        <v>0.36</v>
      </c>
      <c r="I4067" s="9">
        <v>0.48</v>
      </c>
      <c r="J4067" s="9" t="s">
        <v>300</v>
      </c>
      <c r="K4067" s="9">
        <v>0.12489370471911999</v>
      </c>
      <c r="L4067" s="9">
        <v>3921.53612545943</v>
      </c>
      <c r="M4067" s="9">
        <v>10.344585501970601</v>
      </c>
      <c r="N4067" s="9">
        <v>1.36589093543385</v>
      </c>
      <c r="O4067" s="9">
        <v>1.29197360712487</v>
      </c>
      <c r="P4067" s="9">
        <v>0.1705911791686</v>
      </c>
      <c r="Q4067" s="9">
        <v>489.77517489851601</v>
      </c>
      <c r="R4067" s="9">
        <v>8140</v>
      </c>
      <c r="S4067" s="9" t="s">
        <v>292</v>
      </c>
      <c r="T4067" s="9">
        <v>8140</v>
      </c>
      <c r="U4067" s="9" t="s">
        <v>301</v>
      </c>
      <c r="V4067" s="9" t="s">
        <v>300</v>
      </c>
      <c r="Z4067" s="9">
        <v>0</v>
      </c>
      <c r="AA4067" s="9">
        <v>1</v>
      </c>
      <c r="AB4067" s="9">
        <v>1.29197360712487</v>
      </c>
      <c r="AC4067" s="9">
        <v>0.1705911791686</v>
      </c>
      <c r="AD4067" s="9">
        <v>910.87729422852203</v>
      </c>
      <c r="AF4067" s="9">
        <v>-1</v>
      </c>
      <c r="AG4067" s="9">
        <v>-1</v>
      </c>
      <c r="AH4067" s="9">
        <v>-1</v>
      </c>
      <c r="AI4067" s="9">
        <v>-1</v>
      </c>
      <c r="AJ4067" s="9">
        <v>0</v>
      </c>
      <c r="AM4067" s="9" t="s">
        <v>309</v>
      </c>
      <c r="AN4067" s="9">
        <v>-1</v>
      </c>
      <c r="AQ4067" s="9">
        <v>578</v>
      </c>
      <c r="AR4067" s="9" t="s">
        <v>303</v>
      </c>
      <c r="AS4067" s="9" t="s">
        <v>304</v>
      </c>
      <c r="AT4067" s="9" t="s">
        <v>195</v>
      </c>
      <c r="AU4067" s="9">
        <v>132.71029999999999</v>
      </c>
      <c r="AV4067" s="9">
        <v>126.46105341276299</v>
      </c>
      <c r="AW4067" s="9">
        <v>505.42689105992503</v>
      </c>
      <c r="AX4067" s="9">
        <v>0.73874881930000003</v>
      </c>
    </row>
    <row r="4068" spans="1:50" x14ac:dyDescent="0.25">
      <c r="A4068" s="142">
        <v>1200000</v>
      </c>
      <c r="B4068" s="142">
        <v>920000</v>
      </c>
      <c r="C4068" s="142">
        <v>920000</v>
      </c>
      <c r="D4068" s="9" t="s">
        <v>305</v>
      </c>
      <c r="E4068" s="9" t="s">
        <v>70</v>
      </c>
      <c r="F4068" s="9" t="s">
        <v>306</v>
      </c>
      <c r="G4068" s="9" t="s">
        <v>307</v>
      </c>
      <c r="H4068" s="9">
        <v>0.36</v>
      </c>
      <c r="I4068" s="9">
        <v>0.48</v>
      </c>
      <c r="J4068" s="9" t="s">
        <v>300</v>
      </c>
      <c r="K4068" s="9">
        <v>8.0765928442399996E-3</v>
      </c>
      <c r="L4068" s="9">
        <v>3913.2311760358898</v>
      </c>
      <c r="M4068" s="9">
        <v>11.885640504371599</v>
      </c>
      <c r="N4068" s="9">
        <v>1.5693914258915</v>
      </c>
      <c r="O4068" s="9">
        <v>9.5995479046879995E-2</v>
      </c>
      <c r="P4068" s="9">
        <v>1.267533556017E-2</v>
      </c>
      <c r="Q4068" s="9">
        <v>31.6055749142518</v>
      </c>
      <c r="R4068" s="9">
        <v>8140</v>
      </c>
      <c r="S4068" s="9" t="s">
        <v>292</v>
      </c>
      <c r="T4068" s="9">
        <v>8140</v>
      </c>
      <c r="U4068" s="9" t="s">
        <v>301</v>
      </c>
      <c r="V4068" s="9" t="s">
        <v>300</v>
      </c>
      <c r="Z4068" s="9">
        <v>0</v>
      </c>
      <c r="AA4068" s="9">
        <v>1</v>
      </c>
      <c r="AB4068" s="9">
        <v>9.5995479046879995E-2</v>
      </c>
      <c r="AC4068" s="9">
        <v>1.267533556017E-2</v>
      </c>
      <c r="AD4068" s="9">
        <v>31.605620655878901</v>
      </c>
      <c r="AF4068" s="9">
        <v>-1</v>
      </c>
      <c r="AG4068" s="9">
        <v>-1</v>
      </c>
      <c r="AH4068" s="9">
        <v>-1</v>
      </c>
      <c r="AI4068" s="9">
        <v>-1</v>
      </c>
      <c r="AJ4068" s="9">
        <v>0</v>
      </c>
      <c r="AM4068" s="9" t="s">
        <v>309</v>
      </c>
      <c r="AN4068" s="9">
        <v>-1</v>
      </c>
      <c r="AQ4068" s="9">
        <v>578</v>
      </c>
      <c r="AR4068" s="9" t="s">
        <v>303</v>
      </c>
      <c r="AS4068" s="9" t="s">
        <v>304</v>
      </c>
      <c r="AT4068" s="9" t="s">
        <v>195</v>
      </c>
      <c r="AU4068" s="9">
        <v>132.71029999999999</v>
      </c>
      <c r="AV4068" s="9">
        <v>32.916577155752996</v>
      </c>
      <c r="AW4068" s="9">
        <v>32.684811622845601</v>
      </c>
      <c r="AX4068" s="9">
        <v>2.56331068E-2</v>
      </c>
    </row>
    <row r="4069" spans="1:50" x14ac:dyDescent="0.25">
      <c r="A4069" s="142">
        <v>1200000</v>
      </c>
      <c r="B4069" s="142">
        <v>930000</v>
      </c>
      <c r="C4069" s="142">
        <v>930000</v>
      </c>
      <c r="D4069" s="9" t="s">
        <v>305</v>
      </c>
      <c r="E4069" s="9" t="s">
        <v>70</v>
      </c>
      <c r="F4069" s="9" t="s">
        <v>306</v>
      </c>
      <c r="G4069" s="9" t="s">
        <v>307</v>
      </c>
      <c r="H4069" s="9">
        <v>0.36</v>
      </c>
      <c r="I4069" s="9">
        <v>0.48</v>
      </c>
      <c r="J4069" s="9" t="s">
        <v>300</v>
      </c>
      <c r="K4069" s="9">
        <v>4.0249411346760001E-2</v>
      </c>
      <c r="L4069" s="9">
        <v>3961.7892866278598</v>
      </c>
      <c r="M4069" s="9">
        <v>10.515532524886501</v>
      </c>
      <c r="N4069" s="9">
        <v>1.4012364322522199</v>
      </c>
      <c r="O4069" s="9">
        <v>0.42324399412442998</v>
      </c>
      <c r="P4069" s="9">
        <v>5.6398941555789998E-2</v>
      </c>
      <c r="Q4069" s="9">
        <v>159.45968666668699</v>
      </c>
      <c r="R4069" s="9">
        <v>8140</v>
      </c>
      <c r="S4069" s="9" t="s">
        <v>292</v>
      </c>
      <c r="T4069" s="9">
        <v>8140</v>
      </c>
      <c r="U4069" s="9" t="s">
        <v>301</v>
      </c>
      <c r="V4069" s="9" t="s">
        <v>300</v>
      </c>
      <c r="Z4069" s="9">
        <v>0</v>
      </c>
      <c r="AA4069" s="9">
        <v>1</v>
      </c>
      <c r="AB4069" s="9">
        <v>0.42324399412442998</v>
      </c>
      <c r="AC4069" s="9">
        <v>5.6398941555789998E-2</v>
      </c>
      <c r="AD4069" s="9">
        <v>159.45965398673499</v>
      </c>
      <c r="AF4069" s="9">
        <v>-1</v>
      </c>
      <c r="AG4069" s="9">
        <v>-1</v>
      </c>
      <c r="AH4069" s="9">
        <v>-1</v>
      </c>
      <c r="AI4069" s="9">
        <v>-1</v>
      </c>
      <c r="AJ4069" s="9">
        <v>0</v>
      </c>
      <c r="AM4069" s="9" t="s">
        <v>309</v>
      </c>
      <c r="AN4069" s="9">
        <v>-1</v>
      </c>
      <c r="AQ4069" s="9">
        <v>578</v>
      </c>
      <c r="AR4069" s="9" t="s">
        <v>303</v>
      </c>
      <c r="AS4069" s="9" t="s">
        <v>304</v>
      </c>
      <c r="AT4069" s="9" t="s">
        <v>195</v>
      </c>
      <c r="AU4069" s="9">
        <v>132.71029999999999</v>
      </c>
      <c r="AV4069" s="9">
        <v>73.587431375591294</v>
      </c>
      <c r="AW4069" s="9">
        <v>162.88358880647101</v>
      </c>
      <c r="AX4069" s="9">
        <v>0.12932656449999999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13"/>
  <sheetViews>
    <sheetView workbookViewId="0">
      <selection activeCell="D5" sqref="D5"/>
    </sheetView>
  </sheetViews>
  <sheetFormatPr defaultRowHeight="15" x14ac:dyDescent="0.25"/>
  <cols>
    <col min="1" max="1" width="13.7109375" style="9" customWidth="1"/>
    <col min="2" max="2" width="9.140625" style="9"/>
    <col min="3" max="3" width="16.7109375" style="9" customWidth="1"/>
    <col min="4" max="4" width="18" style="9" customWidth="1"/>
    <col min="5" max="5" width="9.85546875" style="9" customWidth="1"/>
    <col min="6" max="6" width="19" style="9" customWidth="1"/>
    <col min="7" max="12" width="12" style="9" customWidth="1"/>
    <col min="13" max="13" width="16.28515625" style="9" customWidth="1"/>
    <col min="14" max="14" width="22" style="9" customWidth="1"/>
    <col min="15" max="16" width="12.140625" style="9" customWidth="1"/>
    <col min="17" max="17" width="13" style="9" customWidth="1"/>
    <col min="18" max="18" width="14.5703125" style="9" customWidth="1"/>
    <col min="19" max="19" width="18.85546875" style="9" bestFit="1" customWidth="1"/>
    <col min="20" max="16384" width="9.140625" style="9"/>
  </cols>
  <sheetData>
    <row r="1" spans="1:19" ht="75" x14ac:dyDescent="0.25">
      <c r="A1" s="16" t="s">
        <v>167</v>
      </c>
      <c r="B1" s="16" t="s">
        <v>18</v>
      </c>
      <c r="C1" s="16" t="s">
        <v>19</v>
      </c>
      <c r="D1" s="16" t="s">
        <v>180</v>
      </c>
      <c r="E1" s="16" t="s">
        <v>231</v>
      </c>
      <c r="F1" s="16" t="s">
        <v>194</v>
      </c>
      <c r="G1" s="16" t="s">
        <v>181</v>
      </c>
      <c r="H1" s="16" t="s">
        <v>182</v>
      </c>
      <c r="I1" s="16" t="s">
        <v>183</v>
      </c>
      <c r="J1" s="16" t="s">
        <v>184</v>
      </c>
      <c r="K1" s="16" t="s">
        <v>185</v>
      </c>
      <c r="L1" s="16" t="s">
        <v>186</v>
      </c>
      <c r="M1" s="16" t="s">
        <v>187</v>
      </c>
      <c r="N1" s="16" t="s">
        <v>188</v>
      </c>
      <c r="O1" s="16" t="s">
        <v>189</v>
      </c>
      <c r="P1" s="16" t="s">
        <v>190</v>
      </c>
      <c r="Q1" s="16" t="s">
        <v>191</v>
      </c>
      <c r="R1" s="16" t="s">
        <v>192</v>
      </c>
      <c r="S1" s="16" t="s">
        <v>193</v>
      </c>
    </row>
    <row r="2" spans="1:19" ht="60" x14ac:dyDescent="0.25">
      <c r="A2" s="10" t="s">
        <v>63</v>
      </c>
      <c r="B2" s="134" t="s">
        <v>196</v>
      </c>
      <c r="C2" s="134" t="s">
        <v>197</v>
      </c>
      <c r="D2" s="136" t="s">
        <v>203</v>
      </c>
      <c r="E2" s="135" t="s">
        <v>12</v>
      </c>
      <c r="F2" s="139" t="s">
        <v>230</v>
      </c>
      <c r="G2" s="137"/>
      <c r="H2" s="137"/>
      <c r="I2" s="92" t="e">
        <f>(F2*G2)/100</f>
        <v>#VALUE!</v>
      </c>
      <c r="J2" s="93" t="e">
        <f>(F2*H2)/100</f>
        <v>#VALUE!</v>
      </c>
      <c r="K2" s="94" t="e">
        <f>G2-I2</f>
        <v>#VALUE!</v>
      </c>
      <c r="L2" s="94" t="e">
        <f>H2-J2</f>
        <v>#VALUE!</v>
      </c>
      <c r="M2" s="10"/>
      <c r="N2" s="10"/>
      <c r="O2" s="10"/>
      <c r="P2" s="95" t="e">
        <f>ROUND((K2*N2)/100,1)</f>
        <v>#VALUE!</v>
      </c>
      <c r="Q2" s="95" t="e">
        <f>ROUND((L2*O2)/100,1)</f>
        <v>#VALUE!</v>
      </c>
      <c r="R2" s="95" t="e">
        <f>P2+I2</f>
        <v>#VALUE!</v>
      </c>
      <c r="S2" s="95" t="e">
        <f>Q2+J2</f>
        <v>#VALUE!</v>
      </c>
    </row>
    <row r="3" spans="1:19" ht="30" x14ac:dyDescent="0.25">
      <c r="A3" s="10" t="s">
        <v>63</v>
      </c>
      <c r="B3" s="134" t="s">
        <v>198</v>
      </c>
      <c r="C3" s="134" t="s">
        <v>199</v>
      </c>
      <c r="D3" s="136" t="s">
        <v>81</v>
      </c>
      <c r="E3" s="135">
        <v>2.2000000000000002</v>
      </c>
      <c r="F3" s="76">
        <f t="shared" ref="F3:F4" si="0">(((LN(E3))*0.3178)+0.7405)</f>
        <v>0.99107174912376517</v>
      </c>
      <c r="G3" s="10"/>
      <c r="H3" s="10"/>
      <c r="I3" s="92">
        <f t="shared" ref="I3:I5" si="1">(F3*G3)/100</f>
        <v>0</v>
      </c>
      <c r="J3" s="93">
        <f t="shared" ref="J3:J5" si="2">(F3*H3)/100</f>
        <v>0</v>
      </c>
      <c r="K3" s="94">
        <f t="shared" ref="K3:K5" si="3">G3-I3</f>
        <v>0</v>
      </c>
      <c r="L3" s="94">
        <f t="shared" ref="L3:L5" si="4">H3-J3</f>
        <v>0</v>
      </c>
      <c r="M3" s="10"/>
      <c r="N3" s="10"/>
      <c r="O3" s="10"/>
      <c r="P3" s="95">
        <f t="shared" ref="P3:P5" si="5">ROUND((K3*N3)/100,1)</f>
        <v>0</v>
      </c>
      <c r="Q3" s="95">
        <f t="shared" ref="Q3:Q5" si="6">ROUND((L3*O3)/100,1)</f>
        <v>0</v>
      </c>
      <c r="R3" s="95">
        <f t="shared" ref="R3:R5" si="7">P3+I3</f>
        <v>0</v>
      </c>
      <c r="S3" s="95">
        <f t="shared" ref="S3:S5" si="8">Q3+J3</f>
        <v>0</v>
      </c>
    </row>
    <row r="4" spans="1:19" ht="30" x14ac:dyDescent="0.25">
      <c r="A4" s="10" t="s">
        <v>63</v>
      </c>
      <c r="B4" s="117" t="s">
        <v>206</v>
      </c>
      <c r="C4" s="118" t="s">
        <v>202</v>
      </c>
      <c r="D4" s="120" t="s">
        <v>134</v>
      </c>
      <c r="E4" s="140"/>
      <c r="F4" s="76" t="e">
        <f t="shared" si="0"/>
        <v>#NUM!</v>
      </c>
      <c r="G4" s="10"/>
      <c r="H4" s="10"/>
      <c r="I4" s="92" t="e">
        <f t="shared" si="1"/>
        <v>#NUM!</v>
      </c>
      <c r="J4" s="93" t="e">
        <f t="shared" si="2"/>
        <v>#NUM!</v>
      </c>
      <c r="K4" s="94" t="e">
        <f t="shared" si="3"/>
        <v>#NUM!</v>
      </c>
      <c r="L4" s="94" t="e">
        <f t="shared" si="4"/>
        <v>#NUM!</v>
      </c>
      <c r="M4" s="10"/>
      <c r="N4" s="10"/>
      <c r="O4" s="10"/>
      <c r="P4" s="95" t="e">
        <f t="shared" si="5"/>
        <v>#NUM!</v>
      </c>
      <c r="Q4" s="95" t="e">
        <f t="shared" si="6"/>
        <v>#NUM!</v>
      </c>
      <c r="R4" s="95" t="e">
        <f t="shared" si="7"/>
        <v>#NUM!</v>
      </c>
      <c r="S4" s="95" t="e">
        <f t="shared" si="8"/>
        <v>#NUM!</v>
      </c>
    </row>
    <row r="5" spans="1:19" ht="60" x14ac:dyDescent="0.25">
      <c r="A5" s="10" t="s">
        <v>59</v>
      </c>
      <c r="B5" s="118" t="s">
        <v>198</v>
      </c>
      <c r="C5" s="118" t="s">
        <v>204</v>
      </c>
      <c r="D5" s="119" t="s">
        <v>113</v>
      </c>
      <c r="E5" s="121">
        <v>2.2000000000000002</v>
      </c>
      <c r="F5" s="76">
        <f>(((LN(E5))*0.3178)+0.7405)</f>
        <v>0.99107174912376517</v>
      </c>
      <c r="G5" s="10"/>
      <c r="H5" s="10"/>
      <c r="I5" s="92">
        <f t="shared" si="1"/>
        <v>0</v>
      </c>
      <c r="J5" s="93">
        <f t="shared" si="2"/>
        <v>0</v>
      </c>
      <c r="K5" s="94">
        <f t="shared" si="3"/>
        <v>0</v>
      </c>
      <c r="L5" s="94">
        <f t="shared" si="4"/>
        <v>0</v>
      </c>
      <c r="M5" s="10"/>
      <c r="N5" s="10"/>
      <c r="O5" s="10"/>
      <c r="P5" s="95">
        <f t="shared" si="5"/>
        <v>0</v>
      </c>
      <c r="Q5" s="95">
        <f t="shared" si="6"/>
        <v>0</v>
      </c>
      <c r="R5" s="95">
        <f t="shared" si="7"/>
        <v>0</v>
      </c>
      <c r="S5" s="95">
        <f t="shared" si="8"/>
        <v>0</v>
      </c>
    </row>
    <row r="9" spans="1:19" x14ac:dyDescent="0.25">
      <c r="A9" s="9" t="s">
        <v>232</v>
      </c>
    </row>
    <row r="10" spans="1:19" ht="30" x14ac:dyDescent="0.25">
      <c r="A10" s="16" t="s">
        <v>233</v>
      </c>
      <c r="B10" s="16"/>
    </row>
    <row r="11" spans="1:19" x14ac:dyDescent="0.25">
      <c r="A11" s="10" t="s">
        <v>234</v>
      </c>
      <c r="B11" s="10">
        <v>2.2000000000000002</v>
      </c>
    </row>
    <row r="12" spans="1:19" x14ac:dyDescent="0.25">
      <c r="A12" s="10" t="s">
        <v>235</v>
      </c>
      <c r="B12" s="10">
        <v>1.6</v>
      </c>
      <c r="C12" s="9" t="s">
        <v>236</v>
      </c>
    </row>
    <row r="13" spans="1:19" ht="75" x14ac:dyDescent="0.25">
      <c r="A13" s="138" t="s">
        <v>237</v>
      </c>
      <c r="B13" s="10">
        <v>4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9"/>
  <sheetViews>
    <sheetView workbookViewId="0">
      <selection activeCell="H2" sqref="H2"/>
    </sheetView>
  </sheetViews>
  <sheetFormatPr defaultColWidth="17.42578125" defaultRowHeight="15" x14ac:dyDescent="0.25"/>
  <cols>
    <col min="1" max="1" width="17.42578125" style="9"/>
    <col min="2" max="2" width="9.85546875" style="1" bestFit="1" customWidth="1"/>
    <col min="3" max="3" width="19.42578125" style="9" customWidth="1"/>
    <col min="4" max="4" width="22.28515625" style="9" customWidth="1"/>
    <col min="5" max="8" width="17.42578125" style="9"/>
    <col min="9" max="9" width="23.28515625" style="9" customWidth="1"/>
    <col min="10" max="10" width="17.42578125" style="9"/>
    <col min="11" max="11" width="35.5703125" style="9" bestFit="1" customWidth="1"/>
    <col min="12" max="16384" width="17.42578125" style="9"/>
  </cols>
  <sheetData>
    <row r="1" spans="1:12" ht="30" x14ac:dyDescent="0.25">
      <c r="A1" s="22" t="s">
        <v>167</v>
      </c>
      <c r="B1" s="22" t="s">
        <v>18</v>
      </c>
      <c r="C1" s="22" t="s">
        <v>19</v>
      </c>
      <c r="D1" s="22" t="s">
        <v>37</v>
      </c>
      <c r="E1" s="22" t="s">
        <v>178</v>
      </c>
      <c r="F1" s="22" t="s">
        <v>179</v>
      </c>
      <c r="G1" s="22" t="s">
        <v>20</v>
      </c>
      <c r="H1" s="22" t="s">
        <v>38</v>
      </c>
      <c r="I1" s="22" t="s">
        <v>39</v>
      </c>
      <c r="K1" s="5"/>
    </row>
    <row r="2" spans="1:12" x14ac:dyDescent="0.25">
      <c r="A2" s="89" t="s">
        <v>59</v>
      </c>
      <c r="B2" s="116" t="s">
        <v>201</v>
      </c>
      <c r="C2" s="118" t="s">
        <v>3</v>
      </c>
      <c r="D2" s="119" t="s">
        <v>3</v>
      </c>
      <c r="E2" s="121" t="s">
        <v>13</v>
      </c>
      <c r="F2" s="89"/>
      <c r="G2" s="133">
        <v>28</v>
      </c>
      <c r="H2" s="133">
        <v>18.2</v>
      </c>
      <c r="I2" s="91"/>
      <c r="K2" s="6"/>
    </row>
    <row r="3" spans="1:12" x14ac:dyDescent="0.25">
      <c r="A3" s="89"/>
      <c r="B3" s="88"/>
      <c r="C3" s="88"/>
      <c r="D3" s="88"/>
      <c r="E3" s="89"/>
      <c r="F3" s="89"/>
      <c r="G3" s="90"/>
      <c r="H3" s="90"/>
      <c r="I3" s="91"/>
      <c r="K3" s="6"/>
    </row>
    <row r="4" spans="1:12" x14ac:dyDescent="0.25">
      <c r="A4" s="89"/>
      <c r="B4" s="89"/>
      <c r="C4" s="89"/>
      <c r="D4" s="89"/>
      <c r="E4" s="89"/>
      <c r="F4" s="89"/>
      <c r="G4" s="90"/>
      <c r="H4" s="90"/>
      <c r="I4" s="91"/>
      <c r="K4" s="6"/>
    </row>
    <row r="5" spans="1:12" x14ac:dyDescent="0.25">
      <c r="A5" s="89"/>
      <c r="B5" s="89"/>
      <c r="C5" s="89"/>
      <c r="D5" s="89"/>
      <c r="E5" s="89"/>
      <c r="F5" s="89"/>
      <c r="G5" s="90"/>
      <c r="H5" s="90"/>
      <c r="I5" s="91"/>
      <c r="K5" s="6"/>
    </row>
    <row r="6" spans="1:12" x14ac:dyDescent="0.25">
      <c r="A6" s="89"/>
      <c r="B6" s="89"/>
      <c r="C6" s="89"/>
      <c r="D6" s="89"/>
      <c r="E6" s="89"/>
      <c r="F6" s="89"/>
      <c r="G6" s="89"/>
      <c r="H6" s="89"/>
      <c r="I6" s="89"/>
      <c r="K6" s="6"/>
    </row>
    <row r="7" spans="1:12" x14ac:dyDescent="0.25">
      <c r="A7" s="89"/>
      <c r="B7" s="89"/>
      <c r="C7" s="89"/>
      <c r="D7" s="89"/>
      <c r="E7" s="89"/>
      <c r="F7" s="89"/>
      <c r="G7" s="89"/>
      <c r="H7" s="89"/>
      <c r="I7" s="89"/>
      <c r="L7" s="6"/>
    </row>
    <row r="8" spans="1:12" x14ac:dyDescent="0.25">
      <c r="A8" s="89"/>
      <c r="B8" s="89"/>
      <c r="C8" s="89"/>
      <c r="D8" s="89"/>
      <c r="E8" s="89"/>
      <c r="F8" s="89"/>
      <c r="G8" s="89"/>
      <c r="H8" s="89"/>
      <c r="I8" s="89"/>
      <c r="L8" s="6"/>
    </row>
    <row r="9" spans="1:12" x14ac:dyDescent="0.25">
      <c r="A9" s="89"/>
      <c r="B9" s="89"/>
      <c r="C9" s="89"/>
      <c r="D9" s="89"/>
      <c r="E9" s="89"/>
      <c r="F9" s="89"/>
      <c r="G9" s="89"/>
      <c r="H9" s="89"/>
      <c r="I9" s="89"/>
      <c r="L9" s="6"/>
    </row>
    <row r="10" spans="1:12" x14ac:dyDescent="0.25">
      <c r="A10" s="89"/>
      <c r="B10" s="88"/>
      <c r="C10" s="88"/>
      <c r="D10" s="88"/>
      <c r="E10" s="88"/>
      <c r="F10" s="89"/>
      <c r="G10" s="45"/>
      <c r="H10" s="45"/>
      <c r="I10" s="89"/>
      <c r="L10" s="6"/>
    </row>
    <row r="11" spans="1:12" x14ac:dyDescent="0.25">
      <c r="A11" s="89"/>
      <c r="B11" s="88"/>
      <c r="C11" s="88"/>
      <c r="D11" s="88"/>
      <c r="E11" s="88"/>
      <c r="F11" s="89"/>
      <c r="G11" s="45"/>
      <c r="H11" s="45"/>
      <c r="I11" s="89"/>
      <c r="L11" s="6"/>
    </row>
    <row r="12" spans="1:12" x14ac:dyDescent="0.25">
      <c r="A12" s="89"/>
      <c r="B12" s="88"/>
      <c r="C12" s="88"/>
      <c r="D12" s="88"/>
      <c r="E12" s="88"/>
      <c r="F12" s="89"/>
      <c r="G12" s="45"/>
      <c r="H12" s="45"/>
      <c r="I12" s="89"/>
      <c r="L12" s="6"/>
    </row>
    <row r="13" spans="1:12" x14ac:dyDescent="0.25">
      <c r="A13" s="89"/>
      <c r="B13" s="88"/>
      <c r="C13" s="88"/>
      <c r="D13" s="88"/>
      <c r="E13" s="88"/>
      <c r="F13" s="89"/>
      <c r="G13" s="45"/>
      <c r="H13" s="45"/>
      <c r="I13" s="89"/>
      <c r="L13" s="6"/>
    </row>
    <row r="14" spans="1:12" x14ac:dyDescent="0.25">
      <c r="A14" s="89"/>
      <c r="B14" s="88"/>
      <c r="C14" s="88"/>
      <c r="D14" s="88"/>
      <c r="E14" s="88"/>
      <c r="F14" s="89"/>
      <c r="G14" s="45"/>
      <c r="H14" s="45"/>
      <c r="I14" s="89"/>
      <c r="L14" s="6"/>
    </row>
    <row r="15" spans="1:12" x14ac:dyDescent="0.25">
      <c r="A15" s="89"/>
      <c r="B15" s="88"/>
      <c r="C15" s="88"/>
      <c r="D15" s="88"/>
      <c r="E15" s="88"/>
      <c r="F15" s="89"/>
      <c r="G15" s="45"/>
      <c r="H15" s="45"/>
      <c r="I15" s="89"/>
      <c r="L15" s="6"/>
    </row>
    <row r="16" spans="1:12" x14ac:dyDescent="0.25">
      <c r="A16" s="89"/>
      <c r="B16" s="88"/>
      <c r="C16" s="88"/>
      <c r="D16" s="88"/>
      <c r="E16" s="88"/>
      <c r="F16" s="89"/>
      <c r="G16" s="45"/>
      <c r="H16" s="45"/>
      <c r="I16" s="89"/>
      <c r="L16" s="6"/>
    </row>
    <row r="17" spans="11:12" x14ac:dyDescent="0.25">
      <c r="L17" s="6"/>
    </row>
    <row r="18" spans="11:12" x14ac:dyDescent="0.25">
      <c r="L18" s="6"/>
    </row>
    <row r="19" spans="11:12" x14ac:dyDescent="0.25">
      <c r="K19" s="7"/>
      <c r="L19" s="8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63"/>
  <sheetViews>
    <sheetView workbookViewId="0"/>
  </sheetViews>
  <sheetFormatPr defaultRowHeight="15" x14ac:dyDescent="0.25"/>
  <cols>
    <col min="1" max="1" width="9.140625" style="9"/>
    <col min="2" max="2" width="8.42578125" style="1" customWidth="1"/>
    <col min="3" max="3" width="39.42578125" style="9" bestFit="1" customWidth="1"/>
    <col min="4" max="5" width="12.7109375" style="9" customWidth="1"/>
    <col min="6" max="6" width="14.140625" style="9" bestFit="1" customWidth="1"/>
    <col min="7" max="8" width="9.85546875" style="9" customWidth="1"/>
    <col min="9" max="9" width="11.5703125" style="9" bestFit="1" customWidth="1"/>
    <col min="10" max="10" width="10.5703125" style="9" bestFit="1" customWidth="1"/>
    <col min="11" max="14" width="10.5703125" style="9" customWidth="1"/>
    <col min="15" max="15" width="50.85546875" style="9" bestFit="1" customWidth="1"/>
    <col min="16" max="16" width="4.42578125" style="9" customWidth="1"/>
    <col min="17" max="16384" width="9.140625" style="9"/>
  </cols>
  <sheetData>
    <row r="1" spans="1:17" ht="45" x14ac:dyDescent="0.25">
      <c r="A1" s="16" t="s">
        <v>167</v>
      </c>
      <c r="B1" s="16" t="s">
        <v>18</v>
      </c>
      <c r="C1" s="17" t="s">
        <v>19</v>
      </c>
      <c r="D1" s="16" t="s">
        <v>168</v>
      </c>
      <c r="E1" s="16" t="s">
        <v>169</v>
      </c>
      <c r="F1" s="16" t="s">
        <v>27</v>
      </c>
      <c r="G1" s="16" t="s">
        <v>170</v>
      </c>
      <c r="H1" s="16" t="s">
        <v>171</v>
      </c>
      <c r="I1" s="16" t="s">
        <v>172</v>
      </c>
      <c r="J1" s="16" t="s">
        <v>173</v>
      </c>
      <c r="K1" s="16" t="s">
        <v>174</v>
      </c>
      <c r="L1" s="16" t="s">
        <v>175</v>
      </c>
      <c r="M1" s="16" t="s">
        <v>176</v>
      </c>
      <c r="N1" s="16" t="s">
        <v>177</v>
      </c>
      <c r="O1" s="17" t="s">
        <v>30</v>
      </c>
      <c r="Q1" s="18" t="s">
        <v>31</v>
      </c>
    </row>
    <row r="2" spans="1:17" ht="15.75" x14ac:dyDescent="0.25">
      <c r="A2" s="88"/>
      <c r="B2" s="88"/>
      <c r="C2" s="88"/>
      <c r="D2" s="14"/>
      <c r="E2" s="14"/>
      <c r="F2" s="14"/>
      <c r="G2" s="14" t="e">
        <f>(D2/F2)*365</f>
        <v>#DIV/0!</v>
      </c>
      <c r="H2" s="14" t="e">
        <f>(E2/F2)*365</f>
        <v>#DIV/0!</v>
      </c>
      <c r="I2" s="15" t="e">
        <f t="shared" ref="I2:I29" si="0">(ROUND((43.75*G2)/(4.38+G2),1))/100</f>
        <v>#DIV/0!</v>
      </c>
      <c r="J2" s="15" t="e">
        <f t="shared" ref="J2:J29" si="1">(ROUND(44.53+6.146*LN(G2)+0.145*(LN(G2)^2),1))/100</f>
        <v>#DIV/0!</v>
      </c>
      <c r="K2" s="15" t="e">
        <f>(ROUND((43.75*H2)/(4.38+H2),1))/100</f>
        <v>#DIV/0!</v>
      </c>
      <c r="L2" s="15" t="e">
        <f>(ROUND(44.53+6.146*LN(H2)+0.145*(LN(H2)^2),1))/100</f>
        <v>#DIV/0!</v>
      </c>
      <c r="M2" s="15" t="e">
        <f>I2-K2</f>
        <v>#DIV/0!</v>
      </c>
      <c r="N2" s="15" t="e">
        <f>J2-L2</f>
        <v>#DIV/0!</v>
      </c>
      <c r="O2" s="10"/>
      <c r="Q2" s="18" t="s">
        <v>28</v>
      </c>
    </row>
    <row r="3" spans="1:17" ht="18.75" x14ac:dyDescent="0.25">
      <c r="A3" s="88"/>
      <c r="B3" s="88"/>
      <c r="C3" s="88"/>
      <c r="D3" s="14"/>
      <c r="E3" s="14"/>
      <c r="F3" s="14"/>
      <c r="G3" s="14" t="e">
        <f>(D3/F3)*365</f>
        <v>#DIV/0!</v>
      </c>
      <c r="H3" s="14" t="e">
        <f t="shared" ref="H3:H29" si="2">(E3/F3)*365</f>
        <v>#DIV/0!</v>
      </c>
      <c r="I3" s="15" t="e">
        <f t="shared" si="0"/>
        <v>#DIV/0!</v>
      </c>
      <c r="J3" s="15" t="e">
        <f t="shared" si="1"/>
        <v>#DIV/0!</v>
      </c>
      <c r="K3" s="15" t="e">
        <f t="shared" ref="K3:K29" si="3">(ROUND((43.75*H3)/(4.38+H3),1))/100</f>
        <v>#DIV/0!</v>
      </c>
      <c r="L3" s="15" t="e">
        <f t="shared" ref="L3:L29" si="4">(ROUND(44.53+6.146*LN(H3)+0.145*(LN(H3)^2),1))/100</f>
        <v>#DIV/0!</v>
      </c>
      <c r="M3" s="15" t="e">
        <f t="shared" ref="M3:N29" si="5">I3-K3</f>
        <v>#DIV/0!</v>
      </c>
      <c r="N3" s="15" t="e">
        <f t="shared" si="5"/>
        <v>#DIV/0!</v>
      </c>
      <c r="O3" s="10"/>
      <c r="Q3" s="18" t="s">
        <v>24</v>
      </c>
    </row>
    <row r="4" spans="1:17" ht="15.75" x14ac:dyDescent="0.25">
      <c r="A4" s="88"/>
      <c r="B4" s="88"/>
      <c r="C4" s="88"/>
      <c r="D4" s="14"/>
      <c r="E4" s="14"/>
      <c r="F4" s="14"/>
      <c r="G4" s="14" t="e">
        <f>(D4/F4)*365</f>
        <v>#DIV/0!</v>
      </c>
      <c r="H4" s="14" t="e">
        <f t="shared" si="2"/>
        <v>#DIV/0!</v>
      </c>
      <c r="I4" s="15" t="e">
        <f t="shared" si="0"/>
        <v>#DIV/0!</v>
      </c>
      <c r="J4" s="15" t="e">
        <f t="shared" si="1"/>
        <v>#DIV/0!</v>
      </c>
      <c r="K4" s="15" t="e">
        <f t="shared" si="3"/>
        <v>#DIV/0!</v>
      </c>
      <c r="L4" s="15" t="e">
        <f t="shared" si="4"/>
        <v>#DIV/0!</v>
      </c>
      <c r="M4" s="15" t="e">
        <f t="shared" si="5"/>
        <v>#DIV/0!</v>
      </c>
      <c r="N4" s="15" t="e">
        <f t="shared" si="5"/>
        <v>#DIV/0!</v>
      </c>
      <c r="O4" s="10"/>
      <c r="Q4" s="18" t="s">
        <v>21</v>
      </c>
    </row>
    <row r="5" spans="1:17" ht="15.75" x14ac:dyDescent="0.25">
      <c r="A5" s="88"/>
      <c r="B5" s="88"/>
      <c r="C5" s="88"/>
      <c r="D5" s="14"/>
      <c r="E5" s="14"/>
      <c r="F5" s="14"/>
      <c r="G5" s="14" t="e">
        <f>(D5/F5)*365</f>
        <v>#DIV/0!</v>
      </c>
      <c r="H5" s="14" t="e">
        <f t="shared" ref="H5" si="6">(E5/F5)*365</f>
        <v>#DIV/0!</v>
      </c>
      <c r="I5" s="15" t="e">
        <f t="shared" ref="I5" si="7">(ROUND((43.75*G5)/(4.38+G5),1))/100</f>
        <v>#DIV/0!</v>
      </c>
      <c r="J5" s="15" t="e">
        <f t="shared" ref="J5" si="8">(ROUND(44.53+6.146*LN(G5)+0.145*(LN(G5)^2),1))/100</f>
        <v>#DIV/0!</v>
      </c>
      <c r="K5" s="15" t="e">
        <f t="shared" ref="K5" si="9">(ROUND((43.75*H5)/(4.38+H5),1))/100</f>
        <v>#DIV/0!</v>
      </c>
      <c r="L5" s="15" t="e">
        <f t="shared" ref="L5" si="10">(ROUND(44.53+6.146*LN(H5)+0.145*(LN(H5)^2),1))/100</f>
        <v>#DIV/0!</v>
      </c>
      <c r="M5" s="15" t="e">
        <f t="shared" ref="M5" si="11">I5-K5</f>
        <v>#DIV/0!</v>
      </c>
      <c r="N5" s="15" t="e">
        <f t="shared" ref="N5" si="12">J5-L5</f>
        <v>#DIV/0!</v>
      </c>
      <c r="O5" s="10"/>
      <c r="Q5" s="18" t="s">
        <v>22</v>
      </c>
    </row>
    <row r="6" spans="1:17" ht="15.75" x14ac:dyDescent="0.25">
      <c r="A6" s="88"/>
      <c r="B6" s="88"/>
      <c r="C6" s="88"/>
      <c r="D6" s="14"/>
      <c r="E6" s="14"/>
      <c r="F6" s="14"/>
      <c r="G6" s="14" t="e">
        <f>(D6/F6)*365</f>
        <v>#DIV/0!</v>
      </c>
      <c r="H6" s="14" t="e">
        <f t="shared" si="2"/>
        <v>#DIV/0!</v>
      </c>
      <c r="I6" s="15" t="e">
        <f t="shared" si="0"/>
        <v>#DIV/0!</v>
      </c>
      <c r="J6" s="15" t="e">
        <f t="shared" si="1"/>
        <v>#DIV/0!</v>
      </c>
      <c r="K6" s="15" t="e">
        <f t="shared" si="3"/>
        <v>#DIV/0!</v>
      </c>
      <c r="L6" s="15" t="e">
        <f t="shared" si="4"/>
        <v>#DIV/0!</v>
      </c>
      <c r="M6" s="15" t="e">
        <f t="shared" si="5"/>
        <v>#DIV/0!</v>
      </c>
      <c r="N6" s="15" t="e">
        <f t="shared" si="5"/>
        <v>#DIV/0!</v>
      </c>
      <c r="O6" s="10"/>
      <c r="Q6" s="18" t="s">
        <v>23</v>
      </c>
    </row>
    <row r="7" spans="1:17" ht="15.75" x14ac:dyDescent="0.25">
      <c r="A7" s="88"/>
      <c r="B7" s="88"/>
      <c r="C7" s="88"/>
      <c r="D7" s="14"/>
      <c r="E7" s="14"/>
      <c r="F7" s="14"/>
      <c r="G7" s="14" t="e">
        <f t="shared" ref="G7:G29" si="13">(D7/F7)*365</f>
        <v>#DIV/0!</v>
      </c>
      <c r="H7" s="14" t="e">
        <f t="shared" si="2"/>
        <v>#DIV/0!</v>
      </c>
      <c r="I7" s="15" t="e">
        <f t="shared" si="0"/>
        <v>#DIV/0!</v>
      </c>
      <c r="J7" s="15" t="e">
        <f t="shared" si="1"/>
        <v>#DIV/0!</v>
      </c>
      <c r="K7" s="15" t="e">
        <f t="shared" si="3"/>
        <v>#DIV/0!</v>
      </c>
      <c r="L7" s="15" t="e">
        <f t="shared" si="4"/>
        <v>#DIV/0!</v>
      </c>
      <c r="M7" s="15" t="e">
        <f t="shared" si="5"/>
        <v>#DIV/0!</v>
      </c>
      <c r="N7" s="15" t="e">
        <f t="shared" si="5"/>
        <v>#DIV/0!</v>
      </c>
      <c r="O7" s="10"/>
      <c r="Q7" s="18"/>
    </row>
    <row r="8" spans="1:17" ht="15.75" x14ac:dyDescent="0.25">
      <c r="A8" s="88"/>
      <c r="B8" s="88"/>
      <c r="C8" s="88"/>
      <c r="D8" s="14"/>
      <c r="E8" s="14"/>
      <c r="F8" s="14"/>
      <c r="G8" s="14" t="e">
        <f t="shared" si="13"/>
        <v>#DIV/0!</v>
      </c>
      <c r="H8" s="14" t="e">
        <f t="shared" si="2"/>
        <v>#DIV/0!</v>
      </c>
      <c r="I8" s="15" t="e">
        <f t="shared" si="0"/>
        <v>#DIV/0!</v>
      </c>
      <c r="J8" s="15" t="e">
        <f t="shared" si="1"/>
        <v>#DIV/0!</v>
      </c>
      <c r="K8" s="15" t="e">
        <f t="shared" si="3"/>
        <v>#DIV/0!</v>
      </c>
      <c r="L8" s="15" t="e">
        <f t="shared" si="4"/>
        <v>#DIV/0!</v>
      </c>
      <c r="M8" s="15" t="e">
        <f t="shared" si="5"/>
        <v>#DIV/0!</v>
      </c>
      <c r="N8" s="15" t="e">
        <f t="shared" si="5"/>
        <v>#DIV/0!</v>
      </c>
      <c r="O8" s="10"/>
      <c r="Q8" s="19" t="s">
        <v>32</v>
      </c>
    </row>
    <row r="9" spans="1:17" ht="15.75" x14ac:dyDescent="0.25">
      <c r="A9" s="88"/>
      <c r="B9" s="88"/>
      <c r="C9" s="88"/>
      <c r="D9" s="14"/>
      <c r="E9" s="14"/>
      <c r="F9" s="14"/>
      <c r="G9" s="14" t="e">
        <f t="shared" si="13"/>
        <v>#DIV/0!</v>
      </c>
      <c r="H9" s="14" t="e">
        <f t="shared" si="2"/>
        <v>#DIV/0!</v>
      </c>
      <c r="I9" s="15" t="e">
        <f t="shared" si="0"/>
        <v>#DIV/0!</v>
      </c>
      <c r="J9" s="15" t="e">
        <f t="shared" si="1"/>
        <v>#DIV/0!</v>
      </c>
      <c r="K9" s="15" t="e">
        <f t="shared" si="3"/>
        <v>#DIV/0!</v>
      </c>
      <c r="L9" s="15" t="e">
        <f t="shared" si="4"/>
        <v>#DIV/0!</v>
      </c>
      <c r="M9" s="15" t="e">
        <f t="shared" si="5"/>
        <v>#DIV/0!</v>
      </c>
      <c r="N9" s="15" t="e">
        <f t="shared" si="5"/>
        <v>#DIV/0!</v>
      </c>
      <c r="O9" s="10"/>
      <c r="Q9" s="19" t="s">
        <v>29</v>
      </c>
    </row>
    <row r="10" spans="1:17" x14ac:dyDescent="0.25">
      <c r="A10" s="88"/>
      <c r="B10" s="88"/>
      <c r="C10" s="88"/>
      <c r="D10" s="14"/>
      <c r="E10" s="14"/>
      <c r="F10" s="14"/>
      <c r="G10" s="14" t="e">
        <f t="shared" si="13"/>
        <v>#DIV/0!</v>
      </c>
      <c r="H10" s="14" t="e">
        <f t="shared" si="2"/>
        <v>#DIV/0!</v>
      </c>
      <c r="I10" s="15" t="e">
        <f t="shared" si="0"/>
        <v>#DIV/0!</v>
      </c>
      <c r="J10" s="15" t="e">
        <f t="shared" si="1"/>
        <v>#DIV/0!</v>
      </c>
      <c r="K10" s="15" t="e">
        <f t="shared" si="3"/>
        <v>#DIV/0!</v>
      </c>
      <c r="L10" s="15" t="e">
        <f t="shared" si="4"/>
        <v>#DIV/0!</v>
      </c>
      <c r="M10" s="15" t="e">
        <f t="shared" si="5"/>
        <v>#DIV/0!</v>
      </c>
      <c r="N10" s="15" t="e">
        <f t="shared" si="5"/>
        <v>#DIV/0!</v>
      </c>
      <c r="O10" s="10"/>
    </row>
    <row r="11" spans="1:17" x14ac:dyDescent="0.25">
      <c r="A11" s="88"/>
      <c r="B11" s="88"/>
      <c r="C11" s="88"/>
      <c r="D11" s="14"/>
      <c r="E11" s="14"/>
      <c r="F11" s="14"/>
      <c r="G11" s="14" t="e">
        <f t="shared" si="13"/>
        <v>#DIV/0!</v>
      </c>
      <c r="H11" s="14" t="e">
        <f t="shared" si="2"/>
        <v>#DIV/0!</v>
      </c>
      <c r="I11" s="15" t="e">
        <f t="shared" si="0"/>
        <v>#DIV/0!</v>
      </c>
      <c r="J11" s="15" t="e">
        <f t="shared" si="1"/>
        <v>#DIV/0!</v>
      </c>
      <c r="K11" s="15" t="e">
        <f t="shared" si="3"/>
        <v>#DIV/0!</v>
      </c>
      <c r="L11" s="15" t="e">
        <f t="shared" si="4"/>
        <v>#DIV/0!</v>
      </c>
      <c r="M11" s="15" t="e">
        <f t="shared" si="5"/>
        <v>#DIV/0!</v>
      </c>
      <c r="N11" s="15" t="e">
        <f t="shared" si="5"/>
        <v>#DIV/0!</v>
      </c>
      <c r="O11" s="10"/>
    </row>
    <row r="12" spans="1:17" x14ac:dyDescent="0.25">
      <c r="A12" s="88"/>
      <c r="B12" s="88"/>
      <c r="C12" s="88"/>
      <c r="D12" s="14"/>
      <c r="E12" s="14"/>
      <c r="F12" s="14"/>
      <c r="G12" s="14" t="e">
        <f t="shared" si="13"/>
        <v>#DIV/0!</v>
      </c>
      <c r="H12" s="14" t="e">
        <f t="shared" si="2"/>
        <v>#DIV/0!</v>
      </c>
      <c r="I12" s="15" t="e">
        <f t="shared" si="0"/>
        <v>#DIV/0!</v>
      </c>
      <c r="J12" s="15" t="e">
        <f t="shared" si="1"/>
        <v>#DIV/0!</v>
      </c>
      <c r="K12" s="15" t="e">
        <f t="shared" si="3"/>
        <v>#DIV/0!</v>
      </c>
      <c r="L12" s="15" t="e">
        <f t="shared" si="4"/>
        <v>#DIV/0!</v>
      </c>
      <c r="M12" s="15" t="e">
        <f t="shared" si="5"/>
        <v>#DIV/0!</v>
      </c>
      <c r="N12" s="15" t="e">
        <f t="shared" si="5"/>
        <v>#DIV/0!</v>
      </c>
      <c r="O12" s="10"/>
    </row>
    <row r="13" spans="1:17" x14ac:dyDescent="0.25">
      <c r="A13" s="88"/>
      <c r="B13" s="88"/>
      <c r="C13" s="88"/>
      <c r="D13" s="14"/>
      <c r="E13" s="14"/>
      <c r="F13" s="14"/>
      <c r="G13" s="14" t="e">
        <f t="shared" si="13"/>
        <v>#DIV/0!</v>
      </c>
      <c r="H13" s="14" t="e">
        <f t="shared" si="2"/>
        <v>#DIV/0!</v>
      </c>
      <c r="I13" s="15" t="e">
        <f t="shared" si="0"/>
        <v>#DIV/0!</v>
      </c>
      <c r="J13" s="15" t="e">
        <f t="shared" si="1"/>
        <v>#DIV/0!</v>
      </c>
      <c r="K13" s="15" t="e">
        <f t="shared" si="3"/>
        <v>#DIV/0!</v>
      </c>
      <c r="L13" s="15" t="e">
        <f t="shared" si="4"/>
        <v>#DIV/0!</v>
      </c>
      <c r="M13" s="15" t="e">
        <f t="shared" si="5"/>
        <v>#DIV/0!</v>
      </c>
      <c r="N13" s="15" t="e">
        <f t="shared" si="5"/>
        <v>#DIV/0!</v>
      </c>
      <c r="O13" s="10"/>
    </row>
    <row r="14" spans="1:17" x14ac:dyDescent="0.25">
      <c r="A14" s="88"/>
      <c r="B14" s="88"/>
      <c r="C14" s="88"/>
      <c r="D14" s="14"/>
      <c r="E14" s="14"/>
      <c r="F14" s="14"/>
      <c r="G14" s="14" t="e">
        <f t="shared" si="13"/>
        <v>#DIV/0!</v>
      </c>
      <c r="H14" s="14" t="e">
        <f t="shared" si="2"/>
        <v>#DIV/0!</v>
      </c>
      <c r="I14" s="15" t="e">
        <f t="shared" si="0"/>
        <v>#DIV/0!</v>
      </c>
      <c r="J14" s="15" t="e">
        <f t="shared" si="1"/>
        <v>#DIV/0!</v>
      </c>
      <c r="K14" s="15" t="e">
        <f t="shared" si="3"/>
        <v>#DIV/0!</v>
      </c>
      <c r="L14" s="15" t="e">
        <f t="shared" si="4"/>
        <v>#DIV/0!</v>
      </c>
      <c r="M14" s="15" t="e">
        <f t="shared" si="5"/>
        <v>#DIV/0!</v>
      </c>
      <c r="N14" s="15" t="e">
        <f t="shared" si="5"/>
        <v>#DIV/0!</v>
      </c>
      <c r="O14" s="10"/>
    </row>
    <row r="15" spans="1:17" x14ac:dyDescent="0.25">
      <c r="A15" s="88"/>
      <c r="B15" s="88"/>
      <c r="C15" s="88"/>
      <c r="D15" s="14"/>
      <c r="E15" s="14"/>
      <c r="F15" s="14"/>
      <c r="G15" s="14" t="e">
        <f t="shared" si="13"/>
        <v>#DIV/0!</v>
      </c>
      <c r="H15" s="14" t="e">
        <f t="shared" si="2"/>
        <v>#DIV/0!</v>
      </c>
      <c r="I15" s="15" t="e">
        <f t="shared" si="0"/>
        <v>#DIV/0!</v>
      </c>
      <c r="J15" s="15" t="e">
        <f t="shared" si="1"/>
        <v>#DIV/0!</v>
      </c>
      <c r="K15" s="15" t="e">
        <f t="shared" si="3"/>
        <v>#DIV/0!</v>
      </c>
      <c r="L15" s="15" t="e">
        <f t="shared" si="4"/>
        <v>#DIV/0!</v>
      </c>
      <c r="M15" s="15" t="e">
        <f t="shared" si="5"/>
        <v>#DIV/0!</v>
      </c>
      <c r="N15" s="15" t="e">
        <f t="shared" si="5"/>
        <v>#DIV/0!</v>
      </c>
      <c r="O15" s="10"/>
    </row>
    <row r="16" spans="1:17" x14ac:dyDescent="0.25">
      <c r="A16" s="88"/>
      <c r="B16" s="88"/>
      <c r="C16" s="88"/>
      <c r="D16" s="14"/>
      <c r="E16" s="14"/>
      <c r="F16" s="14"/>
      <c r="G16" s="14" t="e">
        <f t="shared" si="13"/>
        <v>#DIV/0!</v>
      </c>
      <c r="H16" s="14" t="e">
        <f t="shared" si="2"/>
        <v>#DIV/0!</v>
      </c>
      <c r="I16" s="15" t="e">
        <f t="shared" si="0"/>
        <v>#DIV/0!</v>
      </c>
      <c r="J16" s="15" t="e">
        <f t="shared" si="1"/>
        <v>#DIV/0!</v>
      </c>
      <c r="K16" s="15" t="e">
        <f t="shared" si="3"/>
        <v>#DIV/0!</v>
      </c>
      <c r="L16" s="15" t="e">
        <f t="shared" si="4"/>
        <v>#DIV/0!</v>
      </c>
      <c r="M16" s="15" t="e">
        <f t="shared" si="5"/>
        <v>#DIV/0!</v>
      </c>
      <c r="N16" s="15" t="e">
        <f t="shared" si="5"/>
        <v>#DIV/0!</v>
      </c>
      <c r="O16" s="10"/>
    </row>
    <row r="17" spans="1:15" ht="16.5" customHeight="1" x14ac:dyDescent="0.25">
      <c r="A17" s="88"/>
      <c r="B17" s="88"/>
      <c r="C17" s="88"/>
      <c r="D17" s="14"/>
      <c r="E17" s="14"/>
      <c r="F17" s="14"/>
      <c r="G17" s="14" t="e">
        <f t="shared" si="13"/>
        <v>#DIV/0!</v>
      </c>
      <c r="H17" s="14" t="e">
        <f t="shared" si="2"/>
        <v>#DIV/0!</v>
      </c>
      <c r="I17" s="15" t="e">
        <f t="shared" si="0"/>
        <v>#DIV/0!</v>
      </c>
      <c r="J17" s="15" t="e">
        <f t="shared" si="1"/>
        <v>#DIV/0!</v>
      </c>
      <c r="K17" s="15" t="e">
        <f t="shared" si="3"/>
        <v>#DIV/0!</v>
      </c>
      <c r="L17" s="15" t="e">
        <f t="shared" si="4"/>
        <v>#DIV/0!</v>
      </c>
      <c r="M17" s="15" t="e">
        <f t="shared" si="5"/>
        <v>#DIV/0!</v>
      </c>
      <c r="N17" s="15" t="e">
        <f t="shared" si="5"/>
        <v>#DIV/0!</v>
      </c>
      <c r="O17" s="10"/>
    </row>
    <row r="18" spans="1:15" x14ac:dyDescent="0.25">
      <c r="A18" s="88"/>
      <c r="B18" s="88"/>
      <c r="C18" s="88"/>
      <c r="D18" s="14"/>
      <c r="E18" s="14"/>
      <c r="F18" s="14"/>
      <c r="G18" s="14" t="e">
        <f t="shared" si="13"/>
        <v>#DIV/0!</v>
      </c>
      <c r="H18" s="14" t="e">
        <f t="shared" si="2"/>
        <v>#DIV/0!</v>
      </c>
      <c r="I18" s="15" t="e">
        <f t="shared" si="0"/>
        <v>#DIV/0!</v>
      </c>
      <c r="J18" s="15" t="e">
        <f t="shared" si="1"/>
        <v>#DIV/0!</v>
      </c>
      <c r="K18" s="15" t="e">
        <f t="shared" si="3"/>
        <v>#DIV/0!</v>
      </c>
      <c r="L18" s="15" t="e">
        <f t="shared" si="4"/>
        <v>#DIV/0!</v>
      </c>
      <c r="M18" s="15" t="e">
        <f t="shared" si="5"/>
        <v>#DIV/0!</v>
      </c>
      <c r="N18" s="15" t="e">
        <f t="shared" si="5"/>
        <v>#DIV/0!</v>
      </c>
      <c r="O18" s="10"/>
    </row>
    <row r="19" spans="1:15" x14ac:dyDescent="0.25">
      <c r="A19" s="88"/>
      <c r="B19" s="88"/>
      <c r="C19" s="88"/>
      <c r="D19" s="14"/>
      <c r="E19" s="14"/>
      <c r="F19" s="14"/>
      <c r="G19" s="14" t="e">
        <f t="shared" si="13"/>
        <v>#DIV/0!</v>
      </c>
      <c r="H19" s="14" t="e">
        <f t="shared" si="2"/>
        <v>#DIV/0!</v>
      </c>
      <c r="I19" s="15" t="e">
        <f t="shared" si="0"/>
        <v>#DIV/0!</v>
      </c>
      <c r="J19" s="15" t="e">
        <f t="shared" si="1"/>
        <v>#DIV/0!</v>
      </c>
      <c r="K19" s="15" t="e">
        <f t="shared" si="3"/>
        <v>#DIV/0!</v>
      </c>
      <c r="L19" s="15" t="e">
        <f t="shared" si="4"/>
        <v>#DIV/0!</v>
      </c>
      <c r="M19" s="15" t="e">
        <f t="shared" si="5"/>
        <v>#DIV/0!</v>
      </c>
      <c r="N19" s="15" t="e">
        <f t="shared" si="5"/>
        <v>#DIV/0!</v>
      </c>
      <c r="O19" s="10"/>
    </row>
    <row r="20" spans="1:15" x14ac:dyDescent="0.25">
      <c r="A20" s="88"/>
      <c r="B20" s="88"/>
      <c r="C20" s="88"/>
      <c r="D20" s="14"/>
      <c r="E20" s="14"/>
      <c r="F20" s="14"/>
      <c r="G20" s="14" t="e">
        <f t="shared" si="13"/>
        <v>#DIV/0!</v>
      </c>
      <c r="H20" s="14" t="e">
        <f t="shared" si="2"/>
        <v>#DIV/0!</v>
      </c>
      <c r="I20" s="15" t="e">
        <f t="shared" si="0"/>
        <v>#DIV/0!</v>
      </c>
      <c r="J20" s="15" t="e">
        <f t="shared" si="1"/>
        <v>#DIV/0!</v>
      </c>
      <c r="K20" s="15" t="e">
        <f t="shared" si="3"/>
        <v>#DIV/0!</v>
      </c>
      <c r="L20" s="15" t="e">
        <f t="shared" si="4"/>
        <v>#DIV/0!</v>
      </c>
      <c r="M20" s="15" t="e">
        <f t="shared" si="5"/>
        <v>#DIV/0!</v>
      </c>
      <c r="N20" s="15" t="e">
        <f t="shared" si="5"/>
        <v>#DIV/0!</v>
      </c>
      <c r="O20" s="10"/>
    </row>
    <row r="21" spans="1:15" x14ac:dyDescent="0.25">
      <c r="A21" s="88"/>
      <c r="B21" s="88"/>
      <c r="C21" s="88"/>
      <c r="D21" s="14"/>
      <c r="E21" s="14"/>
      <c r="F21" s="14"/>
      <c r="G21" s="14" t="e">
        <f t="shared" si="13"/>
        <v>#DIV/0!</v>
      </c>
      <c r="H21" s="14" t="e">
        <f t="shared" si="2"/>
        <v>#DIV/0!</v>
      </c>
      <c r="I21" s="15" t="e">
        <f t="shared" si="0"/>
        <v>#DIV/0!</v>
      </c>
      <c r="J21" s="15" t="e">
        <f t="shared" si="1"/>
        <v>#DIV/0!</v>
      </c>
      <c r="K21" s="15" t="e">
        <f t="shared" si="3"/>
        <v>#DIV/0!</v>
      </c>
      <c r="L21" s="15" t="e">
        <f t="shared" si="4"/>
        <v>#DIV/0!</v>
      </c>
      <c r="M21" s="15" t="e">
        <f t="shared" si="5"/>
        <v>#DIV/0!</v>
      </c>
      <c r="N21" s="15" t="e">
        <f t="shared" si="5"/>
        <v>#DIV/0!</v>
      </c>
      <c r="O21" s="10"/>
    </row>
    <row r="22" spans="1:15" x14ac:dyDescent="0.25">
      <c r="A22" s="88"/>
      <c r="B22" s="88"/>
      <c r="C22" s="88"/>
      <c r="D22" s="14"/>
      <c r="E22" s="14"/>
      <c r="F22" s="14"/>
      <c r="G22" s="14" t="e">
        <f t="shared" si="13"/>
        <v>#DIV/0!</v>
      </c>
      <c r="H22" s="14" t="e">
        <f t="shared" si="2"/>
        <v>#DIV/0!</v>
      </c>
      <c r="I22" s="15" t="e">
        <f t="shared" si="0"/>
        <v>#DIV/0!</v>
      </c>
      <c r="J22" s="15" t="e">
        <f t="shared" si="1"/>
        <v>#DIV/0!</v>
      </c>
      <c r="K22" s="15" t="e">
        <f t="shared" si="3"/>
        <v>#DIV/0!</v>
      </c>
      <c r="L22" s="15" t="e">
        <f t="shared" si="4"/>
        <v>#DIV/0!</v>
      </c>
      <c r="M22" s="15" t="e">
        <f t="shared" si="5"/>
        <v>#DIV/0!</v>
      </c>
      <c r="N22" s="15" t="e">
        <f t="shared" si="5"/>
        <v>#DIV/0!</v>
      </c>
      <c r="O22" s="10"/>
    </row>
    <row r="23" spans="1:15" x14ac:dyDescent="0.25">
      <c r="A23" s="88"/>
      <c r="B23" s="88"/>
      <c r="C23" s="88"/>
      <c r="D23" s="14"/>
      <c r="E23" s="14"/>
      <c r="F23" s="14"/>
      <c r="G23" s="14" t="e">
        <f t="shared" si="13"/>
        <v>#DIV/0!</v>
      </c>
      <c r="H23" s="14" t="e">
        <f t="shared" si="2"/>
        <v>#DIV/0!</v>
      </c>
      <c r="I23" s="15" t="e">
        <f t="shared" si="0"/>
        <v>#DIV/0!</v>
      </c>
      <c r="J23" s="15" t="e">
        <f t="shared" si="1"/>
        <v>#DIV/0!</v>
      </c>
      <c r="K23" s="15" t="e">
        <f t="shared" si="3"/>
        <v>#DIV/0!</v>
      </c>
      <c r="L23" s="15" t="e">
        <f t="shared" si="4"/>
        <v>#DIV/0!</v>
      </c>
      <c r="M23" s="15" t="e">
        <f t="shared" si="5"/>
        <v>#DIV/0!</v>
      </c>
      <c r="N23" s="15" t="e">
        <f t="shared" si="5"/>
        <v>#DIV/0!</v>
      </c>
      <c r="O23" s="10"/>
    </row>
    <row r="24" spans="1:15" x14ac:dyDescent="0.25">
      <c r="A24" s="88"/>
      <c r="B24" s="88"/>
      <c r="C24" s="88"/>
      <c r="D24" s="14"/>
      <c r="E24" s="14"/>
      <c r="F24" s="14"/>
      <c r="G24" s="14" t="e">
        <f t="shared" si="13"/>
        <v>#DIV/0!</v>
      </c>
      <c r="H24" s="14" t="e">
        <f t="shared" si="2"/>
        <v>#DIV/0!</v>
      </c>
      <c r="I24" s="15" t="e">
        <f t="shared" si="0"/>
        <v>#DIV/0!</v>
      </c>
      <c r="J24" s="15" t="e">
        <f t="shared" si="1"/>
        <v>#DIV/0!</v>
      </c>
      <c r="K24" s="15" t="e">
        <f t="shared" si="3"/>
        <v>#DIV/0!</v>
      </c>
      <c r="L24" s="15" t="e">
        <f t="shared" si="4"/>
        <v>#DIV/0!</v>
      </c>
      <c r="M24" s="15" t="e">
        <f t="shared" si="5"/>
        <v>#DIV/0!</v>
      </c>
      <c r="N24" s="15" t="e">
        <f t="shared" si="5"/>
        <v>#DIV/0!</v>
      </c>
      <c r="O24" s="10"/>
    </row>
    <row r="25" spans="1:15" x14ac:dyDescent="0.25">
      <c r="A25" s="88"/>
      <c r="B25" s="88"/>
      <c r="C25" s="88"/>
      <c r="D25" s="14"/>
      <c r="E25" s="14"/>
      <c r="F25" s="14"/>
      <c r="G25" s="14" t="e">
        <f t="shared" si="13"/>
        <v>#DIV/0!</v>
      </c>
      <c r="H25" s="14" t="e">
        <f t="shared" si="2"/>
        <v>#DIV/0!</v>
      </c>
      <c r="I25" s="15" t="e">
        <f t="shared" si="0"/>
        <v>#DIV/0!</v>
      </c>
      <c r="J25" s="15" t="e">
        <f t="shared" si="1"/>
        <v>#DIV/0!</v>
      </c>
      <c r="K25" s="15" t="e">
        <f t="shared" si="3"/>
        <v>#DIV/0!</v>
      </c>
      <c r="L25" s="15" t="e">
        <f t="shared" si="4"/>
        <v>#DIV/0!</v>
      </c>
      <c r="M25" s="15" t="e">
        <f t="shared" si="5"/>
        <v>#DIV/0!</v>
      </c>
      <c r="N25" s="15" t="e">
        <f t="shared" si="5"/>
        <v>#DIV/0!</v>
      </c>
      <c r="O25" s="10"/>
    </row>
    <row r="26" spans="1:15" x14ac:dyDescent="0.25">
      <c r="A26" s="88"/>
      <c r="B26" s="88"/>
      <c r="C26" s="88"/>
      <c r="D26" s="14"/>
      <c r="E26" s="14"/>
      <c r="F26" s="14"/>
      <c r="G26" s="14" t="e">
        <f t="shared" si="13"/>
        <v>#DIV/0!</v>
      </c>
      <c r="H26" s="14" t="e">
        <f t="shared" si="2"/>
        <v>#DIV/0!</v>
      </c>
      <c r="I26" s="15" t="e">
        <f t="shared" si="0"/>
        <v>#DIV/0!</v>
      </c>
      <c r="J26" s="15" t="e">
        <f t="shared" si="1"/>
        <v>#DIV/0!</v>
      </c>
      <c r="K26" s="15" t="e">
        <f t="shared" si="3"/>
        <v>#DIV/0!</v>
      </c>
      <c r="L26" s="15" t="e">
        <f t="shared" si="4"/>
        <v>#DIV/0!</v>
      </c>
      <c r="M26" s="15" t="e">
        <f t="shared" si="5"/>
        <v>#DIV/0!</v>
      </c>
      <c r="N26" s="15" t="e">
        <f t="shared" si="5"/>
        <v>#DIV/0!</v>
      </c>
      <c r="O26" s="10"/>
    </row>
    <row r="27" spans="1:15" x14ac:dyDescent="0.25">
      <c r="A27" s="88"/>
      <c r="B27" s="88"/>
      <c r="C27" s="88"/>
      <c r="D27" s="14"/>
      <c r="E27" s="14"/>
      <c r="F27" s="14"/>
      <c r="G27" s="14" t="e">
        <f t="shared" si="13"/>
        <v>#DIV/0!</v>
      </c>
      <c r="H27" s="14" t="e">
        <f t="shared" si="2"/>
        <v>#DIV/0!</v>
      </c>
      <c r="I27" s="15" t="e">
        <f t="shared" si="0"/>
        <v>#DIV/0!</v>
      </c>
      <c r="J27" s="15" t="e">
        <f t="shared" si="1"/>
        <v>#DIV/0!</v>
      </c>
      <c r="K27" s="15" t="e">
        <f t="shared" si="3"/>
        <v>#DIV/0!</v>
      </c>
      <c r="L27" s="15" t="e">
        <f t="shared" si="4"/>
        <v>#DIV/0!</v>
      </c>
      <c r="M27" s="15" t="e">
        <f t="shared" si="5"/>
        <v>#DIV/0!</v>
      </c>
      <c r="N27" s="15" t="e">
        <f t="shared" si="5"/>
        <v>#DIV/0!</v>
      </c>
      <c r="O27" s="10"/>
    </row>
    <row r="28" spans="1:15" x14ac:dyDescent="0.25">
      <c r="A28" s="88"/>
      <c r="B28" s="88"/>
      <c r="C28" s="88"/>
      <c r="D28" s="14"/>
      <c r="E28" s="14"/>
      <c r="F28" s="14"/>
      <c r="G28" s="14" t="e">
        <f t="shared" si="13"/>
        <v>#DIV/0!</v>
      </c>
      <c r="H28" s="14" t="e">
        <f t="shared" si="2"/>
        <v>#DIV/0!</v>
      </c>
      <c r="I28" s="15" t="e">
        <f t="shared" si="0"/>
        <v>#DIV/0!</v>
      </c>
      <c r="J28" s="15" t="e">
        <f t="shared" si="1"/>
        <v>#DIV/0!</v>
      </c>
      <c r="K28" s="15" t="e">
        <f t="shared" si="3"/>
        <v>#DIV/0!</v>
      </c>
      <c r="L28" s="15" t="e">
        <f t="shared" si="4"/>
        <v>#DIV/0!</v>
      </c>
      <c r="M28" s="15" t="e">
        <f t="shared" si="5"/>
        <v>#DIV/0!</v>
      </c>
      <c r="N28" s="15" t="e">
        <f t="shared" si="5"/>
        <v>#DIV/0!</v>
      </c>
      <c r="O28" s="10"/>
    </row>
    <row r="29" spans="1:15" x14ac:dyDescent="0.25">
      <c r="A29" s="88"/>
      <c r="B29" s="88"/>
      <c r="C29" s="88"/>
      <c r="D29" s="14"/>
      <c r="E29" s="14"/>
      <c r="F29" s="14"/>
      <c r="G29" s="14" t="e">
        <f t="shared" si="13"/>
        <v>#DIV/0!</v>
      </c>
      <c r="H29" s="14" t="e">
        <f t="shared" si="2"/>
        <v>#DIV/0!</v>
      </c>
      <c r="I29" s="15" t="e">
        <f t="shared" si="0"/>
        <v>#DIV/0!</v>
      </c>
      <c r="J29" s="15" t="e">
        <f t="shared" si="1"/>
        <v>#DIV/0!</v>
      </c>
      <c r="K29" s="15" t="e">
        <f t="shared" si="3"/>
        <v>#DIV/0!</v>
      </c>
      <c r="L29" s="15" t="e">
        <f t="shared" si="4"/>
        <v>#DIV/0!</v>
      </c>
      <c r="M29" s="15" t="e">
        <f t="shared" si="5"/>
        <v>#DIV/0!</v>
      </c>
      <c r="N29" s="15" t="e">
        <f t="shared" si="5"/>
        <v>#DIV/0!</v>
      </c>
      <c r="O29" s="10"/>
    </row>
    <row r="47" spans="4:4" x14ac:dyDescent="0.25">
      <c r="D47" s="9" t="s">
        <v>15</v>
      </c>
    </row>
    <row r="48" spans="4:4" x14ac:dyDescent="0.25">
      <c r="D48" s="9" t="s">
        <v>15</v>
      </c>
    </row>
    <row r="54" spans="4:4" x14ac:dyDescent="0.25">
      <c r="D54" s="9" t="s">
        <v>15</v>
      </c>
    </row>
    <row r="55" spans="4:4" x14ac:dyDescent="0.25">
      <c r="D55" s="9" t="s">
        <v>15</v>
      </c>
    </row>
    <row r="61" spans="4:4" x14ac:dyDescent="0.25">
      <c r="D61" s="9" t="s">
        <v>15</v>
      </c>
    </row>
    <row r="62" spans="4:4" x14ac:dyDescent="0.25">
      <c r="D62" s="9" t="s">
        <v>15</v>
      </c>
    </row>
    <row r="63" spans="4:4" x14ac:dyDescent="0.25">
      <c r="D63" s="9" t="s">
        <v>15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Notes</vt:lpstr>
      <vt:lpstr>New Required Reductions</vt:lpstr>
      <vt:lpstr>CIRL Summary</vt:lpstr>
      <vt:lpstr>NIRL Summary</vt:lpstr>
      <vt:lpstr>Pivot Load Summary</vt:lpstr>
      <vt:lpstr>GIS Load Estimation</vt:lpstr>
      <vt:lpstr>Retention, Trains, and Swales</vt:lpstr>
      <vt:lpstr>Street Sweeping and CO</vt:lpstr>
      <vt:lpstr>Wet Detention Calcs</vt:lpstr>
      <vt:lpstr>EducationCalcs</vt:lpstr>
      <vt:lpstr>Reuse Calcs</vt:lpstr>
      <vt:lpstr> OSTDS Conversion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Tiffany Busby</dc:creator>
  <cp:lastModifiedBy>Owner</cp:lastModifiedBy>
  <dcterms:created xsi:type="dcterms:W3CDTF">2012-06-19T19:53:30Z</dcterms:created>
  <dcterms:modified xsi:type="dcterms:W3CDTF">2020-10-29T15:22:48Z</dcterms:modified>
</cp:coreProperties>
</file>